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D:\"/>
    </mc:Choice>
  </mc:AlternateContent>
  <xr:revisionPtr revIDLastSave="0" documentId="13_ncr:1_{ADB3F87F-2488-46A9-A434-D9256784DBF1}" xr6:coauthVersionLast="47" xr6:coauthVersionMax="47" xr10:uidLastSave="{00000000-0000-0000-0000-000000000000}"/>
  <bookViews>
    <workbookView xWindow="-120" yWindow="-120" windowWidth="24240" windowHeight="13140" tabRatio="825" activeTab="1" xr2:uid="{00000000-000D-0000-FFFF-FFFF00000000}"/>
  </bookViews>
  <sheets>
    <sheet name="Planilha16" sheetId="72" r:id="rId1"/>
    <sheet name="PLAN.ORÇ. " sheetId="70" r:id="rId2"/>
    <sheet name="proposta de preço" sheetId="14" r:id="rId3"/>
    <sheet name="cronograma fisico financeiro" sheetId="71" r:id="rId4"/>
    <sheet name="RES SOL DOM" sheetId="26" r:id="rId5"/>
    <sheet name="Custos Totais " sheetId="32" r:id="rId6"/>
    <sheet name="DADOS" sheetId="19" r:id="rId7"/>
    <sheet name="QUANT RSD" sheetId="20" r:id="rId8"/>
    <sheet name="ROTA RSD" sheetId="22" r:id="rId9"/>
    <sheet name="1.0-Mão de Obra Direta (MO)" sheetId="23" r:id="rId10"/>
    <sheet name="Mao Obra Individualizada" sheetId="24" r:id="rId11"/>
    <sheet name="2.0-Custos Dependentes (MO)" sheetId="27" r:id="rId12"/>
    <sheet name="3.0-Custos Dependentes (Km) " sheetId="30" r:id="rId13"/>
    <sheet name="4.0-Custos Fixos" sheetId="31" r:id="rId14"/>
    <sheet name="RES SERV SAUDE" sheetId="34" state="hidden" r:id="rId15"/>
    <sheet name="pontos coleta rss" sheetId="21" state="hidden" r:id="rId16"/>
    <sheet name="Dados Gerais RSS" sheetId="33" state="hidden" r:id="rId17"/>
    <sheet name="Custos Totais RSS" sheetId="57" state="hidden" r:id="rId18"/>
    <sheet name="1.0 - Mão de Obra Direta (MO)" sheetId="35" state="hidden" r:id="rId19"/>
    <sheet name="2.0 - Custos Dependentes (MO)" sheetId="36" state="hidden" r:id="rId20"/>
    <sheet name="3.0 - Custos Dependentes (Km)" sheetId="37" state="hidden" r:id="rId21"/>
    <sheet name="4.0 - Custos Fixos" sheetId="38" state="hidden" r:id="rId22"/>
    <sheet name="5.0 - Custos Destinação" sheetId="73" state="hidden" r:id="rId23"/>
    <sheet name="cotacao" sheetId="29" r:id="rId24"/>
  </sheets>
  <externalReferences>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s>
  <definedNames>
    <definedName name="_10_1" localSheetId="9">#REF!</definedName>
    <definedName name="_10_1" localSheetId="11">#REF!</definedName>
    <definedName name="_10_1" localSheetId="12">#REF!</definedName>
    <definedName name="_10_1" localSheetId="13">#REF!</definedName>
    <definedName name="_10_1" localSheetId="22">[1]Plan1!#REF!</definedName>
    <definedName name="_10_1" localSheetId="23">#REF!</definedName>
    <definedName name="_10_1" localSheetId="3">[1]Plan1!#REF!</definedName>
    <definedName name="_10_1" localSheetId="5">#REF!</definedName>
    <definedName name="_10_1" localSheetId="17">#REF!</definedName>
    <definedName name="_10_1" localSheetId="6">#REF!</definedName>
    <definedName name="_10_1" localSheetId="10">#REF!</definedName>
    <definedName name="_10_1" localSheetId="1">[1]Plan1!#REF!</definedName>
    <definedName name="_10_1" localSheetId="15">#REF!</definedName>
    <definedName name="_10_1" localSheetId="7">#REF!</definedName>
    <definedName name="_10_1" localSheetId="14">#REF!</definedName>
    <definedName name="_10_1" localSheetId="4">#REF!</definedName>
    <definedName name="_10_1" localSheetId="8">#REF!</definedName>
    <definedName name="_10_1">[1]Plan1!#REF!</definedName>
    <definedName name="_xlnm._FilterDatabase" localSheetId="16" hidden="1">'Dados Gerais RSS'!$A$2:$H$55</definedName>
    <definedName name="a" localSheetId="22">'[2]Memo RERA'!#REF!</definedName>
    <definedName name="a" localSheetId="23">'[2]Memo RERA'!#REF!</definedName>
    <definedName name="a" localSheetId="3">'[2]Memo RERA'!#REF!</definedName>
    <definedName name="a" localSheetId="5">'[2]Memo RERA'!#REF!</definedName>
    <definedName name="a" localSheetId="17">'[2]Memo RERA'!#REF!</definedName>
    <definedName name="a" localSheetId="1">'[2]Memo RERA'!#REF!</definedName>
    <definedName name="a" localSheetId="15">'[2]Memo RERA'!#REF!</definedName>
    <definedName name="a" localSheetId="7">'[2]Memo RERA'!#REF!</definedName>
    <definedName name="a" localSheetId="14">'[2]Memo RERA'!#REF!</definedName>
    <definedName name="a" localSheetId="4">'[2]Memo RERA'!#REF!</definedName>
    <definedName name="a" localSheetId="8">'[2]Memo RERA'!#REF!</definedName>
    <definedName name="a">'[2]Memo RERA'!#REF!</definedName>
    <definedName name="A___SERVIÇOS_PRELIMINARES" localSheetId="9">#REF!</definedName>
    <definedName name="A___SERVIÇOS_PRELIMINARES" localSheetId="11">#REF!</definedName>
    <definedName name="A___SERVIÇOS_PRELIMINARES" localSheetId="12">#REF!</definedName>
    <definedName name="A___SERVIÇOS_PRELIMINARES" localSheetId="13">#REF!</definedName>
    <definedName name="A___SERVIÇOS_PRELIMINARES" localSheetId="23">#REF!</definedName>
    <definedName name="A___SERVIÇOS_PRELIMINARES" localSheetId="5">#REF!</definedName>
    <definedName name="A___SERVIÇOS_PRELIMINARES" localSheetId="17">#REF!</definedName>
    <definedName name="A___SERVIÇOS_PRELIMINARES" localSheetId="6">#REF!</definedName>
    <definedName name="A___SERVIÇOS_PRELIMINARES" localSheetId="10">#REF!</definedName>
    <definedName name="A___SERVIÇOS_PRELIMINARES" localSheetId="15">#REF!</definedName>
    <definedName name="A___SERVIÇOS_PRELIMINARES" localSheetId="7">#REF!</definedName>
    <definedName name="A___SERVIÇOS_PRELIMINARES" localSheetId="14">#REF!</definedName>
    <definedName name="A___SERVIÇOS_PRELIMINARES" localSheetId="4">#REF!</definedName>
    <definedName name="A___SERVIÇOS_PRELIMINARES" localSheetId="8">#REF!</definedName>
    <definedName name="A___SERVIÇOS_PRELIMINARES">'[3]Tab. Procv 1'!$C$7</definedName>
    <definedName name="A010160100" localSheetId="9">#REF!</definedName>
    <definedName name="A010160100" localSheetId="22">#REF!</definedName>
    <definedName name="A010160100" localSheetId="23">#REF!</definedName>
    <definedName name="A010160100" localSheetId="3">#REF!</definedName>
    <definedName name="A010160100" localSheetId="5">#REF!</definedName>
    <definedName name="A010160100" localSheetId="17">#REF!</definedName>
    <definedName name="A010160100" localSheetId="1">#REF!</definedName>
    <definedName name="A010160100" localSheetId="15">#REF!</definedName>
    <definedName name="A010160100" localSheetId="7">#REF!</definedName>
    <definedName name="A010160100" localSheetId="14">#REF!</definedName>
    <definedName name="A010160100" localSheetId="4">#REF!</definedName>
    <definedName name="A010160100" localSheetId="8">#REF!</definedName>
    <definedName name="A010160100">#REF!</definedName>
    <definedName name="A010505000" localSheetId="9">#REF!</definedName>
    <definedName name="A010505000" localSheetId="22">#REF!</definedName>
    <definedName name="A010505000" localSheetId="23">#REF!</definedName>
    <definedName name="A010505000" localSheetId="3">#REF!</definedName>
    <definedName name="A010505000" localSheetId="5">#REF!</definedName>
    <definedName name="A010505000" localSheetId="17">#REF!</definedName>
    <definedName name="A010505000" localSheetId="1">#REF!</definedName>
    <definedName name="A010505000" localSheetId="15">#REF!</definedName>
    <definedName name="A010505000" localSheetId="7">#REF!</definedName>
    <definedName name="A010505000" localSheetId="14">#REF!</definedName>
    <definedName name="A010505000" localSheetId="4">#REF!</definedName>
    <definedName name="A010505000" localSheetId="8">#REF!</definedName>
    <definedName name="A010505000">#REF!</definedName>
    <definedName name="A020200010" localSheetId="9">#REF!</definedName>
    <definedName name="A020200010" localSheetId="22">#REF!</definedName>
    <definedName name="A020200010" localSheetId="23">#REF!</definedName>
    <definedName name="A020200010" localSheetId="3">#REF!</definedName>
    <definedName name="A020200010" localSheetId="5">#REF!</definedName>
    <definedName name="A020200010" localSheetId="17">#REF!</definedName>
    <definedName name="A020200010" localSheetId="1">#REF!</definedName>
    <definedName name="A020200010" localSheetId="15">#REF!</definedName>
    <definedName name="A020200010" localSheetId="7">#REF!</definedName>
    <definedName name="A020200010" localSheetId="14">#REF!</definedName>
    <definedName name="A020200010" localSheetId="4">#REF!</definedName>
    <definedName name="A020200010" localSheetId="8">#REF!</definedName>
    <definedName name="A020200010">#REF!</definedName>
    <definedName name="A020200080" localSheetId="9">#REF!</definedName>
    <definedName name="A020200080" localSheetId="22">#REF!</definedName>
    <definedName name="A020200080" localSheetId="23">#REF!</definedName>
    <definedName name="A020200080" localSheetId="3">#REF!</definedName>
    <definedName name="A020200080" localSheetId="5">#REF!</definedName>
    <definedName name="A020200080" localSheetId="17">#REF!</definedName>
    <definedName name="A020200080" localSheetId="1">#REF!</definedName>
    <definedName name="A020200080" localSheetId="15">#REF!</definedName>
    <definedName name="A020200080" localSheetId="7">#REF!</definedName>
    <definedName name="A020200080" localSheetId="14">#REF!</definedName>
    <definedName name="A020200080" localSheetId="4">#REF!</definedName>
    <definedName name="A020200080" localSheetId="8">#REF!</definedName>
    <definedName name="A020200080">#REF!</definedName>
    <definedName name="A03.020.0851" localSheetId="9">#REF!</definedName>
    <definedName name="A03.020.0851" localSheetId="22">#REF!</definedName>
    <definedName name="A03.020.0851" localSheetId="23">#REF!</definedName>
    <definedName name="A03.020.0851" localSheetId="3">#REF!</definedName>
    <definedName name="A03.020.0851" localSheetId="5">#REF!</definedName>
    <definedName name="A03.020.0851" localSheetId="17">#REF!</definedName>
    <definedName name="A03.020.0851" localSheetId="1">#REF!</definedName>
    <definedName name="A03.020.0851" localSheetId="15">#REF!</definedName>
    <definedName name="A03.020.0851" localSheetId="7">#REF!</definedName>
    <definedName name="A03.020.0851" localSheetId="14">#REF!</definedName>
    <definedName name="A03.020.0851" localSheetId="4">#REF!</definedName>
    <definedName name="A03.020.0851" localSheetId="8">#REF!</definedName>
    <definedName name="A03.020.0851">#REF!</definedName>
    <definedName name="a03.021.0855" localSheetId="9">#REF!</definedName>
    <definedName name="a03.021.0855" localSheetId="11">#REF!</definedName>
    <definedName name="a03.021.0855" localSheetId="12">#REF!</definedName>
    <definedName name="a03.021.0855" localSheetId="13">#REF!</definedName>
    <definedName name="a03.021.0855" localSheetId="23">#REF!</definedName>
    <definedName name="a03.021.0855" localSheetId="5">#REF!</definedName>
    <definedName name="a03.021.0855" localSheetId="17">#REF!</definedName>
    <definedName name="a03.021.0855" localSheetId="6">#REF!</definedName>
    <definedName name="a03.021.0855" localSheetId="10">#REF!</definedName>
    <definedName name="a03.021.0855" localSheetId="15">#REF!</definedName>
    <definedName name="a03.021.0855" localSheetId="7">#REF!</definedName>
    <definedName name="a03.021.0855" localSheetId="14">#REF!</definedName>
    <definedName name="a03.021.0855" localSheetId="4">#REF!</definedName>
    <definedName name="a03.021.0855" localSheetId="8">#REF!</definedName>
    <definedName name="a03.021.0855">'[4]DADOS COLETATO'!$L$23</definedName>
    <definedName name="A030130010" localSheetId="9">#REF!</definedName>
    <definedName name="A030130010" localSheetId="22">#REF!</definedName>
    <definedName name="A030130010" localSheetId="23">#REF!</definedName>
    <definedName name="A030130010" localSheetId="3">#REF!</definedName>
    <definedName name="A030130010" localSheetId="5">#REF!</definedName>
    <definedName name="A030130010" localSheetId="17">#REF!</definedName>
    <definedName name="A030130010" localSheetId="1">#REF!</definedName>
    <definedName name="A030130010" localSheetId="15">#REF!</definedName>
    <definedName name="A030130010" localSheetId="7">#REF!</definedName>
    <definedName name="A030130010" localSheetId="14">#REF!</definedName>
    <definedName name="A030130010" localSheetId="4">#REF!</definedName>
    <definedName name="A030130010" localSheetId="8">#REF!</definedName>
    <definedName name="A030130010">#REF!</definedName>
    <definedName name="A030130011" localSheetId="9">#REF!</definedName>
    <definedName name="A030130011" localSheetId="22">#REF!</definedName>
    <definedName name="A030130011" localSheetId="23">#REF!</definedName>
    <definedName name="A030130011" localSheetId="3">#REF!</definedName>
    <definedName name="A030130011" localSheetId="5">#REF!</definedName>
    <definedName name="A030130011" localSheetId="17">#REF!</definedName>
    <definedName name="A030130011" localSheetId="1">#REF!</definedName>
    <definedName name="A030130011" localSheetId="15">#REF!</definedName>
    <definedName name="A030130011" localSheetId="7">#REF!</definedName>
    <definedName name="A030130011" localSheetId="14">#REF!</definedName>
    <definedName name="A030130011" localSheetId="4">#REF!</definedName>
    <definedName name="A030130011" localSheetId="8">#REF!</definedName>
    <definedName name="A030130011">#REF!</definedName>
    <definedName name="A030160501" localSheetId="9">#REF!</definedName>
    <definedName name="A030160501" localSheetId="22">#REF!</definedName>
    <definedName name="A030160501" localSheetId="23">#REF!</definedName>
    <definedName name="A030160501" localSheetId="3">#REF!</definedName>
    <definedName name="A030160501" localSheetId="5">#REF!</definedName>
    <definedName name="A030160501" localSheetId="17">#REF!</definedName>
    <definedName name="A030160501" localSheetId="1">#REF!</definedName>
    <definedName name="A030160501" localSheetId="15">#REF!</definedName>
    <definedName name="A030160501" localSheetId="7">#REF!</definedName>
    <definedName name="A030160501" localSheetId="14">#REF!</definedName>
    <definedName name="A030160501" localSheetId="4">#REF!</definedName>
    <definedName name="A030160501" localSheetId="8">#REF!</definedName>
    <definedName name="A030160501">#REF!</definedName>
    <definedName name="A030250100" localSheetId="9">#REF!</definedName>
    <definedName name="A030250100" localSheetId="22">#REF!</definedName>
    <definedName name="A030250100" localSheetId="23">#REF!</definedName>
    <definedName name="A030250100" localSheetId="3">#REF!</definedName>
    <definedName name="A030250100" localSheetId="5">#REF!</definedName>
    <definedName name="A030250100" localSheetId="17">#REF!</definedName>
    <definedName name="A030250100" localSheetId="1">#REF!</definedName>
    <definedName name="A030250100" localSheetId="15">#REF!</definedName>
    <definedName name="A030250100" localSheetId="7">#REF!</definedName>
    <definedName name="A030250100" localSheetId="14">#REF!</definedName>
    <definedName name="A030250100" localSheetId="4">#REF!</definedName>
    <definedName name="A030250100" localSheetId="8">#REF!</definedName>
    <definedName name="A030250100">#REF!</definedName>
    <definedName name="A040050130" localSheetId="9">#REF!</definedName>
    <definedName name="A040050130" localSheetId="22">#REF!</definedName>
    <definedName name="A040050130" localSheetId="23">#REF!</definedName>
    <definedName name="A040050130" localSheetId="3">#REF!</definedName>
    <definedName name="A040050130" localSheetId="5">#REF!</definedName>
    <definedName name="A040050130" localSheetId="17">#REF!</definedName>
    <definedName name="A040050130" localSheetId="1">#REF!</definedName>
    <definedName name="A040050130" localSheetId="15">#REF!</definedName>
    <definedName name="A040050130" localSheetId="7">#REF!</definedName>
    <definedName name="A040050130" localSheetId="14">#REF!</definedName>
    <definedName name="A040050130" localSheetId="4">#REF!</definedName>
    <definedName name="A040050130" localSheetId="8">#REF!</definedName>
    <definedName name="A040050130">#REF!</definedName>
    <definedName name="A040110511" localSheetId="9">#REF!</definedName>
    <definedName name="A040110511" localSheetId="22">#REF!</definedName>
    <definedName name="A040110511" localSheetId="23">#REF!</definedName>
    <definedName name="A040110511" localSheetId="3">#REF!</definedName>
    <definedName name="A040110511" localSheetId="5">#REF!</definedName>
    <definedName name="A040110511" localSheetId="17">#REF!</definedName>
    <definedName name="A040110511" localSheetId="1">#REF!</definedName>
    <definedName name="A040110511" localSheetId="15">#REF!</definedName>
    <definedName name="A040110511" localSheetId="7">#REF!</definedName>
    <definedName name="A040110511" localSheetId="14">#REF!</definedName>
    <definedName name="A040110511" localSheetId="4">#REF!</definedName>
    <definedName name="A040110511" localSheetId="8">#REF!</definedName>
    <definedName name="A040110511">#REF!</definedName>
    <definedName name="A050150050" localSheetId="9">#REF!</definedName>
    <definedName name="A050150050" localSheetId="22">#REF!</definedName>
    <definedName name="A050150050" localSheetId="23">#REF!</definedName>
    <definedName name="A050150050" localSheetId="3">#REF!</definedName>
    <definedName name="A050150050" localSheetId="5">#REF!</definedName>
    <definedName name="A050150050" localSheetId="17">#REF!</definedName>
    <definedName name="A050150050" localSheetId="1">#REF!</definedName>
    <definedName name="A050150050" localSheetId="15">#REF!</definedName>
    <definedName name="A050150050" localSheetId="7">#REF!</definedName>
    <definedName name="A050150050" localSheetId="14">#REF!</definedName>
    <definedName name="A050150050" localSheetId="4">#REF!</definedName>
    <definedName name="A050150050" localSheetId="8">#REF!</definedName>
    <definedName name="A050150050">#REF!</definedName>
    <definedName name="A050200140" localSheetId="9">#REF!</definedName>
    <definedName name="A050200140" localSheetId="22">#REF!</definedName>
    <definedName name="A050200140" localSheetId="23">#REF!</definedName>
    <definedName name="A050200140" localSheetId="3">#REF!</definedName>
    <definedName name="A050200140" localSheetId="5">#REF!</definedName>
    <definedName name="A050200140" localSheetId="17">#REF!</definedName>
    <definedName name="A050200140" localSheetId="1">#REF!</definedName>
    <definedName name="A050200140" localSheetId="15">#REF!</definedName>
    <definedName name="A050200140" localSheetId="7">#REF!</definedName>
    <definedName name="A050200140" localSheetId="14">#REF!</definedName>
    <definedName name="A050200140" localSheetId="4">#REF!</definedName>
    <definedName name="A050200140" localSheetId="8">#REF!</definedName>
    <definedName name="A050200140">#REF!</definedName>
    <definedName name="A050210050" localSheetId="9">#REF!</definedName>
    <definedName name="A050210050" localSheetId="22">#REF!</definedName>
    <definedName name="A050210050" localSheetId="23">#REF!</definedName>
    <definedName name="A050210050" localSheetId="3">#REF!</definedName>
    <definedName name="A050210050" localSheetId="5">#REF!</definedName>
    <definedName name="A050210050" localSheetId="17">#REF!</definedName>
    <definedName name="A050210050" localSheetId="1">#REF!</definedName>
    <definedName name="A050210050" localSheetId="15">#REF!</definedName>
    <definedName name="A050210050" localSheetId="7">#REF!</definedName>
    <definedName name="A050210050" localSheetId="14">#REF!</definedName>
    <definedName name="A050210050" localSheetId="4">#REF!</definedName>
    <definedName name="A050210050" localSheetId="8">#REF!</definedName>
    <definedName name="A050210050">#REF!</definedName>
    <definedName name="A050210100" localSheetId="9">#REF!</definedName>
    <definedName name="A050210100" localSheetId="22">#REF!</definedName>
    <definedName name="A050210100" localSheetId="23">#REF!</definedName>
    <definedName name="A050210100" localSheetId="3">#REF!</definedName>
    <definedName name="A050210100" localSheetId="5">#REF!</definedName>
    <definedName name="A050210100" localSheetId="17">#REF!</definedName>
    <definedName name="A050210100" localSheetId="1">#REF!</definedName>
    <definedName name="A050210100" localSheetId="15">#REF!</definedName>
    <definedName name="A050210100" localSheetId="7">#REF!</definedName>
    <definedName name="A050210100" localSheetId="14">#REF!</definedName>
    <definedName name="A050210100" localSheetId="4">#REF!</definedName>
    <definedName name="A050210100" localSheetId="8">#REF!</definedName>
    <definedName name="A050210100">#REF!</definedName>
    <definedName name="A050210750" localSheetId="9">#REF!</definedName>
    <definedName name="A050210750" localSheetId="22">#REF!</definedName>
    <definedName name="A050210750" localSheetId="23">#REF!</definedName>
    <definedName name="A050210750" localSheetId="3">#REF!</definedName>
    <definedName name="A050210750" localSheetId="5">#REF!</definedName>
    <definedName name="A050210750" localSheetId="17">#REF!</definedName>
    <definedName name="A050210750" localSheetId="1">#REF!</definedName>
    <definedName name="A050210750" localSheetId="15">#REF!</definedName>
    <definedName name="A050210750" localSheetId="7">#REF!</definedName>
    <definedName name="A050210750" localSheetId="14">#REF!</definedName>
    <definedName name="A050210750" localSheetId="4">#REF!</definedName>
    <definedName name="A050210750" localSheetId="8">#REF!</definedName>
    <definedName name="A050210750">#REF!</definedName>
    <definedName name="a06.004.0320" localSheetId="9">#REF!</definedName>
    <definedName name="a06.004.0320" localSheetId="22">#REF!</definedName>
    <definedName name="a06.004.0320" localSheetId="23">#REF!</definedName>
    <definedName name="a06.004.0320" localSheetId="3">#REF!</definedName>
    <definedName name="a06.004.0320" localSheetId="5">#REF!</definedName>
    <definedName name="a06.004.0320" localSheetId="17">#REF!</definedName>
    <definedName name="a06.004.0320" localSheetId="1">#REF!</definedName>
    <definedName name="a06.004.0320" localSheetId="15">#REF!</definedName>
    <definedName name="a06.004.0320" localSheetId="7">#REF!</definedName>
    <definedName name="a06.004.0320" localSheetId="14">#REF!</definedName>
    <definedName name="a06.004.0320" localSheetId="4">#REF!</definedName>
    <definedName name="a06.004.0320" localSheetId="8">#REF!</definedName>
    <definedName name="a06.004.0320">#REF!</definedName>
    <definedName name="A060030500" localSheetId="9">#REF!</definedName>
    <definedName name="A060030500" localSheetId="22">#REF!</definedName>
    <definedName name="A060030500" localSheetId="23">#REF!</definedName>
    <definedName name="A060030500" localSheetId="3">#REF!</definedName>
    <definedName name="A060030500" localSheetId="5">#REF!</definedName>
    <definedName name="A060030500" localSheetId="17">#REF!</definedName>
    <definedName name="A060030500" localSheetId="1">#REF!</definedName>
    <definedName name="A060030500" localSheetId="15">#REF!</definedName>
    <definedName name="A060030500" localSheetId="7">#REF!</definedName>
    <definedName name="A060030500" localSheetId="14">#REF!</definedName>
    <definedName name="A060030500" localSheetId="4">#REF!</definedName>
    <definedName name="A060030500" localSheetId="8">#REF!</definedName>
    <definedName name="A060030500">#REF!</definedName>
    <definedName name="A060040300" localSheetId="9">#REF!</definedName>
    <definedName name="A060040300" localSheetId="22">#REF!</definedName>
    <definedName name="A060040300" localSheetId="23">#REF!</definedName>
    <definedName name="A060040300" localSheetId="3">#REF!</definedName>
    <definedName name="A060040300" localSheetId="5">#REF!</definedName>
    <definedName name="A060040300" localSheetId="17">#REF!</definedName>
    <definedName name="A060040300" localSheetId="1">#REF!</definedName>
    <definedName name="A060040300" localSheetId="15">#REF!</definedName>
    <definedName name="A060040300" localSheetId="7">#REF!</definedName>
    <definedName name="A060040300" localSheetId="14">#REF!</definedName>
    <definedName name="A060040300" localSheetId="4">#REF!</definedName>
    <definedName name="A060040300" localSheetId="8">#REF!</definedName>
    <definedName name="A060040300">#REF!</definedName>
    <definedName name="A060140120" localSheetId="9">#REF!</definedName>
    <definedName name="A060140120" localSheetId="22">#REF!</definedName>
    <definedName name="A060140120" localSheetId="23">#REF!</definedName>
    <definedName name="A060140120" localSheetId="3">#REF!</definedName>
    <definedName name="A060140120" localSheetId="5">#REF!</definedName>
    <definedName name="A060140120" localSheetId="17">#REF!</definedName>
    <definedName name="A060140120" localSheetId="1">#REF!</definedName>
    <definedName name="A060140120" localSheetId="15">#REF!</definedName>
    <definedName name="A060140120" localSheetId="7">#REF!</definedName>
    <definedName name="A060140120" localSheetId="14">#REF!</definedName>
    <definedName name="A060140120" localSheetId="4">#REF!</definedName>
    <definedName name="A060140120" localSheetId="8">#REF!</definedName>
    <definedName name="A060140120">#REF!</definedName>
    <definedName name="A060160120" localSheetId="9">#REF!</definedName>
    <definedName name="A060160120" localSheetId="22">#REF!</definedName>
    <definedName name="A060160120" localSheetId="23">#REF!</definedName>
    <definedName name="A060160120" localSheetId="3">#REF!</definedName>
    <definedName name="A060160120" localSheetId="5">#REF!</definedName>
    <definedName name="A060160120" localSheetId="17">#REF!</definedName>
    <definedName name="A060160120" localSheetId="1">#REF!</definedName>
    <definedName name="A060160120" localSheetId="15">#REF!</definedName>
    <definedName name="A060160120" localSheetId="7">#REF!</definedName>
    <definedName name="A060160120" localSheetId="14">#REF!</definedName>
    <definedName name="A060160120" localSheetId="4">#REF!</definedName>
    <definedName name="A060160120" localSheetId="8">#REF!</definedName>
    <definedName name="A060160120">#REF!</definedName>
    <definedName name="A060160410" localSheetId="9">#REF!</definedName>
    <definedName name="A060160410" localSheetId="22">#REF!</definedName>
    <definedName name="A060160410" localSheetId="23">#REF!</definedName>
    <definedName name="A060160410" localSheetId="3">#REF!</definedName>
    <definedName name="A060160410" localSheetId="5">#REF!</definedName>
    <definedName name="A060160410" localSheetId="17">#REF!</definedName>
    <definedName name="A060160410" localSheetId="1">#REF!</definedName>
    <definedName name="A060160410" localSheetId="15">#REF!</definedName>
    <definedName name="A060160410" localSheetId="7">#REF!</definedName>
    <definedName name="A060160410" localSheetId="14">#REF!</definedName>
    <definedName name="A060160410" localSheetId="4">#REF!</definedName>
    <definedName name="A060160410" localSheetId="8">#REF!</definedName>
    <definedName name="A060160410">#REF!</definedName>
    <definedName name="A080010030" localSheetId="9">#REF!</definedName>
    <definedName name="A080010030" localSheetId="22">#REF!</definedName>
    <definedName name="A080010030" localSheetId="23">#REF!</definedName>
    <definedName name="A080010030" localSheetId="3">#REF!</definedName>
    <definedName name="A080010030" localSheetId="5">#REF!</definedName>
    <definedName name="A080010030" localSheetId="17">#REF!</definedName>
    <definedName name="A080010030" localSheetId="1">#REF!</definedName>
    <definedName name="A080010030" localSheetId="15">#REF!</definedName>
    <definedName name="A080010030" localSheetId="7">#REF!</definedName>
    <definedName name="A080010030" localSheetId="14">#REF!</definedName>
    <definedName name="A080010030" localSheetId="4">#REF!</definedName>
    <definedName name="A080010030" localSheetId="8">#REF!</definedName>
    <definedName name="A080010030">#REF!</definedName>
    <definedName name="A080150100" localSheetId="9">#REF!</definedName>
    <definedName name="A080150100" localSheetId="22">#REF!</definedName>
    <definedName name="A080150100" localSheetId="23">#REF!</definedName>
    <definedName name="A080150100" localSheetId="3">#REF!</definedName>
    <definedName name="A080150100" localSheetId="5">#REF!</definedName>
    <definedName name="A080150100" localSheetId="17">#REF!</definedName>
    <definedName name="A080150100" localSheetId="1">#REF!</definedName>
    <definedName name="A080150100" localSheetId="15">#REF!</definedName>
    <definedName name="A080150100" localSheetId="7">#REF!</definedName>
    <definedName name="A080150100" localSheetId="14">#REF!</definedName>
    <definedName name="A080150100" localSheetId="4">#REF!</definedName>
    <definedName name="A080150100" localSheetId="8">#REF!</definedName>
    <definedName name="A080150100">#REF!</definedName>
    <definedName name="A080270120" localSheetId="9">#REF!</definedName>
    <definedName name="A080270120" localSheetId="22">#REF!</definedName>
    <definedName name="A080270120" localSheetId="23">#REF!</definedName>
    <definedName name="A080270120" localSheetId="3">#REF!</definedName>
    <definedName name="A080270120" localSheetId="5">#REF!</definedName>
    <definedName name="A080270120" localSheetId="17">#REF!</definedName>
    <definedName name="A080270120" localSheetId="1">#REF!</definedName>
    <definedName name="A080270120" localSheetId="15">#REF!</definedName>
    <definedName name="A080270120" localSheetId="7">#REF!</definedName>
    <definedName name="A080270120" localSheetId="14">#REF!</definedName>
    <definedName name="A080270120" localSheetId="4">#REF!</definedName>
    <definedName name="A080270120" localSheetId="8">#REF!</definedName>
    <definedName name="A080270120">#REF!</definedName>
    <definedName name="A150010310" localSheetId="9">#REF!</definedName>
    <definedName name="A150010310" localSheetId="22">#REF!</definedName>
    <definedName name="A150010310" localSheetId="23">#REF!</definedName>
    <definedName name="A150010310" localSheetId="3">#REF!</definedName>
    <definedName name="A150010310" localSheetId="5">#REF!</definedName>
    <definedName name="A150010310" localSheetId="17">#REF!</definedName>
    <definedName name="A150010310" localSheetId="1">#REF!</definedName>
    <definedName name="A150010310" localSheetId="15">#REF!</definedName>
    <definedName name="A150010310" localSheetId="7">#REF!</definedName>
    <definedName name="A150010310" localSheetId="14">#REF!</definedName>
    <definedName name="A150010310" localSheetId="4">#REF!</definedName>
    <definedName name="A150010310" localSheetId="8">#REF!</definedName>
    <definedName name="A150010310">#REF!</definedName>
    <definedName name="A200040031" localSheetId="9">#REF!</definedName>
    <definedName name="A200040031" localSheetId="22">#REF!</definedName>
    <definedName name="A200040031" localSheetId="23">#REF!</definedName>
    <definedName name="A200040031" localSheetId="3">#REF!</definedName>
    <definedName name="A200040031" localSheetId="5">#REF!</definedName>
    <definedName name="A200040031" localSheetId="17">#REF!</definedName>
    <definedName name="A200040031" localSheetId="1">#REF!</definedName>
    <definedName name="A200040031" localSheetId="15">#REF!</definedName>
    <definedName name="A200040031" localSheetId="7">#REF!</definedName>
    <definedName name="A200040031" localSheetId="14">#REF!</definedName>
    <definedName name="A200040031" localSheetId="4">#REF!</definedName>
    <definedName name="A200040031" localSheetId="8">#REF!</definedName>
    <definedName name="A200040031">#REF!</definedName>
    <definedName name="A200090011" localSheetId="9">#REF!</definedName>
    <definedName name="A200090011" localSheetId="22">#REF!</definedName>
    <definedName name="A200090011" localSheetId="23">#REF!</definedName>
    <definedName name="A200090011" localSheetId="3">#REF!</definedName>
    <definedName name="A200090011" localSheetId="5">#REF!</definedName>
    <definedName name="A200090011" localSheetId="17">#REF!</definedName>
    <definedName name="A200090011" localSheetId="1">#REF!</definedName>
    <definedName name="A200090011" localSheetId="15">#REF!</definedName>
    <definedName name="A200090011" localSheetId="7">#REF!</definedName>
    <definedName name="A200090011" localSheetId="14">#REF!</definedName>
    <definedName name="A200090011" localSheetId="4">#REF!</definedName>
    <definedName name="A200090011" localSheetId="8">#REF!</definedName>
    <definedName name="A200090011">#REF!</definedName>
    <definedName name="A200280200" localSheetId="9">#REF!</definedName>
    <definedName name="A200280200" localSheetId="22">#REF!</definedName>
    <definedName name="A200280200" localSheetId="23">#REF!</definedName>
    <definedName name="A200280200" localSheetId="3">#REF!</definedName>
    <definedName name="A200280200" localSheetId="5">#REF!</definedName>
    <definedName name="A200280200" localSheetId="17">#REF!</definedName>
    <definedName name="A200280200" localSheetId="1">#REF!</definedName>
    <definedName name="A200280200" localSheetId="15">#REF!</definedName>
    <definedName name="A200280200" localSheetId="7">#REF!</definedName>
    <definedName name="A200280200" localSheetId="14">#REF!</definedName>
    <definedName name="A200280200" localSheetId="4">#REF!</definedName>
    <definedName name="A200280200" localSheetId="8">#REF!</definedName>
    <definedName name="A200280200">#REF!</definedName>
    <definedName name="aa" localSheetId="9">#REF!</definedName>
    <definedName name="aa" localSheetId="22">#REF!</definedName>
    <definedName name="aa" localSheetId="23">#REF!</definedName>
    <definedName name="aa" localSheetId="3">#REF!</definedName>
    <definedName name="aa" localSheetId="5">#REF!</definedName>
    <definedName name="aa" localSheetId="17">#REF!</definedName>
    <definedName name="aa" localSheetId="1">#REF!</definedName>
    <definedName name="aa" localSheetId="15">#REF!</definedName>
    <definedName name="aa" localSheetId="7">#REF!</definedName>
    <definedName name="aa" localSheetId="14">#REF!</definedName>
    <definedName name="aa" localSheetId="4">#REF!</definedName>
    <definedName name="aa" localSheetId="8">#REF!</definedName>
    <definedName name="aa">#REF!</definedName>
    <definedName name="agfraegearger" localSheetId="9">[1]Plan1!#REF!</definedName>
    <definedName name="agfraegearger" localSheetId="22">[1]Plan1!#REF!</definedName>
    <definedName name="agfraegearger" localSheetId="23">[1]Plan1!#REF!</definedName>
    <definedName name="agfraegearger" localSheetId="3">[1]Plan1!#REF!</definedName>
    <definedName name="agfraegearger" localSheetId="17">[1]Plan1!#REF!</definedName>
    <definedName name="agfraegearger" localSheetId="1">[1]Plan1!#REF!</definedName>
    <definedName name="agfraegearger" localSheetId="15">[1]Plan1!#REF!</definedName>
    <definedName name="agfraegearger" localSheetId="7">[1]Plan1!#REF!</definedName>
    <definedName name="agfraegearger" localSheetId="14">[1]Plan1!#REF!</definedName>
    <definedName name="agfraegearger" localSheetId="4">[1]Plan1!#REF!</definedName>
    <definedName name="agfraegearger" localSheetId="8">[1]Plan1!#REF!</definedName>
    <definedName name="agfraegearger">[1]Plan1!#REF!</definedName>
    <definedName name="alturadocorte" localSheetId="9">#REF!</definedName>
    <definedName name="alturadocorte" localSheetId="22">#REF!</definedName>
    <definedName name="alturadocorte" localSheetId="23">#REF!</definedName>
    <definedName name="alturadocorte" localSheetId="3">#REF!</definedName>
    <definedName name="alturadocorte" localSheetId="5">#REF!</definedName>
    <definedName name="alturadocorte" localSheetId="17">#REF!</definedName>
    <definedName name="alturadocorte" localSheetId="1">#REF!</definedName>
    <definedName name="alturadocorte" localSheetId="15">#REF!</definedName>
    <definedName name="alturadocorte" localSheetId="7">#REF!</definedName>
    <definedName name="alturadocorte" localSheetId="14">#REF!</definedName>
    <definedName name="alturadocorte" localSheetId="4">#REF!</definedName>
    <definedName name="alturadocorte" localSheetId="8">#REF!</definedName>
    <definedName name="alturadocorte">#REF!</definedName>
    <definedName name="ANA" localSheetId="9">#REF!</definedName>
    <definedName name="ANA" localSheetId="22">#REF!</definedName>
    <definedName name="ANA" localSheetId="23">#REF!</definedName>
    <definedName name="ANA" localSheetId="3">#REF!</definedName>
    <definedName name="ANA" localSheetId="5">#REF!</definedName>
    <definedName name="ANA" localSheetId="17">#REF!</definedName>
    <definedName name="ANA" localSheetId="1">#REF!</definedName>
    <definedName name="ANA" localSheetId="15">#REF!</definedName>
    <definedName name="ANA" localSheetId="7">#REF!</definedName>
    <definedName name="ANA" localSheetId="14">#REF!</definedName>
    <definedName name="ANA" localSheetId="4">#REF!</definedName>
    <definedName name="ANA" localSheetId="8">#REF!</definedName>
    <definedName name="ANA">#REF!</definedName>
    <definedName name="ara" localSheetId="9">#REF!</definedName>
    <definedName name="ara" localSheetId="22">#REF!</definedName>
    <definedName name="ara" localSheetId="23">#REF!</definedName>
    <definedName name="ara" localSheetId="3">#REF!</definedName>
    <definedName name="ara" localSheetId="17">#REF!</definedName>
    <definedName name="ara" localSheetId="1">#REF!</definedName>
    <definedName name="ara" localSheetId="15">#REF!</definedName>
    <definedName name="ara" localSheetId="7">#REF!</definedName>
    <definedName name="ara" localSheetId="14">#REF!</definedName>
    <definedName name="ara" localSheetId="4">#REF!</definedName>
    <definedName name="ara" localSheetId="8">#REF!</definedName>
    <definedName name="ara">#REF!</definedName>
    <definedName name="_xlnm.Print_Area" localSheetId="18">'1.0 - Mão de Obra Direta (MO)'!$A$1:$G$67</definedName>
    <definedName name="_xlnm.Print_Area" localSheetId="9">'1.0-Mão de Obra Direta (MO)'!$A$1:$G$78</definedName>
    <definedName name="_xlnm.Print_Area" localSheetId="19">'2.0 - Custos Dependentes (MO)'!$A$1:$G$143</definedName>
    <definedName name="_xlnm.Print_Area" localSheetId="11">'2.0-Custos Dependentes (MO)'!$A$1:$G$147</definedName>
    <definedName name="_xlnm.Print_Area" localSheetId="20">'3.0 - Custos Dependentes (Km)'!$A$1:$G$108</definedName>
    <definedName name="_xlnm.Print_Area" localSheetId="12">'3.0-Custos Dependentes (Km) '!$A$1:$G$88</definedName>
    <definedName name="_xlnm.Print_Area" localSheetId="21">'4.0 - Custos Fixos'!$A$1:$G$122</definedName>
    <definedName name="_xlnm.Print_Area" localSheetId="13">'4.0-Custos Fixos'!$A$1:$G$153</definedName>
    <definedName name="_xlnm.Print_Area" localSheetId="22">'5.0 - Custos Destinação'!$A$1:$G$46</definedName>
    <definedName name="_xlnm.Print_Area" localSheetId="23">cotacao!$A$1:$F$92</definedName>
    <definedName name="_xlnm.Print_Area" localSheetId="3">'cronograma fisico financeiro'!$A$1:$R$7</definedName>
    <definedName name="_xlnm.Print_Area" localSheetId="5">'Custos Totais '!$A$1:$F$31</definedName>
    <definedName name="_xlnm.Print_Area" localSheetId="17">'Custos Totais RSS'!$A$1:$F$31</definedName>
    <definedName name="_xlnm.Print_Area" localSheetId="6">DADOS!$A$1:$D$96</definedName>
    <definedName name="_xlnm.Print_Area" localSheetId="16">'Dados Gerais RSS'!$A$1:$F$65</definedName>
    <definedName name="_xlnm.Print_Area" localSheetId="1">'PLAN.ORÇ. '!$A$1:$H$9</definedName>
    <definedName name="_xlnm.Print_Area" localSheetId="15">'pontos coleta rss'!$A$1:$D$40</definedName>
    <definedName name="_xlnm.Print_Area" localSheetId="2">'proposta de preço'!$A$1:$H$24</definedName>
    <definedName name="_xlnm.Print_Area" localSheetId="7">'QUANT RSD'!$A$1:$D$42</definedName>
    <definedName name="_xlnm.Print_Area" localSheetId="14">'RES SERV SAUDE'!$A$1:$A$44</definedName>
    <definedName name="_xlnm.Print_Area" localSheetId="4">'RES SOL DOM'!$A$1:$A$44</definedName>
    <definedName name="_xlnm.Print_Area" localSheetId="8">'ROTA RSD'!$A$1:$F$278</definedName>
    <definedName name="b" localSheetId="9">'[2]Memo RERA'!#REF!</definedName>
    <definedName name="b" localSheetId="11">'[2]Memo RERA'!#REF!</definedName>
    <definedName name="b" localSheetId="12">'[2]Memo RERA'!#REF!</definedName>
    <definedName name="b" localSheetId="22">'[2]Memo RERA'!#REF!</definedName>
    <definedName name="b" localSheetId="23">'[2]Memo RERA'!#REF!</definedName>
    <definedName name="b" localSheetId="3">'[2]Memo RERA'!#REF!</definedName>
    <definedName name="b" localSheetId="5">'[2]Memo RERA'!#REF!</definedName>
    <definedName name="b" localSheetId="17">'[2]Memo RERA'!#REF!</definedName>
    <definedName name="b" localSheetId="10">'[2]Memo RERA'!#REF!</definedName>
    <definedName name="b" localSheetId="1">'[2]Memo RERA'!#REF!</definedName>
    <definedName name="b" localSheetId="15">'[2]Memo RERA'!#REF!</definedName>
    <definedName name="b" localSheetId="7">'[2]Memo RERA'!#REF!</definedName>
    <definedName name="b" localSheetId="14">'[2]Memo RERA'!#REF!</definedName>
    <definedName name="b" localSheetId="4">'[2]Memo RERA'!#REF!</definedName>
    <definedName name="b" localSheetId="8">'[2]Memo RERA'!#REF!</definedName>
    <definedName name="b">'[2]Memo RERA'!#REF!</definedName>
    <definedName name="B___SISTEMA_DE_MACRODRENAGEM" localSheetId="9">#REF!</definedName>
    <definedName name="B___SISTEMA_DE_MACRODRENAGEM" localSheetId="11">#REF!</definedName>
    <definedName name="B___SISTEMA_DE_MACRODRENAGEM" localSheetId="12">#REF!</definedName>
    <definedName name="B___SISTEMA_DE_MACRODRENAGEM" localSheetId="13">#REF!</definedName>
    <definedName name="B___SISTEMA_DE_MACRODRENAGEM" localSheetId="22">'[3]Tab. Procv 1'!#REF!</definedName>
    <definedName name="B___SISTEMA_DE_MACRODRENAGEM" localSheetId="23">#REF!</definedName>
    <definedName name="B___SISTEMA_DE_MACRODRENAGEM" localSheetId="3">'[3]Tab. Procv 1'!#REF!</definedName>
    <definedName name="B___SISTEMA_DE_MACRODRENAGEM" localSheetId="5">#REF!</definedName>
    <definedName name="B___SISTEMA_DE_MACRODRENAGEM" localSheetId="17">#REF!</definedName>
    <definedName name="B___SISTEMA_DE_MACRODRENAGEM" localSheetId="6">#REF!</definedName>
    <definedName name="B___SISTEMA_DE_MACRODRENAGEM" localSheetId="10">#REF!</definedName>
    <definedName name="B___SISTEMA_DE_MACRODRENAGEM" localSheetId="1">'[3]Tab. Procv 1'!#REF!</definedName>
    <definedName name="B___SISTEMA_DE_MACRODRENAGEM" localSheetId="15">#REF!</definedName>
    <definedName name="B___SISTEMA_DE_MACRODRENAGEM" localSheetId="7">#REF!</definedName>
    <definedName name="B___SISTEMA_DE_MACRODRENAGEM" localSheetId="14">#REF!</definedName>
    <definedName name="B___SISTEMA_DE_MACRODRENAGEM" localSheetId="4">#REF!</definedName>
    <definedName name="B___SISTEMA_DE_MACRODRENAGEM" localSheetId="8">#REF!</definedName>
    <definedName name="B___SISTEMA_DE_MACRODRENAGEM">'[3]Tab. Procv 1'!#REF!</definedName>
    <definedName name="_xlnm.Database" localSheetId="9">#REF!</definedName>
    <definedName name="_xlnm.Database" localSheetId="22">#REF!</definedName>
    <definedName name="_xlnm.Database" localSheetId="23">#REF!</definedName>
    <definedName name="_xlnm.Database" localSheetId="3">#REF!</definedName>
    <definedName name="_xlnm.Database" localSheetId="17">#REF!</definedName>
    <definedName name="_xlnm.Database" localSheetId="1">#REF!</definedName>
    <definedName name="_xlnm.Database" localSheetId="15">#REF!</definedName>
    <definedName name="_xlnm.Database" localSheetId="7">#REF!</definedName>
    <definedName name="_xlnm.Database" localSheetId="14">#REF!</definedName>
    <definedName name="_xlnm.Database" localSheetId="4">#REF!</definedName>
    <definedName name="_xlnm.Database" localSheetId="8">#REF!</definedName>
    <definedName name="_xlnm.Database">#REF!</definedName>
    <definedName name="BASE" localSheetId="9">#REF!</definedName>
    <definedName name="BASE" localSheetId="22">#REF!</definedName>
    <definedName name="BASE" localSheetId="23">#REF!</definedName>
    <definedName name="BASE" localSheetId="3">#REF!</definedName>
    <definedName name="BASE" localSheetId="5">#REF!</definedName>
    <definedName name="BASE" localSheetId="17">#REF!</definedName>
    <definedName name="BASE" localSheetId="1">#REF!</definedName>
    <definedName name="BASE" localSheetId="15">#REF!</definedName>
    <definedName name="BASE" localSheetId="7">#REF!</definedName>
    <definedName name="BASE" localSheetId="14">#REF!</definedName>
    <definedName name="BASE" localSheetId="4">#REF!</definedName>
    <definedName name="BASE" localSheetId="8">#REF!</definedName>
    <definedName name="BASE">#REF!</definedName>
    <definedName name="BDF" localSheetId="9">#REF!</definedName>
    <definedName name="BDF" localSheetId="22">#REF!</definedName>
    <definedName name="BDF" localSheetId="23">#REF!</definedName>
    <definedName name="BDF" localSheetId="3">#REF!</definedName>
    <definedName name="BDF" localSheetId="17">#REF!</definedName>
    <definedName name="BDF" localSheetId="1">#REF!</definedName>
    <definedName name="BDF" localSheetId="15">#REF!</definedName>
    <definedName name="BDF" localSheetId="7">#REF!</definedName>
    <definedName name="BDF" localSheetId="14">#REF!</definedName>
    <definedName name="BDF" localSheetId="4">#REF!</definedName>
    <definedName name="BDF" localSheetId="8">#REF!</definedName>
    <definedName name="BDF">#REF!</definedName>
    <definedName name="bdgbs" localSheetId="9">#REF!</definedName>
    <definedName name="bdgbs" localSheetId="22">#REF!</definedName>
    <definedName name="bdgbs" localSheetId="23">#REF!</definedName>
    <definedName name="bdgbs" localSheetId="3">#REF!</definedName>
    <definedName name="bdgbs" localSheetId="17">#REF!</definedName>
    <definedName name="bdgbs" localSheetId="1">#REF!</definedName>
    <definedName name="bdgbs" localSheetId="15">#REF!</definedName>
    <definedName name="bdgbs" localSheetId="7">#REF!</definedName>
    <definedName name="bdgbs" localSheetId="14">#REF!</definedName>
    <definedName name="bdgbs" localSheetId="4">#REF!</definedName>
    <definedName name="bdgbs" localSheetId="8">#REF!</definedName>
    <definedName name="bdgbs">#REF!</definedName>
    <definedName name="bdsageg" localSheetId="9">#REF!</definedName>
    <definedName name="bdsageg" localSheetId="22">#REF!</definedName>
    <definedName name="bdsageg" localSheetId="23">#REF!</definedName>
    <definedName name="bdsageg" localSheetId="3">#REF!</definedName>
    <definedName name="bdsageg" localSheetId="17">#REF!</definedName>
    <definedName name="bdsageg" localSheetId="1">#REF!</definedName>
    <definedName name="bdsageg" localSheetId="15">#REF!</definedName>
    <definedName name="bdsageg" localSheetId="7">#REF!</definedName>
    <definedName name="bdsageg" localSheetId="14">#REF!</definedName>
    <definedName name="bdsageg" localSheetId="4">#REF!</definedName>
    <definedName name="bdsageg" localSheetId="8">#REF!</definedName>
    <definedName name="bdsageg">#REF!</definedName>
    <definedName name="bfdbb" localSheetId="22">[1]Plan1!#REF!</definedName>
    <definedName name="bfdbb" localSheetId="3">[1]Plan1!#REF!</definedName>
    <definedName name="bfdbb" localSheetId="1">[1]Plan1!#REF!</definedName>
    <definedName name="bfdbb">[1]Plan1!#REF!</definedName>
    <definedName name="bhfjhfjns" localSheetId="9">[1]Plan1!#REF!</definedName>
    <definedName name="bhfjhfjns" localSheetId="22">[1]Plan1!#REF!</definedName>
    <definedName name="bhfjhfjns" localSheetId="23">[1]Plan1!#REF!</definedName>
    <definedName name="bhfjhfjns" localSheetId="3">[1]Plan1!#REF!</definedName>
    <definedName name="bhfjhfjns" localSheetId="17">[1]Plan1!#REF!</definedName>
    <definedName name="bhfjhfjns" localSheetId="1">[1]Plan1!#REF!</definedName>
    <definedName name="bhfjhfjns" localSheetId="15">[1]Plan1!#REF!</definedName>
    <definedName name="bhfjhfjns" localSheetId="7">[1]Plan1!#REF!</definedName>
    <definedName name="bhfjhfjns" localSheetId="14">[1]Plan1!#REF!</definedName>
    <definedName name="bhfjhfjns" localSheetId="4">[1]Plan1!#REF!</definedName>
    <definedName name="bhfjhfjns" localSheetId="8">[1]Plan1!#REF!</definedName>
    <definedName name="bhfjhfjns">[1]Plan1!#REF!</definedName>
    <definedName name="blblb" localSheetId="9">#REF!</definedName>
    <definedName name="blblb" localSheetId="22">#REF!</definedName>
    <definedName name="blblb" localSheetId="23">#REF!</definedName>
    <definedName name="blblb" localSheetId="3">#REF!</definedName>
    <definedName name="blblb" localSheetId="17">#REF!</definedName>
    <definedName name="blblb" localSheetId="1">#REF!</definedName>
    <definedName name="blblb" localSheetId="15">#REF!</definedName>
    <definedName name="blblb" localSheetId="7">#REF!</definedName>
    <definedName name="blblb" localSheetId="14">#REF!</definedName>
    <definedName name="blblb" localSheetId="4">#REF!</definedName>
    <definedName name="blblb" localSheetId="8">#REF!</definedName>
    <definedName name="blblb">#REF!</definedName>
    <definedName name="botafora" localSheetId="9">#REF!</definedName>
    <definedName name="botafora" localSheetId="22">#REF!</definedName>
    <definedName name="botafora" localSheetId="23">#REF!</definedName>
    <definedName name="botafora" localSheetId="3">#REF!</definedName>
    <definedName name="botafora" localSheetId="5">#REF!</definedName>
    <definedName name="botafora" localSheetId="17">#REF!</definedName>
    <definedName name="botafora" localSheetId="1">#REF!</definedName>
    <definedName name="botafora" localSheetId="15">#REF!</definedName>
    <definedName name="botafora" localSheetId="7">#REF!</definedName>
    <definedName name="botafora" localSheetId="14">#REF!</definedName>
    <definedName name="botafora" localSheetId="4">#REF!</definedName>
    <definedName name="botafora" localSheetId="8">#REF!</definedName>
    <definedName name="botafora">#REF!</definedName>
    <definedName name="brita" localSheetId="9">#REF!</definedName>
    <definedName name="brita" localSheetId="22">#REF!</definedName>
    <definedName name="brita" localSheetId="23">#REF!</definedName>
    <definedName name="brita" localSheetId="3">#REF!</definedName>
    <definedName name="brita" localSheetId="5">#REF!</definedName>
    <definedName name="brita" localSheetId="17">#REF!</definedName>
    <definedName name="brita" localSheetId="1">#REF!</definedName>
    <definedName name="brita" localSheetId="15">#REF!</definedName>
    <definedName name="brita" localSheetId="7">#REF!</definedName>
    <definedName name="brita" localSheetId="14">#REF!</definedName>
    <definedName name="brita" localSheetId="4">#REF!</definedName>
    <definedName name="brita" localSheetId="8">#REF!</definedName>
    <definedName name="brita">#REF!</definedName>
    <definedName name="bstc20" localSheetId="9">#REF!</definedName>
    <definedName name="bstc20" localSheetId="22">#REF!</definedName>
    <definedName name="bstc20" localSheetId="23">#REF!</definedName>
    <definedName name="bstc20" localSheetId="3">#REF!</definedName>
    <definedName name="bstc20" localSheetId="5">#REF!</definedName>
    <definedName name="bstc20" localSheetId="17">#REF!</definedName>
    <definedName name="bstc20" localSheetId="1">#REF!</definedName>
    <definedName name="bstc20" localSheetId="15">#REF!</definedName>
    <definedName name="bstc20" localSheetId="7">#REF!</definedName>
    <definedName name="bstc20" localSheetId="14">#REF!</definedName>
    <definedName name="bstc20" localSheetId="4">#REF!</definedName>
    <definedName name="bstc20" localSheetId="8">#REF!</definedName>
    <definedName name="bstc20">#REF!</definedName>
    <definedName name="bstc40" localSheetId="9">#REF!</definedName>
    <definedName name="bstc40" localSheetId="22">#REF!</definedName>
    <definedName name="bstc40" localSheetId="23">#REF!</definedName>
    <definedName name="bstc40" localSheetId="3">#REF!</definedName>
    <definedName name="bstc40" localSheetId="5">#REF!</definedName>
    <definedName name="bstc40" localSheetId="17">#REF!</definedName>
    <definedName name="bstc40" localSheetId="1">#REF!</definedName>
    <definedName name="bstc40" localSheetId="15">#REF!</definedName>
    <definedName name="bstc40" localSheetId="7">#REF!</definedName>
    <definedName name="bstc40" localSheetId="14">#REF!</definedName>
    <definedName name="bstc40" localSheetId="4">#REF!</definedName>
    <definedName name="bstc40" localSheetId="8">#REF!</definedName>
    <definedName name="bstc40">#REF!</definedName>
    <definedName name="bstc60" localSheetId="9">#REF!</definedName>
    <definedName name="bstc60" localSheetId="22">#REF!</definedName>
    <definedName name="bstc60" localSheetId="23">#REF!</definedName>
    <definedName name="bstc60" localSheetId="3">#REF!</definedName>
    <definedName name="bstc60" localSheetId="5">#REF!</definedName>
    <definedName name="bstc60" localSheetId="17">#REF!</definedName>
    <definedName name="bstc60" localSheetId="1">#REF!</definedName>
    <definedName name="bstc60" localSheetId="15">#REF!</definedName>
    <definedName name="bstc60" localSheetId="7">#REF!</definedName>
    <definedName name="bstc60" localSheetId="14">#REF!</definedName>
    <definedName name="bstc60" localSheetId="4">#REF!</definedName>
    <definedName name="bstc60" localSheetId="8">#REF!</definedName>
    <definedName name="bstc60">#REF!</definedName>
    <definedName name="bstc80" localSheetId="9">#REF!</definedName>
    <definedName name="bstc80" localSheetId="22">#REF!</definedName>
    <definedName name="bstc80" localSheetId="23">#REF!</definedName>
    <definedName name="bstc80" localSheetId="3">#REF!</definedName>
    <definedName name="bstc80" localSheetId="5">#REF!</definedName>
    <definedName name="bstc80" localSheetId="17">#REF!</definedName>
    <definedName name="bstc80" localSheetId="1">#REF!</definedName>
    <definedName name="bstc80" localSheetId="15">#REF!</definedName>
    <definedName name="bstc80" localSheetId="7">#REF!</definedName>
    <definedName name="bstc80" localSheetId="14">#REF!</definedName>
    <definedName name="bstc80" localSheetId="4">#REF!</definedName>
    <definedName name="bstc80" localSheetId="8">#REF!</definedName>
    <definedName name="bstc80">#REF!</definedName>
    <definedName name="BuiltIn_Print_Titles" localSheetId="9">#REF!</definedName>
    <definedName name="BuiltIn_Print_Titles" localSheetId="22">#REF!</definedName>
    <definedName name="BuiltIn_Print_Titles" localSheetId="23">#REF!</definedName>
    <definedName name="BuiltIn_Print_Titles" localSheetId="3">#REF!</definedName>
    <definedName name="BuiltIn_Print_Titles" localSheetId="5">#REF!</definedName>
    <definedName name="BuiltIn_Print_Titles" localSheetId="17">#REF!</definedName>
    <definedName name="BuiltIn_Print_Titles" localSheetId="1">#REF!</definedName>
    <definedName name="BuiltIn_Print_Titles" localSheetId="15">#REF!</definedName>
    <definedName name="BuiltIn_Print_Titles" localSheetId="7">#REF!</definedName>
    <definedName name="BuiltIn_Print_Titles" localSheetId="14">#REF!</definedName>
    <definedName name="BuiltIn_Print_Titles" localSheetId="4">#REF!</definedName>
    <definedName name="BuiltIn_Print_Titles" localSheetId="8">#REF!</definedName>
    <definedName name="BuiltIn_Print_Titles">#REF!</definedName>
    <definedName name="C___SISTEMA_DE_ESGOTAMENTO_SANITÁRIO" localSheetId="9">#REF!</definedName>
    <definedName name="C___SISTEMA_DE_ESGOTAMENTO_SANITÁRIO" localSheetId="11">#REF!</definedName>
    <definedName name="C___SISTEMA_DE_ESGOTAMENTO_SANITÁRIO" localSheetId="12">#REF!</definedName>
    <definedName name="C___SISTEMA_DE_ESGOTAMENTO_SANITÁRIO" localSheetId="13">#REF!</definedName>
    <definedName name="C___SISTEMA_DE_ESGOTAMENTO_SANITÁRIO" localSheetId="23">#REF!</definedName>
    <definedName name="C___SISTEMA_DE_ESGOTAMENTO_SANITÁRIO" localSheetId="5">#REF!</definedName>
    <definedName name="C___SISTEMA_DE_ESGOTAMENTO_SANITÁRIO" localSheetId="17">#REF!</definedName>
    <definedName name="C___SISTEMA_DE_ESGOTAMENTO_SANITÁRIO" localSheetId="6">#REF!</definedName>
    <definedName name="C___SISTEMA_DE_ESGOTAMENTO_SANITÁRIO" localSheetId="10">#REF!</definedName>
    <definedName name="C___SISTEMA_DE_ESGOTAMENTO_SANITÁRIO" localSheetId="15">#REF!</definedName>
    <definedName name="C___SISTEMA_DE_ESGOTAMENTO_SANITÁRIO" localSheetId="7">#REF!</definedName>
    <definedName name="C___SISTEMA_DE_ESGOTAMENTO_SANITÁRIO" localSheetId="14">#REF!</definedName>
    <definedName name="C___SISTEMA_DE_ESGOTAMENTO_SANITÁRIO" localSheetId="4">#REF!</definedName>
    <definedName name="C___SISTEMA_DE_ESGOTAMENTO_SANITÁRIO" localSheetId="8">#REF!</definedName>
    <definedName name="C___SISTEMA_DE_ESGOTAMENTO_SANITÁRIO">'[3]Tab. Procv 1'!$C$97</definedName>
    <definedName name="caixadecentro" localSheetId="9">#REF!</definedName>
    <definedName name="caixadecentro" localSheetId="22">#REF!</definedName>
    <definedName name="caixadecentro" localSheetId="23">#REF!</definedName>
    <definedName name="caixadecentro" localSheetId="3">#REF!</definedName>
    <definedName name="caixadecentro" localSheetId="5">#REF!</definedName>
    <definedName name="caixadecentro" localSheetId="17">#REF!</definedName>
    <definedName name="caixadecentro" localSheetId="1">#REF!</definedName>
    <definedName name="caixadecentro" localSheetId="15">#REF!</definedName>
    <definedName name="caixadecentro" localSheetId="7">#REF!</definedName>
    <definedName name="caixadecentro" localSheetId="14">#REF!</definedName>
    <definedName name="caixadecentro" localSheetId="4">#REF!</definedName>
    <definedName name="caixadecentro" localSheetId="8">#REF!</definedName>
    <definedName name="caixadecentro">#REF!</definedName>
    <definedName name="Caminhão_Basc_Toco" localSheetId="9">#REF!</definedName>
    <definedName name="Caminhão_Basc_Toco" localSheetId="22">#REF!</definedName>
    <definedName name="Caminhão_Basc_Toco" localSheetId="23">#REF!</definedName>
    <definedName name="Caminhão_Basc_Toco" localSheetId="3">#REF!</definedName>
    <definedName name="Caminhão_Basc_Toco" localSheetId="5">#REF!</definedName>
    <definedName name="Caminhão_Basc_Toco" localSheetId="17">#REF!</definedName>
    <definedName name="Caminhão_Basc_Toco" localSheetId="1">#REF!</definedName>
    <definedName name="Caminhão_Basc_Toco" localSheetId="15">#REF!</definedName>
    <definedName name="Caminhão_Basc_Toco" localSheetId="7">#REF!</definedName>
    <definedName name="Caminhão_Basc_Toco" localSheetId="14">#REF!</definedName>
    <definedName name="Caminhão_Basc_Toco" localSheetId="4">#REF!</definedName>
    <definedName name="Caminhão_Basc_Toco" localSheetId="8">#REF!</definedName>
    <definedName name="Caminhão_Basc_Toco">#REF!</definedName>
    <definedName name="cc" localSheetId="22">'[2]Memo RERA'!#REF!</definedName>
    <definedName name="cc" localSheetId="23">'[2]Memo RERA'!#REF!</definedName>
    <definedName name="cc" localSheetId="3">'[2]Memo RERA'!#REF!</definedName>
    <definedName name="cc" localSheetId="5">'[2]Memo RERA'!#REF!</definedName>
    <definedName name="cc" localSheetId="17">'[2]Memo RERA'!#REF!</definedName>
    <definedName name="cc" localSheetId="1">'[2]Memo RERA'!#REF!</definedName>
    <definedName name="cc" localSheetId="15">'[2]Memo RERA'!#REF!</definedName>
    <definedName name="cc" localSheetId="7">'[2]Memo RERA'!#REF!</definedName>
    <definedName name="cc" localSheetId="14">'[2]Memo RERA'!#REF!</definedName>
    <definedName name="cc" localSheetId="4">'[2]Memo RERA'!#REF!</definedName>
    <definedName name="cc" localSheetId="8">'[2]Memo RERA'!#REF!</definedName>
    <definedName name="cc">'[2]Memo RERA'!#REF!</definedName>
    <definedName name="CDSF" localSheetId="9">#REF!</definedName>
    <definedName name="CDSF" localSheetId="22">#REF!</definedName>
    <definedName name="CDSF" localSheetId="23">#REF!</definedName>
    <definedName name="CDSF" localSheetId="3">#REF!</definedName>
    <definedName name="CDSF" localSheetId="5">#REF!</definedName>
    <definedName name="CDSF" localSheetId="17">#REF!</definedName>
    <definedName name="CDSF" localSheetId="1">#REF!</definedName>
    <definedName name="CDSF" localSheetId="15">#REF!</definedName>
    <definedName name="CDSF" localSheetId="7">#REF!</definedName>
    <definedName name="CDSF" localSheetId="14">#REF!</definedName>
    <definedName name="CDSF" localSheetId="4">#REF!</definedName>
    <definedName name="CDSF" localSheetId="8">#REF!</definedName>
    <definedName name="CDSF">#REF!</definedName>
    <definedName name="cdsfsdf" localSheetId="9">#REF!</definedName>
    <definedName name="cdsfsdf" localSheetId="22">#REF!</definedName>
    <definedName name="cdsfsdf" localSheetId="23">#REF!</definedName>
    <definedName name="cdsfsdf" localSheetId="3">#REF!</definedName>
    <definedName name="cdsfsdf" localSheetId="17">#REF!</definedName>
    <definedName name="cdsfsdf" localSheetId="1">#REF!</definedName>
    <definedName name="cdsfsdf" localSheetId="15">#REF!</definedName>
    <definedName name="cdsfsdf" localSheetId="7">#REF!</definedName>
    <definedName name="cdsfsdf" localSheetId="14">#REF!</definedName>
    <definedName name="cdsfsdf" localSheetId="4">#REF!</definedName>
    <definedName name="cdsfsdf" localSheetId="8">#REF!</definedName>
    <definedName name="cdsfsdf">#REF!</definedName>
    <definedName name="CISALHA" localSheetId="9">#REF!</definedName>
    <definedName name="CISALHA" localSheetId="22">#REF!</definedName>
    <definedName name="CISALHA" localSheetId="23">#REF!</definedName>
    <definedName name="CISALHA" localSheetId="3">#REF!</definedName>
    <definedName name="CISALHA" localSheetId="5">#REF!</definedName>
    <definedName name="CISALHA" localSheetId="17">#REF!</definedName>
    <definedName name="CISALHA" localSheetId="1">#REF!</definedName>
    <definedName name="CISALHA" localSheetId="15">#REF!</definedName>
    <definedName name="CISALHA" localSheetId="7">#REF!</definedName>
    <definedName name="CISALHA" localSheetId="14">#REF!</definedName>
    <definedName name="CISALHA" localSheetId="4">#REF!</definedName>
    <definedName name="CISALHA" localSheetId="8">#REF!</definedName>
    <definedName name="CISALHA">#REF!</definedName>
    <definedName name="cisalhamento" localSheetId="9">#REF!</definedName>
    <definedName name="cisalhamento" localSheetId="22">#REF!</definedName>
    <definedName name="cisalhamento" localSheetId="23">#REF!</definedName>
    <definedName name="cisalhamento" localSheetId="3">#REF!</definedName>
    <definedName name="cisalhamento" localSheetId="5">#REF!</definedName>
    <definedName name="cisalhamento" localSheetId="17">#REF!</definedName>
    <definedName name="cisalhamento" localSheetId="1">#REF!</definedName>
    <definedName name="cisalhamento" localSheetId="15">#REF!</definedName>
    <definedName name="cisalhamento" localSheetId="7">#REF!</definedName>
    <definedName name="cisalhamento" localSheetId="14">#REF!</definedName>
    <definedName name="cisalhamento" localSheetId="4">#REF!</definedName>
    <definedName name="cisalhamento" localSheetId="8">#REF!</definedName>
    <definedName name="cisalhamento">#REF!</definedName>
    <definedName name="comprimento" localSheetId="9">#REF!</definedName>
    <definedName name="comprimento" localSheetId="22">#REF!</definedName>
    <definedName name="comprimento" localSheetId="23">#REF!</definedName>
    <definedName name="comprimento" localSheetId="3">#REF!</definedName>
    <definedName name="comprimento" localSheetId="5">#REF!</definedName>
    <definedName name="comprimento" localSheetId="17">#REF!</definedName>
    <definedName name="comprimento" localSheetId="1">#REF!</definedName>
    <definedName name="comprimento" localSheetId="15">#REF!</definedName>
    <definedName name="comprimento" localSheetId="7">#REF!</definedName>
    <definedName name="comprimento" localSheetId="14">#REF!</definedName>
    <definedName name="comprimento" localSheetId="4">#REF!</definedName>
    <definedName name="comprimento" localSheetId="8">#REF!</definedName>
    <definedName name="comprimento">#REF!</definedName>
    <definedName name="CONSOLIDADO" localSheetId="9">#REF!</definedName>
    <definedName name="CONSOLIDADO" localSheetId="22">#REF!</definedName>
    <definedName name="CONSOLIDADO" localSheetId="23">#REF!</definedName>
    <definedName name="CONSOLIDADO" localSheetId="3">#REF!</definedName>
    <definedName name="CONSOLIDADO" localSheetId="5">#REF!</definedName>
    <definedName name="CONSOLIDADO" localSheetId="17">#REF!</definedName>
    <definedName name="CONSOLIDADO" localSheetId="1">#REF!</definedName>
    <definedName name="CONSOLIDADO" localSheetId="15">#REF!</definedName>
    <definedName name="CONSOLIDADO" localSheetId="7">#REF!</definedName>
    <definedName name="CONSOLIDADO" localSheetId="14">#REF!</definedName>
    <definedName name="CONSOLIDADO" localSheetId="4">#REF!</definedName>
    <definedName name="CONSOLIDADO" localSheetId="8">#REF!</definedName>
    <definedName name="CONSOLIDADO">#REF!</definedName>
    <definedName name="const_1" localSheetId="9">#REF!</definedName>
    <definedName name="const_1" localSheetId="22">#REF!</definedName>
    <definedName name="const_1" localSheetId="23">#REF!</definedName>
    <definedName name="const_1" localSheetId="3">#REF!</definedName>
    <definedName name="const_1" localSheetId="5">#REF!</definedName>
    <definedName name="const_1" localSheetId="17">#REF!</definedName>
    <definedName name="const_1" localSheetId="1">#REF!</definedName>
    <definedName name="const_1" localSheetId="15">#REF!</definedName>
    <definedName name="const_1" localSheetId="7">#REF!</definedName>
    <definedName name="const_1" localSheetId="14">#REF!</definedName>
    <definedName name="const_1" localSheetId="4">#REF!</definedName>
    <definedName name="const_1" localSheetId="8">#REF!</definedName>
    <definedName name="const_1">#REF!</definedName>
    <definedName name="CORTE" localSheetId="9">#REF!</definedName>
    <definedName name="CORTE" localSheetId="22">#REF!</definedName>
    <definedName name="CORTE" localSheetId="23">#REF!</definedName>
    <definedName name="CORTE" localSheetId="3">#REF!</definedName>
    <definedName name="CORTE" localSheetId="5">#REF!</definedName>
    <definedName name="CORTE" localSheetId="17">#REF!</definedName>
    <definedName name="CORTE" localSheetId="1">#REF!</definedName>
    <definedName name="CORTE" localSheetId="15">#REF!</definedName>
    <definedName name="CORTE" localSheetId="7">#REF!</definedName>
    <definedName name="CORTE" localSheetId="14">#REF!</definedName>
    <definedName name="CORTE" localSheetId="4">#REF!</definedName>
    <definedName name="CORTE" localSheetId="8">#REF!</definedName>
    <definedName name="CORTE">#REF!</definedName>
    <definedName name="Cotação" localSheetId="9">#REF!</definedName>
    <definedName name="Cotação" localSheetId="22">#REF!</definedName>
    <definedName name="Cotação" localSheetId="23">#REF!</definedName>
    <definedName name="Cotação" localSheetId="3">#REF!</definedName>
    <definedName name="Cotação" localSheetId="17">#REF!</definedName>
    <definedName name="Cotação" localSheetId="1">#REF!</definedName>
    <definedName name="Cotação" localSheetId="15">#REF!</definedName>
    <definedName name="Cotação" localSheetId="7">#REF!</definedName>
    <definedName name="Cotação" localSheetId="14">#REF!</definedName>
    <definedName name="Cotação" localSheetId="4">#REF!</definedName>
    <definedName name="Cotação" localSheetId="8">#REF!</definedName>
    <definedName name="Cotação">#REF!</definedName>
    <definedName name="cronograma1" localSheetId="9">#REF!</definedName>
    <definedName name="cronograma1" localSheetId="22">#REF!</definedName>
    <definedName name="cronograma1" localSheetId="23">#REF!</definedName>
    <definedName name="cronograma1" localSheetId="3">#REF!</definedName>
    <definedName name="cronograma1" localSheetId="5">#REF!</definedName>
    <definedName name="cronograma1" localSheetId="17">#REF!</definedName>
    <definedName name="cronograma1" localSheetId="1">#REF!</definedName>
    <definedName name="cronograma1" localSheetId="15">#REF!</definedName>
    <definedName name="cronograma1" localSheetId="7">#REF!</definedName>
    <definedName name="cronograma1" localSheetId="14">#REF!</definedName>
    <definedName name="cronograma1" localSheetId="4">#REF!</definedName>
    <definedName name="cronograma1" localSheetId="8">#REF!</definedName>
    <definedName name="cronograma1">#REF!</definedName>
    <definedName name="csdf" localSheetId="9">#REF!</definedName>
    <definedName name="csdf" localSheetId="22">#REF!</definedName>
    <definedName name="csdf" localSheetId="23">#REF!</definedName>
    <definedName name="csdf" localSheetId="3">#REF!</definedName>
    <definedName name="csdf" localSheetId="17">#REF!</definedName>
    <definedName name="csdf" localSheetId="1">#REF!</definedName>
    <definedName name="csdf" localSheetId="15">#REF!</definedName>
    <definedName name="csdf" localSheetId="7">#REF!</definedName>
    <definedName name="csdf" localSheetId="14">#REF!</definedName>
    <definedName name="csdf" localSheetId="4">#REF!</definedName>
    <definedName name="csdf" localSheetId="8">#REF!</definedName>
    <definedName name="csdf">#REF!</definedName>
    <definedName name="cvdfgesrg" localSheetId="22">[1]Plan1!#REF!</definedName>
    <definedName name="cvdfgesrg" localSheetId="3">[1]Plan1!#REF!</definedName>
    <definedName name="cvdfgesrg" localSheetId="1">[1]Plan1!#REF!</definedName>
    <definedName name="cvdfgesrg">[1]Plan1!#REF!</definedName>
    <definedName name="d" localSheetId="22">'[2]Memo RERA'!#REF!</definedName>
    <definedName name="d" localSheetId="23">'[2]Memo RERA'!#REF!</definedName>
    <definedName name="d" localSheetId="3">'[2]Memo RERA'!#REF!</definedName>
    <definedName name="d" localSheetId="5">'[2]Memo RERA'!#REF!</definedName>
    <definedName name="d" localSheetId="17">'[2]Memo RERA'!#REF!</definedName>
    <definedName name="d" localSheetId="1">'[2]Memo RERA'!#REF!</definedName>
    <definedName name="d" localSheetId="15">'[2]Memo RERA'!#REF!</definedName>
    <definedName name="d" localSheetId="7">'[2]Memo RERA'!#REF!</definedName>
    <definedName name="d" localSheetId="14">'[2]Memo RERA'!#REF!</definedName>
    <definedName name="d" localSheetId="4">'[2]Memo RERA'!#REF!</definedName>
    <definedName name="d" localSheetId="8">'[2]Memo RERA'!#REF!</definedName>
    <definedName name="d">'[2]Memo RERA'!#REF!</definedName>
    <definedName name="D___PAVIMENTAÇÃO_E_DRENAGEM" localSheetId="9">#REF!</definedName>
    <definedName name="D___PAVIMENTAÇÃO_E_DRENAGEM" localSheetId="11">#REF!</definedName>
    <definedName name="D___PAVIMENTAÇÃO_E_DRENAGEM" localSheetId="12">#REF!</definedName>
    <definedName name="D___PAVIMENTAÇÃO_E_DRENAGEM" localSheetId="13">#REF!</definedName>
    <definedName name="D___PAVIMENTAÇÃO_E_DRENAGEM" localSheetId="23">#REF!</definedName>
    <definedName name="D___PAVIMENTAÇÃO_E_DRENAGEM" localSheetId="5">#REF!</definedName>
    <definedName name="D___PAVIMENTAÇÃO_E_DRENAGEM" localSheetId="17">#REF!</definedName>
    <definedName name="D___PAVIMENTAÇÃO_E_DRENAGEM" localSheetId="6">#REF!</definedName>
    <definedName name="D___PAVIMENTAÇÃO_E_DRENAGEM" localSheetId="10">#REF!</definedName>
    <definedName name="D___PAVIMENTAÇÃO_E_DRENAGEM" localSheetId="15">#REF!</definedName>
    <definedName name="D___PAVIMENTAÇÃO_E_DRENAGEM" localSheetId="7">#REF!</definedName>
    <definedName name="D___PAVIMENTAÇÃO_E_DRENAGEM" localSheetId="14">#REF!</definedName>
    <definedName name="D___PAVIMENTAÇÃO_E_DRENAGEM" localSheetId="4">#REF!</definedName>
    <definedName name="D___PAVIMENTAÇÃO_E_DRENAGEM" localSheetId="8">#REF!</definedName>
    <definedName name="D___PAVIMENTAÇÃO_E_DRENAGEM">'[3]Tab. Procv 1'!$C$338</definedName>
    <definedName name="dado" localSheetId="9">#REF!</definedName>
    <definedName name="dado" localSheetId="22">#REF!</definedName>
    <definedName name="dado" localSheetId="23">#REF!</definedName>
    <definedName name="dado" localSheetId="3">#REF!</definedName>
    <definedName name="dado" localSheetId="5">#REF!</definedName>
    <definedName name="dado" localSheetId="17">#REF!</definedName>
    <definedName name="dado" localSheetId="1">#REF!</definedName>
    <definedName name="dado" localSheetId="15">#REF!</definedName>
    <definedName name="dado" localSheetId="7">#REF!</definedName>
    <definedName name="dado" localSheetId="14">#REF!</definedName>
    <definedName name="dado" localSheetId="4">#REF!</definedName>
    <definedName name="dado" localSheetId="8">#REF!</definedName>
    <definedName name="dado">#REF!</definedName>
    <definedName name="dados" localSheetId="9">#REF!</definedName>
    <definedName name="dados" localSheetId="22">#REF!</definedName>
    <definedName name="dados" localSheetId="23">#REF!</definedName>
    <definedName name="dados" localSheetId="3">#REF!</definedName>
    <definedName name="dados" localSheetId="5">#REF!</definedName>
    <definedName name="dados" localSheetId="17">#REF!</definedName>
    <definedName name="dados" localSheetId="1">#REF!</definedName>
    <definedName name="dados" localSheetId="15">#REF!</definedName>
    <definedName name="dados" localSheetId="7">#REF!</definedName>
    <definedName name="dados" localSheetId="14">#REF!</definedName>
    <definedName name="dados" localSheetId="4">#REF!</definedName>
    <definedName name="dados" localSheetId="8">#REF!</definedName>
    <definedName name="dados">#REF!</definedName>
    <definedName name="dadoss" localSheetId="9">#REF!</definedName>
    <definedName name="dadoss" localSheetId="22">#REF!</definedName>
    <definedName name="dadoss" localSheetId="23">#REF!</definedName>
    <definedName name="dadoss" localSheetId="3">#REF!</definedName>
    <definedName name="dadoss" localSheetId="5">#REF!</definedName>
    <definedName name="dadoss" localSheetId="17">#REF!</definedName>
    <definedName name="dadoss" localSheetId="1">#REF!</definedName>
    <definedName name="dadoss" localSheetId="15">#REF!</definedName>
    <definedName name="dadoss" localSheetId="7">#REF!</definedName>
    <definedName name="dadoss" localSheetId="14">#REF!</definedName>
    <definedName name="dadoss" localSheetId="4">#REF!</definedName>
    <definedName name="dadoss" localSheetId="8">#REF!</definedName>
    <definedName name="dadoss">#REF!</definedName>
    <definedName name="dasdf" localSheetId="9">#REF!</definedName>
    <definedName name="dasdf" localSheetId="22">#REF!</definedName>
    <definedName name="dasdf" localSheetId="23">#REF!</definedName>
    <definedName name="dasdf" localSheetId="3">#REF!</definedName>
    <definedName name="dasdf" localSheetId="17">#REF!</definedName>
    <definedName name="dasdf" localSheetId="1">#REF!</definedName>
    <definedName name="dasdf" localSheetId="15">#REF!</definedName>
    <definedName name="dasdf" localSheetId="7">#REF!</definedName>
    <definedName name="dasdf" localSheetId="14">#REF!</definedName>
    <definedName name="dasdf" localSheetId="4">#REF!</definedName>
    <definedName name="dasdf" localSheetId="8">#REF!</definedName>
    <definedName name="dasdf">#REF!</definedName>
    <definedName name="dewrf" localSheetId="9">#REF!</definedName>
    <definedName name="dewrf" localSheetId="22">#REF!</definedName>
    <definedName name="dewrf" localSheetId="23">#REF!</definedName>
    <definedName name="dewrf" localSheetId="3">#REF!</definedName>
    <definedName name="dewrf" localSheetId="17">#REF!</definedName>
    <definedName name="dewrf" localSheetId="1">#REF!</definedName>
    <definedName name="dewrf" localSheetId="15">#REF!</definedName>
    <definedName name="dewrf" localSheetId="7">#REF!</definedName>
    <definedName name="dewrf" localSheetId="14">#REF!</definedName>
    <definedName name="dewrf" localSheetId="4">#REF!</definedName>
    <definedName name="dewrf" localSheetId="8">#REF!</definedName>
    <definedName name="dewrf">#REF!</definedName>
    <definedName name="dfgas" localSheetId="9">#REF!</definedName>
    <definedName name="dfgas" localSheetId="22">#REF!</definedName>
    <definedName name="dfgas" localSheetId="23">#REF!</definedName>
    <definedName name="dfgas" localSheetId="3">#REF!</definedName>
    <definedName name="dfgas" localSheetId="17">#REF!</definedName>
    <definedName name="dfgas" localSheetId="1">#REF!</definedName>
    <definedName name="dfgas" localSheetId="15">#REF!</definedName>
    <definedName name="dfgas" localSheetId="7">#REF!</definedName>
    <definedName name="dfgas" localSheetId="14">#REF!</definedName>
    <definedName name="dfgas" localSheetId="4">#REF!</definedName>
    <definedName name="dfgas" localSheetId="8">#REF!</definedName>
    <definedName name="dfgas">#REF!</definedName>
    <definedName name="DHD" localSheetId="9">#REF!</definedName>
    <definedName name="DHD" localSheetId="22">#REF!</definedName>
    <definedName name="DHD" localSheetId="23">#REF!</definedName>
    <definedName name="DHD" localSheetId="3">#REF!</definedName>
    <definedName name="DHD" localSheetId="17">#REF!</definedName>
    <definedName name="DHD" localSheetId="1">#REF!</definedName>
    <definedName name="DHD" localSheetId="15">#REF!</definedName>
    <definedName name="DHD" localSheetId="7">#REF!</definedName>
    <definedName name="DHD" localSheetId="14">#REF!</definedName>
    <definedName name="DHD" localSheetId="4">#REF!</definedName>
    <definedName name="DHD" localSheetId="8">#REF!</definedName>
    <definedName name="DHD">#REF!</definedName>
    <definedName name="Dren" localSheetId="9">#REF!</definedName>
    <definedName name="Dren" localSheetId="22">#REF!</definedName>
    <definedName name="Dren" localSheetId="23">#REF!</definedName>
    <definedName name="Dren" localSheetId="3">#REF!</definedName>
    <definedName name="Dren" localSheetId="5">#REF!</definedName>
    <definedName name="Dren" localSheetId="17">#REF!</definedName>
    <definedName name="Dren" localSheetId="1">#REF!</definedName>
    <definedName name="Dren" localSheetId="15">#REF!</definedName>
    <definedName name="Dren" localSheetId="7">#REF!</definedName>
    <definedName name="Dren" localSheetId="14">#REF!</definedName>
    <definedName name="Dren" localSheetId="4">#REF!</definedName>
    <definedName name="Dren" localSheetId="8">#REF!</definedName>
    <definedName name="Dren">#REF!</definedName>
    <definedName name="DRENAGEM" localSheetId="9">#REF!</definedName>
    <definedName name="DRENAGEM" localSheetId="22">#REF!</definedName>
    <definedName name="DRENAGEM" localSheetId="23">#REF!</definedName>
    <definedName name="DRENAGEM" localSheetId="3">#REF!</definedName>
    <definedName name="DRENAGEM" localSheetId="5">#REF!</definedName>
    <definedName name="DRENAGEM" localSheetId="17">#REF!</definedName>
    <definedName name="DRENAGEM" localSheetId="1">#REF!</definedName>
    <definedName name="DRENAGEM" localSheetId="15">#REF!</definedName>
    <definedName name="DRENAGEM" localSheetId="7">#REF!</definedName>
    <definedName name="DRENAGEM" localSheetId="14">#REF!</definedName>
    <definedName name="DRENAGEM" localSheetId="4">#REF!</definedName>
    <definedName name="DRENAGEM" localSheetId="8">#REF!</definedName>
    <definedName name="DRENAGEM">#REF!</definedName>
    <definedName name="dsfdawsg" localSheetId="22">[1]Plan1!#REF!</definedName>
    <definedName name="dsfdawsg" localSheetId="23">[1]Plan1!#REF!</definedName>
    <definedName name="dsfdawsg" localSheetId="3">[1]Plan1!#REF!</definedName>
    <definedName name="dsfdawsg" localSheetId="17">[1]Plan1!#REF!</definedName>
    <definedName name="dsfdawsg" localSheetId="1">[1]Plan1!#REF!</definedName>
    <definedName name="dsfdawsg" localSheetId="14">[1]Plan1!#REF!</definedName>
    <definedName name="dsfdawsg" localSheetId="4">[1]Plan1!#REF!</definedName>
    <definedName name="dsfdawsg">[1]Plan1!#REF!</definedName>
    <definedName name="E___URBANIZAÇÃO_E_PAISAGISMO" localSheetId="9">#REF!</definedName>
    <definedName name="E___URBANIZAÇÃO_E_PAISAGISMO" localSheetId="11">#REF!</definedName>
    <definedName name="E___URBANIZAÇÃO_E_PAISAGISMO" localSheetId="12">#REF!</definedName>
    <definedName name="E___URBANIZAÇÃO_E_PAISAGISMO" localSheetId="13">#REF!</definedName>
    <definedName name="E___URBANIZAÇÃO_E_PAISAGISMO" localSheetId="23">#REF!</definedName>
    <definedName name="E___URBANIZAÇÃO_E_PAISAGISMO" localSheetId="5">#REF!</definedName>
    <definedName name="E___URBANIZAÇÃO_E_PAISAGISMO" localSheetId="17">#REF!</definedName>
    <definedName name="E___URBANIZAÇÃO_E_PAISAGISMO" localSheetId="6">#REF!</definedName>
    <definedName name="E___URBANIZAÇÃO_E_PAISAGISMO" localSheetId="10">#REF!</definedName>
    <definedName name="E___URBANIZAÇÃO_E_PAISAGISMO" localSheetId="15">#REF!</definedName>
    <definedName name="E___URBANIZAÇÃO_E_PAISAGISMO" localSheetId="7">#REF!</definedName>
    <definedName name="E___URBANIZAÇÃO_E_PAISAGISMO" localSheetId="14">#REF!</definedName>
    <definedName name="E___URBANIZAÇÃO_E_PAISAGISMO" localSheetId="4">#REF!</definedName>
    <definedName name="E___URBANIZAÇÃO_E_PAISAGISMO" localSheetId="8">#REF!</definedName>
    <definedName name="E___URBANIZAÇÃO_E_PAISAGISMO">'[3]Tab. Procv 1'!$C$430</definedName>
    <definedName name="eF" localSheetId="22">[1]Plan1!#REF!</definedName>
    <definedName name="eF" localSheetId="3">[1]Plan1!#REF!</definedName>
    <definedName name="eF" localSheetId="1">[1]Plan1!#REF!</definedName>
    <definedName name="eF">[1]Plan1!#REF!</definedName>
    <definedName name="efEWEWE" localSheetId="9">#REF!</definedName>
    <definedName name="efEWEWE" localSheetId="22">#REF!</definedName>
    <definedName name="efEWEWE" localSheetId="23">#REF!</definedName>
    <definedName name="efEWEWE" localSheetId="3">#REF!</definedName>
    <definedName name="efEWEWE" localSheetId="17">#REF!</definedName>
    <definedName name="efEWEWE" localSheetId="1">#REF!</definedName>
    <definedName name="efEWEWE" localSheetId="15">#REF!</definedName>
    <definedName name="efEWEWE" localSheetId="7">#REF!</definedName>
    <definedName name="efEWEWE" localSheetId="14">#REF!</definedName>
    <definedName name="efEWEWE" localSheetId="4">#REF!</definedName>
    <definedName name="efEWEWE" localSheetId="8">#REF!</definedName>
    <definedName name="efEWEWE">#REF!</definedName>
    <definedName name="efsaefqa" localSheetId="22">'[2]Memo RERA'!#REF!</definedName>
    <definedName name="efsaefqa" localSheetId="23">'[2]Memo RERA'!#REF!</definedName>
    <definedName name="efsaefqa" localSheetId="3">'[2]Memo RERA'!#REF!</definedName>
    <definedName name="efsaefqa" localSheetId="17">'[2]Memo RERA'!#REF!</definedName>
    <definedName name="efsaefqa" localSheetId="1">'[2]Memo RERA'!#REF!</definedName>
    <definedName name="efsaefqa" localSheetId="14">'[2]Memo RERA'!#REF!</definedName>
    <definedName name="efsaefqa" localSheetId="4">'[2]Memo RERA'!#REF!</definedName>
    <definedName name="efsaefqa" localSheetId="8">'[2]Memo RERA'!#REF!</definedName>
    <definedName name="efsaefqa">'[2]Memo RERA'!#REF!</definedName>
    <definedName name="emop" localSheetId="9">[5]Emop1103!$A$4:$D$7997</definedName>
    <definedName name="emop" localSheetId="11">[5]Emop1103!$A$4:$D$7997</definedName>
    <definedName name="emop" localSheetId="12">[5]Emop1103!$A$4:$D$7997</definedName>
    <definedName name="emop" localSheetId="13">[5]Emop1103!$A$4:$D$7997</definedName>
    <definedName name="emop" localSheetId="23">[5]Emop1103!$A$4:$D$7997</definedName>
    <definedName name="emop" localSheetId="5">[5]Emop1103!$A$4:$D$7997</definedName>
    <definedName name="emop" localSheetId="17">[5]Emop1103!$A$4:$D$7997</definedName>
    <definedName name="emop" localSheetId="6">[5]Emop1103!$A$4:$D$7997</definedName>
    <definedName name="emop" localSheetId="10">[5]Emop1103!$A$4:$D$7997</definedName>
    <definedName name="emop" localSheetId="15">[5]Emop1103!$A$4:$D$7997</definedName>
    <definedName name="emop" localSheetId="7">[5]Emop1103!$A$4:$D$7997</definedName>
    <definedName name="emop" localSheetId="14">[5]Emop1103!$A$4:$D$7997</definedName>
    <definedName name="emop" localSheetId="4">[5]Emop1103!$A$4:$D$7997</definedName>
    <definedName name="emop" localSheetId="8">[5]Emop1103!$A$4:$D$7997</definedName>
    <definedName name="emop">[6]Emop1103!$A$4:$D$7997</definedName>
    <definedName name="Emopc" localSheetId="9">#REF!</definedName>
    <definedName name="Emopc" localSheetId="22">#REF!</definedName>
    <definedName name="Emopc" localSheetId="23">#REF!</definedName>
    <definedName name="Emopc" localSheetId="3">#REF!</definedName>
    <definedName name="Emopc" localSheetId="5">#REF!</definedName>
    <definedName name="Emopc" localSheetId="17">#REF!</definedName>
    <definedName name="Emopc" localSheetId="1">#REF!</definedName>
    <definedName name="Emopc" localSheetId="15">#REF!</definedName>
    <definedName name="Emopc" localSheetId="7">#REF!</definedName>
    <definedName name="Emopc" localSheetId="14">#REF!</definedName>
    <definedName name="Emopc" localSheetId="4">#REF!</definedName>
    <definedName name="Emopc" localSheetId="8">#REF!</definedName>
    <definedName name="Emopc">#REF!</definedName>
    <definedName name="empolamento" localSheetId="9">#REF!</definedName>
    <definedName name="empolamento" localSheetId="22">#REF!</definedName>
    <definedName name="empolamento" localSheetId="23">#REF!</definedName>
    <definedName name="empolamento" localSheetId="3">#REF!</definedName>
    <definedName name="empolamento" localSheetId="5">#REF!</definedName>
    <definedName name="empolamento" localSheetId="17">#REF!</definedName>
    <definedName name="empolamento" localSheetId="1">#REF!</definedName>
    <definedName name="empolamento" localSheetId="15">#REF!</definedName>
    <definedName name="empolamento" localSheetId="7">#REF!</definedName>
    <definedName name="empolamento" localSheetId="14">#REF!</definedName>
    <definedName name="empolamento" localSheetId="4">#REF!</definedName>
    <definedName name="empolamento" localSheetId="8">#REF!</definedName>
    <definedName name="empolamento">#REF!</definedName>
    <definedName name="Enecarregado" localSheetId="9">#REF!</definedName>
    <definedName name="Enecarregado" localSheetId="22">#REF!</definedName>
    <definedName name="Enecarregado" localSheetId="23">#REF!</definedName>
    <definedName name="Enecarregado" localSheetId="3">#REF!</definedName>
    <definedName name="Enecarregado" localSheetId="5">#REF!</definedName>
    <definedName name="Enecarregado" localSheetId="17">#REF!</definedName>
    <definedName name="Enecarregado" localSheetId="1">#REF!</definedName>
    <definedName name="Enecarregado" localSheetId="15">#REF!</definedName>
    <definedName name="Enecarregado" localSheetId="7">#REF!</definedName>
    <definedName name="Enecarregado" localSheetId="14">#REF!</definedName>
    <definedName name="Enecarregado" localSheetId="4">#REF!</definedName>
    <definedName name="Enecarregado" localSheetId="8">#REF!</definedName>
    <definedName name="Enecarregado">#REF!</definedName>
    <definedName name="ER" localSheetId="9">#REF!</definedName>
    <definedName name="ER" localSheetId="22">#REF!</definedName>
    <definedName name="ER" localSheetId="23">#REF!</definedName>
    <definedName name="ER" localSheetId="3">#REF!</definedName>
    <definedName name="ER" localSheetId="17">#REF!</definedName>
    <definedName name="ER" localSheetId="1">#REF!</definedName>
    <definedName name="ER" localSheetId="15">#REF!</definedName>
    <definedName name="ER" localSheetId="7">#REF!</definedName>
    <definedName name="ER" localSheetId="14">#REF!</definedName>
    <definedName name="ER" localSheetId="4">#REF!</definedName>
    <definedName name="ER" localSheetId="8">#REF!</definedName>
    <definedName name="ER">#REF!</definedName>
    <definedName name="eragaergae" localSheetId="22">[1]Plan1!#REF!</definedName>
    <definedName name="eragaergae" localSheetId="3">[1]Plan1!#REF!</definedName>
    <definedName name="eragaergae" localSheetId="1">[1]Plan1!#REF!</definedName>
    <definedName name="eragaergae">[1]Plan1!#REF!</definedName>
    <definedName name="ESG" localSheetId="22">[7]memo!#REF!</definedName>
    <definedName name="ESG" localSheetId="23">[7]memo!#REF!</definedName>
    <definedName name="ESG" localSheetId="3">[7]memo!#REF!</definedName>
    <definedName name="ESG" localSheetId="5">[7]memo!#REF!</definedName>
    <definedName name="ESG" localSheetId="17">[7]memo!#REF!</definedName>
    <definedName name="ESG" localSheetId="1">[7]memo!#REF!</definedName>
    <definedName name="ESG" localSheetId="15">[7]memo!#REF!</definedName>
    <definedName name="ESG" localSheetId="7">[7]memo!#REF!</definedName>
    <definedName name="ESG" localSheetId="14">[7]memo!#REF!</definedName>
    <definedName name="ESG" localSheetId="4">[7]memo!#REF!</definedName>
    <definedName name="ESG" localSheetId="8">[7]memo!#REF!</definedName>
    <definedName name="ESG">[7]memo!#REF!</definedName>
    <definedName name="ESGOTO" localSheetId="9">#REF!</definedName>
    <definedName name="ESGOTO" localSheetId="22">#REF!</definedName>
    <definedName name="ESGOTO" localSheetId="23">#REF!</definedName>
    <definedName name="ESGOTO" localSheetId="3">#REF!</definedName>
    <definedName name="ESGOTO" localSheetId="5">#REF!</definedName>
    <definedName name="ESGOTO" localSheetId="17">#REF!</definedName>
    <definedName name="ESGOTO" localSheetId="1">#REF!</definedName>
    <definedName name="ESGOTO" localSheetId="15">#REF!</definedName>
    <definedName name="ESGOTO" localSheetId="7">#REF!</definedName>
    <definedName name="ESGOTO" localSheetId="14">#REF!</definedName>
    <definedName name="ESGOTO" localSheetId="4">#REF!</definedName>
    <definedName name="ESGOTO" localSheetId="8">#REF!</definedName>
    <definedName name="ESGOTO">#REF!</definedName>
    <definedName name="etapa1" localSheetId="9">#REF!</definedName>
    <definedName name="etapa1" localSheetId="22">#REF!</definedName>
    <definedName name="etapa1" localSheetId="23">#REF!</definedName>
    <definedName name="etapa1" localSheetId="3">#REF!</definedName>
    <definedName name="etapa1" localSheetId="5">#REF!</definedName>
    <definedName name="etapa1" localSheetId="17">#REF!</definedName>
    <definedName name="etapa1" localSheetId="1">#REF!</definedName>
    <definedName name="etapa1" localSheetId="15">#REF!</definedName>
    <definedName name="etapa1" localSheetId="7">#REF!</definedName>
    <definedName name="etapa1" localSheetId="14">#REF!</definedName>
    <definedName name="etapa1" localSheetId="4">#REF!</definedName>
    <definedName name="etapa1" localSheetId="8">#REF!</definedName>
    <definedName name="etapa1">#REF!</definedName>
    <definedName name="etapa2" localSheetId="9">#REF!</definedName>
    <definedName name="etapa2" localSheetId="22">#REF!</definedName>
    <definedName name="etapa2" localSheetId="23">#REF!</definedName>
    <definedName name="etapa2" localSheetId="3">#REF!</definedName>
    <definedName name="etapa2" localSheetId="5">#REF!</definedName>
    <definedName name="etapa2" localSheetId="17">#REF!</definedName>
    <definedName name="etapa2" localSheetId="1">#REF!</definedName>
    <definedName name="etapa2" localSheetId="15">#REF!</definedName>
    <definedName name="etapa2" localSheetId="7">#REF!</definedName>
    <definedName name="etapa2" localSheetId="14">#REF!</definedName>
    <definedName name="etapa2" localSheetId="4">#REF!</definedName>
    <definedName name="etapa2" localSheetId="8">#REF!</definedName>
    <definedName name="etapa2">#REF!</definedName>
    <definedName name="etapa3" localSheetId="9">#REF!</definedName>
    <definedName name="etapa3" localSheetId="22">#REF!</definedName>
    <definedName name="etapa3" localSheetId="23">#REF!</definedName>
    <definedName name="etapa3" localSheetId="3">#REF!</definedName>
    <definedName name="etapa3" localSheetId="5">#REF!</definedName>
    <definedName name="etapa3" localSheetId="17">#REF!</definedName>
    <definedName name="etapa3" localSheetId="1">#REF!</definedName>
    <definedName name="etapa3" localSheetId="15">#REF!</definedName>
    <definedName name="etapa3" localSheetId="7">#REF!</definedName>
    <definedName name="etapa3" localSheetId="14">#REF!</definedName>
    <definedName name="etapa3" localSheetId="4">#REF!</definedName>
    <definedName name="etapa3" localSheetId="8">#REF!</definedName>
    <definedName name="etapa3">#REF!</definedName>
    <definedName name="etapa4" localSheetId="9">#REF!</definedName>
    <definedName name="etapa4" localSheetId="22">#REF!</definedName>
    <definedName name="etapa4" localSheetId="23">#REF!</definedName>
    <definedName name="etapa4" localSheetId="3">#REF!</definedName>
    <definedName name="etapa4" localSheetId="5">#REF!</definedName>
    <definedName name="etapa4" localSheetId="17">#REF!</definedName>
    <definedName name="etapa4" localSheetId="1">#REF!</definedName>
    <definedName name="etapa4" localSheetId="15">#REF!</definedName>
    <definedName name="etapa4" localSheetId="7">#REF!</definedName>
    <definedName name="etapa4" localSheetId="14">#REF!</definedName>
    <definedName name="etapa4" localSheetId="4">#REF!</definedName>
    <definedName name="etapa4" localSheetId="8">#REF!</definedName>
    <definedName name="etapa4">#REF!</definedName>
    <definedName name="etapa5" localSheetId="9">#REF!</definedName>
    <definedName name="etapa5" localSheetId="22">#REF!</definedName>
    <definedName name="etapa5" localSheetId="23">#REF!</definedName>
    <definedName name="etapa5" localSheetId="3">#REF!</definedName>
    <definedName name="etapa5" localSheetId="5">#REF!</definedName>
    <definedName name="etapa5" localSheetId="17">#REF!</definedName>
    <definedName name="etapa5" localSheetId="1">#REF!</definedName>
    <definedName name="etapa5" localSheetId="15">#REF!</definedName>
    <definedName name="etapa5" localSheetId="7">#REF!</definedName>
    <definedName name="etapa5" localSheetId="14">#REF!</definedName>
    <definedName name="etapa5" localSheetId="4">#REF!</definedName>
    <definedName name="etapa5" localSheetId="8">#REF!</definedName>
    <definedName name="etapa5">#REF!</definedName>
    <definedName name="etapa6" localSheetId="9">#REF!</definedName>
    <definedName name="etapa6" localSheetId="22">#REF!</definedName>
    <definedName name="etapa6" localSheetId="23">#REF!</definedName>
    <definedName name="etapa6" localSheetId="3">#REF!</definedName>
    <definedName name="etapa6" localSheetId="5">#REF!</definedName>
    <definedName name="etapa6" localSheetId="17">#REF!</definedName>
    <definedName name="etapa6" localSheetId="1">#REF!</definedName>
    <definedName name="etapa6" localSheetId="15">#REF!</definedName>
    <definedName name="etapa6" localSheetId="7">#REF!</definedName>
    <definedName name="etapa6" localSheetId="14">#REF!</definedName>
    <definedName name="etapa6" localSheetId="4">#REF!</definedName>
    <definedName name="etapa6" localSheetId="8">#REF!</definedName>
    <definedName name="etapa6">#REF!</definedName>
    <definedName name="etapa7" localSheetId="9">#REF!</definedName>
    <definedName name="etapa7" localSheetId="22">#REF!</definedName>
    <definedName name="etapa7" localSheetId="23">#REF!</definedName>
    <definedName name="etapa7" localSheetId="3">#REF!</definedName>
    <definedName name="etapa7" localSheetId="5">#REF!</definedName>
    <definedName name="etapa7" localSheetId="17">#REF!</definedName>
    <definedName name="etapa7" localSheetId="1">#REF!</definedName>
    <definedName name="etapa7" localSheetId="15">#REF!</definedName>
    <definedName name="etapa7" localSheetId="7">#REF!</definedName>
    <definedName name="etapa7" localSheetId="14">#REF!</definedName>
    <definedName name="etapa7" localSheetId="4">#REF!</definedName>
    <definedName name="etapa7" localSheetId="8">#REF!</definedName>
    <definedName name="etapa7">#REF!</definedName>
    <definedName name="EWF" localSheetId="9">#REF!</definedName>
    <definedName name="EWF" localSheetId="22">#REF!</definedName>
    <definedName name="EWF" localSheetId="23">#REF!</definedName>
    <definedName name="EWF" localSheetId="3">#REF!</definedName>
    <definedName name="EWF" localSheetId="17">#REF!</definedName>
    <definedName name="EWF" localSheetId="1">#REF!</definedName>
    <definedName name="EWF" localSheetId="15">#REF!</definedName>
    <definedName name="EWF" localSheetId="7">#REF!</definedName>
    <definedName name="EWF" localSheetId="14">#REF!</definedName>
    <definedName name="EWF" localSheetId="4">#REF!</definedName>
    <definedName name="EWF" localSheetId="8">#REF!</definedName>
    <definedName name="EWF">#REF!</definedName>
    <definedName name="ewsrw" localSheetId="9">#REF!</definedName>
    <definedName name="ewsrw" localSheetId="22">#REF!</definedName>
    <definedName name="ewsrw" localSheetId="23">#REF!</definedName>
    <definedName name="ewsrw" localSheetId="3">#REF!</definedName>
    <definedName name="ewsrw" localSheetId="17">#REF!</definedName>
    <definedName name="ewsrw" localSheetId="1">#REF!</definedName>
    <definedName name="ewsrw" localSheetId="15">#REF!</definedName>
    <definedName name="ewsrw" localSheetId="7">#REF!</definedName>
    <definedName name="ewsrw" localSheetId="14">#REF!</definedName>
    <definedName name="ewsrw" localSheetId="4">#REF!</definedName>
    <definedName name="ewsrw" localSheetId="8">#REF!</definedName>
    <definedName name="ewsrw">#REF!</definedName>
    <definedName name="F___SERVIÇOS_DE_ILUMINAÇÃO_PÚBLICA" localSheetId="9">#REF!</definedName>
    <definedName name="F___SERVIÇOS_DE_ILUMINAÇÃO_PÚBLICA" localSheetId="11">#REF!</definedName>
    <definedName name="F___SERVIÇOS_DE_ILUMINAÇÃO_PÚBLICA" localSheetId="12">#REF!</definedName>
    <definedName name="F___SERVIÇOS_DE_ILUMINAÇÃO_PÚBLICA" localSheetId="13">#REF!</definedName>
    <definedName name="F___SERVIÇOS_DE_ILUMINAÇÃO_PÚBLICA" localSheetId="23">#REF!</definedName>
    <definedName name="F___SERVIÇOS_DE_ILUMINAÇÃO_PÚBLICA" localSheetId="5">#REF!</definedName>
    <definedName name="F___SERVIÇOS_DE_ILUMINAÇÃO_PÚBLICA" localSheetId="17">#REF!</definedName>
    <definedName name="F___SERVIÇOS_DE_ILUMINAÇÃO_PÚBLICA" localSheetId="6">#REF!</definedName>
    <definedName name="F___SERVIÇOS_DE_ILUMINAÇÃO_PÚBLICA" localSheetId="10">#REF!</definedName>
    <definedName name="F___SERVIÇOS_DE_ILUMINAÇÃO_PÚBLICA" localSheetId="15">#REF!</definedName>
    <definedName name="F___SERVIÇOS_DE_ILUMINAÇÃO_PÚBLICA" localSheetId="7">#REF!</definedName>
    <definedName name="F___SERVIÇOS_DE_ILUMINAÇÃO_PÚBLICA" localSheetId="14">#REF!</definedName>
    <definedName name="F___SERVIÇOS_DE_ILUMINAÇÃO_PÚBLICA" localSheetId="4">#REF!</definedName>
    <definedName name="F___SERVIÇOS_DE_ILUMINAÇÃO_PÚBLICA" localSheetId="8">#REF!</definedName>
    <definedName name="F___SERVIÇOS_DE_ILUMINAÇÃO_PÚBLICA">'[3]Tab. Procv 1'!$C$1515</definedName>
    <definedName name="FAWFWF" localSheetId="9">#REF!</definedName>
    <definedName name="FAWFWF" localSheetId="22">#REF!</definedName>
    <definedName name="FAWFWF" localSheetId="23">#REF!</definedName>
    <definedName name="FAWFWF" localSheetId="3">#REF!</definedName>
    <definedName name="FAWFWF" localSheetId="17">#REF!</definedName>
    <definedName name="FAWFWF" localSheetId="1">#REF!</definedName>
    <definedName name="FAWFWF" localSheetId="15">#REF!</definedName>
    <definedName name="FAWFWF" localSheetId="7">#REF!</definedName>
    <definedName name="FAWFWF" localSheetId="14">#REF!</definedName>
    <definedName name="FAWFWF" localSheetId="4">#REF!</definedName>
    <definedName name="FAWFWF" localSheetId="8">#REF!</definedName>
    <definedName name="FAWFWF">#REF!</definedName>
    <definedName name="fefef" localSheetId="22">[1]Plan1!#REF!</definedName>
    <definedName name="fefef" localSheetId="3">[1]Plan1!#REF!</definedName>
    <definedName name="fefef" localSheetId="17">[1]Plan1!#REF!</definedName>
    <definedName name="fefef" localSheetId="1">[1]Plan1!#REF!</definedName>
    <definedName name="fefef" localSheetId="14">[1]Plan1!#REF!</definedName>
    <definedName name="fefef">[1]Plan1!#REF!</definedName>
    <definedName name="fefeqwfeqf" localSheetId="22">#REF!</definedName>
    <definedName name="fefeqwfeqf" localSheetId="3">#REF!</definedName>
    <definedName name="fefeqwfeqf" localSheetId="17">#REF!</definedName>
    <definedName name="fefeqwfeqf" localSheetId="1">#REF!</definedName>
    <definedName name="fefeqwfeqf">#REF!</definedName>
    <definedName name="fer" localSheetId="22">[1]Plan1!#REF!</definedName>
    <definedName name="fer" localSheetId="3">[1]Plan1!#REF!</definedName>
    <definedName name="fer" localSheetId="1">[1]Plan1!#REF!</definedName>
    <definedName name="fer">[1]Plan1!#REF!</definedName>
    <definedName name="fewfaqf" localSheetId="9">#REF!</definedName>
    <definedName name="fewfaqf" localSheetId="22">#REF!</definedName>
    <definedName name="fewfaqf" localSheetId="23">#REF!</definedName>
    <definedName name="fewfaqf" localSheetId="3">#REF!</definedName>
    <definedName name="fewfaqf" localSheetId="17">#REF!</definedName>
    <definedName name="fewfaqf" localSheetId="1">#REF!</definedName>
    <definedName name="fewfaqf" localSheetId="15">#REF!</definedName>
    <definedName name="fewfaqf" localSheetId="7">#REF!</definedName>
    <definedName name="fewfaqf" localSheetId="14">#REF!</definedName>
    <definedName name="fewfaqf" localSheetId="4">#REF!</definedName>
    <definedName name="fewfaqf" localSheetId="8">#REF!</definedName>
    <definedName name="fewfaqf">#REF!</definedName>
    <definedName name="fewfewf" localSheetId="22">#REF!</definedName>
    <definedName name="fewfewf" localSheetId="3">#REF!</definedName>
    <definedName name="fewfewf" localSheetId="17">#REF!</definedName>
    <definedName name="fewfewf" localSheetId="1">#REF!</definedName>
    <definedName name="fewfewf">#REF!</definedName>
    <definedName name="FGADG" localSheetId="22">'[2]Memo RERA'!#REF!</definedName>
    <definedName name="FGADG" localSheetId="23">'[2]Memo RERA'!#REF!</definedName>
    <definedName name="FGADG" localSheetId="3">'[2]Memo RERA'!#REF!</definedName>
    <definedName name="FGADG" localSheetId="5">'[2]Memo RERA'!#REF!</definedName>
    <definedName name="FGADG" localSheetId="17">'[2]Memo RERA'!#REF!</definedName>
    <definedName name="FGADG" localSheetId="1">'[2]Memo RERA'!#REF!</definedName>
    <definedName name="FGADG" localSheetId="15">'[2]Memo RERA'!#REF!</definedName>
    <definedName name="FGADG" localSheetId="7">'[2]Memo RERA'!#REF!</definedName>
    <definedName name="FGADG" localSheetId="14">'[2]Memo RERA'!#REF!</definedName>
    <definedName name="FGADG" localSheetId="4">'[2]Memo RERA'!#REF!</definedName>
    <definedName name="FGADG" localSheetId="8">'[2]Memo RERA'!#REF!</definedName>
    <definedName name="FGADG">'[2]Memo RERA'!#REF!</definedName>
    <definedName name="fgaege" localSheetId="22">#REF!</definedName>
    <definedName name="fgaege" localSheetId="3">#REF!</definedName>
    <definedName name="fgaege" localSheetId="17">#REF!</definedName>
    <definedName name="fgaege" localSheetId="1">#REF!</definedName>
    <definedName name="fgaege">#REF!</definedName>
    <definedName name="fgnfdhjdtyjdt" localSheetId="22">[1]Plan1!#REF!</definedName>
    <definedName name="fgnfdhjdtyjdt" localSheetId="3">[1]Plan1!#REF!</definedName>
    <definedName name="fgnfdhjdtyjdt" localSheetId="1">[1]Plan1!#REF!</definedName>
    <definedName name="fgnfdhjdtyjdt">[1]Plan1!#REF!</definedName>
    <definedName name="fgnrsyjytj" localSheetId="22">[1]Plan1!#REF!</definedName>
    <definedName name="fgnrsyjytj" localSheetId="3">[1]Plan1!#REF!</definedName>
    <definedName name="fgnrsyjytj" localSheetId="1">[1]Plan1!#REF!</definedName>
    <definedName name="fgnrsyjytj">[1]Plan1!#REF!</definedName>
    <definedName name="FREGFEG" localSheetId="9">#REF!</definedName>
    <definedName name="FREGFEG" localSheetId="22">#REF!</definedName>
    <definedName name="FREGFEG" localSheetId="23">#REF!</definedName>
    <definedName name="FREGFEG" localSheetId="3">#REF!</definedName>
    <definedName name="FREGFEG" localSheetId="17">#REF!</definedName>
    <definedName name="FREGFEG" localSheetId="1">#REF!</definedName>
    <definedName name="FREGFEG" localSheetId="15">#REF!</definedName>
    <definedName name="FREGFEG" localSheetId="7">#REF!</definedName>
    <definedName name="FREGFEG" localSheetId="14">#REF!</definedName>
    <definedName name="FREGFEG" localSheetId="4">#REF!</definedName>
    <definedName name="FREGFEG" localSheetId="8">#REF!</definedName>
    <definedName name="FREGFEG">#REF!</definedName>
    <definedName name="freq" localSheetId="9">#REF!</definedName>
    <definedName name="freq" localSheetId="22">#REF!</definedName>
    <definedName name="freq" localSheetId="23">#REF!</definedName>
    <definedName name="freq" localSheetId="3">#REF!</definedName>
    <definedName name="freq" localSheetId="5">#REF!</definedName>
    <definedName name="freq" localSheetId="17">#REF!</definedName>
    <definedName name="freq" localSheetId="1">#REF!</definedName>
    <definedName name="freq" localSheetId="15">#REF!</definedName>
    <definedName name="freq" localSheetId="7">#REF!</definedName>
    <definedName name="freq" localSheetId="14">#REF!</definedName>
    <definedName name="freq" localSheetId="4">#REF!</definedName>
    <definedName name="freq" localSheetId="8">#REF!</definedName>
    <definedName name="freq">#REF!</definedName>
    <definedName name="frwe4rwfg" localSheetId="22">#REF!</definedName>
    <definedName name="frwe4rwfg" localSheetId="3">#REF!</definedName>
    <definedName name="frwe4rwfg" localSheetId="17">#REF!</definedName>
    <definedName name="frwe4rwfg" localSheetId="1">#REF!</definedName>
    <definedName name="frwe4rwfg">#REF!</definedName>
    <definedName name="frwfgrwgwr" localSheetId="22">#REF!</definedName>
    <definedName name="frwfgrwgwr" localSheetId="3">#REF!</definedName>
    <definedName name="frwfgrwgwr" localSheetId="17">#REF!</definedName>
    <definedName name="frwfgrwgwr" localSheetId="1">#REF!</definedName>
    <definedName name="frwfgrwgwr">#REF!</definedName>
    <definedName name="FSAD" localSheetId="9">#REF!</definedName>
    <definedName name="FSAD" localSheetId="11">#REF!</definedName>
    <definedName name="FSAD" localSheetId="12">#REF!</definedName>
    <definedName name="FSAD" localSheetId="13">#REF!</definedName>
    <definedName name="FSAD" localSheetId="22">#REF!</definedName>
    <definedName name="FSAD" localSheetId="23">#REF!</definedName>
    <definedName name="FSAD" localSheetId="3">#REF!</definedName>
    <definedName name="FSAD" localSheetId="5">#REF!</definedName>
    <definedName name="FSAD" localSheetId="17">#REF!</definedName>
    <definedName name="FSAD" localSheetId="10">#REF!</definedName>
    <definedName name="FSAD" localSheetId="1">#REF!</definedName>
    <definedName name="FSAD" localSheetId="15">#REF!</definedName>
    <definedName name="FSAD" localSheetId="7">#REF!</definedName>
    <definedName name="FSAD" localSheetId="14">#REF!</definedName>
    <definedName name="FSAD" localSheetId="4">#REF!</definedName>
    <definedName name="FSAD" localSheetId="8">#REF!</definedName>
    <definedName name="FSAD">#REF!</definedName>
    <definedName name="FSAF" localSheetId="9">#REF!</definedName>
    <definedName name="FSAF" localSheetId="22">#REF!</definedName>
    <definedName name="FSAF" localSheetId="23">#REF!</definedName>
    <definedName name="FSAF" localSheetId="3">#REF!</definedName>
    <definedName name="FSAF" localSheetId="17">#REF!</definedName>
    <definedName name="FSAF" localSheetId="1">#REF!</definedName>
    <definedName name="FSAF" localSheetId="15">#REF!</definedName>
    <definedName name="FSAF" localSheetId="7">#REF!</definedName>
    <definedName name="FSAF" localSheetId="14">#REF!</definedName>
    <definedName name="FSAF" localSheetId="4">#REF!</definedName>
    <definedName name="FSAF" localSheetId="8">#REF!</definedName>
    <definedName name="FSAF">#REF!</definedName>
    <definedName name="FSDA" localSheetId="9">#REF!</definedName>
    <definedName name="FSDA" localSheetId="22">#REF!</definedName>
    <definedName name="FSDA" localSheetId="23">#REF!</definedName>
    <definedName name="FSDA" localSheetId="3">#REF!</definedName>
    <definedName name="FSDA" localSheetId="17">#REF!</definedName>
    <definedName name="FSDA" localSheetId="1">#REF!</definedName>
    <definedName name="FSDA" localSheetId="15">#REF!</definedName>
    <definedName name="FSDA" localSheetId="7">#REF!</definedName>
    <definedName name="FSDA" localSheetId="14">#REF!</definedName>
    <definedName name="FSDA" localSheetId="4">#REF!</definedName>
    <definedName name="FSDA" localSheetId="8">#REF!</definedName>
    <definedName name="FSDA">#REF!</definedName>
    <definedName name="FSFAFGA" localSheetId="9">#REF!</definedName>
    <definedName name="FSFAFGA" localSheetId="22">#REF!</definedName>
    <definedName name="FSFAFGA" localSheetId="23">#REF!</definedName>
    <definedName name="FSFAFGA" localSheetId="3">#REF!</definedName>
    <definedName name="FSFAFGA" localSheetId="17">#REF!</definedName>
    <definedName name="FSFAFGA" localSheetId="1">#REF!</definedName>
    <definedName name="FSFAFGA" localSheetId="15">#REF!</definedName>
    <definedName name="FSFAFGA" localSheetId="7">#REF!</definedName>
    <definedName name="FSFAFGA" localSheetId="14">#REF!</definedName>
    <definedName name="FSFAFGA" localSheetId="4">#REF!</definedName>
    <definedName name="FSFAFGA" localSheetId="8">#REF!</definedName>
    <definedName name="FSFAFGA">#REF!</definedName>
    <definedName name="fugfy" localSheetId="9">#REF!</definedName>
    <definedName name="fugfy" localSheetId="22">#REF!</definedName>
    <definedName name="fugfy" localSheetId="23">#REF!</definedName>
    <definedName name="fugfy" localSheetId="3">#REF!</definedName>
    <definedName name="fugfy" localSheetId="17">#REF!</definedName>
    <definedName name="fugfy" localSheetId="1">#REF!</definedName>
    <definedName name="fugfy" localSheetId="15">#REF!</definedName>
    <definedName name="fugfy" localSheetId="7">#REF!</definedName>
    <definedName name="fugfy" localSheetId="14">#REF!</definedName>
    <definedName name="fugfy" localSheetId="4">#REF!</definedName>
    <definedName name="fugfy" localSheetId="8">#REF!</definedName>
    <definedName name="fugfy">#REF!</definedName>
    <definedName name="fundovala" localSheetId="9">#REF!</definedName>
    <definedName name="fundovala" localSheetId="22">#REF!</definedName>
    <definedName name="fundovala" localSheetId="23">#REF!</definedName>
    <definedName name="fundovala" localSheetId="3">#REF!</definedName>
    <definedName name="fundovala" localSheetId="5">#REF!</definedName>
    <definedName name="fundovala" localSheetId="17">#REF!</definedName>
    <definedName name="fundovala" localSheetId="1">#REF!</definedName>
    <definedName name="fundovala" localSheetId="15">#REF!</definedName>
    <definedName name="fundovala" localSheetId="7">#REF!</definedName>
    <definedName name="fundovala" localSheetId="14">#REF!</definedName>
    <definedName name="fundovala" localSheetId="4">#REF!</definedName>
    <definedName name="fundovala" localSheetId="8">#REF!</definedName>
    <definedName name="fundovala">#REF!</definedName>
    <definedName name="fwef" localSheetId="9">#REF!</definedName>
    <definedName name="fwef" localSheetId="22">#REF!</definedName>
    <definedName name="fwef" localSheetId="23">#REF!</definedName>
    <definedName name="fwef" localSheetId="3">#REF!</definedName>
    <definedName name="fwef" localSheetId="17">#REF!</definedName>
    <definedName name="fwef" localSheetId="1">#REF!</definedName>
    <definedName name="fwef" localSheetId="15">#REF!</definedName>
    <definedName name="fwef" localSheetId="7">#REF!</definedName>
    <definedName name="fwef" localSheetId="14">#REF!</definedName>
    <definedName name="fwef" localSheetId="4">#REF!</definedName>
    <definedName name="fwef" localSheetId="8">#REF!</definedName>
    <definedName name="fwef">#REF!</definedName>
    <definedName name="fwefwgfW" localSheetId="22">[1]Plan1!#REF!</definedName>
    <definedName name="fwefwgfW" localSheetId="23">[1]Plan1!#REF!</definedName>
    <definedName name="fwefwgfW" localSheetId="3">[1]Plan1!#REF!</definedName>
    <definedName name="fwefwgfW" localSheetId="17">[1]Plan1!#REF!</definedName>
    <definedName name="fwefwgfW" localSheetId="1">[1]Plan1!#REF!</definedName>
    <definedName name="fwefwgfW" localSheetId="14">[1]Plan1!#REF!</definedName>
    <definedName name="fwefwgfW">[1]Plan1!#REF!</definedName>
    <definedName name="FWQFQRWERF" localSheetId="9">#REF!</definedName>
    <definedName name="FWQFQRWERF" localSheetId="22">#REF!</definedName>
    <definedName name="FWQFQRWERF" localSheetId="23">#REF!</definedName>
    <definedName name="FWQFQRWERF" localSheetId="3">#REF!</definedName>
    <definedName name="FWQFQRWERF" localSheetId="17">#REF!</definedName>
    <definedName name="FWQFQRWERF" localSheetId="1">#REF!</definedName>
    <definedName name="FWQFQRWERF" localSheetId="15">#REF!</definedName>
    <definedName name="FWQFQRWERF" localSheetId="7">#REF!</definedName>
    <definedName name="FWQFQRWERF" localSheetId="14">#REF!</definedName>
    <definedName name="FWQFQRWERF" localSheetId="4">#REF!</definedName>
    <definedName name="FWQFQRWERF" localSheetId="8">#REF!</definedName>
    <definedName name="FWQFQRWERF">#REF!</definedName>
    <definedName name="fwqw" localSheetId="9">#REF!</definedName>
    <definedName name="fwqw" localSheetId="22">#REF!</definedName>
    <definedName name="fwqw" localSheetId="23">#REF!</definedName>
    <definedName name="fwqw" localSheetId="3">#REF!</definedName>
    <definedName name="fwqw" localSheetId="17">#REF!</definedName>
    <definedName name="fwqw" localSheetId="1">#REF!</definedName>
    <definedName name="fwqw" localSheetId="15">#REF!</definedName>
    <definedName name="fwqw" localSheetId="7">#REF!</definedName>
    <definedName name="fwqw" localSheetId="14">#REF!</definedName>
    <definedName name="fwqw" localSheetId="4">#REF!</definedName>
    <definedName name="fwqw" localSheetId="8">#REF!</definedName>
    <definedName name="fwqw">#REF!</definedName>
    <definedName name="FwrwG" localSheetId="22">[1]Plan1!#REF!</definedName>
    <definedName name="FwrwG" localSheetId="3">[1]Plan1!#REF!</definedName>
    <definedName name="FwrwG" localSheetId="1">[1]Plan1!#REF!</definedName>
    <definedName name="FwrwG">[1]Plan1!#REF!</definedName>
    <definedName name="g\sgrs\gg" localSheetId="22">#REF!</definedName>
    <definedName name="g\sgrs\gg" localSheetId="3">#REF!</definedName>
    <definedName name="g\sgrs\gg" localSheetId="17">#REF!</definedName>
    <definedName name="g\sgrs\gg" localSheetId="1">#REF!</definedName>
    <definedName name="g\sgrs\gg">#REF!</definedName>
    <definedName name="G___SISTEMA_DE_ABASTECIMENTO_DE_ÁGUA" localSheetId="9">#REF!</definedName>
    <definedName name="G___SISTEMA_DE_ABASTECIMENTO_DE_ÁGUA" localSheetId="11">#REF!</definedName>
    <definedName name="G___SISTEMA_DE_ABASTECIMENTO_DE_ÁGUA" localSheetId="12">#REF!</definedName>
    <definedName name="G___SISTEMA_DE_ABASTECIMENTO_DE_ÁGUA" localSheetId="13">#REF!</definedName>
    <definedName name="G___SISTEMA_DE_ABASTECIMENTO_DE_ÁGUA" localSheetId="23">#REF!</definedName>
    <definedName name="G___SISTEMA_DE_ABASTECIMENTO_DE_ÁGUA" localSheetId="5">#REF!</definedName>
    <definedName name="G___SISTEMA_DE_ABASTECIMENTO_DE_ÁGUA" localSheetId="17">#REF!</definedName>
    <definedName name="G___SISTEMA_DE_ABASTECIMENTO_DE_ÁGUA" localSheetId="6">#REF!</definedName>
    <definedName name="G___SISTEMA_DE_ABASTECIMENTO_DE_ÁGUA" localSheetId="10">#REF!</definedName>
    <definedName name="G___SISTEMA_DE_ABASTECIMENTO_DE_ÁGUA" localSheetId="15">#REF!</definedName>
    <definedName name="G___SISTEMA_DE_ABASTECIMENTO_DE_ÁGUA" localSheetId="7">#REF!</definedName>
    <definedName name="G___SISTEMA_DE_ABASTECIMENTO_DE_ÁGUA" localSheetId="14">#REF!</definedName>
    <definedName name="G___SISTEMA_DE_ABASTECIMENTO_DE_ÁGUA" localSheetId="4">#REF!</definedName>
    <definedName name="G___SISTEMA_DE_ABASTECIMENTO_DE_ÁGUA" localSheetId="8">#REF!</definedName>
    <definedName name="G___SISTEMA_DE_ABASTECIMENTO_DE_ÁGUA">'[3]Tab. Procv 1'!$C$1609</definedName>
    <definedName name="ga" localSheetId="9">#REF!</definedName>
    <definedName name="ga" localSheetId="11">#REF!</definedName>
    <definedName name="ga" localSheetId="12">#REF!</definedName>
    <definedName name="ga" localSheetId="13">#REF!</definedName>
    <definedName name="ga" localSheetId="22">#REF!</definedName>
    <definedName name="ga" localSheetId="23">#REF!</definedName>
    <definedName name="ga" localSheetId="3">#REF!</definedName>
    <definedName name="ga" localSheetId="5">#REF!</definedName>
    <definedName name="ga" localSheetId="17">#REF!</definedName>
    <definedName name="ga" localSheetId="10">#REF!</definedName>
    <definedName name="ga" localSheetId="1">#REF!</definedName>
    <definedName name="ga" localSheetId="15">#REF!</definedName>
    <definedName name="ga" localSheetId="7">#REF!</definedName>
    <definedName name="ga" localSheetId="14">#REF!</definedName>
    <definedName name="ga" localSheetId="4">#REF!</definedName>
    <definedName name="ga" localSheetId="8">#REF!</definedName>
    <definedName name="ga">#REF!</definedName>
    <definedName name="gdfgeg" localSheetId="9">#REF!</definedName>
    <definedName name="gdfgeg" localSheetId="22">#REF!</definedName>
    <definedName name="gdfgeg" localSheetId="23">#REF!</definedName>
    <definedName name="gdfgeg" localSheetId="3">#REF!</definedName>
    <definedName name="gdfgeg" localSheetId="17">#REF!</definedName>
    <definedName name="gdfgeg" localSheetId="1">#REF!</definedName>
    <definedName name="gdfgeg" localSheetId="15">#REF!</definedName>
    <definedName name="gdfgeg" localSheetId="7">#REF!</definedName>
    <definedName name="gdfgeg" localSheetId="14">#REF!</definedName>
    <definedName name="gdfgeg" localSheetId="4">#REF!</definedName>
    <definedName name="gdfgeg" localSheetId="8">#REF!</definedName>
    <definedName name="gdfgeg">#REF!</definedName>
    <definedName name="geagheahae" localSheetId="9">#REF!</definedName>
    <definedName name="geagheahae" localSheetId="22">#REF!</definedName>
    <definedName name="geagheahae" localSheetId="23">#REF!</definedName>
    <definedName name="geagheahae" localSheetId="3">#REF!</definedName>
    <definedName name="geagheahae" localSheetId="17">#REF!</definedName>
    <definedName name="geagheahae" localSheetId="1">#REF!</definedName>
    <definedName name="geagheahae" localSheetId="15">#REF!</definedName>
    <definedName name="geagheahae" localSheetId="7">#REF!</definedName>
    <definedName name="geagheahae" localSheetId="14">#REF!</definedName>
    <definedName name="geagheahae" localSheetId="4">#REF!</definedName>
    <definedName name="geagheahae" localSheetId="8">#REF!</definedName>
    <definedName name="geagheahae">#REF!</definedName>
    <definedName name="gehtehreth" localSheetId="9">[1]Plan1!#REF!</definedName>
    <definedName name="gehtehreth" localSheetId="22">[1]Plan1!#REF!</definedName>
    <definedName name="gehtehreth" localSheetId="23">[1]Plan1!#REF!</definedName>
    <definedName name="gehtehreth" localSheetId="3">[1]Plan1!#REF!</definedName>
    <definedName name="gehtehreth" localSheetId="17">[1]Plan1!#REF!</definedName>
    <definedName name="gehtehreth" localSheetId="1">[1]Plan1!#REF!</definedName>
    <definedName name="gehtehreth" localSheetId="15">[1]Plan1!#REF!</definedName>
    <definedName name="gehtehreth" localSheetId="7">[1]Plan1!#REF!</definedName>
    <definedName name="gehtehreth" localSheetId="14">[1]Plan1!#REF!</definedName>
    <definedName name="gehtehreth" localSheetId="4">[1]Plan1!#REF!</definedName>
    <definedName name="gehtehreth" localSheetId="8">[1]Plan1!#REF!</definedName>
    <definedName name="gehtehreth">[1]Plan1!#REF!</definedName>
    <definedName name="GEQRGQER" localSheetId="22">#REF!</definedName>
    <definedName name="GEQRGQER" localSheetId="3">#REF!</definedName>
    <definedName name="GEQRGQER" localSheetId="17">#REF!</definedName>
    <definedName name="GEQRGQER" localSheetId="1">#REF!</definedName>
    <definedName name="GEQRGQER">#REF!</definedName>
    <definedName name="gerget" localSheetId="9">#REF!</definedName>
    <definedName name="gerget" localSheetId="22">#REF!</definedName>
    <definedName name="gerget" localSheetId="23">#REF!</definedName>
    <definedName name="gerget" localSheetId="3">#REF!</definedName>
    <definedName name="gerget" localSheetId="17">#REF!</definedName>
    <definedName name="gerget" localSheetId="1">#REF!</definedName>
    <definedName name="gerget" localSheetId="15">#REF!</definedName>
    <definedName name="gerget" localSheetId="7">#REF!</definedName>
    <definedName name="gerget" localSheetId="14">#REF!</definedName>
    <definedName name="gerget" localSheetId="4">#REF!</definedName>
    <definedName name="gerget" localSheetId="8">#REF!</definedName>
    <definedName name="gerget">#REF!</definedName>
    <definedName name="gerwgg" localSheetId="9">#REF!</definedName>
    <definedName name="gerwgg" localSheetId="22">#REF!</definedName>
    <definedName name="gerwgg" localSheetId="23">#REF!</definedName>
    <definedName name="gerwgg" localSheetId="3">#REF!</definedName>
    <definedName name="gerwgg" localSheetId="17">#REF!</definedName>
    <definedName name="gerwgg" localSheetId="1">#REF!</definedName>
    <definedName name="gerwgg" localSheetId="15">#REF!</definedName>
    <definedName name="gerwgg" localSheetId="7">#REF!</definedName>
    <definedName name="gerwgg" localSheetId="14">#REF!</definedName>
    <definedName name="gerwgg" localSheetId="4">#REF!</definedName>
    <definedName name="gerwgg" localSheetId="8">#REF!</definedName>
    <definedName name="gerwgg">#REF!</definedName>
    <definedName name="GETE" localSheetId="9">#REF!</definedName>
    <definedName name="GETE" localSheetId="22">#REF!</definedName>
    <definedName name="GETE" localSheetId="23">#REF!</definedName>
    <definedName name="GETE" localSheetId="3">#REF!</definedName>
    <definedName name="GETE" localSheetId="17">#REF!</definedName>
    <definedName name="GETE" localSheetId="1">#REF!</definedName>
    <definedName name="GETE" localSheetId="15">#REF!</definedName>
    <definedName name="GETE" localSheetId="7">#REF!</definedName>
    <definedName name="GETE" localSheetId="14">#REF!</definedName>
    <definedName name="GETE" localSheetId="4">#REF!</definedName>
    <definedName name="GETE" localSheetId="8">#REF!</definedName>
    <definedName name="GETE">#REF!</definedName>
    <definedName name="getgtegt" localSheetId="9">#REF!</definedName>
    <definedName name="getgtegt" localSheetId="22">#REF!</definedName>
    <definedName name="getgtegt" localSheetId="23">#REF!</definedName>
    <definedName name="getgtegt" localSheetId="3">#REF!</definedName>
    <definedName name="getgtegt" localSheetId="17">#REF!</definedName>
    <definedName name="getgtegt" localSheetId="1">#REF!</definedName>
    <definedName name="getgtegt" localSheetId="15">#REF!</definedName>
    <definedName name="getgtegt" localSheetId="7">#REF!</definedName>
    <definedName name="getgtegt" localSheetId="14">#REF!</definedName>
    <definedName name="getgtegt" localSheetId="4">#REF!</definedName>
    <definedName name="getgtegt" localSheetId="8">#REF!</definedName>
    <definedName name="getgtegt">#REF!</definedName>
    <definedName name="GFS" localSheetId="9">#REF!</definedName>
    <definedName name="GFS" localSheetId="22">#REF!</definedName>
    <definedName name="GFS" localSheetId="23">#REF!</definedName>
    <definedName name="GFS" localSheetId="3">#REF!</definedName>
    <definedName name="GFS" localSheetId="17">#REF!</definedName>
    <definedName name="GFS" localSheetId="1">#REF!</definedName>
    <definedName name="GFS" localSheetId="15">#REF!</definedName>
    <definedName name="GFS" localSheetId="7">#REF!</definedName>
    <definedName name="GFS" localSheetId="14">#REF!</definedName>
    <definedName name="GFS" localSheetId="4">#REF!</definedName>
    <definedName name="GFS" localSheetId="8">#REF!</definedName>
    <definedName name="GFS">#REF!</definedName>
    <definedName name="GGGE" localSheetId="9">#REF!</definedName>
    <definedName name="GGGE" localSheetId="22">#REF!</definedName>
    <definedName name="GGGE" localSheetId="23">#REF!</definedName>
    <definedName name="GGGE" localSheetId="3">#REF!</definedName>
    <definedName name="GGGE" localSheetId="17">#REF!</definedName>
    <definedName name="GGGE" localSheetId="1">#REF!</definedName>
    <definedName name="GGGE" localSheetId="15">#REF!</definedName>
    <definedName name="GGGE" localSheetId="7">#REF!</definedName>
    <definedName name="GGGE" localSheetId="14">#REF!</definedName>
    <definedName name="GGGE" localSheetId="4">#REF!</definedName>
    <definedName name="GGGE" localSheetId="8">#REF!</definedName>
    <definedName name="GGGE">#REF!</definedName>
    <definedName name="ggtrghrthrw" localSheetId="9">#REF!</definedName>
    <definedName name="ggtrghrthrw" localSheetId="22">#REF!</definedName>
    <definedName name="ggtrghrthrw" localSheetId="23">#REF!</definedName>
    <definedName name="ggtrghrthrw" localSheetId="3">#REF!</definedName>
    <definedName name="ggtrghrthrw" localSheetId="17">#REF!</definedName>
    <definedName name="ggtrghrthrw" localSheetId="1">#REF!</definedName>
    <definedName name="ggtrghrthrw" localSheetId="15">#REF!</definedName>
    <definedName name="ggtrghrthrw" localSheetId="7">#REF!</definedName>
    <definedName name="ggtrghrthrw" localSheetId="14">#REF!</definedName>
    <definedName name="ggtrghrthrw" localSheetId="4">#REF!</definedName>
    <definedName name="ggtrghrthrw" localSheetId="8">#REF!</definedName>
    <definedName name="ggtrghrthrw">#REF!</definedName>
    <definedName name="ggye4e5t" localSheetId="9">#REF!</definedName>
    <definedName name="ggye4e5t" localSheetId="22">#REF!</definedName>
    <definedName name="ggye4e5t" localSheetId="23">#REF!</definedName>
    <definedName name="ggye4e5t" localSheetId="3">#REF!</definedName>
    <definedName name="ggye4e5t" localSheetId="17">#REF!</definedName>
    <definedName name="ggye4e5t" localSheetId="1">#REF!</definedName>
    <definedName name="ggye4e5t" localSheetId="15">#REF!</definedName>
    <definedName name="ggye4e5t" localSheetId="7">#REF!</definedName>
    <definedName name="ggye4e5t" localSheetId="14">#REF!</definedName>
    <definedName name="ggye4e5t" localSheetId="4">#REF!</definedName>
    <definedName name="ggye4e5t" localSheetId="8">#REF!</definedName>
    <definedName name="ggye4e5t">#REF!</definedName>
    <definedName name="ghrthrheh" localSheetId="22">#REF!</definedName>
    <definedName name="ghrthrheh" localSheetId="3">#REF!</definedName>
    <definedName name="ghrthrheh" localSheetId="1">#REF!</definedName>
    <definedName name="ghrthrheh">#REF!</definedName>
    <definedName name="ghrthtw" localSheetId="9">#REF!</definedName>
    <definedName name="ghrthtw" localSheetId="22">#REF!</definedName>
    <definedName name="ghrthtw" localSheetId="23">#REF!</definedName>
    <definedName name="ghrthtw" localSheetId="3">#REF!</definedName>
    <definedName name="ghrthtw" localSheetId="17">#REF!</definedName>
    <definedName name="ghrthtw" localSheetId="1">#REF!</definedName>
    <definedName name="ghrthtw" localSheetId="15">#REF!</definedName>
    <definedName name="ghrthtw" localSheetId="7">#REF!</definedName>
    <definedName name="ghrthtw" localSheetId="14">#REF!</definedName>
    <definedName name="ghrthtw" localSheetId="4">#REF!</definedName>
    <definedName name="ghrthtw" localSheetId="8">#REF!</definedName>
    <definedName name="ghrthtw">#REF!</definedName>
    <definedName name="ghtrgw" localSheetId="9">#REF!</definedName>
    <definedName name="ghtrgw" localSheetId="22">#REF!</definedName>
    <definedName name="ghtrgw" localSheetId="23">#REF!</definedName>
    <definedName name="ghtrgw" localSheetId="3">#REF!</definedName>
    <definedName name="ghtrgw" localSheetId="17">#REF!</definedName>
    <definedName name="ghtrgw" localSheetId="1">#REF!</definedName>
    <definedName name="ghtrgw" localSheetId="15">#REF!</definedName>
    <definedName name="ghtrgw" localSheetId="7">#REF!</definedName>
    <definedName name="ghtrgw" localSheetId="14">#REF!</definedName>
    <definedName name="ghtrgw" localSheetId="4">#REF!</definedName>
    <definedName name="ghtrgw" localSheetId="8">#REF!</definedName>
    <definedName name="ghtrgw">#REF!</definedName>
    <definedName name="ghytfjtf" localSheetId="9">#REF!</definedName>
    <definedName name="ghytfjtf" localSheetId="22">#REF!</definedName>
    <definedName name="ghytfjtf" localSheetId="23">#REF!</definedName>
    <definedName name="ghytfjtf" localSheetId="3">#REF!</definedName>
    <definedName name="ghytfjtf" localSheetId="17">#REF!</definedName>
    <definedName name="ghytfjtf" localSheetId="1">#REF!</definedName>
    <definedName name="ghytfjtf" localSheetId="15">#REF!</definedName>
    <definedName name="ghytfjtf" localSheetId="7">#REF!</definedName>
    <definedName name="ghytfjtf" localSheetId="14">#REF!</definedName>
    <definedName name="ghytfjtf" localSheetId="4">#REF!</definedName>
    <definedName name="ghytfjtf" localSheetId="8">#REF!</definedName>
    <definedName name="ghytfjtf">#REF!</definedName>
    <definedName name="gregerg" localSheetId="22">[1]Plan1!#REF!</definedName>
    <definedName name="gregerg" localSheetId="3">[1]Plan1!#REF!</definedName>
    <definedName name="gregerg" localSheetId="17">[1]Plan1!#REF!</definedName>
    <definedName name="gregerg" localSheetId="1">[1]Plan1!#REF!</definedName>
    <definedName name="gregerg">[1]Plan1!#REF!</definedName>
    <definedName name="greq" localSheetId="9">#REF!</definedName>
    <definedName name="greq" localSheetId="22">#REF!</definedName>
    <definedName name="greq" localSheetId="23">#REF!</definedName>
    <definedName name="greq" localSheetId="3">#REF!</definedName>
    <definedName name="greq" localSheetId="17">#REF!</definedName>
    <definedName name="greq" localSheetId="1">#REF!</definedName>
    <definedName name="greq" localSheetId="15">#REF!</definedName>
    <definedName name="greq" localSheetId="7">#REF!</definedName>
    <definedName name="greq" localSheetId="14">#REF!</definedName>
    <definedName name="greq" localSheetId="4">#REF!</definedName>
    <definedName name="greq" localSheetId="8">#REF!</definedName>
    <definedName name="greq">#REF!</definedName>
    <definedName name="GRETWER" localSheetId="22">#REF!</definedName>
    <definedName name="GRETWER" localSheetId="3">#REF!</definedName>
    <definedName name="GRETWER" localSheetId="17">#REF!</definedName>
    <definedName name="GRETWER" localSheetId="1">#REF!</definedName>
    <definedName name="GRETWER">#REF!</definedName>
    <definedName name="GRGA" localSheetId="9">#REF!</definedName>
    <definedName name="GRGA" localSheetId="22">#REF!</definedName>
    <definedName name="GRGA" localSheetId="23">#REF!</definedName>
    <definedName name="GRGA" localSheetId="3">#REF!</definedName>
    <definedName name="GRGA" localSheetId="17">#REF!</definedName>
    <definedName name="GRGA" localSheetId="1">#REF!</definedName>
    <definedName name="GRGA" localSheetId="15">#REF!</definedName>
    <definedName name="GRGA" localSheetId="7">#REF!</definedName>
    <definedName name="GRGA" localSheetId="14">#REF!</definedName>
    <definedName name="GRGA" localSheetId="4">#REF!</definedName>
    <definedName name="GRGA" localSheetId="8">#REF!</definedName>
    <definedName name="GRGA">#REF!</definedName>
    <definedName name="grrg" localSheetId="22">#REF!</definedName>
    <definedName name="grrg" localSheetId="3">#REF!</definedName>
    <definedName name="grrg" localSheetId="1">#REF!</definedName>
    <definedName name="grrg">#REF!</definedName>
    <definedName name="GRWGW" localSheetId="22">'[2]Memo RERA'!#REF!</definedName>
    <definedName name="GRWGW" localSheetId="23">'[2]Memo RERA'!#REF!</definedName>
    <definedName name="GRWGW" localSheetId="3">'[2]Memo RERA'!#REF!</definedName>
    <definedName name="GRWGW" localSheetId="17">'[2]Memo RERA'!#REF!</definedName>
    <definedName name="GRWGW" localSheetId="1">'[2]Memo RERA'!#REF!</definedName>
    <definedName name="GRWGW" localSheetId="15">'[2]Memo RERA'!#REF!</definedName>
    <definedName name="GRWGW" localSheetId="7">'[2]Memo RERA'!#REF!</definedName>
    <definedName name="GRWGW" localSheetId="14">'[2]Memo RERA'!#REF!</definedName>
    <definedName name="GRWGW" localSheetId="4">'[2]Memo RERA'!#REF!</definedName>
    <definedName name="GRWGW" localSheetId="8">'[2]Memo RERA'!#REF!</definedName>
    <definedName name="GRWGW">'[2]Memo RERA'!#REF!</definedName>
    <definedName name="grwwrt" localSheetId="9">#REF!</definedName>
    <definedName name="grwwrt" localSheetId="22">#REF!</definedName>
    <definedName name="grwwrt" localSheetId="23">#REF!</definedName>
    <definedName name="grwwrt" localSheetId="3">#REF!</definedName>
    <definedName name="grwwrt" localSheetId="17">#REF!</definedName>
    <definedName name="grwwrt" localSheetId="1">#REF!</definedName>
    <definedName name="grwwrt" localSheetId="15">#REF!</definedName>
    <definedName name="grwwrt" localSheetId="7">#REF!</definedName>
    <definedName name="grwwrt" localSheetId="14">#REF!</definedName>
    <definedName name="grwwrt" localSheetId="4">#REF!</definedName>
    <definedName name="grwwrt" localSheetId="8">#REF!</definedName>
    <definedName name="grwwrt">#REF!</definedName>
    <definedName name="gsd" localSheetId="22">'[2]Memo RERA'!#REF!</definedName>
    <definedName name="gsd" localSheetId="23">'[2]Memo RERA'!#REF!</definedName>
    <definedName name="gsd" localSheetId="3">'[2]Memo RERA'!#REF!</definedName>
    <definedName name="gsd" localSheetId="17">'[2]Memo RERA'!#REF!</definedName>
    <definedName name="gsd" localSheetId="1">'[2]Memo RERA'!#REF!</definedName>
    <definedName name="gsd" localSheetId="15">'[2]Memo RERA'!#REF!</definedName>
    <definedName name="gsd" localSheetId="7">'[2]Memo RERA'!#REF!</definedName>
    <definedName name="gsd" localSheetId="14">'[2]Memo RERA'!#REF!</definedName>
    <definedName name="gsd" localSheetId="4">'[2]Memo RERA'!#REF!</definedName>
    <definedName name="gsd" localSheetId="8">'[2]Memo RERA'!#REF!</definedName>
    <definedName name="gsd">'[2]Memo RERA'!#REF!</definedName>
    <definedName name="gstgtht" localSheetId="22">#REF!</definedName>
    <definedName name="gstgtht" localSheetId="3">#REF!</definedName>
    <definedName name="gstgtht" localSheetId="1">#REF!</definedName>
    <definedName name="gstgtht">#REF!</definedName>
    <definedName name="gthh4" localSheetId="9">#REF!</definedName>
    <definedName name="gthh4" localSheetId="22">#REF!</definedName>
    <definedName name="gthh4" localSheetId="23">#REF!</definedName>
    <definedName name="gthh4" localSheetId="3">#REF!</definedName>
    <definedName name="gthh4" localSheetId="17">#REF!</definedName>
    <definedName name="gthh4" localSheetId="1">#REF!</definedName>
    <definedName name="gthh4" localSheetId="15">#REF!</definedName>
    <definedName name="gthh4" localSheetId="7">#REF!</definedName>
    <definedName name="gthh4" localSheetId="14">#REF!</definedName>
    <definedName name="gthh4" localSheetId="4">#REF!</definedName>
    <definedName name="gthh4" localSheetId="8">#REF!</definedName>
    <definedName name="gthh4">#REF!</definedName>
    <definedName name="GTR" localSheetId="9">#REF!</definedName>
    <definedName name="GTR" localSheetId="22">#REF!</definedName>
    <definedName name="GTR" localSheetId="23">#REF!</definedName>
    <definedName name="GTR" localSheetId="3">#REF!</definedName>
    <definedName name="GTR" localSheetId="17">#REF!</definedName>
    <definedName name="GTR" localSheetId="1">#REF!</definedName>
    <definedName name="GTR" localSheetId="15">#REF!</definedName>
    <definedName name="GTR" localSheetId="7">#REF!</definedName>
    <definedName name="GTR" localSheetId="14">#REF!</definedName>
    <definedName name="GTR" localSheetId="4">#REF!</definedName>
    <definedName name="GTR" localSheetId="8">#REF!</definedName>
    <definedName name="GTR">#REF!</definedName>
    <definedName name="GTRGER" localSheetId="9">#REF!</definedName>
    <definedName name="GTRGER" localSheetId="22">#REF!</definedName>
    <definedName name="GTRGER" localSheetId="23">#REF!</definedName>
    <definedName name="GTRGER" localSheetId="3">#REF!</definedName>
    <definedName name="GTRGER" localSheetId="5">#REF!</definedName>
    <definedName name="GTRGER" localSheetId="17">#REF!</definedName>
    <definedName name="GTRGER" localSheetId="1">#REF!</definedName>
    <definedName name="GTRGER" localSheetId="15">#REF!</definedName>
    <definedName name="GTRGER" localSheetId="7">#REF!</definedName>
    <definedName name="GTRGER" localSheetId="14">#REF!</definedName>
    <definedName name="GTRGER" localSheetId="4">#REF!</definedName>
    <definedName name="GTRGER" localSheetId="8">#REF!</definedName>
    <definedName name="GTRGER">#REF!</definedName>
    <definedName name="gtwgtwgwhg" localSheetId="9">#REF!</definedName>
    <definedName name="gtwgtwgwhg" localSheetId="22">#REF!</definedName>
    <definedName name="gtwgtwgwhg" localSheetId="23">#REF!</definedName>
    <definedName name="gtwgtwgwhg" localSheetId="3">#REF!</definedName>
    <definedName name="gtwgtwgwhg" localSheetId="17">#REF!</definedName>
    <definedName name="gtwgtwgwhg" localSheetId="1">#REF!</definedName>
    <definedName name="gtwgtwgwhg" localSheetId="15">#REF!</definedName>
    <definedName name="gtwgtwgwhg" localSheetId="7">#REF!</definedName>
    <definedName name="gtwgtwgwhg" localSheetId="14">#REF!</definedName>
    <definedName name="gtwgtwgwhg" localSheetId="4">#REF!</definedName>
    <definedName name="gtwgtwgwhg" localSheetId="8">#REF!</definedName>
    <definedName name="gtwgtwgwhg">#REF!</definedName>
    <definedName name="GTWHW" localSheetId="22">#REF!</definedName>
    <definedName name="GTWHW" localSheetId="3">#REF!</definedName>
    <definedName name="GTWHW" localSheetId="17">#REF!</definedName>
    <definedName name="GTWHW" localSheetId="1">#REF!</definedName>
    <definedName name="GTWHW">#REF!</definedName>
    <definedName name="GWGWR" localSheetId="9">#REF!</definedName>
    <definedName name="GWGWR" localSheetId="22">#REF!</definedName>
    <definedName name="GWGWR" localSheetId="23">#REF!</definedName>
    <definedName name="GWGWR" localSheetId="3">#REF!</definedName>
    <definedName name="GWGWR" localSheetId="17">#REF!</definedName>
    <definedName name="GWGWR" localSheetId="1">#REF!</definedName>
    <definedName name="GWGWR" localSheetId="15">#REF!</definedName>
    <definedName name="GWGWR" localSheetId="7">#REF!</definedName>
    <definedName name="GWGWR" localSheetId="14">#REF!</definedName>
    <definedName name="GWGWR" localSheetId="4">#REF!</definedName>
    <definedName name="GWGWR" localSheetId="8">#REF!</definedName>
    <definedName name="GWGWR">#REF!</definedName>
    <definedName name="gwregw" localSheetId="9">#REF!</definedName>
    <definedName name="gwregw" localSheetId="22">#REF!</definedName>
    <definedName name="gwregw" localSheetId="23">#REF!</definedName>
    <definedName name="gwregw" localSheetId="3">#REF!</definedName>
    <definedName name="gwregw" localSheetId="17">#REF!</definedName>
    <definedName name="gwregw" localSheetId="1">#REF!</definedName>
    <definedName name="gwregw" localSheetId="15">#REF!</definedName>
    <definedName name="gwregw" localSheetId="7">#REF!</definedName>
    <definedName name="gwregw" localSheetId="14">#REF!</definedName>
    <definedName name="gwregw" localSheetId="4">#REF!</definedName>
    <definedName name="gwregw" localSheetId="8">#REF!</definedName>
    <definedName name="gwregw">#REF!</definedName>
    <definedName name="gwrgrwgwr" localSheetId="22">[1]Plan1!#REF!</definedName>
    <definedName name="gwrgrwgwr" localSheetId="3">[1]Plan1!#REF!</definedName>
    <definedName name="gwrgrwgwr" localSheetId="17">[1]Plan1!#REF!</definedName>
    <definedName name="gwrgrwgwr" localSheetId="1">[1]Plan1!#REF!</definedName>
    <definedName name="gwrgrwgwr">[1]Plan1!#REF!</definedName>
    <definedName name="gwtgwgwr" localSheetId="9">#REF!</definedName>
    <definedName name="gwtgwgwr" localSheetId="22">#REF!</definedName>
    <definedName name="gwtgwgwr" localSheetId="23">#REF!</definedName>
    <definedName name="gwtgwgwr" localSheetId="3">#REF!</definedName>
    <definedName name="gwtgwgwr" localSheetId="17">#REF!</definedName>
    <definedName name="gwtgwgwr" localSheetId="1">#REF!</definedName>
    <definedName name="gwtgwgwr" localSheetId="15">#REF!</definedName>
    <definedName name="gwtgwgwr" localSheetId="7">#REF!</definedName>
    <definedName name="gwtgwgwr" localSheetId="14">#REF!</definedName>
    <definedName name="gwtgwgwr" localSheetId="4">#REF!</definedName>
    <definedName name="gwtgwgwr" localSheetId="8">#REF!</definedName>
    <definedName name="gwtgwgwr">#REF!</definedName>
    <definedName name="h_esc_man" localSheetId="9">#REF!</definedName>
    <definedName name="h_esc_man" localSheetId="22">#REF!</definedName>
    <definedName name="h_esc_man" localSheetId="23">#REF!</definedName>
    <definedName name="h_esc_man" localSheetId="3">#REF!</definedName>
    <definedName name="h_esc_man" localSheetId="5">#REF!</definedName>
    <definedName name="h_esc_man" localSheetId="17">#REF!</definedName>
    <definedName name="h_esc_man" localSheetId="1">#REF!</definedName>
    <definedName name="h_esc_man" localSheetId="15">#REF!</definedName>
    <definedName name="h_esc_man" localSheetId="7">#REF!</definedName>
    <definedName name="h_esc_man" localSheetId="14">#REF!</definedName>
    <definedName name="h_esc_man" localSheetId="4">#REF!</definedName>
    <definedName name="h_esc_man" localSheetId="8">#REF!</definedName>
    <definedName name="h_esc_man">#REF!</definedName>
    <definedName name="h4q6y" localSheetId="9">#REF!</definedName>
    <definedName name="h4q6y" localSheetId="22">#REF!</definedName>
    <definedName name="h4q6y" localSheetId="23">#REF!</definedName>
    <definedName name="h4q6y" localSheetId="3">#REF!</definedName>
    <definedName name="h4q6y" localSheetId="17">#REF!</definedName>
    <definedName name="h4q6y" localSheetId="1">#REF!</definedName>
    <definedName name="h4q6y" localSheetId="15">#REF!</definedName>
    <definedName name="h4q6y" localSheetId="7">#REF!</definedName>
    <definedName name="h4q6y" localSheetId="14">#REF!</definedName>
    <definedName name="h4q6y" localSheetId="4">#REF!</definedName>
    <definedName name="h4q6y" localSheetId="8">#REF!</definedName>
    <definedName name="h4q6y">#REF!</definedName>
    <definedName name="H5Y" localSheetId="22">[1]Plan1!#REF!</definedName>
    <definedName name="H5Y" localSheetId="3">[1]Plan1!#REF!</definedName>
    <definedName name="H5Y" localSheetId="1">[1]Plan1!#REF!</definedName>
    <definedName name="H5Y">[1]Plan1!#REF!</definedName>
    <definedName name="HDHREHTY" localSheetId="9">#REF!</definedName>
    <definedName name="HDHREHTY" localSheetId="22">#REF!</definedName>
    <definedName name="HDHREHTY" localSheetId="23">#REF!</definedName>
    <definedName name="HDHREHTY" localSheetId="3">#REF!</definedName>
    <definedName name="HDHREHTY" localSheetId="17">#REF!</definedName>
    <definedName name="HDHREHTY" localSheetId="1">#REF!</definedName>
    <definedName name="HDHREHTY" localSheetId="15">#REF!</definedName>
    <definedName name="HDHREHTY" localSheetId="7">#REF!</definedName>
    <definedName name="HDHREHTY" localSheetId="14">#REF!</definedName>
    <definedName name="HDHREHTY" localSheetId="4">#REF!</definedName>
    <definedName name="HDHREHTY" localSheetId="8">#REF!</definedName>
    <definedName name="HDHREHTY">#REF!</definedName>
    <definedName name="HERS" localSheetId="9">#REF!</definedName>
    <definedName name="HERS" localSheetId="22">#REF!</definedName>
    <definedName name="HERS" localSheetId="23">#REF!</definedName>
    <definedName name="HERS" localSheetId="3">#REF!</definedName>
    <definedName name="HERS" localSheetId="17">#REF!</definedName>
    <definedName name="HERS" localSheetId="1">#REF!</definedName>
    <definedName name="HERS" localSheetId="15">#REF!</definedName>
    <definedName name="HERS" localSheetId="7">#REF!</definedName>
    <definedName name="HERS" localSheetId="14">#REF!</definedName>
    <definedName name="HERS" localSheetId="4">#REF!</definedName>
    <definedName name="HERS" localSheetId="8">#REF!</definedName>
    <definedName name="HERS">#REF!</definedName>
    <definedName name="hh5uj" localSheetId="9">#REF!</definedName>
    <definedName name="hh5uj" localSheetId="22">#REF!</definedName>
    <definedName name="hh5uj" localSheetId="23">#REF!</definedName>
    <definedName name="hh5uj" localSheetId="3">#REF!</definedName>
    <definedName name="hh5uj" localSheetId="17">#REF!</definedName>
    <definedName name="hh5uj" localSheetId="1">#REF!</definedName>
    <definedName name="hh5uj" localSheetId="15">#REF!</definedName>
    <definedName name="hh5uj" localSheetId="7">#REF!</definedName>
    <definedName name="hh5uj" localSheetId="14">#REF!</definedName>
    <definedName name="hh5uj" localSheetId="4">#REF!</definedName>
    <definedName name="hh5uj" localSheetId="8">#REF!</definedName>
    <definedName name="hh5uj">#REF!</definedName>
    <definedName name="HRYHREH" localSheetId="22">#REF!</definedName>
    <definedName name="HRYHREH" localSheetId="3">#REF!</definedName>
    <definedName name="HRYHREH" localSheetId="17">#REF!</definedName>
    <definedName name="HRYHREH" localSheetId="1">#REF!</definedName>
    <definedName name="HRYHREH">#REF!</definedName>
    <definedName name="HSH" localSheetId="9">#REF!</definedName>
    <definedName name="HSH" localSheetId="22">#REF!</definedName>
    <definedName name="HSH" localSheetId="23">#REF!</definedName>
    <definedName name="HSH" localSheetId="3">#REF!</definedName>
    <definedName name="HSH" localSheetId="17">#REF!</definedName>
    <definedName name="HSH" localSheetId="1">#REF!</definedName>
    <definedName name="HSH" localSheetId="15">#REF!</definedName>
    <definedName name="HSH" localSheetId="7">#REF!</definedName>
    <definedName name="HSH" localSheetId="14">#REF!</definedName>
    <definedName name="HSH" localSheetId="4">#REF!</definedName>
    <definedName name="HSH" localSheetId="8">#REF!</definedName>
    <definedName name="HSH">#REF!</definedName>
    <definedName name="htht" localSheetId="22">[1]Plan1!#REF!</definedName>
    <definedName name="htht" localSheetId="3">[1]Plan1!#REF!</definedName>
    <definedName name="htht" localSheetId="1">[1]Plan1!#REF!</definedName>
    <definedName name="htht">[1]Plan1!#REF!</definedName>
    <definedName name="hw5yu5w3" localSheetId="9">#REF!</definedName>
    <definedName name="hw5yu5w3" localSheetId="22">#REF!</definedName>
    <definedName name="hw5yu5w3" localSheetId="23">#REF!</definedName>
    <definedName name="hw5yu5w3" localSheetId="3">#REF!</definedName>
    <definedName name="hw5yu5w3" localSheetId="17">#REF!</definedName>
    <definedName name="hw5yu5w3" localSheetId="1">#REF!</definedName>
    <definedName name="hw5yu5w3" localSheetId="15">#REF!</definedName>
    <definedName name="hw5yu5w3" localSheetId="7">#REF!</definedName>
    <definedName name="hw5yu5w3" localSheetId="14">#REF!</definedName>
    <definedName name="hw5yu5w3" localSheetId="4">#REF!</definedName>
    <definedName name="hw5yu5w3" localSheetId="8">#REF!</definedName>
    <definedName name="hw5yu5w3">#REF!</definedName>
    <definedName name="hythyth35y" localSheetId="22">#REF!</definedName>
    <definedName name="hythyth35y" localSheetId="3">#REF!</definedName>
    <definedName name="hythyth35y" localSheetId="17">#REF!</definedName>
    <definedName name="hythyth35y" localSheetId="1">#REF!</definedName>
    <definedName name="hythyth35y">#REF!</definedName>
    <definedName name="IKUI" localSheetId="22">#REF!</definedName>
    <definedName name="IKUI" localSheetId="3">#REF!</definedName>
    <definedName name="IKUI" localSheetId="17">#REF!</definedName>
    <definedName name="IKUI" localSheetId="1">#REF!</definedName>
    <definedName name="IKUI">#REF!</definedName>
    <definedName name="ITENS" localSheetId="9">#REF!</definedName>
    <definedName name="ITENS" localSheetId="22">#REF!</definedName>
    <definedName name="ITENS" localSheetId="23">#REF!</definedName>
    <definedName name="ITENS" localSheetId="3">#REF!</definedName>
    <definedName name="ITENS" localSheetId="5">#REF!</definedName>
    <definedName name="ITENS" localSheetId="17">#REF!</definedName>
    <definedName name="ITENS" localSheetId="1">#REF!</definedName>
    <definedName name="ITENS" localSheetId="15">#REF!</definedName>
    <definedName name="ITENS" localSheetId="7">#REF!</definedName>
    <definedName name="ITENS" localSheetId="14">#REF!</definedName>
    <definedName name="ITENS" localSheetId="4">#REF!</definedName>
    <definedName name="ITENS" localSheetId="8">#REF!</definedName>
    <definedName name="ITENS">#REF!</definedName>
    <definedName name="J´POJ" localSheetId="9">#REF!</definedName>
    <definedName name="J´POJ" localSheetId="22">#REF!</definedName>
    <definedName name="J´POJ" localSheetId="23">#REF!</definedName>
    <definedName name="J´POJ" localSheetId="3">#REF!</definedName>
    <definedName name="J´POJ" localSheetId="17">#REF!</definedName>
    <definedName name="J´POJ" localSheetId="1">#REF!</definedName>
    <definedName name="J´POJ" localSheetId="15">#REF!</definedName>
    <definedName name="J´POJ" localSheetId="7">#REF!</definedName>
    <definedName name="J´POJ" localSheetId="14">#REF!</definedName>
    <definedName name="J´POJ" localSheetId="4">#REF!</definedName>
    <definedName name="J´POJ" localSheetId="8">#REF!</definedName>
    <definedName name="J´POJ">#REF!</definedName>
    <definedName name="JGJCD" localSheetId="9">#REF!</definedName>
    <definedName name="JGJCD" localSheetId="22">#REF!</definedName>
    <definedName name="JGJCD" localSheetId="23">#REF!</definedName>
    <definedName name="JGJCD" localSheetId="3">#REF!</definedName>
    <definedName name="JGJCD" localSheetId="17">#REF!</definedName>
    <definedName name="JGJCD" localSheetId="1">#REF!</definedName>
    <definedName name="JGJCD" localSheetId="15">#REF!</definedName>
    <definedName name="JGJCD" localSheetId="7">#REF!</definedName>
    <definedName name="JGJCD" localSheetId="14">#REF!</definedName>
    <definedName name="JGJCD" localSheetId="4">#REF!</definedName>
    <definedName name="JGJCD" localSheetId="8">#REF!</definedName>
    <definedName name="JGJCD">#REF!</definedName>
    <definedName name="jkitukl" localSheetId="9">#REF!</definedName>
    <definedName name="jkitukl" localSheetId="22">#REF!</definedName>
    <definedName name="jkitukl" localSheetId="23">#REF!</definedName>
    <definedName name="jkitukl" localSheetId="3">#REF!</definedName>
    <definedName name="jkitukl" localSheetId="17">#REF!</definedName>
    <definedName name="jkitukl" localSheetId="1">#REF!</definedName>
    <definedName name="jkitukl" localSheetId="15">#REF!</definedName>
    <definedName name="jkitukl" localSheetId="7">#REF!</definedName>
    <definedName name="jkitukl" localSheetId="14">#REF!</definedName>
    <definedName name="jkitukl" localSheetId="4">#REF!</definedName>
    <definedName name="jkitukl" localSheetId="8">#REF!</definedName>
    <definedName name="jkitukl">#REF!</definedName>
    <definedName name="JKPJ" localSheetId="9">#REF!</definedName>
    <definedName name="JKPJ" localSheetId="22">#REF!</definedName>
    <definedName name="JKPJ" localSheetId="23">#REF!</definedName>
    <definedName name="JKPJ" localSheetId="3">#REF!</definedName>
    <definedName name="JKPJ" localSheetId="17">#REF!</definedName>
    <definedName name="JKPJ" localSheetId="1">#REF!</definedName>
    <definedName name="JKPJ" localSheetId="15">#REF!</definedName>
    <definedName name="JKPJ" localSheetId="7">#REF!</definedName>
    <definedName name="JKPJ" localSheetId="14">#REF!</definedName>
    <definedName name="JKPJ" localSheetId="4">#REF!</definedName>
    <definedName name="JKPJ" localSheetId="8">#REF!</definedName>
    <definedName name="JKPJ">#REF!</definedName>
    <definedName name="JRTYJ" localSheetId="9">#REF!</definedName>
    <definedName name="JRTYJ" localSheetId="22">#REF!</definedName>
    <definedName name="JRTYJ" localSheetId="23">#REF!</definedName>
    <definedName name="JRTYJ" localSheetId="3">#REF!</definedName>
    <definedName name="JRTYJ" localSheetId="17">#REF!</definedName>
    <definedName name="JRTYJ" localSheetId="1">#REF!</definedName>
    <definedName name="JRTYJ" localSheetId="15">#REF!</definedName>
    <definedName name="JRTYJ" localSheetId="7">#REF!</definedName>
    <definedName name="JRTYJ" localSheetId="14">#REF!</definedName>
    <definedName name="JRTYJ" localSheetId="4">#REF!</definedName>
    <definedName name="JRTYJ" localSheetId="8">#REF!</definedName>
    <definedName name="JRTYJ">#REF!</definedName>
    <definedName name="JTYEJEJETUJ" localSheetId="22">#REF!</definedName>
    <definedName name="JTYEJEJETUJ" localSheetId="3">#REF!</definedName>
    <definedName name="JTYEJEJETUJ" localSheetId="1">#REF!</definedName>
    <definedName name="JTYEJEJETUJ">#REF!</definedName>
    <definedName name="JTYJUJRI" localSheetId="9">#REF!</definedName>
    <definedName name="JTYJUJRI" localSheetId="22">#REF!</definedName>
    <definedName name="JTYJUJRI" localSheetId="23">#REF!</definedName>
    <definedName name="JTYJUJRI" localSheetId="3">#REF!</definedName>
    <definedName name="JTYJUJRI" localSheetId="17">#REF!</definedName>
    <definedName name="JTYJUJRI" localSheetId="1">#REF!</definedName>
    <definedName name="JTYJUJRI" localSheetId="15">#REF!</definedName>
    <definedName name="JTYJUJRI" localSheetId="7">#REF!</definedName>
    <definedName name="JTYJUJRI" localSheetId="14">#REF!</definedName>
    <definedName name="JTYJUJRI" localSheetId="4">#REF!</definedName>
    <definedName name="JTYJUJRI" localSheetId="8">#REF!</definedName>
    <definedName name="JTYJUJRI">#REF!</definedName>
    <definedName name="jythsrhrshysr" localSheetId="22">#REF!</definedName>
    <definedName name="jythsrhrshysr" localSheetId="3">#REF!</definedName>
    <definedName name="jythsrhrshysr" localSheetId="1">#REF!</definedName>
    <definedName name="jythsrhrshysr">#REF!</definedName>
    <definedName name="KHIKLP" localSheetId="22">#REF!</definedName>
    <definedName name="KHIKLP" localSheetId="3">#REF!</definedName>
    <definedName name="KHIKLP" localSheetId="17">#REF!</definedName>
    <definedName name="KHIKLP" localSheetId="1">#REF!</definedName>
    <definedName name="KHIKLP">#REF!</definedName>
    <definedName name="khli" localSheetId="9">#REF!</definedName>
    <definedName name="khli" localSheetId="22">#REF!</definedName>
    <definedName name="khli" localSheetId="23">#REF!</definedName>
    <definedName name="khli" localSheetId="3">#REF!</definedName>
    <definedName name="khli" localSheetId="17">#REF!</definedName>
    <definedName name="khli" localSheetId="1">#REF!</definedName>
    <definedName name="khli" localSheetId="15">#REF!</definedName>
    <definedName name="khli" localSheetId="7">#REF!</definedName>
    <definedName name="khli" localSheetId="14">#REF!</definedName>
    <definedName name="khli" localSheetId="4">#REF!</definedName>
    <definedName name="khli" localSheetId="8">#REF!</definedName>
    <definedName name="khli">#REF!</definedName>
    <definedName name="kplo" localSheetId="22">[1]Plan1!#REF!</definedName>
    <definedName name="kplo" localSheetId="3">[1]Plan1!#REF!</definedName>
    <definedName name="kplo" localSheetId="1">[1]Plan1!#REF!</definedName>
    <definedName name="kplo">[1]Plan1!#REF!</definedName>
    <definedName name="laranjal" localSheetId="9">#REF!</definedName>
    <definedName name="laranjal" localSheetId="22">#REF!</definedName>
    <definedName name="laranjal" localSheetId="23">#REF!</definedName>
    <definedName name="laranjal" localSheetId="3">#REF!</definedName>
    <definedName name="laranjal" localSheetId="5">#REF!</definedName>
    <definedName name="laranjal" localSheetId="17">#REF!</definedName>
    <definedName name="laranjal" localSheetId="1">#REF!</definedName>
    <definedName name="laranjal" localSheetId="15">#REF!</definedName>
    <definedName name="laranjal" localSheetId="7">#REF!</definedName>
    <definedName name="laranjal" localSheetId="14">#REF!</definedName>
    <definedName name="laranjal" localSheetId="4">#REF!</definedName>
    <definedName name="laranjal" localSheetId="8">#REF!</definedName>
    <definedName name="laranjal">#REF!</definedName>
    <definedName name="largura" localSheetId="9">#REF!</definedName>
    <definedName name="largura" localSheetId="22">#REF!</definedName>
    <definedName name="largura" localSheetId="23">#REF!</definedName>
    <definedName name="largura" localSheetId="3">#REF!</definedName>
    <definedName name="largura" localSheetId="5">#REF!</definedName>
    <definedName name="largura" localSheetId="17">#REF!</definedName>
    <definedName name="largura" localSheetId="1">#REF!</definedName>
    <definedName name="largura" localSheetId="15">#REF!</definedName>
    <definedName name="largura" localSheetId="7">#REF!</definedName>
    <definedName name="largura" localSheetId="14">#REF!</definedName>
    <definedName name="largura" localSheetId="4">#REF!</definedName>
    <definedName name="largura" localSheetId="8">#REF!</definedName>
    <definedName name="largura">#REF!</definedName>
    <definedName name="liop" localSheetId="9">#REF!</definedName>
    <definedName name="liop" localSheetId="22">#REF!</definedName>
    <definedName name="liop" localSheetId="23">#REF!</definedName>
    <definedName name="liop" localSheetId="3">#REF!</definedName>
    <definedName name="liop" localSheetId="17">#REF!</definedName>
    <definedName name="liop" localSheetId="1">#REF!</definedName>
    <definedName name="liop" localSheetId="15">#REF!</definedName>
    <definedName name="liop" localSheetId="7">#REF!</definedName>
    <definedName name="liop" localSheetId="14">#REF!</definedName>
    <definedName name="liop" localSheetId="4">#REF!</definedName>
    <definedName name="liop" localSheetId="8">#REF!</definedName>
    <definedName name="liop">#REF!</definedName>
    <definedName name="lixo" localSheetId="9">#REF!</definedName>
    <definedName name="lixo" localSheetId="22">#REF!</definedName>
    <definedName name="lixo" localSheetId="23">#REF!</definedName>
    <definedName name="lixo" localSheetId="3">#REF!</definedName>
    <definedName name="lixo" localSheetId="5">#REF!</definedName>
    <definedName name="lixo" localSheetId="17">#REF!</definedName>
    <definedName name="lixo" localSheetId="1">#REF!</definedName>
    <definedName name="lixo" localSheetId="15">#REF!</definedName>
    <definedName name="lixo" localSheetId="7">#REF!</definedName>
    <definedName name="lixo" localSheetId="14">#REF!</definedName>
    <definedName name="lixo" localSheetId="4">#REF!</definedName>
    <definedName name="lixo" localSheetId="8">#REF!</definedName>
    <definedName name="lixo">#REF!</definedName>
    <definedName name="lk" localSheetId="22">'[2]Memo RERA'!#REF!</definedName>
    <definedName name="lk" localSheetId="23">'[2]Memo RERA'!#REF!</definedName>
    <definedName name="lk" localSheetId="3">'[2]Memo RERA'!#REF!</definedName>
    <definedName name="lk" localSheetId="17">'[2]Memo RERA'!#REF!</definedName>
    <definedName name="lk" localSheetId="1">'[2]Memo RERA'!#REF!</definedName>
    <definedName name="lk" localSheetId="15">'[2]Memo RERA'!#REF!</definedName>
    <definedName name="lk" localSheetId="7">'[2]Memo RERA'!#REF!</definedName>
    <definedName name="lk" localSheetId="14">'[2]Memo RERA'!#REF!</definedName>
    <definedName name="lk" localSheetId="4">'[2]Memo RERA'!#REF!</definedName>
    <definedName name="lk" localSheetId="8">'[2]Memo RERA'!#REF!</definedName>
    <definedName name="lk">'[2]Memo RERA'!#REF!</definedName>
    <definedName name="lopolc" localSheetId="9">#REF!</definedName>
    <definedName name="lopolc" localSheetId="22">#REF!</definedName>
    <definedName name="lopolc" localSheetId="23">#REF!</definedName>
    <definedName name="lopolc" localSheetId="3">#REF!</definedName>
    <definedName name="lopolc" localSheetId="17">#REF!</definedName>
    <definedName name="lopolc" localSheetId="1">#REF!</definedName>
    <definedName name="lopolc" localSheetId="15">#REF!</definedName>
    <definedName name="lopolc" localSheetId="7">#REF!</definedName>
    <definedName name="lopolc" localSheetId="14">#REF!</definedName>
    <definedName name="lopolc" localSheetId="4">#REF!</definedName>
    <definedName name="lopolc" localSheetId="8">#REF!</definedName>
    <definedName name="lopolc">#REF!</definedName>
    <definedName name="medicao" localSheetId="9">#REF!</definedName>
    <definedName name="medicao" localSheetId="22">#REF!</definedName>
    <definedName name="medicao" localSheetId="23">#REF!</definedName>
    <definedName name="medicao" localSheetId="3">#REF!</definedName>
    <definedName name="medicao" localSheetId="5">#REF!</definedName>
    <definedName name="medicao" localSheetId="17">#REF!</definedName>
    <definedName name="medicao" localSheetId="1">#REF!</definedName>
    <definedName name="medicao" localSheetId="15">#REF!</definedName>
    <definedName name="medicao" localSheetId="7">#REF!</definedName>
    <definedName name="medicao" localSheetId="14">#REF!</definedName>
    <definedName name="medicao" localSheetId="4">#REF!</definedName>
    <definedName name="medicao" localSheetId="8">#REF!</definedName>
    <definedName name="medicao">#REF!</definedName>
    <definedName name="medicao0" localSheetId="9">#REF!</definedName>
    <definedName name="medicao0" localSheetId="22">#REF!</definedName>
    <definedName name="medicao0" localSheetId="23">#REF!</definedName>
    <definedName name="medicao0" localSheetId="3">#REF!</definedName>
    <definedName name="medicao0" localSheetId="5">#REF!</definedName>
    <definedName name="medicao0" localSheetId="17">#REF!</definedName>
    <definedName name="medicao0" localSheetId="1">#REF!</definedName>
    <definedName name="medicao0" localSheetId="15">#REF!</definedName>
    <definedName name="medicao0" localSheetId="7">#REF!</definedName>
    <definedName name="medicao0" localSheetId="14">#REF!</definedName>
    <definedName name="medicao0" localSheetId="4">#REF!</definedName>
    <definedName name="medicao0" localSheetId="8">#REF!</definedName>
    <definedName name="medicao0">#REF!</definedName>
    <definedName name="medicao4" localSheetId="9">#REF!</definedName>
    <definedName name="medicao4" localSheetId="22">#REF!</definedName>
    <definedName name="medicao4" localSheetId="23">#REF!</definedName>
    <definedName name="medicao4" localSheetId="3">#REF!</definedName>
    <definedName name="medicao4" localSheetId="5">#REF!</definedName>
    <definedName name="medicao4" localSheetId="17">#REF!</definedName>
    <definedName name="medicao4" localSheetId="1">#REF!</definedName>
    <definedName name="medicao4" localSheetId="15">#REF!</definedName>
    <definedName name="medicao4" localSheetId="7">#REF!</definedName>
    <definedName name="medicao4" localSheetId="14">#REF!</definedName>
    <definedName name="medicao4" localSheetId="4">#REF!</definedName>
    <definedName name="medicao4" localSheetId="8">#REF!</definedName>
    <definedName name="medicao4">#REF!</definedName>
    <definedName name="meiofio" localSheetId="9">#REF!</definedName>
    <definedName name="meiofio" localSheetId="22">#REF!</definedName>
    <definedName name="meiofio" localSheetId="23">#REF!</definedName>
    <definedName name="meiofio" localSheetId="3">#REF!</definedName>
    <definedName name="meiofio" localSheetId="5">#REF!</definedName>
    <definedName name="meiofio" localSheetId="17">#REF!</definedName>
    <definedName name="meiofio" localSheetId="1">#REF!</definedName>
    <definedName name="meiofio" localSheetId="15">#REF!</definedName>
    <definedName name="meiofio" localSheetId="7">#REF!</definedName>
    <definedName name="meiofio" localSheetId="14">#REF!</definedName>
    <definedName name="meiofio" localSheetId="4">#REF!</definedName>
    <definedName name="meiofio" localSheetId="8">#REF!</definedName>
    <definedName name="meiofio">#REF!</definedName>
    <definedName name="memo" localSheetId="9">#REF!</definedName>
    <definedName name="memo" localSheetId="22">#REF!</definedName>
    <definedName name="memo" localSheetId="23">#REF!</definedName>
    <definedName name="memo" localSheetId="3">#REF!</definedName>
    <definedName name="memo" localSheetId="5">#REF!</definedName>
    <definedName name="memo" localSheetId="17">#REF!</definedName>
    <definedName name="memo" localSheetId="1">#REF!</definedName>
    <definedName name="memo" localSheetId="15">#REF!</definedName>
    <definedName name="memo" localSheetId="7">#REF!</definedName>
    <definedName name="memo" localSheetId="14">#REF!</definedName>
    <definedName name="memo" localSheetId="4">#REF!</definedName>
    <definedName name="memo" localSheetId="8">#REF!</definedName>
    <definedName name="memo">#REF!</definedName>
    <definedName name="MLK" localSheetId="9">#REF!</definedName>
    <definedName name="MLK" localSheetId="22">#REF!</definedName>
    <definedName name="MLK" localSheetId="23">#REF!</definedName>
    <definedName name="MLK" localSheetId="3">#REF!</definedName>
    <definedName name="MLK" localSheetId="17">#REF!</definedName>
    <definedName name="MLK" localSheetId="1">#REF!</definedName>
    <definedName name="MLK" localSheetId="15">#REF!</definedName>
    <definedName name="MLK" localSheetId="7">#REF!</definedName>
    <definedName name="MLK" localSheetId="14">#REF!</definedName>
    <definedName name="MLK" localSheetId="4">#REF!</definedName>
    <definedName name="MLK" localSheetId="8">#REF!</definedName>
    <definedName name="MLK">#REF!</definedName>
    <definedName name="MO" localSheetId="9">#REF!</definedName>
    <definedName name="MO" localSheetId="22">#REF!</definedName>
    <definedName name="MO" localSheetId="23">#REF!</definedName>
    <definedName name="MO" localSheetId="3">#REF!</definedName>
    <definedName name="MO" localSheetId="17">#REF!</definedName>
    <definedName name="MO" localSheetId="1">#REF!</definedName>
    <definedName name="MO" localSheetId="15">#REF!</definedName>
    <definedName name="MO" localSheetId="7">#REF!</definedName>
    <definedName name="MO" localSheetId="14">#REF!</definedName>
    <definedName name="MO" localSheetId="4">#REF!</definedName>
    <definedName name="MO" localSheetId="8">#REF!</definedName>
    <definedName name="MO">#REF!</definedName>
    <definedName name="Motoniveladora_Patrol" localSheetId="9">#REF!</definedName>
    <definedName name="Motoniveladora_Patrol" localSheetId="22">#REF!</definedName>
    <definedName name="Motoniveladora_Patrol" localSheetId="23">#REF!</definedName>
    <definedName name="Motoniveladora_Patrol" localSheetId="3">#REF!</definedName>
    <definedName name="Motoniveladora_Patrol" localSheetId="5">#REF!</definedName>
    <definedName name="Motoniveladora_Patrol" localSheetId="17">#REF!</definedName>
    <definedName name="Motoniveladora_Patrol" localSheetId="1">#REF!</definedName>
    <definedName name="Motoniveladora_Patrol" localSheetId="15">#REF!</definedName>
    <definedName name="Motoniveladora_Patrol" localSheetId="7">#REF!</definedName>
    <definedName name="Motoniveladora_Patrol" localSheetId="14">#REF!</definedName>
    <definedName name="Motoniveladora_Patrol" localSheetId="4">#REF!</definedName>
    <definedName name="Motoniveladora_Patrol" localSheetId="8">#REF!</definedName>
    <definedName name="Motoniveladora_Patrol">#REF!</definedName>
    <definedName name="ndjnnmnj" localSheetId="22">[1]Plan1!#REF!</definedName>
    <definedName name="ndjnnmnj" localSheetId="3">[1]Plan1!#REF!</definedName>
    <definedName name="ndjnnmnj" localSheetId="17">[1]Plan1!#REF!</definedName>
    <definedName name="ndjnnmnj" localSheetId="1">[1]Plan1!#REF!</definedName>
    <definedName name="ndjnnmnj">[1]Plan1!#REF!</definedName>
    <definedName name="NUYJUIKK" localSheetId="9">#REF!</definedName>
    <definedName name="NUYJUIKK" localSheetId="22">#REF!</definedName>
    <definedName name="NUYJUIKK" localSheetId="23">#REF!</definedName>
    <definedName name="NUYJUIKK" localSheetId="3">#REF!</definedName>
    <definedName name="NUYJUIKK" localSheetId="17">#REF!</definedName>
    <definedName name="NUYJUIKK" localSheetId="1">#REF!</definedName>
    <definedName name="NUYJUIKK" localSheetId="15">#REF!</definedName>
    <definedName name="NUYJUIKK" localSheetId="7">#REF!</definedName>
    <definedName name="NUYJUIKK" localSheetId="14">#REF!</definedName>
    <definedName name="NUYJUIKK" localSheetId="4">#REF!</definedName>
    <definedName name="NUYJUIKK" localSheetId="8">#REF!</definedName>
    <definedName name="NUYJUIKK">#REF!</definedName>
    <definedName name="nyhhnjetje" localSheetId="9">#REF!</definedName>
    <definedName name="nyhhnjetje" localSheetId="22">#REF!</definedName>
    <definedName name="nyhhnjetje" localSheetId="23">#REF!</definedName>
    <definedName name="nyhhnjetje" localSheetId="3">#REF!</definedName>
    <definedName name="nyhhnjetje" localSheetId="17">#REF!</definedName>
    <definedName name="nyhhnjetje" localSheetId="1">#REF!</definedName>
    <definedName name="nyhhnjetje" localSheetId="15">#REF!</definedName>
    <definedName name="nyhhnjetje" localSheetId="7">#REF!</definedName>
    <definedName name="nyhhnjetje" localSheetId="14">#REF!</definedName>
    <definedName name="nyhhnjetje" localSheetId="4">#REF!</definedName>
    <definedName name="nyhhnjetje" localSheetId="8">#REF!</definedName>
    <definedName name="nyhhnjetje">#REF!</definedName>
    <definedName name="P´JOIP´" localSheetId="9">#REF!</definedName>
    <definedName name="P´JOIP´" localSheetId="22">#REF!</definedName>
    <definedName name="P´JOIP´" localSheetId="23">#REF!</definedName>
    <definedName name="P´JOIP´" localSheetId="3">#REF!</definedName>
    <definedName name="P´JOIP´" localSheetId="17">#REF!</definedName>
    <definedName name="P´JOIP´" localSheetId="1">#REF!</definedName>
    <definedName name="P´JOIP´" localSheetId="15">#REF!</definedName>
    <definedName name="P´JOIP´" localSheetId="7">#REF!</definedName>
    <definedName name="P´JOIP´" localSheetId="14">#REF!</definedName>
    <definedName name="P´JOIP´" localSheetId="4">#REF!</definedName>
    <definedName name="P´JOIP´" localSheetId="8">#REF!</definedName>
    <definedName name="P´JOIP´">#REF!</definedName>
    <definedName name="PAVIMENTAÇÃO" localSheetId="9">#REF!</definedName>
    <definedName name="PAVIMENTAÇÃO" localSheetId="22">#REF!</definedName>
    <definedName name="PAVIMENTAÇÃO" localSheetId="23">#REF!</definedName>
    <definedName name="PAVIMENTAÇÃO" localSheetId="3">#REF!</definedName>
    <definedName name="PAVIMENTAÇÃO" localSheetId="5">#REF!</definedName>
    <definedName name="PAVIMENTAÇÃO" localSheetId="17">#REF!</definedName>
    <definedName name="PAVIMENTAÇÃO" localSheetId="1">#REF!</definedName>
    <definedName name="PAVIMENTAÇÃO" localSheetId="15">#REF!</definedName>
    <definedName name="PAVIMENTAÇÃO" localSheetId="7">#REF!</definedName>
    <definedName name="PAVIMENTAÇÃO" localSheetId="14">#REF!</definedName>
    <definedName name="PAVIMENTAÇÃO" localSheetId="4">#REF!</definedName>
    <definedName name="PAVIMENTAÇÃO" localSheetId="8">#REF!</definedName>
    <definedName name="PAVIMENTAÇÃO">#REF!</definedName>
    <definedName name="pedreira" localSheetId="9">#REF!</definedName>
    <definedName name="pedreira" localSheetId="22">#REF!</definedName>
    <definedName name="pedreira" localSheetId="23">#REF!</definedName>
    <definedName name="pedreira" localSheetId="3">#REF!</definedName>
    <definedName name="pedreira" localSheetId="5">#REF!</definedName>
    <definedName name="pedreira" localSheetId="17">#REF!</definedName>
    <definedName name="pedreira" localSheetId="1">#REF!</definedName>
    <definedName name="pedreira" localSheetId="15">#REF!</definedName>
    <definedName name="pedreira" localSheetId="7">#REF!</definedName>
    <definedName name="pedreira" localSheetId="14">#REF!</definedName>
    <definedName name="pedreira" localSheetId="4">#REF!</definedName>
    <definedName name="pedreira" localSheetId="8">#REF!</definedName>
    <definedName name="pedreira">#REF!</definedName>
    <definedName name="pesobrita" localSheetId="9">#REF!</definedName>
    <definedName name="pesobrita" localSheetId="22">#REF!</definedName>
    <definedName name="pesobrita" localSheetId="23">#REF!</definedName>
    <definedName name="pesobrita" localSheetId="3">#REF!</definedName>
    <definedName name="pesobrita" localSheetId="5">#REF!</definedName>
    <definedName name="pesobrita" localSheetId="17">#REF!</definedName>
    <definedName name="pesobrita" localSheetId="1">#REF!</definedName>
    <definedName name="pesobrita" localSheetId="15">#REF!</definedName>
    <definedName name="pesobrita" localSheetId="7">#REF!</definedName>
    <definedName name="pesobrita" localSheetId="14">#REF!</definedName>
    <definedName name="pesobrita" localSheetId="4">#REF!</definedName>
    <definedName name="pesobrita" localSheetId="8">#REF!</definedName>
    <definedName name="pesobrita">#REF!</definedName>
    <definedName name="pesoespecifico" localSheetId="9">#REF!</definedName>
    <definedName name="pesoespecifico" localSheetId="22">#REF!</definedName>
    <definedName name="pesoespecifico" localSheetId="23">#REF!</definedName>
    <definedName name="pesoespecifico" localSheetId="3">#REF!</definedName>
    <definedName name="pesoespecifico" localSheetId="5">#REF!</definedName>
    <definedName name="pesoespecifico" localSheetId="17">#REF!</definedName>
    <definedName name="pesoespecifico" localSheetId="1">#REF!</definedName>
    <definedName name="pesoespecifico" localSheetId="15">#REF!</definedName>
    <definedName name="pesoespecifico" localSheetId="7">#REF!</definedName>
    <definedName name="pesoespecifico" localSheetId="14">#REF!</definedName>
    <definedName name="pesoespecifico" localSheetId="4">#REF!</definedName>
    <definedName name="pesoespecifico" localSheetId="8">#REF!</definedName>
    <definedName name="pesoespecifico">#REF!</definedName>
    <definedName name="PHIOHP" localSheetId="9">#REF!</definedName>
    <definedName name="PHIOHP" localSheetId="22">#REF!</definedName>
    <definedName name="PHIOHP" localSheetId="23">#REF!</definedName>
    <definedName name="PHIOHP" localSheetId="3">#REF!</definedName>
    <definedName name="PHIOHP" localSheetId="17">#REF!</definedName>
    <definedName name="PHIOHP" localSheetId="1">#REF!</definedName>
    <definedName name="PHIOHP" localSheetId="15">#REF!</definedName>
    <definedName name="PHIOHP" localSheetId="7">#REF!</definedName>
    <definedName name="PHIOHP" localSheetId="14">#REF!</definedName>
    <definedName name="PHIOHP" localSheetId="4">#REF!</definedName>
    <definedName name="PHIOHP" localSheetId="8">#REF!</definedName>
    <definedName name="PHIOHP">#REF!</definedName>
    <definedName name="PI" localSheetId="9">[8]orçamento!$A$1</definedName>
    <definedName name="PI" localSheetId="11">[8]orçamento!$A$1</definedName>
    <definedName name="PI" localSheetId="12">[8]orçamento!$A$1</definedName>
    <definedName name="PI" localSheetId="13">[8]orçamento!$A$1</definedName>
    <definedName name="PI" localSheetId="23">[8]orçamento!$A$1</definedName>
    <definedName name="PI" localSheetId="5">[9]orçamento!$A$1</definedName>
    <definedName name="PI" localSheetId="17">[9]orçamento!$A$1</definedName>
    <definedName name="PI" localSheetId="6">[8]orçamento!$A$1</definedName>
    <definedName name="PI" localSheetId="10">[8]orçamento!$A$1</definedName>
    <definedName name="PI" localSheetId="15">[8]orçamento!$A$1</definedName>
    <definedName name="PI" localSheetId="7">[8]orçamento!$A$1</definedName>
    <definedName name="PI" localSheetId="14">[8]orçamento!$A$1</definedName>
    <definedName name="PI" localSheetId="4">[8]orçamento!$A$1</definedName>
    <definedName name="PI" localSheetId="8">[8]orçamento!$A$1</definedName>
    <definedName name="PI">[10]orçamento!$A$1</definedName>
    <definedName name="PO" localSheetId="9">#REF!</definedName>
    <definedName name="PO" localSheetId="11">#REF!</definedName>
    <definedName name="PO" localSheetId="12">#REF!</definedName>
    <definedName name="PO" localSheetId="13">#REF!</definedName>
    <definedName name="PO" localSheetId="22">#REF!</definedName>
    <definedName name="PO" localSheetId="23">#REF!</definedName>
    <definedName name="PO" localSheetId="3">#REF!</definedName>
    <definedName name="PO" localSheetId="5">#REF!</definedName>
    <definedName name="PO" localSheetId="17">#REF!</definedName>
    <definedName name="PO" localSheetId="10">#REF!</definedName>
    <definedName name="PO" localSheetId="1">#REF!</definedName>
    <definedName name="PO" localSheetId="15">#REF!</definedName>
    <definedName name="PO" localSheetId="7">#REF!</definedName>
    <definedName name="PO" localSheetId="14">#REF!</definedName>
    <definedName name="PO" localSheetId="4">#REF!</definedName>
    <definedName name="PO" localSheetId="8">#REF!</definedName>
    <definedName name="PO">#REF!</definedName>
    <definedName name="poiup" localSheetId="9">#REF!</definedName>
    <definedName name="poiup" localSheetId="22">#REF!</definedName>
    <definedName name="poiup" localSheetId="23">#REF!</definedName>
    <definedName name="poiup" localSheetId="3">#REF!</definedName>
    <definedName name="poiup" localSheetId="17">#REF!</definedName>
    <definedName name="poiup" localSheetId="6">#REF!</definedName>
    <definedName name="poiup" localSheetId="1">#REF!</definedName>
    <definedName name="poiup" localSheetId="15">#REF!</definedName>
    <definedName name="poiup" localSheetId="7">#REF!</definedName>
    <definedName name="poiup" localSheetId="14">#REF!</definedName>
    <definedName name="poiup" localSheetId="4">#REF!</definedName>
    <definedName name="poiup" localSheetId="8">#REF!</definedName>
    <definedName name="poiup">#REF!</definedName>
    <definedName name="POOIHK" localSheetId="9">#REF!</definedName>
    <definedName name="POOIHK" localSheetId="22">#REF!</definedName>
    <definedName name="POOIHK" localSheetId="23">#REF!</definedName>
    <definedName name="POOIHK" localSheetId="3">#REF!</definedName>
    <definedName name="POOIHK" localSheetId="17">#REF!</definedName>
    <definedName name="POOIHK" localSheetId="1">#REF!</definedName>
    <definedName name="POOIHK" localSheetId="15">#REF!</definedName>
    <definedName name="POOIHK" localSheetId="7">#REF!</definedName>
    <definedName name="POOIHK" localSheetId="14">#REF!</definedName>
    <definedName name="POOIHK" localSheetId="4">#REF!</definedName>
    <definedName name="POOIHK" localSheetId="8">#REF!</definedName>
    <definedName name="POOIHK">#REF!</definedName>
    <definedName name="preco" localSheetId="9">#REF!</definedName>
    <definedName name="preco" localSheetId="22">#REF!</definedName>
    <definedName name="preco" localSheetId="23">#REF!</definedName>
    <definedName name="preco" localSheetId="3">#REF!</definedName>
    <definedName name="preco" localSheetId="5">#REF!</definedName>
    <definedName name="preco" localSheetId="17">#REF!</definedName>
    <definedName name="preco" localSheetId="1">#REF!</definedName>
    <definedName name="preco" localSheetId="15">#REF!</definedName>
    <definedName name="preco" localSheetId="7">#REF!</definedName>
    <definedName name="preco" localSheetId="14">#REF!</definedName>
    <definedName name="preco" localSheetId="4">#REF!</definedName>
    <definedName name="preco" localSheetId="8">#REF!</definedName>
    <definedName name="preco">#REF!</definedName>
    <definedName name="pv" localSheetId="9">#REF!</definedName>
    <definedName name="pv" localSheetId="22">#REF!</definedName>
    <definedName name="pv" localSheetId="23">#REF!</definedName>
    <definedName name="pv" localSheetId="3">#REF!</definedName>
    <definedName name="pv" localSheetId="5">#REF!</definedName>
    <definedName name="pv" localSheetId="17">#REF!</definedName>
    <definedName name="pv" localSheetId="1">#REF!</definedName>
    <definedName name="pv" localSheetId="15">#REF!</definedName>
    <definedName name="pv" localSheetId="7">#REF!</definedName>
    <definedName name="pv" localSheetId="14">#REF!</definedName>
    <definedName name="pv" localSheetId="4">#REF!</definedName>
    <definedName name="pv" localSheetId="8">#REF!</definedName>
    <definedName name="pv">#REF!</definedName>
    <definedName name="qttq3t" localSheetId="22">[1]Plan1!#REF!</definedName>
    <definedName name="qttq3t" localSheetId="3">[1]Plan1!#REF!</definedName>
    <definedName name="qttq3t" localSheetId="1">[1]Plan1!#REF!</definedName>
    <definedName name="qttq3t">[1]Plan1!#REF!</definedName>
    <definedName name="ralo" localSheetId="9">#REF!</definedName>
    <definedName name="ralo" localSheetId="22">#REF!</definedName>
    <definedName name="ralo" localSheetId="23">#REF!</definedName>
    <definedName name="ralo" localSheetId="3">#REF!</definedName>
    <definedName name="ralo" localSheetId="5">#REF!</definedName>
    <definedName name="ralo" localSheetId="17">#REF!</definedName>
    <definedName name="ralo" localSheetId="1">#REF!</definedName>
    <definedName name="ralo" localSheetId="15">#REF!</definedName>
    <definedName name="ralo" localSheetId="7">#REF!</definedName>
    <definedName name="ralo" localSheetId="14">#REF!</definedName>
    <definedName name="ralo" localSheetId="4">#REF!</definedName>
    <definedName name="ralo" localSheetId="8">#REF!</definedName>
    <definedName name="ralo">#REF!</definedName>
    <definedName name="REF_ELEMENTAR" localSheetId="9">#REF!</definedName>
    <definedName name="REF_ELEMENTAR" localSheetId="22">#REF!</definedName>
    <definedName name="REF_ELEMENTAR" localSheetId="23">#REF!</definedName>
    <definedName name="REF_ELEMENTAR" localSheetId="3">#REF!</definedName>
    <definedName name="REF_ELEMENTAR" localSheetId="5">#REF!</definedName>
    <definedName name="REF_ELEMENTAR" localSheetId="17">#REF!</definedName>
    <definedName name="REF_ELEMENTAR" localSheetId="1">#REF!</definedName>
    <definedName name="REF_ELEMENTAR" localSheetId="15">#REF!</definedName>
    <definedName name="REF_ELEMENTAR" localSheetId="7">#REF!</definedName>
    <definedName name="REF_ELEMENTAR" localSheetId="14">#REF!</definedName>
    <definedName name="REF_ELEMENTAR" localSheetId="4">#REF!</definedName>
    <definedName name="REF_ELEMENTAR" localSheetId="8">#REF!</definedName>
    <definedName name="REF_ELEMENTAR">#REF!</definedName>
    <definedName name="Retroescavadeira" localSheetId="9">#REF!</definedName>
    <definedName name="Retroescavadeira" localSheetId="22">#REF!</definedName>
    <definedName name="Retroescavadeira" localSheetId="23">#REF!</definedName>
    <definedName name="Retroescavadeira" localSheetId="3">#REF!</definedName>
    <definedName name="Retroescavadeira" localSheetId="5">#REF!</definedName>
    <definedName name="Retroescavadeira" localSheetId="17">#REF!</definedName>
    <definedName name="Retroescavadeira" localSheetId="1">#REF!</definedName>
    <definedName name="Retroescavadeira" localSheetId="15">#REF!</definedName>
    <definedName name="Retroescavadeira" localSheetId="7">#REF!</definedName>
    <definedName name="Retroescavadeira" localSheetId="14">#REF!</definedName>
    <definedName name="Retroescavadeira" localSheetId="4">#REF!</definedName>
    <definedName name="Retroescavadeira" localSheetId="8">#REF!</definedName>
    <definedName name="Retroescavadeira">#REF!</definedName>
    <definedName name="REWTG" localSheetId="9">#REF!</definedName>
    <definedName name="REWTG" localSheetId="22">#REF!</definedName>
    <definedName name="REWTG" localSheetId="23">#REF!</definedName>
    <definedName name="REWTG" localSheetId="3">#REF!</definedName>
    <definedName name="REWTG" localSheetId="17">#REF!</definedName>
    <definedName name="REWTG" localSheetId="1">#REF!</definedName>
    <definedName name="REWTG" localSheetId="15">#REF!</definedName>
    <definedName name="REWTG" localSheetId="7">#REF!</definedName>
    <definedName name="REWTG" localSheetId="14">#REF!</definedName>
    <definedName name="REWTG" localSheetId="4">#REF!</definedName>
    <definedName name="REWTG" localSheetId="8">#REF!</definedName>
    <definedName name="REWTG">#REF!</definedName>
    <definedName name="rhrhtrhteh" localSheetId="22">[1]Plan1!#REF!</definedName>
    <definedName name="rhrhtrhteh" localSheetId="3">[1]Plan1!#REF!</definedName>
    <definedName name="rhrhtrhteh" localSheetId="17">[1]Plan1!#REF!</definedName>
    <definedName name="rhrhtrhteh" localSheetId="1">[1]Plan1!#REF!</definedName>
    <definedName name="rhrhtrhteh">[1]Plan1!#REF!</definedName>
    <definedName name="Roçadeira_Costal" localSheetId="9">#REF!</definedName>
    <definedName name="Roçadeira_Costal" localSheetId="22">#REF!</definedName>
    <definedName name="Roçadeira_Costal" localSheetId="23">#REF!</definedName>
    <definedName name="Roçadeira_Costal" localSheetId="3">#REF!</definedName>
    <definedName name="Roçadeira_Costal" localSheetId="5">#REF!</definedName>
    <definedName name="Roçadeira_Costal" localSheetId="17">#REF!</definedName>
    <definedName name="Roçadeira_Costal" localSheetId="1">#REF!</definedName>
    <definedName name="Roçadeira_Costal" localSheetId="15">#REF!</definedName>
    <definedName name="Roçadeira_Costal" localSheetId="7">#REF!</definedName>
    <definedName name="Roçadeira_Costal" localSheetId="14">#REF!</definedName>
    <definedName name="Roçadeira_Costal" localSheetId="4">#REF!</definedName>
    <definedName name="Roçadeira_Costal" localSheetId="8">#REF!</definedName>
    <definedName name="Roçadeira_Costal">#REF!</definedName>
    <definedName name="RTI" localSheetId="9">#REF!</definedName>
    <definedName name="RTI" localSheetId="22">#REF!</definedName>
    <definedName name="RTI" localSheetId="23">#REF!</definedName>
    <definedName name="RTI" localSheetId="3">#REF!</definedName>
    <definedName name="RTI" localSheetId="17">#REF!</definedName>
    <definedName name="RTI" localSheetId="1">#REF!</definedName>
    <definedName name="RTI" localSheetId="15">#REF!</definedName>
    <definedName name="RTI" localSheetId="7">#REF!</definedName>
    <definedName name="RTI" localSheetId="14">#REF!</definedName>
    <definedName name="RTI" localSheetId="4">#REF!</definedName>
    <definedName name="RTI" localSheetId="8">#REF!</definedName>
    <definedName name="RTI">#REF!</definedName>
    <definedName name="rwe4frwtr" localSheetId="9">[1]Plan1!#REF!</definedName>
    <definedName name="rwe4frwtr" localSheetId="22">[1]Plan1!#REF!</definedName>
    <definedName name="rwe4frwtr" localSheetId="23">[1]Plan1!#REF!</definedName>
    <definedName name="rwe4frwtr" localSheetId="3">[1]Plan1!#REF!</definedName>
    <definedName name="rwe4frwtr" localSheetId="17">[1]Plan1!#REF!</definedName>
    <definedName name="rwe4frwtr" localSheetId="1">[1]Plan1!#REF!</definedName>
    <definedName name="rwe4frwtr" localSheetId="15">[1]Plan1!#REF!</definedName>
    <definedName name="rwe4frwtr" localSheetId="7">[1]Plan1!#REF!</definedName>
    <definedName name="rwe4frwtr" localSheetId="14">[1]Plan1!#REF!</definedName>
    <definedName name="rwe4frwtr" localSheetId="4">[1]Plan1!#REF!</definedName>
    <definedName name="rwe4frwtr" localSheetId="8">[1]Plan1!#REF!</definedName>
    <definedName name="rwe4frwtr">[1]Plan1!#REF!</definedName>
    <definedName name="RWGWRG" localSheetId="22">[1]Plan1!#REF!</definedName>
    <definedName name="RWGWRG" localSheetId="3">[1]Plan1!#REF!</definedName>
    <definedName name="RWGWRG" localSheetId="17">[1]Plan1!#REF!</definedName>
    <definedName name="RWGWRG" localSheetId="1">[1]Plan1!#REF!</definedName>
    <definedName name="RWGWRG">[1]Plan1!#REF!</definedName>
    <definedName name="S" localSheetId="9">#REF!</definedName>
    <definedName name="S" localSheetId="22">#REF!</definedName>
    <definedName name="S" localSheetId="23">#REF!</definedName>
    <definedName name="S" localSheetId="3">#REF!</definedName>
    <definedName name="S" localSheetId="17">#REF!</definedName>
    <definedName name="S" localSheetId="1">#REF!</definedName>
    <definedName name="S" localSheetId="15">#REF!</definedName>
    <definedName name="S" localSheetId="7">#REF!</definedName>
    <definedName name="S" localSheetId="14">#REF!</definedName>
    <definedName name="S" localSheetId="4">#REF!</definedName>
    <definedName name="S" localSheetId="8">#REF!</definedName>
    <definedName name="S">#REF!</definedName>
    <definedName name="SADAS" localSheetId="9">#REF!</definedName>
    <definedName name="SADAS" localSheetId="22">#REF!</definedName>
    <definedName name="SADAS" localSheetId="23">#REF!</definedName>
    <definedName name="SADAS" localSheetId="3">#REF!</definedName>
    <definedName name="SADAS" localSheetId="17">#REF!</definedName>
    <definedName name="SADAS" localSheetId="1">#REF!</definedName>
    <definedName name="SADAS" localSheetId="15">#REF!</definedName>
    <definedName name="SADAS" localSheetId="7">#REF!</definedName>
    <definedName name="SADAS" localSheetId="14">#REF!</definedName>
    <definedName name="SADAS" localSheetId="4">#REF!</definedName>
    <definedName name="SADAS" localSheetId="8">#REF!</definedName>
    <definedName name="SADAS">#REF!</definedName>
    <definedName name="SAIBRO" localSheetId="9">#REF!</definedName>
    <definedName name="SAIBRO" localSheetId="22">#REF!</definedName>
    <definedName name="SAIBRO" localSheetId="23">#REF!</definedName>
    <definedName name="SAIBRO" localSheetId="3">#REF!</definedName>
    <definedName name="SAIBRO" localSheetId="5">#REF!</definedName>
    <definedName name="SAIBRO" localSheetId="17">#REF!</definedName>
    <definedName name="SAIBRO" localSheetId="1">#REF!</definedName>
    <definedName name="SAIBRO" localSheetId="15">#REF!</definedName>
    <definedName name="SAIBRO" localSheetId="7">#REF!</definedName>
    <definedName name="SAIBRO" localSheetId="14">#REF!</definedName>
    <definedName name="SAIBRO" localSheetId="4">#REF!</definedName>
    <definedName name="SAIBRO" localSheetId="8">#REF!</definedName>
    <definedName name="SAIBRO">#REF!</definedName>
    <definedName name="sdfasd" localSheetId="9">#REF!</definedName>
    <definedName name="sdfasd" localSheetId="22">#REF!</definedName>
    <definedName name="sdfasd" localSheetId="23">#REF!</definedName>
    <definedName name="sdfasd" localSheetId="3">#REF!</definedName>
    <definedName name="sdfasd" localSheetId="17">#REF!</definedName>
    <definedName name="sdfasd" localSheetId="1">#REF!</definedName>
    <definedName name="sdfasd" localSheetId="15">#REF!</definedName>
    <definedName name="sdfasd" localSheetId="7">#REF!</definedName>
    <definedName name="sdfasd" localSheetId="14">#REF!</definedName>
    <definedName name="sdfasd" localSheetId="4">#REF!</definedName>
    <definedName name="sdfasd" localSheetId="8">#REF!</definedName>
    <definedName name="sdfasd">#REF!</definedName>
    <definedName name="sdfsfgs" localSheetId="22">[1]Plan1!#REF!</definedName>
    <definedName name="sdfsfgs" localSheetId="3">[1]Plan1!#REF!</definedName>
    <definedName name="sdfsfgs" localSheetId="1">[1]Plan1!#REF!</definedName>
    <definedName name="sdfsfgs">[1]Plan1!#REF!</definedName>
    <definedName name="SE" localSheetId="9">#REF!</definedName>
    <definedName name="SE" localSheetId="22">#REF!</definedName>
    <definedName name="SE" localSheetId="23">#REF!</definedName>
    <definedName name="SE" localSheetId="3">#REF!</definedName>
    <definedName name="SE" localSheetId="17">#REF!</definedName>
    <definedName name="SE" localSheetId="1">#REF!</definedName>
    <definedName name="SE" localSheetId="15">#REF!</definedName>
    <definedName name="SE" localSheetId="7">#REF!</definedName>
    <definedName name="SE" localSheetId="14">#REF!</definedName>
    <definedName name="SE" localSheetId="4">#REF!</definedName>
    <definedName name="SE" localSheetId="8">#REF!</definedName>
    <definedName name="SE">#REF!</definedName>
    <definedName name="SERV" localSheetId="9">#REF!</definedName>
    <definedName name="SERV" localSheetId="22">#REF!</definedName>
    <definedName name="SERV" localSheetId="23">#REF!</definedName>
    <definedName name="SERV" localSheetId="3">#REF!</definedName>
    <definedName name="SERV" localSheetId="17">#REF!</definedName>
    <definedName name="SERV" localSheetId="1">#REF!</definedName>
    <definedName name="SERV" localSheetId="15">#REF!</definedName>
    <definedName name="SERV" localSheetId="7">#REF!</definedName>
    <definedName name="SERV" localSheetId="14">#REF!</definedName>
    <definedName name="SERV" localSheetId="4">#REF!</definedName>
    <definedName name="SERV" localSheetId="8">#REF!</definedName>
    <definedName name="SERV">#REF!</definedName>
    <definedName name="Servente" localSheetId="9">#REF!</definedName>
    <definedName name="Servente" localSheetId="22">#REF!</definedName>
    <definedName name="Servente" localSheetId="23">#REF!</definedName>
    <definedName name="Servente" localSheetId="3">#REF!</definedName>
    <definedName name="Servente" localSheetId="5">#REF!</definedName>
    <definedName name="Servente" localSheetId="17">#REF!</definedName>
    <definedName name="Servente" localSheetId="1">#REF!</definedName>
    <definedName name="Servente" localSheetId="15">#REF!</definedName>
    <definedName name="Servente" localSheetId="7">#REF!</definedName>
    <definedName name="Servente" localSheetId="14">#REF!</definedName>
    <definedName name="Servente" localSheetId="4">#REF!</definedName>
    <definedName name="Servente" localSheetId="8">#REF!</definedName>
    <definedName name="Servente">#REF!</definedName>
    <definedName name="Serviços" localSheetId="23">[11]Solum!$A$3:$AD$2430</definedName>
    <definedName name="Serviços" localSheetId="5">[11]Solum!$A$3:$AD$2430</definedName>
    <definedName name="Serviços" localSheetId="17">[11]Solum!$A$3:$AD$2430</definedName>
    <definedName name="Serviços" localSheetId="6">[11]Solum!$A$3:$AD$2430</definedName>
    <definedName name="Serviços" localSheetId="15">[11]Solum!$A$3:$AD$2430</definedName>
    <definedName name="Serviços" localSheetId="7">[11]Solum!$A$3:$AD$2430</definedName>
    <definedName name="Serviços" localSheetId="14">[11]Solum!$A$3:$AD$2430</definedName>
    <definedName name="Serviços" localSheetId="4">[11]Solum!$A$3:$AD$2430</definedName>
    <definedName name="Serviços" localSheetId="8">[11]Solum!$A$3:$AD$2430</definedName>
    <definedName name="Serviços">[12]Solum!$A$3:$AD$2430</definedName>
    <definedName name="Serviços_1" localSheetId="23">#REF!</definedName>
    <definedName name="Serviços_1" localSheetId="5">#REF!</definedName>
    <definedName name="Serviços_1" localSheetId="17">#REF!</definedName>
    <definedName name="Serviços_1" localSheetId="6">#REF!</definedName>
    <definedName name="Serviços_1" localSheetId="15">#REF!</definedName>
    <definedName name="Serviços_1" localSheetId="7">#REF!</definedName>
    <definedName name="Serviços_1" localSheetId="14">#REF!</definedName>
    <definedName name="Serviços_1" localSheetId="4">#REF!</definedName>
    <definedName name="Serviços_1" localSheetId="8">#REF!</definedName>
    <definedName name="Serviços_1">[13]Serviços!$A$3:$AE$2694</definedName>
    <definedName name="Serviços_10" localSheetId="23">#REF!</definedName>
    <definedName name="Serviços_10" localSheetId="5">#REF!</definedName>
    <definedName name="Serviços_10" localSheetId="17">#REF!</definedName>
    <definedName name="Serviços_10" localSheetId="6">#REF!</definedName>
    <definedName name="Serviços_10" localSheetId="15">#REF!</definedName>
    <definedName name="Serviços_10" localSheetId="7">#REF!</definedName>
    <definedName name="Serviços_10" localSheetId="14">#REF!</definedName>
    <definedName name="Serviços_10" localSheetId="4">#REF!</definedName>
    <definedName name="Serviços_10" localSheetId="8">#REF!</definedName>
    <definedName name="Serviços_10">[13]Serviços!$A$3:$AE$2694</definedName>
    <definedName name="Serviços_11" localSheetId="23">#REF!</definedName>
    <definedName name="Serviços_11" localSheetId="5">#REF!</definedName>
    <definedName name="Serviços_11" localSheetId="17">#REF!</definedName>
    <definedName name="Serviços_11" localSheetId="6">#REF!</definedName>
    <definedName name="Serviços_11" localSheetId="15">#REF!</definedName>
    <definedName name="Serviços_11" localSheetId="7">#REF!</definedName>
    <definedName name="Serviços_11" localSheetId="14">#REF!</definedName>
    <definedName name="Serviços_11" localSheetId="4">#REF!</definedName>
    <definedName name="Serviços_11" localSheetId="8">#REF!</definedName>
    <definedName name="Serviços_11">[13]Serviços!$A$3:$AE$2694</definedName>
    <definedName name="Serviços_12" localSheetId="23">#REF!</definedName>
    <definedName name="Serviços_12" localSheetId="5">#REF!</definedName>
    <definedName name="Serviços_12" localSheetId="17">#REF!</definedName>
    <definedName name="Serviços_12" localSheetId="6">#REF!</definedName>
    <definedName name="Serviços_12" localSheetId="15">#REF!</definedName>
    <definedName name="Serviços_12" localSheetId="7">#REF!</definedName>
    <definedName name="Serviços_12" localSheetId="14">#REF!</definedName>
    <definedName name="Serviços_12" localSheetId="4">#REF!</definedName>
    <definedName name="Serviços_12" localSheetId="8">#REF!</definedName>
    <definedName name="Serviços_12">[13]Serviços!$A$3:$AE$2694</definedName>
    <definedName name="Serviços_2" localSheetId="23">#REF!</definedName>
    <definedName name="Serviços_2" localSheetId="5">#REF!</definedName>
    <definedName name="Serviços_2" localSheetId="17">#REF!</definedName>
    <definedName name="Serviços_2" localSheetId="6">#REF!</definedName>
    <definedName name="Serviços_2" localSheetId="15">#REF!</definedName>
    <definedName name="Serviços_2" localSheetId="7">#REF!</definedName>
    <definedName name="Serviços_2" localSheetId="14">#REF!</definedName>
    <definedName name="Serviços_2" localSheetId="4">#REF!</definedName>
    <definedName name="Serviços_2" localSheetId="8">#REF!</definedName>
    <definedName name="Serviços_2">[13]Serviços!$A$3:$AE$2694</definedName>
    <definedName name="Serviços_3" localSheetId="23">#REF!</definedName>
    <definedName name="Serviços_3" localSheetId="5">#REF!</definedName>
    <definedName name="Serviços_3" localSheetId="17">#REF!</definedName>
    <definedName name="Serviços_3" localSheetId="6">#REF!</definedName>
    <definedName name="Serviços_3" localSheetId="15">#REF!</definedName>
    <definedName name="Serviços_3" localSheetId="7">#REF!</definedName>
    <definedName name="Serviços_3" localSheetId="14">#REF!</definedName>
    <definedName name="Serviços_3" localSheetId="4">#REF!</definedName>
    <definedName name="Serviços_3" localSheetId="8">#REF!</definedName>
    <definedName name="Serviços_3">[13]Serviços!$A$3:$AE$2694</definedName>
    <definedName name="Serviços_4" localSheetId="23">#REF!</definedName>
    <definedName name="Serviços_4" localSheetId="5">#REF!</definedName>
    <definedName name="Serviços_4" localSheetId="17">#REF!</definedName>
    <definedName name="Serviços_4" localSheetId="6">#REF!</definedName>
    <definedName name="Serviços_4" localSheetId="15">#REF!</definedName>
    <definedName name="Serviços_4" localSheetId="7">#REF!</definedName>
    <definedName name="Serviços_4" localSheetId="14">#REF!</definedName>
    <definedName name="Serviços_4" localSheetId="4">#REF!</definedName>
    <definedName name="Serviços_4" localSheetId="8">#REF!</definedName>
    <definedName name="Serviços_4">[13]Serviços!$A$3:$AE$2694</definedName>
    <definedName name="Serviços_5" localSheetId="23">#REF!</definedName>
    <definedName name="Serviços_5" localSheetId="5">#REF!</definedName>
    <definedName name="Serviços_5" localSheetId="17">#REF!</definedName>
    <definedName name="Serviços_5" localSheetId="6">#REF!</definedName>
    <definedName name="Serviços_5" localSheetId="15">#REF!</definedName>
    <definedName name="Serviços_5" localSheetId="7">#REF!</definedName>
    <definedName name="Serviços_5" localSheetId="14">#REF!</definedName>
    <definedName name="Serviços_5" localSheetId="4">#REF!</definedName>
    <definedName name="Serviços_5" localSheetId="8">#REF!</definedName>
    <definedName name="Serviços_5">[13]Serviços!$A$3:$AE$2694</definedName>
    <definedName name="Serviços_6" localSheetId="23">#REF!</definedName>
    <definedName name="Serviços_6" localSheetId="5">#REF!</definedName>
    <definedName name="Serviços_6" localSheetId="17">#REF!</definedName>
    <definedName name="Serviços_6" localSheetId="6">#REF!</definedName>
    <definedName name="Serviços_6" localSheetId="15">#REF!</definedName>
    <definedName name="Serviços_6" localSheetId="7">#REF!</definedName>
    <definedName name="Serviços_6" localSheetId="14">#REF!</definedName>
    <definedName name="Serviços_6" localSheetId="4">#REF!</definedName>
    <definedName name="Serviços_6" localSheetId="8">#REF!</definedName>
    <definedName name="Serviços_6">[13]Serviços!$A$3:$AE$2694</definedName>
    <definedName name="Serviços_7" localSheetId="23">#REF!</definedName>
    <definedName name="Serviços_7" localSheetId="5">#REF!</definedName>
    <definedName name="Serviços_7" localSheetId="17">#REF!</definedName>
    <definedName name="Serviços_7" localSheetId="6">#REF!</definedName>
    <definedName name="Serviços_7" localSheetId="15">#REF!</definedName>
    <definedName name="Serviços_7" localSheetId="7">#REF!</definedName>
    <definedName name="Serviços_7" localSheetId="14">#REF!</definedName>
    <definedName name="Serviços_7" localSheetId="4">#REF!</definedName>
    <definedName name="Serviços_7" localSheetId="8">#REF!</definedName>
    <definedName name="Serviços_7">[13]Serviços!$A$3:$AE$2694</definedName>
    <definedName name="Serviços_8" localSheetId="23">#REF!</definedName>
    <definedName name="Serviços_8" localSheetId="5">#REF!</definedName>
    <definedName name="Serviços_8" localSheetId="17">#REF!</definedName>
    <definedName name="Serviços_8" localSheetId="6">#REF!</definedName>
    <definedName name="Serviços_8" localSheetId="15">#REF!</definedName>
    <definedName name="Serviços_8" localSheetId="7">#REF!</definedName>
    <definedName name="Serviços_8" localSheetId="14">#REF!</definedName>
    <definedName name="Serviços_8" localSheetId="4">#REF!</definedName>
    <definedName name="Serviços_8" localSheetId="8">#REF!</definedName>
    <definedName name="Serviços_8">[13]Serviços!$A$3:$AE$2694</definedName>
    <definedName name="Serviços_9" localSheetId="23">#REF!</definedName>
    <definedName name="Serviços_9" localSheetId="5">#REF!</definedName>
    <definedName name="Serviços_9" localSheetId="17">#REF!</definedName>
    <definedName name="Serviços_9" localSheetId="6">#REF!</definedName>
    <definedName name="Serviços_9" localSheetId="15">#REF!</definedName>
    <definedName name="Serviços_9" localSheetId="7">#REF!</definedName>
    <definedName name="Serviços_9" localSheetId="14">#REF!</definedName>
    <definedName name="Serviços_9" localSheetId="4">#REF!</definedName>
    <definedName name="Serviços_9" localSheetId="8">#REF!</definedName>
    <definedName name="Serviços_9">[13]Serviços!$A$3:$AE$2694</definedName>
    <definedName name="SERVIÇOS_COMPLEMENTARES" localSheetId="9">#REF!</definedName>
    <definedName name="SERVIÇOS_COMPLEMENTARES" localSheetId="22">#REF!</definedName>
    <definedName name="SERVIÇOS_COMPLEMENTARES" localSheetId="23">#REF!</definedName>
    <definedName name="SERVIÇOS_COMPLEMENTARES" localSheetId="3">#REF!</definedName>
    <definedName name="SERVIÇOS_COMPLEMENTARES" localSheetId="5">#REF!</definedName>
    <definedName name="SERVIÇOS_COMPLEMENTARES" localSheetId="17">#REF!</definedName>
    <definedName name="SERVIÇOS_COMPLEMENTARES" localSheetId="1">#REF!</definedName>
    <definedName name="SERVIÇOS_COMPLEMENTARES" localSheetId="15">#REF!</definedName>
    <definedName name="SERVIÇOS_COMPLEMENTARES" localSheetId="7">#REF!</definedName>
    <definedName name="SERVIÇOS_COMPLEMENTARES" localSheetId="14">#REF!</definedName>
    <definedName name="SERVIÇOS_COMPLEMENTARES" localSheetId="4">#REF!</definedName>
    <definedName name="SERVIÇOS_COMPLEMENTARES" localSheetId="8">#REF!</definedName>
    <definedName name="SERVIÇOS_COMPLEMENTARES">#REF!</definedName>
    <definedName name="SERVIÇOS_PRELIMINARES" localSheetId="9">#REF!</definedName>
    <definedName name="SERVIÇOS_PRELIMINARES" localSheetId="22">#REF!</definedName>
    <definedName name="SERVIÇOS_PRELIMINARES" localSheetId="23">#REF!</definedName>
    <definedName name="SERVIÇOS_PRELIMINARES" localSheetId="3">#REF!</definedName>
    <definedName name="SERVIÇOS_PRELIMINARES" localSheetId="5">#REF!</definedName>
    <definedName name="SERVIÇOS_PRELIMINARES" localSheetId="17">#REF!</definedName>
    <definedName name="SERVIÇOS_PRELIMINARES" localSheetId="1">#REF!</definedName>
    <definedName name="SERVIÇOS_PRELIMINARES" localSheetId="15">#REF!</definedName>
    <definedName name="SERVIÇOS_PRELIMINARES" localSheetId="7">#REF!</definedName>
    <definedName name="SERVIÇOS_PRELIMINARES" localSheetId="14">#REF!</definedName>
    <definedName name="SERVIÇOS_PRELIMINARES" localSheetId="4">#REF!</definedName>
    <definedName name="SERVIÇOS_PRELIMINARES" localSheetId="8">#REF!</definedName>
    <definedName name="SERVIÇOS_PRELIMINARES">#REF!</definedName>
    <definedName name="SHO" localSheetId="9">#REF!</definedName>
    <definedName name="SHO" localSheetId="22">#REF!</definedName>
    <definedName name="SHO" localSheetId="23">#REF!</definedName>
    <definedName name="SHO" localSheetId="3">#REF!</definedName>
    <definedName name="SHO" localSheetId="17">#REF!</definedName>
    <definedName name="SHO" localSheetId="1">#REF!</definedName>
    <definedName name="SHO" localSheetId="15">#REF!</definedName>
    <definedName name="SHO" localSheetId="7">#REF!</definedName>
    <definedName name="SHO" localSheetId="14">#REF!</definedName>
    <definedName name="SHO" localSheetId="4">#REF!</definedName>
    <definedName name="SHO" localSheetId="8">#REF!</definedName>
    <definedName name="SHO">#REF!</definedName>
    <definedName name="t3t34t" localSheetId="22">#REF!</definedName>
    <definedName name="t3t34t" localSheetId="3">#REF!</definedName>
    <definedName name="t3t34t" localSheetId="17">#REF!</definedName>
    <definedName name="t3t34t" localSheetId="1">#REF!</definedName>
    <definedName name="t3t34t">#REF!</definedName>
    <definedName name="TABEMOP">[14]TABEMOP!$A$4:$C$8320</definedName>
    <definedName name="TERRAPLENAGEM" localSheetId="9">#REF!</definedName>
    <definedName name="TERRAPLENAGEM" localSheetId="22">#REF!</definedName>
    <definedName name="TERRAPLENAGEM" localSheetId="23">#REF!</definedName>
    <definedName name="TERRAPLENAGEM" localSheetId="3">#REF!</definedName>
    <definedName name="TERRAPLENAGEM" localSheetId="5">#REF!</definedName>
    <definedName name="TERRAPLENAGEM" localSheetId="17">#REF!</definedName>
    <definedName name="TERRAPLENAGEM" localSheetId="1">#REF!</definedName>
    <definedName name="TERRAPLENAGEM" localSheetId="15">#REF!</definedName>
    <definedName name="TERRAPLENAGEM" localSheetId="7">#REF!</definedName>
    <definedName name="TERRAPLENAGEM" localSheetId="14">#REF!</definedName>
    <definedName name="TERRAPLENAGEM" localSheetId="4">#REF!</definedName>
    <definedName name="TERRAPLENAGEM" localSheetId="8">#REF!</definedName>
    <definedName name="TERRAPLENAGEM">#REF!</definedName>
    <definedName name="TG" localSheetId="9">#REF!</definedName>
    <definedName name="TG" localSheetId="22">#REF!</definedName>
    <definedName name="TG" localSheetId="23">#REF!</definedName>
    <definedName name="TG" localSheetId="3">#REF!</definedName>
    <definedName name="TG" localSheetId="17">#REF!</definedName>
    <definedName name="TG" localSheetId="1">#REF!</definedName>
    <definedName name="TG" localSheetId="15">#REF!</definedName>
    <definedName name="TG" localSheetId="7">#REF!</definedName>
    <definedName name="TG" localSheetId="14">#REF!</definedName>
    <definedName name="TG" localSheetId="4">#REF!</definedName>
    <definedName name="TG" localSheetId="8">#REF!</definedName>
    <definedName name="TG">#REF!</definedName>
    <definedName name="tgr" localSheetId="9">#REF!</definedName>
    <definedName name="tgr" localSheetId="22">#REF!</definedName>
    <definedName name="tgr" localSheetId="23">#REF!</definedName>
    <definedName name="tgr" localSheetId="3">#REF!</definedName>
    <definedName name="tgr" localSheetId="17">#REF!</definedName>
    <definedName name="tgr" localSheetId="1">#REF!</definedName>
    <definedName name="tgr" localSheetId="15">#REF!</definedName>
    <definedName name="tgr" localSheetId="7">#REF!</definedName>
    <definedName name="tgr" localSheetId="14">#REF!</definedName>
    <definedName name="tgr" localSheetId="4">#REF!</definedName>
    <definedName name="tgr" localSheetId="8">#REF!</definedName>
    <definedName name="tgr">#REF!</definedName>
    <definedName name="TITULOS" localSheetId="9">#REF!</definedName>
    <definedName name="TITULOS" localSheetId="22">#REF!</definedName>
    <definedName name="TITULOS" localSheetId="23">#REF!</definedName>
    <definedName name="TITULOS" localSheetId="3">#REF!</definedName>
    <definedName name="TITULOS" localSheetId="5">#REF!</definedName>
    <definedName name="TITULOS" localSheetId="17">#REF!</definedName>
    <definedName name="TITULOS" localSheetId="1">#REF!</definedName>
    <definedName name="TITULOS" localSheetId="15">#REF!</definedName>
    <definedName name="TITULOS" localSheetId="7">#REF!</definedName>
    <definedName name="TITULOS" localSheetId="14">#REF!</definedName>
    <definedName name="TITULOS" localSheetId="4">#REF!</definedName>
    <definedName name="TITULOS" localSheetId="8">#REF!</definedName>
    <definedName name="TITULOS">#REF!</definedName>
    <definedName name="_xlnm.Print_Titles" localSheetId="18">'1.0 - Mão de Obra Direta (MO)'!#REF!</definedName>
    <definedName name="_xlnm.Print_Titles" localSheetId="19">'2.0 - Custos Dependentes (MO)'!#REF!</definedName>
    <definedName name="_xlnm.Print_Titles" localSheetId="20">'3.0 - Custos Dependentes (Km)'!#REF!</definedName>
    <definedName name="_xlnm.Print_Titles" localSheetId="21">'4.0 - Custos Fixos'!#REF!</definedName>
    <definedName name="_xlnm.Print_Titles" localSheetId="22">'5.0 - Custos Destinação'!#REF!</definedName>
    <definedName name="_xlnm.Print_Titles" localSheetId="16">'Dados Gerais RSS'!$1:$1</definedName>
    <definedName name="TOTAL_GERAL_DA_OBRA" localSheetId="9">#REF!</definedName>
    <definedName name="TOTAL_GERAL_DA_OBRA" localSheetId="11">#REF!</definedName>
    <definedName name="TOTAL_GERAL_DA_OBRA" localSheetId="12">#REF!</definedName>
    <definedName name="TOTAL_GERAL_DA_OBRA" localSheetId="13">#REF!</definedName>
    <definedName name="TOTAL_GERAL_DA_OBRA" localSheetId="23">#REF!</definedName>
    <definedName name="TOTAL_GERAL_DA_OBRA" localSheetId="5">#REF!</definedName>
    <definedName name="TOTAL_GERAL_DA_OBRA" localSheetId="17">#REF!</definedName>
    <definedName name="TOTAL_GERAL_DA_OBRA" localSheetId="6">#REF!</definedName>
    <definedName name="TOTAL_GERAL_DA_OBRA" localSheetId="10">#REF!</definedName>
    <definedName name="TOTAL_GERAL_DA_OBRA" localSheetId="15">#REF!</definedName>
    <definedName name="TOTAL_GERAL_DA_OBRA" localSheetId="7">#REF!</definedName>
    <definedName name="TOTAL_GERAL_DA_OBRA" localSheetId="14">#REF!</definedName>
    <definedName name="TOTAL_GERAL_DA_OBRA" localSheetId="4">#REF!</definedName>
    <definedName name="TOTAL_GERAL_DA_OBRA" localSheetId="8">#REF!</definedName>
    <definedName name="TOTAL_GERAL_DA_OBRA">'[3]Tab. Procv 1'!$D$495</definedName>
    <definedName name="TOTAL_GERAL_DO_SUBTÍTULO_A" localSheetId="9">#REF!</definedName>
    <definedName name="TOTAL_GERAL_DO_SUBTÍTULO_A" localSheetId="11">#REF!</definedName>
    <definedName name="TOTAL_GERAL_DO_SUBTÍTULO_A" localSheetId="12">#REF!</definedName>
    <definedName name="TOTAL_GERAL_DO_SUBTÍTULO_A" localSheetId="13">#REF!</definedName>
    <definedName name="TOTAL_GERAL_DO_SUBTÍTULO_A" localSheetId="22">'[3]Tab. Procv 1'!#REF!</definedName>
    <definedName name="TOTAL_GERAL_DO_SUBTÍTULO_A" localSheetId="23">#REF!</definedName>
    <definedName name="TOTAL_GERAL_DO_SUBTÍTULO_A" localSheetId="3">'[3]Tab. Procv 1'!#REF!</definedName>
    <definedName name="TOTAL_GERAL_DO_SUBTÍTULO_A" localSheetId="5">#REF!</definedName>
    <definedName name="TOTAL_GERAL_DO_SUBTÍTULO_A" localSheetId="17">#REF!</definedName>
    <definedName name="TOTAL_GERAL_DO_SUBTÍTULO_A" localSheetId="6">#REF!</definedName>
    <definedName name="TOTAL_GERAL_DO_SUBTÍTULO_A" localSheetId="10">#REF!</definedName>
    <definedName name="TOTAL_GERAL_DO_SUBTÍTULO_A" localSheetId="1">'[3]Tab. Procv 1'!#REF!</definedName>
    <definedName name="TOTAL_GERAL_DO_SUBTÍTULO_A" localSheetId="15">#REF!</definedName>
    <definedName name="TOTAL_GERAL_DO_SUBTÍTULO_A" localSheetId="7">#REF!</definedName>
    <definedName name="TOTAL_GERAL_DO_SUBTÍTULO_A" localSheetId="14">#REF!</definedName>
    <definedName name="TOTAL_GERAL_DO_SUBTÍTULO_A" localSheetId="4">#REF!</definedName>
    <definedName name="TOTAL_GERAL_DO_SUBTÍTULO_A" localSheetId="8">#REF!</definedName>
    <definedName name="TOTAL_GERAL_DO_SUBTÍTULO_A">'[3]Tab. Procv 1'!#REF!</definedName>
    <definedName name="tr" localSheetId="9">#REF!</definedName>
    <definedName name="tr" localSheetId="11">#REF!</definedName>
    <definedName name="tr" localSheetId="12">#REF!</definedName>
    <definedName name="tr" localSheetId="13">#REF!</definedName>
    <definedName name="tr" localSheetId="22">#REF!</definedName>
    <definedName name="tr" localSheetId="23">#REF!</definedName>
    <definedName name="tr" localSheetId="3">#REF!</definedName>
    <definedName name="tr" localSheetId="5">#REF!</definedName>
    <definedName name="tr" localSheetId="17">#REF!</definedName>
    <definedName name="tr" localSheetId="10">#REF!</definedName>
    <definedName name="tr" localSheetId="1">#REF!</definedName>
    <definedName name="tr" localSheetId="15">#REF!</definedName>
    <definedName name="tr" localSheetId="7">#REF!</definedName>
    <definedName name="tr" localSheetId="14">#REF!</definedName>
    <definedName name="tr" localSheetId="4">#REF!</definedName>
    <definedName name="tr" localSheetId="8">#REF!</definedName>
    <definedName name="tr">#REF!</definedName>
    <definedName name="trhwt" localSheetId="9">#REF!</definedName>
    <definedName name="trhwt" localSheetId="22">#REF!</definedName>
    <definedName name="trhwt" localSheetId="23">#REF!</definedName>
    <definedName name="trhwt" localSheetId="3">#REF!</definedName>
    <definedName name="trhwt" localSheetId="17">#REF!</definedName>
    <definedName name="trhwt" localSheetId="1">#REF!</definedName>
    <definedName name="trhwt" localSheetId="15">#REF!</definedName>
    <definedName name="trhwt" localSheetId="7">#REF!</definedName>
    <definedName name="trhwt" localSheetId="14">#REF!</definedName>
    <definedName name="trhwt" localSheetId="4">#REF!</definedName>
    <definedName name="trhwt" localSheetId="8">#REF!</definedName>
    <definedName name="trhwt">#REF!</definedName>
    <definedName name="tribobó" localSheetId="9">#REF!</definedName>
    <definedName name="tribobó" localSheetId="22">#REF!</definedName>
    <definedName name="tribobó" localSheetId="23">#REF!</definedName>
    <definedName name="tribobó" localSheetId="3">#REF!</definedName>
    <definedName name="tribobó" localSheetId="5">#REF!</definedName>
    <definedName name="tribobó" localSheetId="17">#REF!</definedName>
    <definedName name="tribobó" localSheetId="1">#REF!</definedName>
    <definedName name="tribobó" localSheetId="15">#REF!</definedName>
    <definedName name="tribobó" localSheetId="7">#REF!</definedName>
    <definedName name="tribobó" localSheetId="14">#REF!</definedName>
    <definedName name="tribobó" localSheetId="4">#REF!</definedName>
    <definedName name="tribobó" localSheetId="8">#REF!</definedName>
    <definedName name="tribobó">#REF!</definedName>
    <definedName name="trindade" localSheetId="9">#REF!</definedName>
    <definedName name="trindade" localSheetId="22">#REF!</definedName>
    <definedName name="trindade" localSheetId="23">#REF!</definedName>
    <definedName name="trindade" localSheetId="3">#REF!</definedName>
    <definedName name="trindade" localSheetId="5">#REF!</definedName>
    <definedName name="trindade" localSheetId="17">#REF!</definedName>
    <definedName name="trindade" localSheetId="1">#REF!</definedName>
    <definedName name="trindade" localSheetId="15">#REF!</definedName>
    <definedName name="trindade" localSheetId="7">#REF!</definedName>
    <definedName name="trindade" localSheetId="14">#REF!</definedName>
    <definedName name="trindade" localSheetId="4">#REF!</definedName>
    <definedName name="trindade" localSheetId="8">#REF!</definedName>
    <definedName name="trindade">#REF!</definedName>
    <definedName name="TRTR" localSheetId="9">#REF!</definedName>
    <definedName name="TRTR" localSheetId="22">#REF!</definedName>
    <definedName name="TRTR" localSheetId="23">#REF!</definedName>
    <definedName name="TRTR" localSheetId="3">#REF!</definedName>
    <definedName name="TRTR" localSheetId="17">#REF!</definedName>
    <definedName name="TRTR" localSheetId="1">#REF!</definedName>
    <definedName name="TRTR" localSheetId="15">#REF!</definedName>
    <definedName name="TRTR" localSheetId="7">#REF!</definedName>
    <definedName name="TRTR" localSheetId="14">#REF!</definedName>
    <definedName name="TRTR" localSheetId="4">#REF!</definedName>
    <definedName name="TRTR" localSheetId="8">#REF!</definedName>
    <definedName name="TRTR">#REF!</definedName>
    <definedName name="tshrshrh" localSheetId="9">#REF!</definedName>
    <definedName name="tshrshrh" localSheetId="22">#REF!</definedName>
    <definedName name="tshrshrh" localSheetId="23">#REF!</definedName>
    <definedName name="tshrshrh" localSheetId="3">#REF!</definedName>
    <definedName name="tshrshrh" localSheetId="17">#REF!</definedName>
    <definedName name="tshrshrh" localSheetId="1">#REF!</definedName>
    <definedName name="tshrshrh" localSheetId="15">#REF!</definedName>
    <definedName name="tshrshrh" localSheetId="7">#REF!</definedName>
    <definedName name="tshrshrh" localSheetId="14">#REF!</definedName>
    <definedName name="tshrshrh" localSheetId="4">#REF!</definedName>
    <definedName name="tshrshrh" localSheetId="8">#REF!</definedName>
    <definedName name="tshrshrh">#REF!</definedName>
    <definedName name="twet" localSheetId="22">'[2]Memo RERA'!#REF!</definedName>
    <definedName name="twet" localSheetId="23">'[2]Memo RERA'!#REF!</definedName>
    <definedName name="twet" localSheetId="3">'[2]Memo RERA'!#REF!</definedName>
    <definedName name="twet" localSheetId="17">'[2]Memo RERA'!#REF!</definedName>
    <definedName name="twet" localSheetId="1">'[2]Memo RERA'!#REF!</definedName>
    <definedName name="twet" localSheetId="15">'[2]Memo RERA'!#REF!</definedName>
    <definedName name="twet" localSheetId="7">'[2]Memo RERA'!#REF!</definedName>
    <definedName name="twet" localSheetId="14">'[2]Memo RERA'!#REF!</definedName>
    <definedName name="twet" localSheetId="4">'[2]Memo RERA'!#REF!</definedName>
    <definedName name="twet" localSheetId="8">'[2]Memo RERA'!#REF!</definedName>
    <definedName name="twet">'[2]Memo RERA'!#REF!</definedName>
    <definedName name="ty5yryh" localSheetId="22">[1]Plan1!#REF!</definedName>
    <definedName name="ty5yryh" localSheetId="23">[1]Plan1!#REF!</definedName>
    <definedName name="ty5yryh" localSheetId="3">[1]Plan1!#REF!</definedName>
    <definedName name="ty5yryh" localSheetId="17">[1]Plan1!#REF!</definedName>
    <definedName name="ty5yryh" localSheetId="1">[1]Plan1!#REF!</definedName>
    <definedName name="ty5yryh" localSheetId="15">[1]Plan1!#REF!</definedName>
    <definedName name="ty5yryh" localSheetId="14">[1]Plan1!#REF!</definedName>
    <definedName name="ty5yryh" localSheetId="4">[1]Plan1!#REF!</definedName>
    <definedName name="ty5yryh" localSheetId="8">[1]Plan1!#REF!</definedName>
    <definedName name="ty5yryh">[1]Plan1!#REF!</definedName>
    <definedName name="TYE56UE5" localSheetId="22">#REF!</definedName>
    <definedName name="TYE56UE5" localSheetId="3">#REF!</definedName>
    <definedName name="TYE56UE5" localSheetId="17">#REF!</definedName>
    <definedName name="TYE56UE5" localSheetId="1">#REF!</definedName>
    <definedName name="TYE56UE5">#REF!</definedName>
    <definedName name="tyewr" localSheetId="9">#REF!</definedName>
    <definedName name="tyewr" localSheetId="22">#REF!</definedName>
    <definedName name="tyewr" localSheetId="23">#REF!</definedName>
    <definedName name="tyewr" localSheetId="3">#REF!</definedName>
    <definedName name="tyewr" localSheetId="17">#REF!</definedName>
    <definedName name="tyewr" localSheetId="1">#REF!</definedName>
    <definedName name="tyewr" localSheetId="15">#REF!</definedName>
    <definedName name="tyewr" localSheetId="7">#REF!</definedName>
    <definedName name="tyewr" localSheetId="14">#REF!</definedName>
    <definedName name="tyewr" localSheetId="4">#REF!</definedName>
    <definedName name="tyewr" localSheetId="8">#REF!</definedName>
    <definedName name="tyewr">#REF!</definedName>
    <definedName name="tyrthyhyrhyh" localSheetId="22">[1]Plan1!#REF!</definedName>
    <definedName name="tyrthyhyrhyh" localSheetId="23">[1]Plan1!#REF!</definedName>
    <definedName name="tyrthyhyrhyh" localSheetId="3">[1]Plan1!#REF!</definedName>
    <definedName name="tyrthyhyrhyh" localSheetId="17">[1]Plan1!#REF!</definedName>
    <definedName name="tyrthyhyrhyh" localSheetId="1">[1]Plan1!#REF!</definedName>
    <definedName name="tyrthyhyrhyh" localSheetId="14">[1]Plan1!#REF!</definedName>
    <definedName name="tyrthyhyrhyh" localSheetId="4">[1]Plan1!#REF!</definedName>
    <definedName name="tyrthyhyrhyh">[1]Plan1!#REF!</definedName>
    <definedName name="tytyehjet" localSheetId="9">#REF!</definedName>
    <definedName name="tytyehjet" localSheetId="22">#REF!</definedName>
    <definedName name="tytyehjet" localSheetId="23">#REF!</definedName>
    <definedName name="tytyehjet" localSheetId="3">#REF!</definedName>
    <definedName name="tytyehjet" localSheetId="17">#REF!</definedName>
    <definedName name="tytyehjet" localSheetId="1">#REF!</definedName>
    <definedName name="tytyehjet" localSheetId="15">#REF!</definedName>
    <definedName name="tytyehjet" localSheetId="7">#REF!</definedName>
    <definedName name="tytyehjet" localSheetId="14">#REF!</definedName>
    <definedName name="tytyehjet" localSheetId="4">#REF!</definedName>
    <definedName name="tytyehjet" localSheetId="8">#REF!</definedName>
    <definedName name="tytyehjet">#REF!</definedName>
    <definedName name="u74u4u" localSheetId="9">#REF!</definedName>
    <definedName name="u74u4u" localSheetId="22">#REF!</definedName>
    <definedName name="u74u4u" localSheetId="23">#REF!</definedName>
    <definedName name="u74u4u" localSheetId="3">#REF!</definedName>
    <definedName name="u74u4u" localSheetId="17">#REF!</definedName>
    <definedName name="u74u4u" localSheetId="1">#REF!</definedName>
    <definedName name="u74u4u" localSheetId="15">#REF!</definedName>
    <definedName name="u74u4u" localSheetId="7">#REF!</definedName>
    <definedName name="u74u4u" localSheetId="14">#REF!</definedName>
    <definedName name="u74u4u" localSheetId="4">#REF!</definedName>
    <definedName name="u74u4u" localSheetId="8">#REF!</definedName>
    <definedName name="u74u4u">#REF!</definedName>
    <definedName name="ue" localSheetId="22">'[2]Memo RERA'!#REF!</definedName>
    <definedName name="ue" localSheetId="23">'[2]Memo RERA'!#REF!</definedName>
    <definedName name="ue" localSheetId="3">'[2]Memo RERA'!#REF!</definedName>
    <definedName name="ue" localSheetId="17">'[2]Memo RERA'!#REF!</definedName>
    <definedName name="ue" localSheetId="1">'[2]Memo RERA'!#REF!</definedName>
    <definedName name="ue" localSheetId="15">'[2]Memo RERA'!#REF!</definedName>
    <definedName name="ue" localSheetId="7">'[2]Memo RERA'!#REF!</definedName>
    <definedName name="ue" localSheetId="14">'[2]Memo RERA'!#REF!</definedName>
    <definedName name="ue" localSheetId="4">'[2]Memo RERA'!#REF!</definedName>
    <definedName name="ue" localSheetId="8">'[2]Memo RERA'!#REF!</definedName>
    <definedName name="ue">'[2]Memo RERA'!#REF!</definedName>
    <definedName name="usina" localSheetId="9">#REF!</definedName>
    <definedName name="usina" localSheetId="22">#REF!</definedName>
    <definedName name="usina" localSheetId="23">#REF!</definedName>
    <definedName name="usina" localSheetId="3">#REF!</definedName>
    <definedName name="usina" localSheetId="5">#REF!</definedName>
    <definedName name="usina" localSheetId="17">#REF!</definedName>
    <definedName name="usina" localSheetId="1">#REF!</definedName>
    <definedName name="usina" localSheetId="15">#REF!</definedName>
    <definedName name="usina" localSheetId="7">#REF!</definedName>
    <definedName name="usina" localSheetId="14">#REF!</definedName>
    <definedName name="usina" localSheetId="4">#REF!</definedName>
    <definedName name="usina" localSheetId="8">#REF!</definedName>
    <definedName name="usina">#REF!</definedName>
    <definedName name="vfds" localSheetId="9">#REF!</definedName>
    <definedName name="vfds" localSheetId="22">#REF!</definedName>
    <definedName name="vfds" localSheetId="23">#REF!</definedName>
    <definedName name="vfds" localSheetId="3">#REF!</definedName>
    <definedName name="vfds" localSheetId="17">#REF!</definedName>
    <definedName name="vfds" localSheetId="1">#REF!</definedName>
    <definedName name="vfds" localSheetId="15">#REF!</definedName>
    <definedName name="vfds" localSheetId="7">#REF!</definedName>
    <definedName name="vfds" localSheetId="14">#REF!</definedName>
    <definedName name="vfds" localSheetId="4">#REF!</definedName>
    <definedName name="vfds" localSheetId="8">#REF!</definedName>
    <definedName name="vfds">#REF!</definedName>
    <definedName name="vfergqerg" localSheetId="9">#REF!</definedName>
    <definedName name="vfergqerg" localSheetId="22">#REF!</definedName>
    <definedName name="vfergqerg" localSheetId="23">#REF!</definedName>
    <definedName name="vfergqerg" localSheetId="3">#REF!</definedName>
    <definedName name="vfergqerg" localSheetId="17">#REF!</definedName>
    <definedName name="vfergqerg" localSheetId="1">#REF!</definedName>
    <definedName name="vfergqerg" localSheetId="15">#REF!</definedName>
    <definedName name="vfergqerg" localSheetId="7">#REF!</definedName>
    <definedName name="vfergqerg" localSheetId="14">#REF!</definedName>
    <definedName name="vfergqerg" localSheetId="4">#REF!</definedName>
    <definedName name="vfergqerg" localSheetId="8">#REF!</definedName>
    <definedName name="vfergqerg">#REF!</definedName>
    <definedName name="vfzdgg" localSheetId="22">[1]Plan1!#REF!</definedName>
    <definedName name="vfzdgg" localSheetId="3">[1]Plan1!#REF!</definedName>
    <definedName name="vfzdgg" localSheetId="1">[1]Plan1!#REF!</definedName>
    <definedName name="vfzdgg">[1]Plan1!#REF!</definedName>
    <definedName name="VGADFG" localSheetId="9">#REF!</definedName>
    <definedName name="VGADFG" localSheetId="22">#REF!</definedName>
    <definedName name="VGADFG" localSheetId="23">#REF!</definedName>
    <definedName name="VGADFG" localSheetId="3">#REF!</definedName>
    <definedName name="VGADFG" localSheetId="17">#REF!</definedName>
    <definedName name="VGADFG" localSheetId="1">#REF!</definedName>
    <definedName name="VGADFG" localSheetId="15">#REF!</definedName>
    <definedName name="VGADFG" localSheetId="7">#REF!</definedName>
    <definedName name="VGADFG" localSheetId="14">#REF!</definedName>
    <definedName name="VGADFG" localSheetId="4">#REF!</definedName>
    <definedName name="VGADFG" localSheetId="8">#REF!</definedName>
    <definedName name="VGADFG">#REF!</definedName>
    <definedName name="VHJMHFMF" localSheetId="22">[1]Plan1!#REF!</definedName>
    <definedName name="VHJMHFMF" localSheetId="23">[1]Plan1!#REF!</definedName>
    <definedName name="VHJMHFMF" localSheetId="3">[1]Plan1!#REF!</definedName>
    <definedName name="VHJMHFMF" localSheetId="17">[1]Plan1!#REF!</definedName>
    <definedName name="VHJMHFMF" localSheetId="1">[1]Plan1!#REF!</definedName>
    <definedName name="VHJMHFMF" localSheetId="15">[1]Plan1!#REF!</definedName>
    <definedName name="VHJMHFMF" localSheetId="7">[1]Plan1!#REF!</definedName>
    <definedName name="VHJMHFMF" localSheetId="14">[1]Plan1!#REF!</definedName>
    <definedName name="VHJMHFMF" localSheetId="4">[1]Plan1!#REF!</definedName>
    <definedName name="VHJMHFMF" localSheetId="8">[1]Plan1!#REF!</definedName>
    <definedName name="VHJMHFMF">[1]Plan1!#REF!</definedName>
    <definedName name="volumedebrita" localSheetId="9">#REF!</definedName>
    <definedName name="volumedebrita" localSheetId="22">#REF!</definedName>
    <definedName name="volumedebrita" localSheetId="23">#REF!</definedName>
    <definedName name="volumedebrita" localSheetId="3">#REF!</definedName>
    <definedName name="volumedebrita" localSheetId="5">#REF!</definedName>
    <definedName name="volumedebrita" localSheetId="17">#REF!</definedName>
    <definedName name="volumedebrita" localSheetId="1">#REF!</definedName>
    <definedName name="volumedebrita" localSheetId="15">#REF!</definedName>
    <definedName name="volumedebrita" localSheetId="7">#REF!</definedName>
    <definedName name="volumedebrita" localSheetId="14">#REF!</definedName>
    <definedName name="volumedebrita" localSheetId="4">#REF!</definedName>
    <definedName name="volumedebrita" localSheetId="8">#REF!</definedName>
    <definedName name="volumedebrita">#REF!</definedName>
    <definedName name="volumedecorte" localSheetId="9">#REF!</definedName>
    <definedName name="volumedecorte" localSheetId="22">#REF!</definedName>
    <definedName name="volumedecorte" localSheetId="23">#REF!</definedName>
    <definedName name="volumedecorte" localSheetId="3">#REF!</definedName>
    <definedName name="volumedecorte" localSheetId="5">#REF!</definedName>
    <definedName name="volumedecorte" localSheetId="17">#REF!</definedName>
    <definedName name="volumedecorte" localSheetId="1">#REF!</definedName>
    <definedName name="volumedecorte" localSheetId="15">#REF!</definedName>
    <definedName name="volumedecorte" localSheetId="7">#REF!</definedName>
    <definedName name="volumedecorte" localSheetId="14">#REF!</definedName>
    <definedName name="volumedecorte" localSheetId="4">#REF!</definedName>
    <definedName name="volumedecorte" localSheetId="8">#REF!</definedName>
    <definedName name="volumedecorte">#REF!</definedName>
    <definedName name="volumedepv" localSheetId="9">#REF!</definedName>
    <definedName name="volumedepv" localSheetId="22">#REF!</definedName>
    <definedName name="volumedepv" localSheetId="23">#REF!</definedName>
    <definedName name="volumedepv" localSheetId="3">#REF!</definedName>
    <definedName name="volumedepv" localSheetId="5">#REF!</definedName>
    <definedName name="volumedepv" localSheetId="17">#REF!</definedName>
    <definedName name="volumedepv" localSheetId="1">#REF!</definedName>
    <definedName name="volumedepv" localSheetId="15">#REF!</definedName>
    <definedName name="volumedepv" localSheetId="7">#REF!</definedName>
    <definedName name="volumedepv" localSheetId="14">#REF!</definedName>
    <definedName name="volumedepv" localSheetId="4">#REF!</definedName>
    <definedName name="volumedepv" localSheetId="8">#REF!</definedName>
    <definedName name="volumedepv">#REF!</definedName>
    <definedName name="VSFDXGSFDG" localSheetId="9">#REF!</definedName>
    <definedName name="VSFDXGSFDG" localSheetId="22">#REF!</definedName>
    <definedName name="VSFDXGSFDG" localSheetId="23">#REF!</definedName>
    <definedName name="VSFDXGSFDG" localSheetId="3">#REF!</definedName>
    <definedName name="VSFDXGSFDG" localSheetId="17">#REF!</definedName>
    <definedName name="VSFDXGSFDG" localSheetId="1">#REF!</definedName>
    <definedName name="VSFDXGSFDG" localSheetId="15">#REF!</definedName>
    <definedName name="VSFDXGSFDG" localSheetId="7">#REF!</definedName>
    <definedName name="VSFDXGSFDG" localSheetId="14">#REF!</definedName>
    <definedName name="VSFDXGSFDG" localSheetId="4">#REF!</definedName>
    <definedName name="VSFDXGSFDG" localSheetId="8">#REF!</definedName>
    <definedName name="VSFDXGSFDG">#REF!</definedName>
    <definedName name="VZDV" localSheetId="9">#REF!</definedName>
    <definedName name="VZDV" localSheetId="22">#REF!</definedName>
    <definedName name="VZDV" localSheetId="23">#REF!</definedName>
    <definedName name="VZDV" localSheetId="3">#REF!</definedName>
    <definedName name="VZDV" localSheetId="17">#REF!</definedName>
    <definedName name="VZDV" localSheetId="1">#REF!</definedName>
    <definedName name="VZDV" localSheetId="15">#REF!</definedName>
    <definedName name="VZDV" localSheetId="7">#REF!</definedName>
    <definedName name="VZDV" localSheetId="14">#REF!</definedName>
    <definedName name="VZDV" localSheetId="4">#REF!</definedName>
    <definedName name="VZDV" localSheetId="8">#REF!</definedName>
    <definedName name="VZDV">#REF!</definedName>
    <definedName name="VZFB" localSheetId="22">[15]Plan1!#REF!</definedName>
    <definedName name="VZFB" localSheetId="23">[15]Plan1!#REF!</definedName>
    <definedName name="VZFB" localSheetId="3">[15]Plan1!#REF!</definedName>
    <definedName name="VZFB" localSheetId="17">[15]Plan1!#REF!</definedName>
    <definedName name="VZFB" localSheetId="1">[15]Plan1!#REF!</definedName>
    <definedName name="VZFB" localSheetId="15">[15]Plan1!#REF!</definedName>
    <definedName name="VZFB" localSheetId="7">[15]Plan1!#REF!</definedName>
    <definedName name="VZFB" localSheetId="14">[15]Plan1!#REF!</definedName>
    <definedName name="VZFB" localSheetId="4">[15]Plan1!#REF!</definedName>
    <definedName name="VZFB" localSheetId="8">[15]Plan1!#REF!</definedName>
    <definedName name="VZFB">[15]Plan1!#REF!</definedName>
    <definedName name="wef" localSheetId="22">[7]memo!#REF!</definedName>
    <definedName name="wef" localSheetId="23">[7]memo!#REF!</definedName>
    <definedName name="wef" localSheetId="3">[7]memo!#REF!</definedName>
    <definedName name="wef" localSheetId="17">[7]memo!#REF!</definedName>
    <definedName name="wef" localSheetId="1">[7]memo!#REF!</definedName>
    <definedName name="wef" localSheetId="15">[7]memo!#REF!</definedName>
    <definedName name="wef" localSheetId="7">[7]memo!#REF!</definedName>
    <definedName name="wef" localSheetId="14">[7]memo!#REF!</definedName>
    <definedName name="wef" localSheetId="4">[7]memo!#REF!</definedName>
    <definedName name="wef" localSheetId="8">[7]memo!#REF!</definedName>
    <definedName name="wef">[7]memo!#REF!</definedName>
    <definedName name="WETREWQT" localSheetId="9">#REF!</definedName>
    <definedName name="WETREWQT" localSheetId="22">#REF!</definedName>
    <definedName name="WETREWQT" localSheetId="23">#REF!</definedName>
    <definedName name="WETREWQT" localSheetId="3">#REF!</definedName>
    <definedName name="WETREWQT" localSheetId="17">#REF!</definedName>
    <definedName name="WETREWQT" localSheetId="1">#REF!</definedName>
    <definedName name="WETREWQT" localSheetId="15">#REF!</definedName>
    <definedName name="WETREWQT" localSheetId="7">#REF!</definedName>
    <definedName name="WETREWQT" localSheetId="14">#REF!</definedName>
    <definedName name="WETREWQT" localSheetId="4">#REF!</definedName>
    <definedName name="WETREWQT" localSheetId="8">#REF!</definedName>
    <definedName name="WETREWQT">#REF!</definedName>
    <definedName name="wfw" localSheetId="22">[16]Plan1!#REF!</definedName>
    <definedName name="wfw" localSheetId="23">[16]Plan1!#REF!</definedName>
    <definedName name="wfw" localSheetId="3">[16]Plan1!#REF!</definedName>
    <definedName name="wfw" localSheetId="5">[16]Plan1!#REF!</definedName>
    <definedName name="wfw" localSheetId="17">[16]Plan1!#REF!</definedName>
    <definedName name="wfw" localSheetId="1">[16]Plan1!#REF!</definedName>
    <definedName name="wfw" localSheetId="15">[16]Plan1!#REF!</definedName>
    <definedName name="wfw" localSheetId="7">[16]Plan1!#REF!</definedName>
    <definedName name="wfw" localSheetId="14">[16]Plan1!#REF!</definedName>
    <definedName name="wfw" localSheetId="4">[16]Plan1!#REF!</definedName>
    <definedName name="wfw" localSheetId="8">[16]Plan1!#REF!</definedName>
    <definedName name="wfw">[16]Plan1!#REF!</definedName>
    <definedName name="WILLY" localSheetId="9">#REF!</definedName>
    <definedName name="WILLY" localSheetId="22">#REF!</definedName>
    <definedName name="WILLY" localSheetId="23">#REF!</definedName>
    <definedName name="WILLY" localSheetId="3">#REF!</definedName>
    <definedName name="WILLY" localSheetId="5">#REF!</definedName>
    <definedName name="WILLY" localSheetId="17">#REF!</definedName>
    <definedName name="WILLY" localSheetId="1">#REF!</definedName>
    <definedName name="WILLY" localSheetId="15">#REF!</definedName>
    <definedName name="WILLY" localSheetId="7">#REF!</definedName>
    <definedName name="WILLY" localSheetId="14">#REF!</definedName>
    <definedName name="WILLY" localSheetId="4">#REF!</definedName>
    <definedName name="WILLY" localSheetId="8">#REF!</definedName>
    <definedName name="WILLY">#REF!</definedName>
    <definedName name="x" localSheetId="9">#REF!</definedName>
    <definedName name="x" localSheetId="22">#REF!</definedName>
    <definedName name="x" localSheetId="23">#REF!</definedName>
    <definedName name="x" localSheetId="3">#REF!</definedName>
    <definedName name="x" localSheetId="5">#REF!</definedName>
    <definedName name="x" localSheetId="17">#REF!</definedName>
    <definedName name="x" localSheetId="1">#REF!</definedName>
    <definedName name="x" localSheetId="15">#REF!</definedName>
    <definedName name="x" localSheetId="7">#REF!</definedName>
    <definedName name="x" localSheetId="14">#REF!</definedName>
    <definedName name="x" localSheetId="4">#REF!</definedName>
    <definedName name="x" localSheetId="8">#REF!</definedName>
    <definedName name="x">#REF!</definedName>
    <definedName name="xxx" localSheetId="9">#REF!</definedName>
    <definedName name="xxx" localSheetId="22">#REF!</definedName>
    <definedName name="xxx" localSheetId="23">#REF!</definedName>
    <definedName name="xxx" localSheetId="3">#REF!</definedName>
    <definedName name="xxx" localSheetId="5">#REF!</definedName>
    <definedName name="xxx" localSheetId="17">#REF!</definedName>
    <definedName name="xxx" localSheetId="1">#REF!</definedName>
    <definedName name="xxx" localSheetId="15">#REF!</definedName>
    <definedName name="xxx" localSheetId="7">#REF!</definedName>
    <definedName name="xxx" localSheetId="14">#REF!</definedName>
    <definedName name="xxx" localSheetId="4">#REF!</definedName>
    <definedName name="xxx" localSheetId="8">#REF!</definedName>
    <definedName name="xxx">#REF!</definedName>
    <definedName name="XXX010160100" localSheetId="9">#REF!</definedName>
    <definedName name="XXX010160100" localSheetId="22">#REF!</definedName>
    <definedName name="XXX010160100" localSheetId="23">#REF!</definedName>
    <definedName name="XXX010160100" localSheetId="3">#REF!</definedName>
    <definedName name="XXX010160100" localSheetId="5">#REF!</definedName>
    <definedName name="XXX010160100" localSheetId="17">#REF!</definedName>
    <definedName name="XXX010160100" localSheetId="1">#REF!</definedName>
    <definedName name="XXX010160100" localSheetId="15">#REF!</definedName>
    <definedName name="XXX010160100" localSheetId="7">#REF!</definedName>
    <definedName name="XXX010160100" localSheetId="14">#REF!</definedName>
    <definedName name="XXX010160100" localSheetId="4">#REF!</definedName>
    <definedName name="XXX010160100" localSheetId="8">#REF!</definedName>
    <definedName name="XXX010160100">#REF!</definedName>
    <definedName name="y54yqw" localSheetId="9">#REF!</definedName>
    <definedName name="y54yqw" localSheetId="22">#REF!</definedName>
    <definedName name="y54yqw" localSheetId="23">#REF!</definedName>
    <definedName name="y54yqw" localSheetId="3">#REF!</definedName>
    <definedName name="y54yqw" localSheetId="17">#REF!</definedName>
    <definedName name="y54yqw" localSheetId="1">#REF!</definedName>
    <definedName name="y54yqw" localSheetId="15">#REF!</definedName>
    <definedName name="y54yqw" localSheetId="7">#REF!</definedName>
    <definedName name="y54yqw" localSheetId="14">#REF!</definedName>
    <definedName name="y54yqw" localSheetId="4">#REF!</definedName>
    <definedName name="y54yqw" localSheetId="8">#REF!</definedName>
    <definedName name="y54yqw">#REF!</definedName>
    <definedName name="y64yy6y3" localSheetId="9">#REF!</definedName>
    <definedName name="y64yy6y3" localSheetId="22">#REF!</definedName>
    <definedName name="y64yy6y3" localSheetId="23">#REF!</definedName>
    <definedName name="y64yy6y3" localSheetId="3">#REF!</definedName>
    <definedName name="y64yy6y3" localSheetId="17">#REF!</definedName>
    <definedName name="y64yy6y3" localSheetId="1">#REF!</definedName>
    <definedName name="y64yy6y3" localSheetId="15">#REF!</definedName>
    <definedName name="y64yy6y3" localSheetId="7">#REF!</definedName>
    <definedName name="y64yy6y3" localSheetId="14">#REF!</definedName>
    <definedName name="y64yy6y3" localSheetId="4">#REF!</definedName>
    <definedName name="y64yy6y3" localSheetId="8">#REF!</definedName>
    <definedName name="y64yy6y3">#REF!</definedName>
    <definedName name="YH5EY6RSTUHSEJURE" localSheetId="9">#REF!</definedName>
    <definedName name="YH5EY6RSTUHSEJURE" localSheetId="22">#REF!</definedName>
    <definedName name="YH5EY6RSTUHSEJURE" localSheetId="23">#REF!</definedName>
    <definedName name="YH5EY6RSTUHSEJURE" localSheetId="3">#REF!</definedName>
    <definedName name="YH5EY6RSTUHSEJURE" localSheetId="17">#REF!</definedName>
    <definedName name="YH5EY6RSTUHSEJURE" localSheetId="1">#REF!</definedName>
    <definedName name="YH5EY6RSTUHSEJURE" localSheetId="15">#REF!</definedName>
    <definedName name="YH5EY6RSTUHSEJURE" localSheetId="7">#REF!</definedName>
    <definedName name="YH5EY6RSTUHSEJURE" localSheetId="14">#REF!</definedName>
    <definedName name="YH5EY6RSTUHSEJURE" localSheetId="4">#REF!</definedName>
    <definedName name="YH5EY6RSTUHSEJURE" localSheetId="8">#REF!</definedName>
    <definedName name="YH5EY6RSTUHSEJURE">#REF!</definedName>
    <definedName name="YHWTY" localSheetId="9">#REF!</definedName>
    <definedName name="YHWTY" localSheetId="22">#REF!</definedName>
    <definedName name="YHWTY" localSheetId="23">#REF!</definedName>
    <definedName name="YHWTY" localSheetId="3">#REF!</definedName>
    <definedName name="YHWTY" localSheetId="17">#REF!</definedName>
    <definedName name="YHWTY" localSheetId="1">#REF!</definedName>
    <definedName name="YHWTY" localSheetId="15">#REF!</definedName>
    <definedName name="YHWTY" localSheetId="7">#REF!</definedName>
    <definedName name="YHWTY" localSheetId="14">#REF!</definedName>
    <definedName name="YHWTY" localSheetId="4">#REF!</definedName>
    <definedName name="YHWTY" localSheetId="8">#REF!</definedName>
    <definedName name="YHWTY">#REF!</definedName>
    <definedName name="zxdfsd" localSheetId="9">#REF!</definedName>
    <definedName name="zxdfsd" localSheetId="22">#REF!</definedName>
    <definedName name="zxdfsd" localSheetId="23">#REF!</definedName>
    <definedName name="zxdfsd" localSheetId="3">#REF!</definedName>
    <definedName name="zxdfsd" localSheetId="17">#REF!</definedName>
    <definedName name="zxdfsd" localSheetId="1">#REF!</definedName>
    <definedName name="zxdfsd" localSheetId="15">#REF!</definedName>
    <definedName name="zxdfsd" localSheetId="7">#REF!</definedName>
    <definedName name="zxdfsd" localSheetId="14">#REF!</definedName>
    <definedName name="zxdfsd" localSheetId="4">#REF!</definedName>
    <definedName name="zxdfsd" localSheetId="8">#REF!</definedName>
    <definedName name="zxdfsd">#REF!</definedName>
  </definedNames>
  <calcPr calcId="191029"/>
  <fileRecoveryPr autoRecover="0"/>
</workbook>
</file>

<file path=xl/calcChain.xml><?xml version="1.0" encoding="utf-8"?>
<calcChain xmlns="http://schemas.openxmlformats.org/spreadsheetml/2006/main">
  <c r="A13" i="30" l="1"/>
  <c r="C277" i="22" l="1"/>
  <c r="C30" i="20"/>
  <c r="C27" i="19"/>
  <c r="G142" i="27"/>
  <c r="E73" i="27"/>
  <c r="G26" i="23"/>
  <c r="J20" i="23"/>
  <c r="A14" i="23"/>
  <c r="E14" i="23" s="1"/>
  <c r="G25" i="73" l="1"/>
  <c r="E21" i="73"/>
  <c r="G21" i="73" s="1"/>
  <c r="E17" i="73"/>
  <c r="A17" i="73"/>
  <c r="E12" i="73"/>
  <c r="G12" i="73" s="1"/>
  <c r="E8" i="73"/>
  <c r="C8" i="73"/>
  <c r="A8" i="73"/>
  <c r="G17" i="73" l="1"/>
  <c r="C21" i="73" s="1"/>
  <c r="G27" i="73"/>
  <c r="G8" i="73"/>
  <c r="C12" i="73" s="1"/>
  <c r="C136" i="31" l="1"/>
  <c r="G136" i="31" s="1"/>
  <c r="C135" i="31"/>
  <c r="E135" i="31"/>
  <c r="G135" i="31" l="1"/>
  <c r="M7" i="72" l="1"/>
  <c r="N7" i="72"/>
  <c r="K7" i="72"/>
  <c r="I7" i="72"/>
  <c r="D3" i="71"/>
  <c r="G64" i="37"/>
  <c r="G39" i="30"/>
  <c r="E77" i="29" l="1"/>
  <c r="C76" i="29"/>
  <c r="C75" i="29"/>
  <c r="C74" i="29"/>
  <c r="E87" i="29"/>
  <c r="E85" i="29"/>
  <c r="D71" i="19" s="1"/>
  <c r="E77" i="30" s="1"/>
  <c r="E74" i="29" l="1"/>
  <c r="E71" i="29" l="1"/>
  <c r="E17" i="29"/>
  <c r="E44" i="29"/>
  <c r="E41" i="29"/>
  <c r="E30" i="38"/>
  <c r="A30" i="38"/>
  <c r="E88" i="37"/>
  <c r="G88" i="37" s="1"/>
  <c r="E129" i="36" l="1"/>
  <c r="G129" i="36" s="1"/>
  <c r="C121" i="36"/>
  <c r="E7" i="36"/>
  <c r="A11" i="35"/>
  <c r="D19" i="33"/>
  <c r="G109" i="31"/>
  <c r="B15" i="31"/>
  <c r="B24" i="31" s="1"/>
  <c r="E42" i="31"/>
  <c r="E33" i="31"/>
  <c r="E13" i="24"/>
  <c r="C6" i="24"/>
  <c r="A9" i="23"/>
  <c r="A7" i="35" s="1"/>
  <c r="Q5" i="23"/>
  <c r="Q6" i="23"/>
  <c r="Q7" i="23"/>
  <c r="Q8" i="23"/>
  <c r="Q9" i="23"/>
  <c r="O4" i="23"/>
  <c r="Q4" i="23" s="1"/>
  <c r="L5" i="23"/>
  <c r="L6" i="23"/>
  <c r="L7" i="23"/>
  <c r="L8" i="23"/>
  <c r="L9" i="23"/>
  <c r="L4" i="23"/>
  <c r="L11" i="23" l="1"/>
  <c r="Q11" i="23"/>
  <c r="P7" i="72" l="1"/>
  <c r="J7" i="72" l="1"/>
  <c r="G7" i="72" l="1"/>
  <c r="H7" i="72"/>
  <c r="L7" i="72" l="1"/>
  <c r="C111" i="38"/>
  <c r="G105" i="38"/>
  <c r="G104" i="38"/>
  <c r="G106" i="38" s="1"/>
  <c r="A62" i="38"/>
  <c r="E53" i="38"/>
  <c r="A53" i="38"/>
  <c r="A47" i="38"/>
  <c r="G47" i="38" s="1"/>
  <c r="G38" i="38"/>
  <c r="E34" i="38"/>
  <c r="G25" i="38"/>
  <c r="G57" i="38" s="1"/>
  <c r="G83" i="38" s="1"/>
  <c r="E21" i="38"/>
  <c r="G21" i="38" s="1"/>
  <c r="E17" i="38"/>
  <c r="A17" i="38"/>
  <c r="E12" i="38"/>
  <c r="G12" i="38" s="1"/>
  <c r="E8" i="38"/>
  <c r="C8" i="38"/>
  <c r="A8" i="38"/>
  <c r="E75" i="38" s="1"/>
  <c r="G75" i="38" s="1"/>
  <c r="C79" i="38" s="1"/>
  <c r="G79" i="38" s="1"/>
  <c r="E8" i="37"/>
  <c r="G8" i="37" s="1"/>
  <c r="E19" i="37"/>
  <c r="G19" i="37" s="1"/>
  <c r="E23" i="37"/>
  <c r="G23" i="37" s="1"/>
  <c r="E27" i="37"/>
  <c r="E31" i="37" s="1"/>
  <c r="G31" i="37" s="1"/>
  <c r="G43" i="37"/>
  <c r="G46" i="37"/>
  <c r="G49" i="37"/>
  <c r="G52" i="37"/>
  <c r="G55" i="37"/>
  <c r="C60" i="37" s="1"/>
  <c r="E60" i="37"/>
  <c r="E67" i="37"/>
  <c r="G67" i="37" s="1"/>
  <c r="E81" i="37"/>
  <c r="G81" i="37" s="1"/>
  <c r="C85" i="37" s="1"/>
  <c r="E85" i="37"/>
  <c r="C92" i="37"/>
  <c r="E92" i="37"/>
  <c r="C99" i="37"/>
  <c r="C137" i="36"/>
  <c r="E97" i="36"/>
  <c r="E103" i="36" s="1"/>
  <c r="E109" i="36" s="1"/>
  <c r="G88" i="36"/>
  <c r="G83" i="36"/>
  <c r="A75" i="36"/>
  <c r="E68" i="36"/>
  <c r="E19" i="36"/>
  <c r="C63" i="35"/>
  <c r="E54" i="35"/>
  <c r="E50" i="35"/>
  <c r="E43" i="35"/>
  <c r="E34" i="35"/>
  <c r="C11" i="35"/>
  <c r="D12" i="33"/>
  <c r="G92" i="37" l="1"/>
  <c r="G95" i="37" s="1"/>
  <c r="C110" i="38"/>
  <c r="D13" i="33"/>
  <c r="C62" i="35"/>
  <c r="A88" i="38"/>
  <c r="E88" i="38"/>
  <c r="G62" i="38"/>
  <c r="G60" i="37"/>
  <c r="G27" i="37"/>
  <c r="G19" i="35"/>
  <c r="E121" i="36"/>
  <c r="E12" i="36"/>
  <c r="E23" i="36" s="1"/>
  <c r="E28" i="36" s="1"/>
  <c r="G53" i="38"/>
  <c r="G59" i="38" s="1"/>
  <c r="C70" i="37"/>
  <c r="G70" i="37" s="1"/>
  <c r="C74" i="37" s="1"/>
  <c r="E73" i="36"/>
  <c r="G73" i="36" s="1"/>
  <c r="E56" i="35"/>
  <c r="E11" i="35"/>
  <c r="G16" i="35" s="1"/>
  <c r="C98" i="37"/>
  <c r="G85" i="37"/>
  <c r="G17" i="38"/>
  <c r="C21" i="38" s="1"/>
  <c r="G27" i="38"/>
  <c r="G97" i="36"/>
  <c r="C136" i="36"/>
  <c r="G85" i="38"/>
  <c r="A103" i="36"/>
  <c r="G103" i="36" s="1"/>
  <c r="G8" i="38"/>
  <c r="C12" i="38" s="1"/>
  <c r="G66" i="38"/>
  <c r="G109" i="36"/>
  <c r="E115" i="36"/>
  <c r="G115" i="36" s="1"/>
  <c r="E7" i="35"/>
  <c r="G17" i="35" s="1"/>
  <c r="E98" i="37" l="1"/>
  <c r="G88" i="38"/>
  <c r="C92" i="38" s="1"/>
  <c r="G92" i="38" s="1"/>
  <c r="G68" i="38"/>
  <c r="E33" i="36"/>
  <c r="C30" i="38"/>
  <c r="G30" i="38" s="1"/>
  <c r="C34" i="38" s="1"/>
  <c r="G34" i="38" s="1"/>
  <c r="E38" i="36"/>
  <c r="H62" i="35"/>
  <c r="G46" i="35"/>
  <c r="G26" i="35"/>
  <c r="G48" i="35"/>
  <c r="G42" i="35"/>
  <c r="G38" i="35"/>
  <c r="G29" i="35"/>
  <c r="G33" i="35"/>
  <c r="G53" i="35"/>
  <c r="G54" i="35" s="1"/>
  <c r="G40" i="35"/>
  <c r="G31" i="35"/>
  <c r="C56" i="35"/>
  <c r="C59" i="35" s="1"/>
  <c r="G47" i="35"/>
  <c r="G41" i="35"/>
  <c r="G37" i="35"/>
  <c r="G30" i="35"/>
  <c r="G27" i="35"/>
  <c r="G49" i="35"/>
  <c r="G39" i="35"/>
  <c r="G28" i="35"/>
  <c r="G32" i="35"/>
  <c r="G98" i="37"/>
  <c r="A121" i="36"/>
  <c r="G96" i="38"/>
  <c r="G70" i="38"/>
  <c r="E43" i="36"/>
  <c r="G39" i="38" l="1"/>
  <c r="G41" i="38" s="1"/>
  <c r="G121" i="36"/>
  <c r="G132" i="36" s="1"/>
  <c r="G98" i="38"/>
  <c r="G100" i="38" s="1"/>
  <c r="G108" i="38" s="1"/>
  <c r="E110" i="38" s="1"/>
  <c r="G110" i="38" s="1"/>
  <c r="G43" i="35"/>
  <c r="E54" i="36"/>
  <c r="E48" i="36"/>
  <c r="G50" i="35"/>
  <c r="G34" i="35"/>
  <c r="F12" i="57" l="1"/>
  <c r="H12" i="57" s="1"/>
  <c r="A3" i="38"/>
  <c r="G56" i="35"/>
  <c r="E59" i="35" s="1"/>
  <c r="G59" i="35" l="1"/>
  <c r="E62" i="35" s="1"/>
  <c r="G62" i="35" s="1"/>
  <c r="C103" i="31"/>
  <c r="A71" i="31"/>
  <c r="G71" i="31" s="1"/>
  <c r="E24" i="31"/>
  <c r="E15" i="31"/>
  <c r="E11" i="31"/>
  <c r="E29" i="31" s="1"/>
  <c r="A11" i="31"/>
  <c r="A29" i="31" s="1"/>
  <c r="A3" i="35" l="1"/>
  <c r="F9" i="57"/>
  <c r="H9" i="57" s="1"/>
  <c r="G103" i="31"/>
  <c r="E106" i="31" s="1"/>
  <c r="C119" i="31"/>
  <c r="G119" i="31" s="1"/>
  <c r="E122" i="31" s="1"/>
  <c r="C143" i="31"/>
  <c r="E86" i="31"/>
  <c r="A86" i="31"/>
  <c r="E77" i="31"/>
  <c r="G62" i="31"/>
  <c r="G90" i="31" s="1"/>
  <c r="E58" i="31"/>
  <c r="E54" i="31"/>
  <c r="C54" i="31"/>
  <c r="A54" i="31"/>
  <c r="G86" i="31" l="1"/>
  <c r="G92" i="31" s="1"/>
  <c r="G54" i="31"/>
  <c r="C58" i="31" s="1"/>
  <c r="G58" i="31" s="1"/>
  <c r="G63" i="31" s="1"/>
  <c r="G77" i="30" l="1"/>
  <c r="E68" i="29"/>
  <c r="C48" i="30" s="1"/>
  <c r="G48" i="30" s="1"/>
  <c r="E65" i="29"/>
  <c r="E62" i="29"/>
  <c r="C86" i="30" l="1"/>
  <c r="E63" i="30"/>
  <c r="G63" i="30" s="1"/>
  <c r="G60" i="30"/>
  <c r="G45" i="30"/>
  <c r="G42" i="30"/>
  <c r="C51" i="30"/>
  <c r="E32" i="30"/>
  <c r="G32" i="30" s="1"/>
  <c r="G144" i="27"/>
  <c r="E59" i="29"/>
  <c r="E56" i="29"/>
  <c r="E53" i="29"/>
  <c r="E50" i="29"/>
  <c r="E38" i="29"/>
  <c r="E35" i="29"/>
  <c r="E32" i="29"/>
  <c r="E29" i="29"/>
  <c r="E26" i="29"/>
  <c r="E23" i="29"/>
  <c r="E20" i="29"/>
  <c r="E14" i="29"/>
  <c r="E11" i="29"/>
  <c r="E8" i="29"/>
  <c r="E5" i="29"/>
  <c r="C128" i="27"/>
  <c r="E113" i="27"/>
  <c r="G113" i="27" s="1"/>
  <c r="G98" i="27"/>
  <c r="G93" i="27"/>
  <c r="A85" i="27"/>
  <c r="G48" i="27"/>
  <c r="E19" i="27"/>
  <c r="E36" i="27" s="1"/>
  <c r="E10" i="24"/>
  <c r="E11" i="24" s="1"/>
  <c r="D8" i="24"/>
  <c r="D10" i="24" s="1"/>
  <c r="D11" i="24" s="1"/>
  <c r="C7" i="24"/>
  <c r="C10" i="24" s="1"/>
  <c r="C12" i="24" s="1"/>
  <c r="A28" i="27" l="1"/>
  <c r="A32" i="27" s="1"/>
  <c r="A19" i="36"/>
  <c r="A88" i="27"/>
  <c r="A78" i="36"/>
  <c r="G78" i="36" s="1"/>
  <c r="A42" i="27"/>
  <c r="A33" i="36"/>
  <c r="G33" i="36" s="1"/>
  <c r="A64" i="27"/>
  <c r="A54" i="36"/>
  <c r="G54" i="36" s="1"/>
  <c r="A28" i="36"/>
  <c r="G28" i="36" s="1"/>
  <c r="A53" i="27"/>
  <c r="A43" i="36"/>
  <c r="G43" i="36" s="1"/>
  <c r="A38" i="36"/>
  <c r="G38" i="36" s="1"/>
  <c r="A73" i="27"/>
  <c r="A63" i="36"/>
  <c r="G63" i="36" s="1"/>
  <c r="A8" i="27"/>
  <c r="A7" i="36"/>
  <c r="A58" i="27"/>
  <c r="A48" i="36"/>
  <c r="G48" i="36" s="1"/>
  <c r="A78" i="27"/>
  <c r="A68" i="36"/>
  <c r="G68" i="36" s="1"/>
  <c r="G51" i="30"/>
  <c r="C56" i="30" s="1"/>
  <c r="C11" i="31"/>
  <c r="E12" i="24"/>
  <c r="E14" i="24" s="1"/>
  <c r="E17" i="24" s="1"/>
  <c r="C66" i="30"/>
  <c r="G66" i="30" s="1"/>
  <c r="C70" i="30" s="1"/>
  <c r="G70" i="30" s="1"/>
  <c r="A36" i="27"/>
  <c r="D12" i="24"/>
  <c r="A13" i="27" l="1"/>
  <c r="G13" i="27" s="1"/>
  <c r="G92" i="36"/>
  <c r="G7" i="36"/>
  <c r="A12" i="36"/>
  <c r="G12" i="36" s="1"/>
  <c r="A23" i="36"/>
  <c r="G23" i="36" s="1"/>
  <c r="G19" i="36"/>
  <c r="G11" i="31"/>
  <c r="C15" i="31" s="1"/>
  <c r="C29" i="31"/>
  <c r="G29" i="31" s="1"/>
  <c r="C33" i="31" s="1"/>
  <c r="E19" i="24"/>
  <c r="C36" i="27"/>
  <c r="G36" i="27" s="1"/>
  <c r="A19" i="27" l="1"/>
  <c r="G19" i="27" s="1"/>
  <c r="G58" i="36"/>
  <c r="G134" i="36" s="1"/>
  <c r="E136" i="36" s="1"/>
  <c r="G136" i="36" s="1"/>
  <c r="C70" i="23"/>
  <c r="E61" i="23"/>
  <c r="E57" i="23"/>
  <c r="E50" i="23"/>
  <c r="E41" i="23"/>
  <c r="A19" i="23"/>
  <c r="E19" i="23" s="1"/>
  <c r="G23" i="23" s="1"/>
  <c r="F10" i="57" l="1"/>
  <c r="A4" i="36"/>
  <c r="E63" i="23"/>
  <c r="H10" i="57" l="1"/>
  <c r="F19" i="19"/>
  <c r="B43" i="19" l="1"/>
  <c r="F5" i="22"/>
  <c r="F6" i="22"/>
  <c r="F7" i="22"/>
  <c r="F8" i="22"/>
  <c r="F9" i="22"/>
  <c r="F10" i="22"/>
  <c r="F11" i="22"/>
  <c r="F12" i="22"/>
  <c r="F13" i="22"/>
  <c r="F14" i="22"/>
  <c r="F15" i="22"/>
  <c r="F16" i="22"/>
  <c r="F17" i="22"/>
  <c r="F18" i="22"/>
  <c r="F19" i="22"/>
  <c r="F20" i="22"/>
  <c r="F21" i="22"/>
  <c r="F22" i="22"/>
  <c r="F23" i="22"/>
  <c r="F24" i="22"/>
  <c r="F25" i="22"/>
  <c r="F26" i="22"/>
  <c r="F27" i="22"/>
  <c r="F28" i="22"/>
  <c r="F29" i="22"/>
  <c r="F30" i="22"/>
  <c r="F31" i="22"/>
  <c r="F32" i="22"/>
  <c r="F33" i="22"/>
  <c r="F34" i="22"/>
  <c r="F35" i="22"/>
  <c r="F36" i="22"/>
  <c r="F37" i="22"/>
  <c r="F38" i="22"/>
  <c r="F39" i="22"/>
  <c r="F40" i="22"/>
  <c r="F41" i="22"/>
  <c r="F42" i="22"/>
  <c r="F43" i="22"/>
  <c r="F44" i="22"/>
  <c r="F45" i="22"/>
  <c r="F46" i="22"/>
  <c r="F47" i="22"/>
  <c r="F48" i="22"/>
  <c r="F49" i="22"/>
  <c r="F50" i="22"/>
  <c r="F51" i="22"/>
  <c r="F52" i="22"/>
  <c r="F53" i="22"/>
  <c r="F54" i="22"/>
  <c r="F55" i="22"/>
  <c r="F56" i="22"/>
  <c r="F57" i="22"/>
  <c r="F58" i="22"/>
  <c r="F59" i="22"/>
  <c r="F60" i="22"/>
  <c r="F61" i="22"/>
  <c r="F62" i="22"/>
  <c r="F63" i="22"/>
  <c r="F64" i="22"/>
  <c r="F65" i="22"/>
  <c r="F66" i="22"/>
  <c r="F67" i="22"/>
  <c r="F68" i="22"/>
  <c r="F69" i="22"/>
  <c r="F70" i="22"/>
  <c r="F71" i="22"/>
  <c r="F72" i="22"/>
  <c r="F73" i="22"/>
  <c r="F74" i="22"/>
  <c r="F75" i="22"/>
  <c r="F76" i="22"/>
  <c r="F77" i="22"/>
  <c r="F78" i="22"/>
  <c r="F79" i="22"/>
  <c r="F80" i="22"/>
  <c r="F81" i="22"/>
  <c r="F82" i="22"/>
  <c r="F83" i="22"/>
  <c r="F84" i="22"/>
  <c r="F85" i="22"/>
  <c r="F86" i="22"/>
  <c r="F87" i="22"/>
  <c r="F88" i="22"/>
  <c r="F89" i="22"/>
  <c r="F90" i="22"/>
  <c r="F91" i="22"/>
  <c r="F92" i="22"/>
  <c r="F93" i="22"/>
  <c r="F94" i="22"/>
  <c r="F95" i="22"/>
  <c r="F96" i="22"/>
  <c r="F97" i="22"/>
  <c r="F98" i="22"/>
  <c r="F99" i="22"/>
  <c r="F100" i="22"/>
  <c r="F101" i="22"/>
  <c r="F102" i="22"/>
  <c r="F103" i="22"/>
  <c r="F104" i="22"/>
  <c r="F105" i="22"/>
  <c r="F106" i="22"/>
  <c r="F107" i="22"/>
  <c r="F108" i="22"/>
  <c r="F109" i="22"/>
  <c r="F110" i="22"/>
  <c r="F111" i="22"/>
  <c r="F112" i="22"/>
  <c r="F113" i="22"/>
  <c r="F114" i="22"/>
  <c r="F115" i="22"/>
  <c r="F116" i="22"/>
  <c r="F117" i="22"/>
  <c r="F118" i="22"/>
  <c r="F119" i="22"/>
  <c r="F120" i="22"/>
  <c r="F121" i="22"/>
  <c r="F122" i="22"/>
  <c r="F123" i="22"/>
  <c r="F124" i="22"/>
  <c r="F125" i="22"/>
  <c r="F126" i="22"/>
  <c r="F127" i="22"/>
  <c r="F128" i="22"/>
  <c r="F129" i="22"/>
  <c r="F130" i="22"/>
  <c r="F131" i="22"/>
  <c r="F132" i="22"/>
  <c r="F133" i="22"/>
  <c r="F134" i="22"/>
  <c r="F135" i="22"/>
  <c r="F136" i="22"/>
  <c r="F137" i="22"/>
  <c r="F138" i="22"/>
  <c r="F139" i="22"/>
  <c r="F140" i="22"/>
  <c r="F141" i="22"/>
  <c r="F142" i="22"/>
  <c r="F143" i="22"/>
  <c r="F144" i="22"/>
  <c r="F145" i="22"/>
  <c r="F146" i="22"/>
  <c r="F147" i="22"/>
  <c r="F148" i="22"/>
  <c r="F149" i="22"/>
  <c r="F150" i="22"/>
  <c r="F151" i="22"/>
  <c r="F152" i="22"/>
  <c r="F153" i="22"/>
  <c r="F154" i="22"/>
  <c r="F155" i="22"/>
  <c r="F156" i="22"/>
  <c r="F157" i="22"/>
  <c r="F158" i="22"/>
  <c r="F159" i="22"/>
  <c r="F160" i="22"/>
  <c r="F161" i="22"/>
  <c r="F162" i="22"/>
  <c r="F163" i="22"/>
  <c r="F164" i="22"/>
  <c r="F165" i="22"/>
  <c r="F166" i="22"/>
  <c r="F167" i="22"/>
  <c r="F168" i="22"/>
  <c r="F169" i="22"/>
  <c r="F170" i="22"/>
  <c r="F171" i="22"/>
  <c r="F172" i="22"/>
  <c r="F173" i="22"/>
  <c r="F174" i="22"/>
  <c r="F175" i="22"/>
  <c r="F176" i="22"/>
  <c r="F177" i="22"/>
  <c r="F178" i="22"/>
  <c r="F179" i="22"/>
  <c r="F180" i="22"/>
  <c r="F181" i="22"/>
  <c r="F182" i="22"/>
  <c r="F183" i="22"/>
  <c r="F184" i="22"/>
  <c r="F185" i="22"/>
  <c r="F186" i="22"/>
  <c r="F187" i="22"/>
  <c r="F188" i="22"/>
  <c r="F189" i="22"/>
  <c r="F190" i="22"/>
  <c r="F191" i="22"/>
  <c r="F192" i="22"/>
  <c r="F193" i="22"/>
  <c r="F194" i="22"/>
  <c r="F195" i="22"/>
  <c r="F196" i="22"/>
  <c r="F197" i="22"/>
  <c r="F198" i="22"/>
  <c r="F199" i="22"/>
  <c r="F200" i="22"/>
  <c r="F201" i="22"/>
  <c r="F202" i="22"/>
  <c r="F203" i="22"/>
  <c r="F204" i="22"/>
  <c r="F205" i="22"/>
  <c r="F206" i="22"/>
  <c r="F207" i="22"/>
  <c r="F208" i="22"/>
  <c r="F209" i="22"/>
  <c r="F210" i="22"/>
  <c r="F211" i="22"/>
  <c r="F212" i="22"/>
  <c r="F213" i="22"/>
  <c r="F214" i="22"/>
  <c r="F215" i="22"/>
  <c r="F216" i="22"/>
  <c r="F217" i="22"/>
  <c r="F218" i="22"/>
  <c r="F219" i="22"/>
  <c r="F220" i="22"/>
  <c r="F221" i="22"/>
  <c r="F222" i="22"/>
  <c r="F223" i="22"/>
  <c r="F224" i="22"/>
  <c r="F225" i="22"/>
  <c r="F226" i="22"/>
  <c r="F227" i="22"/>
  <c r="F228" i="22"/>
  <c r="F229" i="22"/>
  <c r="F230" i="22"/>
  <c r="F231" i="22"/>
  <c r="F232" i="22"/>
  <c r="F233" i="22"/>
  <c r="F234" i="22"/>
  <c r="F235" i="22"/>
  <c r="F236" i="22"/>
  <c r="F237" i="22"/>
  <c r="F238" i="22"/>
  <c r="F239" i="22"/>
  <c r="F240" i="22"/>
  <c r="F4" i="22"/>
  <c r="F3" i="22"/>
  <c r="F241" i="22" l="1"/>
  <c r="F242" i="22" s="1"/>
  <c r="C12" i="19" s="1"/>
  <c r="E10" i="30" s="1"/>
  <c r="C34" i="21"/>
  <c r="D18" i="33" s="1"/>
  <c r="D20" i="33" s="1"/>
  <c r="E11" i="37" s="1"/>
  <c r="F46" i="19"/>
  <c r="C19" i="19"/>
  <c r="I8" i="19"/>
  <c r="C7" i="19"/>
  <c r="C85" i="30" s="1"/>
  <c r="G11" i="37" l="1"/>
  <c r="G14" i="37" s="1"/>
  <c r="E36" i="37"/>
  <c r="C8" i="19"/>
  <c r="C142" i="31"/>
  <c r="C127" i="27"/>
  <c r="C69" i="23"/>
  <c r="C9" i="19"/>
  <c r="F16" i="32" s="1"/>
  <c r="C10" i="19"/>
  <c r="C28" i="19"/>
  <c r="D79" i="19" s="1"/>
  <c r="C14" i="19"/>
  <c r="E13" i="30" s="1"/>
  <c r="G13" i="30" s="1"/>
  <c r="D85" i="19"/>
  <c r="C99" i="31"/>
  <c r="E20" i="31"/>
  <c r="E38" i="31" s="1"/>
  <c r="A77" i="31"/>
  <c r="G77" i="31" s="1"/>
  <c r="A20" i="31"/>
  <c r="A38" i="31" s="1"/>
  <c r="G27" i="19"/>
  <c r="D86" i="19" l="1"/>
  <c r="G81" i="31" s="1"/>
  <c r="G83" i="31" s="1"/>
  <c r="G125" i="31"/>
  <c r="B33" i="31"/>
  <c r="G36" i="37"/>
  <c r="G40" i="37" s="1"/>
  <c r="E74" i="37"/>
  <c r="G74" i="37" s="1"/>
  <c r="G77" i="37" s="1"/>
  <c r="E5" i="71"/>
  <c r="E5" i="70"/>
  <c r="E5" i="14"/>
  <c r="G99" i="31"/>
  <c r="C106" i="31" s="1"/>
  <c r="G106" i="31" s="1"/>
  <c r="G111" i="31" s="1"/>
  <c r="C115" i="31"/>
  <c r="G115" i="31" s="1"/>
  <c r="C122" i="31" s="1"/>
  <c r="G122" i="31" s="1"/>
  <c r="G38" i="31"/>
  <c r="C42" i="31" s="1"/>
  <c r="E81" i="30"/>
  <c r="G81" i="30" s="1"/>
  <c r="E85" i="30" s="1"/>
  <c r="G85" i="30" s="1"/>
  <c r="E88" i="27"/>
  <c r="G88" i="27" s="1"/>
  <c r="D72" i="19"/>
  <c r="E56" i="30"/>
  <c r="G10" i="30"/>
  <c r="G17" i="30" s="1"/>
  <c r="A26" i="30" s="1"/>
  <c r="G26" i="30" s="1"/>
  <c r="G36" i="30" s="1"/>
  <c r="G33" i="19"/>
  <c r="C11" i="19"/>
  <c r="D15" i="33" s="1"/>
  <c r="D16" i="33" s="1"/>
  <c r="D17" i="33" s="1"/>
  <c r="F16" i="57" s="1"/>
  <c r="F13" i="57" s="1"/>
  <c r="H13" i="57" s="1"/>
  <c r="A107" i="27"/>
  <c r="A119" i="27"/>
  <c r="G20" i="31"/>
  <c r="C24" i="31" s="1"/>
  <c r="C16" i="19"/>
  <c r="G101" i="37" l="1"/>
  <c r="C18" i="19"/>
  <c r="C21" i="19" s="1"/>
  <c r="C22" i="19" s="1"/>
  <c r="C23" i="19" s="1"/>
  <c r="F11" i="57"/>
  <c r="F14" i="57" s="1"/>
  <c r="A3" i="37"/>
  <c r="C20" i="19"/>
  <c r="B42" i="31"/>
  <c r="G42" i="31" s="1"/>
  <c r="G33" i="31"/>
  <c r="C13" i="24"/>
  <c r="G56" i="30"/>
  <c r="G73" i="30" s="1"/>
  <c r="G88" i="30" s="1"/>
  <c r="G127" i="31"/>
  <c r="G130" i="31" s="1"/>
  <c r="E107" i="27"/>
  <c r="E119" i="27" s="1"/>
  <c r="G119" i="27" s="1"/>
  <c r="C25" i="19"/>
  <c r="E9" i="23"/>
  <c r="G24" i="23" s="1"/>
  <c r="G26" i="19"/>
  <c r="E78" i="27"/>
  <c r="G73" i="27"/>
  <c r="G15" i="31"/>
  <c r="C30" i="19"/>
  <c r="G28" i="19"/>
  <c r="H27" i="19" s="1"/>
  <c r="H11" i="57" l="1"/>
  <c r="D13" i="24"/>
  <c r="D14" i="24" s="1"/>
  <c r="D17" i="24" s="1"/>
  <c r="E28" i="27"/>
  <c r="G30" i="19"/>
  <c r="E42" i="27"/>
  <c r="G42" i="27" s="1"/>
  <c r="F11" i="32"/>
  <c r="H11" i="32" s="1"/>
  <c r="A5" i="30"/>
  <c r="D5" i="30" s="1"/>
  <c r="G107" i="27"/>
  <c r="C14" i="24"/>
  <c r="C17" i="24" s="1"/>
  <c r="G94" i="31"/>
  <c r="E83" i="27"/>
  <c r="G83" i="27" s="1"/>
  <c r="G78" i="27"/>
  <c r="G102" i="27" s="1"/>
  <c r="G24" i="31"/>
  <c r="B50" i="19"/>
  <c r="C31" i="19" s="1"/>
  <c r="F17" i="24" l="1"/>
  <c r="F20" i="57"/>
  <c r="F22" i="57" s="1"/>
  <c r="F18" i="57"/>
  <c r="I18" i="57" s="1"/>
  <c r="H14" i="57"/>
  <c r="G35" i="23"/>
  <c r="F6" i="72"/>
  <c r="F7" i="72" s="1"/>
  <c r="G139" i="27"/>
  <c r="G47" i="31"/>
  <c r="G65" i="31" s="1"/>
  <c r="G139" i="31" s="1"/>
  <c r="G28" i="27"/>
  <c r="G8" i="27"/>
  <c r="E64" i="27"/>
  <c r="G64" i="27" s="1"/>
  <c r="E32" i="27"/>
  <c r="G32" i="27" s="1"/>
  <c r="E53" i="27"/>
  <c r="G53" i="27" s="1"/>
  <c r="E58" i="27"/>
  <c r="G58" i="27" s="1"/>
  <c r="C19" i="24" l="1"/>
  <c r="G49" i="23"/>
  <c r="G47" i="23"/>
  <c r="G38" i="23"/>
  <c r="G60" i="23"/>
  <c r="G61" i="23" s="1"/>
  <c r="C63" i="23"/>
  <c r="G55" i="23"/>
  <c r="G44" i="23"/>
  <c r="G48" i="23"/>
  <c r="G53" i="23"/>
  <c r="G54" i="23"/>
  <c r="G34" i="23"/>
  <c r="G37" i="23"/>
  <c r="G45" i="23"/>
  <c r="G36" i="23"/>
  <c r="G33" i="23"/>
  <c r="G46" i="23"/>
  <c r="G40" i="23"/>
  <c r="G39" i="23"/>
  <c r="G56" i="23"/>
  <c r="J11" i="57"/>
  <c r="J13" i="57"/>
  <c r="E13" i="57"/>
  <c r="H18" i="57"/>
  <c r="J18" i="57" s="1"/>
  <c r="D19" i="24"/>
  <c r="F19" i="24"/>
  <c r="D3" i="35"/>
  <c r="J12" i="57"/>
  <c r="H22" i="57"/>
  <c r="D3" i="38"/>
  <c r="E12" i="57"/>
  <c r="E9" i="57"/>
  <c r="J10" i="57"/>
  <c r="D4" i="36"/>
  <c r="E10" i="57"/>
  <c r="J9" i="57"/>
  <c r="F25" i="57"/>
  <c r="D3" i="37"/>
  <c r="E11" i="57"/>
  <c r="G41" i="23"/>
  <c r="F8" i="72"/>
  <c r="G147" i="27"/>
  <c r="A5" i="31"/>
  <c r="D5" i="31" s="1"/>
  <c r="E142" i="31"/>
  <c r="G142" i="31" s="1"/>
  <c r="F12" i="32" s="1"/>
  <c r="H12" i="32" s="1"/>
  <c r="G68" i="27"/>
  <c r="G125" i="27" s="1"/>
  <c r="G50" i="23" l="1"/>
  <c r="G57" i="23"/>
  <c r="G63" i="23" s="1"/>
  <c r="E66" i="23" s="1"/>
  <c r="I63" i="23"/>
  <c r="C66" i="23"/>
  <c r="H25" i="57"/>
  <c r="E127" i="27"/>
  <c r="G127" i="27" s="1"/>
  <c r="G66" i="23" l="1"/>
  <c r="E69" i="23" s="1"/>
  <c r="G69" i="23" s="1"/>
  <c r="A5" i="23" s="1"/>
  <c r="D5" i="23" s="1"/>
  <c r="F10" i="32"/>
  <c r="A5" i="27"/>
  <c r="D5" i="27" s="1"/>
  <c r="F9" i="32" l="1"/>
  <c r="H9" i="32" s="1"/>
  <c r="H10" i="32"/>
  <c r="F14" i="32" l="1"/>
  <c r="F18" i="32" s="1"/>
  <c r="I18" i="32" s="1"/>
  <c r="H14" i="32"/>
  <c r="F20" i="32" l="1"/>
  <c r="F22" i="32" s="1"/>
  <c r="F25" i="32" s="1"/>
  <c r="H25" i="32" s="1"/>
  <c r="J12" i="32" l="1"/>
  <c r="E12" i="32"/>
  <c r="J9" i="32"/>
  <c r="H18" i="32"/>
  <c r="J18" i="32" s="1"/>
  <c r="E10" i="32"/>
  <c r="J10" i="32"/>
  <c r="J11" i="32"/>
  <c r="H5" i="70"/>
  <c r="H6" i="70" s="1"/>
  <c r="E11" i="32"/>
  <c r="E9" i="32"/>
  <c r="F5" i="70"/>
  <c r="F5" i="71" l="1"/>
  <c r="N5" i="71" s="1"/>
  <c r="G5" i="70"/>
  <c r="G6" i="70" s="1"/>
  <c r="F6" i="71"/>
  <c r="P5" i="71" l="1"/>
  <c r="L5" i="71"/>
  <c r="H5" i="71"/>
  <c r="K5" i="71"/>
  <c r="O5" i="71"/>
  <c r="Q5" i="71"/>
  <c r="I5" i="71"/>
  <c r="M5" i="71"/>
  <c r="J5" i="71"/>
  <c r="G5" i="71"/>
  <c r="Q6" i="71"/>
  <c r="P6" i="71"/>
  <c r="N6" i="71"/>
  <c r="O6" i="71"/>
  <c r="M6" i="71"/>
  <c r="K6" i="71"/>
  <c r="H6" i="71"/>
  <c r="I6" i="71"/>
  <c r="J6" i="71"/>
  <c r="L6" i="71"/>
  <c r="G6" i="71"/>
  <c r="T5" i="71" l="1"/>
  <c r="R5" i="71" s="1"/>
  <c r="U5" i="71" s="1"/>
  <c r="T6" i="71"/>
  <c r="R6" i="71" s="1"/>
  <c r="U6" i="71" s="1"/>
</calcChain>
</file>

<file path=xl/sharedStrings.xml><?xml version="1.0" encoding="utf-8"?>
<sst xmlns="http://schemas.openxmlformats.org/spreadsheetml/2006/main" count="2487" uniqueCount="1053">
  <si>
    <t>ITEM</t>
  </si>
  <si>
    <t>DESCRIÇÃO</t>
  </si>
  <si>
    <t>QUANTIDADE</t>
  </si>
  <si>
    <t>1.1</t>
  </si>
  <si>
    <t>TOTAL</t>
  </si>
  <si>
    <t>CÓDIGO</t>
  </si>
  <si>
    <t>h</t>
  </si>
  <si>
    <t>1.2</t>
  </si>
  <si>
    <t>UNID</t>
  </si>
  <si>
    <t>1.3</t>
  </si>
  <si>
    <t>Óculos de proteção</t>
  </si>
  <si>
    <t>Pá</t>
  </si>
  <si>
    <t>Rastelo</t>
  </si>
  <si>
    <t>1.4</t>
  </si>
  <si>
    <t>1.5</t>
  </si>
  <si>
    <t>1.6</t>
  </si>
  <si>
    <t>1.7</t>
  </si>
  <si>
    <t>1.8</t>
  </si>
  <si>
    <t>1.9</t>
  </si>
  <si>
    <t>Bota</t>
  </si>
  <si>
    <t>1.10</t>
  </si>
  <si>
    <t>1.11</t>
  </si>
  <si>
    <t>Meses</t>
  </si>
  <si>
    <t>Semanas/ano</t>
  </si>
  <si>
    <t>Dias de coleta</t>
  </si>
  <si>
    <t>Hora/Dia</t>
  </si>
  <si>
    <t>Dias Coleta (Período)</t>
  </si>
  <si>
    <t>Dias/mês</t>
  </si>
  <si>
    <t>Estimativa de produção anual de resíduos (Ton)</t>
  </si>
  <si>
    <t>Estimativa de produção mensal de resíduos (Ton)</t>
  </si>
  <si>
    <t>Estimativa de Produção Diária de Resíduos</t>
  </si>
  <si>
    <t>Tonelada/dia</t>
  </si>
  <si>
    <t>1.12</t>
  </si>
  <si>
    <t>Extensão Média Coleta RSD</t>
  </si>
  <si>
    <t>km/Dia</t>
  </si>
  <si>
    <t>1.13</t>
  </si>
  <si>
    <t>Velocidade Proposta Coleta Resíduos</t>
  </si>
  <si>
    <t>km/h</t>
  </si>
  <si>
    <t>1.14</t>
  </si>
  <si>
    <t>Extensão deslocamento Aterro Sanitário</t>
  </si>
  <si>
    <t>1.15</t>
  </si>
  <si>
    <t>Velocidade Média deslocamento Aterro</t>
  </si>
  <si>
    <t>1.16</t>
  </si>
  <si>
    <t>Extensão Total ( Média/diária)</t>
  </si>
  <si>
    <t>km/dia</t>
  </si>
  <si>
    <t>1.17</t>
  </si>
  <si>
    <t>Duração Trajeto (Média/Diária)</t>
  </si>
  <si>
    <t>1.18</t>
  </si>
  <si>
    <t>Velocidade Geral Proposta (Média)</t>
  </si>
  <si>
    <t>1.19</t>
  </si>
  <si>
    <t>Capacidade Coletor</t>
  </si>
  <si>
    <t>Toneladas</t>
  </si>
  <si>
    <t>1.20</t>
  </si>
  <si>
    <t>Ciclos Carga-Descarga p/ Dia</t>
  </si>
  <si>
    <t>Ciclo/Dia</t>
  </si>
  <si>
    <t>1.21</t>
  </si>
  <si>
    <t>Equipamentos necessários (1)</t>
  </si>
  <si>
    <t>Equipamentos (1)</t>
  </si>
  <si>
    <t>1.22</t>
  </si>
  <si>
    <t>Capacidade de Coleta</t>
  </si>
  <si>
    <t>1.23</t>
  </si>
  <si>
    <t>Tonelagem Coberta pela Frota (1)</t>
  </si>
  <si>
    <t>% Excedente</t>
  </si>
  <si>
    <t>1.24</t>
  </si>
  <si>
    <t>Retificação da Frota</t>
  </si>
  <si>
    <t>Equipamentos (2)</t>
  </si>
  <si>
    <t>1.25</t>
  </si>
  <si>
    <t>Tonelagem Coberta pela Frota (2)</t>
  </si>
  <si>
    <t>% Total</t>
  </si>
  <si>
    <t>1.26</t>
  </si>
  <si>
    <t>Complementação de Cobertura</t>
  </si>
  <si>
    <t>Equipamentos</t>
  </si>
  <si>
    <t>1.27</t>
  </si>
  <si>
    <t>Equipamentos necessários (2)</t>
  </si>
  <si>
    <t>1.28</t>
  </si>
  <si>
    <t>Equipam + Reserva Técnica (Max 10%)</t>
  </si>
  <si>
    <t>Equipamentos (total)</t>
  </si>
  <si>
    <t>1.29</t>
  </si>
  <si>
    <t>Turnos de Coleta</t>
  </si>
  <si>
    <t>Tempo de viagem para descarga</t>
  </si>
  <si>
    <t xml:space="preserve">horas </t>
  </si>
  <si>
    <t>Número de viagens</t>
  </si>
  <si>
    <t>*1.17 - Capacidade do coletor - considerada massa específica do resíduo domiciliar de 0,23 kg/m³</t>
  </si>
  <si>
    <t>TV=</t>
  </si>
  <si>
    <t>tempo de viagem para descarga (h)</t>
  </si>
  <si>
    <t>D=</t>
  </si>
  <si>
    <t>distância do ponto de coleta até descarga (km)</t>
  </si>
  <si>
    <t>Vt=</t>
  </si>
  <si>
    <t>velocidade média desenvovida até o local de descarga (km/h)</t>
  </si>
  <si>
    <t>tempo gasto com o acesso, pesagem, descarga do resíduo e saída do local de destinação. Normalmente adota-se 0,5h</t>
  </si>
  <si>
    <t>NV=</t>
  </si>
  <si>
    <t xml:space="preserve">(Q x VC x J) </t>
  </si>
  <si>
    <t xml:space="preserve">NV= </t>
  </si>
  <si>
    <t>NV =</t>
  </si>
  <si>
    <t>Nº de viagens</t>
  </si>
  <si>
    <t>Q=</t>
  </si>
  <si>
    <t>quantidade de resíduo gerado por dia</t>
  </si>
  <si>
    <t>VC=</t>
  </si>
  <si>
    <t>velocidade média de coleta (km/h)</t>
  </si>
  <si>
    <t>J=</t>
  </si>
  <si>
    <t>extensão total das ruas a serem atendidas (km)</t>
  </si>
  <si>
    <t>c=</t>
  </si>
  <si>
    <t>capacidade de carga do caminhão, por viagem</t>
  </si>
  <si>
    <t>2.0 - Equipamentos</t>
  </si>
  <si>
    <t>Modelo:</t>
  </si>
  <si>
    <t>15-190 ou similar</t>
  </si>
  <si>
    <t>Preço - Tabela Fipe (jan/19)</t>
  </si>
  <si>
    <t>R$</t>
  </si>
  <si>
    <t>Quantidade:</t>
  </si>
  <si>
    <t>Unidade</t>
  </si>
  <si>
    <t>Vida Útil:</t>
  </si>
  <si>
    <t>meses</t>
  </si>
  <si>
    <t>Valor Residual:</t>
  </si>
  <si>
    <t>%</t>
  </si>
  <si>
    <t>12 m³</t>
  </si>
  <si>
    <t>Preço:</t>
  </si>
  <si>
    <r>
      <t>2D/ Vt + T</t>
    </r>
    <r>
      <rPr>
        <vertAlign val="subscript"/>
        <sz val="10"/>
        <rFont val="Arial"/>
        <family val="2"/>
      </rPr>
      <t>1</t>
    </r>
  </si>
  <si>
    <r>
      <t>T</t>
    </r>
    <r>
      <rPr>
        <vertAlign val="subscript"/>
        <sz val="10"/>
        <rFont val="Arial"/>
        <family val="2"/>
      </rPr>
      <t>1</t>
    </r>
    <r>
      <rPr>
        <sz val="10"/>
        <rFont val="Arial"/>
        <family val="2"/>
      </rPr>
      <t>=</t>
    </r>
  </si>
  <si>
    <t>DADOS GERAIS PARA COLETA E TRANSPORTE  DE RESÍDUOS SÓLIDOS DOMICILIARES</t>
  </si>
  <si>
    <t>DADOS REFERENTES A DESTINAÇÃO FINAL DE RESÍDUOS SÓLIDOS DOMICILIARES</t>
  </si>
  <si>
    <t>Total mensal em toneladas</t>
  </si>
  <si>
    <t>Mês</t>
  </si>
  <si>
    <t>Média de RESÍDUOS SÓLIDOS DOMICILIARES destinados</t>
  </si>
  <si>
    <t>* Informação obtida da Central de Tratamento de Resíduos de Compromisso Ambiental Ltda, por meio de registro de entradas no Aterro Sanitário.</t>
  </si>
  <si>
    <t>Rua Senador Dantas, s/n</t>
  </si>
  <si>
    <t>Centro</t>
  </si>
  <si>
    <t>Centro Odontológico Integrado</t>
  </si>
  <si>
    <t>Centro Municipal de Saúde de Carmo</t>
  </si>
  <si>
    <t>Rua Alceu Matos, 87</t>
  </si>
  <si>
    <t>Centro Municipal de Reabilitação</t>
  </si>
  <si>
    <t>Rua Martinho Campos, 416</t>
  </si>
  <si>
    <t>CAPS</t>
  </si>
  <si>
    <t>Rua Barão de Aparecida, 35</t>
  </si>
  <si>
    <t>Vigilência em Saúde</t>
  </si>
  <si>
    <t>Rua Senador Dantas, 420</t>
  </si>
  <si>
    <t>Samu Carmo</t>
  </si>
  <si>
    <t>Rua Abreu Magalhães, 156</t>
  </si>
  <si>
    <t>ESF Val Paraíso</t>
  </si>
  <si>
    <t>Rua Prefeito Manoel G de Araujo, s/n</t>
  </si>
  <si>
    <t>Val Paraíso</t>
  </si>
  <si>
    <t>ESF Porto Velho do Cunha</t>
  </si>
  <si>
    <t>Rua Major Fajardo, 312</t>
  </si>
  <si>
    <t>Porto V do Cunha</t>
  </si>
  <si>
    <t>ESF Influencia</t>
  </si>
  <si>
    <t>Rua José Ferreira Alves, 816</t>
  </si>
  <si>
    <t>Influencia</t>
  </si>
  <si>
    <t>ESF Botafogo</t>
  </si>
  <si>
    <t>Praça Osmar Ribeiro, 42</t>
  </si>
  <si>
    <t>Botafogo</t>
  </si>
  <si>
    <t>ESF Centro</t>
  </si>
  <si>
    <t>Rua José Pinto Pinheiro</t>
  </si>
  <si>
    <t>Rua José Pinto Pinheiro, 39</t>
  </si>
  <si>
    <t>ESF Asa Branca</t>
  </si>
  <si>
    <t>Rua Carolina Franca, s/n</t>
  </si>
  <si>
    <t>Jardim Centenario</t>
  </si>
  <si>
    <t>Posto de Saúde Corrego da Prata</t>
  </si>
  <si>
    <t>Rua Benfica - Zona Rural, 48</t>
  </si>
  <si>
    <t>Corrego da Prata</t>
  </si>
  <si>
    <t>Posto Aurora</t>
  </si>
  <si>
    <t>Fazenda Aurora, s/n - Zona Rural</t>
  </si>
  <si>
    <t>Aurora</t>
  </si>
  <si>
    <t>Ponto de Atendimento</t>
  </si>
  <si>
    <t>Endereço</t>
  </si>
  <si>
    <t>Bairro</t>
  </si>
  <si>
    <t xml:space="preserve">Extensão de Coleta: </t>
  </si>
  <si>
    <t>km</t>
  </si>
  <si>
    <t>Distância Rota x Aterro:</t>
  </si>
  <si>
    <t xml:space="preserve">Rua José Murad Ferreira   </t>
  </si>
  <si>
    <t>Rua Edimar Policiano da Silva</t>
  </si>
  <si>
    <t>Rua Carlos Mesquita Soares</t>
  </si>
  <si>
    <t>Rua Carlos Soares de Menezes</t>
  </si>
  <si>
    <t>Estrada Rural (Carmo/Duas Barras)</t>
  </si>
  <si>
    <t>Rua Ulisses Lengruber de Andrade - RJ - 144 (Ave Maria/Centro)</t>
  </si>
  <si>
    <t>Rua Homero Luiz Gomes</t>
  </si>
  <si>
    <t>Rua Isaura Maia de Souza</t>
  </si>
  <si>
    <t>Rua Mario Monerat Wermelinger</t>
  </si>
  <si>
    <t>Rua A</t>
  </si>
  <si>
    <t>Rua José Cabral Filho</t>
  </si>
  <si>
    <t>Rua Paraisópolis</t>
  </si>
  <si>
    <t>Rua E</t>
  </si>
  <si>
    <t>Avenida Pref. Sebastião Lutterbach S.</t>
  </si>
  <si>
    <t>Estrada Rural</t>
  </si>
  <si>
    <t>RJ - 148 (Barra de S. Francisco - Carmo)</t>
  </si>
  <si>
    <t>Rua Sebastião Ferreira da Costa / Estrada Rural</t>
  </si>
  <si>
    <t>Rua Maria Felizarda da Conceição</t>
  </si>
  <si>
    <t>Rua Celso Carrilho de Farias</t>
  </si>
  <si>
    <t>Rua João Batista Pinheiro</t>
  </si>
  <si>
    <t>Rua Alceu Matos</t>
  </si>
  <si>
    <t>Rua Sebastião Lengruber Kropf</t>
  </si>
  <si>
    <t>Rua Geraldo Mariano</t>
  </si>
  <si>
    <t>Rua Eurico Teixeira Xavier</t>
  </si>
  <si>
    <t>Rua Manoel Schettino (Rua A)</t>
  </si>
  <si>
    <t>Rua Jair Nunes Macuco (Rua B)</t>
  </si>
  <si>
    <t>Rua Sebastião Ataíde de Melo</t>
  </si>
  <si>
    <t>Rua Antônio Ximenes</t>
  </si>
  <si>
    <t>Rua Antônio Constâncio de Andrade</t>
  </si>
  <si>
    <t>Rua Frederico Ferreira Barbosa</t>
  </si>
  <si>
    <t>Rua Luiz Amancio da Silva Porto</t>
  </si>
  <si>
    <t>Rua Agostinho Lengruber</t>
  </si>
  <si>
    <t>Rua José Maria Barbosa Valente</t>
  </si>
  <si>
    <t>Rua João Carvalho Junior</t>
  </si>
  <si>
    <t>Rua Alayde Ferreira Braga Monteiro</t>
  </si>
  <si>
    <t>Rua Carolina França</t>
  </si>
  <si>
    <t>Rua Enói Alves Carvalho</t>
  </si>
  <si>
    <t>Rua Edmundo Chaves Monteiro</t>
  </si>
  <si>
    <t>Rua Armando Chaves Monteiro</t>
  </si>
  <si>
    <t>Rua Dr. Wilde Oscar Curty Ribeiro</t>
  </si>
  <si>
    <t>Rua Esperança Soares Senhorinho</t>
  </si>
  <si>
    <t>Rua Antônio de Almeida Ramos</t>
  </si>
  <si>
    <t>Rua Projetada</t>
  </si>
  <si>
    <t>Rua Manoel José Rabelo</t>
  </si>
  <si>
    <t>Rua Soares Brandão</t>
  </si>
  <si>
    <t>Rua José Joaquim da Cunha</t>
  </si>
  <si>
    <t>Rua Sebastião da Costa Gomes</t>
  </si>
  <si>
    <t>Rua Vereador Osni Gonçalves</t>
  </si>
  <si>
    <t>Avenida Saraiva</t>
  </si>
  <si>
    <t>Avenida Edgard Gismont</t>
  </si>
  <si>
    <t>Travessa José Correa</t>
  </si>
  <si>
    <t xml:space="preserve"> Rua Bacelar</t>
  </si>
  <si>
    <t>Rua Braulio Alves Casas</t>
  </si>
  <si>
    <t>Avenida Senhor dos Passos</t>
  </si>
  <si>
    <t>Rua Luiz de Moura Pinheiro</t>
  </si>
  <si>
    <t>Rua Senador Dantas</t>
  </si>
  <si>
    <t>Avenida Mário Mesquita</t>
  </si>
  <si>
    <t>Rua Nilo Passos</t>
  </si>
  <si>
    <t>Rua Ulisses Lengruber de Andrade</t>
  </si>
  <si>
    <t>Rua Ubelart</t>
  </si>
  <si>
    <t>Rua Abreu Magalhães</t>
  </si>
  <si>
    <t>Travessa Benedito Branco</t>
  </si>
  <si>
    <t>Rua Francisco Lourenço Alves</t>
  </si>
  <si>
    <t>Rua Alameda Galeano Guimarães</t>
  </si>
  <si>
    <t>Rua Cônego Gonçalves</t>
  </si>
  <si>
    <t>Rua Oscar de Souza Curty</t>
  </si>
  <si>
    <t>Rua Martinho Campos</t>
  </si>
  <si>
    <t>Rua Galdino Goulart</t>
  </si>
  <si>
    <t>Rua Barão de Aparecida</t>
  </si>
  <si>
    <t>Rua Treze de Outubro</t>
  </si>
  <si>
    <t>Rua Ermance Dias Ferreira</t>
  </si>
  <si>
    <t>Praça Presidente Getúlio Vargas</t>
  </si>
  <si>
    <t>Rua Capitão Jorge Soares</t>
  </si>
  <si>
    <t>Vila Nossa Senhora do Carmo</t>
  </si>
  <si>
    <t>Beco José Sobrinho Menezes</t>
  </si>
  <si>
    <t>Rua Dr. Alves Costa</t>
  </si>
  <si>
    <t>Rua Lizair Vidal Ribeiro</t>
  </si>
  <si>
    <t>Ladeira João Henriques</t>
  </si>
  <si>
    <t>Praça Princesa Isabel</t>
  </si>
  <si>
    <t>Praça Alexandre de Mello</t>
  </si>
  <si>
    <t>Rua Manoel Goulart</t>
  </si>
  <si>
    <t>Ladeira João Alfredo</t>
  </si>
  <si>
    <t>Rua Papa João Paulo II</t>
  </si>
  <si>
    <t>Avenida Pinto Pinheiro</t>
  </si>
  <si>
    <t>Rua Juiz José Bento Vieira Fernandes</t>
  </si>
  <si>
    <t>Rua Padre Paulo Hotzz</t>
  </si>
  <si>
    <t>Vila Sebastião José Moraes</t>
  </si>
  <si>
    <t>Rua José Marciano de Carvalho</t>
  </si>
  <si>
    <t>Vila Joel Alves Costa</t>
  </si>
  <si>
    <t>RJ - 160 (Estrada Nova - Prata)</t>
  </si>
  <si>
    <t>Avenida Nilo de Freitas</t>
  </si>
  <si>
    <t>Rua José Fernandes Soares</t>
  </si>
  <si>
    <t>Rua José Rodrigues da Silva - Benfica</t>
  </si>
  <si>
    <t>Rua Alfredo Ferreira</t>
  </si>
  <si>
    <t>Rua Francisco de Paula Cruz</t>
  </si>
  <si>
    <t>Rua Esperidão Calil</t>
  </si>
  <si>
    <t>Rua Manoel Tibúrcio</t>
  </si>
  <si>
    <t>Fazenda São Lourenço - Fazenda da Quinta</t>
  </si>
  <si>
    <t>RJ – 148 (Estrada Prata – Carmo)</t>
  </si>
  <si>
    <t>Rua Raul Fernandes Mesquita Soares</t>
  </si>
  <si>
    <t>Rua Joaquim da Silva Lima</t>
  </si>
  <si>
    <t>Rua (Usina Hidrelétrica)</t>
  </si>
  <si>
    <t>Rua B</t>
  </si>
  <si>
    <t>Rua C</t>
  </si>
  <si>
    <t>Rua Renê Guimarães D</t>
  </si>
  <si>
    <t>Rua Beira Rio E</t>
  </si>
  <si>
    <t>Rua I</t>
  </si>
  <si>
    <t>Rua M</t>
  </si>
  <si>
    <t>Rua F</t>
  </si>
  <si>
    <t>Rua G</t>
  </si>
  <si>
    <t>Rua H</t>
  </si>
  <si>
    <t>Rua N</t>
  </si>
  <si>
    <t>Rua Fênix P</t>
  </si>
  <si>
    <t>Rua L</t>
  </si>
  <si>
    <t>Rua J</t>
  </si>
  <si>
    <t>RJ 158 (Ilha dos Pombos – Porto Velho do Cunha)</t>
  </si>
  <si>
    <t>BR 393 - BR 116</t>
  </si>
  <si>
    <t>RJ 158 (Trevo)</t>
  </si>
  <si>
    <t>RJ 158 (Rodovia Lúcio Meira)</t>
  </si>
  <si>
    <t>RJ 158 (Trecho Rural)</t>
  </si>
  <si>
    <t>Rua Albertino Ferreira Pires</t>
  </si>
  <si>
    <t>Rua José Pacheco do Couto</t>
  </si>
  <si>
    <t>Rua Manoel Cirilo da Silva</t>
  </si>
  <si>
    <t>Rua Braz Ferreira</t>
  </si>
  <si>
    <t>Rua Maria da Silva Machareth</t>
  </si>
  <si>
    <t xml:space="preserve"> Rua Antônio da Mota Leite</t>
  </si>
  <si>
    <t>Rua Orlando de Assis Ribeiro</t>
  </si>
  <si>
    <t>Rua sem nome (Estrada Rural)</t>
  </si>
  <si>
    <t>Rua antiga AABB - Centro Educacional de Convivência José Carlos Ribeiro</t>
  </si>
  <si>
    <t>Rua Lúcio Medeiros Ferreira</t>
  </si>
  <si>
    <t>Rua Osório da Silva</t>
  </si>
  <si>
    <t>Rua Edgard de Souza Teixeira</t>
  </si>
  <si>
    <t>Rua Geraldo Medeiros Ferreira</t>
  </si>
  <si>
    <t>Rua José Ferreira Alves</t>
  </si>
  <si>
    <t>Rua José Geraldo de Medeiros</t>
  </si>
  <si>
    <t>Rua Hemogeneo Chaves (Rua B)</t>
  </si>
  <si>
    <t>Rua José Coelho da Rocha</t>
  </si>
  <si>
    <t>Estrada Capoeirão</t>
  </si>
  <si>
    <t>Est. RJ 158 (Influência - Ilha dos Pombos)</t>
  </si>
  <si>
    <t>Estrada do Túnel que Chora / Fábricas de bloco e Osso</t>
  </si>
  <si>
    <t>Estrada Os Pereira / Túnel que chora</t>
  </si>
  <si>
    <t>Estrada Rural Influência/Carmo</t>
  </si>
  <si>
    <t>RJ 144 (Influência - Carmo)</t>
  </si>
  <si>
    <t>Rua Padre Ângelo Pelloso (Rua D)</t>
  </si>
  <si>
    <t>Rua Ari Lopes (Rua E)</t>
  </si>
  <si>
    <t>Rua Oswaldo Martins Damasceno (Rua C)</t>
  </si>
  <si>
    <t>Rua João Torquato da Silva (Rua A)</t>
  </si>
  <si>
    <t>Rua José Medeiros Ferreira (Rua B)</t>
  </si>
  <si>
    <t>Rua Dejaniro Rodrigues da Silva</t>
  </si>
  <si>
    <t>Rua Major Fajardo</t>
  </si>
  <si>
    <t>Rua José Lino da Silveira</t>
  </si>
  <si>
    <t>Rua Cizino de Carvalho</t>
  </si>
  <si>
    <t>Rua Expedito Pereira Borges</t>
  </si>
  <si>
    <t>Escadaria do Morro</t>
  </si>
  <si>
    <t>Rua Pereira de Carvalho</t>
  </si>
  <si>
    <t>Rua Oscar Freuchard Carvalho</t>
  </si>
  <si>
    <t xml:space="preserve"> Rua Joaquim Lourenço de Carvalho</t>
  </si>
  <si>
    <t>Rua Antônio Fernandes Soares</t>
  </si>
  <si>
    <t xml:space="preserve">Estrada Rural (Posse) </t>
  </si>
  <si>
    <t>Estrada Rural (Posse, sentido Porto Velho)</t>
  </si>
  <si>
    <t xml:space="preserve">Estrada Rural </t>
  </si>
  <si>
    <t>RJ – 158 (Porto Velho do Cunha – Fazenda da Quinta)</t>
  </si>
  <si>
    <t>Avenida José Ribeiro de Moura</t>
  </si>
  <si>
    <t>Avenida Presidente Tancredo Neves</t>
  </si>
  <si>
    <t>Rua Silvio Geraldo França</t>
  </si>
  <si>
    <t>Rua João Fernandes de Carvalho</t>
  </si>
  <si>
    <t>Rua Nilo Carrilho de Faria</t>
  </si>
  <si>
    <t>Rua José Correa Rodrigues</t>
  </si>
  <si>
    <t>Rua Irmã Zélia</t>
  </si>
  <si>
    <t>Travessa Pedro Paropato Filho</t>
  </si>
  <si>
    <t>Rua Dr. Italo Francisco Povoleri</t>
  </si>
  <si>
    <t>Rua Dr. Jair Albuquerque</t>
  </si>
  <si>
    <t>Rua Valdir Abreu da Silva</t>
  </si>
  <si>
    <t>Rua Professora Leda Ribeiro</t>
  </si>
  <si>
    <t>Rua Adão Costa</t>
  </si>
  <si>
    <t>Rua Ernesto Wermelinger</t>
  </si>
  <si>
    <t>Rua Manoel Serrazina</t>
  </si>
  <si>
    <t>Avenida Salles Abreu (Ruas projetadas A e B)</t>
  </si>
  <si>
    <t>Rua Prefeito Odir Gonçalves Ribeiro (Rua projetada C)</t>
  </si>
  <si>
    <t>Rua Adanges de Salles Abreu (Rua projetada D)</t>
  </si>
  <si>
    <t>Rua Minervina de Souza Vieira (Rua projetada E)</t>
  </si>
  <si>
    <t>Rua Iá Curty Soares (Rua projetada F)</t>
  </si>
  <si>
    <t>Rua Camilo Ribeiro Filho (Rua projetada G)</t>
  </si>
  <si>
    <t>Rua Henrique José do Carmo</t>
  </si>
  <si>
    <t>Rua Mário Gomes</t>
  </si>
  <si>
    <t>Rua Jorge Ribeiro do Valle</t>
  </si>
  <si>
    <t>Rua Prof. Helena Huguenin Ladeira</t>
  </si>
  <si>
    <t>Rua Projetada B</t>
  </si>
  <si>
    <t>Rua Antônio de Lima Macedo</t>
  </si>
  <si>
    <t>Rua sem nome</t>
  </si>
  <si>
    <t>Rua Maria Ermelina Cunha</t>
  </si>
  <si>
    <t>Rua José Geraldo Jasmim</t>
  </si>
  <si>
    <t>Rua Rui Mesquita Soares</t>
  </si>
  <si>
    <t>Rua Dalmo José Gonçalves</t>
  </si>
  <si>
    <t>Rua Benjamim Avelino Lopes</t>
  </si>
  <si>
    <t>Acesso ao Vale do Emboque</t>
  </si>
  <si>
    <t>Rua José Benedito da Silva</t>
  </si>
  <si>
    <t>Rua Manoel Gonçalves Costa</t>
  </si>
  <si>
    <t>Rua José Cassani</t>
  </si>
  <si>
    <t>Rua Manoel José de Moraes</t>
  </si>
  <si>
    <t>Rua Adalberto de Souza Braga</t>
  </si>
  <si>
    <t>Rua Nossa Senhora do Carmo</t>
  </si>
  <si>
    <t>Rua Sebastião Lopes de Jesus</t>
  </si>
  <si>
    <t>Rua Adalberto Pires da Silva</t>
  </si>
  <si>
    <t>Rua Geraldo de Souza Câmara</t>
  </si>
  <si>
    <t>Rua Joaquim Mesquita Soares</t>
  </si>
  <si>
    <t>Avenida Aristeu de Sá</t>
  </si>
  <si>
    <t>Rua Manoel Pereira Tatagiba</t>
  </si>
  <si>
    <t>Estrada Municipal Bela Joana (Fazenda Livração - Fazenda Conceição)</t>
  </si>
  <si>
    <t>Rua Antônio Cesar da Silva</t>
  </si>
  <si>
    <t>Rua Carminda Maria da Conceição</t>
  </si>
  <si>
    <t>Rua Benedito Marques</t>
  </si>
  <si>
    <t>Rua Vereador Jacy Duarte Carvalho</t>
  </si>
  <si>
    <t>Rua Manoel Consedey Cortes</t>
  </si>
  <si>
    <t>Rua Antônio José Braga Monteiro</t>
  </si>
  <si>
    <t>Rua Prefeito Manoel G. Araújo</t>
  </si>
  <si>
    <t>Rua Roberto Simões de Araujo</t>
  </si>
  <si>
    <t>Rua Jerônimo Amaral de Lima</t>
  </si>
  <si>
    <t>Rua Elisa Lemos Curty</t>
  </si>
  <si>
    <t>Rua Joaquim Simões de Araujo</t>
  </si>
  <si>
    <t>Rua Cesar Bittencourt</t>
  </si>
  <si>
    <t>RJ 144</t>
  </si>
  <si>
    <t>RJ 158</t>
  </si>
  <si>
    <t>ALMAS DO MATO</t>
  </si>
  <si>
    <t>ALTO DA CAIXA D'AGUA</t>
  </si>
  <si>
    <t>AVE MARIA</t>
  </si>
  <si>
    <t>BACELAR</t>
  </si>
  <si>
    <t>B. S. FRANCISCO</t>
  </si>
  <si>
    <t>BELA VISTA</t>
  </si>
  <si>
    <t>BOA ESPERANÇA</t>
  </si>
  <si>
    <t>BOA IDÉIA</t>
  </si>
  <si>
    <t>BOM PASTOR</t>
  </si>
  <si>
    <t>BOTAFOGO</t>
  </si>
  <si>
    <t>BOSQUE DO SOL</t>
  </si>
  <si>
    <t>CENTRO</t>
  </si>
  <si>
    <t>CÓRREGO DA PRATA</t>
  </si>
  <si>
    <t>DULCELÂNDIA</t>
  </si>
  <si>
    <t>ILHA DOS POMBOS</t>
  </si>
  <si>
    <t>INFLUÊNCIA</t>
  </si>
  <si>
    <t>JARDIM CENTENÁRIO</t>
  </si>
  <si>
    <t>P. VELHO DO CUNHA</t>
  </si>
  <si>
    <t>PROGRESSO</t>
  </si>
  <si>
    <t>SANTO ANTÔNIO</t>
  </si>
  <si>
    <t>SÃO DIMAS</t>
  </si>
  <si>
    <t>SÃO LUCAS</t>
  </si>
  <si>
    <t>SÃO MANOEL</t>
  </si>
  <si>
    <t>SILVA RODRIGUES</t>
  </si>
  <si>
    <t>SOL MAIOR</t>
  </si>
  <si>
    <t>TODOS OS SANTOS</t>
  </si>
  <si>
    <t>ULYSSES LENGRUBER</t>
  </si>
  <si>
    <t>VALE DO EMBOQUE</t>
  </si>
  <si>
    <t>VALPARAÍSO</t>
  </si>
  <si>
    <t>CARMO X INFLUÊNCIA</t>
  </si>
  <si>
    <t>INFLUÊNCIA X LIGHT</t>
  </si>
  <si>
    <t>LIGHT X PORTO VELHO DU CUNHA</t>
  </si>
  <si>
    <t>INFLUÊNCIA X CORREGO DA PRATA</t>
  </si>
  <si>
    <t>Extensão (m)</t>
  </si>
  <si>
    <t>PONTOS DE ATENDIMENTO COLETA E TRANSPORTE RESÍDUOS SÓLIDOS DOMICILIARES</t>
  </si>
  <si>
    <t>Frequência de coleta</t>
  </si>
  <si>
    <t>nº</t>
  </si>
  <si>
    <t>Extensão de coleta</t>
  </si>
  <si>
    <t>Extensão diária de coleta (m)</t>
  </si>
  <si>
    <t>Extensão diária de coleta (km)</t>
  </si>
  <si>
    <t>BOA IDEIA</t>
  </si>
  <si>
    <t>Distância para Aterro mais próximo (km)</t>
  </si>
  <si>
    <t>Média da distância dos pontos geradores até Destinação Final</t>
  </si>
  <si>
    <t>Tonelada/ano</t>
  </si>
  <si>
    <t>Tonelada/mês</t>
  </si>
  <si>
    <t>Logo, tem-se 12 m³ (capacidade nominal do coletor) x 0,23 Ton/m³ (massa específica do resíduo) x 3 (capacidade de compactação do coletor)</t>
  </si>
  <si>
    <t>(L x 2x c) + (Q x VC x TV)</t>
  </si>
  <si>
    <t>CUSTOS COM MÃO-DE-OBRA DIRETA</t>
  </si>
  <si>
    <t>1.0 - MÃO DE OBRA DIRETA (MO)</t>
  </si>
  <si>
    <t xml:space="preserve">Custo do Item </t>
  </si>
  <si>
    <t>Percentual do Custo Final</t>
  </si>
  <si>
    <t>1.1) Pessoal de Operação</t>
  </si>
  <si>
    <t>1.1.1 -'Motorista Diurno (05.105.0054-0)</t>
  </si>
  <si>
    <t>x</t>
  </si>
  <si>
    <t>=</t>
  </si>
  <si>
    <t>número de</t>
  </si>
  <si>
    <t>20% insalubridade sobre piso coletor</t>
  </si>
  <si>
    <t>funcionários</t>
  </si>
  <si>
    <t>Piso Salarial CCT 2018/2019</t>
  </si>
  <si>
    <t>40% insalubridade s/piso Coletor</t>
  </si>
  <si>
    <t>SUBTOTAL DE SALÁRIOS                                                            (CCT SEM ENCARGOS SOCIAIS)</t>
  </si>
  <si>
    <t>SUBTOTAL DE SALÁRIOS                            (EMOP COM ENCARGOS SOCIAIS E TRABALHISTAS)</t>
  </si>
  <si>
    <t>QUANT. FUNCIONÁRIOS</t>
  </si>
  <si>
    <t>(BASE DE CÁLCULO DO ENCARGO SOCIAL SOBRE O SALÁRIO MENSAL É O NÚMERO DE MESES DO ANO)</t>
  </si>
  <si>
    <t>GRUPO "A"</t>
  </si>
  <si>
    <t>FÓRMULA/MEMÓRIA CÁLCULO</t>
  </si>
  <si>
    <t>PERCENTUAL</t>
  </si>
  <si>
    <t>VALOR R$</t>
  </si>
  <si>
    <t>INSS</t>
  </si>
  <si>
    <t>% FIXO</t>
  </si>
  <si>
    <t>SESI</t>
  </si>
  <si>
    <t>SENAI</t>
  </si>
  <si>
    <t>INCRA</t>
  </si>
  <si>
    <t>SEBRAE</t>
  </si>
  <si>
    <t>SALARIO EDUCAÇÃO</t>
  </si>
  <si>
    <t>SEGURO CONTRA ACIDENTES TRABALHO</t>
  </si>
  <si>
    <t>FGTS</t>
  </si>
  <si>
    <t>TOTAL GRUPO "A"</t>
  </si>
  <si>
    <t>GRUPO "B"</t>
  </si>
  <si>
    <t>FÉRIAS</t>
  </si>
  <si>
    <t>(1 + 0,33) / 11 X 100</t>
  </si>
  <si>
    <t>AVISO PRÉVIO TRABALHADO</t>
  </si>
  <si>
    <t>( 7 / 330 ) X 100</t>
  </si>
  <si>
    <t>AUXILIO ENFERMIDADE/DOENÇA</t>
  </si>
  <si>
    <t>( 5 / 330 ) X 100</t>
  </si>
  <si>
    <t>LICENÇA PATERNIDADE</t>
  </si>
  <si>
    <t>( 5 / 330 X 100 X 3,5% X 97%</t>
  </si>
  <si>
    <t>13º SALÁRIO</t>
  </si>
  <si>
    <t>(30 / 330 ) X 100</t>
  </si>
  <si>
    <t>AVISO PRÉVIO INDENIZADO</t>
  </si>
  <si>
    <t>( 23 / 330 ) X 100</t>
  </si>
  <si>
    <t>TOTAL GRUPO "B"</t>
  </si>
  <si>
    <t>GRUPO "C"</t>
  </si>
  <si>
    <t>DEPÓSITO RESCISÃO SEM JUSTA CAUSA</t>
  </si>
  <si>
    <t>40% X 9,2%</t>
  </si>
  <si>
    <t>10% X 9,2%</t>
  </si>
  <si>
    <t>FGTS SOBRE 13º SALÁRIO</t>
  </si>
  <si>
    <t>8% X 9,1%</t>
  </si>
  <si>
    <t>ADICIONAL POR AVISO PRÉVIO</t>
  </si>
  <si>
    <t>(1 / 12) X ( 12,1% + 9,1% )</t>
  </si>
  <si>
    <t>TOTAL GRUPO "C"</t>
  </si>
  <si>
    <t>GRUPO "D"</t>
  </si>
  <si>
    <t>INCIDÊNCIA CUMULATIVA DE A SOBRE B</t>
  </si>
  <si>
    <t>( 31,9% X 36,8%)</t>
  </si>
  <si>
    <t>TOTAL GRUPO "D"</t>
  </si>
  <si>
    <t>Encargos Sociais:</t>
  </si>
  <si>
    <t>Total Salários</t>
  </si>
  <si>
    <t>% Encargos</t>
  </si>
  <si>
    <t>Custo Mão-de-Obra Mensal</t>
  </si>
  <si>
    <t>+</t>
  </si>
  <si>
    <t>Total Salários (CCT + EMOP)</t>
  </si>
  <si>
    <t>Encargos Sociais</t>
  </si>
  <si>
    <t>Custo Mão-de-Obra Anual</t>
  </si>
  <si>
    <t>Custo/dia mão-de-obra</t>
  </si>
  <si>
    <t>com encargos sociais</t>
  </si>
  <si>
    <t>Fontes e Referências:</t>
  </si>
  <si>
    <t>ANEXO 1 - COLETA E TRANSPORTE DE RESÍDUOS SÓLIDOS DOMICILIARES</t>
  </si>
  <si>
    <t>2.3- Equipamento Caminhão (Reserva)</t>
  </si>
  <si>
    <t>2.4- Equipamento Coletor Compactador 12 m³ (Reserva)</t>
  </si>
  <si>
    <t>2.4- Camioneta tipo pick-up. Com cabine simples e caçamba, inclusive motorista</t>
  </si>
  <si>
    <t>EMOP: 19.004.0046-2</t>
  </si>
  <si>
    <t>CUSTO INDIVIDUALIZADO POR FUNÇÃO RSD</t>
  </si>
  <si>
    <t>DIURNO</t>
  </si>
  <si>
    <t>Descrição</t>
  </si>
  <si>
    <t>Motorista</t>
  </si>
  <si>
    <t>Coletor</t>
  </si>
  <si>
    <t>Encarregado</t>
  </si>
  <si>
    <t>Piso Salarial</t>
  </si>
  <si>
    <t>Insalubridade (Média) - 20% sobre Piso R$ 1.201,31</t>
  </si>
  <si>
    <t>Insalubridade (Alta)  - 40% sobre Piso R$ 1.201,31</t>
  </si>
  <si>
    <t>Salário Base</t>
  </si>
  <si>
    <t>Encargos</t>
  </si>
  <si>
    <t>Valor Unitário Salário Diurno</t>
  </si>
  <si>
    <t>Quantidade Funcionários Diurno</t>
  </si>
  <si>
    <t>Valor Total Salários Diurno</t>
  </si>
  <si>
    <t>CUSTO TOTAL SALÁRIOS</t>
  </si>
  <si>
    <t>Ajuste arredondamento decimal</t>
  </si>
  <si>
    <t>Custo Total de Salários</t>
  </si>
  <si>
    <t>Uniforme</t>
  </si>
  <si>
    <t>Calçado (Bota)</t>
  </si>
  <si>
    <t>Capa de Chuva</t>
  </si>
  <si>
    <t>Luva</t>
  </si>
  <si>
    <t>Colete Refletivo (somente Noturno)</t>
  </si>
  <si>
    <t>Boné</t>
  </si>
  <si>
    <t>ANEXO 1.A - COLETA E TRANSPORTE DE RESÍDUOS SÓLIDOS DOMICILIARES</t>
  </si>
  <si>
    <t>ANEXO A -                                                                                                                                                                                       COLETA E TRANSPORTE DE RESÍDUOS SÓLIDOS DOMICILIARES</t>
  </si>
  <si>
    <t xml:space="preserve">CUSTOS DEPENDENTES DE MÃO-DE-OBRA DIRETA </t>
  </si>
  <si>
    <t>2.0 - CUSTOS DEPENDENTES DA MÃO DE OBRA DIRETA</t>
  </si>
  <si>
    <t>Custo do Item (a+b+c)</t>
  </si>
  <si>
    <t>2.1) Uniformes e EPI's</t>
  </si>
  <si>
    <t>2.1.1 - Uniforme</t>
  </si>
  <si>
    <t>preço do</t>
  </si>
  <si>
    <t>consumo / utilização</t>
  </si>
  <si>
    <t>conjunto calça</t>
  </si>
  <si>
    <t>mensal (motoristas)</t>
  </si>
  <si>
    <t>funcionários (motoristas)</t>
  </si>
  <si>
    <t>e blusa</t>
  </si>
  <si>
    <t>(2 conj de uniformes)</t>
  </si>
  <si>
    <t>mensal (coletores)</t>
  </si>
  <si>
    <t>funcionários (coletores)</t>
  </si>
  <si>
    <t>funcionários (encarregado)</t>
  </si>
  <si>
    <t>2.1.2 - Bota</t>
  </si>
  <si>
    <t>mensal (encarregado)</t>
  </si>
  <si>
    <t>2.1.3 - Capa de Chuva</t>
  </si>
  <si>
    <t>preço da</t>
  </si>
  <si>
    <t>capa de chuva</t>
  </si>
  <si>
    <t>mensal</t>
  </si>
  <si>
    <t>2.1.4 -  Luva Nitrílica</t>
  </si>
  <si>
    <t xml:space="preserve">luva </t>
  </si>
  <si>
    <t>2.1.5 - Colete Refletivo em X</t>
  </si>
  <si>
    <t>colete refletivo</t>
  </si>
  <si>
    <t>em X (somente faixa)</t>
  </si>
  <si>
    <t>2.1.6 - Boné</t>
  </si>
  <si>
    <t xml:space="preserve">bone </t>
  </si>
  <si>
    <t>Somatório Uniformes + EPI"S</t>
  </si>
  <si>
    <t>2.2) Outros Materiais</t>
  </si>
  <si>
    <t xml:space="preserve">Vassoura p/gari </t>
  </si>
  <si>
    <t>Compactador</t>
  </si>
  <si>
    <t>2.2.2. - Pá</t>
  </si>
  <si>
    <t>Garfo</t>
  </si>
  <si>
    <t>equipamentos</t>
  </si>
  <si>
    <t>2.2.3 - Cone de Sinalização (2 por equipamento)</t>
  </si>
  <si>
    <t>Cone de Sinalização</t>
  </si>
  <si>
    <t>0,75 Cm altura</t>
  </si>
  <si>
    <t>(2 por equipamentos)</t>
  </si>
  <si>
    <t>Contenedores plásticos   de 500 litros cedidos a PM BÚZIOS</t>
  </si>
  <si>
    <t>/</t>
  </si>
  <si>
    <t>nº de meses do</t>
  </si>
  <si>
    <t>caixa compactadora</t>
  </si>
  <si>
    <t>contrato</t>
  </si>
  <si>
    <t>Contenedores plásticos   de 120 litros cedidos a PM BÚZIOS</t>
  </si>
  <si>
    <t>Vr. médio de aquisição</t>
  </si>
  <si>
    <t>de 01 contenedor</t>
  </si>
  <si>
    <t>Somatório Outros Materiais</t>
  </si>
  <si>
    <t>2.3) Outras Despesas</t>
  </si>
  <si>
    <t>2.3.1. -  Vale Transporte:</t>
  </si>
  <si>
    <t xml:space="preserve">dias trabalhados x </t>
  </si>
  <si>
    <t>valor do</t>
  </si>
  <si>
    <t>nº de viagens</t>
  </si>
  <si>
    <t>vale</t>
  </si>
  <si>
    <t>Seguro Saúde/Vida</t>
  </si>
  <si>
    <t xml:space="preserve">fator de </t>
  </si>
  <si>
    <t>utilização</t>
  </si>
  <si>
    <t>seguro</t>
  </si>
  <si>
    <t xml:space="preserve">nº médio de vales </t>
  </si>
  <si>
    <t>valor unitário</t>
  </si>
  <si>
    <t>p/ func. /mês</t>
  </si>
  <si>
    <t>Total dos Custos Dependentes Mensal</t>
  </si>
  <si>
    <t>Total Anual Dependentes</t>
  </si>
  <si>
    <t>Custo Depententes/Dia</t>
  </si>
  <si>
    <t>FONTES E REFERÊNCIAS:</t>
  </si>
  <si>
    <t>Informação de valores médios de insumos, na planilha de cotações</t>
  </si>
  <si>
    <t>DESCRIÇÃO QUANTIDADE FUNCIONÁRIOS</t>
  </si>
  <si>
    <t>Função</t>
  </si>
  <si>
    <t>Caminhão Compactador</t>
  </si>
  <si>
    <t xml:space="preserve">Veículo Utilitário Médio </t>
  </si>
  <si>
    <t>Outras Funções</t>
  </si>
  <si>
    <t>Total de Motoristas</t>
  </si>
  <si>
    <t>Coletores</t>
  </si>
  <si>
    <t>Total de Coletores</t>
  </si>
  <si>
    <t>TOTAL GERAL FUNCIONÁRIOS</t>
  </si>
  <si>
    <t>ANEXO 2 - COLETA E TRANSPORTE DE RESÍDUOS SÓLIDOS DOMICILIARES</t>
  </si>
  <si>
    <t>1.</t>
  </si>
  <si>
    <t>EPI</t>
  </si>
  <si>
    <t>www.fabricadeuniformes.com.br</t>
  </si>
  <si>
    <t>www.alastralojavirtual.com.br</t>
  </si>
  <si>
    <t>www.shoptime.com</t>
  </si>
  <si>
    <t>Botina de segurança</t>
  </si>
  <si>
    <t>www.epibrasil.com.br</t>
  </si>
  <si>
    <t>www.americanas.com</t>
  </si>
  <si>
    <t>www.rjepi.com.br</t>
  </si>
  <si>
    <t>Capa de chuva</t>
  </si>
  <si>
    <t>www.superepi.com.br</t>
  </si>
  <si>
    <t>www.lojadomecanico.com.br</t>
  </si>
  <si>
    <t>www.leroymerlin.com.br</t>
  </si>
  <si>
    <t>Luva tipo nitrilica</t>
  </si>
  <si>
    <t>www.netsuprimentos.com</t>
  </si>
  <si>
    <t>Colete em X</t>
  </si>
  <si>
    <t>www.ksi.com.br</t>
  </si>
  <si>
    <t>isso-9wear@hotmail.com</t>
  </si>
  <si>
    <t>www.engefrio.com.br</t>
  </si>
  <si>
    <t>2.</t>
  </si>
  <si>
    <t>Materiais e Insumos</t>
  </si>
  <si>
    <t>2.2.1 - Vassoura  tipo gari 42 furos</t>
  </si>
  <si>
    <t>Vassoura tipo gari</t>
  </si>
  <si>
    <t>www.caepi.com.br</t>
  </si>
  <si>
    <t>www.walmart.com.br</t>
  </si>
  <si>
    <t>Pá de obra</t>
  </si>
  <si>
    <t>www.sermap.com</t>
  </si>
  <si>
    <t>CUSTOS DEPENDENTES DE KM</t>
  </si>
  <si>
    <t>3.0 - CUSTOS DEPENDENTES DE QUILOMETRAGEM</t>
  </si>
  <si>
    <t>Custo do Item (somatório 3.1 + 3.2 + 3.3)</t>
  </si>
  <si>
    <t xml:space="preserve">a) Combustíveis - Lubrificantes - Rodagem </t>
  </si>
  <si>
    <t>3.1 - COMBUSTÍVEL</t>
  </si>
  <si>
    <t>Caminhão Coletor - rota de coleta</t>
  </si>
  <si>
    <t>consumo</t>
  </si>
  <si>
    <t>quilometragem</t>
  </si>
  <si>
    <t>Caminhão Coletor -  transporte até aterro</t>
  </si>
  <si>
    <t>litro/Km</t>
  </si>
  <si>
    <t>Somatório Combustível</t>
  </si>
  <si>
    <t>3.2. LUBRIFICANTES E FILTROS</t>
  </si>
  <si>
    <t>Caminhão coletor</t>
  </si>
  <si>
    <t>Considerado 10% do valor do combustível</t>
  </si>
  <si>
    <t>custo com combusível</t>
  </si>
  <si>
    <t>percentual de utilizção</t>
  </si>
  <si>
    <t>Veículo Leve</t>
  </si>
  <si>
    <t>óleo lubrificante</t>
  </si>
  <si>
    <t>Somatório Lubrificantes e filtros</t>
  </si>
  <si>
    <t xml:space="preserve">3.3. RODAGEM </t>
  </si>
  <si>
    <t>Caminhão Coletor</t>
  </si>
  <si>
    <t>preço pneu</t>
  </si>
  <si>
    <t>número de pneu</t>
  </si>
  <si>
    <t>Câmara:</t>
  </si>
  <si>
    <t>preço câmara</t>
  </si>
  <si>
    <t>número de câmara</t>
  </si>
  <si>
    <t>Protetor:</t>
  </si>
  <si>
    <t>não possui cotação (excluído da composição de custos)</t>
  </si>
  <si>
    <t>preço protetor</t>
  </si>
  <si>
    <t>número de protetor</t>
  </si>
  <si>
    <t>Recapagem:</t>
  </si>
  <si>
    <t>preço recapagem</t>
  </si>
  <si>
    <t>número de recapagem</t>
  </si>
  <si>
    <t>Rodagem:</t>
  </si>
  <si>
    <t>resultado</t>
  </si>
  <si>
    <t>valor base</t>
  </si>
  <si>
    <t>pneu + recapagem</t>
  </si>
  <si>
    <t>relativa à vida útil</t>
  </si>
  <si>
    <t>vida útil</t>
  </si>
  <si>
    <t>Rodagem Cam. Coletor</t>
  </si>
  <si>
    <t>quilometragem anual</t>
  </si>
  <si>
    <t>Veículo leve</t>
  </si>
  <si>
    <t>Pneu 175/70 R 14 (sem câmara)</t>
  </si>
  <si>
    <t xml:space="preserve">pneu + câmara </t>
  </si>
  <si>
    <t>Rodagem Veic. Leve</t>
  </si>
  <si>
    <t>quilometragem Anual</t>
  </si>
  <si>
    <t xml:space="preserve">3.4 -  MANUTENÇÃO </t>
  </si>
  <si>
    <t>Peças e Acessórios:</t>
  </si>
  <si>
    <t>coeficiente de proporcionalidade</t>
  </si>
  <si>
    <t>valor do veículo</t>
  </si>
  <si>
    <t>peças / acessórios</t>
  </si>
  <si>
    <t>para manutenção</t>
  </si>
  <si>
    <t>mais equipamento</t>
  </si>
  <si>
    <t>custo base</t>
  </si>
  <si>
    <t>Vida útil</t>
  </si>
  <si>
    <t>Quantidade Caminhões</t>
  </si>
  <si>
    <t>Custo Anual Peças e Acessórios</t>
  </si>
  <si>
    <t>Custo por Dia</t>
  </si>
  <si>
    <t>ANEXO 3 - COLETA E TRANSPORTE DE RESÍDUOS SÓLIDOS DOMICILIARES</t>
  </si>
  <si>
    <t>Conjunto de pneus</t>
  </si>
  <si>
    <t>número de conjuntos</t>
  </si>
  <si>
    <t>Recapagem de pneu</t>
  </si>
  <si>
    <t>www.dizap.com.br</t>
  </si>
  <si>
    <t>www.dpaschoal.com.br</t>
  </si>
  <si>
    <t>www.sergipana.com.br</t>
  </si>
  <si>
    <t>Somatório dos Custos Dependentes de km</t>
  </si>
  <si>
    <t>CUSTOS FIXOS</t>
  </si>
  <si>
    <t>4.0 - CUSTOS FIXOS</t>
  </si>
  <si>
    <t>Custo do Item (a+b+c+d)</t>
  </si>
  <si>
    <t>4.1 - DEPRECIAÇÃO DE VEÍCULOS E EQUIPAMENTOS</t>
  </si>
  <si>
    <t>-</t>
  </si>
  <si>
    <t>valor  do</t>
  </si>
  <si>
    <t>componentes</t>
  </si>
  <si>
    <t>valor</t>
  </si>
  <si>
    <t>valor base a</t>
  </si>
  <si>
    <t>chassis</t>
  </si>
  <si>
    <t>da rodagem</t>
  </si>
  <si>
    <t>residual</t>
  </si>
  <si>
    <t>depreciar</t>
  </si>
  <si>
    <t>estabelecida</t>
  </si>
  <si>
    <t>equipamento</t>
  </si>
  <si>
    <t>Número de cam. coletor</t>
  </si>
  <si>
    <t>DEPRECIAÇÃO: (Chassis + Equipamento) x Nº cam. coletores</t>
  </si>
  <si>
    <t>a.3) Veículo Utilitário</t>
  </si>
  <si>
    <t>Número de veículos leves</t>
  </si>
  <si>
    <t>DEPRECIAÇÃO: Veiculo x nº veículos leves</t>
  </si>
  <si>
    <t>Somatório Depreciação</t>
  </si>
  <si>
    <t>4.2 - REMUNERAÇÃO DE VEÍCULOS E EQUIPAMENTOS</t>
  </si>
  <si>
    <t>taxa de remuneração</t>
  </si>
  <si>
    <t>a remunerar</t>
  </si>
  <si>
    <t xml:space="preserve">4.2.2. - Equipamento Coletor </t>
  </si>
  <si>
    <t>ao mês</t>
  </si>
  <si>
    <t>dimensionamento</t>
  </si>
  <si>
    <t>REMUNERAÇÃO: (Chassis + Equipamentos) x Dimensionamento</t>
  </si>
  <si>
    <t>Chassis: Veículo Utilitário</t>
  </si>
  <si>
    <t>veículo</t>
  </si>
  <si>
    <t>REMUNERAÇÃO: Veíc. Leve x Dimensionamento</t>
  </si>
  <si>
    <t>Somatório Remuneração Veículos e Equipamentos</t>
  </si>
  <si>
    <t>4.3 - LICENCIAMENTO E SEGUROS</t>
  </si>
  <si>
    <t>vida útil em anos</t>
  </si>
  <si>
    <t xml:space="preserve">valor do equipamento </t>
  </si>
  <si>
    <t>novo</t>
  </si>
  <si>
    <t xml:space="preserve">vida útil </t>
  </si>
  <si>
    <t>nº de meses/ ano</t>
  </si>
  <si>
    <t>LICENCIAMENTO/SEG. : Cam. Coletor x dimensionamento</t>
  </si>
  <si>
    <t>Somatório Licenciamento e Seguros</t>
  </si>
  <si>
    <t>Somatório Total dos Custos Fixos</t>
  </si>
  <si>
    <t>Total Custos Fixos Anual</t>
  </si>
  <si>
    <t>Custos Fixos/dia</t>
  </si>
  <si>
    <t>Fontes e Referência:</t>
  </si>
  <si>
    <t xml:space="preserve">1-  Para o calcular seguros e impostos foi considerada a aplicação da equação proposta pelo Tribunal de Contas dos Municípios do Estado de Goiás: </t>
  </si>
  <si>
    <t>onde:</t>
  </si>
  <si>
    <t>VU - vida útil (anos)</t>
  </si>
  <si>
    <t>VN - valor do veículo novo (R$)</t>
  </si>
  <si>
    <t>0,025 - correponde a incidência de 25% sobre o investimento médio no equipamento</t>
  </si>
  <si>
    <t>ANEXO 4 - COLETA E TRANSPORTE DE RESÍDUOS SÓLIDOS DOMICILIARES</t>
  </si>
  <si>
    <t>ANEXO A - COLETA E TRANSPORTE DE RESÍDUOS SÓLIDOS DOMICILIARES</t>
  </si>
  <si>
    <t>PLANILHA ESTIMATIVA DE COMPOSIÇÃO DE CUSTOS</t>
  </si>
  <si>
    <t>COLETA DE RESÍDUOS SÓLIDOS</t>
  </si>
  <si>
    <t>ITENS DE CUSTO</t>
  </si>
  <si>
    <t>PARTICIPAÇÃO  %</t>
  </si>
  <si>
    <t>VALOR</t>
  </si>
  <si>
    <t>1.0 - CUSTOS MÃO-DE-OBRA DIRETA (M.O D.)</t>
  </si>
  <si>
    <t>2.0 - CUSTOS DEPENDENTES DA MÃO-DE-OBRA DIRETA</t>
  </si>
  <si>
    <t>CUSTOS ESTIMADO COM COLETA E TRANSPORTE DE RSD (SEM IMPOSTOS)</t>
  </si>
  <si>
    <t>BDI</t>
  </si>
  <si>
    <t>SERVIÇO: COLETA E TRANSPORTE DE RESÍDUOS SÓLIDOS DOMICILIARES</t>
  </si>
  <si>
    <t>3.0 - CUSTOS DEPENDENTES DE KM</t>
  </si>
  <si>
    <t>Custo unitário para coleta e transporte de RSD , SEM IMPOSTOS</t>
  </si>
  <si>
    <t>Quantidade anual estimada de resíduo sólido domiciliar gerado</t>
  </si>
  <si>
    <t>CUSTO UNITÁRIO DA COLETA E TRANSPORTE DE RSD, COM IMPOSTOS</t>
  </si>
  <si>
    <t>CUSTOS ESTIMADO COM COLETA E TRANSPORTE DE RSD (COM IMPOSTOS)</t>
  </si>
  <si>
    <t>4.5.1</t>
  </si>
  <si>
    <t>4.4.6</t>
  </si>
  <si>
    <t>4.4.5</t>
  </si>
  <si>
    <t>4.4.4</t>
  </si>
  <si>
    <t>4.4.3</t>
  </si>
  <si>
    <t>4.4.2</t>
  </si>
  <si>
    <t>4.4.1</t>
  </si>
  <si>
    <t>4.3.5</t>
  </si>
  <si>
    <t>4.3.4</t>
  </si>
  <si>
    <t>4.3.3</t>
  </si>
  <si>
    <t>4.3.2</t>
  </si>
  <si>
    <t>4.3.1</t>
  </si>
  <si>
    <t>4.1.2</t>
  </si>
  <si>
    <t>4.1.1</t>
  </si>
  <si>
    <t>Veículo : Fiorino Furgão Work. Hard 1.4 Flex 8V 2P ou similar</t>
  </si>
  <si>
    <t>0,02 = 2% da quantidade de RSU refere-se a RSS</t>
  </si>
  <si>
    <t>0,15 = 15% do resíduo gerado que necessita de tratamento diferenciado</t>
  </si>
  <si>
    <t>4.5.5</t>
  </si>
  <si>
    <t>4.5.4</t>
  </si>
  <si>
    <t>4.5.3</t>
  </si>
  <si>
    <t>4.5.2</t>
  </si>
  <si>
    <t>4.5 - Caçamba Coletora (veículo 1,5 ton)</t>
  </si>
  <si>
    <t>Outros</t>
  </si>
  <si>
    <t>EMOP 19.004.0048-2</t>
  </si>
  <si>
    <t xml:space="preserve">Modelo: </t>
  </si>
  <si>
    <t>4.4 - Veículo Utilitário Médio</t>
  </si>
  <si>
    <t>4.3 - Equipamento Coletor Compactador</t>
  </si>
  <si>
    <t>3.1.5</t>
  </si>
  <si>
    <t>3.1.4</t>
  </si>
  <si>
    <t>3.1.3</t>
  </si>
  <si>
    <t>3.1.2</t>
  </si>
  <si>
    <t>ou similar</t>
  </si>
  <si>
    <t>Fiorino</t>
  </si>
  <si>
    <t>3.1.1</t>
  </si>
  <si>
    <t>Modelo Fiorino ou similar 0,6 ton</t>
  </si>
  <si>
    <t>3.1 - Veículo Utilitário Leve 0,6 ton</t>
  </si>
  <si>
    <t>4.1.5</t>
  </si>
  <si>
    <t>4.1.4</t>
  </si>
  <si>
    <t>4.1.3</t>
  </si>
  <si>
    <t>4.1 - Chassis de Caminhão</t>
  </si>
  <si>
    <t>3 - Investimentos</t>
  </si>
  <si>
    <t>Km/h</t>
  </si>
  <si>
    <t>2.5</t>
  </si>
  <si>
    <t>Velocidade Média Proposta (Média)</t>
  </si>
  <si>
    <t>2.4</t>
  </si>
  <si>
    <t>2.3</t>
  </si>
  <si>
    <t>Distância do local gerador até destinação final</t>
  </si>
  <si>
    <t>Km/dia</t>
  </si>
  <si>
    <t>2.2</t>
  </si>
  <si>
    <t>2.1</t>
  </si>
  <si>
    <t>2 - Informações do Trajeto</t>
  </si>
  <si>
    <t>Dias</t>
  </si>
  <si>
    <t>Dias de Coleta</t>
  </si>
  <si>
    <t>Dias Coleta Anual</t>
  </si>
  <si>
    <t>Dias Considerados</t>
  </si>
  <si>
    <t>Turno de Trabalho</t>
  </si>
  <si>
    <t>Dias úteis</t>
  </si>
  <si>
    <t>Dias úteis Coleta</t>
  </si>
  <si>
    <t>Mes</t>
  </si>
  <si>
    <t>1 - DADOS GERAIS:</t>
  </si>
  <si>
    <t>DADOS GERAIS DA COMPOSIÇÃO DE CUSTOS</t>
  </si>
  <si>
    <t>a) Pessoal de Operação</t>
  </si>
  <si>
    <t>Engenheiro</t>
  </si>
  <si>
    <t>1.1 - Motorista Diurno</t>
  </si>
  <si>
    <t>1.2 - Coletor / Gari Diurno</t>
  </si>
  <si>
    <t>1.3 - ENCARGOS SOCIAIS</t>
  </si>
  <si>
    <t xml:space="preserve">Total Salários </t>
  </si>
  <si>
    <t>Custo do Item</t>
  </si>
  <si>
    <t>e Blusa</t>
  </si>
  <si>
    <t>(4 uniformes)</t>
  </si>
  <si>
    <t>2.1.3 - Avental Impermeável</t>
  </si>
  <si>
    <t>2.1.4 - Capa de Chuva</t>
  </si>
  <si>
    <t>funcionários (coletor)</t>
  </si>
  <si>
    <t>2.1.5 - Óculos Proteção</t>
  </si>
  <si>
    <t>Óculos Proteção</t>
  </si>
  <si>
    <t>Vassoura p/gari 42 furos</t>
  </si>
  <si>
    <t>2.2.3 - Cone de Sinalização</t>
  </si>
  <si>
    <t>(2 por quipamentos)</t>
  </si>
  <si>
    <t>Vale Refeição/Cesta Básica</t>
  </si>
  <si>
    <t>2.3.2 - Lanche</t>
  </si>
  <si>
    <t>nº médio de lanches</t>
  </si>
  <si>
    <t>Lanche</t>
  </si>
  <si>
    <t>Abono Pecuniário Motoristas ( Cláusula 9ª Convenção Coletiva do Trabalho)</t>
  </si>
  <si>
    <t>Somatório Outras Despesas</t>
  </si>
  <si>
    <t>Somatório Custos Dependentes por Quilometragem</t>
  </si>
  <si>
    <t>Custo Mensal da Peças e Acessórios</t>
  </si>
  <si>
    <t>Quantidade Utiliários</t>
  </si>
  <si>
    <t>peças / acessórios Manutenção</t>
  </si>
  <si>
    <t>Utiliários</t>
  </si>
  <si>
    <t>de peças e acessórios</t>
  </si>
  <si>
    <t>valor dos veículos</t>
  </si>
  <si>
    <t>percentual de consumo</t>
  </si>
  <si>
    <t>3.4 - MANUTENÇÃO PEÇAS E ACESSÓRIOS</t>
  </si>
  <si>
    <t>Pneu 275 x 80 R 22,5 (Sem câmara)</t>
  </si>
  <si>
    <t xml:space="preserve">3.3 - RODAGEM </t>
  </si>
  <si>
    <t>Somatório Lubrificantes (a.2)</t>
  </si>
  <si>
    <t>KG/Km</t>
  </si>
  <si>
    <t>graxa chassis</t>
  </si>
  <si>
    <t>preço/KG da</t>
  </si>
  <si>
    <t>óleo hidráulico</t>
  </si>
  <si>
    <t>óleo de diferencial</t>
  </si>
  <si>
    <t xml:space="preserve">3.2. LUBRIFICANTE </t>
  </si>
  <si>
    <t>Somatório Combustível (a.1)</t>
  </si>
  <si>
    <t>preço combustível</t>
  </si>
  <si>
    <t>3.1. COMBUSTÍVEL</t>
  </si>
  <si>
    <t>a.1) Chassis Cam. Coletor</t>
  </si>
  <si>
    <t>considerado 20% residual p/fins de ajuste de valor que adicionado a coleta lixo público custe r$ 130.000,00</t>
  </si>
  <si>
    <t xml:space="preserve">a.2) Equipamento Coletor </t>
  </si>
  <si>
    <t>4.1.1 - Veículo Utilitário</t>
  </si>
  <si>
    <t>Chassis: Caminhão Coletor</t>
  </si>
  <si>
    <t xml:space="preserve">Equipamento Coletor </t>
  </si>
  <si>
    <t>4.2.1 - Chassis: Veículo Utilitário</t>
  </si>
  <si>
    <t>Somatório Remuneração</t>
  </si>
  <si>
    <t>4.3 - LICENCIAMENTOS E SEGUROS</t>
  </si>
  <si>
    <t xml:space="preserve">valor de </t>
  </si>
  <si>
    <t xml:space="preserve">seguro </t>
  </si>
  <si>
    <t>licenciamento</t>
  </si>
  <si>
    <t>a diluir</t>
  </si>
  <si>
    <t xml:space="preserve">valor base </t>
  </si>
  <si>
    <t>validade</t>
  </si>
  <si>
    <t>nº de meses</t>
  </si>
  <si>
    <t>4.3.1 - Veiculo Utilitário</t>
  </si>
  <si>
    <t xml:space="preserve">taxa de </t>
  </si>
  <si>
    <t>LICENCIAMENTO/SEG.: Veíc. Leve x dimensionamento</t>
  </si>
  <si>
    <t>d) Veículos Utilitários (Pickup 1.6 e 2.4)</t>
  </si>
  <si>
    <t>Unid</t>
  </si>
  <si>
    <t>Quantidade</t>
  </si>
  <si>
    <t>Valor Unitário</t>
  </si>
  <si>
    <t>Valor Mensal</t>
  </si>
  <si>
    <t>CÓD. EMOP 19.004.0046-2 - CAMIONETE TIPO PICK-UP,COM CABINE SIMPLES E CACAMBA,TIPO LEVE, MOTOR BICOMBUSTIVEL DE  1.6 LITROS, INCLUSIVE MOTORISTA</t>
  </si>
  <si>
    <t>HORA</t>
  </si>
  <si>
    <t>CÓD. EMOP 19.004.0048-2 - CAMIONETE TIPO PICK-UP COM CABINE DUPLA E CACAMBA MOTOR BICOMBUSTIVEL DE 2.4, DIRECAO HIDRAULICA, TRACAO TRASEIRA, INCLUSIVE MOTORISTA</t>
  </si>
  <si>
    <t>Somatório Veículos Leves Utilitários ("d")</t>
  </si>
  <si>
    <t>SERVIÇO</t>
  </si>
  <si>
    <t>2.7</t>
  </si>
  <si>
    <t>2.6</t>
  </si>
  <si>
    <t>2.8</t>
  </si>
  <si>
    <t>2.1- Equipamento Caminhão (Rotas)  - Uso severo</t>
  </si>
  <si>
    <t>2.2- Equipamento Coletor Compactador 12 m³ - Uso severo</t>
  </si>
  <si>
    <t>s</t>
  </si>
  <si>
    <t>t</t>
  </si>
  <si>
    <t>q</t>
  </si>
  <si>
    <t>coletores (compactador + 2 coletores pick-up)</t>
  </si>
  <si>
    <t>Adicional noturno -  20%</t>
  </si>
  <si>
    <t xml:space="preserve">Salários </t>
  </si>
  <si>
    <t>1.1.6 - ENCARGOS SOCIAIS</t>
  </si>
  <si>
    <r>
      <rPr>
        <b/>
        <sz val="10"/>
        <rFont val="Arial"/>
        <family val="2"/>
      </rPr>
      <t xml:space="preserve">1.1.6. ENCARGOS SOCIAIS MENSAL (86,50%) </t>
    </r>
    <r>
      <rPr>
        <sz val="10"/>
        <rFont val="Arial"/>
        <family val="2"/>
      </rPr>
      <t>- Referência Engenharia de Custos, 9ª ed., 2011, Paulo Roberto Vilela Dias, Ms.</t>
    </r>
  </si>
  <si>
    <t>1.1.3. e 1.1.4. Coletor/ Gari Diurno-  Piso Salarial da Convenção Coletiva do SEAC 2018/2019</t>
  </si>
  <si>
    <t>1.1.5. Encarregado de Limpeza -  Piso Salarial da Convenção Coletiva do SEAC 2018/2019</t>
  </si>
  <si>
    <t xml:space="preserve">2.3.1. - Vale Alimentação </t>
  </si>
  <si>
    <t>4.1.1 -  Chassis Caminhão Coletor Uso Severo</t>
  </si>
  <si>
    <t>Quantidade Equipamentos Uso Severo</t>
  </si>
  <si>
    <t>4.1.2 - Equipamento Coletor Uso Severo</t>
  </si>
  <si>
    <t>4.1.3 -  Chassis Caminhão Coletor Reserva</t>
  </si>
  <si>
    <t>Quantidade Equipamentos Reserva</t>
  </si>
  <si>
    <t>4.3.1. - Chassis Caminhão  + Coletor - Uso severo</t>
  </si>
  <si>
    <t>4.3.2. - Chassis Caminhão  + Coletor - Reserva</t>
  </si>
  <si>
    <t>Uso Severo</t>
  </si>
  <si>
    <t>Reserva</t>
  </si>
  <si>
    <t>diária exceto sábado e domingo</t>
  </si>
  <si>
    <t>Estimativa de geração de RSD</t>
  </si>
  <si>
    <t>Estimativa de geração de RSS</t>
  </si>
  <si>
    <t>Estimativa de RSS para tratar e destinar</t>
  </si>
  <si>
    <t>Tonelada/ dia *</t>
  </si>
  <si>
    <t>Extensão da rota de coleta ( Média/diária)</t>
  </si>
  <si>
    <t>Para estimativa do resíduo do serviço de saúde a ser coletado e transportado, usou-se com referência a proposta do Manual de Orientações para Análise de Serviços de Limpeza Urbana - TCE Goiás - versão fev/16</t>
  </si>
  <si>
    <t>Tabela Fipe - jan/2019</t>
  </si>
  <si>
    <t>(2 uniformes)</t>
  </si>
  <si>
    <t>Avental</t>
  </si>
  <si>
    <t>2.1.6 - Luva</t>
  </si>
  <si>
    <t>2.1.7- Colete Refletivo X</t>
  </si>
  <si>
    <t>2.1.8 - Boné</t>
  </si>
  <si>
    <t xml:space="preserve">2.2.1 - Vassoura p/gari </t>
  </si>
  <si>
    <t xml:space="preserve">2.3.1 - Vale Alimentação </t>
  </si>
  <si>
    <t xml:space="preserve">Pneu </t>
  </si>
  <si>
    <t>(8% valor equipamento)</t>
  </si>
  <si>
    <t>(5% valor do equipamento)</t>
  </si>
  <si>
    <t>COLETA RSS</t>
  </si>
  <si>
    <t>Quantidade anual estimada de resíduo serviço de saúde gerado - kg</t>
  </si>
  <si>
    <t>Custo unitário para coleta e transporte de RSS , SEM IMPOSTOS</t>
  </si>
  <si>
    <t>Contentor de lixo</t>
  </si>
  <si>
    <t>www.gadotticar.com.br</t>
  </si>
  <si>
    <t>Saco de lixo</t>
  </si>
  <si>
    <t>www.gimba.com.br</t>
  </si>
  <si>
    <t>Viseira de proteção</t>
  </si>
  <si>
    <t>Perneira</t>
  </si>
  <si>
    <t>Protetor auricular</t>
  </si>
  <si>
    <t>Cinto de segurança</t>
  </si>
  <si>
    <t>Luva    PU</t>
  </si>
  <si>
    <t>Luva PU</t>
  </si>
  <si>
    <t>www.palaciodasferramentas.com.br</t>
  </si>
  <si>
    <t>www.madeiramadeira.com.br</t>
  </si>
  <si>
    <t>www.dutramaquinas.com.br</t>
  </si>
  <si>
    <t>3.</t>
  </si>
  <si>
    <t>Compactador 12 m³</t>
  </si>
  <si>
    <t>Cimasp</t>
  </si>
  <si>
    <t>Vemaq</t>
  </si>
  <si>
    <t>Trituradora de Galhos</t>
  </si>
  <si>
    <t>MFRural</t>
  </si>
  <si>
    <t>Enxada com cabo</t>
  </si>
  <si>
    <t>www.matieli.com.br</t>
  </si>
  <si>
    <t>Cal - saco de 7 kg</t>
  </si>
  <si>
    <t>www.breithaupt.com.br</t>
  </si>
  <si>
    <t>www.ferramentaskennedy.com.br</t>
  </si>
  <si>
    <t>Broxa</t>
  </si>
  <si>
    <t>www.copafer.com.br</t>
  </si>
  <si>
    <t>SERVIÇO: CONTRATAÇÃO DE EMPRESA PARA REALIZAÇÃO DOS SERVIÇOS DE LIMPEZA URBANA</t>
  </si>
  <si>
    <t xml:space="preserve">VALOR UNITÁRIO  </t>
  </si>
  <si>
    <t>COMPOSIÇÃO</t>
  </si>
  <si>
    <t>Coleta e Transporte de Resíduos Sólidos Domiciliares</t>
  </si>
  <si>
    <t>ton</t>
  </si>
  <si>
    <t>VALOR MÉDIO MENSAL</t>
  </si>
  <si>
    <t>VALOR PARA 12 MESES</t>
  </si>
  <si>
    <t xml:space="preserve">TOTAL </t>
  </si>
  <si>
    <t>4.1.4 - Equipamento Coletor Reserva</t>
  </si>
  <si>
    <t>4.2.1 - Chassis: Caminhão</t>
  </si>
  <si>
    <t>PLANILHA ORÇAMENTÁRIA</t>
  </si>
  <si>
    <t>PROPOSTA DE PREÇO</t>
  </si>
  <si>
    <t xml:space="preserve">Valor global por extenso: </t>
  </si>
  <si>
    <t>Validade da proposta:</t>
  </si>
  <si>
    <t>Carimbo e Assinatura Responsável</t>
  </si>
  <si>
    <t>CRONOGRAMA FÍSICO FINANCEIRO</t>
  </si>
  <si>
    <t>1º</t>
  </si>
  <si>
    <t>2º</t>
  </si>
  <si>
    <t>3º</t>
  </si>
  <si>
    <t>4º</t>
  </si>
  <si>
    <t>5º</t>
  </si>
  <si>
    <t>6º</t>
  </si>
  <si>
    <t>7º</t>
  </si>
  <si>
    <t>8º</t>
  </si>
  <si>
    <t>9º</t>
  </si>
  <si>
    <t>10º</t>
  </si>
  <si>
    <t>11º</t>
  </si>
  <si>
    <t>12º</t>
  </si>
  <si>
    <t>Coleta e Transporte de RSD</t>
  </si>
  <si>
    <t>Varredor</t>
  </si>
  <si>
    <t>Auxiliar de Limpeza</t>
  </si>
  <si>
    <t>Auxiliar de Jardinagem</t>
  </si>
  <si>
    <t>Operador de Motosserra</t>
  </si>
  <si>
    <t>Operador de Roçadeira</t>
  </si>
  <si>
    <t>Operador de máquinas</t>
  </si>
  <si>
    <t>Auxiliar de Escritório</t>
  </si>
  <si>
    <t>Total de funcionários</t>
  </si>
  <si>
    <t>EMOP Fevereiro/2019</t>
  </si>
  <si>
    <t xml:space="preserve">R$ </t>
  </si>
  <si>
    <t>4.4 - Carro utilitário, tipo pick up</t>
  </si>
  <si>
    <t>4.4.1. CÓD. EMOP 19.004.0046-2 - CAMIONETE TIPO PICK-UP,COM CABINE SIMPLES E CACAMBA,TIPO LEVE, MOTOR BICOMBUSTIVEL DE  1.6 LITROS, INCLUSIVE MOTORISTA - CP</t>
  </si>
  <si>
    <t>4.4.2. CÓD. EMOP 19.004.0046-3 - CAMIONETE TIPO PICK-UP,COM CABINE SIMPLES E CACAMBA,TIPO LEVE, MOTOR BICOMBUSTIVEL DE  1.6 LITROS, INCLUSIVE MOTORISTA - CI</t>
  </si>
  <si>
    <t>elem 02929 - EMOP fev/2019</t>
  </si>
  <si>
    <t>elem 0220 - EMOP fev/2019</t>
  </si>
  <si>
    <t>elem 0808 - EMOP fev/2019</t>
  </si>
  <si>
    <t>ao mês (fev/2019)</t>
  </si>
  <si>
    <t>2- Remuneração -De acordo com a Taxa Selic de Fevereiro de 2019.</t>
  </si>
  <si>
    <t>5.1 - COTAÇÃO DE LOCAIS PARA DESTINAÇÃO</t>
  </si>
  <si>
    <t>EMPRESA 1</t>
  </si>
  <si>
    <t>EMPRESA 2</t>
  </si>
  <si>
    <t>EMPRESA 3</t>
  </si>
  <si>
    <t>ESTRE</t>
  </si>
  <si>
    <t>PRÓ-AMBIENTAL</t>
  </si>
  <si>
    <t>SERVIOESTE</t>
  </si>
  <si>
    <t>COTAÇÕES</t>
  </si>
  <si>
    <t>VALOR R$/kg</t>
  </si>
  <si>
    <t>5.0 - CUSTOS DESTINAÇÃO</t>
  </si>
  <si>
    <t>*Para a estimativa do custo de destinação de RSS foi adotado o valor da EMPRESA 2 (R$ 3,50), por além de ser o menor custo de destinação, é o local mais próximo da rota de coleta.</t>
  </si>
  <si>
    <t>Adotado</t>
  </si>
  <si>
    <t>ANEXO B -                                                                                                                                                                                       COLETA,TRANSPORTE E DESTINAÇÃO DE RESÍDUOS DO SERVIÇO DE SAÚDE</t>
  </si>
  <si>
    <t xml:space="preserve">PONTOS DE ATENDIMENTO COLETA, TRANSPORTE E DESTINAÇÃO DE RESÍDUOS DO SERVIÇO DE SAÚDE </t>
  </si>
  <si>
    <t>SERVIÇO: COLETA, TRANSPORTE E DESTINAÇÃO DE RESÍDUOS SERVIÇOS DE SAÚDE</t>
  </si>
  <si>
    <t>ANEXO B - COLETA, TRANSPORTE E DESTINAÇÃO DE RESÍDUOS SERVIÇOS DE SAÚDE</t>
  </si>
  <si>
    <t>CUSTOS ESTIMADO COM COLETA, TRANSPORTE E DESTINAÇÃO DE RSS (COM IMPOSTOS)</t>
  </si>
  <si>
    <t>CUSTO UNITÁRIO DA COLETA, TRANSPORTE E DESTINAÇÃO DE RSS, COM IMPOSTOS</t>
  </si>
  <si>
    <t>CUSTOS ESTIMADO COM COLETA, TRANSPORTE E DESTINAÇÃO DE RSS (SEM IMPOSTOS)</t>
  </si>
  <si>
    <t>*Para conferência do valor estimado anual de R$ 230.777,93, deve-se considerar o valor unitário de R$44,380371153, ou seja, até a 9ª casa decimal.</t>
  </si>
  <si>
    <t>1.1.3- 'Encarregado geral de limpeza urbana</t>
  </si>
  <si>
    <t>1.1.2 - 'Coletor / Gari Diurno</t>
  </si>
  <si>
    <t>elem 0823 - EMOP dez/2020</t>
  </si>
  <si>
    <t>EMOP Dezembro/2020</t>
  </si>
  <si>
    <r>
      <t>1.1.1 e 1.1.2. Motorista Diurno - EMOP CÓD. 05.105.0054-0</t>
    </r>
    <r>
      <rPr>
        <sz val="10"/>
        <rFont val="Arial"/>
        <family val="2"/>
      </rPr>
      <t xml:space="preserve"> - dezembro/2020</t>
    </r>
  </si>
  <si>
    <t>Referência: EMOP- abril/2021; CCT 2018/2019 e CCT 2019/2020</t>
  </si>
  <si>
    <t>preço combustível -                                  elem 0218 EMOP abril/2021</t>
  </si>
  <si>
    <t>CONJUNTO DE 06 PNEUS DIAGONAIS DE TRACAO, 9.00-20, 14 LONAS, DESENVOLVIDO PARA USO MISTO (PAVIMENTO/TERRA)</t>
  </si>
  <si>
    <t>*Para conferência do valor estimado anual de R$ 1.470.556,01,  deve-se considerar o valor unitário de R$441,413029700 ou seja, até a 7ª casa decimal.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</si>
</sst>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44" formatCode="_-&quot;R$&quot;\ * #,##0.00_-;\-&quot;R$&quot;\ * #,##0.00_-;_-&quot;R$&quot;\ * &quot;-&quot;??_-;_-@_-"/>
    <numFmt numFmtId="43" formatCode="_-* #,##0.00_-;\-* #,##0.00_-;_-* &quot;-&quot;??_-;_-@_-"/>
    <numFmt numFmtId="164" formatCode="_(&quot;R$ &quot;* #,##0.00_);_(&quot;R$ &quot;* \(#,##0.00\);_(&quot;R$ &quot;* &quot;-&quot;??_);_(@_)"/>
    <numFmt numFmtId="165" formatCode="_(* #,##0.00_);_(* \(#,##0.00\);_(* &quot;-&quot;??_);_(@_)"/>
    <numFmt numFmtId="166" formatCode="_([$€-2]* #,##0.00_);_([$€-2]* \(#,##0.00\);_([$€-2]* &quot;-&quot;??_)"/>
    <numFmt numFmtId="167" formatCode="_(&quot;R$ &quot;* #,##0.00_);_(&quot;R$ &quot;* \(#,##0.00\);_(&quot;R$ &quot;* \-??_);_(@_)"/>
    <numFmt numFmtId="168" formatCode="h:mm:ss;@"/>
    <numFmt numFmtId="169" formatCode="_(&quot;R$&quot;* #,##0.00_);_(&quot;R$&quot;* \(#,##0.00\);_(&quot;R$&quot;* &quot;-&quot;??_);_(@_)"/>
    <numFmt numFmtId="170" formatCode="00"/>
    <numFmt numFmtId="171" formatCode="#,##0.0000"/>
    <numFmt numFmtId="172" formatCode="#,##0.00\ &quot;m&quot;"/>
    <numFmt numFmtId="173" formatCode="00.##"/>
    <numFmt numFmtId="174" formatCode="#,##0.000"/>
    <numFmt numFmtId="175" formatCode="&quot;R$&quot;#,##0.00_);\(&quot;R$&quot;#,##0.00\)"/>
    <numFmt numFmtId="176" formatCode="0.0%"/>
    <numFmt numFmtId="177" formatCode="0.000"/>
    <numFmt numFmtId="178" formatCode="&quot;R$&quot;\ #,##0.00"/>
    <numFmt numFmtId="179" formatCode="0.000000"/>
    <numFmt numFmtId="180" formatCode="0.0000"/>
    <numFmt numFmtId="181" formatCode="0.00000"/>
    <numFmt numFmtId="182" formatCode="#,##0.0"/>
    <numFmt numFmtId="183" formatCode="0.0"/>
    <numFmt numFmtId="184" formatCode="0.0000%"/>
    <numFmt numFmtId="185" formatCode="[$-F400]h:mm:ss\ AM/PM"/>
    <numFmt numFmtId="186" formatCode="#,##0.00000"/>
    <numFmt numFmtId="187" formatCode="#,##0.000000000"/>
  </numFmts>
  <fonts count="60">
    <font>
      <sz val="11"/>
      <color theme="1"/>
      <name val="Calibri"/>
      <family val="2"/>
      <scheme val="minor"/>
    </font>
    <font>
      <sz val="10"/>
      <name val="Arial"/>
      <family val="2"/>
    </font>
    <font>
      <sz val="10"/>
      <name val="Arial"/>
      <family val="2"/>
    </font>
    <font>
      <b/>
      <sz val="10"/>
      <name val="Arial"/>
      <family val="2"/>
    </font>
    <font>
      <sz val="10"/>
      <color theme="1"/>
      <name val="Arial"/>
      <family val="2"/>
    </font>
    <font>
      <sz val="11"/>
      <color theme="1"/>
      <name val="Calibri"/>
      <family val="2"/>
      <scheme val="minor"/>
    </font>
    <font>
      <b/>
      <sz val="10"/>
      <color theme="1"/>
      <name val="Arial"/>
      <family val="2"/>
    </font>
    <font>
      <b/>
      <sz val="8"/>
      <name val="Arial"/>
      <family val="2"/>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i/>
      <sz val="10"/>
      <name val="Arial"/>
      <family val="2"/>
    </font>
    <font>
      <sz val="10"/>
      <color rgb="FFFF0000"/>
      <name val="Arial"/>
      <family val="2"/>
    </font>
    <font>
      <b/>
      <sz val="9"/>
      <name val="Arial"/>
      <family val="2"/>
    </font>
    <font>
      <b/>
      <sz val="10"/>
      <name val="Cataneo BT"/>
      <family val="4"/>
    </font>
    <font>
      <sz val="11"/>
      <name val="Times New Roman"/>
      <family val="1"/>
    </font>
    <font>
      <u/>
      <sz val="11"/>
      <color theme="10"/>
      <name val="Calibri"/>
      <family val="2"/>
      <scheme val="minor"/>
    </font>
    <font>
      <sz val="10"/>
      <name val="Times New Roman"/>
      <family val="1"/>
    </font>
    <font>
      <sz val="11"/>
      <name val="Arial Unicode MS"/>
      <family val="2"/>
    </font>
    <font>
      <b/>
      <sz val="10"/>
      <name val="Courier New"/>
      <family val="3"/>
    </font>
    <font>
      <sz val="8"/>
      <name val="Garamond"/>
      <family val="1"/>
    </font>
    <font>
      <b/>
      <sz val="10"/>
      <color theme="4"/>
      <name val="Arial"/>
      <family val="2"/>
    </font>
    <font>
      <sz val="11"/>
      <color theme="4"/>
      <name val="Arial"/>
      <family val="2"/>
    </font>
    <font>
      <sz val="11"/>
      <name val="Arial"/>
      <family val="2"/>
    </font>
    <font>
      <strike/>
      <sz val="10"/>
      <color rgb="FFFF0000"/>
      <name val="Arial"/>
      <family val="2"/>
    </font>
    <font>
      <vertAlign val="subscript"/>
      <sz val="10"/>
      <name val="Arial"/>
      <family val="2"/>
    </font>
    <font>
      <strike/>
      <sz val="10"/>
      <name val="Arial"/>
      <family val="2"/>
    </font>
    <font>
      <b/>
      <sz val="11"/>
      <name val="Arial"/>
      <family val="2"/>
    </font>
    <font>
      <b/>
      <sz val="12"/>
      <name val="Arial"/>
      <family val="2"/>
    </font>
    <font>
      <b/>
      <i/>
      <sz val="11"/>
      <name val="Arial"/>
      <family val="2"/>
    </font>
    <font>
      <b/>
      <sz val="16"/>
      <name val="Arial"/>
      <family val="2"/>
    </font>
    <font>
      <sz val="9"/>
      <name val="Arial"/>
      <family val="2"/>
    </font>
    <font>
      <u/>
      <sz val="9"/>
      <color theme="10"/>
      <name val="Calibri"/>
      <family val="2"/>
      <scheme val="minor"/>
    </font>
    <font>
      <b/>
      <i/>
      <sz val="9"/>
      <name val="Arial"/>
      <family val="2"/>
    </font>
    <font>
      <sz val="10"/>
      <color indexed="10"/>
      <name val="Arial"/>
      <family val="2"/>
    </font>
    <font>
      <sz val="10"/>
      <color indexed="8"/>
      <name val="Arial"/>
      <family val="2"/>
    </font>
    <font>
      <b/>
      <sz val="10"/>
      <color rgb="FFFF0000"/>
      <name val="Arial"/>
      <family val="2"/>
    </font>
    <font>
      <b/>
      <sz val="10"/>
      <color rgb="FFFF0000"/>
      <name val="Times New Roman"/>
      <family val="1"/>
    </font>
    <font>
      <b/>
      <sz val="10"/>
      <color theme="0"/>
      <name val="Arial"/>
      <family val="2"/>
    </font>
    <font>
      <sz val="12"/>
      <name val="Arial"/>
      <family val="2"/>
    </font>
    <font>
      <sz val="8"/>
      <name val="Arial"/>
      <family val="2"/>
    </font>
    <font>
      <sz val="8"/>
      <color theme="1"/>
      <name val="Arial"/>
      <family val="2"/>
    </font>
    <font>
      <b/>
      <sz val="8"/>
      <color theme="0"/>
      <name val="Arial"/>
      <family val="2"/>
    </font>
    <font>
      <b/>
      <sz val="8"/>
      <color theme="1"/>
      <name val="Arial"/>
      <family val="2"/>
    </font>
    <font>
      <sz val="8"/>
      <color rgb="FFFFFFFF"/>
      <name val="Arial"/>
      <family val="2"/>
    </font>
  </fonts>
  <fills count="50">
    <fill>
      <patternFill patternType="none"/>
    </fill>
    <fill>
      <patternFill patternType="gray125"/>
    </fill>
    <fill>
      <patternFill patternType="solid">
        <fgColor theme="1" tint="0.34998626667073579"/>
        <bgColor indexed="64"/>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55"/>
        <bgColor indexed="23"/>
      </patternFill>
    </fill>
    <fill>
      <patternFill patternType="solid">
        <fgColor indexed="26"/>
        <bgColor indexed="64"/>
      </patternFill>
    </fill>
    <fill>
      <patternFill patternType="solid">
        <fgColor theme="0" tint="-0.249977111117893"/>
        <bgColor indexed="64"/>
      </patternFill>
    </fill>
    <fill>
      <patternFill patternType="solid">
        <fgColor theme="0" tint="-0.34998626667073579"/>
        <bgColor indexed="64"/>
      </patternFill>
    </fill>
  </fills>
  <borders count="9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4"/>
      </left>
      <right/>
      <top/>
      <bottom/>
      <diagonal/>
    </border>
    <border>
      <left style="double">
        <color indexed="64"/>
      </left>
      <right style="double">
        <color indexed="64"/>
      </right>
      <top style="double">
        <color indexed="64"/>
      </top>
      <bottom style="double">
        <color indexed="64"/>
      </bottom>
      <diagonal/>
    </border>
    <border>
      <left style="hair">
        <color indexed="64"/>
      </left>
      <right style="hair">
        <color indexed="64"/>
      </right>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auto="1"/>
      </right>
      <top/>
      <bottom style="thin">
        <color auto="1"/>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top style="thin">
        <color indexed="64"/>
      </top>
      <bottom style="hair">
        <color indexed="64"/>
      </bottom>
      <diagonal/>
    </border>
    <border>
      <left style="thin">
        <color indexed="64"/>
      </left>
      <right/>
      <top style="hair">
        <color indexed="64"/>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style="thin">
        <color indexed="64"/>
      </left>
      <right/>
      <top style="medium">
        <color indexed="64"/>
      </top>
      <bottom/>
      <diagonal/>
    </border>
  </borders>
  <cellStyleXfs count="201">
    <xf numFmtId="0" fontId="0" fillId="0" borderId="0"/>
    <xf numFmtId="0" fontId="1" fillId="0" borderId="0"/>
    <xf numFmtId="164" fontId="1" fillId="0" borderId="0" applyFont="0" applyFill="0" applyBorder="0" applyAlignment="0" applyProtection="0"/>
    <xf numFmtId="0" fontId="2" fillId="0" borderId="0"/>
    <xf numFmtId="9" fontId="1" fillId="0" borderId="0" applyFont="0" applyFill="0" applyBorder="0" applyAlignment="0" applyProtection="0"/>
    <xf numFmtId="9" fontId="2" fillId="0" borderId="0" applyFont="0" applyFill="0" applyBorder="0" applyAlignment="0" applyProtection="0"/>
    <xf numFmtId="165" fontId="1" fillId="0" borderId="0" applyFont="0" applyFill="0" applyBorder="0" applyAlignment="0" applyProtection="0"/>
    <xf numFmtId="0" fontId="8" fillId="0" borderId="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10" fillId="14"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1" fillId="6" borderId="0" applyNumberFormat="0" applyBorder="0" applyAlignment="0" applyProtection="0"/>
    <xf numFmtId="0" fontId="12" fillId="18" borderId="19" applyNumberFormat="0" applyAlignment="0" applyProtection="0"/>
    <xf numFmtId="0" fontId="13" fillId="19" borderId="20" applyNumberFormat="0" applyAlignment="0" applyProtection="0"/>
    <xf numFmtId="0" fontId="14" fillId="0" borderId="21" applyNumberFormat="0" applyFill="0" applyAlignment="0" applyProtection="0"/>
    <xf numFmtId="0" fontId="10"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23" borderId="0" applyNumberFormat="0" applyBorder="0" applyAlignment="0" applyProtection="0"/>
    <xf numFmtId="0" fontId="15" fillId="9" borderId="19" applyNumberFormat="0" applyAlignment="0" applyProtection="0"/>
    <xf numFmtId="0" fontId="16" fillId="5" borderId="0" applyNumberFormat="0" applyBorder="0" applyAlignment="0" applyProtection="0"/>
    <xf numFmtId="0" fontId="17" fillId="24" borderId="0" applyNumberFormat="0" applyBorder="0" applyAlignment="0" applyProtection="0"/>
    <xf numFmtId="0" fontId="9" fillId="0" borderId="0"/>
    <xf numFmtId="0" fontId="8" fillId="25" borderId="22" applyNumberFormat="0" applyFont="0" applyAlignment="0" applyProtection="0"/>
    <xf numFmtId="0" fontId="18" fillId="18" borderId="23"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24" applyNumberFormat="0" applyFill="0" applyAlignment="0" applyProtection="0"/>
    <xf numFmtId="0" fontId="23" fillId="0" borderId="25" applyNumberFormat="0" applyFill="0" applyAlignment="0" applyProtection="0"/>
    <xf numFmtId="0" fontId="24" fillId="0" borderId="26" applyNumberFormat="0" applyFill="0" applyAlignment="0" applyProtection="0"/>
    <xf numFmtId="0" fontId="24" fillId="0" borderId="0" applyNumberFormat="0" applyFill="0" applyBorder="0" applyAlignment="0" applyProtection="0"/>
    <xf numFmtId="0" fontId="25" fillId="0" borderId="27" applyNumberFormat="0" applyFill="0" applyAlignment="0" applyProtection="0"/>
    <xf numFmtId="0" fontId="1" fillId="25" borderId="22" applyNumberFormat="0" applyFont="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1" borderId="0" applyNumberFormat="0" applyBorder="0" applyAlignment="0" applyProtection="0"/>
    <xf numFmtId="0" fontId="9" fillId="32"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5" borderId="0" applyNumberFormat="0" applyBorder="0" applyAlignment="0" applyProtection="0"/>
    <xf numFmtId="0" fontId="9" fillId="30" borderId="0" applyNumberFormat="0" applyBorder="0" applyAlignment="0" applyProtection="0"/>
    <xf numFmtId="0" fontId="9" fillId="33" borderId="0" applyNumberFormat="0" applyBorder="0" applyAlignment="0" applyProtection="0"/>
    <xf numFmtId="0" fontId="9" fillId="36" borderId="0" applyNumberFormat="0" applyBorder="0" applyAlignment="0" applyProtection="0"/>
    <xf numFmtId="0" fontId="10" fillId="14"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37"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38" borderId="0" applyNumberFormat="0" applyBorder="0" applyAlignment="0" applyProtection="0"/>
    <xf numFmtId="0" fontId="10" fillId="39" borderId="0" applyNumberFormat="0" applyBorder="0" applyAlignment="0" applyProtection="0"/>
    <xf numFmtId="0" fontId="10" fillId="40"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23" borderId="0" applyNumberFormat="0" applyBorder="0" applyAlignment="0" applyProtection="0"/>
    <xf numFmtId="0" fontId="16" fillId="5" borderId="0" applyNumberFormat="0" applyBorder="0" applyAlignment="0" applyProtection="0"/>
    <xf numFmtId="0" fontId="22" fillId="0" borderId="24" applyNumberFormat="0" applyFill="0" applyAlignment="0" applyProtection="0"/>
    <xf numFmtId="0" fontId="23" fillId="0" borderId="25" applyNumberFormat="0" applyFill="0" applyAlignment="0" applyProtection="0"/>
    <xf numFmtId="0" fontId="24" fillId="0" borderId="26" applyNumberFormat="0" applyFill="0" applyAlignment="0" applyProtection="0"/>
    <xf numFmtId="0" fontId="24" fillId="0" borderId="0" applyNumberFormat="0" applyFill="0" applyBorder="0" applyAlignment="0" applyProtection="0"/>
    <xf numFmtId="0" fontId="12" fillId="18" borderId="19" applyNumberFormat="0" applyAlignment="0" applyProtection="0"/>
    <xf numFmtId="0" fontId="14" fillId="0" borderId="21" applyNumberFormat="0" applyFill="0" applyAlignment="0" applyProtection="0"/>
    <xf numFmtId="0" fontId="13" fillId="19" borderId="20" applyNumberFormat="0" applyAlignment="0" applyProtection="0"/>
    <xf numFmtId="0" fontId="28" fillId="0" borderId="28">
      <alignment horizontal="center" vertical="center"/>
    </xf>
    <xf numFmtId="0" fontId="10" fillId="41"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10" fillId="38" borderId="0" applyNumberFormat="0" applyBorder="0" applyAlignment="0" applyProtection="0"/>
    <xf numFmtId="0" fontId="10" fillId="39" borderId="0" applyNumberFormat="0" applyBorder="0" applyAlignment="0" applyProtection="0"/>
    <xf numFmtId="0" fontId="10" fillId="44" borderId="0" applyNumberFormat="0" applyBorder="0" applyAlignment="0" applyProtection="0"/>
    <xf numFmtId="0" fontId="11" fillId="29" borderId="0" applyNumberFormat="0" applyBorder="0" applyAlignment="0" applyProtection="0"/>
    <xf numFmtId="0" fontId="29" fillId="0" borderId="0">
      <alignment horizontal="left" vertical="center"/>
    </xf>
    <xf numFmtId="166" fontId="30" fillId="0" borderId="0" applyFont="0" applyFill="0" applyBorder="0" applyAlignment="0" applyProtection="0"/>
    <xf numFmtId="0" fontId="9" fillId="0" borderId="0"/>
    <xf numFmtId="0" fontId="20" fillId="0" borderId="0" applyNumberFormat="0" applyFill="0" applyBorder="0" applyAlignment="0" applyProtection="0"/>
    <xf numFmtId="0" fontId="11" fillId="6" borderId="0" applyNumberFormat="0" applyBorder="0" applyAlignment="0" applyProtection="0"/>
    <xf numFmtId="0" fontId="22" fillId="0" borderId="24" applyNumberFormat="0" applyFill="0" applyAlignment="0" applyProtection="0"/>
    <xf numFmtId="0" fontId="23" fillId="0" borderId="25" applyNumberFormat="0" applyFill="0" applyAlignment="0" applyProtection="0"/>
    <xf numFmtId="0" fontId="24" fillId="0" borderId="26" applyNumberFormat="0" applyFill="0" applyAlignment="0" applyProtection="0"/>
    <xf numFmtId="0" fontId="24" fillId="0" borderId="0" applyNumberFormat="0" applyFill="0" applyBorder="0" applyAlignment="0" applyProtection="0"/>
    <xf numFmtId="0" fontId="31" fillId="0" borderId="0" applyNumberFormat="0" applyFill="0" applyBorder="0" applyAlignment="0" applyProtection="0"/>
    <xf numFmtId="0" fontId="16" fillId="28" borderId="0" applyNumberFormat="0" applyBorder="0" applyAlignment="0" applyProtection="0"/>
    <xf numFmtId="0" fontId="15" fillId="9" borderId="19" applyNumberFormat="0" applyAlignment="0" applyProtection="0"/>
    <xf numFmtId="0" fontId="14" fillId="0" borderId="21" applyNumberFormat="0" applyFill="0" applyAlignment="0" applyProtection="0"/>
    <xf numFmtId="164" fontId="1"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67" fontId="1" fillId="0" borderId="0" applyFill="0" applyBorder="0" applyAlignment="0" applyProtection="0"/>
    <xf numFmtId="168" fontId="1" fillId="0" borderId="0" applyFill="0" applyAlignment="0" applyProtection="0"/>
    <xf numFmtId="169"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9" fontId="1" fillId="0" borderId="0" applyFont="0" applyFill="0" applyBorder="0" applyAlignment="0" applyProtection="0"/>
    <xf numFmtId="0" fontId="17" fillId="24" borderId="0" applyNumberFormat="0" applyBorder="0" applyAlignment="0" applyProtection="0"/>
    <xf numFmtId="0" fontId="17" fillId="45" borderId="0" applyNumberFormat="0" applyBorder="0" applyAlignment="0" applyProtection="0"/>
    <xf numFmtId="0" fontId="5" fillId="0" borderId="0"/>
    <xf numFmtId="0" fontId="1" fillId="0" borderId="0"/>
    <xf numFmtId="0" fontId="1" fillId="0" borderId="0"/>
    <xf numFmtId="0" fontId="5" fillId="0" borderId="0"/>
    <xf numFmtId="0" fontId="32" fillId="0" borderId="0"/>
    <xf numFmtId="0" fontId="1" fillId="0" borderId="0"/>
    <xf numFmtId="0" fontId="1" fillId="0" borderId="0"/>
    <xf numFmtId="0" fontId="9" fillId="0" borderId="0"/>
    <xf numFmtId="0" fontId="9" fillId="0" borderId="0"/>
    <xf numFmtId="0" fontId="9" fillId="0" borderId="0"/>
    <xf numFmtId="0" fontId="9" fillId="0" borderId="0"/>
    <xf numFmtId="0" fontId="5" fillId="0" borderId="0"/>
    <xf numFmtId="0" fontId="5" fillId="0" borderId="0"/>
    <xf numFmtId="0" fontId="1" fillId="0" borderId="0"/>
    <xf numFmtId="0" fontId="5" fillId="0" borderId="0"/>
    <xf numFmtId="0" fontId="5" fillId="0" borderId="0"/>
    <xf numFmtId="0" fontId="1" fillId="0" borderId="0"/>
    <xf numFmtId="0" fontId="1" fillId="0" borderId="0"/>
    <xf numFmtId="0" fontId="33" fillId="0" borderId="0"/>
    <xf numFmtId="0" fontId="33" fillId="0" borderId="0"/>
    <xf numFmtId="0" fontId="1" fillId="0" borderId="0"/>
    <xf numFmtId="0" fontId="1" fillId="0" borderId="0"/>
    <xf numFmtId="0" fontId="1" fillId="25" borderId="22" applyNumberFormat="0" applyFont="0" applyAlignment="0" applyProtection="0"/>
    <xf numFmtId="170" fontId="7" fillId="0" borderId="29">
      <alignment horizontal="center" vertical="center"/>
    </xf>
    <xf numFmtId="0" fontId="18" fillId="18" borderId="23" applyNumberFormat="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32" fillId="0" borderId="0" applyFont="0" applyFill="0" applyBorder="0" applyAlignment="0" applyProtection="0"/>
    <xf numFmtId="165" fontId="1" fillId="0" borderId="0" applyFont="0" applyFill="0" applyBorder="0" applyAlignment="0" applyProtection="0"/>
    <xf numFmtId="171" fontId="1" fillId="0" borderId="0" applyFill="0" applyBorder="0" applyAlignment="0" applyProtection="0"/>
    <xf numFmtId="43" fontId="1" fillId="0" borderId="0" applyFont="0" applyFill="0" applyBorder="0" applyAlignment="0" applyProtection="0"/>
    <xf numFmtId="165" fontId="32" fillId="0" borderId="0" applyFont="0" applyFill="0" applyBorder="0" applyAlignment="0" applyProtection="0"/>
    <xf numFmtId="43"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172" fontId="32" fillId="0" borderId="0" applyFont="0" applyFill="0" applyBorder="0" applyAlignment="0" applyProtection="0"/>
    <xf numFmtId="165" fontId="9" fillId="0" borderId="0" applyFont="0" applyFill="0" applyBorder="0" applyAlignment="0" applyProtection="0"/>
    <xf numFmtId="43" fontId="9" fillId="0" borderId="0" applyFont="0" applyFill="0" applyBorder="0" applyAlignment="0" applyProtection="0"/>
    <xf numFmtId="0" fontId="21" fillId="0" borderId="0" applyNumberFormat="0" applyFill="0" applyBorder="0" applyAlignment="0" applyProtection="0"/>
    <xf numFmtId="0" fontId="22" fillId="0" borderId="24" applyNumberFormat="0" applyFill="0" applyAlignment="0" applyProtection="0"/>
    <xf numFmtId="173" fontId="34" fillId="0" borderId="0">
      <alignment horizontal="left" vertical="top"/>
    </xf>
    <xf numFmtId="0" fontId="13" fillId="46" borderId="20" applyNumberFormat="0" applyAlignment="0" applyProtection="0"/>
    <xf numFmtId="43" fontId="9"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165" fontId="9"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32" fillId="0" borderId="0" applyFont="0" applyFill="0" applyBorder="0" applyAlignment="0" applyProtection="0"/>
    <xf numFmtId="43" fontId="1" fillId="0" borderId="0" applyFont="0" applyFill="0" applyBorder="0" applyAlignment="0" applyProtection="0"/>
    <xf numFmtId="0" fontId="19" fillId="0" borderId="0" applyNumberFormat="0" applyFill="0" applyBorder="0" applyAlignment="0" applyProtection="0"/>
    <xf numFmtId="173" fontId="35" fillId="47" borderId="30" applyNumberFormat="0" applyFont="0" applyBorder="0" applyAlignment="0">
      <alignment horizontal="justify" vertical="top" wrapText="1"/>
    </xf>
    <xf numFmtId="0" fontId="31" fillId="0" borderId="0" applyNumberFormat="0" applyFill="0" applyBorder="0" applyAlignment="0" applyProtection="0"/>
    <xf numFmtId="44" fontId="9" fillId="0" borderId="0" applyFont="0" applyFill="0" applyBorder="0" applyAlignment="0" applyProtection="0"/>
    <xf numFmtId="44" fontId="5" fillId="0" borderId="0" applyFont="0" applyFill="0" applyBorder="0" applyAlignment="0" applyProtection="0"/>
  </cellStyleXfs>
  <cellXfs count="782">
    <xf numFmtId="0" fontId="0" fillId="0" borderId="0" xfId="0"/>
    <xf numFmtId="0" fontId="4" fillId="0" borderId="0" xfId="0" applyFont="1"/>
    <xf numFmtId="0" fontId="4" fillId="0" borderId="0" xfId="0" applyFont="1" applyAlignment="1">
      <alignment horizontal="center" vertical="center"/>
    </xf>
    <xf numFmtId="2" fontId="4" fillId="0" borderId="0" xfId="0" applyNumberFormat="1" applyFont="1" applyAlignment="1">
      <alignment horizontal="center" vertical="center"/>
    </xf>
    <xf numFmtId="2" fontId="4" fillId="0" borderId="0" xfId="0" applyNumberFormat="1" applyFont="1" applyBorder="1" applyAlignment="1">
      <alignment horizontal="center" vertical="center"/>
    </xf>
    <xf numFmtId="2" fontId="4" fillId="0" borderId="14" xfId="0" applyNumberFormat="1" applyFont="1" applyBorder="1" applyAlignment="1">
      <alignment horizontal="center" vertical="center"/>
    </xf>
    <xf numFmtId="0" fontId="4" fillId="0" borderId="14" xfId="0" applyFont="1" applyBorder="1" applyAlignment="1">
      <alignment horizontal="center" vertical="center"/>
    </xf>
    <xf numFmtId="0" fontId="6" fillId="0" borderId="0" xfId="0" applyFont="1" applyBorder="1" applyAlignment="1">
      <alignment horizontal="center" vertical="center"/>
    </xf>
    <xf numFmtId="0" fontId="1" fillId="0" borderId="0" xfId="0" applyFont="1" applyFill="1"/>
    <xf numFmtId="0" fontId="4" fillId="0" borderId="0" xfId="0" applyFont="1" applyBorder="1"/>
    <xf numFmtId="0" fontId="4" fillId="0" borderId="14" xfId="0" applyFont="1" applyBorder="1"/>
    <xf numFmtId="0" fontId="37" fillId="0" borderId="0" xfId="0" applyFont="1"/>
    <xf numFmtId="0" fontId="38" fillId="0" borderId="0" xfId="0" applyFont="1"/>
    <xf numFmtId="0" fontId="1" fillId="0" borderId="0" xfId="51" applyFont="1" applyFill="1" applyBorder="1" applyAlignment="1">
      <alignment horizontal="center" vertical="center"/>
    </xf>
    <xf numFmtId="0" fontId="1" fillId="0" borderId="0" xfId="51" applyFont="1" applyFill="1" applyBorder="1" applyAlignment="1">
      <alignment horizontal="left" vertical="center"/>
    </xf>
    <xf numFmtId="3" fontId="1" fillId="0" borderId="0" xfId="51" applyNumberFormat="1" applyFont="1" applyFill="1" applyBorder="1" applyAlignment="1" applyProtection="1">
      <alignment horizontal="center" vertical="center"/>
    </xf>
    <xf numFmtId="0" fontId="1" fillId="0" borderId="0" xfId="51" applyFont="1" applyFill="1" applyBorder="1" applyAlignment="1">
      <alignment vertical="center"/>
    </xf>
    <xf numFmtId="0" fontId="38" fillId="0" borderId="0" xfId="0" applyFont="1" applyAlignment="1">
      <alignment horizontal="center"/>
    </xf>
    <xf numFmtId="4" fontId="1" fillId="0" borderId="0" xfId="51" applyNumberFormat="1" applyFont="1" applyFill="1" applyBorder="1" applyAlignment="1" applyProtection="1">
      <alignment horizontal="center" vertical="center"/>
    </xf>
    <xf numFmtId="3" fontId="1" fillId="0" borderId="0" xfId="51" applyNumberFormat="1" applyFont="1" applyFill="1" applyBorder="1" applyAlignment="1" applyProtection="1">
      <alignment horizontal="center" vertical="center"/>
      <protection locked="0"/>
    </xf>
    <xf numFmtId="4" fontId="1" fillId="0" borderId="0" xfId="51" applyNumberFormat="1" applyFont="1" applyFill="1" applyBorder="1" applyAlignment="1" applyProtection="1">
      <alignment horizontal="center" vertical="center"/>
      <protection locked="0"/>
    </xf>
    <xf numFmtId="0" fontId="37" fillId="0" borderId="0" xfId="0" applyFont="1" applyAlignment="1"/>
    <xf numFmtId="0" fontId="1" fillId="0" borderId="0" xfId="51" applyFont="1" applyFill="1" applyBorder="1" applyAlignment="1">
      <alignment horizontal="center"/>
    </xf>
    <xf numFmtId="0" fontId="3" fillId="0" borderId="0" xfId="51" applyFont="1" applyFill="1" applyBorder="1" applyAlignment="1">
      <alignment vertical="center"/>
    </xf>
    <xf numFmtId="4" fontId="3" fillId="0" borderId="0" xfId="0" applyNumberFormat="1" applyFont="1" applyAlignment="1">
      <alignment horizontal="center"/>
    </xf>
    <xf numFmtId="4" fontId="1" fillId="0" borderId="0" xfId="0" applyNumberFormat="1" applyFont="1" applyAlignment="1">
      <alignment horizontal="center"/>
    </xf>
    <xf numFmtId="4" fontId="37" fillId="0" borderId="0" xfId="0" applyNumberFormat="1" applyFont="1"/>
    <xf numFmtId="4" fontId="1" fillId="0" borderId="0" xfId="0" applyNumberFormat="1" applyFont="1" applyBorder="1" applyAlignment="1">
      <alignment horizontal="center"/>
    </xf>
    <xf numFmtId="0" fontId="1" fillId="0" borderId="0" xfId="0" applyFont="1" applyAlignment="1">
      <alignment horizontal="center"/>
    </xf>
    <xf numFmtId="2" fontId="1" fillId="0" borderId="0" xfId="52" applyNumberFormat="1" applyFont="1" applyFill="1" applyBorder="1" applyAlignment="1" applyProtection="1">
      <alignment horizontal="center" vertical="center"/>
    </xf>
    <xf numFmtId="10" fontId="1" fillId="0" borderId="0" xfId="53" applyNumberFormat="1" applyFont="1" applyFill="1" applyBorder="1" applyAlignment="1" applyProtection="1">
      <alignment horizontal="center" vertical="center"/>
    </xf>
    <xf numFmtId="4" fontId="3" fillId="0" borderId="0" xfId="53" applyNumberFormat="1" applyFont="1" applyFill="1" applyBorder="1" applyAlignment="1" applyProtection="1">
      <alignment horizontal="center" vertical="center"/>
    </xf>
    <xf numFmtId="0" fontId="3" fillId="0" borderId="0" xfId="51" applyFont="1" applyFill="1" applyBorder="1" applyAlignment="1">
      <alignment horizontal="left" vertical="center"/>
    </xf>
    <xf numFmtId="2" fontId="1" fillId="0" borderId="0" xfId="0" applyNumberFormat="1" applyFont="1" applyFill="1" applyAlignment="1">
      <alignment horizontal="center"/>
    </xf>
    <xf numFmtId="0" fontId="1" fillId="0" borderId="0" xfId="0" applyFont="1" applyFill="1" applyAlignment="1">
      <alignment vertical="center" wrapText="1"/>
    </xf>
    <xf numFmtId="4" fontId="1" fillId="0" borderId="0" xfId="0" applyNumberFormat="1" applyFont="1" applyFill="1" applyAlignment="1">
      <alignment horizontal="center" vertical="center"/>
    </xf>
    <xf numFmtId="0" fontId="1" fillId="0" borderId="0" xfId="0" applyFont="1" applyFill="1" applyAlignment="1">
      <alignment vertical="center"/>
    </xf>
    <xf numFmtId="0" fontId="37" fillId="0" borderId="0" xfId="0" applyFont="1" applyAlignment="1">
      <alignment vertical="center"/>
    </xf>
    <xf numFmtId="0" fontId="1" fillId="0" borderId="0" xfId="0" applyFont="1"/>
    <xf numFmtId="0" fontId="1" fillId="0" borderId="0" xfId="0" applyFont="1" applyAlignment="1"/>
    <xf numFmtId="0" fontId="1" fillId="0" borderId="8" xfId="0" applyFont="1" applyBorder="1" applyAlignment="1">
      <alignment horizontal="center"/>
    </xf>
    <xf numFmtId="0" fontId="1" fillId="0" borderId="0" xfId="51" applyFont="1" applyFill="1" applyBorder="1" applyAlignment="1" applyProtection="1">
      <alignment horizontal="center" vertical="center"/>
      <protection locked="0"/>
    </xf>
    <xf numFmtId="0" fontId="1" fillId="0" borderId="0" xfId="51" quotePrefix="1" applyFont="1" applyFill="1" applyBorder="1" applyAlignment="1">
      <alignment horizontal="left" vertical="center"/>
    </xf>
    <xf numFmtId="0" fontId="1" fillId="0" borderId="0" xfId="51" applyFont="1" applyFill="1" applyBorder="1" applyAlignment="1" applyProtection="1">
      <alignment horizontal="center" vertical="center"/>
    </xf>
    <xf numFmtId="10" fontId="1" fillId="0" borderId="0" xfId="51" applyNumberFormat="1" applyFont="1" applyFill="1" applyBorder="1" applyAlignment="1" applyProtection="1">
      <alignment horizontal="center" vertical="center"/>
    </xf>
    <xf numFmtId="0" fontId="1" fillId="0" borderId="0" xfId="51" applyFont="1" applyFill="1" applyBorder="1"/>
    <xf numFmtId="0" fontId="36" fillId="0" borderId="0" xfId="0" applyFont="1" applyAlignment="1">
      <alignment vertical="center"/>
    </xf>
    <xf numFmtId="17" fontId="1" fillId="0" borderId="0" xfId="51" applyNumberFormat="1" applyFont="1" applyFill="1" applyBorder="1" applyAlignment="1">
      <alignment horizontal="center" vertical="center"/>
    </xf>
    <xf numFmtId="0" fontId="1" fillId="0" borderId="0" xfId="0" applyFont="1" applyFill="1" applyAlignment="1">
      <alignment horizontal="center"/>
    </xf>
    <xf numFmtId="0" fontId="1" fillId="0" borderId="5" xfId="51" applyFont="1" applyFill="1" applyBorder="1" applyAlignment="1">
      <alignment horizontal="center" vertical="center"/>
    </xf>
    <xf numFmtId="17" fontId="1" fillId="0" borderId="5" xfId="51" applyNumberFormat="1" applyFont="1" applyFill="1" applyBorder="1" applyAlignment="1">
      <alignment horizontal="center" vertical="center"/>
    </xf>
    <xf numFmtId="174" fontId="1" fillId="0" borderId="5" xfId="51" applyNumberFormat="1" applyFont="1" applyFill="1" applyBorder="1" applyAlignment="1">
      <alignment horizontal="center" vertical="center"/>
    </xf>
    <xf numFmtId="174" fontId="1" fillId="0" borderId="5" xfId="51" applyNumberFormat="1" applyFont="1" applyFill="1" applyBorder="1" applyAlignment="1">
      <alignment horizontal="center" wrapText="1"/>
    </xf>
    <xf numFmtId="0" fontId="3" fillId="0" borderId="0" xfId="51" applyFont="1" applyFill="1" applyBorder="1" applyAlignment="1">
      <alignment horizontal="center" vertical="center" wrapText="1"/>
    </xf>
    <xf numFmtId="17" fontId="1" fillId="0" borderId="6" xfId="51" applyNumberFormat="1" applyFont="1" applyFill="1" applyBorder="1" applyAlignment="1">
      <alignment horizontal="center" vertical="center"/>
    </xf>
    <xf numFmtId="0" fontId="1" fillId="0" borderId="6" xfId="51" applyFont="1" applyFill="1" applyBorder="1" applyAlignment="1">
      <alignment horizontal="center" vertical="center"/>
    </xf>
    <xf numFmtId="0" fontId="3" fillId="0" borderId="31" xfId="51" applyFont="1" applyFill="1" applyBorder="1" applyAlignment="1">
      <alignment horizontal="center" vertical="center" wrapText="1"/>
    </xf>
    <xf numFmtId="174" fontId="3" fillId="0" borderId="32" xfId="51" applyNumberFormat="1" applyFont="1" applyFill="1" applyBorder="1" applyAlignment="1">
      <alignment horizontal="center" vertical="center"/>
    </xf>
    <xf numFmtId="0" fontId="3" fillId="0" borderId="0" xfId="0" applyFont="1" applyAlignment="1">
      <alignment vertical="center" wrapText="1"/>
    </xf>
    <xf numFmtId="0" fontId="3" fillId="0" borderId="5" xfId="51" applyFont="1" applyFill="1" applyBorder="1" applyAlignment="1">
      <alignment horizontal="center" vertical="center"/>
    </xf>
    <xf numFmtId="0" fontId="1" fillId="0" borderId="0" xfId="0" applyFont="1" applyBorder="1" applyAlignment="1">
      <alignment horizontal="center"/>
    </xf>
    <xf numFmtId="0" fontId="1" fillId="0" borderId="0" xfId="51" applyFont="1" applyFill="1" applyBorder="1" applyAlignment="1">
      <alignment vertical="center" wrapText="1"/>
    </xf>
    <xf numFmtId="0" fontId="1" fillId="0" borderId="0" xfId="0" applyFont="1" applyAlignment="1">
      <alignment vertical="center"/>
    </xf>
    <xf numFmtId="0" fontId="1" fillId="0" borderId="0" xfId="0" applyFont="1" applyBorder="1"/>
    <xf numFmtId="0" fontId="1" fillId="0" borderId="0" xfId="0" applyFont="1" applyBorder="1" applyAlignment="1"/>
    <xf numFmtId="0" fontId="1" fillId="0" borderId="0" xfId="0" applyFont="1" applyBorder="1" applyAlignment="1">
      <alignment horizontal="left"/>
    </xf>
    <xf numFmtId="17" fontId="1" fillId="0" borderId="0" xfId="51" applyNumberFormat="1" applyFont="1" applyFill="1" applyBorder="1" applyAlignment="1">
      <alignment horizontal="left" vertical="center"/>
    </xf>
    <xf numFmtId="174" fontId="1" fillId="0" borderId="0" xfId="51" applyNumberFormat="1" applyFont="1" applyFill="1" applyBorder="1" applyAlignment="1">
      <alignment horizontal="left" vertical="center"/>
    </xf>
    <xf numFmtId="174" fontId="1" fillId="0" borderId="0" xfId="51" applyNumberFormat="1" applyFont="1" applyFill="1" applyBorder="1" applyAlignment="1">
      <alignment horizontal="left" wrapText="1"/>
    </xf>
    <xf numFmtId="0" fontId="1" fillId="0" borderId="0" xfId="0" applyFont="1" applyAlignment="1">
      <alignment horizontal="left"/>
    </xf>
    <xf numFmtId="3" fontId="1" fillId="0" borderId="0" xfId="51" applyNumberFormat="1" applyFont="1" applyFill="1" applyBorder="1" applyAlignment="1" applyProtection="1">
      <alignment horizontal="left" vertical="center"/>
    </xf>
    <xf numFmtId="174" fontId="3" fillId="0" borderId="0" xfId="51" applyNumberFormat="1" applyFont="1" applyFill="1" applyBorder="1" applyAlignment="1">
      <alignment horizontal="left" vertical="center"/>
    </xf>
    <xf numFmtId="2" fontId="1" fillId="0" borderId="0" xfId="0" applyNumberFormat="1" applyFont="1" applyFill="1" applyAlignment="1">
      <alignment horizontal="left"/>
    </xf>
    <xf numFmtId="0" fontId="41" fillId="0" borderId="0" xfId="0" applyFont="1" applyAlignment="1">
      <alignment vertical="top" wrapText="1"/>
    </xf>
    <xf numFmtId="0" fontId="3" fillId="0" borderId="0" xfId="0" applyFont="1" applyAlignment="1">
      <alignment horizontal="center" vertical="center"/>
    </xf>
    <xf numFmtId="0" fontId="4" fillId="0" borderId="5" xfId="0" applyFont="1" applyBorder="1" applyAlignment="1">
      <alignment horizontal="center" vertical="center"/>
    </xf>
    <xf numFmtId="0" fontId="4" fillId="26" borderId="5"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5" xfId="0" applyNumberFormat="1" applyFont="1" applyBorder="1" applyAlignment="1">
      <alignment horizontal="center" vertical="center"/>
    </xf>
    <xf numFmtId="0" fontId="4" fillId="0" borderId="5" xfId="0" applyFont="1" applyBorder="1" applyAlignment="1">
      <alignment horizontal="center" vertical="center" wrapText="1"/>
    </xf>
    <xf numFmtId="0" fontId="4" fillId="0" borderId="5" xfId="0" applyFont="1" applyFill="1" applyBorder="1" applyAlignment="1">
      <alignment horizontal="center" vertical="center" wrapText="1"/>
    </xf>
    <xf numFmtId="0" fontId="3" fillId="0" borderId="35" xfId="0" applyFont="1" applyBorder="1" applyAlignment="1">
      <alignment horizontal="center" vertical="center"/>
    </xf>
    <xf numFmtId="0" fontId="3" fillId="0" borderId="37" xfId="0" applyFont="1" applyBorder="1" applyAlignment="1">
      <alignment horizontal="center" vertical="center"/>
    </xf>
    <xf numFmtId="0" fontId="3" fillId="0" borderId="33" xfId="0" applyFont="1" applyBorder="1" applyAlignment="1">
      <alignment horizontal="center" vertical="center"/>
    </xf>
    <xf numFmtId="0" fontId="3" fillId="0" borderId="38" xfId="0" applyFont="1" applyBorder="1" applyAlignment="1">
      <alignment horizontal="center" vertical="center"/>
    </xf>
    <xf numFmtId="0" fontId="1" fillId="0" borderId="39" xfId="0" applyFont="1" applyBorder="1" applyAlignment="1">
      <alignment horizontal="center"/>
    </xf>
    <xf numFmtId="0" fontId="1" fillId="0" borderId="39" xfId="51" applyFont="1" applyFill="1" applyBorder="1" applyAlignment="1">
      <alignment horizontal="center" vertical="center"/>
    </xf>
    <xf numFmtId="0" fontId="1" fillId="0" borderId="40" xfId="0" applyFont="1" applyBorder="1" applyAlignment="1">
      <alignment horizontal="center"/>
    </xf>
    <xf numFmtId="0" fontId="4" fillId="0" borderId="7" xfId="0" applyFont="1" applyBorder="1" applyAlignment="1">
      <alignment horizontal="center" vertical="center"/>
    </xf>
    <xf numFmtId="0" fontId="4" fillId="0" borderId="7" xfId="0" applyFont="1" applyBorder="1" applyAlignment="1">
      <alignment horizontal="center" vertical="center" wrapText="1"/>
    </xf>
    <xf numFmtId="0" fontId="1" fillId="26" borderId="7" xfId="0" applyFont="1" applyFill="1" applyBorder="1" applyAlignment="1">
      <alignment horizontal="center" vertical="center"/>
    </xf>
    <xf numFmtId="0" fontId="4" fillId="26" borderId="7" xfId="0" applyFont="1" applyFill="1" applyBorder="1" applyAlignment="1">
      <alignment horizontal="center" vertical="center"/>
    </xf>
    <xf numFmtId="0" fontId="4" fillId="0" borderId="7" xfId="0" applyFont="1" applyFill="1" applyBorder="1" applyAlignment="1">
      <alignment horizontal="center" vertical="center"/>
    </xf>
    <xf numFmtId="0" fontId="1" fillId="0" borderId="7" xfId="0" applyFont="1" applyFill="1" applyBorder="1" applyAlignment="1">
      <alignment horizontal="center" vertical="center"/>
    </xf>
    <xf numFmtId="0" fontId="4" fillId="0" borderId="41" xfId="0" applyFont="1" applyBorder="1" applyAlignment="1">
      <alignment horizontal="center" vertical="center"/>
    </xf>
    <xf numFmtId="0" fontId="4" fillId="0" borderId="42" xfId="0" applyFont="1" applyFill="1" applyBorder="1" applyAlignment="1">
      <alignment horizontal="center" vertical="center" wrapText="1"/>
    </xf>
    <xf numFmtId="0" fontId="4" fillId="26" borderId="42" xfId="0" applyFont="1" applyFill="1" applyBorder="1" applyAlignment="1">
      <alignment horizontal="center" vertical="center"/>
    </xf>
    <xf numFmtId="4" fontId="1" fillId="0" borderId="0" xfId="0" applyNumberFormat="1" applyFont="1"/>
    <xf numFmtId="0" fontId="1" fillId="0" borderId="1" xfId="0" applyFont="1" applyBorder="1" applyAlignment="1">
      <alignment horizontal="center"/>
    </xf>
    <xf numFmtId="0" fontId="1" fillId="0" borderId="1" xfId="51" applyFont="1" applyFill="1" applyBorder="1" applyAlignment="1">
      <alignment horizontal="center" vertical="center" wrapText="1"/>
    </xf>
    <xf numFmtId="0" fontId="1" fillId="0" borderId="44" xfId="0" applyFont="1" applyBorder="1" applyAlignment="1">
      <alignment horizontal="center"/>
    </xf>
    <xf numFmtId="0" fontId="3" fillId="0" borderId="37" xfId="0" applyFont="1" applyBorder="1" applyAlignment="1">
      <alignment horizontal="center" vertical="center" wrapText="1"/>
    </xf>
    <xf numFmtId="4" fontId="3" fillId="0" borderId="32" xfId="0" applyNumberFormat="1" applyFont="1" applyBorder="1" applyAlignment="1">
      <alignment horizontal="center" vertical="center" wrapText="1"/>
    </xf>
    <xf numFmtId="4" fontId="1" fillId="0" borderId="15" xfId="0" applyNumberFormat="1" applyFont="1" applyBorder="1"/>
    <xf numFmtId="4" fontId="1" fillId="0" borderId="43" xfId="0" applyNumberFormat="1" applyFont="1" applyBorder="1"/>
    <xf numFmtId="0" fontId="1" fillId="0" borderId="45" xfId="51" applyFont="1" applyFill="1" applyBorder="1" applyAlignment="1">
      <alignment horizontal="center" vertical="center"/>
    </xf>
    <xf numFmtId="0" fontId="4" fillId="0" borderId="46" xfId="0" applyFont="1" applyBorder="1" applyAlignment="1">
      <alignment horizontal="center" vertical="center"/>
    </xf>
    <xf numFmtId="0" fontId="4" fillId="0" borderId="47" xfId="0" applyFont="1" applyFill="1" applyBorder="1" applyAlignment="1">
      <alignment horizontal="center" vertical="center"/>
    </xf>
    <xf numFmtId="0" fontId="4" fillId="0" borderId="47" xfId="0" applyFont="1" applyBorder="1" applyAlignment="1">
      <alignment horizontal="center" vertical="center"/>
    </xf>
    <xf numFmtId="0" fontId="1" fillId="0" borderId="48" xfId="0" applyFont="1" applyBorder="1" applyAlignment="1">
      <alignment horizontal="center"/>
    </xf>
    <xf numFmtId="4" fontId="1" fillId="0" borderId="49" xfId="0" applyNumberFormat="1" applyFont="1" applyBorder="1"/>
    <xf numFmtId="4" fontId="3" fillId="0" borderId="0" xfId="0" applyNumberFormat="1" applyFont="1" applyAlignment="1">
      <alignment vertical="center"/>
    </xf>
    <xf numFmtId="4" fontId="3" fillId="0" borderId="36" xfId="0" applyNumberFormat="1" applyFont="1" applyBorder="1" applyAlignment="1">
      <alignment horizontal="center" vertical="center"/>
    </xf>
    <xf numFmtId="0" fontId="3" fillId="0" borderId="0" xfId="0" applyFont="1" applyAlignment="1">
      <alignment horizontal="center" vertical="center"/>
    </xf>
    <xf numFmtId="0" fontId="1" fillId="0" borderId="0" xfId="0" applyFont="1" applyAlignment="1">
      <alignment horizontal="left" vertical="center" wrapText="1"/>
    </xf>
    <xf numFmtId="0" fontId="39" fillId="0" borderId="0" xfId="0" applyFont="1" applyAlignment="1">
      <alignment horizontal="left" vertical="top" wrapText="1"/>
    </xf>
    <xf numFmtId="0" fontId="3" fillId="0" borderId="33" xfId="0" applyFont="1" applyBorder="1" applyAlignment="1">
      <alignment horizontal="center" wrapText="1"/>
    </xf>
    <xf numFmtId="0" fontId="3" fillId="0" borderId="46" xfId="0" applyFont="1" applyBorder="1" applyAlignment="1">
      <alignment horizontal="center" vertical="center"/>
    </xf>
    <xf numFmtId="0" fontId="3" fillId="0" borderId="49" xfId="0" applyFont="1" applyBorder="1" applyAlignment="1">
      <alignment horizontal="center" wrapText="1"/>
    </xf>
    <xf numFmtId="4" fontId="1" fillId="0" borderId="15" xfId="0" applyNumberFormat="1" applyFont="1" applyBorder="1" applyAlignment="1">
      <alignment horizontal="center"/>
    </xf>
    <xf numFmtId="0" fontId="1" fillId="0" borderId="7" xfId="0" applyFont="1" applyBorder="1" applyAlignment="1">
      <alignment horizontal="center"/>
    </xf>
    <xf numFmtId="4" fontId="4" fillId="0" borderId="15" xfId="0" applyNumberFormat="1" applyFont="1" applyFill="1" applyBorder="1" applyAlignment="1">
      <alignment horizontal="center" vertical="center"/>
    </xf>
    <xf numFmtId="0" fontId="4" fillId="0" borderId="17" xfId="0" applyFont="1" applyBorder="1" applyAlignment="1">
      <alignment horizontal="center" vertical="center"/>
    </xf>
    <xf numFmtId="4" fontId="4" fillId="0" borderId="18" xfId="0" applyNumberFormat="1" applyFont="1" applyFill="1" applyBorder="1" applyAlignment="1">
      <alignment horizontal="center" vertical="center" wrapText="1"/>
    </xf>
    <xf numFmtId="0" fontId="1" fillId="0" borderId="34" xfId="0" applyFont="1" applyBorder="1" applyAlignment="1">
      <alignment horizontal="right" vertical="top" wrapText="1"/>
    </xf>
    <xf numFmtId="0" fontId="1" fillId="0" borderId="35" xfId="0" applyFont="1" applyBorder="1" applyAlignment="1">
      <alignment horizontal="center" vertical="top" wrapText="1"/>
    </xf>
    <xf numFmtId="0" fontId="1" fillId="0" borderId="36" xfId="0" applyFont="1" applyBorder="1"/>
    <xf numFmtId="0" fontId="1" fillId="0" borderId="34" xfId="0" applyFont="1" applyBorder="1" applyAlignment="1">
      <alignment horizontal="right"/>
    </xf>
    <xf numFmtId="0" fontId="1" fillId="0" borderId="0" xfId="51" applyFont="1" applyAlignment="1">
      <alignment horizontal="center"/>
    </xf>
    <xf numFmtId="0" fontId="1" fillId="0" borderId="0" xfId="51" applyFont="1"/>
    <xf numFmtId="0" fontId="3" fillId="0" borderId="5" xfId="51" applyFont="1" applyFill="1" applyBorder="1" applyAlignment="1">
      <alignment horizontal="center"/>
    </xf>
    <xf numFmtId="0" fontId="1" fillId="0" borderId="0" xfId="51" applyFont="1" applyFill="1"/>
    <xf numFmtId="175" fontId="3" fillId="0" borderId="52" xfId="131" applyNumberFormat="1" applyFont="1" applyFill="1" applyBorder="1" applyAlignment="1">
      <alignment horizontal="center"/>
    </xf>
    <xf numFmtId="175" fontId="3" fillId="0" borderId="0" xfId="131" applyNumberFormat="1" applyFont="1" applyFill="1" applyBorder="1" applyAlignment="1">
      <alignment horizontal="center"/>
    </xf>
    <xf numFmtId="10" fontId="3" fillId="0" borderId="0" xfId="53" applyNumberFormat="1" applyFont="1" applyFill="1" applyBorder="1" applyAlignment="1">
      <alignment horizontal="center" vertical="center"/>
    </xf>
    <xf numFmtId="10" fontId="3" fillId="0" borderId="53" xfId="53" applyNumberFormat="1" applyFont="1" applyFill="1" applyBorder="1" applyAlignment="1">
      <alignment horizontal="center" vertical="center"/>
    </xf>
    <xf numFmtId="4" fontId="3" fillId="0" borderId="52" xfId="51" applyNumberFormat="1" applyFont="1" applyFill="1" applyBorder="1" applyAlignment="1">
      <alignment vertical="center"/>
    </xf>
    <xf numFmtId="4" fontId="1" fillId="0" borderId="0" xfId="51" applyNumberFormat="1" applyFont="1" applyFill="1" applyBorder="1" applyAlignment="1">
      <alignment vertical="center"/>
    </xf>
    <xf numFmtId="4" fontId="1" fillId="0" borderId="53" xfId="51" applyNumberFormat="1" applyFont="1" applyFill="1" applyBorder="1" applyAlignment="1">
      <alignment vertical="center"/>
    </xf>
    <xf numFmtId="4" fontId="44" fillId="0" borderId="52" xfId="51" quotePrefix="1" applyNumberFormat="1" applyFont="1" applyFill="1" applyBorder="1" applyAlignment="1">
      <alignment horizontal="left" vertical="center"/>
    </xf>
    <xf numFmtId="4" fontId="1" fillId="0" borderId="52" xfId="51" applyNumberFormat="1" applyFont="1" applyFill="1" applyBorder="1" applyAlignment="1" applyProtection="1">
      <alignment horizontal="center" vertical="center"/>
      <protection locked="0"/>
    </xf>
    <xf numFmtId="4" fontId="1" fillId="0" borderId="0" xfId="51" quotePrefix="1" applyNumberFormat="1" applyFont="1" applyFill="1" applyBorder="1" applyAlignment="1">
      <alignment horizontal="center" vertical="center"/>
    </xf>
    <xf numFmtId="4" fontId="1" fillId="0" borderId="0" xfId="51" applyNumberFormat="1" applyFont="1" applyFill="1" applyBorder="1" applyAlignment="1">
      <alignment horizontal="center" vertical="center"/>
    </xf>
    <xf numFmtId="4" fontId="3" fillId="0" borderId="52" xfId="51" applyNumberFormat="1" applyFont="1" applyFill="1" applyBorder="1" applyAlignment="1">
      <alignment horizontal="center" vertical="center"/>
    </xf>
    <xf numFmtId="4" fontId="1" fillId="0" borderId="52" xfId="51" applyNumberFormat="1" applyFont="1" applyFill="1" applyBorder="1" applyAlignment="1">
      <alignment horizontal="center" vertical="center"/>
    </xf>
    <xf numFmtId="4" fontId="1" fillId="0" borderId="0" xfId="51" applyNumberFormat="1" applyFont="1" applyFill="1"/>
    <xf numFmtId="4" fontId="1" fillId="0" borderId="52" xfId="51" applyNumberFormat="1" applyFont="1" applyFill="1" applyBorder="1" applyAlignment="1">
      <alignment horizontal="center" vertical="center" wrapText="1"/>
    </xf>
    <xf numFmtId="4" fontId="3" fillId="0" borderId="55" xfId="51" applyNumberFormat="1" applyFont="1" applyFill="1" applyBorder="1" applyAlignment="1">
      <alignment horizontal="center" vertical="center"/>
    </xf>
    <xf numFmtId="4" fontId="3" fillId="0" borderId="0" xfId="51" applyNumberFormat="1" applyFont="1" applyFill="1" applyBorder="1" applyAlignment="1">
      <alignment horizontal="center" vertical="center"/>
    </xf>
    <xf numFmtId="4" fontId="3" fillId="0" borderId="0" xfId="51" applyNumberFormat="1" applyFont="1" applyFill="1" applyBorder="1" applyAlignment="1">
      <alignment horizontal="right" vertical="center"/>
    </xf>
    <xf numFmtId="4" fontId="3" fillId="0" borderId="1" xfId="51" applyNumberFormat="1" applyFont="1" applyFill="1" applyBorder="1" applyAlignment="1">
      <alignment horizontal="left" vertical="center"/>
    </xf>
    <xf numFmtId="4" fontId="3" fillId="0" borderId="53" xfId="51" applyNumberFormat="1" applyFont="1" applyFill="1" applyBorder="1" applyAlignment="1">
      <alignment horizontal="center" vertical="center"/>
    </xf>
    <xf numFmtId="4" fontId="3" fillId="0" borderId="51" xfId="51" applyNumberFormat="1" applyFont="1" applyFill="1" applyBorder="1" applyAlignment="1">
      <alignment horizontal="center" vertical="center"/>
    </xf>
    <xf numFmtId="4" fontId="3" fillId="0" borderId="4" xfId="51" applyNumberFormat="1" applyFont="1" applyFill="1" applyBorder="1" applyAlignment="1">
      <alignment horizontal="center" vertical="center"/>
    </xf>
    <xf numFmtId="4" fontId="3" fillId="0" borderId="56" xfId="51" applyNumberFormat="1" applyFont="1" applyFill="1" applyBorder="1" applyAlignment="1">
      <alignment horizontal="center" vertical="center"/>
    </xf>
    <xf numFmtId="0" fontId="3" fillId="0" borderId="0" xfId="51" applyFont="1" applyFill="1"/>
    <xf numFmtId="4" fontId="1" fillId="0" borderId="52" xfId="51" applyNumberFormat="1" applyFont="1" applyFill="1" applyBorder="1" applyAlignment="1">
      <alignment vertical="center"/>
    </xf>
    <xf numFmtId="176" fontId="1" fillId="0" borderId="0" xfId="53" applyNumberFormat="1" applyFont="1" applyFill="1" applyBorder="1" applyAlignment="1">
      <alignment horizontal="center" vertical="center"/>
    </xf>
    <xf numFmtId="4" fontId="1" fillId="0" borderId="53" xfId="51" applyNumberFormat="1" applyFont="1" applyFill="1" applyBorder="1" applyAlignment="1">
      <alignment horizontal="center" vertical="center"/>
    </xf>
    <xf numFmtId="4" fontId="3" fillId="0" borderId="0" xfId="51" applyNumberFormat="1" applyFont="1" applyFill="1" applyBorder="1" applyAlignment="1">
      <alignment vertical="center"/>
    </xf>
    <xf numFmtId="176" fontId="3" fillId="0" borderId="0" xfId="53" applyNumberFormat="1" applyFont="1" applyFill="1" applyBorder="1" applyAlignment="1">
      <alignment horizontal="center" vertical="center"/>
    </xf>
    <xf numFmtId="4" fontId="3" fillId="0" borderId="53" xfId="51" applyNumberFormat="1" applyFont="1" applyFill="1" applyBorder="1" applyAlignment="1">
      <alignment horizontal="right" vertical="center"/>
    </xf>
    <xf numFmtId="0" fontId="42" fillId="0" borderId="52" xfId="51" applyFont="1" applyFill="1" applyBorder="1" applyAlignment="1">
      <alignment vertical="center"/>
    </xf>
    <xf numFmtId="0" fontId="3" fillId="0" borderId="0" xfId="51" quotePrefix="1" applyFont="1" applyFill="1" applyBorder="1" applyAlignment="1">
      <alignment horizontal="center" vertical="center"/>
    </xf>
    <xf numFmtId="10" fontId="3" fillId="0" borderId="0" xfId="51" applyNumberFormat="1" applyFont="1" applyFill="1" applyBorder="1" applyAlignment="1">
      <alignment horizontal="center" vertical="center"/>
    </xf>
    <xf numFmtId="0" fontId="1" fillId="0" borderId="52" xfId="51" applyFont="1" applyFill="1" applyBorder="1" applyAlignment="1">
      <alignment vertical="center"/>
    </xf>
    <xf numFmtId="0" fontId="1" fillId="0" borderId="0" xfId="51" quotePrefix="1" applyFont="1" applyFill="1" applyBorder="1" applyAlignment="1">
      <alignment horizontal="center" vertical="center"/>
    </xf>
    <xf numFmtId="0" fontId="1" fillId="0" borderId="53" xfId="51" applyFont="1" applyFill="1" applyBorder="1" applyAlignment="1">
      <alignment vertical="center"/>
    </xf>
    <xf numFmtId="4" fontId="42" fillId="0" borderId="52" xfId="51" applyNumberFormat="1" applyFont="1" applyFill="1" applyBorder="1" applyAlignment="1">
      <alignment vertical="center"/>
    </xf>
    <xf numFmtId="4" fontId="1" fillId="0" borderId="0" xfId="51" applyNumberFormat="1" applyFont="1" applyFill="1" applyBorder="1" applyAlignment="1">
      <alignment horizontal="centerContinuous" vertical="center"/>
    </xf>
    <xf numFmtId="0" fontId="3" fillId="0" borderId="53" xfId="51" quotePrefix="1" applyFont="1" applyFill="1" applyBorder="1" applyAlignment="1">
      <alignment horizontal="center" vertical="center"/>
    </xf>
    <xf numFmtId="4" fontId="1" fillId="0" borderId="54" xfId="51" applyNumberFormat="1" applyFont="1" applyFill="1" applyBorder="1" applyAlignment="1">
      <alignment horizontal="center" vertical="center"/>
    </xf>
    <xf numFmtId="4" fontId="1" fillId="0" borderId="8" xfId="51" applyNumberFormat="1" applyFont="1" applyFill="1" applyBorder="1" applyAlignment="1">
      <alignment horizontal="centerContinuous" vertical="center"/>
    </xf>
    <xf numFmtId="4" fontId="1" fillId="0" borderId="8" xfId="51" applyNumberFormat="1" applyFont="1" applyFill="1" applyBorder="1" applyAlignment="1">
      <alignment vertical="center"/>
    </xf>
    <xf numFmtId="4" fontId="1" fillId="0" borderId="8" xfId="51" applyNumberFormat="1" applyFont="1" applyFill="1" applyBorder="1" applyAlignment="1">
      <alignment horizontal="center" vertical="center"/>
    </xf>
    <xf numFmtId="4" fontId="1" fillId="0" borderId="55" xfId="51" applyNumberFormat="1" applyFont="1" applyFill="1" applyBorder="1" applyAlignment="1">
      <alignment vertical="center"/>
    </xf>
    <xf numFmtId="0" fontId="3" fillId="0" borderId="5" xfId="51" applyFont="1" applyBorder="1" applyAlignment="1">
      <alignment horizontal="center"/>
    </xf>
    <xf numFmtId="0" fontId="1" fillId="0" borderId="5" xfId="51" applyFont="1" applyBorder="1" applyAlignment="1">
      <alignment horizontal="center"/>
    </xf>
    <xf numFmtId="0" fontId="1" fillId="0" borderId="5" xfId="51" applyFont="1" applyBorder="1"/>
    <xf numFmtId="4" fontId="1" fillId="0" borderId="5" xfId="51" applyNumberFormat="1" applyFont="1" applyBorder="1"/>
    <xf numFmtId="0" fontId="1" fillId="0" borderId="5" xfId="51" applyFont="1" applyBorder="1" applyAlignment="1">
      <alignment wrapText="1"/>
    </xf>
    <xf numFmtId="0" fontId="3" fillId="0" borderId="5" xfId="51" applyFont="1" applyBorder="1"/>
    <xf numFmtId="4" fontId="3" fillId="0" borderId="5" xfId="51" applyNumberFormat="1" applyFont="1" applyBorder="1"/>
    <xf numFmtId="177" fontId="1" fillId="0" borderId="5" xfId="51" applyNumberFormat="1" applyFont="1" applyBorder="1"/>
    <xf numFmtId="0" fontId="3" fillId="0" borderId="0" xfId="51" applyFont="1" applyBorder="1"/>
    <xf numFmtId="4" fontId="3" fillId="0" borderId="0" xfId="51" applyNumberFormat="1" applyFont="1" applyBorder="1"/>
    <xf numFmtId="4" fontId="1" fillId="0" borderId="0" xfId="51" applyNumberFormat="1" applyFont="1"/>
    <xf numFmtId="4" fontId="3" fillId="0" borderId="5" xfId="51" applyNumberFormat="1" applyFont="1" applyBorder="1" applyAlignment="1">
      <alignment horizontal="center"/>
    </xf>
    <xf numFmtId="0" fontId="3" fillId="0" borderId="5" xfId="51" applyFont="1" applyFill="1" applyBorder="1"/>
    <xf numFmtId="0" fontId="3" fillId="0" borderId="0" xfId="51" applyFont="1" applyFill="1" applyBorder="1"/>
    <xf numFmtId="4" fontId="3" fillId="0" borderId="51" xfId="51" applyNumberFormat="1" applyFont="1" applyFill="1" applyBorder="1" applyAlignment="1">
      <alignment vertical="center"/>
    </xf>
    <xf numFmtId="4" fontId="1" fillId="0" borderId="4" xfId="51" applyNumberFormat="1" applyFont="1" applyFill="1" applyBorder="1" applyAlignment="1">
      <alignment vertical="center"/>
    </xf>
    <xf numFmtId="4" fontId="1" fillId="0" borderId="56" xfId="51" applyNumberFormat="1" applyFont="1" applyFill="1" applyBorder="1" applyAlignment="1">
      <alignment vertical="center"/>
    </xf>
    <xf numFmtId="0" fontId="1" fillId="0" borderId="0" xfId="51" applyFont="1" applyFill="1" applyAlignment="1">
      <alignment vertical="center"/>
    </xf>
    <xf numFmtId="4" fontId="26" fillId="0" borderId="52" xfId="51" applyNumberFormat="1" applyFont="1" applyFill="1" applyBorder="1" applyAlignment="1">
      <alignment horizontal="left" vertical="center"/>
    </xf>
    <xf numFmtId="2" fontId="1" fillId="0" borderId="57" xfId="51" applyNumberFormat="1" applyFont="1" applyFill="1" applyBorder="1" applyAlignment="1" applyProtection="1">
      <alignment horizontal="center" vertical="center"/>
      <protection locked="0"/>
    </xf>
    <xf numFmtId="4" fontId="1" fillId="0" borderId="58" xfId="51" applyNumberFormat="1" applyFont="1" applyFill="1" applyBorder="1" applyAlignment="1">
      <alignment horizontal="center" vertical="center"/>
    </xf>
    <xf numFmtId="10" fontId="1" fillId="0" borderId="58" xfId="53" applyNumberFormat="1" applyFont="1" applyFill="1" applyBorder="1" applyAlignment="1" applyProtection="1">
      <alignment horizontal="center" vertical="center"/>
    </xf>
    <xf numFmtId="3" fontId="1" fillId="0" borderId="58" xfId="51" applyNumberFormat="1" applyFont="1" applyFill="1" applyBorder="1" applyAlignment="1" applyProtection="1">
      <alignment horizontal="center" vertical="center"/>
    </xf>
    <xf numFmtId="4" fontId="1" fillId="0" borderId="59" xfId="51" quotePrefix="1" applyNumberFormat="1" applyFont="1" applyFill="1" applyBorder="1" applyAlignment="1">
      <alignment horizontal="center" vertical="center"/>
    </xf>
    <xf numFmtId="4" fontId="1" fillId="0" borderId="60" xfId="51" applyNumberFormat="1" applyFont="1" applyFill="1" applyBorder="1" applyAlignment="1">
      <alignment horizontal="center" vertical="center"/>
    </xf>
    <xf numFmtId="4" fontId="1" fillId="0" borderId="52" xfId="51" quotePrefix="1" applyNumberFormat="1" applyFont="1" applyFill="1" applyBorder="1" applyAlignment="1">
      <alignment horizontal="center" vertical="center"/>
    </xf>
    <xf numFmtId="4" fontId="1" fillId="0" borderId="58" xfId="51" applyNumberFormat="1" applyFont="1" applyFill="1" applyBorder="1" applyAlignment="1" applyProtection="1">
      <alignment horizontal="center" vertical="center"/>
    </xf>
    <xf numFmtId="3" fontId="1" fillId="0" borderId="58" xfId="51" applyNumberFormat="1" applyFont="1" applyFill="1" applyBorder="1" applyAlignment="1">
      <alignment horizontal="center" vertical="center"/>
    </xf>
    <xf numFmtId="4" fontId="26" fillId="0" borderId="52" xfId="51" applyNumberFormat="1" applyFont="1" applyFill="1" applyBorder="1" applyAlignment="1">
      <alignment vertical="center"/>
    </xf>
    <xf numFmtId="10" fontId="1" fillId="0" borderId="58" xfId="51" applyNumberFormat="1" applyFont="1" applyFill="1" applyBorder="1" applyAlignment="1" applyProtection="1">
      <alignment horizontal="center" vertical="center"/>
    </xf>
    <xf numFmtId="4" fontId="1" fillId="0" borderId="59" xfId="51" applyNumberFormat="1" applyFont="1" applyFill="1" applyBorder="1" applyAlignment="1">
      <alignment horizontal="center" vertical="center"/>
    </xf>
    <xf numFmtId="4" fontId="3" fillId="0" borderId="57" xfId="51" applyNumberFormat="1" applyFont="1" applyFill="1" applyBorder="1" applyAlignment="1">
      <alignment horizontal="left" vertical="center"/>
    </xf>
    <xf numFmtId="4" fontId="1" fillId="0" borderId="58" xfId="51" applyNumberFormat="1" applyFont="1" applyFill="1" applyBorder="1" applyAlignment="1">
      <alignment vertical="center"/>
    </xf>
    <xf numFmtId="4" fontId="1" fillId="0" borderId="58" xfId="51" quotePrefix="1" applyNumberFormat="1" applyFont="1" applyFill="1" applyBorder="1" applyAlignment="1">
      <alignment horizontal="center" vertical="center"/>
    </xf>
    <xf numFmtId="4" fontId="3" fillId="0" borderId="60" xfId="51" applyNumberFormat="1" applyFont="1" applyFill="1" applyBorder="1" applyAlignment="1">
      <alignment horizontal="center" vertical="center"/>
    </xf>
    <xf numFmtId="4" fontId="3" fillId="0" borderId="54" xfId="51" quotePrefix="1" applyNumberFormat="1" applyFont="1" applyFill="1" applyBorder="1" applyAlignment="1">
      <alignment horizontal="left" vertical="center"/>
    </xf>
    <xf numFmtId="4" fontId="1" fillId="0" borderId="8" xfId="51" quotePrefix="1" applyNumberFormat="1" applyFont="1" applyFill="1" applyBorder="1" applyAlignment="1">
      <alignment horizontal="center" vertical="center"/>
    </xf>
    <xf numFmtId="0" fontId="3" fillId="0" borderId="55" xfId="51" quotePrefix="1" applyFont="1" applyFill="1" applyBorder="1" applyAlignment="1">
      <alignment horizontal="center" vertical="center"/>
    </xf>
    <xf numFmtId="4" fontId="3" fillId="0" borderId="1" xfId="51" applyNumberFormat="1" applyFont="1" applyFill="1" applyBorder="1" applyAlignment="1">
      <alignment vertical="center"/>
    </xf>
    <xf numFmtId="4" fontId="1" fillId="0" borderId="2" xfId="51" applyNumberFormat="1" applyFont="1" applyFill="1" applyBorder="1" applyAlignment="1">
      <alignment vertical="center"/>
    </xf>
    <xf numFmtId="4" fontId="1" fillId="0" borderId="3" xfId="51" applyNumberFormat="1" applyFont="1" applyFill="1" applyBorder="1" applyAlignment="1">
      <alignment vertical="center"/>
    </xf>
    <xf numFmtId="4" fontId="26" fillId="0" borderId="52" xfId="51" quotePrefix="1" applyNumberFormat="1" applyFont="1" applyFill="1" applyBorder="1" applyAlignment="1">
      <alignment horizontal="left" vertical="center"/>
    </xf>
    <xf numFmtId="4" fontId="1" fillId="0" borderId="57" xfId="51" applyNumberFormat="1" applyFont="1" applyFill="1" applyBorder="1" applyAlignment="1" applyProtection="1">
      <alignment horizontal="center" vertical="center"/>
      <protection locked="0"/>
    </xf>
    <xf numFmtId="10" fontId="1" fillId="0" borderId="58" xfId="53" applyNumberFormat="1" applyFont="1" applyFill="1" applyBorder="1" applyAlignment="1">
      <alignment horizontal="center" vertical="center"/>
    </xf>
    <xf numFmtId="3" fontId="1" fillId="0" borderId="58" xfId="51" applyNumberFormat="1" applyFont="1" applyFill="1" applyBorder="1" applyAlignment="1" applyProtection="1">
      <alignment horizontal="center" vertical="center"/>
      <protection locked="0"/>
    </xf>
    <xf numFmtId="10" fontId="1" fillId="0" borderId="58" xfId="51" applyNumberFormat="1" applyFont="1" applyFill="1" applyBorder="1" applyAlignment="1">
      <alignment horizontal="center" vertical="center"/>
    </xf>
    <xf numFmtId="2" fontId="1" fillId="0" borderId="58" xfId="51" applyNumberFormat="1" applyFont="1" applyFill="1" applyBorder="1" applyAlignment="1" applyProtection="1">
      <alignment horizontal="center" vertical="center"/>
      <protection locked="0"/>
    </xf>
    <xf numFmtId="4" fontId="1" fillId="0" borderId="57" xfId="51" applyNumberFormat="1" applyFont="1" applyFill="1" applyBorder="1" applyAlignment="1" applyProtection="1">
      <alignment horizontal="center" vertical="center"/>
    </xf>
    <xf numFmtId="4" fontId="3" fillId="0" borderId="5" xfId="51" applyNumberFormat="1" applyFont="1" applyFill="1" applyBorder="1" applyAlignment="1">
      <alignment horizontal="center" vertical="center"/>
    </xf>
    <xf numFmtId="4" fontId="1" fillId="0" borderId="54" xfId="51" applyNumberFormat="1" applyFont="1" applyFill="1" applyBorder="1" applyAlignment="1">
      <alignment vertical="center"/>
    </xf>
    <xf numFmtId="4" fontId="26" fillId="0" borderId="51" xfId="51" applyNumberFormat="1" applyFont="1" applyFill="1" applyBorder="1" applyAlignment="1">
      <alignment vertical="center"/>
    </xf>
    <xf numFmtId="1" fontId="1" fillId="0" borderId="57" xfId="51" applyNumberFormat="1" applyFont="1" applyFill="1" applyBorder="1" applyAlignment="1" applyProtection="1">
      <alignment horizontal="center" vertical="center"/>
      <protection locked="0"/>
    </xf>
    <xf numFmtId="4" fontId="1" fillId="0" borderId="58" xfId="51" applyNumberFormat="1" applyFont="1" applyFill="1" applyBorder="1" applyAlignment="1" applyProtection="1">
      <alignment horizontal="center" vertical="center"/>
      <protection locked="0"/>
    </xf>
    <xf numFmtId="4" fontId="3" fillId="26" borderId="52" xfId="51" applyNumberFormat="1" applyFont="1" applyFill="1" applyBorder="1" applyAlignment="1">
      <alignment vertical="center"/>
    </xf>
    <xf numFmtId="4" fontId="1" fillId="26" borderId="0" xfId="51" applyNumberFormat="1" applyFont="1" applyFill="1" applyBorder="1" applyAlignment="1">
      <alignment vertical="center"/>
    </xf>
    <xf numFmtId="4" fontId="1" fillId="26" borderId="61" xfId="51" applyNumberFormat="1" applyFont="1" applyFill="1" applyBorder="1" applyAlignment="1">
      <alignment vertical="center"/>
    </xf>
    <xf numFmtId="9" fontId="1" fillId="26" borderId="57" xfId="51" applyNumberFormat="1" applyFont="1" applyFill="1" applyBorder="1" applyAlignment="1" applyProtection="1">
      <alignment horizontal="center" vertical="center"/>
      <protection locked="0"/>
    </xf>
    <xf numFmtId="4" fontId="1" fillId="26" borderId="58" xfId="51" applyNumberFormat="1" applyFont="1" applyFill="1" applyBorder="1" applyAlignment="1">
      <alignment horizontal="center" vertical="center"/>
    </xf>
    <xf numFmtId="4" fontId="1" fillId="26" borderId="58" xfId="51" applyNumberFormat="1" applyFont="1" applyFill="1" applyBorder="1" applyAlignment="1" applyProtection="1">
      <alignment horizontal="center" vertical="center"/>
      <protection locked="0"/>
    </xf>
    <xf numFmtId="10" fontId="1" fillId="0" borderId="0" xfId="53" applyNumberFormat="1" applyFont="1" applyFill="1" applyBorder="1" applyAlignment="1">
      <alignment horizontal="center" vertical="center"/>
    </xf>
    <xf numFmtId="4" fontId="1" fillId="0" borderId="2" xfId="51" applyNumberFormat="1" applyFont="1" applyFill="1" applyBorder="1" applyAlignment="1">
      <alignment horizontal="centerContinuous" vertical="center"/>
    </xf>
    <xf numFmtId="4" fontId="3" fillId="0" borderId="3" xfId="51" applyNumberFormat="1" applyFont="1" applyFill="1" applyBorder="1" applyAlignment="1">
      <alignment horizontal="center" vertical="center"/>
    </xf>
    <xf numFmtId="4" fontId="3" fillId="0" borderId="0" xfId="51" applyNumberFormat="1" applyFont="1" applyFill="1" applyBorder="1" applyAlignment="1">
      <alignment horizontal="left" vertical="center"/>
    </xf>
    <xf numFmtId="4" fontId="3" fillId="0" borderId="57" xfId="51" applyNumberFormat="1" applyFont="1" applyFill="1" applyBorder="1" applyAlignment="1">
      <alignment vertical="center"/>
    </xf>
    <xf numFmtId="0" fontId="1" fillId="0" borderId="0" xfId="51" applyFont="1" applyFill="1" applyAlignment="1">
      <alignment horizontal="left"/>
    </xf>
    <xf numFmtId="0" fontId="3" fillId="26" borderId="5" xfId="51" applyFont="1" applyFill="1" applyBorder="1" applyAlignment="1">
      <alignment wrapText="1"/>
    </xf>
    <xf numFmtId="0" fontId="3" fillId="26" borderId="5" xfId="51" applyFont="1" applyFill="1" applyBorder="1" applyAlignment="1">
      <alignment horizontal="center" wrapText="1"/>
    </xf>
    <xf numFmtId="0" fontId="3" fillId="26" borderId="0" xfId="51" applyFont="1" applyFill="1" applyAlignment="1">
      <alignment wrapText="1"/>
    </xf>
    <xf numFmtId="0" fontId="3" fillId="26" borderId="0" xfId="51" applyFont="1" applyFill="1" applyAlignment="1">
      <alignment horizontal="center" wrapText="1"/>
    </xf>
    <xf numFmtId="1" fontId="3" fillId="3" borderId="5" xfId="51" applyNumberFormat="1" applyFont="1" applyFill="1" applyBorder="1" applyAlignment="1">
      <alignment horizontal="center" wrapText="1"/>
    </xf>
    <xf numFmtId="4" fontId="3" fillId="3" borderId="5" xfId="51" applyNumberFormat="1" applyFont="1" applyFill="1" applyBorder="1" applyAlignment="1">
      <alignment horizontal="center" wrapText="1"/>
    </xf>
    <xf numFmtId="0" fontId="28" fillId="0" borderId="0" xfId="0" applyFont="1" applyAlignment="1">
      <alignment horizontal="center" vertical="center"/>
    </xf>
    <xf numFmtId="0" fontId="46" fillId="0" borderId="0" xfId="0" applyFont="1" applyAlignment="1">
      <alignment vertical="center"/>
    </xf>
    <xf numFmtId="178" fontId="46" fillId="0" borderId="0" xfId="0" applyNumberFormat="1" applyFont="1" applyAlignment="1">
      <alignment horizontal="center" vertical="center"/>
    </xf>
    <xf numFmtId="178" fontId="46" fillId="0" borderId="0" xfId="0" applyNumberFormat="1" applyFont="1" applyAlignment="1">
      <alignment vertical="center"/>
    </xf>
    <xf numFmtId="0" fontId="46" fillId="0" borderId="0" xfId="51" applyFont="1" applyFill="1" applyBorder="1" applyAlignment="1">
      <alignment horizontal="center" vertical="center"/>
    </xf>
    <xf numFmtId="0" fontId="46" fillId="0" borderId="0" xfId="0" applyFont="1"/>
    <xf numFmtId="178" fontId="46" fillId="0" borderId="0" xfId="0" applyNumberFormat="1" applyFont="1" applyAlignment="1">
      <alignment horizontal="center"/>
    </xf>
    <xf numFmtId="178" fontId="46" fillId="0" borderId="0" xfId="0" applyNumberFormat="1" applyFont="1"/>
    <xf numFmtId="0" fontId="28" fillId="0" borderId="0" xfId="51" applyFont="1" applyFill="1" applyBorder="1" applyAlignment="1">
      <alignment horizontal="center" vertical="center"/>
    </xf>
    <xf numFmtId="0" fontId="28" fillId="0" borderId="0" xfId="0" applyFont="1"/>
    <xf numFmtId="178" fontId="28" fillId="0" borderId="0" xfId="0" applyNumberFormat="1" applyFont="1" applyAlignment="1">
      <alignment horizontal="center"/>
    </xf>
    <xf numFmtId="178" fontId="28" fillId="0" borderId="0" xfId="0" applyNumberFormat="1" applyFont="1"/>
    <xf numFmtId="0" fontId="46" fillId="0" borderId="0" xfId="0" applyFont="1" applyAlignment="1"/>
    <xf numFmtId="178" fontId="46" fillId="0" borderId="0" xfId="0" applyNumberFormat="1" applyFont="1" applyAlignment="1"/>
    <xf numFmtId="0" fontId="28" fillId="0" borderId="0" xfId="51" applyFont="1" applyFill="1" applyBorder="1" applyAlignment="1">
      <alignment vertical="center"/>
    </xf>
    <xf numFmtId="0" fontId="46" fillId="0" borderId="51" xfId="51" applyFont="1" applyFill="1" applyBorder="1" applyAlignment="1">
      <alignment horizontal="center" vertical="center"/>
    </xf>
    <xf numFmtId="0" fontId="46" fillId="0" borderId="4" xfId="0" applyFont="1" applyBorder="1"/>
    <xf numFmtId="178" fontId="46" fillId="0" borderId="4" xfId="0" applyNumberFormat="1" applyFont="1" applyBorder="1" applyAlignment="1">
      <alignment horizontal="center"/>
    </xf>
    <xf numFmtId="0" fontId="47" fillId="0" borderId="4" xfId="198" applyFont="1" applyBorder="1"/>
    <xf numFmtId="0" fontId="46" fillId="0" borderId="52" xfId="51" applyFont="1" applyFill="1" applyBorder="1" applyAlignment="1">
      <alignment horizontal="center" vertical="center"/>
    </xf>
    <xf numFmtId="0" fontId="46" fillId="0" borderId="0" xfId="0" applyFont="1" applyBorder="1"/>
    <xf numFmtId="178" fontId="46" fillId="0" borderId="0" xfId="0" applyNumberFormat="1" applyFont="1" applyBorder="1" applyAlignment="1">
      <alignment horizontal="center"/>
    </xf>
    <xf numFmtId="0" fontId="47" fillId="0" borderId="0" xfId="198" applyFont="1" applyBorder="1"/>
    <xf numFmtId="0" fontId="46" fillId="0" borderId="54" xfId="51" applyFont="1" applyFill="1" applyBorder="1" applyAlignment="1">
      <alignment horizontal="center" vertical="center"/>
    </xf>
    <xf numFmtId="0" fontId="46" fillId="0" borderId="8" xfId="0" applyFont="1" applyBorder="1"/>
    <xf numFmtId="178" fontId="46" fillId="0" borderId="8" xfId="0" applyNumberFormat="1" applyFont="1" applyBorder="1" applyAlignment="1">
      <alignment horizontal="center"/>
    </xf>
    <xf numFmtId="0" fontId="47" fillId="0" borderId="8" xfId="198" applyFont="1" applyBorder="1"/>
    <xf numFmtId="0" fontId="31" fillId="0" borderId="4" xfId="198" applyBorder="1"/>
    <xf numFmtId="0" fontId="46" fillId="0" borderId="52" xfId="0" applyFont="1" applyBorder="1" applyAlignment="1">
      <alignment horizontal="center" vertical="center"/>
    </xf>
    <xf numFmtId="0" fontId="31" fillId="0" borderId="0" xfId="198" applyBorder="1"/>
    <xf numFmtId="0" fontId="31" fillId="0" borderId="8" xfId="198" applyBorder="1"/>
    <xf numFmtId="4" fontId="3" fillId="26" borderId="5" xfId="51" applyNumberFormat="1" applyFont="1" applyFill="1" applyBorder="1" applyAlignment="1">
      <alignment horizontal="center" wrapText="1"/>
    </xf>
    <xf numFmtId="0" fontId="3" fillId="0" borderId="52" xfId="51" applyFont="1" applyFill="1" applyBorder="1" applyAlignment="1">
      <alignment vertical="center"/>
    </xf>
    <xf numFmtId="0" fontId="26" fillId="0" borderId="52" xfId="51" quotePrefix="1" applyFont="1" applyFill="1" applyBorder="1" applyAlignment="1">
      <alignment horizontal="left" vertical="center"/>
    </xf>
    <xf numFmtId="0" fontId="26" fillId="0" borderId="54" xfId="51" applyFont="1" applyFill="1" applyBorder="1" applyAlignment="1">
      <alignment horizontal="left" vertical="center"/>
    </xf>
    <xf numFmtId="0" fontId="1" fillId="0" borderId="8" xfId="51" applyFont="1" applyFill="1" applyBorder="1" applyAlignment="1">
      <alignment vertical="center"/>
    </xf>
    <xf numFmtId="0" fontId="3" fillId="0" borderId="8" xfId="51" applyFont="1" applyFill="1" applyBorder="1" applyAlignment="1">
      <alignment vertical="center"/>
    </xf>
    <xf numFmtId="0" fontId="1" fillId="0" borderId="55" xfId="51" applyFont="1" applyFill="1" applyBorder="1" applyAlignment="1">
      <alignment vertical="center"/>
    </xf>
    <xf numFmtId="174" fontId="1" fillId="0" borderId="61" xfId="51" applyNumberFormat="1" applyFont="1" applyFill="1" applyBorder="1" applyAlignment="1" applyProtection="1">
      <alignment horizontal="center" vertical="center"/>
      <protection locked="0"/>
    </xf>
    <xf numFmtId="0" fontId="1" fillId="0" borderId="62" xfId="51" quotePrefix="1" applyFont="1" applyFill="1" applyBorder="1" applyAlignment="1">
      <alignment horizontal="center" vertical="center"/>
    </xf>
    <xf numFmtId="177" fontId="1" fillId="0" borderId="62" xfId="51" applyNumberFormat="1" applyFont="1" applyFill="1" applyBorder="1" applyAlignment="1" applyProtection="1">
      <alignment horizontal="center" vertical="center"/>
      <protection locked="0"/>
    </xf>
    <xf numFmtId="0" fontId="1" fillId="0" borderId="63" xfId="51" quotePrefix="1" applyFont="1" applyFill="1" applyBorder="1" applyAlignment="1">
      <alignment horizontal="center" vertical="center"/>
    </xf>
    <xf numFmtId="4" fontId="1" fillId="0" borderId="64" xfId="51" applyNumberFormat="1" applyFont="1" applyFill="1" applyBorder="1" applyAlignment="1">
      <alignment horizontal="center" vertical="center"/>
    </xf>
    <xf numFmtId="0" fontId="1" fillId="0" borderId="52" xfId="51" applyFont="1" applyFill="1" applyBorder="1" applyAlignment="1">
      <alignment horizontal="left" vertical="center"/>
    </xf>
    <xf numFmtId="3" fontId="1" fillId="0" borderId="0" xfId="51" applyNumberFormat="1" applyFont="1" applyFill="1" applyAlignment="1">
      <alignment vertical="center"/>
    </xf>
    <xf numFmtId="174" fontId="1" fillId="0" borderId="57" xfId="51" applyNumberFormat="1" applyFont="1" applyFill="1" applyBorder="1" applyAlignment="1" applyProtection="1">
      <alignment horizontal="center" vertical="center"/>
      <protection locked="0"/>
    </xf>
    <xf numFmtId="0" fontId="1" fillId="0" borderId="58" xfId="51" quotePrefix="1" applyFont="1" applyFill="1" applyBorder="1" applyAlignment="1">
      <alignment horizontal="center" vertical="center"/>
    </xf>
    <xf numFmtId="177" fontId="1" fillId="0" borderId="58" xfId="51" applyNumberFormat="1" applyFont="1" applyFill="1" applyBorder="1" applyAlignment="1" applyProtection="1">
      <alignment horizontal="center" vertical="center"/>
      <protection locked="0"/>
    </xf>
    <xf numFmtId="0" fontId="1" fillId="0" borderId="59" xfId="51" quotePrefix="1" applyFont="1" applyFill="1" applyBorder="1" applyAlignment="1">
      <alignment horizontal="center" vertical="center"/>
    </xf>
    <xf numFmtId="4" fontId="1" fillId="0" borderId="65" xfId="51" applyNumberFormat="1" applyFont="1" applyFill="1" applyBorder="1" applyAlignment="1">
      <alignment horizontal="center" vertical="center"/>
    </xf>
    <xf numFmtId="4" fontId="3" fillId="0" borderId="51" xfId="51" applyNumberFormat="1" applyFont="1" applyFill="1" applyBorder="1" applyAlignment="1">
      <alignment horizontal="left" vertical="center"/>
    </xf>
    <xf numFmtId="0" fontId="3" fillId="0" borderId="4" xfId="51" quotePrefix="1" applyFont="1" applyFill="1" applyBorder="1" applyAlignment="1">
      <alignment horizontal="centerContinuous" vertical="center"/>
    </xf>
    <xf numFmtId="4" fontId="3" fillId="0" borderId="4" xfId="51" applyNumberFormat="1" applyFont="1" applyFill="1" applyBorder="1" applyAlignment="1">
      <alignment horizontal="centerContinuous" vertical="center"/>
    </xf>
    <xf numFmtId="0" fontId="1" fillId="0" borderId="66" xfId="51" quotePrefix="1" applyFont="1" applyFill="1" applyBorder="1" applyAlignment="1">
      <alignment horizontal="center" vertical="center"/>
    </xf>
    <xf numFmtId="0" fontId="3" fillId="0" borderId="2" xfId="51" quotePrefix="1" applyFont="1" applyFill="1" applyBorder="1" applyAlignment="1">
      <alignment horizontal="centerContinuous" vertical="center"/>
    </xf>
    <xf numFmtId="4" fontId="3" fillId="0" borderId="2" xfId="51" applyNumberFormat="1" applyFont="1" applyFill="1" applyBorder="1" applyAlignment="1">
      <alignment horizontal="centerContinuous" vertical="center"/>
    </xf>
    <xf numFmtId="0" fontId="1" fillId="0" borderId="2" xfId="51" quotePrefix="1" applyFont="1" applyFill="1" applyBorder="1" applyAlignment="1">
      <alignment horizontal="center" vertical="center"/>
    </xf>
    <xf numFmtId="0" fontId="26" fillId="0" borderId="52" xfId="51" applyFont="1" applyFill="1" applyBorder="1" applyAlignment="1">
      <alignment vertical="center"/>
    </xf>
    <xf numFmtId="0" fontId="1" fillId="0" borderId="58" xfId="51" applyFont="1" applyFill="1" applyBorder="1" applyAlignment="1">
      <alignment horizontal="center" vertical="center"/>
    </xf>
    <xf numFmtId="179" fontId="1" fillId="0" borderId="58" xfId="51" applyNumberFormat="1" applyFont="1" applyFill="1" applyBorder="1" applyAlignment="1" applyProtection="1">
      <alignment horizontal="center" vertical="center"/>
      <protection locked="0"/>
    </xf>
    <xf numFmtId="0" fontId="1" fillId="0" borderId="58" xfId="51" applyFont="1" applyFill="1" applyBorder="1" applyAlignment="1" applyProtection="1">
      <alignment horizontal="center" vertical="center"/>
    </xf>
    <xf numFmtId="0" fontId="1" fillId="0" borderId="52" xfId="51" quotePrefix="1" applyFont="1" applyFill="1" applyBorder="1" applyAlignment="1">
      <alignment horizontal="center" vertical="center"/>
    </xf>
    <xf numFmtId="10" fontId="1" fillId="0" borderId="58" xfId="51" applyNumberFormat="1" applyFont="1" applyFill="1" applyBorder="1" applyAlignment="1" applyProtection="1">
      <alignment horizontal="center" vertical="center"/>
      <protection locked="0"/>
    </xf>
    <xf numFmtId="180" fontId="1" fillId="0" borderId="52" xfId="51" applyNumberFormat="1" applyFont="1" applyFill="1" applyBorder="1" applyAlignment="1">
      <alignment vertical="center"/>
    </xf>
    <xf numFmtId="180" fontId="26" fillId="0" borderId="52" xfId="51" applyNumberFormat="1" applyFont="1" applyFill="1" applyBorder="1" applyAlignment="1">
      <alignment vertical="center"/>
    </xf>
    <xf numFmtId="4" fontId="1" fillId="0" borderId="67" xfId="51" applyNumberFormat="1" applyFont="1" applyFill="1" applyBorder="1" applyAlignment="1">
      <alignment horizontal="centerContinuous" vertical="center"/>
    </xf>
    <xf numFmtId="4" fontId="3" fillId="0" borderId="68" xfId="51" applyNumberFormat="1" applyFont="1" applyFill="1" applyBorder="1" applyAlignment="1">
      <alignment horizontal="center" vertical="center"/>
    </xf>
    <xf numFmtId="4" fontId="26" fillId="0" borderId="54" xfId="51" applyNumberFormat="1" applyFont="1" applyFill="1" applyBorder="1" applyAlignment="1">
      <alignment vertical="center"/>
    </xf>
    <xf numFmtId="4" fontId="1" fillId="0" borderId="61" xfId="51" applyNumberFormat="1" applyFont="1" applyFill="1" applyBorder="1" applyAlignment="1">
      <alignment vertical="center"/>
    </xf>
    <xf numFmtId="4" fontId="1" fillId="0" borderId="62" xfId="51" applyNumberFormat="1" applyFont="1" applyFill="1" applyBorder="1" applyAlignment="1">
      <alignment vertical="center"/>
    </xf>
    <xf numFmtId="4" fontId="1" fillId="26" borderId="62" xfId="51" applyNumberFormat="1" applyFont="1" applyFill="1" applyBorder="1" applyAlignment="1" applyProtection="1">
      <alignment horizontal="center" vertical="center"/>
      <protection locked="0"/>
    </xf>
    <xf numFmtId="4" fontId="1" fillId="0" borderId="62" xfId="51" applyNumberFormat="1" applyFont="1" applyFill="1" applyBorder="1" applyAlignment="1">
      <alignment horizontal="center" vertical="center"/>
    </xf>
    <xf numFmtId="3" fontId="1" fillId="0" borderId="62" xfId="51" applyNumberFormat="1" applyFont="1" applyFill="1" applyBorder="1" applyAlignment="1" applyProtection="1">
      <alignment horizontal="center" vertical="center"/>
      <protection locked="0"/>
    </xf>
    <xf numFmtId="4" fontId="1" fillId="0" borderId="63" xfId="51" quotePrefix="1" applyNumberFormat="1" applyFont="1" applyFill="1" applyBorder="1" applyAlignment="1">
      <alignment horizontal="center" vertical="center"/>
    </xf>
    <xf numFmtId="4" fontId="1" fillId="0" borderId="69" xfId="51" applyNumberFormat="1" applyFont="1" applyFill="1" applyBorder="1" applyAlignment="1">
      <alignment horizontal="center" vertical="center"/>
    </xf>
    <xf numFmtId="4" fontId="1" fillId="0" borderId="52" xfId="51" quotePrefix="1" applyNumberFormat="1" applyFont="1" applyFill="1" applyBorder="1" applyAlignment="1">
      <alignment horizontal="centerContinuous" vertical="center"/>
    </xf>
    <xf numFmtId="4" fontId="1" fillId="26" borderId="0" xfId="51" applyNumberFormat="1" applyFont="1" applyFill="1" applyBorder="1" applyAlignment="1">
      <alignment horizontal="centerContinuous" vertical="center"/>
    </xf>
    <xf numFmtId="3" fontId="1" fillId="0" borderId="0" xfId="51" quotePrefix="1" applyNumberFormat="1" applyFont="1" applyFill="1" applyBorder="1" applyAlignment="1">
      <alignment horizontal="center" vertical="center"/>
    </xf>
    <xf numFmtId="3" fontId="1" fillId="0" borderId="0" xfId="51" applyNumberFormat="1" applyFont="1" applyFill="1" applyBorder="1" applyAlignment="1">
      <alignment horizontal="center" vertical="center"/>
    </xf>
    <xf numFmtId="4" fontId="1" fillId="0" borderId="57" xfId="51" applyNumberFormat="1" applyFont="1" applyFill="1" applyBorder="1" applyAlignment="1">
      <alignment vertical="center"/>
    </xf>
    <xf numFmtId="4" fontId="1" fillId="0" borderId="52" xfId="51" applyNumberFormat="1" applyFont="1" applyFill="1" applyBorder="1" applyAlignment="1">
      <alignment horizontal="centerContinuous" vertical="center"/>
    </xf>
    <xf numFmtId="181" fontId="1" fillId="0" borderId="60" xfId="51" applyNumberFormat="1" applyFont="1" applyFill="1" applyBorder="1" applyAlignment="1">
      <alignment horizontal="center" vertical="center"/>
    </xf>
    <xf numFmtId="0" fontId="1" fillId="0" borderId="52" xfId="51" applyFont="1" applyBorder="1"/>
    <xf numFmtId="0" fontId="1" fillId="0" borderId="0" xfId="51" applyFont="1" applyBorder="1"/>
    <xf numFmtId="0" fontId="3" fillId="0" borderId="0" xfId="51" applyFont="1" applyBorder="1" applyAlignment="1">
      <alignment horizontal="center"/>
    </xf>
    <xf numFmtId="0" fontId="1" fillId="0" borderId="53" xfId="51" applyFont="1" applyBorder="1" applyAlignment="1">
      <alignment horizontal="center"/>
    </xf>
    <xf numFmtId="181" fontId="1" fillId="0" borderId="58" xfId="51" applyNumberFormat="1" applyFont="1" applyFill="1" applyBorder="1" applyAlignment="1">
      <alignment horizontal="center" vertical="center"/>
    </xf>
    <xf numFmtId="0" fontId="1" fillId="0" borderId="58" xfId="51" applyFont="1" applyFill="1" applyBorder="1" applyAlignment="1">
      <alignment vertical="center"/>
    </xf>
    <xf numFmtId="4" fontId="1" fillId="0" borderId="58" xfId="51" applyNumberFormat="1" applyFont="1" applyFill="1" applyBorder="1" applyAlignment="1">
      <alignment horizontal="right" vertical="center"/>
    </xf>
    <xf numFmtId="4" fontId="1" fillId="0" borderId="53" xfId="51" applyNumberFormat="1" applyFont="1" applyFill="1" applyBorder="1" applyAlignment="1">
      <alignment horizontal="right" vertical="center"/>
    </xf>
    <xf numFmtId="1" fontId="26" fillId="0" borderId="52" xfId="51" applyNumberFormat="1" applyFont="1" applyFill="1" applyBorder="1" applyAlignment="1">
      <alignment horizontal="left" vertical="center"/>
    </xf>
    <xf numFmtId="4" fontId="1" fillId="0" borderId="70" xfId="51" applyNumberFormat="1" applyFont="1" applyFill="1" applyBorder="1" applyAlignment="1">
      <alignment horizontal="center" vertical="center"/>
    </xf>
    <xf numFmtId="3" fontId="1" fillId="3" borderId="58" xfId="51" applyNumberFormat="1" applyFont="1" applyFill="1" applyBorder="1" applyAlignment="1">
      <alignment horizontal="center" vertical="center"/>
    </xf>
    <xf numFmtId="4" fontId="1" fillId="0" borderId="0" xfId="51" applyNumberFormat="1" applyFont="1" applyFill="1" applyBorder="1" applyAlignment="1">
      <alignment horizontal="left" vertical="center"/>
    </xf>
    <xf numFmtId="182" fontId="1" fillId="0" borderId="0" xfId="51" applyNumberFormat="1" applyFont="1" applyFill="1" applyBorder="1" applyAlignment="1">
      <alignment horizontal="center" vertical="center"/>
    </xf>
    <xf numFmtId="4" fontId="3" fillId="0" borderId="58" xfId="51" applyNumberFormat="1" applyFont="1" applyFill="1" applyBorder="1" applyAlignment="1">
      <alignment vertical="center"/>
    </xf>
    <xf numFmtId="4" fontId="3" fillId="0" borderId="59" xfId="51" quotePrefix="1" applyNumberFormat="1" applyFont="1" applyFill="1" applyBorder="1" applyAlignment="1">
      <alignment horizontal="center" vertical="center"/>
    </xf>
    <xf numFmtId="4" fontId="1" fillId="0" borderId="0" xfId="51" applyNumberFormat="1" applyFont="1" applyFill="1" applyBorder="1" applyAlignment="1">
      <alignment horizontal="right" vertical="center"/>
    </xf>
    <xf numFmtId="0" fontId="27" fillId="26" borderId="0" xfId="51" applyFont="1" applyFill="1"/>
    <xf numFmtId="0" fontId="1" fillId="26" borderId="0" xfId="51" applyFont="1" applyFill="1"/>
    <xf numFmtId="0" fontId="1" fillId="0" borderId="52" xfId="51" applyFont="1" applyFill="1" applyBorder="1" applyAlignment="1">
      <alignment horizontal="center" vertical="center" wrapText="1"/>
    </xf>
    <xf numFmtId="0" fontId="48" fillId="0" borderId="54" xfId="51" applyFont="1" applyFill="1" applyBorder="1" applyAlignment="1">
      <alignment horizontal="left" vertical="center"/>
    </xf>
    <xf numFmtId="0" fontId="46" fillId="0" borderId="0" xfId="51" applyFont="1" applyFill="1" applyBorder="1" applyAlignment="1">
      <alignment vertical="center"/>
    </xf>
    <xf numFmtId="0" fontId="3" fillId="26" borderId="0" xfId="51" applyFont="1" applyFill="1" applyAlignment="1">
      <alignment vertical="center"/>
    </xf>
    <xf numFmtId="4" fontId="3" fillId="26" borderId="0" xfId="51" applyNumberFormat="1" applyFont="1" applyFill="1" applyAlignment="1">
      <alignment vertical="center"/>
    </xf>
    <xf numFmtId="0" fontId="1" fillId="26" borderId="0" xfId="51" applyFont="1" applyFill="1" applyAlignment="1">
      <alignment vertical="center"/>
    </xf>
    <xf numFmtId="0" fontId="3" fillId="0" borderId="0" xfId="0" applyFont="1" applyAlignment="1">
      <alignment horizontal="center" vertical="center"/>
    </xf>
    <xf numFmtId="0" fontId="1" fillId="0" borderId="0" xfId="0" applyFont="1" applyAlignment="1">
      <alignment horizontal="left" vertical="center" wrapText="1"/>
    </xf>
    <xf numFmtId="0" fontId="39" fillId="0" borderId="0" xfId="0" applyFont="1" applyAlignment="1">
      <alignment horizontal="left" vertical="top" wrapText="1"/>
    </xf>
    <xf numFmtId="4" fontId="3" fillId="0" borderId="1" xfId="51" applyNumberFormat="1" applyFont="1" applyFill="1" applyBorder="1" applyAlignment="1">
      <alignment horizontal="left" vertical="center"/>
    </xf>
    <xf numFmtId="0" fontId="1" fillId="0" borderId="0" xfId="51" applyFont="1" applyFill="1" applyAlignment="1">
      <alignment horizontal="left"/>
    </xf>
    <xf numFmtId="0" fontId="3" fillId="0" borderId="51" xfId="51" applyFont="1" applyFill="1" applyBorder="1" applyAlignment="1">
      <alignment vertical="center"/>
    </xf>
    <xf numFmtId="0" fontId="1" fillId="0" borderId="4" xfId="51" applyFont="1" applyFill="1" applyBorder="1" applyAlignment="1">
      <alignment vertical="center"/>
    </xf>
    <xf numFmtId="0" fontId="1" fillId="0" borderId="56" xfId="51" applyFont="1" applyFill="1" applyBorder="1" applyAlignment="1">
      <alignment vertical="center"/>
    </xf>
    <xf numFmtId="0" fontId="26" fillId="0" borderId="52" xfId="51" applyFont="1" applyFill="1" applyBorder="1" applyAlignment="1">
      <alignment horizontal="left" vertical="center"/>
    </xf>
    <xf numFmtId="4" fontId="1" fillId="0" borderId="57" xfId="51" applyNumberFormat="1" applyFont="1" applyFill="1" applyBorder="1" applyAlignment="1">
      <alignment horizontal="center" vertical="center"/>
    </xf>
    <xf numFmtId="4" fontId="1" fillId="0" borderId="72" xfId="51" applyNumberFormat="1" applyFont="1" applyFill="1" applyBorder="1" applyAlignment="1">
      <alignment horizontal="center" vertical="center"/>
    </xf>
    <xf numFmtId="1" fontId="1" fillId="0" borderId="58" xfId="51" applyNumberFormat="1" applyFont="1" applyFill="1" applyBorder="1" applyAlignment="1">
      <alignment horizontal="center" vertical="center"/>
    </xf>
    <xf numFmtId="4" fontId="1" fillId="0" borderId="73" xfId="51" applyNumberFormat="1" applyFont="1" applyFill="1" applyBorder="1" applyAlignment="1">
      <alignment horizontal="center" vertical="center"/>
    </xf>
    <xf numFmtId="1" fontId="1" fillId="0" borderId="74" xfId="51" applyNumberFormat="1" applyFont="1" applyFill="1" applyBorder="1" applyAlignment="1">
      <alignment horizontal="center" vertical="center"/>
    </xf>
    <xf numFmtId="4" fontId="1" fillId="0" borderId="73" xfId="51" applyNumberFormat="1" applyFont="1" applyFill="1" applyBorder="1" applyAlignment="1">
      <alignment vertical="center"/>
    </xf>
    <xf numFmtId="4" fontId="3" fillId="0" borderId="57" xfId="51" quotePrefix="1" applyNumberFormat="1" applyFont="1" applyFill="1" applyBorder="1" applyAlignment="1">
      <alignment horizontal="left" vertical="center"/>
    </xf>
    <xf numFmtId="4" fontId="3" fillId="0" borderId="52" xfId="51" quotePrefix="1" applyNumberFormat="1" applyFont="1" applyFill="1" applyBorder="1" applyAlignment="1">
      <alignment horizontal="left" vertical="center"/>
    </xf>
    <xf numFmtId="183" fontId="1" fillId="0" borderId="65" xfId="51" applyNumberFormat="1" applyFont="1" applyFill="1" applyBorder="1" applyAlignment="1">
      <alignment horizontal="center" vertical="center"/>
    </xf>
    <xf numFmtId="1" fontId="1" fillId="0" borderId="53" xfId="51" applyNumberFormat="1" applyFont="1" applyFill="1" applyBorder="1" applyAlignment="1">
      <alignment horizontal="center" vertical="center"/>
    </xf>
    <xf numFmtId="4" fontId="26" fillId="26" borderId="52" xfId="51" quotePrefix="1" applyNumberFormat="1" applyFont="1" applyFill="1" applyBorder="1" applyAlignment="1">
      <alignment horizontal="left" vertical="center"/>
    </xf>
    <xf numFmtId="4" fontId="1" fillId="26" borderId="52" xfId="51" quotePrefix="1" applyNumberFormat="1" applyFont="1" applyFill="1" applyBorder="1" applyAlignment="1">
      <alignment horizontal="center" vertical="center"/>
    </xf>
    <xf numFmtId="174" fontId="1" fillId="0" borderId="0" xfId="51" applyNumberFormat="1" applyFont="1" applyFill="1" applyBorder="1" applyAlignment="1">
      <alignment horizontal="center" vertical="center"/>
    </xf>
    <xf numFmtId="4" fontId="1" fillId="26" borderId="52" xfId="51" quotePrefix="1" applyNumberFormat="1" applyFont="1" applyFill="1" applyBorder="1" applyAlignment="1">
      <alignment horizontal="left" vertical="center"/>
    </xf>
    <xf numFmtId="1" fontId="1" fillId="0" borderId="65" xfId="51" applyNumberFormat="1" applyFont="1" applyFill="1" applyBorder="1" applyAlignment="1">
      <alignment horizontal="center" vertical="center"/>
    </xf>
    <xf numFmtId="4" fontId="3" fillId="0" borderId="75" xfId="51" applyNumberFormat="1" applyFont="1" applyFill="1" applyBorder="1" applyAlignment="1">
      <alignment horizontal="left" vertical="center"/>
    </xf>
    <xf numFmtId="4" fontId="1" fillId="0" borderId="76" xfId="51" applyNumberFormat="1" applyFont="1" applyFill="1" applyBorder="1" applyAlignment="1">
      <alignment vertical="center"/>
    </xf>
    <xf numFmtId="4" fontId="1" fillId="0" borderId="77" xfId="51" quotePrefix="1" applyNumberFormat="1" applyFont="1" applyFill="1" applyBorder="1" applyAlignment="1">
      <alignment horizontal="center" vertical="center"/>
    </xf>
    <xf numFmtId="4" fontId="3" fillId="0" borderId="52" xfId="51" applyNumberFormat="1" applyFont="1" applyFill="1" applyBorder="1" applyAlignment="1">
      <alignment horizontal="left" vertical="center"/>
    </xf>
    <xf numFmtId="0" fontId="1" fillId="0" borderId="0" xfId="51" applyFont="1" applyFill="1" applyAlignment="1">
      <alignment vertical="center" wrapText="1"/>
    </xf>
    <xf numFmtId="4" fontId="46" fillId="0" borderId="71" xfId="51" applyNumberFormat="1" applyFont="1" applyFill="1" applyBorder="1" applyAlignment="1">
      <alignment horizontal="left" vertical="center"/>
    </xf>
    <xf numFmtId="17" fontId="3" fillId="0" borderId="0" xfId="51" applyNumberFormat="1" applyFont="1" applyFill="1" applyBorder="1" applyAlignment="1">
      <alignment vertical="center"/>
    </xf>
    <xf numFmtId="10" fontId="1" fillId="0" borderId="0" xfId="51" applyNumberFormat="1" applyFont="1" applyFill="1" applyAlignment="1">
      <alignment vertical="center"/>
    </xf>
    <xf numFmtId="10" fontId="1" fillId="0" borderId="5" xfId="53" applyNumberFormat="1" applyFont="1" applyFill="1" applyBorder="1" applyAlignment="1">
      <alignment horizontal="center" vertical="center"/>
    </xf>
    <xf numFmtId="4" fontId="1" fillId="0" borderId="5" xfId="51" applyNumberFormat="1" applyFont="1" applyFill="1" applyBorder="1" applyAlignment="1">
      <alignment horizontal="center" vertical="center"/>
    </xf>
    <xf numFmtId="4" fontId="1" fillId="0" borderId="0" xfId="51" applyNumberFormat="1" applyFont="1" applyFill="1" applyAlignment="1">
      <alignment vertical="center"/>
    </xf>
    <xf numFmtId="176" fontId="1" fillId="0" borderId="5" xfId="53" applyNumberFormat="1" applyFont="1" applyFill="1" applyBorder="1" applyAlignment="1">
      <alignment horizontal="center" vertical="center"/>
    </xf>
    <xf numFmtId="4" fontId="3" fillId="0" borderId="15" xfId="51" applyNumberFormat="1" applyFont="1" applyFill="1" applyBorder="1" applyAlignment="1">
      <alignment horizontal="center" vertical="center"/>
    </xf>
    <xf numFmtId="4" fontId="3" fillId="0" borderId="12" xfId="51" applyNumberFormat="1" applyFont="1" applyFill="1" applyBorder="1" applyAlignment="1">
      <alignment horizontal="left" vertical="center"/>
    </xf>
    <xf numFmtId="4" fontId="3" fillId="0" borderId="13" xfId="51" applyNumberFormat="1" applyFont="1" applyFill="1" applyBorder="1" applyAlignment="1">
      <alignment horizontal="center" vertical="center"/>
    </xf>
    <xf numFmtId="10" fontId="3" fillId="0" borderId="5" xfId="51" applyNumberFormat="1" applyFont="1" applyFill="1" applyBorder="1" applyAlignment="1">
      <alignment horizontal="center" vertical="center"/>
    </xf>
    <xf numFmtId="0" fontId="3" fillId="0" borderId="12" xfId="51" applyFont="1" applyFill="1" applyBorder="1" applyAlignment="1">
      <alignment horizontal="left" vertical="center"/>
    </xf>
    <xf numFmtId="0" fontId="1" fillId="0" borderId="0" xfId="51" applyFill="1"/>
    <xf numFmtId="165" fontId="1" fillId="0" borderId="0" xfId="6" applyFont="1" applyFill="1" applyAlignment="1">
      <alignment horizontal="center"/>
    </xf>
    <xf numFmtId="165" fontId="1" fillId="0" borderId="0" xfId="6" applyFont="1" applyFill="1" applyAlignment="1">
      <alignment horizontal="center" wrapText="1"/>
    </xf>
    <xf numFmtId="0" fontId="1" fillId="0" borderId="0" xfId="51" applyFill="1" applyAlignment="1">
      <alignment wrapText="1"/>
    </xf>
    <xf numFmtId="165" fontId="1" fillId="0" borderId="0" xfId="6" applyFont="1" applyFill="1" applyAlignment="1">
      <alignment horizontal="center" vertical="center" wrapText="1"/>
    </xf>
    <xf numFmtId="0" fontId="3" fillId="0" borderId="0" xfId="51" applyFont="1" applyFill="1" applyAlignment="1">
      <alignment horizontal="left" vertical="center" wrapText="1"/>
    </xf>
    <xf numFmtId="0" fontId="1" fillId="0" borderId="0" xfId="51" applyFont="1" applyAlignment="1"/>
    <xf numFmtId="0" fontId="49" fillId="0" borderId="0" xfId="51" applyFont="1" applyFill="1" applyAlignment="1">
      <alignment vertical="center" wrapText="1"/>
    </xf>
    <xf numFmtId="0" fontId="1" fillId="0" borderId="0" xfId="51"/>
    <xf numFmtId="0" fontId="1" fillId="0" borderId="0" xfId="51" applyFill="1" applyAlignment="1">
      <alignment vertical="center"/>
    </xf>
    <xf numFmtId="0" fontId="50" fillId="0" borderId="0" xfId="51" applyFont="1"/>
    <xf numFmtId="0" fontId="1" fillId="0" borderId="0" xfId="51" applyFill="1" applyAlignment="1">
      <alignment vertical="center" wrapText="1"/>
    </xf>
    <xf numFmtId="165" fontId="1" fillId="0" borderId="0" xfId="6" applyFont="1" applyFill="1" applyBorder="1" applyAlignment="1">
      <alignment horizontal="center"/>
    </xf>
    <xf numFmtId="0" fontId="1" fillId="0" borderId="3" xfId="51" applyFill="1" applyBorder="1" applyAlignment="1"/>
    <xf numFmtId="0" fontId="1" fillId="0" borderId="2" xfId="51" applyFill="1" applyBorder="1" applyAlignment="1"/>
    <xf numFmtId="10" fontId="1" fillId="0" borderId="2" xfId="53" applyNumberFormat="1" applyFill="1" applyBorder="1" applyAlignment="1">
      <alignment vertical="center"/>
    </xf>
    <xf numFmtId="0" fontId="1" fillId="0" borderId="2" xfId="51" applyFill="1" applyBorder="1" applyAlignment="1">
      <alignment vertical="center"/>
    </xf>
    <xf numFmtId="4" fontId="1" fillId="0" borderId="2" xfId="51" applyNumberFormat="1" applyFill="1" applyBorder="1" applyAlignment="1">
      <alignment vertical="center"/>
    </xf>
    <xf numFmtId="4" fontId="1" fillId="0" borderId="1" xfId="51" applyNumberFormat="1" applyFill="1" applyBorder="1" applyAlignment="1">
      <alignment vertical="center"/>
    </xf>
    <xf numFmtId="165" fontId="1" fillId="0" borderId="0" xfId="6" applyFont="1" applyFill="1" applyBorder="1" applyAlignment="1">
      <alignment horizontal="center" vertical="center"/>
    </xf>
    <xf numFmtId="0" fontId="1" fillId="0" borderId="55" xfId="51" applyFill="1" applyBorder="1" applyAlignment="1">
      <alignment vertical="center"/>
    </xf>
    <xf numFmtId="0" fontId="1" fillId="0" borderId="8" xfId="51" applyFill="1" applyBorder="1"/>
    <xf numFmtId="0" fontId="1" fillId="0" borderId="76" xfId="51" applyFill="1" applyBorder="1" applyAlignment="1" applyProtection="1">
      <alignment horizontal="center" vertical="center"/>
    </xf>
    <xf numFmtId="0" fontId="1" fillId="0" borderId="76" xfId="51" applyFill="1" applyBorder="1" applyAlignment="1">
      <alignment horizontal="left" vertical="center"/>
    </xf>
    <xf numFmtId="0" fontId="1" fillId="0" borderId="75" xfId="51" applyFill="1" applyBorder="1" applyAlignment="1">
      <alignment vertical="center"/>
    </xf>
    <xf numFmtId="0" fontId="1" fillId="0" borderId="53" xfId="51" applyFill="1" applyBorder="1" applyAlignment="1">
      <alignment vertical="center"/>
    </xf>
    <xf numFmtId="0" fontId="1" fillId="0" borderId="0" xfId="51" applyFill="1" applyBorder="1"/>
    <xf numFmtId="0" fontId="1" fillId="0" borderId="58" xfId="51" applyFill="1" applyBorder="1" applyAlignment="1" applyProtection="1">
      <alignment horizontal="center" vertical="center"/>
    </xf>
    <xf numFmtId="0" fontId="1" fillId="0" borderId="73" xfId="51" applyFill="1" applyBorder="1" applyAlignment="1">
      <alignment horizontal="left" vertical="center"/>
    </xf>
    <xf numFmtId="0" fontId="1" fillId="0" borderId="57" xfId="51" applyFill="1" applyBorder="1" applyAlignment="1">
      <alignment vertical="center"/>
    </xf>
    <xf numFmtId="0" fontId="1" fillId="0" borderId="58" xfId="51" applyFill="1" applyBorder="1" applyAlignment="1">
      <alignment horizontal="left" vertical="center"/>
    </xf>
    <xf numFmtId="0" fontId="1" fillId="0" borderId="57" xfId="51" quotePrefix="1" applyFill="1" applyBorder="1" applyAlignment="1">
      <alignment horizontal="left" vertical="center"/>
    </xf>
    <xf numFmtId="4" fontId="1" fillId="0" borderId="58" xfId="51" applyNumberFormat="1" applyFill="1" applyBorder="1" applyAlignment="1" applyProtection="1">
      <alignment horizontal="center" vertical="center"/>
      <protection locked="0"/>
    </xf>
    <xf numFmtId="0" fontId="1" fillId="0" borderId="58" xfId="51" applyFill="1" applyBorder="1" applyAlignment="1">
      <alignment vertical="center"/>
    </xf>
    <xf numFmtId="0" fontId="1" fillId="0" borderId="62" xfId="51" applyFont="1" applyFill="1" applyBorder="1" applyAlignment="1" applyProtection="1">
      <alignment horizontal="center" vertical="center"/>
      <protection locked="0"/>
    </xf>
    <xf numFmtId="0" fontId="1" fillId="0" borderId="62" xfId="51" applyFill="1" applyBorder="1" applyAlignment="1">
      <alignment vertical="center"/>
    </xf>
    <xf numFmtId="0" fontId="1" fillId="0" borderId="61" xfId="51" applyFill="1" applyBorder="1" applyAlignment="1">
      <alignment vertical="center"/>
    </xf>
    <xf numFmtId="0" fontId="1" fillId="0" borderId="55" xfId="51" applyFill="1" applyBorder="1" applyAlignment="1"/>
    <xf numFmtId="0" fontId="1" fillId="0" borderId="8" xfId="51" applyFill="1" applyBorder="1" applyAlignment="1"/>
    <xf numFmtId="10" fontId="1" fillId="0" borderId="8" xfId="53" applyNumberFormat="1" applyFill="1" applyBorder="1" applyAlignment="1" applyProtection="1">
      <alignment vertical="center"/>
      <protection locked="0"/>
    </xf>
    <xf numFmtId="4" fontId="1" fillId="0" borderId="8" xfId="51" applyNumberFormat="1" applyFont="1" applyFill="1" applyBorder="1" applyAlignment="1">
      <alignment horizontal="left" vertical="center"/>
    </xf>
    <xf numFmtId="0" fontId="1" fillId="0" borderId="53" xfId="51" applyFill="1" applyBorder="1" applyAlignment="1"/>
    <xf numFmtId="0" fontId="1" fillId="0" borderId="0" xfId="51" applyFill="1" applyBorder="1" applyAlignment="1"/>
    <xf numFmtId="0" fontId="1" fillId="0" borderId="73" xfId="51" applyFill="1" applyBorder="1" applyAlignment="1" applyProtection="1">
      <alignment horizontal="center" vertical="center"/>
      <protection locked="0"/>
    </xf>
    <xf numFmtId="0" fontId="1" fillId="0" borderId="79" xfId="51" applyFill="1" applyBorder="1" applyAlignment="1">
      <alignment vertical="center"/>
    </xf>
    <xf numFmtId="0" fontId="1" fillId="0" borderId="58" xfId="51" applyFill="1" applyBorder="1" applyAlignment="1" applyProtection="1">
      <alignment horizontal="center" vertical="center"/>
      <protection locked="0"/>
    </xf>
    <xf numFmtId="0" fontId="1" fillId="0" borderId="0" xfId="51" applyFill="1" applyBorder="1" applyAlignment="1">
      <alignment vertical="center"/>
    </xf>
    <xf numFmtId="4" fontId="1" fillId="0" borderId="62" xfId="51" applyNumberFormat="1" applyFont="1" applyFill="1" applyBorder="1" applyAlignment="1" applyProtection="1">
      <alignment horizontal="center" vertical="center"/>
      <protection locked="0"/>
    </xf>
    <xf numFmtId="0" fontId="1" fillId="0" borderId="0" xfId="51" applyFont="1" applyFill="1" applyBorder="1" applyAlignment="1"/>
    <xf numFmtId="0" fontId="1" fillId="0" borderId="62" xfId="51" applyFont="1" applyFill="1" applyBorder="1" applyAlignment="1">
      <alignment horizontal="center" vertical="center"/>
    </xf>
    <xf numFmtId="0" fontId="1" fillId="0" borderId="8" xfId="51" applyFill="1" applyBorder="1" applyAlignment="1">
      <alignment horizontal="center" vertical="center"/>
    </xf>
    <xf numFmtId="0" fontId="1" fillId="0" borderId="0" xfId="51" applyFill="1" applyBorder="1" applyAlignment="1">
      <alignment horizontal="center" vertical="center"/>
    </xf>
    <xf numFmtId="0" fontId="1" fillId="0" borderId="76" xfId="51" applyFill="1" applyBorder="1" applyAlignment="1" applyProtection="1">
      <alignment horizontal="center" vertical="center"/>
      <protection locked="0"/>
    </xf>
    <xf numFmtId="0" fontId="1" fillId="0" borderId="8" xfId="51" applyFont="1" applyFill="1" applyBorder="1" applyAlignment="1">
      <alignment horizontal="center" vertical="center"/>
    </xf>
    <xf numFmtId="0" fontId="1" fillId="0" borderId="0" xfId="51" applyFill="1" applyAlignment="1"/>
    <xf numFmtId="0" fontId="1" fillId="0" borderId="56" xfId="51" applyFill="1" applyBorder="1" applyAlignment="1">
      <alignment vertical="center"/>
    </xf>
    <xf numFmtId="0" fontId="1" fillId="0" borderId="4" xfId="51" applyFont="1" applyFill="1" applyBorder="1" applyAlignment="1"/>
    <xf numFmtId="0" fontId="1" fillId="0" borderId="78" xfId="51" applyFont="1" applyFill="1" applyBorder="1" applyAlignment="1">
      <alignment horizontal="center" vertical="center"/>
    </xf>
    <xf numFmtId="0" fontId="1" fillId="0" borderId="78" xfId="51" applyFill="1" applyBorder="1" applyAlignment="1">
      <alignment vertical="center"/>
    </xf>
    <xf numFmtId="0" fontId="1" fillId="0" borderId="4" xfId="51" applyFont="1" applyFill="1" applyBorder="1" applyAlignment="1">
      <alignment horizontal="center" vertical="center"/>
    </xf>
    <xf numFmtId="0" fontId="1" fillId="0" borderId="80" xfId="51" applyFont="1" applyFill="1" applyBorder="1" applyAlignment="1">
      <alignment vertical="center"/>
    </xf>
    <xf numFmtId="9" fontId="1" fillId="0" borderId="53" xfId="51" applyNumberFormat="1" applyFill="1" applyBorder="1" applyAlignment="1"/>
    <xf numFmtId="0" fontId="1" fillId="0" borderId="62" xfId="51" applyFill="1" applyBorder="1" applyAlignment="1" applyProtection="1">
      <alignment horizontal="center" vertical="center"/>
      <protection locked="0"/>
    </xf>
    <xf numFmtId="0" fontId="1" fillId="0" borderId="52" xfId="51" applyFill="1" applyBorder="1" applyAlignment="1">
      <alignment vertical="center"/>
    </xf>
    <xf numFmtId="4" fontId="1" fillId="0" borderId="0" xfId="51" applyNumberFormat="1" applyFill="1"/>
    <xf numFmtId="0" fontId="1" fillId="0" borderId="53" xfId="51" applyFill="1" applyBorder="1"/>
    <xf numFmtId="0" fontId="1" fillId="0" borderId="62" xfId="51" applyFont="1" applyFill="1" applyBorder="1" applyAlignment="1">
      <alignment vertical="center"/>
    </xf>
    <xf numFmtId="0" fontId="1" fillId="0" borderId="52" xfId="51" applyFill="1" applyBorder="1" applyAlignment="1">
      <alignment vertical="center" wrapText="1"/>
    </xf>
    <xf numFmtId="4" fontId="1" fillId="0" borderId="62" xfId="51" applyNumberFormat="1" applyFont="1" applyFill="1" applyBorder="1" applyAlignment="1" applyProtection="1">
      <alignment horizontal="center" vertical="center"/>
    </xf>
    <xf numFmtId="2" fontId="1" fillId="0" borderId="0" xfId="51" applyNumberFormat="1" applyFill="1" applyAlignment="1"/>
    <xf numFmtId="0" fontId="3" fillId="0" borderId="53" xfId="51" applyFont="1" applyFill="1" applyBorder="1" applyAlignment="1">
      <alignment horizontal="left" vertical="center"/>
    </xf>
    <xf numFmtId="177" fontId="1" fillId="0" borderId="0" xfId="51" applyNumberFormat="1" applyFill="1" applyAlignment="1"/>
    <xf numFmtId="171" fontId="1" fillId="0" borderId="0" xfId="6" applyNumberFormat="1" applyFont="1" applyFill="1" applyBorder="1" applyAlignment="1">
      <alignment horizontal="right" vertical="center"/>
    </xf>
    <xf numFmtId="2" fontId="1" fillId="0" borderId="0" xfId="51" applyNumberFormat="1" applyFont="1" applyFill="1" applyBorder="1" applyAlignment="1">
      <alignment horizontal="center" vertical="center"/>
    </xf>
    <xf numFmtId="165" fontId="0" fillId="0" borderId="0" xfId="6" applyFont="1" applyFill="1" applyAlignment="1"/>
    <xf numFmtId="0" fontId="1" fillId="0" borderId="53" xfId="51" applyFill="1" applyBorder="1" applyAlignment="1">
      <alignment horizontal="center" vertical="center"/>
    </xf>
    <xf numFmtId="0" fontId="1" fillId="0" borderId="62" xfId="51" applyFill="1" applyBorder="1" applyAlignment="1">
      <alignment horizontal="left" vertical="center"/>
    </xf>
    <xf numFmtId="4" fontId="49" fillId="0" borderId="0" xfId="51" applyNumberFormat="1" applyFont="1" applyFill="1"/>
    <xf numFmtId="0" fontId="3" fillId="0" borderId="0" xfId="51" applyFont="1" applyAlignment="1">
      <alignment horizontal="center"/>
    </xf>
    <xf numFmtId="3" fontId="1" fillId="0" borderId="73" xfId="51" applyNumberFormat="1" applyFont="1" applyFill="1" applyBorder="1" applyAlignment="1" applyProtection="1">
      <alignment horizontal="center" vertical="center"/>
      <protection locked="0"/>
    </xf>
    <xf numFmtId="3" fontId="1" fillId="0" borderId="58" xfId="51" applyNumberFormat="1" applyFill="1" applyBorder="1" applyAlignment="1" applyProtection="1">
      <alignment horizontal="center" vertical="center"/>
      <protection locked="0"/>
    </xf>
    <xf numFmtId="0" fontId="51" fillId="0" borderId="0" xfId="51" applyFont="1" applyFill="1"/>
    <xf numFmtId="175" fontId="3" fillId="0" borderId="51" xfId="131" applyNumberFormat="1" applyFont="1" applyFill="1" applyBorder="1" applyAlignment="1">
      <alignment horizontal="center"/>
    </xf>
    <xf numFmtId="175" fontId="3" fillId="0" borderId="4" xfId="131" applyNumberFormat="1" applyFont="1" applyFill="1" applyBorder="1" applyAlignment="1">
      <alignment horizontal="center"/>
    </xf>
    <xf numFmtId="10" fontId="3" fillId="0" borderId="4" xfId="53" applyNumberFormat="1" applyFont="1" applyFill="1" applyBorder="1" applyAlignment="1">
      <alignment horizontal="center" vertical="center"/>
    </xf>
    <xf numFmtId="10" fontId="3" fillId="0" borderId="56" xfId="53" applyNumberFormat="1" applyFont="1" applyFill="1" applyBorder="1" applyAlignment="1">
      <alignment horizontal="center" vertical="center"/>
    </xf>
    <xf numFmtId="4" fontId="1" fillId="26" borderId="57" xfId="51" applyNumberFormat="1" applyFont="1" applyFill="1" applyBorder="1" applyAlignment="1" applyProtection="1">
      <alignment horizontal="center" vertical="center"/>
      <protection locked="0"/>
    </xf>
    <xf numFmtId="4" fontId="1" fillId="26" borderId="52" xfId="51" applyNumberFormat="1" applyFont="1" applyFill="1" applyBorder="1" applyAlignment="1">
      <alignment horizontal="center" vertical="center"/>
    </xf>
    <xf numFmtId="1" fontId="1" fillId="0" borderId="0" xfId="51" applyNumberFormat="1" applyFont="1" applyFill="1" applyBorder="1" applyAlignment="1" applyProtection="1">
      <alignment horizontal="center" vertical="center"/>
      <protection locked="0"/>
    </xf>
    <xf numFmtId="4" fontId="44" fillId="0" borderId="0" xfId="51" quotePrefix="1" applyNumberFormat="1" applyFont="1" applyFill="1" applyBorder="1" applyAlignment="1">
      <alignment horizontal="left" vertical="center"/>
    </xf>
    <xf numFmtId="1" fontId="1" fillId="0" borderId="0" xfId="51" applyNumberFormat="1" applyFont="1" applyFill="1" applyBorder="1" applyAlignment="1" applyProtection="1">
      <alignment horizontal="center" vertical="center"/>
    </xf>
    <xf numFmtId="0" fontId="52" fillId="0" borderId="0" xfId="51" applyFont="1" applyFill="1" applyAlignment="1">
      <alignment horizontal="justify"/>
    </xf>
    <xf numFmtId="0" fontId="53" fillId="0" borderId="0" xfId="51" applyFont="1" applyFill="1"/>
    <xf numFmtId="175" fontId="1" fillId="0" borderId="0" xfId="51" applyNumberFormat="1" applyFont="1" applyFill="1" applyAlignment="1">
      <alignment vertical="center"/>
    </xf>
    <xf numFmtId="4" fontId="51" fillId="0" borderId="52" xfId="51" applyNumberFormat="1" applyFont="1" applyFill="1" applyBorder="1" applyAlignment="1">
      <alignment vertical="center"/>
    </xf>
    <xf numFmtId="4" fontId="27" fillId="0" borderId="0" xfId="51" applyNumberFormat="1" applyFont="1" applyFill="1" applyBorder="1" applyAlignment="1">
      <alignment vertical="center"/>
    </xf>
    <xf numFmtId="4" fontId="27" fillId="0" borderId="53" xfId="51" applyNumberFormat="1" applyFont="1" applyFill="1" applyBorder="1" applyAlignment="1">
      <alignment vertical="center"/>
    </xf>
    <xf numFmtId="4" fontId="27" fillId="0" borderId="52" xfId="51" applyNumberFormat="1" applyFont="1" applyFill="1" applyBorder="1" applyAlignment="1">
      <alignment vertical="center"/>
    </xf>
    <xf numFmtId="1" fontId="27" fillId="0" borderId="57" xfId="51" applyNumberFormat="1" applyFont="1" applyFill="1" applyBorder="1" applyAlignment="1" applyProtection="1">
      <alignment horizontal="center" vertical="center"/>
      <protection locked="0"/>
    </xf>
    <xf numFmtId="4" fontId="27" fillId="0" borderId="58" xfId="51" applyNumberFormat="1" applyFont="1" applyFill="1" applyBorder="1" applyAlignment="1">
      <alignment horizontal="center" vertical="center"/>
    </xf>
    <xf numFmtId="4" fontId="27" fillId="0" borderId="58" xfId="51" applyNumberFormat="1" applyFont="1" applyFill="1" applyBorder="1" applyAlignment="1" applyProtection="1">
      <alignment horizontal="center" vertical="center"/>
      <protection locked="0"/>
    </xf>
    <xf numFmtId="3" fontId="27" fillId="0" borderId="58" xfId="51" applyNumberFormat="1" applyFont="1" applyFill="1" applyBorder="1" applyAlignment="1">
      <alignment horizontal="center" vertical="center"/>
    </xf>
    <xf numFmtId="4" fontId="27" fillId="0" borderId="59" xfId="51" quotePrefix="1" applyNumberFormat="1" applyFont="1" applyFill="1" applyBorder="1" applyAlignment="1">
      <alignment horizontal="center" vertical="center"/>
    </xf>
    <xf numFmtId="4" fontId="27" fillId="0" borderId="60" xfId="51" applyNumberFormat="1" applyFont="1" applyFill="1" applyBorder="1" applyAlignment="1">
      <alignment horizontal="center" vertical="center"/>
    </xf>
    <xf numFmtId="4" fontId="27" fillId="0" borderId="52" xfId="51" applyNumberFormat="1" applyFont="1" applyFill="1" applyBorder="1" applyAlignment="1">
      <alignment horizontal="center" vertical="center"/>
    </xf>
    <xf numFmtId="4" fontId="27" fillId="0" borderId="0" xfId="51" applyNumberFormat="1" applyFont="1" applyFill="1" applyBorder="1" applyAlignment="1">
      <alignment horizontal="center" vertical="center"/>
    </xf>
    <xf numFmtId="4" fontId="27" fillId="0" borderId="53" xfId="51" applyNumberFormat="1" applyFont="1" applyFill="1" applyBorder="1" applyAlignment="1">
      <alignment horizontal="center" vertical="center"/>
    </xf>
    <xf numFmtId="4" fontId="1" fillId="0" borderId="79" xfId="51" applyNumberFormat="1" applyFont="1" applyFill="1" applyBorder="1" applyAlignment="1">
      <alignment horizontal="center" vertical="center"/>
    </xf>
    <xf numFmtId="10" fontId="1" fillId="0" borderId="57" xfId="51" applyNumberFormat="1" applyFont="1" applyFill="1" applyBorder="1" applyAlignment="1" applyProtection="1">
      <alignment horizontal="center" vertical="center"/>
      <protection locked="0"/>
    </xf>
    <xf numFmtId="0" fontId="1" fillId="0" borderId="2" xfId="51" applyFont="1" applyFill="1" applyBorder="1" applyAlignment="1">
      <alignment vertical="center"/>
    </xf>
    <xf numFmtId="0" fontId="27" fillId="26" borderId="0" xfId="51" applyFont="1" applyFill="1" applyBorder="1"/>
    <xf numFmtId="0" fontId="3" fillId="0" borderId="3" xfId="51" applyFont="1" applyFill="1" applyBorder="1" applyAlignment="1">
      <alignment vertical="center"/>
    </xf>
    <xf numFmtId="0" fontId="3" fillId="0" borderId="2" xfId="51" applyFont="1" applyFill="1" applyBorder="1" applyAlignment="1">
      <alignment horizontal="center" vertical="center"/>
    </xf>
    <xf numFmtId="0" fontId="3" fillId="0" borderId="2" xfId="51" applyFont="1" applyFill="1" applyBorder="1" applyAlignment="1">
      <alignment vertical="center"/>
    </xf>
    <xf numFmtId="0" fontId="3" fillId="0" borderId="1" xfId="51" applyFont="1" applyFill="1" applyBorder="1" applyAlignment="1">
      <alignment vertical="center"/>
    </xf>
    <xf numFmtId="4" fontId="3" fillId="0" borderId="58" xfId="51" applyNumberFormat="1" applyFont="1" applyFill="1" applyBorder="1" applyAlignment="1" applyProtection="1">
      <alignment horizontal="center" vertical="center"/>
      <protection locked="0"/>
    </xf>
    <xf numFmtId="4" fontId="3" fillId="0" borderId="58" xfId="51" applyNumberFormat="1" applyFont="1" applyFill="1" applyBorder="1" applyAlignment="1">
      <alignment horizontal="center" vertical="center"/>
    </xf>
    <xf numFmtId="182" fontId="1" fillId="0" borderId="58" xfId="51" applyNumberFormat="1" applyFont="1" applyFill="1" applyBorder="1" applyAlignment="1">
      <alignment horizontal="center" vertical="center"/>
    </xf>
    <xf numFmtId="4" fontId="1" fillId="0" borderId="70" xfId="51" applyNumberFormat="1" applyFont="1" applyFill="1" applyBorder="1" applyAlignment="1">
      <alignment horizontal="left" vertical="center"/>
    </xf>
    <xf numFmtId="4" fontId="1" fillId="0" borderId="81" xfId="51" quotePrefix="1" applyNumberFormat="1" applyFont="1" applyFill="1" applyBorder="1" applyAlignment="1">
      <alignment horizontal="center" vertical="center"/>
    </xf>
    <xf numFmtId="4" fontId="1" fillId="0" borderId="78" xfId="51" applyNumberFormat="1" applyFont="1" applyFill="1" applyBorder="1" applyAlignment="1">
      <alignment horizontal="center" vertical="center"/>
    </xf>
    <xf numFmtId="4" fontId="1" fillId="0" borderId="78" xfId="51" quotePrefix="1" applyNumberFormat="1" applyFont="1" applyFill="1" applyBorder="1" applyAlignment="1">
      <alignment horizontal="center" vertical="center"/>
    </xf>
    <xf numFmtId="184" fontId="1" fillId="0" borderId="78" xfId="51" applyNumberFormat="1" applyFont="1" applyFill="1" applyBorder="1" applyAlignment="1" applyProtection="1">
      <alignment horizontal="center" vertical="center"/>
    </xf>
    <xf numFmtId="4" fontId="1" fillId="0" borderId="78" xfId="51" applyNumberFormat="1" applyFont="1" applyFill="1" applyBorder="1" applyAlignment="1">
      <alignment vertical="center"/>
    </xf>
    <xf numFmtId="4" fontId="1" fillId="0" borderId="80" xfId="51" applyNumberFormat="1" applyFont="1" applyFill="1" applyBorder="1" applyAlignment="1">
      <alignment vertical="center"/>
    </xf>
    <xf numFmtId="4" fontId="1" fillId="0" borderId="55" xfId="51" applyNumberFormat="1" applyFont="1" applyFill="1" applyBorder="1" applyAlignment="1">
      <alignment horizontal="center" vertical="center"/>
    </xf>
    <xf numFmtId="184" fontId="1" fillId="0" borderId="58" xfId="51" applyNumberFormat="1" applyFont="1" applyFill="1" applyBorder="1" applyAlignment="1">
      <alignment horizontal="center" vertical="center"/>
    </xf>
    <xf numFmtId="180" fontId="1" fillId="0" borderId="52" xfId="51" applyNumberFormat="1" applyFont="1" applyFill="1" applyBorder="1" applyAlignment="1">
      <alignment horizontal="center" vertical="center"/>
    </xf>
    <xf numFmtId="0" fontId="27" fillId="0" borderId="0" xfId="51" applyFont="1" applyFill="1" applyAlignment="1">
      <alignment vertical="center"/>
    </xf>
    <xf numFmtId="180" fontId="1" fillId="0" borderId="52" xfId="51" quotePrefix="1" applyNumberFormat="1" applyFont="1" applyFill="1" applyBorder="1" applyAlignment="1">
      <alignment horizontal="center" vertical="center"/>
    </xf>
    <xf numFmtId="2" fontId="1" fillId="26" borderId="57" xfId="51" applyNumberFormat="1" applyFont="1" applyFill="1" applyBorder="1" applyAlignment="1" applyProtection="1">
      <alignment horizontal="center" vertical="center"/>
      <protection locked="0"/>
    </xf>
    <xf numFmtId="3" fontId="1" fillId="0" borderId="62" xfId="51" applyNumberFormat="1" applyFont="1" applyFill="1" applyBorder="1" applyAlignment="1">
      <alignment horizontal="center" vertical="center"/>
    </xf>
    <xf numFmtId="4" fontId="1" fillId="0" borderId="61" xfId="51" applyNumberFormat="1" applyFont="1" applyFill="1" applyBorder="1" applyAlignment="1" applyProtection="1">
      <alignment horizontal="center" vertical="center"/>
      <protection locked="0"/>
    </xf>
    <xf numFmtId="10" fontId="1" fillId="0" borderId="0" xfId="53" applyNumberFormat="1" applyFont="1" applyFill="1" applyBorder="1" applyAlignment="1">
      <alignment horizontal="left" vertical="center"/>
    </xf>
    <xf numFmtId="4" fontId="1" fillId="0" borderId="58" xfId="6" applyNumberFormat="1" applyFont="1" applyFill="1" applyBorder="1" applyAlignment="1" applyProtection="1">
      <alignment horizontal="center" vertical="center"/>
      <protection locked="0"/>
    </xf>
    <xf numFmtId="0" fontId="1" fillId="0" borderId="0" xfId="51" applyFont="1" applyFill="1" applyAlignment="1">
      <alignment horizontal="center"/>
    </xf>
    <xf numFmtId="4" fontId="3" fillId="0" borderId="61" xfId="51" applyNumberFormat="1" applyFont="1" applyFill="1" applyBorder="1" applyAlignment="1">
      <alignment horizontal="left" vertical="center"/>
    </xf>
    <xf numFmtId="4" fontId="3" fillId="0" borderId="5" xfId="51" applyNumberFormat="1" applyFont="1" applyFill="1" applyBorder="1" applyAlignment="1">
      <alignment horizontal="left" vertical="center"/>
    </xf>
    <xf numFmtId="4" fontId="3" fillId="0" borderId="56" xfId="51" applyNumberFormat="1" applyFont="1" applyFill="1" applyBorder="1" applyAlignment="1">
      <alignment vertical="center"/>
    </xf>
    <xf numFmtId="4" fontId="3" fillId="0" borderId="56" xfId="51" quotePrefix="1" applyNumberFormat="1" applyFont="1" applyFill="1" applyBorder="1" applyAlignment="1">
      <alignment horizontal="center" vertical="center"/>
    </xf>
    <xf numFmtId="4" fontId="3" fillId="0" borderId="6" xfId="51" applyNumberFormat="1" applyFont="1" applyFill="1" applyBorder="1" applyAlignment="1">
      <alignment horizontal="center" vertical="center"/>
    </xf>
    <xf numFmtId="0" fontId="3" fillId="0" borderId="0" xfId="51" applyFont="1" applyFill="1" applyBorder="1" applyAlignment="1">
      <alignment horizontal="center" vertical="center"/>
    </xf>
    <xf numFmtId="0" fontId="3" fillId="0" borderId="0" xfId="51" applyFont="1" applyFill="1" applyAlignment="1">
      <alignment vertical="center"/>
    </xf>
    <xf numFmtId="4" fontId="7" fillId="0" borderId="62" xfId="51" applyNumberFormat="1" applyFont="1" applyFill="1" applyBorder="1" applyAlignment="1">
      <alignment horizontal="left" vertical="center" wrapText="1"/>
    </xf>
    <xf numFmtId="4" fontId="7" fillId="0" borderId="58" xfId="51" applyNumberFormat="1" applyFont="1" applyFill="1" applyBorder="1" applyAlignment="1">
      <alignment horizontal="center" vertical="center" wrapText="1"/>
    </xf>
    <xf numFmtId="4" fontId="7" fillId="0" borderId="58" xfId="51" applyNumberFormat="1" applyFont="1" applyFill="1" applyBorder="1" applyAlignment="1">
      <alignment horizontal="left" vertical="center" wrapText="1"/>
    </xf>
    <xf numFmtId="4" fontId="3" fillId="0" borderId="58" xfId="51" applyNumberFormat="1" applyFont="1" applyFill="1" applyBorder="1" applyAlignment="1">
      <alignment horizontal="left" vertical="center"/>
    </xf>
    <xf numFmtId="0" fontId="4" fillId="0" borderId="0" xfId="0" applyFont="1" applyBorder="1" applyAlignment="1">
      <alignment horizontal="center" vertical="center"/>
    </xf>
    <xf numFmtId="0" fontId="4" fillId="0" borderId="12" xfId="0" applyFont="1" applyBorder="1" applyAlignment="1">
      <alignment horizontal="left" vertical="center"/>
    </xf>
    <xf numFmtId="0" fontId="4" fillId="0" borderId="0" xfId="0" applyFont="1" applyBorder="1" applyAlignment="1">
      <alignment horizontal="left" vertical="center"/>
    </xf>
    <xf numFmtId="0" fontId="4" fillId="0" borderId="12" xfId="0" applyFont="1" applyBorder="1" applyAlignment="1">
      <alignment horizontal="center" vertical="center"/>
    </xf>
    <xf numFmtId="0" fontId="1" fillId="0" borderId="0" xfId="51" applyFont="1" applyFill="1" applyBorder="1" applyAlignment="1">
      <alignment horizontal="left" vertical="center"/>
    </xf>
    <xf numFmtId="4" fontId="3" fillId="0" borderId="5" xfId="51" applyNumberFormat="1" applyFont="1" applyFill="1" applyBorder="1" applyAlignment="1">
      <alignment horizontal="center" vertical="center"/>
    </xf>
    <xf numFmtId="0" fontId="1" fillId="0" borderId="5" xfId="51" applyFont="1" applyFill="1" applyBorder="1" applyAlignment="1">
      <alignment horizontal="center" vertical="center"/>
    </xf>
    <xf numFmtId="20" fontId="1" fillId="0" borderId="0" xfId="51" applyNumberFormat="1" applyFont="1" applyFill="1"/>
    <xf numFmtId="46" fontId="1" fillId="0" borderId="0" xfId="51" applyNumberFormat="1" applyFont="1" applyFill="1"/>
    <xf numFmtId="21" fontId="1" fillId="0" borderId="0" xfId="51" applyNumberFormat="1" applyFont="1" applyFill="1"/>
    <xf numFmtId="185" fontId="1" fillId="0" borderId="0" xfId="51" applyNumberFormat="1" applyFont="1" applyFill="1"/>
    <xf numFmtId="4" fontId="1" fillId="0" borderId="0" xfId="51" applyNumberFormat="1" applyFont="1" applyFill="1" applyBorder="1" applyAlignment="1">
      <alignment horizontal="center" vertical="center" wrapText="1"/>
    </xf>
    <xf numFmtId="0" fontId="1" fillId="0" borderId="0" xfId="51" applyFont="1" applyBorder="1" applyAlignment="1">
      <alignment horizontal="center"/>
    </xf>
    <xf numFmtId="4" fontId="55" fillId="0" borderId="8" xfId="51" applyNumberFormat="1" applyFont="1" applyFill="1" applyBorder="1" applyAlignment="1">
      <alignment vertical="center"/>
    </xf>
    <xf numFmtId="0" fontId="46" fillId="0" borderId="86" xfId="0" applyFont="1" applyBorder="1"/>
    <xf numFmtId="178" fontId="46" fillId="0" borderId="86" xfId="0" applyNumberFormat="1" applyFont="1" applyBorder="1" applyAlignment="1">
      <alignment horizontal="center"/>
    </xf>
    <xf numFmtId="0" fontId="31" fillId="0" borderId="86" xfId="198" applyBorder="1"/>
    <xf numFmtId="9" fontId="31" fillId="0" borderId="8" xfId="198" applyNumberFormat="1" applyBorder="1"/>
    <xf numFmtId="0" fontId="6" fillId="0" borderId="0" xfId="0" applyFont="1"/>
    <xf numFmtId="4" fontId="4" fillId="0" borderId="0" xfId="0" applyNumberFormat="1" applyFont="1" applyBorder="1" applyAlignment="1">
      <alignment horizontal="center" vertical="center"/>
    </xf>
    <xf numFmtId="4" fontId="4" fillId="0" borderId="13" xfId="0" applyNumberFormat="1" applyFont="1" applyBorder="1" applyAlignment="1">
      <alignment horizontal="center" vertical="center"/>
    </xf>
    <xf numFmtId="4" fontId="4" fillId="0" borderId="14" xfId="0" applyNumberFormat="1" applyFont="1" applyBorder="1" applyAlignment="1">
      <alignment horizontal="center" vertical="center"/>
    </xf>
    <xf numFmtId="4" fontId="4" fillId="0" borderId="0" xfId="0" applyNumberFormat="1" applyFont="1" applyAlignment="1">
      <alignment horizontal="center" vertical="center"/>
    </xf>
    <xf numFmtId="0" fontId="53" fillId="2" borderId="17" xfId="1" applyFont="1" applyFill="1" applyBorder="1" applyAlignment="1">
      <alignment horizontal="center" vertical="center" wrapText="1"/>
    </xf>
    <xf numFmtId="0" fontId="53" fillId="2" borderId="6" xfId="1" applyFont="1" applyFill="1" applyBorder="1" applyAlignment="1">
      <alignment horizontal="center" vertical="center" wrapText="1"/>
    </xf>
    <xf numFmtId="2" fontId="53" fillId="2" borderId="6" xfId="1" applyNumberFormat="1" applyFont="1" applyFill="1" applyBorder="1" applyAlignment="1">
      <alignment horizontal="center" vertical="center" wrapText="1"/>
    </xf>
    <xf numFmtId="4" fontId="53" fillId="2" borderId="51" xfId="1" applyNumberFormat="1" applyFont="1" applyFill="1" applyBorder="1" applyAlignment="1">
      <alignment horizontal="center" vertical="center" wrapText="1"/>
    </xf>
    <xf numFmtId="4" fontId="53" fillId="2" borderId="18" xfId="1" applyNumberFormat="1" applyFont="1" applyFill="1" applyBorder="1" applyAlignment="1">
      <alignment horizontal="center" vertical="center" wrapText="1"/>
    </xf>
    <xf numFmtId="0" fontId="4" fillId="0" borderId="5" xfId="0" applyFont="1" applyBorder="1" applyAlignment="1">
      <alignment horizontal="left" vertical="center"/>
    </xf>
    <xf numFmtId="0" fontId="4" fillId="0" borderId="5" xfId="0" applyFont="1" applyBorder="1"/>
    <xf numFmtId="2" fontId="4" fillId="0" borderId="5" xfId="0" applyNumberFormat="1" applyFont="1" applyBorder="1" applyAlignment="1">
      <alignment horizontal="center" vertical="center"/>
    </xf>
    <xf numFmtId="4" fontId="4" fillId="0" borderId="5" xfId="0" applyNumberFormat="1" applyFont="1" applyBorder="1" applyAlignment="1">
      <alignment horizontal="center" vertical="center"/>
    </xf>
    <xf numFmtId="4" fontId="6" fillId="0" borderId="5" xfId="0" applyNumberFormat="1" applyFont="1" applyBorder="1" applyAlignment="1">
      <alignment horizontal="center" vertical="center"/>
    </xf>
    <xf numFmtId="186" fontId="1" fillId="0" borderId="0" xfId="51" applyNumberFormat="1" applyFont="1" applyFill="1" applyAlignment="1">
      <alignment vertical="center"/>
    </xf>
    <xf numFmtId="187" fontId="3" fillId="0" borderId="43" xfId="51" applyNumberFormat="1" applyFont="1" applyFill="1" applyBorder="1" applyAlignment="1">
      <alignment horizontal="center" vertical="center"/>
    </xf>
    <xf numFmtId="4" fontId="4" fillId="0" borderId="15" xfId="0" applyNumberFormat="1" applyFont="1" applyBorder="1" applyAlignment="1">
      <alignment horizontal="center" vertical="center"/>
    </xf>
    <xf numFmtId="4" fontId="6" fillId="0" borderId="15" xfId="0" applyNumberFormat="1" applyFont="1" applyBorder="1" applyAlignment="1">
      <alignment horizontal="center" vertical="center"/>
    </xf>
    <xf numFmtId="0" fontId="4" fillId="0" borderId="84" xfId="0" applyFont="1" applyBorder="1" applyAlignment="1">
      <alignment horizontal="center" vertical="center"/>
    </xf>
    <xf numFmtId="4" fontId="4" fillId="0" borderId="85" xfId="0" applyNumberFormat="1" applyFont="1" applyBorder="1" applyAlignment="1">
      <alignment horizontal="center" vertical="center"/>
    </xf>
    <xf numFmtId="0" fontId="4" fillId="0" borderId="14" xfId="0" applyFont="1" applyBorder="1" applyAlignment="1">
      <alignment horizontal="left" vertical="center"/>
    </xf>
    <xf numFmtId="0" fontId="56" fillId="0" borderId="5" xfId="0" applyFont="1" applyBorder="1" applyAlignment="1">
      <alignment horizontal="left" vertical="center"/>
    </xf>
    <xf numFmtId="0" fontId="56" fillId="0" borderId="0" xfId="0" applyFont="1" applyAlignment="1">
      <alignment horizontal="center" vertical="center"/>
    </xf>
    <xf numFmtId="0" fontId="56" fillId="0" borderId="0" xfId="0" applyFont="1"/>
    <xf numFmtId="2" fontId="56" fillId="0" borderId="0" xfId="0" applyNumberFormat="1" applyFont="1" applyAlignment="1">
      <alignment horizontal="center" vertical="center"/>
    </xf>
    <xf numFmtId="4" fontId="56" fillId="0" borderId="0" xfId="0" applyNumberFormat="1" applyFont="1" applyAlignment="1">
      <alignment horizontal="center" vertical="center"/>
    </xf>
    <xf numFmtId="0" fontId="58" fillId="0" borderId="0" xfId="0" applyFont="1"/>
    <xf numFmtId="0" fontId="56" fillId="0" borderId="7" xfId="0" applyFont="1" applyBorder="1" applyAlignment="1">
      <alignment horizontal="center" vertical="center"/>
    </xf>
    <xf numFmtId="0" fontId="56" fillId="0" borderId="5" xfId="0" applyFont="1" applyBorder="1" applyAlignment="1">
      <alignment horizontal="center" vertical="center"/>
    </xf>
    <xf numFmtId="2" fontId="56" fillId="0" borderId="5" xfId="0" applyNumberFormat="1" applyFont="1" applyBorder="1" applyAlignment="1">
      <alignment horizontal="center" vertical="center"/>
    </xf>
    <xf numFmtId="4" fontId="56" fillId="0" borderId="5" xfId="0" applyNumberFormat="1" applyFont="1" applyBorder="1" applyAlignment="1">
      <alignment horizontal="center" vertical="center"/>
    </xf>
    <xf numFmtId="0" fontId="56" fillId="0" borderId="5" xfId="0" applyFont="1" applyBorder="1" applyAlignment="1">
      <alignment wrapText="1"/>
    </xf>
    <xf numFmtId="4" fontId="56" fillId="0" borderId="1" xfId="0" applyNumberFormat="1" applyFont="1" applyBorder="1" applyAlignment="1">
      <alignment horizontal="center" vertical="center"/>
    </xf>
    <xf numFmtId="0" fontId="58" fillId="0" borderId="47" xfId="0" applyFont="1" applyBorder="1" applyAlignment="1">
      <alignment horizontal="center" vertical="center"/>
    </xf>
    <xf numFmtId="0" fontId="58" fillId="0" borderId="49" xfId="0" applyFont="1" applyBorder="1" applyAlignment="1">
      <alignment horizontal="center" vertical="center"/>
    </xf>
    <xf numFmtId="0" fontId="58" fillId="0" borderId="46" xfId="0" applyFont="1" applyBorder="1" applyAlignment="1">
      <alignment horizontal="center" vertical="center"/>
    </xf>
    <xf numFmtId="4" fontId="56" fillId="0" borderId="0" xfId="0" applyNumberFormat="1" applyFont="1"/>
    <xf numFmtId="0" fontId="56" fillId="0" borderId="0" xfId="0" applyFont="1" applyAlignment="1">
      <alignment vertical="center"/>
    </xf>
    <xf numFmtId="0" fontId="56" fillId="0" borderId="0" xfId="0" applyFont="1" applyBorder="1" applyAlignment="1">
      <alignment vertical="center"/>
    </xf>
    <xf numFmtId="4" fontId="56" fillId="0" borderId="7" xfId="0" applyNumberFormat="1" applyFont="1" applyBorder="1" applyAlignment="1">
      <alignment vertical="center"/>
    </xf>
    <xf numFmtId="4" fontId="56" fillId="0" borderId="5" xfId="0" applyNumberFormat="1" applyFont="1" applyBorder="1" applyAlignment="1">
      <alignment vertical="center"/>
    </xf>
    <xf numFmtId="4" fontId="56" fillId="0" borderId="15" xfId="0" applyNumberFormat="1" applyFont="1" applyBorder="1" applyAlignment="1">
      <alignment vertical="center"/>
    </xf>
    <xf numFmtId="0" fontId="57" fillId="2" borderId="82" xfId="1" applyFont="1" applyFill="1" applyBorder="1" applyAlignment="1">
      <alignment horizontal="center" vertical="center" wrapText="1"/>
    </xf>
    <xf numFmtId="0" fontId="57" fillId="2" borderId="83" xfId="1" applyFont="1" applyFill="1" applyBorder="1" applyAlignment="1">
      <alignment horizontal="center" vertical="center" wrapText="1"/>
    </xf>
    <xf numFmtId="2" fontId="57" fillId="2" borderId="83" xfId="1" applyNumberFormat="1" applyFont="1" applyFill="1" applyBorder="1" applyAlignment="1">
      <alignment horizontal="center" vertical="center" wrapText="1"/>
    </xf>
    <xf numFmtId="4" fontId="57" fillId="2" borderId="89" xfId="1" applyNumberFormat="1" applyFont="1" applyFill="1" applyBorder="1" applyAlignment="1">
      <alignment horizontal="center" vertical="center" wrapText="1"/>
    </xf>
    <xf numFmtId="0" fontId="56" fillId="0" borderId="84" xfId="0" applyFont="1" applyBorder="1" applyAlignment="1">
      <alignment horizontal="center" vertical="center"/>
    </xf>
    <xf numFmtId="0" fontId="56" fillId="0" borderId="14" xfId="0" applyFont="1" applyBorder="1" applyAlignment="1">
      <alignment horizontal="left" vertical="center"/>
    </xf>
    <xf numFmtId="0" fontId="56" fillId="0" borderId="14" xfId="0" applyFont="1" applyBorder="1"/>
    <xf numFmtId="0" fontId="56" fillId="0" borderId="14" xfId="0" applyFont="1" applyBorder="1" applyAlignment="1">
      <alignment horizontal="center" vertical="center"/>
    </xf>
    <xf numFmtId="2" fontId="56" fillId="0" borderId="14" xfId="0" applyNumberFormat="1" applyFont="1" applyBorder="1" applyAlignment="1">
      <alignment horizontal="center" vertical="center"/>
    </xf>
    <xf numFmtId="4" fontId="56" fillId="0" borderId="85" xfId="0" applyNumberFormat="1" applyFont="1" applyBorder="1" applyAlignment="1">
      <alignment horizontal="center" vertical="center"/>
    </xf>
    <xf numFmtId="0" fontId="56" fillId="0" borderId="14" xfId="0" applyFont="1" applyBorder="1" applyAlignment="1">
      <alignment vertical="center"/>
    </xf>
    <xf numFmtId="0" fontId="56" fillId="0" borderId="85" xfId="0" applyFont="1" applyBorder="1" applyAlignment="1">
      <alignment vertical="center"/>
    </xf>
    <xf numFmtId="0" fontId="0" fillId="0" borderId="0" xfId="0" applyFill="1"/>
    <xf numFmtId="0" fontId="58" fillId="0" borderId="46" xfId="0" applyFont="1" applyBorder="1" applyAlignment="1">
      <alignment horizontal="center" vertical="center" wrapText="1"/>
    </xf>
    <xf numFmtId="0" fontId="58" fillId="0" borderId="47" xfId="0" applyFont="1" applyBorder="1" applyAlignment="1">
      <alignment horizontal="center" vertical="center" wrapText="1"/>
    </xf>
    <xf numFmtId="0" fontId="58" fillId="0" borderId="49" xfId="0" applyFont="1" applyFill="1" applyBorder="1" applyAlignment="1">
      <alignment horizontal="center" vertical="center" wrapText="1"/>
    </xf>
    <xf numFmtId="0" fontId="56" fillId="0" borderId="7" xfId="0" applyFont="1" applyBorder="1" applyAlignment="1">
      <alignment horizontal="left" vertical="center"/>
    </xf>
    <xf numFmtId="4" fontId="59" fillId="0" borderId="15" xfId="0" applyNumberFormat="1" applyFont="1" applyFill="1" applyBorder="1" applyAlignment="1">
      <alignment horizontal="center" vertical="center"/>
    </xf>
    <xf numFmtId="0" fontId="58" fillId="0" borderId="41" xfId="0" applyFont="1" applyBorder="1" applyAlignment="1">
      <alignment horizontal="left" vertical="center"/>
    </xf>
    <xf numFmtId="4" fontId="58" fillId="0" borderId="42" xfId="0" applyNumberFormat="1" applyFont="1" applyBorder="1" applyAlignment="1">
      <alignment horizontal="center" vertical="center"/>
    </xf>
    <xf numFmtId="4" fontId="58" fillId="0" borderId="43" xfId="0" applyNumberFormat="1" applyFont="1" applyBorder="1" applyAlignment="1">
      <alignment horizontal="center" vertical="center"/>
    </xf>
    <xf numFmtId="0" fontId="56" fillId="0" borderId="33" xfId="0" applyFont="1" applyFill="1" applyBorder="1" applyAlignment="1">
      <alignment horizontal="left" vertical="center"/>
    </xf>
    <xf numFmtId="10" fontId="4" fillId="0" borderId="0" xfId="0" applyNumberFormat="1" applyFont="1"/>
    <xf numFmtId="4" fontId="3" fillId="0" borderId="5" xfId="0" applyNumberFormat="1" applyFont="1" applyFill="1" applyBorder="1" applyAlignment="1">
      <alignment horizontal="left" vertical="center"/>
    </xf>
    <xf numFmtId="4" fontId="3" fillId="0" borderId="5" xfId="0" applyNumberFormat="1" applyFont="1" applyFill="1" applyBorder="1" applyAlignment="1">
      <alignment horizontal="center" vertical="center"/>
    </xf>
    <xf numFmtId="4" fontId="3" fillId="0" borderId="5" xfId="0" applyNumberFormat="1" applyFont="1" applyFill="1" applyBorder="1" applyAlignment="1">
      <alignment vertical="center"/>
    </xf>
    <xf numFmtId="4" fontId="3" fillId="0" borderId="5" xfId="0" quotePrefix="1" applyNumberFormat="1" applyFont="1" applyFill="1" applyBorder="1" applyAlignment="1">
      <alignment horizontal="center" vertical="center"/>
    </xf>
    <xf numFmtId="4" fontId="7" fillId="0" borderId="1" xfId="51" applyNumberFormat="1" applyFont="1" applyFill="1" applyBorder="1" applyAlignment="1">
      <alignment horizontal="left" vertical="center" wrapText="1"/>
    </xf>
    <xf numFmtId="4" fontId="7" fillId="0" borderId="2" xfId="0" applyNumberFormat="1" applyFont="1" applyFill="1" applyBorder="1" applyAlignment="1">
      <alignment horizontal="center" vertical="center" wrapText="1"/>
    </xf>
    <xf numFmtId="4" fontId="1" fillId="0" borderId="2" xfId="0" applyNumberFormat="1" applyFont="1" applyFill="1" applyBorder="1" applyAlignment="1">
      <alignment horizontal="center" vertical="center"/>
    </xf>
    <xf numFmtId="4" fontId="1" fillId="0" borderId="2" xfId="0" quotePrefix="1" applyNumberFormat="1" applyFont="1" applyFill="1" applyBorder="1" applyAlignment="1">
      <alignment horizontal="center" vertical="center"/>
    </xf>
    <xf numFmtId="4" fontId="1" fillId="0" borderId="3" xfId="0" applyNumberFormat="1" applyFont="1" applyFill="1" applyBorder="1" applyAlignment="1">
      <alignment horizontal="center" vertical="center"/>
    </xf>
    <xf numFmtId="171" fontId="1" fillId="0" borderId="57" xfId="51" applyNumberFormat="1" applyFont="1" applyFill="1" applyBorder="1" applyAlignment="1" applyProtection="1">
      <alignment horizontal="center" vertical="center"/>
      <protection locked="0"/>
    </xf>
    <xf numFmtId="0" fontId="1" fillId="0" borderId="0" xfId="51" applyFont="1" applyFill="1" applyBorder="1" applyAlignment="1">
      <alignment horizontal="left" vertical="center"/>
    </xf>
    <xf numFmtId="4" fontId="3" fillId="0" borderId="47" xfId="51" quotePrefix="1" applyNumberFormat="1" applyFont="1" applyFill="1" applyBorder="1" applyAlignment="1">
      <alignment horizontal="center" vertical="center"/>
    </xf>
    <xf numFmtId="4" fontId="3" fillId="0" borderId="47" xfId="51" applyNumberFormat="1" applyFont="1" applyFill="1" applyBorder="1" applyAlignment="1">
      <alignment horizontal="center" vertical="center"/>
    </xf>
    <xf numFmtId="4" fontId="1" fillId="0" borderId="10" xfId="51" quotePrefix="1" applyNumberFormat="1" applyFont="1" applyFill="1" applyBorder="1" applyAlignment="1">
      <alignment horizontal="center" vertical="center"/>
    </xf>
    <xf numFmtId="4" fontId="1" fillId="0" borderId="11" xfId="51" applyNumberFormat="1" applyFont="1" applyFill="1" applyBorder="1" applyAlignment="1">
      <alignment horizontal="center" vertical="center"/>
    </xf>
    <xf numFmtId="4" fontId="1" fillId="0" borderId="13" xfId="51" applyNumberFormat="1" applyFont="1" applyFill="1" applyBorder="1" applyAlignment="1">
      <alignment horizontal="center" vertical="center"/>
    </xf>
    <xf numFmtId="44" fontId="1" fillId="0" borderId="42" xfId="200" applyFont="1" applyFill="1" applyBorder="1" applyAlignment="1">
      <alignment horizontal="center" vertical="center"/>
    </xf>
    <xf numFmtId="44" fontId="3" fillId="0" borderId="42" xfId="200" applyFont="1" applyFill="1" applyBorder="1" applyAlignment="1">
      <alignment horizontal="center" vertical="center"/>
    </xf>
    <xf numFmtId="4" fontId="1" fillId="0" borderId="50" xfId="51" applyNumberFormat="1" applyFont="1" applyFill="1" applyBorder="1" applyAlignment="1">
      <alignment vertical="center"/>
    </xf>
    <xf numFmtId="4" fontId="1" fillId="0" borderId="85" xfId="51" applyNumberFormat="1" applyFont="1" applyFill="1" applyBorder="1" applyAlignment="1">
      <alignment horizontal="center" vertical="center"/>
    </xf>
    <xf numFmtId="44" fontId="1" fillId="0" borderId="0" xfId="200" applyFont="1" applyFill="1" applyBorder="1" applyAlignment="1">
      <alignment horizontal="center" vertical="center"/>
    </xf>
    <xf numFmtId="44" fontId="3" fillId="0" borderId="0" xfId="200" applyFont="1" applyFill="1" applyBorder="1" applyAlignment="1">
      <alignment horizontal="center" vertical="center"/>
    </xf>
    <xf numFmtId="4" fontId="3" fillId="0" borderId="41" xfId="51" applyNumberFormat="1" applyFont="1" applyFill="1" applyBorder="1" applyAlignment="1">
      <alignment horizontal="center" vertical="center"/>
    </xf>
    <xf numFmtId="2" fontId="1" fillId="0" borderId="35" xfId="0" applyNumberFormat="1" applyFont="1" applyBorder="1" applyAlignment="1">
      <alignment horizontal="center"/>
    </xf>
    <xf numFmtId="17" fontId="1" fillId="0" borderId="0" xfId="51" applyNumberFormat="1" applyFont="1" applyFill="1" applyAlignment="1">
      <alignment vertical="center"/>
    </xf>
    <xf numFmtId="4" fontId="3" fillId="0" borderId="43" xfId="51" applyNumberFormat="1" applyFont="1" applyFill="1" applyBorder="1" applyAlignment="1">
      <alignment horizontal="center" vertical="center"/>
    </xf>
    <xf numFmtId="4" fontId="58" fillId="0" borderId="34" xfId="0" applyNumberFormat="1" applyFont="1" applyBorder="1" applyAlignment="1">
      <alignment horizontal="center"/>
    </xf>
    <xf numFmtId="0" fontId="58" fillId="0" borderId="35" xfId="0" applyFont="1" applyBorder="1" applyAlignment="1">
      <alignment horizontal="center"/>
    </xf>
    <xf numFmtId="0" fontId="58" fillId="0" borderId="36" xfId="0" applyFont="1" applyBorder="1" applyAlignment="1">
      <alignment horizontal="center"/>
    </xf>
    <xf numFmtId="0" fontId="3" fillId="0" borderId="9" xfId="1" applyFont="1" applyBorder="1" applyAlignment="1">
      <alignment horizontal="center" vertical="center"/>
    </xf>
    <xf numFmtId="0" fontId="3" fillId="0" borderId="10" xfId="1" applyFont="1" applyBorder="1" applyAlignment="1">
      <alignment horizontal="center" vertical="center"/>
    </xf>
    <xf numFmtId="0" fontId="3" fillId="0" borderId="11" xfId="1" applyFont="1" applyBorder="1" applyAlignment="1">
      <alignment horizontal="center" vertical="center"/>
    </xf>
    <xf numFmtId="0" fontId="3" fillId="26" borderId="7" xfId="1" applyFont="1" applyFill="1" applyBorder="1" applyAlignment="1">
      <alignment horizontal="center" vertical="center" wrapText="1"/>
    </xf>
    <xf numFmtId="0" fontId="3" fillId="26" borderId="5" xfId="1" applyFont="1" applyFill="1" applyBorder="1" applyAlignment="1">
      <alignment horizontal="center" vertical="center" wrapText="1"/>
    </xf>
    <xf numFmtId="0" fontId="3" fillId="0" borderId="1"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16" xfId="1" applyFont="1" applyFill="1" applyBorder="1" applyAlignment="1">
      <alignment horizontal="center" vertical="center" wrapText="1"/>
    </xf>
    <xf numFmtId="0" fontId="4" fillId="0" borderId="7"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Border="1" applyAlignment="1">
      <alignment horizontal="center"/>
    </xf>
    <xf numFmtId="0" fontId="28" fillId="0" borderId="9" xfId="1" applyFont="1" applyBorder="1" applyAlignment="1">
      <alignment horizontal="center" vertical="center"/>
    </xf>
    <xf numFmtId="0" fontId="28" fillId="0" borderId="10" xfId="1" applyFont="1" applyBorder="1" applyAlignment="1">
      <alignment horizontal="center" vertical="center"/>
    </xf>
    <xf numFmtId="0" fontId="28" fillId="0" borderId="11" xfId="1" applyFont="1" applyBorder="1" applyAlignment="1">
      <alignment horizontal="center" vertical="center"/>
    </xf>
    <xf numFmtId="0" fontId="28" fillId="26" borderId="17" xfId="1" applyFont="1" applyFill="1" applyBorder="1" applyAlignment="1">
      <alignment horizontal="center" vertical="center" wrapText="1"/>
    </xf>
    <xf numFmtId="0" fontId="28" fillId="26" borderId="6" xfId="1" applyFont="1" applyFill="1" applyBorder="1" applyAlignment="1">
      <alignment horizontal="center" vertical="center" wrapText="1"/>
    </xf>
    <xf numFmtId="0" fontId="28" fillId="0" borderId="51" xfId="1" applyFont="1" applyFill="1" applyBorder="1" applyAlignment="1">
      <alignment horizontal="center" vertical="center" wrapText="1"/>
    </xf>
    <xf numFmtId="0" fontId="28" fillId="0" borderId="4" xfId="1" applyFont="1" applyFill="1" applyBorder="1" applyAlignment="1">
      <alignment horizontal="center" vertical="center" wrapText="1"/>
    </xf>
    <xf numFmtId="0" fontId="28" fillId="0" borderId="88" xfId="1" applyFont="1" applyFill="1" applyBorder="1" applyAlignment="1">
      <alignment horizontal="center" vertical="center" wrapText="1"/>
    </xf>
    <xf numFmtId="0" fontId="56" fillId="0" borderId="7" xfId="0" applyFont="1" applyBorder="1" applyAlignment="1">
      <alignment horizontal="center" vertical="center"/>
    </xf>
    <xf numFmtId="0" fontId="56" fillId="0" borderId="5" xfId="0" applyFont="1" applyBorder="1" applyAlignment="1">
      <alignment horizontal="center" vertical="center"/>
    </xf>
    <xf numFmtId="0" fontId="45" fillId="0" borderId="0" xfId="51" applyFont="1" applyFill="1" applyBorder="1" applyAlignment="1">
      <alignment horizontal="center" vertical="center" wrapText="1"/>
    </xf>
    <xf numFmtId="0" fontId="43" fillId="0" borderId="0" xfId="51" applyFont="1" applyFill="1" applyBorder="1" applyAlignment="1">
      <alignment horizontal="center" vertical="center" wrapText="1"/>
    </xf>
    <xf numFmtId="0" fontId="1" fillId="0" borderId="5" xfId="51" applyFont="1" applyFill="1" applyBorder="1" applyAlignment="1">
      <alignment horizontal="left" vertical="center"/>
    </xf>
    <xf numFmtId="0" fontId="3" fillId="0" borderId="0" xfId="51" applyFont="1" applyFill="1" applyBorder="1" applyAlignment="1">
      <alignment horizontal="center" vertical="center"/>
    </xf>
    <xf numFmtId="0" fontId="3" fillId="49" borderId="0" xfId="51" applyFont="1" applyFill="1" applyBorder="1" applyAlignment="1">
      <alignment horizontal="center" vertical="center"/>
    </xf>
    <xf numFmtId="0" fontId="3" fillId="0" borderId="5" xfId="51" applyFont="1" applyFill="1" applyBorder="1" applyAlignment="1">
      <alignment horizontal="center" vertical="center"/>
    </xf>
    <xf numFmtId="0" fontId="1" fillId="0" borderId="5" xfId="51" applyFont="1" applyFill="1" applyBorder="1" applyAlignment="1">
      <alignment horizontal="center" vertical="center"/>
    </xf>
    <xf numFmtId="4" fontId="3" fillId="0" borderId="7" xfId="51" applyNumberFormat="1" applyFont="1" applyFill="1" applyBorder="1" applyAlignment="1">
      <alignment horizontal="left" vertical="center"/>
    </xf>
    <xf numFmtId="4" fontId="3" fillId="0" borderId="5" xfId="51" applyNumberFormat="1" applyFont="1" applyFill="1" applyBorder="1" applyAlignment="1">
      <alignment horizontal="left" vertical="center"/>
    </xf>
    <xf numFmtId="0" fontId="1" fillId="0" borderId="0" xfId="51" applyFont="1" applyFill="1" applyAlignment="1">
      <alignment horizontal="center" vertical="center" wrapText="1"/>
    </xf>
    <xf numFmtId="4" fontId="3" fillId="0" borderId="41" xfId="51" applyNumberFormat="1" applyFont="1" applyFill="1" applyBorder="1" applyAlignment="1">
      <alignment horizontal="left" vertical="center"/>
    </xf>
    <xf numFmtId="4" fontId="3" fillId="0" borderId="42" xfId="51" applyNumberFormat="1" applyFont="1" applyFill="1" applyBorder="1" applyAlignment="1">
      <alignment horizontal="left" vertical="center"/>
    </xf>
    <xf numFmtId="0" fontId="1" fillId="0" borderId="0" xfId="51" applyFont="1" applyFill="1" applyBorder="1" applyAlignment="1">
      <alignment horizontal="left" vertical="center"/>
    </xf>
    <xf numFmtId="4" fontId="3" fillId="0" borderId="5" xfId="51" applyNumberFormat="1" applyFont="1" applyFill="1" applyBorder="1" applyAlignment="1">
      <alignment horizontal="center" vertical="center"/>
    </xf>
    <xf numFmtId="0" fontId="3" fillId="0" borderId="0" xfId="0" applyFont="1" applyAlignment="1">
      <alignment horizontal="center" vertical="center"/>
    </xf>
    <xf numFmtId="0" fontId="1" fillId="0" borderId="0" xfId="0" applyFont="1" applyAlignment="1">
      <alignment horizontal="left" vertical="center" wrapText="1"/>
    </xf>
    <xf numFmtId="0" fontId="39" fillId="0" borderId="0" xfId="0" applyFont="1" applyAlignment="1">
      <alignment horizontal="left" vertical="top" wrapText="1"/>
    </xf>
    <xf numFmtId="0" fontId="1" fillId="0" borderId="0" xfId="0" applyFont="1" applyAlignment="1">
      <alignment horizontal="left" wrapText="1"/>
    </xf>
    <xf numFmtId="0" fontId="3" fillId="0" borderId="0" xfId="0" applyFont="1" applyAlignment="1">
      <alignment horizontal="center" vertical="center" wrapText="1"/>
    </xf>
    <xf numFmtId="0" fontId="1" fillId="0" borderId="0" xfId="51" applyFont="1" applyFill="1" applyBorder="1" applyAlignment="1">
      <alignment horizontal="center" vertical="center" wrapText="1"/>
    </xf>
    <xf numFmtId="0" fontId="3" fillId="0" borderId="0"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42" fillId="0" borderId="50" xfId="0" applyFont="1" applyBorder="1" applyAlignment="1">
      <alignment horizontal="center" vertical="center" wrapText="1"/>
    </xf>
    <xf numFmtId="4" fontId="3" fillId="0" borderId="54" xfId="51" applyNumberFormat="1" applyFont="1" applyFill="1" applyBorder="1" applyAlignment="1">
      <alignment horizontal="left" vertical="center"/>
    </xf>
    <xf numFmtId="4" fontId="3" fillId="0" borderId="8" xfId="51" applyNumberFormat="1" applyFont="1" applyFill="1" applyBorder="1" applyAlignment="1">
      <alignment horizontal="left" vertical="center"/>
    </xf>
    <xf numFmtId="4" fontId="3" fillId="0" borderId="1" xfId="51" applyNumberFormat="1" applyFont="1" applyFill="1" applyBorder="1" applyAlignment="1">
      <alignment horizontal="left" vertical="center"/>
    </xf>
    <xf numFmtId="4" fontId="3" fillId="0" borderId="2" xfId="51" applyNumberFormat="1" applyFont="1" applyFill="1" applyBorder="1" applyAlignment="1">
      <alignment horizontal="left" vertical="center"/>
    </xf>
    <xf numFmtId="4" fontId="3" fillId="0" borderId="3" xfId="51" applyNumberFormat="1" applyFont="1" applyFill="1" applyBorder="1" applyAlignment="1">
      <alignment horizontal="left" vertical="center"/>
    </xf>
    <xf numFmtId="0" fontId="43" fillId="0" borderId="0" xfId="51" applyFont="1" applyAlignment="1">
      <alignment horizontal="center" vertical="center"/>
    </xf>
    <xf numFmtId="0" fontId="42" fillId="48" borderId="0" xfId="51" applyFont="1" applyFill="1" applyAlignment="1">
      <alignment horizontal="center" vertical="center"/>
    </xf>
    <xf numFmtId="0" fontId="3" fillId="0" borderId="8" xfId="51" applyFont="1" applyBorder="1" applyAlignment="1">
      <alignment horizontal="left"/>
    </xf>
    <xf numFmtId="0" fontId="3" fillId="0" borderId="5" xfId="51" applyFont="1" applyFill="1" applyBorder="1" applyAlignment="1">
      <alignment horizontal="center"/>
    </xf>
    <xf numFmtId="175" fontId="3" fillId="0" borderId="5" xfId="131" applyNumberFormat="1" applyFont="1" applyFill="1" applyBorder="1" applyAlignment="1">
      <alignment horizontal="center"/>
    </xf>
    <xf numFmtId="10" fontId="3" fillId="0" borderId="5" xfId="53" applyNumberFormat="1" applyFont="1" applyFill="1" applyBorder="1" applyAlignment="1">
      <alignment horizontal="center" vertical="center"/>
    </xf>
    <xf numFmtId="0" fontId="3" fillId="0" borderId="0" xfId="51" applyFont="1" applyAlignment="1">
      <alignment horizontal="center" vertical="center"/>
    </xf>
    <xf numFmtId="0" fontId="42" fillId="49" borderId="0" xfId="51" applyFont="1" applyFill="1" applyAlignment="1">
      <alignment horizontal="center"/>
    </xf>
    <xf numFmtId="0" fontId="3" fillId="0" borderId="5" xfId="51" applyFont="1" applyBorder="1" applyAlignment="1">
      <alignment horizontal="center"/>
    </xf>
    <xf numFmtId="0" fontId="1" fillId="0" borderId="5" xfId="51" applyFont="1" applyBorder="1" applyAlignment="1">
      <alignment horizontal="center"/>
    </xf>
    <xf numFmtId="1" fontId="3" fillId="26" borderId="1" xfId="51" applyNumberFormat="1" applyFont="1" applyFill="1" applyBorder="1" applyAlignment="1">
      <alignment horizontal="center" wrapText="1"/>
    </xf>
    <xf numFmtId="0" fontId="3" fillId="26" borderId="3" xfId="51" applyFont="1" applyFill="1" applyBorder="1" applyAlignment="1">
      <alignment horizontal="center" wrapText="1"/>
    </xf>
    <xf numFmtId="0" fontId="3" fillId="26" borderId="1" xfId="51" applyFont="1" applyFill="1" applyBorder="1" applyAlignment="1">
      <alignment horizontal="center" wrapText="1"/>
    </xf>
    <xf numFmtId="0" fontId="3" fillId="3" borderId="5" xfId="51" applyFont="1" applyFill="1" applyBorder="1" applyAlignment="1">
      <alignment horizontal="left" wrapText="1"/>
    </xf>
    <xf numFmtId="0" fontId="3" fillId="26" borderId="0" xfId="51" applyFont="1" applyFill="1" applyAlignment="1">
      <alignment horizontal="left" wrapText="1"/>
    </xf>
    <xf numFmtId="0" fontId="3" fillId="3" borderId="1" xfId="51" applyFont="1" applyFill="1" applyBorder="1" applyAlignment="1">
      <alignment horizontal="left" wrapText="1"/>
    </xf>
    <xf numFmtId="0" fontId="3" fillId="3" borderId="2" xfId="51" applyFont="1" applyFill="1" applyBorder="1" applyAlignment="1">
      <alignment horizontal="left" wrapText="1"/>
    </xf>
    <xf numFmtId="0" fontId="3" fillId="3" borderId="3" xfId="51" applyFont="1" applyFill="1" applyBorder="1" applyAlignment="1">
      <alignment horizontal="left" wrapText="1"/>
    </xf>
    <xf numFmtId="0" fontId="3" fillId="0" borderId="0" xfId="51" applyFont="1" applyFill="1" applyAlignment="1">
      <alignment vertical="center" wrapText="1"/>
    </xf>
    <xf numFmtId="0" fontId="1" fillId="26" borderId="0" xfId="51" applyFont="1" applyFill="1" applyAlignment="1">
      <alignment horizontal="left" vertical="center" wrapText="1"/>
    </xf>
    <xf numFmtId="0" fontId="1" fillId="0" borderId="0" xfId="51" applyFont="1" applyFill="1" applyAlignment="1">
      <alignment horizontal="left"/>
    </xf>
    <xf numFmtId="0" fontId="3" fillId="26" borderId="0" xfId="51" applyFont="1" applyFill="1" applyAlignment="1">
      <alignment horizontal="center" wrapText="1"/>
    </xf>
    <xf numFmtId="0" fontId="3" fillId="26" borderId="5" xfId="51" applyFont="1" applyFill="1" applyBorder="1" applyAlignment="1">
      <alignment horizontal="center" wrapText="1"/>
    </xf>
    <xf numFmtId="175" fontId="3" fillId="0" borderId="1" xfId="131" applyNumberFormat="1" applyFont="1" applyFill="1" applyBorder="1" applyAlignment="1">
      <alignment horizontal="center"/>
    </xf>
    <xf numFmtId="175" fontId="3" fillId="0" borderId="2" xfId="131" applyNumberFormat="1" applyFont="1" applyFill="1" applyBorder="1" applyAlignment="1">
      <alignment horizontal="center"/>
    </xf>
    <xf numFmtId="175" fontId="3" fillId="0" borderId="3" xfId="131" applyNumberFormat="1" applyFont="1" applyFill="1" applyBorder="1" applyAlignment="1">
      <alignment horizontal="center"/>
    </xf>
    <xf numFmtId="0" fontId="3" fillId="49" borderId="0" xfId="51" applyFont="1" applyFill="1" applyAlignment="1">
      <alignment horizontal="center" vertical="center"/>
    </xf>
    <xf numFmtId="0" fontId="3" fillId="26" borderId="0" xfId="51" applyFont="1" applyFill="1" applyAlignment="1">
      <alignment horizontal="center" vertical="center"/>
    </xf>
    <xf numFmtId="0" fontId="3" fillId="0" borderId="51" xfId="51" applyFont="1" applyFill="1" applyBorder="1" applyAlignment="1">
      <alignment horizontal="center" vertical="center"/>
    </xf>
    <xf numFmtId="0" fontId="3" fillId="0" borderId="4" xfId="51" applyFont="1" applyFill="1" applyBorder="1" applyAlignment="1">
      <alignment horizontal="center" vertical="center"/>
    </xf>
    <xf numFmtId="0" fontId="3" fillId="0" borderId="56" xfId="51" applyFont="1" applyFill="1" applyBorder="1" applyAlignment="1">
      <alignment horizontal="center" vertical="center"/>
    </xf>
    <xf numFmtId="0" fontId="26" fillId="0" borderId="51" xfId="51" applyFont="1" applyFill="1" applyBorder="1" applyAlignment="1">
      <alignment horizontal="left" vertical="center"/>
    </xf>
    <xf numFmtId="0" fontId="26" fillId="0" borderId="4" xfId="51" applyFont="1" applyFill="1" applyBorder="1" applyAlignment="1">
      <alignment horizontal="left" vertical="center"/>
    </xf>
    <xf numFmtId="0" fontId="26" fillId="0" borderId="56" xfId="51" applyFont="1" applyFill="1" applyBorder="1" applyAlignment="1">
      <alignment horizontal="left" vertical="center"/>
    </xf>
    <xf numFmtId="0" fontId="1" fillId="0" borderId="0" xfId="51" applyFont="1" applyFill="1" applyAlignment="1">
      <alignment vertical="center" wrapText="1"/>
    </xf>
    <xf numFmtId="0" fontId="1" fillId="0" borderId="0" xfId="51" applyFont="1" applyFill="1" applyAlignment="1">
      <alignment horizontal="left" vertical="center" wrapText="1"/>
    </xf>
    <xf numFmtId="0" fontId="42" fillId="0" borderId="0" xfId="0" applyFont="1" applyAlignment="1">
      <alignment horizontal="center" vertical="center" wrapText="1"/>
    </xf>
    <xf numFmtId="0" fontId="51" fillId="0" borderId="1" xfId="51" applyFont="1" applyFill="1" applyBorder="1" applyAlignment="1">
      <alignment horizontal="left" vertical="center"/>
    </xf>
    <xf numFmtId="0" fontId="51" fillId="0" borderId="2" xfId="51" applyFont="1" applyFill="1" applyBorder="1" applyAlignment="1">
      <alignment horizontal="left" vertical="center"/>
    </xf>
    <xf numFmtId="0" fontId="51" fillId="0" borderId="3" xfId="51" applyFont="1" applyFill="1" applyBorder="1" applyAlignment="1">
      <alignment horizontal="left" vertical="center"/>
    </xf>
    <xf numFmtId="0" fontId="3" fillId="0" borderId="0" xfId="51" applyFont="1" applyFill="1" applyAlignment="1">
      <alignment horizontal="left" wrapText="1"/>
    </xf>
    <xf numFmtId="0" fontId="3" fillId="0" borderId="0" xfId="51" applyFont="1" applyFill="1" applyAlignment="1">
      <alignment horizontal="left" vertical="center" wrapText="1"/>
    </xf>
    <xf numFmtId="0" fontId="1" fillId="0" borderId="0" xfId="51" applyFill="1" applyAlignment="1">
      <alignment horizontal="left" vertical="center" wrapText="1"/>
    </xf>
    <xf numFmtId="0" fontId="3" fillId="0" borderId="1" xfId="51" applyFont="1" applyFill="1" applyBorder="1" applyAlignment="1">
      <alignment horizontal="left" vertical="center"/>
    </xf>
    <xf numFmtId="0" fontId="3" fillId="0" borderId="2" xfId="51" applyFont="1" applyFill="1" applyBorder="1" applyAlignment="1">
      <alignment horizontal="left" vertical="center"/>
    </xf>
    <xf numFmtId="0" fontId="3" fillId="0" borderId="3" xfId="51" applyFont="1" applyFill="1" applyBorder="1" applyAlignment="1">
      <alignment horizontal="left" vertical="center"/>
    </xf>
    <xf numFmtId="0" fontId="1" fillId="0" borderId="8" xfId="51" applyFill="1" applyBorder="1" applyAlignment="1">
      <alignment horizontal="left" vertical="center"/>
    </xf>
    <xf numFmtId="0" fontId="1" fillId="0" borderId="55" xfId="51" applyFill="1" applyBorder="1" applyAlignment="1">
      <alignment horizontal="left" vertical="center"/>
    </xf>
    <xf numFmtId="0" fontId="1" fillId="0" borderId="0" xfId="51" applyFill="1" applyBorder="1" applyAlignment="1">
      <alignment horizontal="center" vertical="center"/>
    </xf>
    <xf numFmtId="0" fontId="1" fillId="0" borderId="53" xfId="51" applyFill="1" applyBorder="1" applyAlignment="1">
      <alignment horizontal="center" vertical="center"/>
    </xf>
    <xf numFmtId="0" fontId="1" fillId="0" borderId="8" xfId="51" applyFill="1" applyBorder="1" applyAlignment="1">
      <alignment horizontal="center" vertical="center" wrapText="1"/>
    </xf>
    <xf numFmtId="0" fontId="1" fillId="0" borderId="55" xfId="51" applyFill="1" applyBorder="1" applyAlignment="1">
      <alignment horizontal="center" vertical="center" wrapText="1"/>
    </xf>
    <xf numFmtId="0" fontId="1" fillId="0" borderId="0" xfId="51" applyFill="1" applyBorder="1" applyAlignment="1">
      <alignment horizontal="left" vertical="center"/>
    </xf>
    <xf numFmtId="0" fontId="1" fillId="0" borderId="53" xfId="51" applyFill="1" applyBorder="1" applyAlignment="1">
      <alignment horizontal="left" vertical="center"/>
    </xf>
    <xf numFmtId="0" fontId="3" fillId="0" borderId="51" xfId="51" applyFont="1" applyFill="1" applyBorder="1" applyAlignment="1">
      <alignment horizontal="left" vertical="center"/>
    </xf>
    <xf numFmtId="0" fontId="3" fillId="0" borderId="4" xfId="51" applyFont="1" applyFill="1" applyBorder="1" applyAlignment="1">
      <alignment horizontal="left" vertical="center"/>
    </xf>
    <xf numFmtId="0" fontId="3" fillId="0" borderId="56" xfId="51" applyFont="1" applyFill="1" applyBorder="1" applyAlignment="1">
      <alignment horizontal="left" vertical="center"/>
    </xf>
    <xf numFmtId="4" fontId="28" fillId="0" borderId="7" xfId="51" applyNumberFormat="1" applyFont="1" applyFill="1" applyBorder="1" applyAlignment="1">
      <alignment horizontal="left" vertical="center"/>
    </xf>
    <xf numFmtId="4" fontId="28" fillId="0" borderId="5" xfId="51" applyNumberFormat="1" applyFont="1" applyFill="1" applyBorder="1" applyAlignment="1">
      <alignment horizontal="left" vertical="center"/>
    </xf>
    <xf numFmtId="4" fontId="28" fillId="0" borderId="41" xfId="51" applyNumberFormat="1" applyFont="1" applyFill="1" applyBorder="1" applyAlignment="1">
      <alignment horizontal="left" vertical="center"/>
    </xf>
    <xf numFmtId="4" fontId="28" fillId="0" borderId="42" xfId="51" applyNumberFormat="1" applyFont="1" applyFill="1" applyBorder="1" applyAlignment="1">
      <alignment horizontal="left" vertical="center"/>
    </xf>
    <xf numFmtId="4" fontId="3" fillId="0" borderId="1" xfId="51" applyNumberFormat="1" applyFont="1" applyFill="1" applyBorder="1" applyAlignment="1">
      <alignment horizontal="center" vertical="center"/>
    </xf>
    <xf numFmtId="4" fontId="3" fillId="0" borderId="2" xfId="51" applyNumberFormat="1" applyFont="1" applyFill="1" applyBorder="1" applyAlignment="1">
      <alignment horizontal="center" vertical="center"/>
    </xf>
    <xf numFmtId="4" fontId="3" fillId="0" borderId="3" xfId="51" applyNumberFormat="1" applyFont="1" applyFill="1" applyBorder="1" applyAlignment="1">
      <alignment horizontal="center" vertical="center"/>
    </xf>
    <xf numFmtId="0" fontId="1" fillId="26" borderId="0" xfId="51" applyFont="1" applyFill="1" applyAlignment="1">
      <alignment horizontal="left" wrapText="1"/>
    </xf>
    <xf numFmtId="0" fontId="54" fillId="0" borderId="0" xfId="51" applyFont="1" applyFill="1" applyAlignment="1">
      <alignment horizontal="center" wrapText="1"/>
    </xf>
    <xf numFmtId="4" fontId="3" fillId="0" borderId="47" xfId="51" applyNumberFormat="1" applyFont="1" applyFill="1" applyBorder="1" applyAlignment="1">
      <alignment horizontal="center" vertical="center"/>
    </xf>
    <xf numFmtId="4" fontId="3" fillId="0" borderId="46" xfId="51" applyNumberFormat="1" applyFont="1" applyFill="1" applyBorder="1" applyAlignment="1">
      <alignment horizontal="center" vertical="center"/>
    </xf>
    <xf numFmtId="4" fontId="3" fillId="0" borderId="7" xfId="51" applyNumberFormat="1" applyFont="1" applyFill="1" applyBorder="1" applyAlignment="1">
      <alignment horizontal="center" vertical="center"/>
    </xf>
    <xf numFmtId="4" fontId="46" fillId="0" borderId="0" xfId="51" applyNumberFormat="1" applyFont="1" applyFill="1" applyBorder="1" applyAlignment="1">
      <alignment horizontal="left" vertical="center" wrapText="1"/>
    </xf>
    <xf numFmtId="0" fontId="3" fillId="0" borderId="0" xfId="51" applyFont="1" applyBorder="1" applyAlignment="1">
      <alignment horizontal="left" vertical="center"/>
    </xf>
    <xf numFmtId="0" fontId="3" fillId="0" borderId="0" xfId="51" applyFont="1" applyFill="1" applyBorder="1" applyAlignment="1">
      <alignment horizontal="center"/>
    </xf>
    <xf numFmtId="175" fontId="3" fillId="0" borderId="0" xfId="131" applyNumberFormat="1" applyFont="1" applyFill="1" applyBorder="1" applyAlignment="1">
      <alignment horizontal="center"/>
    </xf>
    <xf numFmtId="10" fontId="3" fillId="0" borderId="0" xfId="53" applyNumberFormat="1" applyFont="1" applyFill="1" applyBorder="1" applyAlignment="1">
      <alignment horizontal="center" vertical="center"/>
    </xf>
    <xf numFmtId="178" fontId="46" fillId="0" borderId="56" xfId="0" applyNumberFormat="1" applyFont="1" applyBorder="1" applyAlignment="1">
      <alignment horizontal="center" vertical="center"/>
    </xf>
    <xf numFmtId="178" fontId="46" fillId="0" borderId="53" xfId="0" applyNumberFormat="1" applyFont="1" applyBorder="1" applyAlignment="1">
      <alignment horizontal="center" vertical="center"/>
    </xf>
    <xf numFmtId="178" fontId="46" fillId="0" borderId="55" xfId="0" applyNumberFormat="1" applyFont="1" applyBorder="1" applyAlignment="1">
      <alignment horizontal="center" vertical="center"/>
    </xf>
    <xf numFmtId="178" fontId="46" fillId="0" borderId="87" xfId="0" applyNumberFormat="1" applyFont="1" applyBorder="1" applyAlignment="1">
      <alignment horizontal="center" vertical="center"/>
    </xf>
  </cellXfs>
  <cellStyles count="201">
    <cellStyle name="20% - Accent1" xfId="54" xr:uid="{00000000-0005-0000-0000-000000000000}"/>
    <cellStyle name="20% - Accent2" xfId="55" xr:uid="{00000000-0005-0000-0000-000001000000}"/>
    <cellStyle name="20% - Accent3" xfId="56" xr:uid="{00000000-0005-0000-0000-000002000000}"/>
    <cellStyle name="20% - Accent4" xfId="57" xr:uid="{00000000-0005-0000-0000-000003000000}"/>
    <cellStyle name="20% - Accent5" xfId="58" xr:uid="{00000000-0005-0000-0000-000004000000}"/>
    <cellStyle name="20% - Accent6" xfId="59" xr:uid="{00000000-0005-0000-0000-000005000000}"/>
    <cellStyle name="20% - Cor1" xfId="60" xr:uid="{00000000-0005-0000-0000-000006000000}"/>
    <cellStyle name="20% - Cor2" xfId="61" xr:uid="{00000000-0005-0000-0000-000007000000}"/>
    <cellStyle name="20% - Cor3" xfId="62" xr:uid="{00000000-0005-0000-0000-000008000000}"/>
    <cellStyle name="20% - Cor4" xfId="63" xr:uid="{00000000-0005-0000-0000-000009000000}"/>
    <cellStyle name="20% - Cor5" xfId="64" xr:uid="{00000000-0005-0000-0000-00000A000000}"/>
    <cellStyle name="20% - Cor6" xfId="65" xr:uid="{00000000-0005-0000-0000-00000B000000}"/>
    <cellStyle name="20% - Ênfase1 2" xfId="8" xr:uid="{00000000-0005-0000-0000-00000C000000}"/>
    <cellStyle name="20% - Ênfase2 2" xfId="9" xr:uid="{00000000-0005-0000-0000-00000D000000}"/>
    <cellStyle name="20% - Ênfase3 2" xfId="10" xr:uid="{00000000-0005-0000-0000-00000E000000}"/>
    <cellStyle name="20% - Ênfase4 2" xfId="11" xr:uid="{00000000-0005-0000-0000-00000F000000}"/>
    <cellStyle name="20% - Ênfase5 2" xfId="12" xr:uid="{00000000-0005-0000-0000-000010000000}"/>
    <cellStyle name="20% - Ênfase6 2" xfId="13" xr:uid="{00000000-0005-0000-0000-000011000000}"/>
    <cellStyle name="40% - Accent1" xfId="66" xr:uid="{00000000-0005-0000-0000-000012000000}"/>
    <cellStyle name="40% - Accent2" xfId="67" xr:uid="{00000000-0005-0000-0000-000013000000}"/>
    <cellStyle name="40% - Accent3" xfId="68" xr:uid="{00000000-0005-0000-0000-000014000000}"/>
    <cellStyle name="40% - Accent4" xfId="69" xr:uid="{00000000-0005-0000-0000-000015000000}"/>
    <cellStyle name="40% - Accent5" xfId="70" xr:uid="{00000000-0005-0000-0000-000016000000}"/>
    <cellStyle name="40% - Accent6" xfId="71" xr:uid="{00000000-0005-0000-0000-000017000000}"/>
    <cellStyle name="40% - Cor1" xfId="72" xr:uid="{00000000-0005-0000-0000-000018000000}"/>
    <cellStyle name="40% - Cor2" xfId="73" xr:uid="{00000000-0005-0000-0000-000019000000}"/>
    <cellStyle name="40% - Cor3" xfId="74" xr:uid="{00000000-0005-0000-0000-00001A000000}"/>
    <cellStyle name="40% - Cor4" xfId="75" xr:uid="{00000000-0005-0000-0000-00001B000000}"/>
    <cellStyle name="40% - Cor5" xfId="76" xr:uid="{00000000-0005-0000-0000-00001C000000}"/>
    <cellStyle name="40% - Cor6" xfId="77" xr:uid="{00000000-0005-0000-0000-00001D000000}"/>
    <cellStyle name="40% - Ênfase1 2" xfId="14" xr:uid="{00000000-0005-0000-0000-00001E000000}"/>
    <cellStyle name="40% - Ênfase2 2" xfId="15" xr:uid="{00000000-0005-0000-0000-00001F000000}"/>
    <cellStyle name="40% - Ênfase3 2" xfId="16" xr:uid="{00000000-0005-0000-0000-000020000000}"/>
    <cellStyle name="40% - Ênfase4 2" xfId="17" xr:uid="{00000000-0005-0000-0000-000021000000}"/>
    <cellStyle name="40% - Ênfase5 2" xfId="18" xr:uid="{00000000-0005-0000-0000-000022000000}"/>
    <cellStyle name="40% - Ênfase6 2" xfId="19" xr:uid="{00000000-0005-0000-0000-000023000000}"/>
    <cellStyle name="60% - Accent1" xfId="78" xr:uid="{00000000-0005-0000-0000-000024000000}"/>
    <cellStyle name="60% - Accent2" xfId="79" xr:uid="{00000000-0005-0000-0000-000025000000}"/>
    <cellStyle name="60% - Accent3" xfId="80" xr:uid="{00000000-0005-0000-0000-000026000000}"/>
    <cellStyle name="60% - Accent4" xfId="81" xr:uid="{00000000-0005-0000-0000-000027000000}"/>
    <cellStyle name="60% - Accent5" xfId="82" xr:uid="{00000000-0005-0000-0000-000028000000}"/>
    <cellStyle name="60% - Accent6" xfId="83" xr:uid="{00000000-0005-0000-0000-000029000000}"/>
    <cellStyle name="60% - Cor1" xfId="84" xr:uid="{00000000-0005-0000-0000-00002A000000}"/>
    <cellStyle name="60% - Cor2" xfId="85" xr:uid="{00000000-0005-0000-0000-00002B000000}"/>
    <cellStyle name="60% - Cor3" xfId="86" xr:uid="{00000000-0005-0000-0000-00002C000000}"/>
    <cellStyle name="60% - Cor4" xfId="87" xr:uid="{00000000-0005-0000-0000-00002D000000}"/>
    <cellStyle name="60% - Cor5" xfId="88" xr:uid="{00000000-0005-0000-0000-00002E000000}"/>
    <cellStyle name="60% - Cor6" xfId="89" xr:uid="{00000000-0005-0000-0000-00002F000000}"/>
    <cellStyle name="60% - Ênfase1 2" xfId="20" xr:uid="{00000000-0005-0000-0000-000030000000}"/>
    <cellStyle name="60% - Ênfase2 2" xfId="21" xr:uid="{00000000-0005-0000-0000-000031000000}"/>
    <cellStyle name="60% - Ênfase3 2" xfId="22" xr:uid="{00000000-0005-0000-0000-000032000000}"/>
    <cellStyle name="60% - Ênfase4 2" xfId="23" xr:uid="{00000000-0005-0000-0000-000033000000}"/>
    <cellStyle name="60% - Ênfase5 2" xfId="24" xr:uid="{00000000-0005-0000-0000-000034000000}"/>
    <cellStyle name="60% - Ênfase6 2" xfId="25" xr:uid="{00000000-0005-0000-0000-000035000000}"/>
    <cellStyle name="Accent1" xfId="90" xr:uid="{00000000-0005-0000-0000-000036000000}"/>
    <cellStyle name="Accent2" xfId="91" xr:uid="{00000000-0005-0000-0000-000037000000}"/>
    <cellStyle name="Accent3" xfId="92" xr:uid="{00000000-0005-0000-0000-000038000000}"/>
    <cellStyle name="Accent4" xfId="93" xr:uid="{00000000-0005-0000-0000-000039000000}"/>
    <cellStyle name="Accent5" xfId="94" xr:uid="{00000000-0005-0000-0000-00003A000000}"/>
    <cellStyle name="Accent6" xfId="95" xr:uid="{00000000-0005-0000-0000-00003B000000}"/>
    <cellStyle name="Bad" xfId="96" xr:uid="{00000000-0005-0000-0000-00003C000000}"/>
    <cellStyle name="Bom 2" xfId="26" xr:uid="{00000000-0005-0000-0000-00003D000000}"/>
    <cellStyle name="Cabeçalho 1" xfId="97" xr:uid="{00000000-0005-0000-0000-00003E000000}"/>
    <cellStyle name="Cabeçalho 2" xfId="98" xr:uid="{00000000-0005-0000-0000-00003F000000}"/>
    <cellStyle name="Cabeçalho 3" xfId="99" xr:uid="{00000000-0005-0000-0000-000040000000}"/>
    <cellStyle name="Cabeçalho 4" xfId="100" xr:uid="{00000000-0005-0000-0000-000041000000}"/>
    <cellStyle name="Calculation" xfId="101" xr:uid="{00000000-0005-0000-0000-000042000000}"/>
    <cellStyle name="Cálculo 2" xfId="27" xr:uid="{00000000-0005-0000-0000-000043000000}"/>
    <cellStyle name="Célula de Verificação 2" xfId="28" xr:uid="{00000000-0005-0000-0000-000044000000}"/>
    <cellStyle name="Célula Ligada" xfId="102" xr:uid="{00000000-0005-0000-0000-000045000000}"/>
    <cellStyle name="Célula Vinculada 2" xfId="29" xr:uid="{00000000-0005-0000-0000-000046000000}"/>
    <cellStyle name="Check Cell" xfId="103" xr:uid="{00000000-0005-0000-0000-000047000000}"/>
    <cellStyle name="Código" xfId="104" xr:uid="{00000000-0005-0000-0000-000048000000}"/>
    <cellStyle name="Cor1" xfId="105" xr:uid="{00000000-0005-0000-0000-000049000000}"/>
    <cellStyle name="Cor2" xfId="106" xr:uid="{00000000-0005-0000-0000-00004A000000}"/>
    <cellStyle name="Cor3" xfId="107" xr:uid="{00000000-0005-0000-0000-00004B000000}"/>
    <cellStyle name="Cor4" xfId="108" xr:uid="{00000000-0005-0000-0000-00004C000000}"/>
    <cellStyle name="Cor5" xfId="109" xr:uid="{00000000-0005-0000-0000-00004D000000}"/>
    <cellStyle name="Cor6" xfId="110" xr:uid="{00000000-0005-0000-0000-00004E000000}"/>
    <cellStyle name="Correcto" xfId="111" xr:uid="{00000000-0005-0000-0000-00004F000000}"/>
    <cellStyle name="Descrição" xfId="112" xr:uid="{00000000-0005-0000-0000-000050000000}"/>
    <cellStyle name="Ênfase1 2" xfId="30" xr:uid="{00000000-0005-0000-0000-000051000000}"/>
    <cellStyle name="Ênfase2 2" xfId="31" xr:uid="{00000000-0005-0000-0000-000052000000}"/>
    <cellStyle name="Ênfase3 2" xfId="32" xr:uid="{00000000-0005-0000-0000-000053000000}"/>
    <cellStyle name="Ênfase4 2" xfId="33" xr:uid="{00000000-0005-0000-0000-000054000000}"/>
    <cellStyle name="Ênfase5 2" xfId="34" xr:uid="{00000000-0005-0000-0000-000055000000}"/>
    <cellStyle name="Ênfase6 2" xfId="35" xr:uid="{00000000-0005-0000-0000-000056000000}"/>
    <cellStyle name="Entrada 2" xfId="36" xr:uid="{00000000-0005-0000-0000-000057000000}"/>
    <cellStyle name="Euro" xfId="113" xr:uid="{00000000-0005-0000-0000-000058000000}"/>
    <cellStyle name="Excel Built-in Normal" xfId="114" xr:uid="{00000000-0005-0000-0000-000059000000}"/>
    <cellStyle name="Explanatory Text" xfId="115" xr:uid="{00000000-0005-0000-0000-00005A000000}"/>
    <cellStyle name="Good" xfId="116" xr:uid="{00000000-0005-0000-0000-00005B000000}"/>
    <cellStyle name="Heading 1" xfId="117" xr:uid="{00000000-0005-0000-0000-00005C000000}"/>
    <cellStyle name="Heading 2" xfId="118" xr:uid="{00000000-0005-0000-0000-00005D000000}"/>
    <cellStyle name="Heading 3" xfId="119" xr:uid="{00000000-0005-0000-0000-00005E000000}"/>
    <cellStyle name="Heading 4" xfId="120" xr:uid="{00000000-0005-0000-0000-00005F000000}"/>
    <cellStyle name="Hiperlink" xfId="198" builtinId="8"/>
    <cellStyle name="Hiperlink 2" xfId="121" xr:uid="{00000000-0005-0000-0000-000061000000}"/>
    <cellStyle name="Incorrecto" xfId="122" xr:uid="{00000000-0005-0000-0000-000062000000}"/>
    <cellStyle name="Incorreto 2" xfId="37" xr:uid="{00000000-0005-0000-0000-000063000000}"/>
    <cellStyle name="Input" xfId="123" xr:uid="{00000000-0005-0000-0000-000064000000}"/>
    <cellStyle name="Linked Cell" xfId="124" xr:uid="{00000000-0005-0000-0000-000065000000}"/>
    <cellStyle name="Moeda" xfId="200" builtinId="4"/>
    <cellStyle name="Moeda 2" xfId="2" xr:uid="{00000000-0005-0000-0000-000067000000}"/>
    <cellStyle name="Moeda 2 2" xfId="125" xr:uid="{00000000-0005-0000-0000-000068000000}"/>
    <cellStyle name="Moeda 2 3" xfId="126" xr:uid="{00000000-0005-0000-0000-000069000000}"/>
    <cellStyle name="Moeda 2 3 2" xfId="127" xr:uid="{00000000-0005-0000-0000-00006A000000}"/>
    <cellStyle name="Moeda 2 3 2 2" xfId="128" xr:uid="{00000000-0005-0000-0000-00006B000000}"/>
    <cellStyle name="Moeda 2_Ancora 4 med" xfId="129" xr:uid="{00000000-0005-0000-0000-00006C000000}"/>
    <cellStyle name="Moeda 3" xfId="130" xr:uid="{00000000-0005-0000-0000-00006D000000}"/>
    <cellStyle name="Moeda 3 2" xfId="131" xr:uid="{00000000-0005-0000-0000-00006E000000}"/>
    <cellStyle name="Moeda 3 3" xfId="199" xr:uid="{00000000-0005-0000-0000-00006F000000}"/>
    <cellStyle name="Moeda 4" xfId="132" xr:uid="{00000000-0005-0000-0000-000070000000}"/>
    <cellStyle name="Moeda 4 2" xfId="133" xr:uid="{00000000-0005-0000-0000-000071000000}"/>
    <cellStyle name="Moeda 5" xfId="134" xr:uid="{00000000-0005-0000-0000-000072000000}"/>
    <cellStyle name="Neutra 2" xfId="38" xr:uid="{00000000-0005-0000-0000-000073000000}"/>
    <cellStyle name="Neutral" xfId="135" xr:uid="{00000000-0005-0000-0000-000074000000}"/>
    <cellStyle name="Neutro" xfId="136" xr:uid="{00000000-0005-0000-0000-000075000000}"/>
    <cellStyle name="Normal" xfId="0" builtinId="0"/>
    <cellStyle name="Normal 10" xfId="137" xr:uid="{00000000-0005-0000-0000-000077000000}"/>
    <cellStyle name="Normal 16" xfId="51" xr:uid="{00000000-0005-0000-0000-000078000000}"/>
    <cellStyle name="Normal 2" xfId="3" xr:uid="{00000000-0005-0000-0000-000079000000}"/>
    <cellStyle name="Normal 2 2" xfId="39" xr:uid="{00000000-0005-0000-0000-00007A000000}"/>
    <cellStyle name="Normal 2 2 2" xfId="138" xr:uid="{00000000-0005-0000-0000-00007B000000}"/>
    <cellStyle name="Normal 2 3" xfId="139" xr:uid="{00000000-0005-0000-0000-00007C000000}"/>
    <cellStyle name="Normal 2 4" xfId="140" xr:uid="{00000000-0005-0000-0000-00007D000000}"/>
    <cellStyle name="Normal 2 6" xfId="141" xr:uid="{00000000-0005-0000-0000-00007E000000}"/>
    <cellStyle name="Normal 2_3 med" xfId="142" xr:uid="{00000000-0005-0000-0000-00007F000000}"/>
    <cellStyle name="Normal 3" xfId="1" xr:uid="{00000000-0005-0000-0000-000080000000}"/>
    <cellStyle name="Normal 3 2" xfId="143" xr:uid="{00000000-0005-0000-0000-000081000000}"/>
    <cellStyle name="Normal 3 2 2" xfId="144" xr:uid="{00000000-0005-0000-0000-000082000000}"/>
    <cellStyle name="Normal 3 2 2 2" xfId="145" xr:uid="{00000000-0005-0000-0000-000083000000}"/>
    <cellStyle name="Normal 3 2 2 2 2" xfId="146" xr:uid="{00000000-0005-0000-0000-000084000000}"/>
    <cellStyle name="Normal 3 2 3" xfId="147" xr:uid="{00000000-0005-0000-0000-000085000000}"/>
    <cellStyle name="Normal 3 3" xfId="148" xr:uid="{00000000-0005-0000-0000-000086000000}"/>
    <cellStyle name="Normal 3 3 2" xfId="149" xr:uid="{00000000-0005-0000-0000-000087000000}"/>
    <cellStyle name="Normal 3_1ª MEDIÇÃO" xfId="150" xr:uid="{00000000-0005-0000-0000-000088000000}"/>
    <cellStyle name="Normal 4" xfId="7" xr:uid="{00000000-0005-0000-0000-000089000000}"/>
    <cellStyle name="Normal 4 2" xfId="151" xr:uid="{00000000-0005-0000-0000-00008A000000}"/>
    <cellStyle name="Normal 5" xfId="152" xr:uid="{00000000-0005-0000-0000-00008B000000}"/>
    <cellStyle name="Normal 5 2" xfId="153" xr:uid="{00000000-0005-0000-0000-00008C000000}"/>
    <cellStyle name="Normal 5 3" xfId="154" xr:uid="{00000000-0005-0000-0000-00008D000000}"/>
    <cellStyle name="Normal 6" xfId="155" xr:uid="{00000000-0005-0000-0000-00008E000000}"/>
    <cellStyle name="Normal 7" xfId="156" xr:uid="{00000000-0005-0000-0000-00008F000000}"/>
    <cellStyle name="Normal 8" xfId="157" xr:uid="{00000000-0005-0000-0000-000090000000}"/>
    <cellStyle name="Normal 9" xfId="158" xr:uid="{00000000-0005-0000-0000-000091000000}"/>
    <cellStyle name="Nota 2" xfId="40" xr:uid="{00000000-0005-0000-0000-000092000000}"/>
    <cellStyle name="Nota 3" xfId="50" xr:uid="{00000000-0005-0000-0000-000093000000}"/>
    <cellStyle name="Note" xfId="159" xr:uid="{00000000-0005-0000-0000-000094000000}"/>
    <cellStyle name="Numeração" xfId="160" xr:uid="{00000000-0005-0000-0000-000095000000}"/>
    <cellStyle name="Output" xfId="161" xr:uid="{00000000-0005-0000-0000-000096000000}"/>
    <cellStyle name="Porcentagem 2" xfId="5" xr:uid="{00000000-0005-0000-0000-000097000000}"/>
    <cellStyle name="Porcentagem 2 2" xfId="53" xr:uid="{00000000-0005-0000-0000-000098000000}"/>
    <cellStyle name="Porcentagem 3" xfId="4" xr:uid="{00000000-0005-0000-0000-000099000000}"/>
    <cellStyle name="Porcentagem 3 2" xfId="162" xr:uid="{00000000-0005-0000-0000-00009A000000}"/>
    <cellStyle name="Porcentagem 3 2 2" xfId="163" xr:uid="{00000000-0005-0000-0000-00009B000000}"/>
    <cellStyle name="Porcentagem 3 2 2 2" xfId="164" xr:uid="{00000000-0005-0000-0000-00009C000000}"/>
    <cellStyle name="Porcentagem 4" xfId="165" xr:uid="{00000000-0005-0000-0000-00009D000000}"/>
    <cellStyle name="Porcentagem 5" xfId="166" xr:uid="{00000000-0005-0000-0000-00009E000000}"/>
    <cellStyle name="Saída 2" xfId="41" xr:uid="{00000000-0005-0000-0000-00009F000000}"/>
    <cellStyle name="Separador de milhares 2" xfId="167" xr:uid="{00000000-0005-0000-0000-0000A0000000}"/>
    <cellStyle name="Separador de milhares 2 2" xfId="168" xr:uid="{00000000-0005-0000-0000-0000A1000000}"/>
    <cellStyle name="Separador de milhares 2 3" xfId="169" xr:uid="{00000000-0005-0000-0000-0000A2000000}"/>
    <cellStyle name="Separador de milhares 3" xfId="170" xr:uid="{00000000-0005-0000-0000-0000A3000000}"/>
    <cellStyle name="Separador de milhares 3 2" xfId="171" xr:uid="{00000000-0005-0000-0000-0000A4000000}"/>
    <cellStyle name="Separador de milhares 4" xfId="172" xr:uid="{00000000-0005-0000-0000-0000A5000000}"/>
    <cellStyle name="Separador de milhares 4 2" xfId="173" xr:uid="{00000000-0005-0000-0000-0000A6000000}"/>
    <cellStyle name="Separador de milhares 4 2 2" xfId="174" xr:uid="{00000000-0005-0000-0000-0000A7000000}"/>
    <cellStyle name="Separador de milhares 4 2 2 2" xfId="175" xr:uid="{00000000-0005-0000-0000-0000A8000000}"/>
    <cellStyle name="Separador de milhares 4 2 3" xfId="176" xr:uid="{00000000-0005-0000-0000-0000A9000000}"/>
    <cellStyle name="Separador de milhares 4 3" xfId="177" xr:uid="{00000000-0005-0000-0000-0000AA000000}"/>
    <cellStyle name="Separador de milhares 5" xfId="178" xr:uid="{00000000-0005-0000-0000-0000AB000000}"/>
    <cellStyle name="Separador de milhares 6" xfId="179" xr:uid="{00000000-0005-0000-0000-0000AC000000}"/>
    <cellStyle name="Separador de milhares 6 2" xfId="180" xr:uid="{00000000-0005-0000-0000-0000AD000000}"/>
    <cellStyle name="Texto de Aviso 2" xfId="42" xr:uid="{00000000-0005-0000-0000-0000AE000000}"/>
    <cellStyle name="Texto Explicativo 2" xfId="43" xr:uid="{00000000-0005-0000-0000-0000AF000000}"/>
    <cellStyle name="Title" xfId="181" xr:uid="{00000000-0005-0000-0000-0000B0000000}"/>
    <cellStyle name="Título 1 1" xfId="182" xr:uid="{00000000-0005-0000-0000-0000B1000000}"/>
    <cellStyle name="Título 1 2" xfId="45" xr:uid="{00000000-0005-0000-0000-0000B2000000}"/>
    <cellStyle name="Título 2 2" xfId="46" xr:uid="{00000000-0005-0000-0000-0000B3000000}"/>
    <cellStyle name="Título 3 2" xfId="47" xr:uid="{00000000-0005-0000-0000-0000B4000000}"/>
    <cellStyle name="Título 4 2" xfId="48" xr:uid="{00000000-0005-0000-0000-0000B5000000}"/>
    <cellStyle name="Título 5" xfId="44" xr:uid="{00000000-0005-0000-0000-0000B6000000}"/>
    <cellStyle name="Totais" xfId="183" xr:uid="{00000000-0005-0000-0000-0000B7000000}"/>
    <cellStyle name="Total 2" xfId="49" xr:uid="{00000000-0005-0000-0000-0000B8000000}"/>
    <cellStyle name="Verificar Célula" xfId="184" xr:uid="{00000000-0005-0000-0000-0000B9000000}"/>
    <cellStyle name="Vírgula 2" xfId="6" xr:uid="{00000000-0005-0000-0000-0000BA000000}"/>
    <cellStyle name="Vírgula 2 2" xfId="52" xr:uid="{00000000-0005-0000-0000-0000BB000000}"/>
    <cellStyle name="Vírgula 3" xfId="185" xr:uid="{00000000-0005-0000-0000-0000BC000000}"/>
    <cellStyle name="Vírgula 3 2" xfId="186" xr:uid="{00000000-0005-0000-0000-0000BD000000}"/>
    <cellStyle name="Vírgula 3 2 2" xfId="187" xr:uid="{00000000-0005-0000-0000-0000BE000000}"/>
    <cellStyle name="Vírgula 3 3" xfId="188" xr:uid="{00000000-0005-0000-0000-0000BF000000}"/>
    <cellStyle name="Vírgula 4" xfId="189" xr:uid="{00000000-0005-0000-0000-0000C0000000}"/>
    <cellStyle name="Vírgula 4 2" xfId="190" xr:uid="{00000000-0005-0000-0000-0000C1000000}"/>
    <cellStyle name="Vírgula 5" xfId="191" xr:uid="{00000000-0005-0000-0000-0000C2000000}"/>
    <cellStyle name="Vírgula 5 2" xfId="192" xr:uid="{00000000-0005-0000-0000-0000C3000000}"/>
    <cellStyle name="Vírgula 6" xfId="193" xr:uid="{00000000-0005-0000-0000-0000C4000000}"/>
    <cellStyle name="Vírgula 7" xfId="194" xr:uid="{00000000-0005-0000-0000-0000C5000000}"/>
    <cellStyle name="Vírgula 8" xfId="195" xr:uid="{00000000-0005-0000-0000-0000C6000000}"/>
    <cellStyle name="Warning Text" xfId="196" xr:uid="{00000000-0005-0000-0000-0000C7000000}"/>
    <cellStyle name="wgv" xfId="197" xr:uid="{00000000-0005-0000-0000-0000C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9" Type="http://schemas.openxmlformats.org/officeDocument/2006/relationships/externalLink" Target="externalLinks/externalLink15.xml"/><Relationship Id="rId21" Type="http://schemas.openxmlformats.org/officeDocument/2006/relationships/worksheet" Target="worksheets/sheet21.xml"/><Relationship Id="rId34" Type="http://schemas.openxmlformats.org/officeDocument/2006/relationships/externalLink" Target="externalLinks/externalLink10.xml"/><Relationship Id="rId42" Type="http://schemas.openxmlformats.org/officeDocument/2006/relationships/externalLink" Target="externalLinks/externalLink18.xml"/><Relationship Id="rId47"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8.xml"/><Relationship Id="rId37" Type="http://schemas.openxmlformats.org/officeDocument/2006/relationships/externalLink" Target="externalLinks/externalLink13.xml"/><Relationship Id="rId40" Type="http://schemas.openxmlformats.org/officeDocument/2006/relationships/externalLink" Target="externalLinks/externalLink16.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36" Type="http://schemas.openxmlformats.org/officeDocument/2006/relationships/externalLink" Target="externalLinks/externalLink1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7.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externalLink" Target="externalLinks/externalLink6.xml"/><Relationship Id="rId35" Type="http://schemas.openxmlformats.org/officeDocument/2006/relationships/externalLink" Target="externalLinks/externalLink11.xml"/><Relationship Id="rId43" Type="http://schemas.openxmlformats.org/officeDocument/2006/relationships/externalLink" Target="externalLinks/externalLink19.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externalLink" Target="externalLinks/externalLink9.xml"/><Relationship Id="rId38" Type="http://schemas.openxmlformats.org/officeDocument/2006/relationships/externalLink" Target="externalLinks/externalLink14.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externalLink" Target="externalLinks/externalLink17.xml"/></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1200150</xdr:colOff>
      <xdr:row>112</xdr:row>
      <xdr:rowOff>276225</xdr:rowOff>
    </xdr:from>
    <xdr:to>
      <xdr:col>6</xdr:col>
      <xdr:colOff>419100</xdr:colOff>
      <xdr:row>112</xdr:row>
      <xdr:rowOff>1123950</xdr:rowOff>
    </xdr:to>
    <xdr:sp macro="" textlink="">
      <xdr:nvSpPr>
        <xdr:cNvPr id="2" name="Text Box 2">
          <a:extLst>
            <a:ext uri="{FF2B5EF4-FFF2-40B4-BE49-F238E27FC236}">
              <a16:creationId xmlns:a16="http://schemas.microsoft.com/office/drawing/2014/main" id="{00000000-0008-0000-0B00-000002000000}"/>
            </a:ext>
          </a:extLst>
        </xdr:cNvPr>
        <xdr:cNvSpPr txBox="1">
          <a:spLocks noChangeArrowheads="1"/>
        </xdr:cNvSpPr>
      </xdr:nvSpPr>
      <xdr:spPr bwMode="auto">
        <a:xfrm>
          <a:off x="1200150" y="14849475"/>
          <a:ext cx="4105275" cy="0"/>
        </a:xfrm>
        <a:prstGeom prst="rect">
          <a:avLst/>
        </a:prstGeom>
        <a:noFill/>
        <a:ln w="9525">
          <a:noFill/>
          <a:miter lim="800000"/>
          <a:headEnd/>
          <a:tailEnd/>
        </a:ln>
      </xdr:spPr>
      <xdr:txBody>
        <a:bodyPr vertOverflow="clip" wrap="square" lIns="36576" tIns="22860" rIns="0" bIns="0" anchor="t" upright="1"/>
        <a:lstStyle/>
        <a:p>
          <a:pPr algn="ctr" rtl="1">
            <a:defRPr sz="1000"/>
          </a:pPr>
          <a:r>
            <a:rPr lang="pt-BR" sz="1200" b="0" i="0" strike="noStrike">
              <a:solidFill>
                <a:srgbClr val="000000"/>
              </a:solidFill>
              <a:latin typeface="Arial"/>
              <a:cs typeface="Arial"/>
            </a:rPr>
            <a:t>Estado do Rio de Janeiro</a:t>
          </a:r>
        </a:p>
        <a:p>
          <a:pPr algn="ctr" rtl="1">
            <a:defRPr sz="1000"/>
          </a:pPr>
          <a:r>
            <a:rPr lang="pt-BR" sz="1200" b="0" i="0" strike="noStrike">
              <a:solidFill>
                <a:srgbClr val="000000"/>
              </a:solidFill>
              <a:latin typeface="Arial"/>
              <a:cs typeface="Arial"/>
            </a:rPr>
            <a:t>Prefeitura Municipal de Armação</a:t>
          </a:r>
          <a:r>
            <a:rPr lang="pt-BR" sz="1200" b="0" i="0" strike="noStrike" baseline="0">
              <a:solidFill>
                <a:srgbClr val="000000"/>
              </a:solidFill>
              <a:latin typeface="Arial"/>
              <a:cs typeface="Arial"/>
            </a:rPr>
            <a:t> de Búzios</a:t>
          </a:r>
          <a:endParaRPr lang="pt-BR" sz="1200" b="0" i="0" strike="noStrike">
            <a:solidFill>
              <a:srgbClr val="000000"/>
            </a:solidFill>
            <a:latin typeface="Arial"/>
            <a:cs typeface="Arial"/>
          </a:endParaRPr>
        </a:p>
        <a:p>
          <a:pPr algn="ctr" rtl="1">
            <a:defRPr sz="1000"/>
          </a:pPr>
          <a:r>
            <a:rPr lang="pt-BR" sz="1200" b="0" i="0" strike="noStrike">
              <a:solidFill>
                <a:srgbClr val="000000"/>
              </a:solidFill>
              <a:latin typeface="Arial"/>
              <a:cs typeface="Arial"/>
            </a:rPr>
            <a:t>Secretaria Municipal de Obras</a:t>
          </a:r>
          <a:r>
            <a:rPr lang="pt-BR" sz="1200" b="0" i="0" strike="noStrike" baseline="0">
              <a:solidFill>
                <a:srgbClr val="000000"/>
              </a:solidFill>
              <a:latin typeface="Arial"/>
              <a:cs typeface="Arial"/>
            </a:rPr>
            <a:t> e Serviços Públicos</a:t>
          </a:r>
          <a:endParaRPr lang="pt-BR" sz="1200" b="0" i="0" strike="noStrike">
            <a:solidFill>
              <a:srgbClr val="000000"/>
            </a:solidFill>
            <a:latin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1460500</xdr:colOff>
      <xdr:row>56</xdr:row>
      <xdr:rowOff>276225</xdr:rowOff>
    </xdr:from>
    <xdr:to>
      <xdr:col>6</xdr:col>
      <xdr:colOff>419100</xdr:colOff>
      <xdr:row>56</xdr:row>
      <xdr:rowOff>1123950</xdr:rowOff>
    </xdr:to>
    <xdr:sp macro="" textlink="">
      <xdr:nvSpPr>
        <xdr:cNvPr id="2" name="Text Box 2">
          <a:extLst>
            <a:ext uri="{FF2B5EF4-FFF2-40B4-BE49-F238E27FC236}">
              <a16:creationId xmlns:a16="http://schemas.microsoft.com/office/drawing/2014/main" id="{00000000-0008-0000-0C00-000002000000}"/>
            </a:ext>
          </a:extLst>
        </xdr:cNvPr>
        <xdr:cNvSpPr txBox="1">
          <a:spLocks noChangeArrowheads="1"/>
        </xdr:cNvSpPr>
      </xdr:nvSpPr>
      <xdr:spPr bwMode="auto">
        <a:xfrm>
          <a:off x="1460500" y="7810500"/>
          <a:ext cx="4511675" cy="0"/>
        </a:xfrm>
        <a:prstGeom prst="rect">
          <a:avLst/>
        </a:prstGeom>
        <a:noFill/>
        <a:ln w="9525">
          <a:noFill/>
          <a:miter lim="800000"/>
          <a:headEnd/>
          <a:tailEnd/>
        </a:ln>
      </xdr:spPr>
      <xdr:txBody>
        <a:bodyPr vertOverflow="clip" wrap="square" lIns="36576" tIns="22860" rIns="0" bIns="0" anchor="t" upright="1"/>
        <a:lstStyle/>
        <a:p>
          <a:pPr algn="ctr" rtl="1">
            <a:defRPr sz="1000"/>
          </a:pPr>
          <a:r>
            <a:rPr lang="pt-BR" sz="1200" b="0" i="0" strike="noStrike">
              <a:solidFill>
                <a:srgbClr val="000000"/>
              </a:solidFill>
              <a:latin typeface="Arial"/>
              <a:cs typeface="Arial"/>
            </a:rPr>
            <a:t>Estado do Rio de Janeiro</a:t>
          </a:r>
        </a:p>
        <a:p>
          <a:pPr algn="ctr" rtl="1">
            <a:defRPr sz="1000"/>
          </a:pPr>
          <a:r>
            <a:rPr lang="pt-BR" sz="1200" b="0" i="0" strike="noStrike">
              <a:solidFill>
                <a:srgbClr val="000000"/>
              </a:solidFill>
              <a:latin typeface="Arial"/>
              <a:cs typeface="Arial"/>
            </a:rPr>
            <a:t>Prefeitura Municipal de Armação</a:t>
          </a:r>
          <a:r>
            <a:rPr lang="pt-BR" sz="1200" b="0" i="0" strike="noStrike" baseline="0">
              <a:solidFill>
                <a:srgbClr val="000000"/>
              </a:solidFill>
              <a:latin typeface="Arial"/>
              <a:cs typeface="Arial"/>
            </a:rPr>
            <a:t> de Búzios</a:t>
          </a:r>
          <a:endParaRPr lang="pt-BR" sz="1200" b="0" i="0" strike="noStrike">
            <a:solidFill>
              <a:srgbClr val="000000"/>
            </a:solidFill>
            <a:latin typeface="Arial"/>
            <a:cs typeface="Arial"/>
          </a:endParaRPr>
        </a:p>
        <a:p>
          <a:pPr algn="ctr" rtl="1">
            <a:defRPr sz="1000"/>
          </a:pPr>
          <a:r>
            <a:rPr lang="pt-BR" sz="1200" b="0" i="0" strike="noStrike">
              <a:solidFill>
                <a:srgbClr val="000000"/>
              </a:solidFill>
              <a:latin typeface="Arial"/>
              <a:cs typeface="Arial"/>
            </a:rPr>
            <a:t>Secretaria Municipal de Obras</a:t>
          </a:r>
          <a:r>
            <a:rPr lang="pt-BR" sz="1200" b="0" i="0" strike="noStrike" baseline="0">
              <a:solidFill>
                <a:srgbClr val="000000"/>
              </a:solidFill>
              <a:latin typeface="Arial"/>
              <a:cs typeface="Arial"/>
            </a:rPr>
            <a:t> e Serviços Públicos</a:t>
          </a:r>
          <a:endParaRPr lang="pt-BR" sz="1200" b="0" i="0" strike="noStrike">
            <a:solidFill>
              <a:srgbClr val="000000"/>
            </a:solidFill>
            <a:latin typeface="Arial"/>
            <a:cs typeface="Aria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847725</xdr:colOff>
      <xdr:row>145</xdr:row>
      <xdr:rowOff>314325</xdr:rowOff>
    </xdr:from>
    <xdr:to>
      <xdr:col>2</xdr:col>
      <xdr:colOff>82008</xdr:colOff>
      <xdr:row>147</xdr:row>
      <xdr:rowOff>161879</xdr:rowOff>
    </xdr:to>
    <xdr:pic>
      <xdr:nvPicPr>
        <xdr:cNvPr id="2" name="Imagem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847725" y="13677900"/>
          <a:ext cx="2148933" cy="3714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133350</xdr:colOff>
      <xdr:row>17</xdr:row>
      <xdr:rowOff>9526</xdr:rowOff>
    </xdr:from>
    <xdr:to>
      <xdr:col>2</xdr:col>
      <xdr:colOff>238125</xdr:colOff>
      <xdr:row>32</xdr:row>
      <xdr:rowOff>308017</xdr:rowOff>
    </xdr:to>
    <xdr:pic>
      <xdr:nvPicPr>
        <xdr:cNvPr id="2" name="Imagem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133350" y="3143251"/>
          <a:ext cx="2676525" cy="2955966"/>
        </a:xfrm>
        <a:prstGeom prst="rect">
          <a:avLst/>
        </a:prstGeom>
      </xdr:spPr>
    </xdr:pic>
    <xdr:clientData/>
  </xdr:twoCellAnchor>
  <xdr:twoCellAnchor editAs="oneCell">
    <xdr:from>
      <xdr:col>2</xdr:col>
      <xdr:colOff>309335</xdr:colOff>
      <xdr:row>17</xdr:row>
      <xdr:rowOff>28575</xdr:rowOff>
    </xdr:from>
    <xdr:to>
      <xdr:col>3</xdr:col>
      <xdr:colOff>1400175</xdr:colOff>
      <xdr:row>29</xdr:row>
      <xdr:rowOff>37255</xdr:rowOff>
    </xdr:to>
    <xdr:pic>
      <xdr:nvPicPr>
        <xdr:cNvPr id="3" name="Imagem 2">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2"/>
        <a:stretch>
          <a:fillRect/>
        </a:stretch>
      </xdr:blipFill>
      <xdr:spPr>
        <a:xfrm>
          <a:off x="2881085" y="3162300"/>
          <a:ext cx="3310165" cy="218038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1200150</xdr:colOff>
      <xdr:row>114</xdr:row>
      <xdr:rowOff>276225</xdr:rowOff>
    </xdr:from>
    <xdr:to>
      <xdr:col>6</xdr:col>
      <xdr:colOff>419100</xdr:colOff>
      <xdr:row>114</xdr:row>
      <xdr:rowOff>1123950</xdr:rowOff>
    </xdr:to>
    <xdr:sp macro="" textlink="">
      <xdr:nvSpPr>
        <xdr:cNvPr id="2" name="Text Box 2">
          <a:extLst>
            <a:ext uri="{FF2B5EF4-FFF2-40B4-BE49-F238E27FC236}">
              <a16:creationId xmlns:a16="http://schemas.microsoft.com/office/drawing/2014/main" id="{00000000-0008-0000-1300-000002000000}"/>
            </a:ext>
          </a:extLst>
        </xdr:cNvPr>
        <xdr:cNvSpPr txBox="1">
          <a:spLocks noChangeArrowheads="1"/>
        </xdr:cNvSpPr>
      </xdr:nvSpPr>
      <xdr:spPr bwMode="auto">
        <a:xfrm>
          <a:off x="1200150" y="16021050"/>
          <a:ext cx="4105275" cy="0"/>
        </a:xfrm>
        <a:prstGeom prst="rect">
          <a:avLst/>
        </a:prstGeom>
        <a:noFill/>
        <a:ln w="9525">
          <a:noFill/>
          <a:miter lim="800000"/>
          <a:headEnd/>
          <a:tailEnd/>
        </a:ln>
      </xdr:spPr>
      <xdr:txBody>
        <a:bodyPr vertOverflow="clip" wrap="square" lIns="36576" tIns="22860" rIns="0" bIns="0" anchor="t" upright="1"/>
        <a:lstStyle/>
        <a:p>
          <a:pPr algn="ctr" rtl="1">
            <a:defRPr sz="1000"/>
          </a:pPr>
          <a:r>
            <a:rPr lang="pt-BR" sz="1200" b="0" i="0" strike="noStrike">
              <a:solidFill>
                <a:srgbClr val="000000"/>
              </a:solidFill>
              <a:latin typeface="Arial"/>
              <a:cs typeface="Arial"/>
            </a:rPr>
            <a:t>Estado do Rio de Janeiro</a:t>
          </a:r>
        </a:p>
        <a:p>
          <a:pPr algn="ctr" rtl="1">
            <a:defRPr sz="1000"/>
          </a:pPr>
          <a:r>
            <a:rPr lang="pt-BR" sz="1200" b="0" i="0" strike="noStrike">
              <a:solidFill>
                <a:srgbClr val="000000"/>
              </a:solidFill>
              <a:latin typeface="Arial"/>
              <a:cs typeface="Arial"/>
            </a:rPr>
            <a:t>Prefeitura Municipal de Armação</a:t>
          </a:r>
          <a:r>
            <a:rPr lang="pt-BR" sz="1200" b="0" i="0" strike="noStrike" baseline="0">
              <a:solidFill>
                <a:srgbClr val="000000"/>
              </a:solidFill>
              <a:latin typeface="Arial"/>
              <a:cs typeface="Arial"/>
            </a:rPr>
            <a:t> de Búzios</a:t>
          </a:r>
          <a:endParaRPr lang="pt-BR" sz="1200" b="0" i="0" strike="noStrike">
            <a:solidFill>
              <a:srgbClr val="000000"/>
            </a:solidFill>
            <a:latin typeface="Arial"/>
            <a:cs typeface="Arial"/>
          </a:endParaRPr>
        </a:p>
        <a:p>
          <a:pPr algn="ctr" rtl="1">
            <a:defRPr sz="1000"/>
          </a:pPr>
          <a:r>
            <a:rPr lang="pt-BR" sz="1200" b="0" i="0" strike="noStrike">
              <a:solidFill>
                <a:srgbClr val="000000"/>
              </a:solidFill>
              <a:latin typeface="Arial"/>
              <a:cs typeface="Arial"/>
            </a:rPr>
            <a:t>Secretaria Municipal de Obras</a:t>
          </a:r>
          <a:r>
            <a:rPr lang="pt-BR" sz="1200" b="0" i="0" strike="noStrike" baseline="0">
              <a:solidFill>
                <a:srgbClr val="000000"/>
              </a:solidFill>
              <a:latin typeface="Arial"/>
              <a:cs typeface="Arial"/>
            </a:rPr>
            <a:t> e Serviços Públicos</a:t>
          </a:r>
          <a:endParaRPr lang="pt-BR" sz="1200" b="0" i="0" strike="noStrike">
            <a:solidFill>
              <a:srgbClr val="000000"/>
            </a:solidFill>
            <a:latin typeface="Arial"/>
            <a:cs typeface="Arial"/>
          </a:endParaRPr>
        </a:p>
      </xdr:txBody>
    </xdr:sp>
    <xdr:clientData/>
  </xdr:twoCellAnchor>
  <xdr:twoCellAnchor>
    <xdr:from>
      <xdr:col>0</xdr:col>
      <xdr:colOff>1200150</xdr:colOff>
      <xdr:row>128</xdr:row>
      <xdr:rowOff>276225</xdr:rowOff>
    </xdr:from>
    <xdr:to>
      <xdr:col>6</xdr:col>
      <xdr:colOff>419100</xdr:colOff>
      <xdr:row>128</xdr:row>
      <xdr:rowOff>1123950</xdr:rowOff>
    </xdr:to>
    <xdr:sp macro="" textlink="">
      <xdr:nvSpPr>
        <xdr:cNvPr id="5" name="Text Box 2">
          <a:extLst>
            <a:ext uri="{FF2B5EF4-FFF2-40B4-BE49-F238E27FC236}">
              <a16:creationId xmlns:a16="http://schemas.microsoft.com/office/drawing/2014/main" id="{00000000-0008-0000-1300-000005000000}"/>
            </a:ext>
          </a:extLst>
        </xdr:cNvPr>
        <xdr:cNvSpPr txBox="1">
          <a:spLocks noChangeArrowheads="1"/>
        </xdr:cNvSpPr>
      </xdr:nvSpPr>
      <xdr:spPr bwMode="auto">
        <a:xfrm>
          <a:off x="1200150" y="18145125"/>
          <a:ext cx="4105275" cy="0"/>
        </a:xfrm>
        <a:prstGeom prst="rect">
          <a:avLst/>
        </a:prstGeom>
        <a:noFill/>
        <a:ln w="9525">
          <a:noFill/>
          <a:miter lim="800000"/>
          <a:headEnd/>
          <a:tailEnd/>
        </a:ln>
      </xdr:spPr>
      <xdr:txBody>
        <a:bodyPr vertOverflow="clip" wrap="square" lIns="36576" tIns="22860" rIns="0" bIns="0" anchor="t" upright="1"/>
        <a:lstStyle/>
        <a:p>
          <a:pPr algn="ctr" rtl="1">
            <a:defRPr sz="1000"/>
          </a:pPr>
          <a:r>
            <a:rPr lang="pt-BR" sz="1200" b="0" i="0" strike="noStrike">
              <a:solidFill>
                <a:srgbClr val="000000"/>
              </a:solidFill>
              <a:latin typeface="Arial"/>
              <a:cs typeface="Arial"/>
            </a:rPr>
            <a:t>Estado do Rio de Janeiro</a:t>
          </a:r>
        </a:p>
        <a:p>
          <a:pPr algn="ctr" rtl="1">
            <a:defRPr sz="1000"/>
          </a:pPr>
          <a:r>
            <a:rPr lang="pt-BR" sz="1200" b="0" i="0" strike="noStrike">
              <a:solidFill>
                <a:srgbClr val="000000"/>
              </a:solidFill>
              <a:latin typeface="Arial"/>
              <a:cs typeface="Arial"/>
            </a:rPr>
            <a:t>Prefeitura Municipal de Armação</a:t>
          </a:r>
          <a:r>
            <a:rPr lang="pt-BR" sz="1200" b="0" i="0" strike="noStrike" baseline="0">
              <a:solidFill>
                <a:srgbClr val="000000"/>
              </a:solidFill>
              <a:latin typeface="Arial"/>
              <a:cs typeface="Arial"/>
            </a:rPr>
            <a:t> de Búzios</a:t>
          </a:r>
          <a:endParaRPr lang="pt-BR" sz="1200" b="0" i="0" strike="noStrike">
            <a:solidFill>
              <a:srgbClr val="000000"/>
            </a:solidFill>
            <a:latin typeface="Arial"/>
            <a:cs typeface="Arial"/>
          </a:endParaRPr>
        </a:p>
        <a:p>
          <a:pPr algn="ctr" rtl="1">
            <a:defRPr sz="1000"/>
          </a:pPr>
          <a:r>
            <a:rPr lang="pt-BR" sz="1200" b="0" i="0" strike="noStrike">
              <a:solidFill>
                <a:srgbClr val="000000"/>
              </a:solidFill>
              <a:latin typeface="Arial"/>
              <a:cs typeface="Arial"/>
            </a:rPr>
            <a:t>Secretaria Municipal de Obras</a:t>
          </a:r>
          <a:r>
            <a:rPr lang="pt-BR" sz="1200" b="0" i="0" strike="noStrike" baseline="0">
              <a:solidFill>
                <a:srgbClr val="000000"/>
              </a:solidFill>
              <a:latin typeface="Arial"/>
              <a:cs typeface="Arial"/>
            </a:rPr>
            <a:t> e Serviços Públicos</a:t>
          </a:r>
          <a:endParaRPr lang="pt-BR" sz="1200" b="0" i="0" strike="noStrike">
            <a:solidFill>
              <a:srgbClr val="000000"/>
            </a:solidFill>
            <a:latin typeface="Arial"/>
            <a:cs typeface="Aria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1460500</xdr:colOff>
      <xdr:row>60</xdr:row>
      <xdr:rowOff>276225</xdr:rowOff>
    </xdr:from>
    <xdr:to>
      <xdr:col>6</xdr:col>
      <xdr:colOff>419100</xdr:colOff>
      <xdr:row>60</xdr:row>
      <xdr:rowOff>1123950</xdr:rowOff>
    </xdr:to>
    <xdr:sp macro="" textlink="">
      <xdr:nvSpPr>
        <xdr:cNvPr id="2" name="Text Box 2">
          <a:extLst>
            <a:ext uri="{FF2B5EF4-FFF2-40B4-BE49-F238E27FC236}">
              <a16:creationId xmlns:a16="http://schemas.microsoft.com/office/drawing/2014/main" id="{00000000-0008-0000-1400-000002000000}"/>
            </a:ext>
          </a:extLst>
        </xdr:cNvPr>
        <xdr:cNvSpPr txBox="1">
          <a:spLocks noChangeArrowheads="1"/>
        </xdr:cNvSpPr>
      </xdr:nvSpPr>
      <xdr:spPr bwMode="auto">
        <a:xfrm>
          <a:off x="612775" y="10039350"/>
          <a:ext cx="3463925" cy="0"/>
        </a:xfrm>
        <a:prstGeom prst="rect">
          <a:avLst/>
        </a:prstGeom>
        <a:noFill/>
        <a:ln w="9525">
          <a:noFill/>
          <a:miter lim="800000"/>
          <a:headEnd/>
          <a:tailEnd/>
        </a:ln>
      </xdr:spPr>
      <xdr:txBody>
        <a:bodyPr vertOverflow="clip" wrap="square" lIns="36576" tIns="22860" rIns="0" bIns="0" anchor="t" upright="1"/>
        <a:lstStyle/>
        <a:p>
          <a:pPr algn="ctr" rtl="1">
            <a:defRPr sz="1000"/>
          </a:pPr>
          <a:r>
            <a:rPr lang="pt-BR" sz="1200" b="0" i="0" strike="noStrike">
              <a:solidFill>
                <a:srgbClr val="000000"/>
              </a:solidFill>
              <a:latin typeface="Arial"/>
              <a:cs typeface="Arial"/>
            </a:rPr>
            <a:t>Estado do Rio de Janeiro</a:t>
          </a:r>
        </a:p>
        <a:p>
          <a:pPr algn="ctr" rtl="1">
            <a:defRPr sz="1000"/>
          </a:pPr>
          <a:r>
            <a:rPr lang="pt-BR" sz="1200" b="0" i="0" strike="noStrike">
              <a:solidFill>
                <a:srgbClr val="000000"/>
              </a:solidFill>
              <a:latin typeface="Arial"/>
              <a:cs typeface="Arial"/>
            </a:rPr>
            <a:t>Prefeitura Municipal de Armação</a:t>
          </a:r>
          <a:r>
            <a:rPr lang="pt-BR" sz="1200" b="0" i="0" strike="noStrike" baseline="0">
              <a:solidFill>
                <a:srgbClr val="000000"/>
              </a:solidFill>
              <a:latin typeface="Arial"/>
              <a:cs typeface="Arial"/>
            </a:rPr>
            <a:t> de Búzios</a:t>
          </a:r>
          <a:endParaRPr lang="pt-BR" sz="1200" b="0" i="0" strike="noStrike">
            <a:solidFill>
              <a:srgbClr val="000000"/>
            </a:solidFill>
            <a:latin typeface="Arial"/>
            <a:cs typeface="Arial"/>
          </a:endParaRPr>
        </a:p>
        <a:p>
          <a:pPr algn="ctr" rtl="1">
            <a:defRPr sz="1000"/>
          </a:pPr>
          <a:r>
            <a:rPr lang="pt-BR" sz="1200" b="0" i="0" strike="noStrike">
              <a:solidFill>
                <a:srgbClr val="000000"/>
              </a:solidFill>
              <a:latin typeface="Arial"/>
              <a:cs typeface="Arial"/>
            </a:rPr>
            <a:t>Secretaria Municipal de Obras</a:t>
          </a:r>
          <a:r>
            <a:rPr lang="pt-BR" sz="1200" b="0" i="0" strike="noStrike" baseline="0">
              <a:solidFill>
                <a:srgbClr val="000000"/>
              </a:solidFill>
              <a:latin typeface="Arial"/>
              <a:cs typeface="Arial"/>
            </a:rPr>
            <a:t> e Serviços Públicos</a:t>
          </a:r>
          <a:endParaRPr lang="pt-BR" sz="1200" b="0" i="0" strike="noStrike">
            <a:solidFill>
              <a:srgbClr val="000000"/>
            </a:solidFill>
            <a:latin typeface="Arial"/>
            <a:cs typeface="Aria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Bruno\Fotos%20Obras\TEMP\ALFREDO\WORK\RIO%20DAS%20OSTRAS\Ano%202003\CO-006\MEDI&#199;&#195;O%20ruas%20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192.168.0.51\se&#231;&#227;o%20t&#233;cnica\Or&#231;amento%20Rio%20das%20Ostra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LEONARDO\01_SEDUC\01_Boletins\Boletim%2520Abril%25202005_R02.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LEONARDO\01_SEDUC\01_Boletins\Boletim%20Abril%202005_R02.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Redefisica\D\backup%20d\BOLETIM\Boletim%20jan05\Modelo%20de%20Or&#231;amento%20boletim%20jan04%20NAO%20MEXER.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F:\Users\Alexandre\Desktop\CONSTR.%20NEIVA\MARIA%20CECILIA\OR&#199;AMENTO%20PSF%20-%20MARIA%20CEC&#205;LIA(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alex.teixeira\Documents\Bruno\Fotos%20Obras\TEMP\ALFREDO\WORK\RIO%20DAS%20OSTRAS\Ano%202003\CO-006\MEDI&#199;&#195;O%20ruas%20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192.168.0.2\alex.teixeira\Documents\Bruno\Fotos%20Obras\TEMP\ALFREDO\WORK\RIO%20DAS%20OSTRAS\Ano%202003\CO-006\MEDI&#199;&#195;O%20ruas%20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profiles\fernanda.castro\Desktop\2017\PROJETOS\NOVO%20PROCESSO%20-%20coleta\PROJETO%20NOVO%20alt%2024.10%20envio.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profiles\fernanda.castro\Desktop\2019\MACUCO\NOVO%20PROJETO%20MACUCO\PROJETO.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profiles\fernanda.castro\Desktop\2019\SAUDE%20-%20PRIMA%20QUALITA\RSS%20-%20Douglas\PROJETO%20%20-%20RS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ebmail.terra.com.br/Meus%20documentos/Obras/Mesquita/Banco%20de%20Areia/ETE/NSdaConceicao%20RE-R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illy\vallo\Meus%20documentos\Vallo\Controle%20Margarid&#227;o%20e%20Pingo%20de%20Our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01\HD02%20C01\SINAL\Rio%20das%20Ostras\Rua%20Albano%20F.%20Guimar&#227;es\Memorial%20descritiv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sinal/co%2520013/RERA%252005%2520-%2520rev.0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sinal/co%20013/RERA%2005%20-%20rev.0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UME~1/User/CONFIG~1/Temp/RO/R_Ostras/JaneMaria/JaneMaria_v0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profiles\fernanda.castro\Documents\192.168.0.2\folder\ricardo.carvalho\Documents\Ricardo%20Carvalho\TERESOPOLIS\teresopolis%20valendo%202016\LICITA&#199;&#195;O\192.168.0.51\se&#231;&#227;o%20t&#233;cnica\Or&#231;amento%20Rio%20das%20Ostra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03EFADD2\Or&#231;amento%20Rio%20das%20Ostra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 val="1ª MEDIÇÃO"/>
      <sheetName val="CRONO"/>
    </sheetNames>
    <sheetDataSet>
      <sheetData sheetId="0"/>
      <sheetData sheetId="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moria"/>
      <sheetName val="orçamento"/>
    </sheetNames>
    <sheetDataSet>
      <sheetData sheetId="0" refreshError="1"/>
      <sheetData sheetId="1" refreshError="1">
        <row r="1">
          <cell r="A1" t="str">
            <v>PREFEITURA MUNICIPAL DE RIO DAS OSTRAS</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um"/>
      <sheetName val="Plan2"/>
      <sheetName val="Plan3"/>
      <sheetName val="cobertura quadra"/>
      <sheetName val="CRON REF"/>
    </sheetNames>
    <sheetDataSet>
      <sheetData sheetId="0" refreshError="1">
        <row r="3">
          <cell r="A3" t="str">
            <v>Obra :001 -  001</v>
          </cell>
        </row>
        <row r="4">
          <cell r="A4" t="str">
            <v xml:space="preserve">Total da Planilha - </v>
          </cell>
          <cell r="B4" t="str">
            <v>364.742,2448</v>
          </cell>
        </row>
        <row r="5">
          <cell r="A5" t="str">
            <v>Cód. Tarefa</v>
          </cell>
          <cell r="B5" t="str">
            <v>Descrição</v>
          </cell>
          <cell r="C5" t="str">
            <v>Unidade</v>
          </cell>
          <cell r="D5" t="str">
            <v>Valor Unitário</v>
          </cell>
        </row>
        <row r="6">
          <cell r="A6" t="str">
            <v>001</v>
          </cell>
          <cell r="B6" t="str">
            <v>BOLETIM DE REFERÊNCIA DE PREÇOS - ABRIL 2005</v>
          </cell>
          <cell r="D6">
            <v>364742.24479999999</v>
          </cell>
        </row>
        <row r="7">
          <cell r="A7" t="str">
            <v>001.01</v>
          </cell>
          <cell r="B7" t="str">
            <v>DEMOLIÇÃO E RETIRADA</v>
          </cell>
          <cell r="D7">
            <v>1590.6348</v>
          </cell>
        </row>
        <row r="8">
          <cell r="A8" t="str">
            <v>001.01.00020</v>
          </cell>
          <cell r="B8" t="str">
            <v>Demolição de cobertura construída c/telha de barro ou cerâmica</v>
          </cell>
          <cell r="C8" t="str">
            <v>M2</v>
          </cell>
          <cell r="D8">
            <v>2.6091000000000002</v>
          </cell>
        </row>
        <row r="9">
          <cell r="A9" t="str">
            <v>001.01.00040</v>
          </cell>
          <cell r="B9" t="str">
            <v>Demolição de cobertura construída c/telha de cimento amianto, alumínio, plastico e ferro galvanizado</v>
          </cell>
          <cell r="C9" t="str">
            <v>M2</v>
          </cell>
          <cell r="D9">
            <v>1.0871999999999999</v>
          </cell>
        </row>
        <row r="10">
          <cell r="A10" t="str">
            <v>001.01.00060</v>
          </cell>
          <cell r="B10" t="str">
            <v>Demolição de madeiramento de telhado constituído por tesouras (telha de barro)</v>
          </cell>
          <cell r="C10" t="str">
            <v>M2</v>
          </cell>
          <cell r="D10">
            <v>3.9278</v>
          </cell>
        </row>
        <row r="11">
          <cell r="A11" t="str">
            <v>001.01.00080</v>
          </cell>
          <cell r="B11" t="str">
            <v>Demolição de madeiramento de telhado constituído por tesouras (telha de cimento aminato e alumínio)</v>
          </cell>
          <cell r="C11" t="str">
            <v>M2</v>
          </cell>
          <cell r="D11">
            <v>3.3856999999999999</v>
          </cell>
        </row>
        <row r="12">
          <cell r="A12" t="str">
            <v>001.01.00100</v>
          </cell>
          <cell r="B12" t="str">
            <v>Demolição de madeiramento de telhado tipo pontaletados (telhas de barro)</v>
          </cell>
          <cell r="C12" t="str">
            <v>M2</v>
          </cell>
          <cell r="D12">
            <v>2.9251</v>
          </cell>
        </row>
        <row r="13">
          <cell r="A13" t="str">
            <v>001.01.00120</v>
          </cell>
          <cell r="B13" t="str">
            <v>Demolição de madeiramento de telhado tipo pontaletados (telhas de cimento aminato ou alumínio)</v>
          </cell>
          <cell r="C13" t="str">
            <v>M2</v>
          </cell>
          <cell r="D13">
            <v>2.9251</v>
          </cell>
        </row>
        <row r="14">
          <cell r="A14" t="str">
            <v>001.01.00130</v>
          </cell>
          <cell r="B14" t="str">
            <v>Demolição de Ripamento em Cobertura Barro ou Cerâmica</v>
          </cell>
          <cell r="C14" t="str">
            <v>m2</v>
          </cell>
          <cell r="D14">
            <v>0.19040000000000001</v>
          </cell>
        </row>
        <row r="15">
          <cell r="A15" t="str">
            <v>001.01.00140</v>
          </cell>
          <cell r="B15" t="str">
            <v>Demolição de estrutura de ferro  para  telhados</v>
          </cell>
          <cell r="C15" t="str">
            <v>M2</v>
          </cell>
          <cell r="D15">
            <v>8.0597999999999992</v>
          </cell>
        </row>
        <row r="16">
          <cell r="A16" t="str">
            <v>001.01.00160</v>
          </cell>
          <cell r="B16" t="str">
            <v>Retirada de cobertura de madeira - caibros e vigas</v>
          </cell>
          <cell r="C16" t="str">
            <v>ML</v>
          </cell>
          <cell r="D16">
            <v>0.20039999999999999</v>
          </cell>
        </row>
        <row r="17">
          <cell r="A17" t="str">
            <v>001.01.00180</v>
          </cell>
          <cell r="B17" t="str">
            <v>Retirada de cobertura de madeira - ripas</v>
          </cell>
          <cell r="C17" t="str">
            <v>ML</v>
          </cell>
          <cell r="D17">
            <v>0.1002</v>
          </cell>
        </row>
        <row r="18">
          <cell r="A18" t="str">
            <v>001.01.00200</v>
          </cell>
          <cell r="B18" t="str">
            <v>Retirada de cobertura em telhas de barro s/aproveitamento das cumeeiras e espigões</v>
          </cell>
          <cell r="C18" t="str">
            <v>UN</v>
          </cell>
          <cell r="D18">
            <v>0.27660000000000001</v>
          </cell>
        </row>
        <row r="19">
          <cell r="A19" t="str">
            <v>001.01.00220</v>
          </cell>
          <cell r="B19" t="str">
            <v>Retirada de cobertura em telhas de cimento aminato, alumínio, plástico ou ferro galvanizado</v>
          </cell>
          <cell r="C19" t="str">
            <v>UN</v>
          </cell>
          <cell r="D19">
            <v>3.6886000000000001</v>
          </cell>
        </row>
        <row r="20">
          <cell r="A20" t="str">
            <v>001.01.00240</v>
          </cell>
          <cell r="B20" t="str">
            <v>Retirada de cobertura em telhas cerãmicas ( plan , colonial , francesa , etc. )</v>
          </cell>
          <cell r="C20" t="str">
            <v>M2</v>
          </cell>
          <cell r="D20">
            <v>2.4449999999999998</v>
          </cell>
        </row>
        <row r="21">
          <cell r="A21" t="str">
            <v>001.01.00260</v>
          </cell>
          <cell r="B21" t="str">
            <v>Retirada de cobertura em telhas de cimento aminato, alumínio, plástico e c.g.</v>
          </cell>
          <cell r="C21" t="str">
            <v>M2</v>
          </cell>
          <cell r="D21">
            <v>1.3028999999999999</v>
          </cell>
        </row>
        <row r="22">
          <cell r="A22" t="str">
            <v>001.01.00280</v>
          </cell>
          <cell r="B22" t="str">
            <v>Retirada de madeiramento de telhado constituído por tesouras (telha de barro)</v>
          </cell>
          <cell r="C22" t="str">
            <v>M2</v>
          </cell>
          <cell r="D22">
            <v>3.0061</v>
          </cell>
        </row>
        <row r="23">
          <cell r="A23" t="str">
            <v>001.01.00300</v>
          </cell>
          <cell r="B23" t="str">
            <v>Retirada de madeiramento de telhado constituído por tesouras (telha de cimento amianto ou alumínio)</v>
          </cell>
          <cell r="C23" t="str">
            <v>M2</v>
          </cell>
          <cell r="D23">
            <v>2.5051000000000001</v>
          </cell>
        </row>
        <row r="24">
          <cell r="A24" t="str">
            <v>001.01.00320</v>
          </cell>
          <cell r="B24" t="str">
            <v>Retirada de madeiramento de telhado tipo pontaletados (telhas de barro)</v>
          </cell>
          <cell r="C24" t="str">
            <v>M2</v>
          </cell>
          <cell r="D24">
            <v>2.004</v>
          </cell>
        </row>
        <row r="25">
          <cell r="A25" t="str">
            <v>001.01.00340</v>
          </cell>
          <cell r="B25" t="str">
            <v>Retirada de madeiramento de telhado tipo pontaletados (telhas de cimento amianto ou alumínio)</v>
          </cell>
          <cell r="C25" t="str">
            <v>M2</v>
          </cell>
          <cell r="D25">
            <v>1.8036000000000001</v>
          </cell>
        </row>
        <row r="26">
          <cell r="A26" t="str">
            <v>001.01.00360</v>
          </cell>
          <cell r="B26" t="str">
            <v>Retirada de calhas e rufos metálicos</v>
          </cell>
          <cell r="C26" t="str">
            <v>M2</v>
          </cell>
          <cell r="D26">
            <v>3.0522</v>
          </cell>
        </row>
        <row r="27">
          <cell r="A27" t="str">
            <v>001.01.00380</v>
          </cell>
          <cell r="B27" t="str">
            <v>Demolição de revestimento de argamassa de cal e areia (inclusive emboço)</v>
          </cell>
          <cell r="C27" t="str">
            <v>M2</v>
          </cell>
          <cell r="D27">
            <v>1.9035</v>
          </cell>
        </row>
        <row r="28">
          <cell r="A28" t="str">
            <v>001.01.00400</v>
          </cell>
          <cell r="B28" t="str">
            <v>Demolição de revestimento de argamassa mista (inclusive emboço)</v>
          </cell>
          <cell r="C28" t="str">
            <v>M2</v>
          </cell>
          <cell r="D28">
            <v>2.8553000000000002</v>
          </cell>
        </row>
        <row r="29">
          <cell r="A29" t="str">
            <v>001.01.00420</v>
          </cell>
          <cell r="B29" t="str">
            <v>Demolição de revestimento de argamassa de cimento e areia (inclusive emboço)</v>
          </cell>
          <cell r="C29" t="str">
            <v>M2</v>
          </cell>
          <cell r="D29">
            <v>7.3181000000000003</v>
          </cell>
        </row>
        <row r="30">
          <cell r="A30" t="str">
            <v>001.01.00440</v>
          </cell>
          <cell r="B30" t="str">
            <v>Demolição de azulejos pastilas ladrilhos cerâmicos ou base de gres (inclusive emboço)</v>
          </cell>
          <cell r="C30" t="str">
            <v>M2</v>
          </cell>
          <cell r="D30">
            <v>7.0641999999999996</v>
          </cell>
        </row>
        <row r="31">
          <cell r="A31" t="str">
            <v>001.01.00460</v>
          </cell>
          <cell r="B31" t="str">
            <v>Demolição de mármore, pedra ou granito (inclusive emboço)</v>
          </cell>
          <cell r="C31" t="str">
            <v>M2</v>
          </cell>
          <cell r="D31">
            <v>7.0641999999999996</v>
          </cell>
        </row>
        <row r="32">
          <cell r="A32" t="str">
            <v>001.01.00480</v>
          </cell>
          <cell r="B32" t="str">
            <v>Demolição de quadro negro</v>
          </cell>
          <cell r="C32" t="str">
            <v>M2</v>
          </cell>
          <cell r="D32">
            <v>7.0641999999999996</v>
          </cell>
        </row>
        <row r="33">
          <cell r="A33" t="str">
            <v>001.01.00500</v>
          </cell>
          <cell r="B33" t="str">
            <v>Retirada de revestimento com mármore, pedra ou granito (inclusive emboço)</v>
          </cell>
          <cell r="C33" t="str">
            <v>M2</v>
          </cell>
          <cell r="D33">
            <v>6.5143000000000004</v>
          </cell>
        </row>
        <row r="34">
          <cell r="A34" t="str">
            <v>001.01.00520</v>
          </cell>
          <cell r="B34" t="str">
            <v>Demolição de forro de estuque (inclusive entarugamento de madeira)</v>
          </cell>
          <cell r="C34" t="str">
            <v>M2</v>
          </cell>
          <cell r="D34">
            <v>2.0588000000000002</v>
          </cell>
        </row>
        <row r="35">
          <cell r="A35" t="str">
            <v>001.01.00540</v>
          </cell>
          <cell r="B35" t="str">
            <v>Demolição de forro de madeira ou de gesso (incluso entarugamento)</v>
          </cell>
          <cell r="C35" t="str">
            <v>M2</v>
          </cell>
          <cell r="D35">
            <v>1.7394000000000001</v>
          </cell>
        </row>
        <row r="36">
          <cell r="A36" t="str">
            <v>001.01.00560</v>
          </cell>
          <cell r="B36" t="str">
            <v>Demolição somente das tábuas ou chapas de madeira ou de gesso</v>
          </cell>
          <cell r="C36" t="str">
            <v>M2</v>
          </cell>
          <cell r="D36">
            <v>2.6091000000000002</v>
          </cell>
        </row>
        <row r="37">
          <cell r="A37" t="str">
            <v>001.01.00580</v>
          </cell>
          <cell r="B37" t="str">
            <v>Demolição de lambris de madeira inclusive entarugamento</v>
          </cell>
          <cell r="C37" t="str">
            <v>M2</v>
          </cell>
          <cell r="D37">
            <v>7.0641999999999996</v>
          </cell>
        </row>
        <row r="38">
          <cell r="A38" t="str">
            <v>001.01.00600</v>
          </cell>
          <cell r="B38" t="str">
            <v>Demolição somente de chapas ou placas de lambris ou madeira</v>
          </cell>
          <cell r="C38" t="str">
            <v>M2</v>
          </cell>
          <cell r="D38">
            <v>4.3993000000000002</v>
          </cell>
        </row>
        <row r="39">
          <cell r="A39" t="str">
            <v>001.01.00620</v>
          </cell>
          <cell r="B39" t="str">
            <v>Retirada de todo o forro inclusive vigas e sarrafos</v>
          </cell>
          <cell r="C39" t="str">
            <v>M2</v>
          </cell>
          <cell r="D39">
            <v>9.2608999999999995</v>
          </cell>
        </row>
        <row r="40">
          <cell r="A40" t="str">
            <v>001.01.00640</v>
          </cell>
          <cell r="B40" t="str">
            <v>Retirada de todos os lambris inclusive caibros e sarrafos</v>
          </cell>
          <cell r="C40" t="str">
            <v>M2</v>
          </cell>
          <cell r="D40">
            <v>9.2608999999999995</v>
          </cell>
        </row>
        <row r="41">
          <cell r="A41" t="str">
            <v>001.01.00660</v>
          </cell>
          <cell r="B41" t="str">
            <v>Demolição de alvenaria de tijolos maciços</v>
          </cell>
          <cell r="C41" t="str">
            <v>M3</v>
          </cell>
          <cell r="D41">
            <v>17.935300000000002</v>
          </cell>
        </row>
        <row r="42">
          <cell r="A42" t="str">
            <v>001.01.00680</v>
          </cell>
          <cell r="B42" t="str">
            <v>Retirada de alvenaria de tijolos maciços</v>
          </cell>
          <cell r="C42" t="str">
            <v>M3</v>
          </cell>
          <cell r="D42">
            <v>33.967100000000002</v>
          </cell>
        </row>
        <row r="43">
          <cell r="A43" t="str">
            <v>001.01.00700</v>
          </cell>
          <cell r="B43" t="str">
            <v>Demolição de alvenaria de tijolos cerâmicos</v>
          </cell>
          <cell r="C43" t="str">
            <v>M3</v>
          </cell>
          <cell r="D43">
            <v>13.045400000000001</v>
          </cell>
        </row>
        <row r="44">
          <cell r="A44" t="str">
            <v>001.01.00720</v>
          </cell>
          <cell r="B44" t="str">
            <v>Demolição de alvenaria de blocos de concreto</v>
          </cell>
          <cell r="C44" t="str">
            <v>M3</v>
          </cell>
          <cell r="D44">
            <v>13.045400000000001</v>
          </cell>
        </row>
        <row r="45">
          <cell r="A45" t="str">
            <v>001.01.00740</v>
          </cell>
          <cell r="B45" t="str">
            <v>Retirada de alvenaria de blocos de concreto</v>
          </cell>
          <cell r="C45" t="str">
            <v>M3</v>
          </cell>
          <cell r="D45">
            <v>26.090800000000002</v>
          </cell>
        </row>
        <row r="46">
          <cell r="A46" t="str">
            <v>001.01.00760</v>
          </cell>
          <cell r="B46" t="str">
            <v>Demolição de alvenaria de pedra</v>
          </cell>
          <cell r="C46" t="str">
            <v>M3</v>
          </cell>
          <cell r="D46">
            <v>33.1633</v>
          </cell>
        </row>
        <row r="47">
          <cell r="A47" t="str">
            <v>001.01.00780</v>
          </cell>
          <cell r="B47" t="str">
            <v>Retirada de alvenaria de pedra</v>
          </cell>
          <cell r="C47" t="str">
            <v>M3</v>
          </cell>
          <cell r="D47">
            <v>37.511800000000001</v>
          </cell>
        </row>
        <row r="48">
          <cell r="A48" t="str">
            <v>001.01.00800</v>
          </cell>
          <cell r="B48" t="str">
            <v>Demolição de alvenaria de placas de concreto celular</v>
          </cell>
          <cell r="C48" t="str">
            <v>M3</v>
          </cell>
          <cell r="D48">
            <v>7.6139999999999999</v>
          </cell>
        </row>
        <row r="49">
          <cell r="A49" t="str">
            <v>001.01.00820</v>
          </cell>
          <cell r="B49" t="str">
            <v>Retirada de alvenaria de placas de concreto celular</v>
          </cell>
          <cell r="C49" t="str">
            <v>M3</v>
          </cell>
          <cell r="D49">
            <v>13.028600000000001</v>
          </cell>
        </row>
        <row r="50">
          <cell r="A50" t="str">
            <v>001.01.00840</v>
          </cell>
          <cell r="B50" t="str">
            <v>Demolição de alvenaria de adobo</v>
          </cell>
          <cell r="C50" t="str">
            <v>M3</v>
          </cell>
          <cell r="D50">
            <v>19.035</v>
          </cell>
        </row>
        <row r="51">
          <cell r="A51" t="str">
            <v>001.01.00860</v>
          </cell>
          <cell r="B51" t="str">
            <v>Demolição de elemento vazado</v>
          </cell>
          <cell r="C51" t="str">
            <v>M2</v>
          </cell>
          <cell r="D51">
            <v>24.4664</v>
          </cell>
        </row>
        <row r="52">
          <cell r="A52" t="str">
            <v>001.01.00880</v>
          </cell>
          <cell r="B52" t="str">
            <v>Demolição inclusive entarugamento de paredes divisórias de tábuas e chapas</v>
          </cell>
          <cell r="C52" t="str">
            <v>M2</v>
          </cell>
          <cell r="D52">
            <v>3.8069999999999999</v>
          </cell>
        </row>
        <row r="53">
          <cell r="A53" t="str">
            <v>001.01.00900</v>
          </cell>
          <cell r="B53" t="str">
            <v>Demolição apenas das tábuas ou chapas das paredes divisórias</v>
          </cell>
          <cell r="C53" t="str">
            <v>M2</v>
          </cell>
          <cell r="D53">
            <v>2.6648999999999998</v>
          </cell>
        </row>
        <row r="54">
          <cell r="A54" t="str">
            <v>001.01.00920</v>
          </cell>
          <cell r="B54" t="str">
            <v>Retirada de divisória tipo naval</v>
          </cell>
          <cell r="C54" t="str">
            <v>m2</v>
          </cell>
          <cell r="D54">
            <v>1.5227999999999999</v>
          </cell>
        </row>
        <row r="55">
          <cell r="A55" t="str">
            <v>001.01.00940</v>
          </cell>
          <cell r="B55" t="str">
            <v>Demolição de alvenaria de fundação de tijolos maciços inclusive escavações necessárias</v>
          </cell>
          <cell r="C55" t="str">
            <v>M3</v>
          </cell>
          <cell r="D55">
            <v>67.934200000000004</v>
          </cell>
        </row>
        <row r="56">
          <cell r="A56" t="str">
            <v>001.01.00960</v>
          </cell>
          <cell r="B56" t="str">
            <v>Demolição de alvenaria de fundações de pedra</v>
          </cell>
          <cell r="C56" t="str">
            <v>M3</v>
          </cell>
          <cell r="D56">
            <v>34.262999999999998</v>
          </cell>
        </row>
        <row r="57">
          <cell r="A57" t="str">
            <v>001.01.00980</v>
          </cell>
          <cell r="B57" t="str">
            <v>Demolição de concreto simples em fundação</v>
          </cell>
          <cell r="C57" t="str">
            <v>M3</v>
          </cell>
          <cell r="D57">
            <v>58.915799999999997</v>
          </cell>
        </row>
        <row r="58">
          <cell r="A58" t="str">
            <v>001.01.01000</v>
          </cell>
          <cell r="B58" t="str">
            <v>Demolição de concreto armado em fundações</v>
          </cell>
          <cell r="C58" t="str">
            <v>M3</v>
          </cell>
          <cell r="D58">
            <v>150.42070000000001</v>
          </cell>
        </row>
        <row r="59">
          <cell r="A59" t="str">
            <v>001.01.01020</v>
          </cell>
          <cell r="B59" t="str">
            <v>Demolição de concreto simples acima do embasamento</v>
          </cell>
          <cell r="C59" t="str">
            <v>M3</v>
          </cell>
          <cell r="D59">
            <v>48.915999999999997</v>
          </cell>
        </row>
        <row r="60">
          <cell r="A60" t="str">
            <v>001.01.01040</v>
          </cell>
          <cell r="B60" t="str">
            <v>Demolição de concreto armado acima do embasamento</v>
          </cell>
          <cell r="C60" t="str">
            <v>M3</v>
          </cell>
          <cell r="D60">
            <v>135.1079</v>
          </cell>
        </row>
        <row r="61">
          <cell r="A61" t="str">
            <v>001.01.01042</v>
          </cell>
          <cell r="B61" t="str">
            <v>Rasgo em piso de concreto simples 7.00 x 7.00 cm para passagem de tubulação, utilizando máquina corta piso manual com disco diamantado</v>
          </cell>
          <cell r="C61" t="str">
            <v>ml</v>
          </cell>
          <cell r="D61">
            <v>3.4912999999999998</v>
          </cell>
        </row>
        <row r="62">
          <cell r="A62" t="str">
            <v>001.01.01045</v>
          </cell>
          <cell r="B62" t="str">
            <v>Rasgo em piso de concreto simples 10.00 x 7.00 cm para passagem de tubulação, utilizando máquina corta piso manual com disco diamantado</v>
          </cell>
          <cell r="C62" t="str">
            <v>ml</v>
          </cell>
          <cell r="D62">
            <v>4.4429999999999996</v>
          </cell>
        </row>
        <row r="63">
          <cell r="A63" t="str">
            <v>001.01.01050</v>
          </cell>
          <cell r="B63" t="str">
            <v>Rasgo em piso de concreto simples 15.00 x 7.00 cm para passagem de tubulação, utilizando máquina corta piso manual com disco diamantado</v>
          </cell>
          <cell r="C63" t="str">
            <v>ml</v>
          </cell>
          <cell r="D63">
            <v>6.3464999999999998</v>
          </cell>
        </row>
        <row r="64">
          <cell r="A64" t="str">
            <v>001.01.01060</v>
          </cell>
          <cell r="B64" t="str">
            <v>Demolição de assoalhos de tábuas incl.rodapés e cordões</v>
          </cell>
          <cell r="C64" t="str">
            <v>M2</v>
          </cell>
          <cell r="D64">
            <v>6.8522999999999996</v>
          </cell>
        </row>
        <row r="65">
          <cell r="A65" t="str">
            <v>001.01.01080</v>
          </cell>
          <cell r="B65" t="str">
            <v>Demolição de assoalhos de tábuas apenas das tábuas</v>
          </cell>
          <cell r="C65" t="str">
            <v>M2</v>
          </cell>
          <cell r="D65">
            <v>2.7408999999999999</v>
          </cell>
        </row>
        <row r="66">
          <cell r="A66" t="str">
            <v>001.01.01100</v>
          </cell>
          <cell r="B66" t="str">
            <v>Retirada de todo piso assoalho de tábuas inclusive vigamento de peróba</v>
          </cell>
          <cell r="C66" t="str">
            <v>M2</v>
          </cell>
          <cell r="D66">
            <v>11.176299999999999</v>
          </cell>
        </row>
        <row r="67">
          <cell r="A67" t="str">
            <v>001.01.01120</v>
          </cell>
          <cell r="B67" t="str">
            <v>Demolição de pisos de tacos madeira inclusive argamassa de assentamento</v>
          </cell>
          <cell r="C67" t="str">
            <v>M2</v>
          </cell>
          <cell r="D67">
            <v>8.3957999999999995</v>
          </cell>
        </row>
        <row r="68">
          <cell r="A68" t="str">
            <v>001.01.01140</v>
          </cell>
          <cell r="B68" t="str">
            <v>Retirada de pisos de tacos madeira inclusive argamassa de assentamento</v>
          </cell>
          <cell r="C68" t="str">
            <v>M2</v>
          </cell>
          <cell r="D68">
            <v>10.020200000000001</v>
          </cell>
        </row>
        <row r="69">
          <cell r="A69" t="str">
            <v>001.01.01160</v>
          </cell>
          <cell r="B69" t="str">
            <v>Demolição de rodapé de madeira</v>
          </cell>
          <cell r="C69" t="str">
            <v>ML</v>
          </cell>
          <cell r="D69">
            <v>0.30459999999999998</v>
          </cell>
        </row>
        <row r="70">
          <cell r="A70" t="str">
            <v>001.01.01180</v>
          </cell>
          <cell r="B70" t="str">
            <v>Retirada de rodapé de madeira</v>
          </cell>
          <cell r="C70" t="str">
            <v>ML</v>
          </cell>
          <cell r="D70">
            <v>0.48730000000000001</v>
          </cell>
        </row>
        <row r="71">
          <cell r="A71" t="str">
            <v>001.01.01200</v>
          </cell>
          <cell r="B71" t="str">
            <v>Demolição de pisos de ladrilhos em geral</v>
          </cell>
          <cell r="C71" t="str">
            <v>M2</v>
          </cell>
          <cell r="D71">
            <v>3.0438999999999998</v>
          </cell>
        </row>
        <row r="72">
          <cell r="A72" t="str">
            <v>001.01.01220</v>
          </cell>
          <cell r="B72" t="str">
            <v>Demolição de ladrilhos em geral sobre base ou lastro de concreto</v>
          </cell>
          <cell r="C72" t="str">
            <v>M2</v>
          </cell>
          <cell r="D72">
            <v>6.0877999999999997</v>
          </cell>
        </row>
        <row r="73">
          <cell r="A73" t="str">
            <v>001.01.01240</v>
          </cell>
          <cell r="B73" t="str">
            <v>Demolição de pisos de granilite ou cimentado</v>
          </cell>
          <cell r="C73" t="str">
            <v>M2</v>
          </cell>
          <cell r="D73">
            <v>1.1307</v>
          </cell>
        </row>
        <row r="74">
          <cell r="A74" t="str">
            <v>001.01.01260</v>
          </cell>
          <cell r="B74" t="str">
            <v>Retirada de pavimentação em paralelepípedo</v>
          </cell>
          <cell r="C74" t="str">
            <v>M2</v>
          </cell>
          <cell r="D74">
            <v>3.4788000000000001</v>
          </cell>
        </row>
        <row r="75">
          <cell r="A75" t="str">
            <v>001.01.01280</v>
          </cell>
          <cell r="B75" t="str">
            <v>Demolição de pavimentação asfáltica p/processo manual</v>
          </cell>
          <cell r="C75" t="str">
            <v>M2</v>
          </cell>
          <cell r="D75">
            <v>5.7104999999999997</v>
          </cell>
        </row>
        <row r="76">
          <cell r="A76" t="str">
            <v>001.01.01300</v>
          </cell>
          <cell r="B76" t="str">
            <v>Demolição de pisos cimentados sobre base ou lastro concreto</v>
          </cell>
          <cell r="C76" t="str">
            <v>M2</v>
          </cell>
          <cell r="D76">
            <v>5.6529999999999996</v>
          </cell>
        </row>
        <row r="77">
          <cell r="A77" t="str">
            <v>001.01.01320</v>
          </cell>
          <cell r="B77" t="str">
            <v>Demolição de lastro de concreto</v>
          </cell>
          <cell r="C77" t="str">
            <v>M2</v>
          </cell>
          <cell r="D77">
            <v>3.0438999999999998</v>
          </cell>
        </row>
        <row r="78">
          <cell r="A78" t="str">
            <v>001.01.01340</v>
          </cell>
          <cell r="B78" t="str">
            <v>Retirada de vidros inteiros</v>
          </cell>
          <cell r="C78" t="str">
            <v>M2</v>
          </cell>
          <cell r="D78">
            <v>2.3028</v>
          </cell>
        </row>
        <row r="79">
          <cell r="A79" t="str">
            <v>001.01.01360</v>
          </cell>
          <cell r="B79" t="str">
            <v>Retirada de esquadrias de madeira inclusive batente</v>
          </cell>
          <cell r="C79" t="str">
            <v>M2</v>
          </cell>
          <cell r="D79">
            <v>3.4788000000000001</v>
          </cell>
        </row>
        <row r="80">
          <cell r="A80" t="str">
            <v>001.01.01380</v>
          </cell>
          <cell r="B80" t="str">
            <v>Retirada de esquadrias metálicas</v>
          </cell>
          <cell r="C80" t="str">
            <v>M2</v>
          </cell>
          <cell r="D80">
            <v>4.5599999999999996</v>
          </cell>
        </row>
        <row r="81">
          <cell r="A81" t="str">
            <v>001.01.01400</v>
          </cell>
          <cell r="B81" t="str">
            <v>Retirada de fechaduras</v>
          </cell>
          <cell r="C81" t="str">
            <v>UN</v>
          </cell>
          <cell r="D81">
            <v>2.3028</v>
          </cell>
        </row>
        <row r="82">
          <cell r="A82" t="str">
            <v>001.01.01420</v>
          </cell>
          <cell r="B82" t="str">
            <v>Retirada de esquadria de madeira, somente as folhas</v>
          </cell>
          <cell r="C82" t="str">
            <v>M2</v>
          </cell>
          <cell r="D82">
            <v>1.5441</v>
          </cell>
        </row>
        <row r="83">
          <cell r="A83" t="str">
            <v>001.01.01440</v>
          </cell>
          <cell r="B83" t="str">
            <v>Retirada de aparelhos de louça ou ferro sanitário</v>
          </cell>
          <cell r="C83" t="str">
            <v>UN</v>
          </cell>
          <cell r="D83">
            <v>8.3524999999999991</v>
          </cell>
        </row>
        <row r="84">
          <cell r="A84" t="str">
            <v>001.01.01460</v>
          </cell>
          <cell r="B84" t="str">
            <v>Retirada de caixa dágua pré fabricada</v>
          </cell>
          <cell r="C84" t="str">
            <v>UN</v>
          </cell>
          <cell r="D84">
            <v>13.9208</v>
          </cell>
        </row>
        <row r="85">
          <cell r="A85" t="str">
            <v>001.01.01480</v>
          </cell>
          <cell r="B85" t="str">
            <v>Demolição de tubulação de ferro galvanizado até 2 pol</v>
          </cell>
          <cell r="C85" t="str">
            <v>ML</v>
          </cell>
          <cell r="D85">
            <v>1.6705000000000001</v>
          </cell>
        </row>
        <row r="86">
          <cell r="A86" t="str">
            <v>001.01.01500</v>
          </cell>
          <cell r="B86" t="str">
            <v>Demolição de tubulação de ferro galvanizado acima de 2 pol</v>
          </cell>
          <cell r="C86" t="str">
            <v>ML</v>
          </cell>
          <cell r="D86">
            <v>2.7841999999999998</v>
          </cell>
        </row>
        <row r="87">
          <cell r="A87" t="str">
            <v>001.01.01520</v>
          </cell>
          <cell r="B87" t="str">
            <v>Retirada de tubo de ferro galvanizado até 2 pol</v>
          </cell>
          <cell r="C87" t="str">
            <v>ML</v>
          </cell>
          <cell r="D87">
            <v>2.7841999999999998</v>
          </cell>
        </row>
        <row r="88">
          <cell r="A88" t="str">
            <v>001.01.01540</v>
          </cell>
          <cell r="B88" t="str">
            <v>Retirada de tubo de ferro galvanizado acima de 2 pol</v>
          </cell>
          <cell r="C88" t="str">
            <v>ML</v>
          </cell>
          <cell r="D88">
            <v>3.3410000000000002</v>
          </cell>
        </row>
        <row r="89">
          <cell r="A89" t="str">
            <v>001.01.01560</v>
          </cell>
          <cell r="B89" t="str">
            <v>Demolição de tubo de f.f.ate 3 pol</v>
          </cell>
          <cell r="C89" t="str">
            <v>ML</v>
          </cell>
          <cell r="D89">
            <v>1.6705000000000001</v>
          </cell>
        </row>
        <row r="90">
          <cell r="A90" t="str">
            <v>001.01.01580</v>
          </cell>
          <cell r="B90" t="str">
            <v>Demolição de tubo de f.f.acima 3 pol</v>
          </cell>
          <cell r="C90" t="str">
            <v>ML</v>
          </cell>
          <cell r="D90">
            <v>2.7841999999999998</v>
          </cell>
        </row>
        <row r="91">
          <cell r="A91" t="str">
            <v>001.01.01600</v>
          </cell>
          <cell r="B91" t="str">
            <v>Retirada de tubo de f.f.ate 3 pol</v>
          </cell>
          <cell r="C91" t="str">
            <v>ML</v>
          </cell>
          <cell r="D91">
            <v>2.7841999999999998</v>
          </cell>
        </row>
        <row r="92">
          <cell r="A92" t="str">
            <v>001.01.01620</v>
          </cell>
          <cell r="B92" t="str">
            <v>Retirada de tubo de f.f.acima de 3 pol</v>
          </cell>
          <cell r="C92" t="str">
            <v>ML</v>
          </cell>
          <cell r="D92">
            <v>3.3410000000000002</v>
          </cell>
        </row>
        <row r="93">
          <cell r="A93" t="str">
            <v>001.01.01640</v>
          </cell>
          <cell r="B93" t="str">
            <v>Demolição de tubo de barro ou c.a.ate 3 pol</v>
          </cell>
          <cell r="C93" t="str">
            <v>ML</v>
          </cell>
          <cell r="D93">
            <v>1.1136999999999999</v>
          </cell>
        </row>
        <row r="94">
          <cell r="A94" t="str">
            <v>001.01.01660</v>
          </cell>
          <cell r="B94" t="str">
            <v>Demolição de tubo de barro ou c.a.acima de 3 pol</v>
          </cell>
          <cell r="C94" t="str">
            <v>ML</v>
          </cell>
          <cell r="D94">
            <v>1.6705000000000001</v>
          </cell>
        </row>
        <row r="95">
          <cell r="A95" t="str">
            <v>001.01.01680</v>
          </cell>
          <cell r="B95" t="str">
            <v>Retirada de tubos de barro ou cimento amianto até 3 pol</v>
          </cell>
          <cell r="C95" t="str">
            <v>ML</v>
          </cell>
          <cell r="D95">
            <v>3.3410000000000002</v>
          </cell>
        </row>
        <row r="96">
          <cell r="A96" t="str">
            <v>001.01.01700</v>
          </cell>
          <cell r="B96" t="str">
            <v>Retirada de tubos de barro ou cimento amianto acima de 3 pol</v>
          </cell>
          <cell r="C96" t="str">
            <v>ML</v>
          </cell>
          <cell r="D96">
            <v>3.8978000000000002</v>
          </cell>
        </row>
        <row r="97">
          <cell r="A97" t="str">
            <v>001.01.01720</v>
          </cell>
          <cell r="B97" t="str">
            <v>Retirada de registro ate 2 pol</v>
          </cell>
          <cell r="C97" t="str">
            <v>UN</v>
          </cell>
          <cell r="D97">
            <v>6.1250999999999998</v>
          </cell>
        </row>
        <row r="98">
          <cell r="A98" t="str">
            <v>001.01.01740</v>
          </cell>
          <cell r="B98" t="str">
            <v>Retirada de calhas e condutores</v>
          </cell>
          <cell r="C98" t="str">
            <v>ML</v>
          </cell>
          <cell r="D98">
            <v>1.2209000000000001</v>
          </cell>
        </row>
        <row r="99">
          <cell r="A99" t="str">
            <v>001.01.01760</v>
          </cell>
          <cell r="B99" t="str">
            <v>Execução de desentupimento de esgoto</v>
          </cell>
          <cell r="C99" t="str">
            <v>ML</v>
          </cell>
          <cell r="D99">
            <v>2.0348000000000002</v>
          </cell>
        </row>
        <row r="100">
          <cell r="A100" t="str">
            <v>001.01.01780</v>
          </cell>
          <cell r="B100" t="str">
            <v>Retirada de caixa de descarga</v>
          </cell>
          <cell r="C100" t="str">
            <v>UN</v>
          </cell>
          <cell r="D100">
            <v>5.3921999999999999</v>
          </cell>
        </row>
        <row r="101">
          <cell r="A101" t="str">
            <v>001.01.01800</v>
          </cell>
          <cell r="B101" t="str">
            <v>Retirada de bancadas, balcões ou pias (aço,granilite,ardósia,etc)</v>
          </cell>
          <cell r="C101" t="str">
            <v>M2</v>
          </cell>
          <cell r="D101">
            <v>9.2216000000000005</v>
          </cell>
        </row>
        <row r="102">
          <cell r="A102" t="str">
            <v>001.01.01820</v>
          </cell>
          <cell r="B102" t="str">
            <v>Demolição de quadro de luz e força</v>
          </cell>
          <cell r="C102" t="str">
            <v>UN</v>
          </cell>
          <cell r="D102">
            <v>13.9208</v>
          </cell>
        </row>
        <row r="103">
          <cell r="A103" t="str">
            <v>001.01.01840</v>
          </cell>
          <cell r="B103" t="str">
            <v>Retirada de quadro de luz e força</v>
          </cell>
          <cell r="C103" t="str">
            <v>UN</v>
          </cell>
          <cell r="D103">
            <v>19.489100000000001</v>
          </cell>
        </row>
        <row r="104">
          <cell r="A104" t="str">
            <v>001.01.01860</v>
          </cell>
          <cell r="B104" t="str">
            <v>Retirada de aparelhos incandecentes</v>
          </cell>
          <cell r="C104" t="str">
            <v>UN</v>
          </cell>
          <cell r="D104">
            <v>0.55679999999999996</v>
          </cell>
        </row>
        <row r="105">
          <cell r="A105" t="str">
            <v>001.01.01880</v>
          </cell>
          <cell r="B105" t="str">
            <v>Retirada de aparelhos fluorescentes</v>
          </cell>
          <cell r="C105" t="str">
            <v>UN</v>
          </cell>
          <cell r="D105">
            <v>2.2273000000000001</v>
          </cell>
        </row>
        <row r="106">
          <cell r="A106" t="str">
            <v>001.01.01900</v>
          </cell>
          <cell r="B106" t="str">
            <v>Demolição de tubulação elétrica ate 2.00 pol</v>
          </cell>
          <cell r="C106" t="str">
            <v>ML</v>
          </cell>
          <cell r="D106">
            <v>1.6705000000000001</v>
          </cell>
        </row>
        <row r="107">
          <cell r="A107" t="str">
            <v>001.01.01920</v>
          </cell>
          <cell r="B107" t="str">
            <v>Demolição de tubulação elétrica acima de 2.00 pol</v>
          </cell>
          <cell r="C107" t="str">
            <v>ML</v>
          </cell>
          <cell r="D107">
            <v>2.7841999999999998</v>
          </cell>
        </row>
        <row r="108">
          <cell r="A108" t="str">
            <v>001.01.01940</v>
          </cell>
          <cell r="B108" t="str">
            <v>Retirada de fiação (até cabo n.2 awg)</v>
          </cell>
          <cell r="C108" t="str">
            <v>ML</v>
          </cell>
          <cell r="D108">
            <v>0.1114</v>
          </cell>
        </row>
        <row r="109">
          <cell r="A109" t="str">
            <v>001.01.01960</v>
          </cell>
          <cell r="B109" t="str">
            <v>Retirada de fiação (do cabo 1/0 ate 4/0 awg)</v>
          </cell>
          <cell r="C109" t="str">
            <v>ML</v>
          </cell>
          <cell r="D109">
            <v>0.22270000000000001</v>
          </cell>
        </row>
        <row r="110">
          <cell r="A110" t="str">
            <v>001.01.01980</v>
          </cell>
          <cell r="B110" t="str">
            <v>Retirada de interruptores, tomadas, campainhas, etc. (inclusive, condutores e caixas)</v>
          </cell>
          <cell r="C110" t="str">
            <v>UN</v>
          </cell>
          <cell r="D110">
            <v>0.1114</v>
          </cell>
        </row>
        <row r="111">
          <cell r="A111" t="str">
            <v>001.01.02000</v>
          </cell>
          <cell r="B111" t="str">
            <v>Retirada de postes de madeira ou concreto ate 11.00 m</v>
          </cell>
          <cell r="C111" t="str">
            <v>UN</v>
          </cell>
          <cell r="D111">
            <v>17.455300000000001</v>
          </cell>
        </row>
        <row r="112">
          <cell r="A112" t="str">
            <v>001.01.02020</v>
          </cell>
          <cell r="B112" t="str">
            <v>Retirada de arruelas</v>
          </cell>
          <cell r="C112" t="str">
            <v>UN</v>
          </cell>
          <cell r="D112">
            <v>0.1114</v>
          </cell>
        </row>
        <row r="113">
          <cell r="A113" t="str">
            <v>001.01.02040</v>
          </cell>
          <cell r="B113" t="str">
            <v>Retirada de cruzeta de madeira</v>
          </cell>
          <cell r="C113" t="str">
            <v>UN</v>
          </cell>
          <cell r="D113">
            <v>0.27839999999999998</v>
          </cell>
        </row>
        <row r="114">
          <cell r="A114" t="str">
            <v>001.01.02060</v>
          </cell>
          <cell r="B114" t="str">
            <v>Retirada de isoladores</v>
          </cell>
          <cell r="C114" t="str">
            <v>UN</v>
          </cell>
          <cell r="D114">
            <v>0.55679999999999996</v>
          </cell>
        </row>
        <row r="115">
          <cell r="A115" t="str">
            <v>001.01.02080</v>
          </cell>
          <cell r="B115" t="str">
            <v>Retirada de mão francesa</v>
          </cell>
          <cell r="C115" t="str">
            <v>UN</v>
          </cell>
          <cell r="D115">
            <v>0.55679999999999996</v>
          </cell>
        </row>
        <row r="116">
          <cell r="A116" t="str">
            <v>001.01.02100</v>
          </cell>
          <cell r="B116" t="str">
            <v>Retirada de parafuso máquina ou francês</v>
          </cell>
          <cell r="C116" t="str">
            <v>UN</v>
          </cell>
          <cell r="D116">
            <v>0.55679999999999996</v>
          </cell>
        </row>
        <row r="117">
          <cell r="A117" t="str">
            <v>001.01.02120</v>
          </cell>
          <cell r="B117" t="str">
            <v>Retirada de pino p/isolador de 15 kv</v>
          </cell>
          <cell r="C117" t="str">
            <v>UN</v>
          </cell>
          <cell r="D117">
            <v>0.83520000000000005</v>
          </cell>
        </row>
        <row r="118">
          <cell r="A118" t="str">
            <v>001.01.02140</v>
          </cell>
          <cell r="B118" t="str">
            <v>Retirada de disjuntor monofásico, bifásico ou trifásico de 15 a até 200 a</v>
          </cell>
          <cell r="C118" t="str">
            <v>UN</v>
          </cell>
          <cell r="D118">
            <v>1.0174000000000001</v>
          </cell>
        </row>
        <row r="119">
          <cell r="A119" t="str">
            <v>001.01.02160</v>
          </cell>
          <cell r="B119" t="str">
            <v>Retirada de chave trifásica com fusíveis de 30a até 200a</v>
          </cell>
          <cell r="C119" t="str">
            <v>UN</v>
          </cell>
          <cell r="D119">
            <v>3.0522</v>
          </cell>
        </row>
        <row r="120">
          <cell r="A120" t="str">
            <v>001.01.02180</v>
          </cell>
          <cell r="B120" t="str">
            <v>Retirada de ventilador de teto completo</v>
          </cell>
          <cell r="C120" t="str">
            <v>UN</v>
          </cell>
          <cell r="D120">
            <v>1.526</v>
          </cell>
        </row>
        <row r="121">
          <cell r="A121" t="str">
            <v>001.01.02200</v>
          </cell>
          <cell r="B121" t="str">
            <v>Retirada de refletor com lâmpada</v>
          </cell>
          <cell r="C121" t="str">
            <v>UN</v>
          </cell>
          <cell r="D121">
            <v>1.526</v>
          </cell>
        </row>
        <row r="122">
          <cell r="A122" t="str">
            <v>001.01.02220</v>
          </cell>
          <cell r="B122" t="str">
            <v>Remanejamento de fancoils</v>
          </cell>
          <cell r="C122" t="str">
            <v>UN</v>
          </cell>
          <cell r="D122">
            <v>80.161600000000007</v>
          </cell>
        </row>
        <row r="123">
          <cell r="A123" t="str">
            <v>001.01.02240</v>
          </cell>
          <cell r="B123" t="str">
            <v>Retirada c/ remoção de transformador de at/bt-15 kv 75 a 150 kva</v>
          </cell>
          <cell r="C123" t="str">
            <v>UN</v>
          </cell>
          <cell r="D123">
            <v>199.11799999999999</v>
          </cell>
        </row>
        <row r="124">
          <cell r="A124" t="str">
            <v>001.01.02260</v>
          </cell>
          <cell r="B124" t="str">
            <v>Retirada com remoção de grupo motor-gerador de 60 a 250 kva</v>
          </cell>
          <cell r="C124" t="str">
            <v>UN</v>
          </cell>
          <cell r="D124">
            <v>199.11799999999999</v>
          </cell>
        </row>
        <row r="125">
          <cell r="A125" t="str">
            <v>001.01.02280</v>
          </cell>
          <cell r="B125" t="str">
            <v>Remoção de pintura a cal</v>
          </cell>
          <cell r="C125" t="str">
            <v>M2</v>
          </cell>
          <cell r="D125">
            <v>0.81220000000000003</v>
          </cell>
        </row>
        <row r="126">
          <cell r="A126" t="str">
            <v>001.01.02300</v>
          </cell>
          <cell r="B126" t="str">
            <v>Remoção de pintura a gesso cola ou base de látex (pva)</v>
          </cell>
          <cell r="C126" t="str">
            <v>M2</v>
          </cell>
          <cell r="D126">
            <v>1.0829</v>
          </cell>
        </row>
        <row r="127">
          <cell r="A127" t="str">
            <v>001.01.02320</v>
          </cell>
          <cell r="B127" t="str">
            <v>Remoção de pintura a óleo esmalte verniz ou grafite</v>
          </cell>
          <cell r="C127" t="str">
            <v>M2</v>
          </cell>
          <cell r="D127">
            <v>2.0588000000000002</v>
          </cell>
        </row>
        <row r="128">
          <cell r="A128" t="str">
            <v>001.01.02340</v>
          </cell>
          <cell r="B128" t="str">
            <v>Raspagem e lixamento de pintura a óleo esmalte verniz ou grafite</v>
          </cell>
          <cell r="C128" t="str">
            <v>M2</v>
          </cell>
          <cell r="D128">
            <v>1.5441</v>
          </cell>
        </row>
        <row r="129">
          <cell r="A129" t="str">
            <v>001.02</v>
          </cell>
          <cell r="B129" t="str">
            <v>SERVIÇOS PRELIMINARES</v>
          </cell>
          <cell r="D129">
            <v>3235.6857</v>
          </cell>
        </row>
        <row r="130">
          <cell r="A130" t="str">
            <v>001.02.00020</v>
          </cell>
          <cell r="B130" t="str">
            <v>Execução de Corte e destocamento inclusive remoção de árvore de pequeno porte com diâmetro até 15 cm</v>
          </cell>
          <cell r="C130" t="str">
            <v>un</v>
          </cell>
          <cell r="D130">
            <v>19.833600000000001</v>
          </cell>
        </row>
        <row r="131">
          <cell r="A131" t="str">
            <v>001.02.00040</v>
          </cell>
          <cell r="B131" t="str">
            <v>Execução de Corte e destocamento inclusive remoção de árvore de médio porte com diâmetro até 25 cm</v>
          </cell>
          <cell r="C131" t="str">
            <v>UN</v>
          </cell>
          <cell r="D131">
            <v>25.9434</v>
          </cell>
        </row>
        <row r="132">
          <cell r="A132" t="str">
            <v>001.02.00060</v>
          </cell>
          <cell r="B132" t="str">
            <v>Execução de Corte e destocamento de árvore de grande porte com diâmetro médio de 50 cm</v>
          </cell>
          <cell r="C132" t="str">
            <v>un</v>
          </cell>
          <cell r="D132">
            <v>115.05800000000001</v>
          </cell>
        </row>
        <row r="133">
          <cell r="A133" t="str">
            <v>001.02.00080</v>
          </cell>
          <cell r="B133" t="str">
            <v>Execução de Roçado em capoeirão c/empilhamento e queima de resíduos</v>
          </cell>
          <cell r="C133" t="str">
            <v>M2</v>
          </cell>
          <cell r="D133">
            <v>0.27450000000000002</v>
          </cell>
        </row>
        <row r="134">
          <cell r="A134" t="str">
            <v>001.02.00100</v>
          </cell>
          <cell r="B134" t="str">
            <v>Execução de Capinação de terreno inclusive retirada (bota fora)</v>
          </cell>
          <cell r="C134" t="str">
            <v>M2</v>
          </cell>
          <cell r="D134">
            <v>0.38069999999999998</v>
          </cell>
        </row>
        <row r="135">
          <cell r="A135" t="str">
            <v>001.02.00120</v>
          </cell>
          <cell r="B135" t="str">
            <v>Execução de Limpeza do terreno c/ retirada dos entulhos e queima dos mesmos</v>
          </cell>
          <cell r="C135" t="str">
            <v>M2</v>
          </cell>
          <cell r="D135">
            <v>0.30459999999999998</v>
          </cell>
        </row>
        <row r="136">
          <cell r="A136" t="str">
            <v>001.02.00160</v>
          </cell>
          <cell r="B136" t="str">
            <v>Fornecimento e Instalação de Tapume em chapa de madeira compensada 6.00 mm de espessura</v>
          </cell>
          <cell r="C136" t="str">
            <v>m2</v>
          </cell>
          <cell r="D136">
            <v>17.754799999999999</v>
          </cell>
        </row>
        <row r="137">
          <cell r="A137" t="str">
            <v>001.02.00180</v>
          </cell>
          <cell r="B137" t="str">
            <v>Fornecimento e Instalação de Tapume em Chapa Metálica e Fixado em Pilar de Madeira, com Parafusos Auto-Atarrachante,conf. det. SINFRA ( 8 Reaproveitamentos)</v>
          </cell>
          <cell r="C137" t="str">
            <v>ml</v>
          </cell>
          <cell r="D137">
            <v>20.6296</v>
          </cell>
        </row>
        <row r="138">
          <cell r="A138" t="str">
            <v>001.02.00200</v>
          </cell>
          <cell r="B138" t="str">
            <v>Execução de barracão de obra para alojamento</v>
          </cell>
          <cell r="C138" t="str">
            <v>m2</v>
          </cell>
          <cell r="D138">
            <v>65.298699999999997</v>
          </cell>
        </row>
        <row r="139">
          <cell r="A139" t="str">
            <v>001.02.00220</v>
          </cell>
          <cell r="B139" t="str">
            <v>Execução de barracão de obra para depósito ou refeitório</v>
          </cell>
          <cell r="C139" t="str">
            <v>m2</v>
          </cell>
          <cell r="D139">
            <v>62.970100000000002</v>
          </cell>
        </row>
        <row r="140">
          <cell r="A140" t="str">
            <v>001.02.00310</v>
          </cell>
          <cell r="B140" t="str">
            <v>Instalações Provisórias em Estrutura Metálica Tipo Conteiner (Almoxarifado, Depósito, Escritório, Ferramentaria, etc.) dim. 1.50x1.80x3.00 mts</v>
          </cell>
          <cell r="C140" t="str">
            <v>mês</v>
          </cell>
          <cell r="D140">
            <v>180</v>
          </cell>
        </row>
        <row r="141">
          <cell r="A141" t="str">
            <v>001.02.00320</v>
          </cell>
          <cell r="B141" t="str">
            <v>Execução de instalação provisória de água e esgoto</v>
          </cell>
          <cell r="C141" t="str">
            <v>UN</v>
          </cell>
          <cell r="D141">
            <v>769.67160000000001</v>
          </cell>
        </row>
        <row r="142">
          <cell r="A142" t="str">
            <v>001.02.00340</v>
          </cell>
          <cell r="B142" t="str">
            <v>Execução de instalação provisória de luz e força</v>
          </cell>
          <cell r="C142" t="str">
            <v>UN</v>
          </cell>
          <cell r="D142">
            <v>866.22799999999995</v>
          </cell>
        </row>
        <row r="143">
          <cell r="A143" t="str">
            <v>001.02.00380</v>
          </cell>
          <cell r="B143" t="str">
            <v>Fornecimento e instalação de placa de obra,de 5,00x3,00m,conforme detalhe da seet</v>
          </cell>
          <cell r="C143" t="str">
            <v>UN</v>
          </cell>
          <cell r="D143">
            <v>1009.9981</v>
          </cell>
        </row>
        <row r="144">
          <cell r="A144" t="str">
            <v>001.02.00400</v>
          </cell>
          <cell r="B144" t="str">
            <v>Fornecimento e instalação de placa de obra</v>
          </cell>
          <cell r="C144" t="str">
            <v>M2</v>
          </cell>
          <cell r="D144">
            <v>73.5017</v>
          </cell>
        </row>
        <row r="145">
          <cell r="A145" t="str">
            <v>001.02.00420</v>
          </cell>
          <cell r="B145" t="str">
            <v>Execução de locação da obra c/aparelhos topográficos p/medição considerar as faces externas das paredes</v>
          </cell>
          <cell r="C145" t="str">
            <v>M2</v>
          </cell>
          <cell r="D145">
            <v>1.2089000000000001</v>
          </cell>
        </row>
        <row r="146">
          <cell r="A146" t="str">
            <v>001.02.00440</v>
          </cell>
          <cell r="B146" t="str">
            <v>Execução de locação da obra c/tábuas corridas p/medição considerar as faces externas das paredes</v>
          </cell>
          <cell r="C146" t="str">
            <v>M2</v>
          </cell>
          <cell r="D146">
            <v>2.7069999999999999</v>
          </cell>
        </row>
        <row r="147">
          <cell r="A147" t="str">
            <v>001.02.00460</v>
          </cell>
          <cell r="B147" t="str">
            <v>Locação de linhas estaqueadas de 20 em 20 m para construção de muro, sem nivelamento</v>
          </cell>
          <cell r="C147" t="str">
            <v>ml</v>
          </cell>
          <cell r="D147">
            <v>1.5085999999999999</v>
          </cell>
        </row>
        <row r="148">
          <cell r="A148" t="str">
            <v>001.02.00480</v>
          </cell>
          <cell r="B148" t="str">
            <v>Locação de linhas estaqueadas de 20 em 20 m para construção de muro, com nivelamento</v>
          </cell>
          <cell r="C148" t="str">
            <v>ml</v>
          </cell>
          <cell r="D148">
            <v>2.4138000000000002</v>
          </cell>
        </row>
        <row r="149">
          <cell r="A149" t="str">
            <v>001.03</v>
          </cell>
          <cell r="B149" t="str">
            <v>MOVIMENTO DE TERRA</v>
          </cell>
          <cell r="D149">
            <v>268.12540000000001</v>
          </cell>
        </row>
        <row r="150">
          <cell r="A150" t="str">
            <v>001.03.00020</v>
          </cell>
          <cell r="B150" t="str">
            <v>Escavação manual de vala profund. até 2 mts em solo de 1ª categoria -   qualquer que seja o teor de umidade que apresente</v>
          </cell>
          <cell r="C150" t="str">
            <v>m3</v>
          </cell>
          <cell r="D150">
            <v>15.228</v>
          </cell>
        </row>
        <row r="151">
          <cell r="A151" t="str">
            <v>001.03.00030</v>
          </cell>
          <cell r="B151" t="str">
            <v>Escavação manual de vala profund. de 2 a 4 mts em solo de 1ª categoria -  qualquer que seja o teor de umidade que apresente</v>
          </cell>
          <cell r="C151" t="str">
            <v>m3</v>
          </cell>
          <cell r="D151">
            <v>17.131499999999999</v>
          </cell>
        </row>
        <row r="152">
          <cell r="A152" t="str">
            <v>001.03.00040</v>
          </cell>
          <cell r="B152" t="str">
            <v>Escavação manual em terra compacta ate 1,50m em material de primeira catergoria</v>
          </cell>
          <cell r="C152" t="str">
            <v>M3</v>
          </cell>
          <cell r="D152">
            <v>10.659599999999999</v>
          </cell>
        </row>
        <row r="153">
          <cell r="A153" t="str">
            <v>001.03.00060</v>
          </cell>
          <cell r="B153" t="str">
            <v>Escavação manual em terra compacta de 1,50 ate 4,00 m</v>
          </cell>
          <cell r="C153" t="str">
            <v>M3</v>
          </cell>
          <cell r="D153">
            <v>19.035</v>
          </cell>
        </row>
        <row r="154">
          <cell r="A154" t="str">
            <v>001.03.00080</v>
          </cell>
          <cell r="B154" t="str">
            <v>Escavação manual em terra dura ate 1,50m de profundidade</v>
          </cell>
          <cell r="C154" t="str">
            <v>M3</v>
          </cell>
          <cell r="D154">
            <v>13.7052</v>
          </cell>
        </row>
        <row r="155">
          <cell r="A155" t="str">
            <v>001.03.00100</v>
          </cell>
          <cell r="B155" t="str">
            <v>Escavação manual em terra dura de 1,50 a 4,00m de profundidade</v>
          </cell>
          <cell r="C155" t="str">
            <v>M3</v>
          </cell>
          <cell r="D155">
            <v>22.841999999999999</v>
          </cell>
        </row>
        <row r="156">
          <cell r="A156" t="str">
            <v>001.03.00110</v>
          </cell>
          <cell r="B156" t="str">
            <v>Reaterro manual de valas c/o proprio material escavado incl.serviços de apiloamento com masso de 30 kg</v>
          </cell>
          <cell r="C156" t="str">
            <v>m3</v>
          </cell>
          <cell r="D156">
            <v>7.4237000000000002</v>
          </cell>
        </row>
        <row r="157">
          <cell r="A157" t="str">
            <v>001.03.00120</v>
          </cell>
          <cell r="B157" t="str">
            <v>Reaterro manual de valas c/o proprio material escavado incl.serviços de apiloamento com masso de 30 kg a 60 kg</v>
          </cell>
          <cell r="C157" t="str">
            <v>m3</v>
          </cell>
          <cell r="D157">
            <v>8.1851000000000003</v>
          </cell>
        </row>
        <row r="158">
          <cell r="A158" t="str">
            <v>001.03.00130</v>
          </cell>
          <cell r="B158" t="str">
            <v>Reaterro Mecanizado de Vala Empregando Compactador  de Placa Vibratória Movido à Diesel VPY 1750</v>
          </cell>
          <cell r="C158" t="str">
            <v>m3</v>
          </cell>
          <cell r="D158">
            <v>1.2639</v>
          </cell>
        </row>
        <row r="159">
          <cell r="A159" t="str">
            <v>001.03.00140</v>
          </cell>
          <cell r="B159" t="str">
            <v>Aterro interno entre baldrames em camada de 20 cm, utilizando compactador mecânico (tipo sapo mecânico), incluindo transporte e espalhamento do material</v>
          </cell>
          <cell r="C159" t="str">
            <v>m3</v>
          </cell>
          <cell r="D159">
            <v>15.5708</v>
          </cell>
        </row>
        <row r="160">
          <cell r="A160" t="str">
            <v>001.03.00200</v>
          </cell>
          <cell r="B160" t="str">
            <v>Apiloamento de fundo de valas ou cavas com masso ate 30 kg</v>
          </cell>
          <cell r="C160" t="str">
            <v>M2</v>
          </cell>
          <cell r="D160">
            <v>4.3780999999999999</v>
          </cell>
        </row>
        <row r="161">
          <cell r="A161" t="str">
            <v>001.03.00220</v>
          </cell>
          <cell r="B161" t="str">
            <v>Apiloamento de fundo de valas ou cavas com masso de 30 a 60 kg</v>
          </cell>
          <cell r="C161" t="str">
            <v>M2</v>
          </cell>
          <cell r="D161">
            <v>6.4718999999999998</v>
          </cell>
        </row>
        <row r="162">
          <cell r="A162" t="str">
            <v>001.03.00240</v>
          </cell>
          <cell r="B162" t="str">
            <v>Espalhamento manual de terra descarregada</v>
          </cell>
          <cell r="C162" t="str">
            <v>m3</v>
          </cell>
          <cell r="D162">
            <v>1.5227999999999999</v>
          </cell>
        </row>
        <row r="163">
          <cell r="A163" t="str">
            <v>001.03.00280</v>
          </cell>
          <cell r="B163" t="str">
            <v>Aquisição de material para aterro (material de base ou subbase)</v>
          </cell>
          <cell r="C163" t="str">
            <v>m3</v>
          </cell>
          <cell r="D163">
            <v>7.03</v>
          </cell>
        </row>
        <row r="164">
          <cell r="A164" t="str">
            <v>001.03.00300</v>
          </cell>
          <cell r="B164" t="str">
            <v>Escavação manual a céu aberto para tubulões</v>
          </cell>
          <cell r="C164" t="str">
            <v>M3</v>
          </cell>
          <cell r="D164">
            <v>67.300799999999995</v>
          </cell>
        </row>
        <row r="165">
          <cell r="A165" t="str">
            <v>001.03.00310</v>
          </cell>
          <cell r="B165" t="str">
            <v>Escavação Mecanizada Com Perfuratriz com Diâmetro Médio de Perfuração de 80 cm</v>
          </cell>
          <cell r="C165" t="str">
            <v>ml</v>
          </cell>
          <cell r="D165">
            <v>8.5</v>
          </cell>
        </row>
        <row r="166">
          <cell r="A166" t="str">
            <v>001.03.00340</v>
          </cell>
          <cell r="B166" t="str">
            <v>Movimento de terra c/ corte e aterro compensado e c/ volume de corte excedente compensado manual em terreno mole</v>
          </cell>
          <cell r="C166" t="str">
            <v>M3</v>
          </cell>
          <cell r="D166">
            <v>9.5175000000000001</v>
          </cell>
        </row>
        <row r="167">
          <cell r="A167" t="str">
            <v>001.03.00360</v>
          </cell>
          <cell r="B167" t="str">
            <v>Movimento de terra c/ corte e aterro compensado e c/ volume de corte excedente compensado manual em terreno duro</v>
          </cell>
          <cell r="C167" t="str">
            <v>M3</v>
          </cell>
          <cell r="D167">
            <v>11.420999999999999</v>
          </cell>
        </row>
        <row r="168">
          <cell r="A168" t="str">
            <v>001.03.00380</v>
          </cell>
          <cell r="B168" t="str">
            <v>Movimento de terra c/ corte e aterro compensado e c/ volume de aterro por empréstimo volume compensado manual em terreno mole</v>
          </cell>
          <cell r="C168" t="str">
            <v>M3</v>
          </cell>
          <cell r="D168">
            <v>9.5175000000000001</v>
          </cell>
        </row>
        <row r="169">
          <cell r="A169" t="str">
            <v>001.03.00400</v>
          </cell>
          <cell r="B169" t="str">
            <v>Movimento de terra c/ corte e aterro compensado e c/ volume de aterro por empréstimo volume compensado manual em terreno duro</v>
          </cell>
          <cell r="C169" t="str">
            <v>M3</v>
          </cell>
          <cell r="D169">
            <v>11.420999999999999</v>
          </cell>
        </row>
        <row r="170">
          <cell r="A170" t="str">
            <v>001.04</v>
          </cell>
          <cell r="B170" t="str">
            <v>FUNDAÇÕES</v>
          </cell>
          <cell r="D170">
            <v>6408.5231000000003</v>
          </cell>
        </row>
        <row r="171">
          <cell r="A171" t="str">
            <v>001.04.00020</v>
          </cell>
          <cell r="B171" t="str">
            <v>Fornecimento, Lançamento e Aplicação de Lastro de Concreto c/ betoneira em fundações 1:5:10 c/167 kg cim/m3</v>
          </cell>
          <cell r="C171" t="str">
            <v>m3</v>
          </cell>
          <cell r="D171">
            <v>156.33449999999999</v>
          </cell>
        </row>
        <row r="172">
          <cell r="A172" t="str">
            <v>001.04.00105</v>
          </cell>
          <cell r="B172" t="str">
            <v>Fornecimento, confecção, transporte e aplicação de concreto 10 Mpa (241 kgcimento/m3),em fundações, virado na obra, composto por cimento portland CP 32 F, areia lavada tipo média a grossa, seixo rolado, e equipamentos.</v>
          </cell>
          <cell r="C172" t="str">
            <v>m3</v>
          </cell>
          <cell r="D172">
            <v>170.2595</v>
          </cell>
        </row>
        <row r="173">
          <cell r="A173" t="str">
            <v>001.04.00106</v>
          </cell>
          <cell r="B173" t="str">
            <v>Fornecimento, confecção, transporte e aplicação de concreto 13,5 Mpa (268 kgcimento/m3) em fundações, virado na obra, composto por cimento portland CP 32 F, areia lavada tipo média a grossa, seixo rolado, e equipamentos.</v>
          </cell>
          <cell r="C173" t="str">
            <v>m3</v>
          </cell>
          <cell r="D173">
            <v>177.58349999999999</v>
          </cell>
        </row>
        <row r="174">
          <cell r="A174" t="str">
            <v>001.04.00107</v>
          </cell>
          <cell r="B174" t="str">
            <v>Fornecimento, confecção, transporte e aplicação de concreto 15 Mpa (280 kgcimento/m3),em fundações, virado na obra, composto por cimento portland CP 32 F, areia lavada tipo média a grossa, seixo rolado, e equipamentos.</v>
          </cell>
          <cell r="C174" t="str">
            <v>m3</v>
          </cell>
          <cell r="D174">
            <v>174.21950000000001</v>
          </cell>
        </row>
        <row r="175">
          <cell r="A175" t="str">
            <v>001.04.00108</v>
          </cell>
          <cell r="B175" t="str">
            <v>Fornecimento, confecção, transporte e aplicação de concreto 18 Mpa (305 kgcimento/m3) em fundações, virado na obra, composto por cimento portland CP 32 F, areia lavada tipo média a grossa, seixo rolado, e equipamentos.</v>
          </cell>
          <cell r="C175" t="str">
            <v>m3</v>
          </cell>
          <cell r="D175">
            <v>187.62350000000001</v>
          </cell>
        </row>
        <row r="176">
          <cell r="A176" t="str">
            <v>001.04.00109</v>
          </cell>
          <cell r="B176" t="str">
            <v>Fornecimento, confecção, transporte e aplicação de concreto 20 Mpa (322 kgcimento/m3) em fundações, virado na obra, composto por cimento portland CP 32 F, areia lavada tipo média a grossa, seixo rolado, e equipamentos.</v>
          </cell>
          <cell r="C176" t="str">
            <v>m3</v>
          </cell>
          <cell r="D176">
            <v>201.55289999999999</v>
          </cell>
        </row>
        <row r="177">
          <cell r="A177" t="str">
            <v>001.04.00110</v>
          </cell>
          <cell r="B177" t="str">
            <v>Fornecimento, confecção, transporte e aplicação de concreto 21 Mpa (331 kgcimento/m3) em fundações, virado na obra, composto por cimento portland CP 32 F, areia lavada tipo média a grossa, seixo rolado, e equipamentos.</v>
          </cell>
          <cell r="C177" t="str">
            <v>m3</v>
          </cell>
          <cell r="D177">
            <v>188.06649999999999</v>
          </cell>
        </row>
        <row r="178">
          <cell r="A178" t="str">
            <v>001.04.00111</v>
          </cell>
          <cell r="B178" t="str">
            <v>Fornecimento, confecção, transporte e aplicação de concreto 25 Mpa (367 kgcimento/m3) em fundações, virado na obra, composto por cimento portland CP 32 F, areia lavada tipo média a grossa, seixo rolado, e equipamentos.</v>
          </cell>
          <cell r="C178" t="str">
            <v>m3</v>
          </cell>
          <cell r="D178">
            <v>197.83949999999999</v>
          </cell>
        </row>
        <row r="179">
          <cell r="A179" t="str">
            <v>001.04.00205</v>
          </cell>
          <cell r="B179" t="str">
            <v>Fornecimento, confecção, transporte e aplicação de concreto 10 Mpa (241 kgcimento/m3),em fundações, virado na obra, composto por cimento portland CP 32 F, areia lavada tipo média a grossa, pedra granitica britada, e equipamentos.</v>
          </cell>
          <cell r="C179" t="str">
            <v>m3</v>
          </cell>
          <cell r="D179">
            <v>179.58090000000001</v>
          </cell>
        </row>
        <row r="180">
          <cell r="A180" t="str">
            <v>001.04.00206</v>
          </cell>
          <cell r="B180" t="str">
            <v>Fornecimento, confecção, transporte e aplicação de concreto 13,5 Mpa (268 kgcimento/m3) em fundações, virado na obra, composto por cimento portland CP 32 F, areia lavada tipo média a grossa, pedra granitica britada, e equipamentos.</v>
          </cell>
          <cell r="C180" t="str">
            <v>m3</v>
          </cell>
          <cell r="D180">
            <v>186.9049</v>
          </cell>
        </row>
        <row r="181">
          <cell r="A181" t="str">
            <v>001.04.00207</v>
          </cell>
          <cell r="B181" t="str">
            <v>Fornecimento, confecção, transporte e aplicação de concreto 15 Mpa (280 kgcimento/m3),em fundações, virado na obra, composto por cimento portland CP 32 F, areia lavada tipo média a grossa, pedra granitica britada, e equipamentos.</v>
          </cell>
          <cell r="C181" t="str">
            <v>m3</v>
          </cell>
          <cell r="D181">
            <v>190.1549</v>
          </cell>
        </row>
        <row r="182">
          <cell r="A182" t="str">
            <v>001.04.00208</v>
          </cell>
          <cell r="B182" t="str">
            <v>Fornecimento, confecção, transporte e aplicação de concreto 18 Mpa (305 kgcimento/m3) em fundações, virado na obra, composto por cimento portland CP 32 F, areia lavada tipo média a grossa, pedra granitica britada, e equipamentos.</v>
          </cell>
          <cell r="C182" t="str">
            <v>m3</v>
          </cell>
          <cell r="D182">
            <v>196.94489999999999</v>
          </cell>
        </row>
        <row r="183">
          <cell r="A183" t="str">
            <v>001.04.00209</v>
          </cell>
          <cell r="B183" t="str">
            <v>Fornecimento, confecção, transporte e aplicação de concreto 20 Mpa (322 kgcimento/m3) em fundações, virado na obra, composto por cimento portland CP 32 F, areia lavada tipo média a grossa, pedra granitica britada, e equipamentos.</v>
          </cell>
          <cell r="C183" t="str">
            <v>m3</v>
          </cell>
          <cell r="D183">
            <v>201.55289999999999</v>
          </cell>
        </row>
        <row r="184">
          <cell r="A184" t="str">
            <v>001.04.00210</v>
          </cell>
          <cell r="B184" t="str">
            <v>Fornecimento, confecção, transporte e aplicação de concreto 21 Mpa (331 kgcimento/m3) em fundações, virado na obra, composto por cimento portland CP 32 F, areia lavada tipo média a grossa, pedra granitica britada, e equipamentos.</v>
          </cell>
          <cell r="C184" t="str">
            <v>m3</v>
          </cell>
          <cell r="D184">
            <v>204.00190000000001</v>
          </cell>
        </row>
        <row r="185">
          <cell r="A185" t="str">
            <v>001.04.00211</v>
          </cell>
          <cell r="B185" t="str">
            <v>Fornecimento, confecção, transporte e aplicação de concreto 25 Mpa (367 kgcimento/m3) em fundações, virado na obra, composto por cimento portland CP 32 F, areia lavada tipo média a grossa, pedra granitica britada, e equipamentos.</v>
          </cell>
          <cell r="C185" t="str">
            <v>m3</v>
          </cell>
          <cell r="D185">
            <v>221.38890000000001</v>
          </cell>
        </row>
        <row r="186">
          <cell r="A186" t="str">
            <v>001.04.00220</v>
          </cell>
          <cell r="B186" t="str">
            <v>Fornecimento, Transporte, Lançamento e Aplicação de Concreto usinado em fundação Fck= 13,5 Mpa</v>
          </cell>
          <cell r="C186" t="str">
            <v>m3</v>
          </cell>
          <cell r="D186">
            <v>219.32470000000001</v>
          </cell>
        </row>
        <row r="187">
          <cell r="A187" t="str">
            <v>001.04.00240</v>
          </cell>
          <cell r="B187" t="str">
            <v>Fornecimento, Transporte, Lançamento e Aplicação de Concreto usinado em fundação, Fck=15 mpa</v>
          </cell>
          <cell r="C187" t="str">
            <v>m3</v>
          </cell>
          <cell r="D187">
            <v>230.87469999999999</v>
          </cell>
        </row>
        <row r="188">
          <cell r="A188" t="str">
            <v>001.04.00260</v>
          </cell>
          <cell r="B188" t="str">
            <v>Fornecimento, Transporte, Lançamento e Aplicação de Concreto usinado em fundação Fck= 18 Mpa</v>
          </cell>
          <cell r="C188" t="str">
            <v>m3</v>
          </cell>
          <cell r="D188">
            <v>236.12469999999999</v>
          </cell>
        </row>
        <row r="189">
          <cell r="A189" t="str">
            <v>001.04.00280</v>
          </cell>
          <cell r="B189" t="str">
            <v>Fornecimento, Transporte, Lançamento e Aplicação de Concreto usinado em fundação Fck= 20 mpa</v>
          </cell>
          <cell r="C189" t="str">
            <v>m3</v>
          </cell>
          <cell r="D189">
            <v>249.7747</v>
          </cell>
        </row>
        <row r="190">
          <cell r="A190" t="str">
            <v>001.04.00290</v>
          </cell>
          <cell r="B190" t="str">
            <v>Fornecimento, Transporte, Lançamento e Aplicação de Concreto usinado em fundação Fck= 25 mpa</v>
          </cell>
          <cell r="C190" t="str">
            <v>m3</v>
          </cell>
          <cell r="D190">
            <v>260.2747</v>
          </cell>
        </row>
        <row r="191">
          <cell r="A191" t="str">
            <v>001.04.00300</v>
          </cell>
          <cell r="B191" t="str">
            <v>Forma inclusive desforma comum de tábua para fundações sem reaproveitamento</v>
          </cell>
          <cell r="C191" t="str">
            <v>M2</v>
          </cell>
          <cell r="D191">
            <v>33.5563</v>
          </cell>
        </row>
        <row r="192">
          <cell r="A192" t="str">
            <v>001.04.00320</v>
          </cell>
          <cell r="B192" t="str">
            <v>Forma inclusive desforma comum de tábua para fundações c/ 01 reaproveitamento</v>
          </cell>
          <cell r="C192" t="str">
            <v>M2</v>
          </cell>
          <cell r="D192">
            <v>21.167300000000001</v>
          </cell>
        </row>
        <row r="193">
          <cell r="A193" t="str">
            <v>001.04.00340</v>
          </cell>
          <cell r="B193" t="str">
            <v>Forma inclusive desforma comum de tábua para fundações c/ 02 reaproveitamentos</v>
          </cell>
          <cell r="C193" t="str">
            <v>m2</v>
          </cell>
          <cell r="D193">
            <v>17.304300000000001</v>
          </cell>
        </row>
        <row r="194">
          <cell r="A194" t="str">
            <v>001.04.00360</v>
          </cell>
          <cell r="B194" t="str">
            <v>Forma inclusive desforma comum de tábua para fundações c/ 03 reaproveitamentos</v>
          </cell>
          <cell r="C194" t="str">
            <v>m2</v>
          </cell>
          <cell r="D194">
            <v>15.972799999999999</v>
          </cell>
        </row>
        <row r="195">
          <cell r="A195" t="str">
            <v>001.04.00365</v>
          </cell>
          <cell r="B195" t="str">
            <v>Forma inclusive desforma comum de tábua para fundações c/ 04 reaproveitamentos</v>
          </cell>
          <cell r="C195" t="str">
            <v>m2</v>
          </cell>
          <cell r="D195">
            <v>15.2928</v>
          </cell>
        </row>
        <row r="196">
          <cell r="A196" t="str">
            <v>001.04.00400</v>
          </cell>
          <cell r="B196" t="str">
            <v>Fornecimento e Aplicação de Aço CA 50</v>
          </cell>
          <cell r="C196" t="str">
            <v>KG</v>
          </cell>
          <cell r="D196">
            <v>4.6759000000000004</v>
          </cell>
        </row>
        <row r="197">
          <cell r="A197" t="str">
            <v>001.04.00420</v>
          </cell>
          <cell r="B197" t="str">
            <v>Fornecimento e Aplicação de Aço CA - 60</v>
          </cell>
          <cell r="C197" t="str">
            <v>KG</v>
          </cell>
          <cell r="D197">
            <v>5.2900999999999998</v>
          </cell>
        </row>
        <row r="198">
          <cell r="A198" t="str">
            <v>001.04.00440</v>
          </cell>
          <cell r="B198" t="str">
            <v>Concreto ciclópico com 30% de pedra de mão traço 1:4:8</v>
          </cell>
          <cell r="C198" t="str">
            <v>M3</v>
          </cell>
          <cell r="D198">
            <v>160.297</v>
          </cell>
        </row>
        <row r="199">
          <cell r="A199" t="str">
            <v>001.04.00460</v>
          </cell>
          <cell r="B199" t="str">
            <v>Concreto ciclópico com 30% de pedra de mão traço 1:3:6</v>
          </cell>
          <cell r="C199" t="str">
            <v>M3</v>
          </cell>
          <cell r="D199">
            <v>169.07249999999999</v>
          </cell>
        </row>
        <row r="200">
          <cell r="A200" t="str">
            <v>001.04.00480</v>
          </cell>
          <cell r="B200" t="str">
            <v>Execução de Alvenaria de fundação e embasamento em tijolo maciço assente c/  o traço 1:4:12, cimento, cal e areia</v>
          </cell>
          <cell r="C200" t="str">
            <v>M3</v>
          </cell>
          <cell r="D200">
            <v>169.40549999999999</v>
          </cell>
        </row>
        <row r="201">
          <cell r="A201" t="str">
            <v>001.04.00500</v>
          </cell>
          <cell r="B201" t="str">
            <v>Execução de Alvenaria de fundação e embasamento em tijolo maciço assente c/ o traço 1:3, cimento e areia</v>
          </cell>
          <cell r="C201" t="str">
            <v>M3</v>
          </cell>
          <cell r="D201">
            <v>224.51480000000001</v>
          </cell>
        </row>
        <row r="202">
          <cell r="A202" t="str">
            <v>001.04.00520</v>
          </cell>
          <cell r="B202" t="str">
            <v>Execução de Alvenaria de fundação e embasamento em tijolo maciço assente c/ o traço 1:4 cimento e areia</v>
          </cell>
          <cell r="C202" t="str">
            <v>M3</v>
          </cell>
          <cell r="D202">
            <v>216.3278</v>
          </cell>
        </row>
        <row r="203">
          <cell r="A203" t="str">
            <v>001.04.00540</v>
          </cell>
          <cell r="B203" t="str">
            <v>Execução de Alvenaria de fundação e embasamento em tijolo maciço assente c/ o traço 1:5 cimento e areia</v>
          </cell>
          <cell r="C203" t="str">
            <v>M3</v>
          </cell>
          <cell r="D203">
            <v>211.26150000000001</v>
          </cell>
        </row>
        <row r="204">
          <cell r="A204" t="str">
            <v>001.04.00560</v>
          </cell>
          <cell r="B204" t="str">
            <v>Execução de Alvenaria de fundação e embasamento em tijolo maiciço assente c/ argamassa 1:3 c/adição de vedacit a 2 kg p/saco de cimento</v>
          </cell>
          <cell r="C204" t="str">
            <v>M3</v>
          </cell>
          <cell r="D204">
            <v>236.77549999999999</v>
          </cell>
        </row>
        <row r="205">
          <cell r="A205" t="str">
            <v>001.04.00580</v>
          </cell>
          <cell r="B205" t="str">
            <v>Execução de Alvenaria de tijolo comum em espelho p/ cinta de fundação (forma), assente c/ argamassa de cimento e areia 1:3</v>
          </cell>
          <cell r="C205" t="str">
            <v>M2</v>
          </cell>
          <cell r="D205">
            <v>15.642200000000001</v>
          </cell>
        </row>
        <row r="206">
          <cell r="A206" t="str">
            <v>001.04.00600</v>
          </cell>
          <cell r="B206" t="str">
            <v>Execução de Alvenaria de tijolo comum em espelho p/ cinta de fundação (forma), assente c/ argamassa de cimento e areia 1:4</v>
          </cell>
          <cell r="C206" t="str">
            <v>M2</v>
          </cell>
          <cell r="D206">
            <v>15.440200000000001</v>
          </cell>
        </row>
        <row r="207">
          <cell r="A207" t="str">
            <v>001.04.00620</v>
          </cell>
          <cell r="B207" t="str">
            <v>Confecção e lançamento de concreto em tubulão a céu aberto empregando concreto fck 150 mpa</v>
          </cell>
          <cell r="C207" t="str">
            <v>M3</v>
          </cell>
          <cell r="D207">
            <v>207.76410000000001</v>
          </cell>
        </row>
        <row r="208">
          <cell r="A208" t="str">
            <v>001.04.00640</v>
          </cell>
          <cell r="B208" t="str">
            <v>Confecção e lançamento de concreto em tubulão a céu aberto empregando concreto pré-misturado fck 15 mpa</v>
          </cell>
          <cell r="C208" t="str">
            <v>M3</v>
          </cell>
          <cell r="D208">
            <v>228.97120000000001</v>
          </cell>
        </row>
        <row r="209">
          <cell r="A209" t="str">
            <v>001.04.00660</v>
          </cell>
          <cell r="B209" t="str">
            <v>Execução de Broca de concreto armado no traço 1:3:6 até 4 m profundidade e c/ diâmetro 20 cm (escavação manual)</v>
          </cell>
          <cell r="C209" t="str">
            <v>ml</v>
          </cell>
          <cell r="D209">
            <v>15.726100000000001</v>
          </cell>
        </row>
        <row r="210">
          <cell r="A210" t="str">
            <v>001.04.00680</v>
          </cell>
          <cell r="B210" t="str">
            <v>Execução de Broca de concreto armado no traço 1:3:6 até 4 m profundidade e c/ diâmetro 25 cm (escavação manual)</v>
          </cell>
          <cell r="C210" t="str">
            <v>ml</v>
          </cell>
          <cell r="D210">
            <v>23.283100000000001</v>
          </cell>
        </row>
        <row r="211">
          <cell r="A211" t="str">
            <v>001.04.00700</v>
          </cell>
          <cell r="B211" t="str">
            <v>Execução de Broca de concreto armado no traço 1:3:6 até 4 m profundidade e c/ diâmetro 30 cm (escavação manual)</v>
          </cell>
          <cell r="C211" t="str">
            <v>ml</v>
          </cell>
          <cell r="D211">
            <v>32.720700000000001</v>
          </cell>
        </row>
        <row r="212">
          <cell r="A212" t="str">
            <v>001.04.00720</v>
          </cell>
          <cell r="B212" t="str">
            <v>Execução de Broca de concreto armado no traço 1:3:6 de 4 m até 6 m de profundidade e c/ diâmetro 25 cm (escavação manual)</v>
          </cell>
          <cell r="C212" t="str">
            <v>ml</v>
          </cell>
          <cell r="D212">
            <v>25.244</v>
          </cell>
        </row>
        <row r="213">
          <cell r="A213" t="str">
            <v>001.04.00740</v>
          </cell>
          <cell r="B213" t="str">
            <v>Execução de Broca de concreto armado no traço 1:3:6 de 4 m até 6 m de profundidade e c/ diâmetro 30 cm (escavação manual)</v>
          </cell>
          <cell r="C213" t="str">
            <v>ml</v>
          </cell>
          <cell r="D213">
            <v>36.314799999999998</v>
          </cell>
        </row>
        <row r="214">
          <cell r="A214" t="str">
            <v>001.04.00760</v>
          </cell>
          <cell r="B214" t="str">
            <v>Fornecimento e Cravação de estaca de concreto fck=15 mpa moldada no local diâmetro 25 cm tipo """"straus""""</v>
          </cell>
          <cell r="C214" t="str">
            <v>M</v>
          </cell>
          <cell r="D214">
            <v>40.098199999999999</v>
          </cell>
        </row>
        <row r="215">
          <cell r="A215" t="str">
            <v>001.04.00780</v>
          </cell>
          <cell r="B215" t="str">
            <v>Fornecimento e Cravação de estaca de concreto fck=15 mpa moldada no local diâmetro 32 cm tipo """"straus""""</v>
          </cell>
          <cell r="C215" t="str">
            <v>M</v>
          </cell>
          <cell r="D215">
            <v>58.744199999999999</v>
          </cell>
        </row>
        <row r="216">
          <cell r="A216" t="str">
            <v>001.04.00790</v>
          </cell>
          <cell r="B216" t="str">
            <v>Fornecimento e Cravação de Estaca de Concreto Pré Moldada Dim. 17.50 x 17.50 cm - 20 T</v>
          </cell>
          <cell r="C216" t="str">
            <v>ml</v>
          </cell>
          <cell r="D216">
            <v>30.5</v>
          </cell>
        </row>
        <row r="217">
          <cell r="A217" t="str">
            <v>001.04.00800</v>
          </cell>
          <cell r="B217" t="str">
            <v>Fornecimento e Cravação de Estaca de Concreto Pré-Moldada Dim (26,5x26,5)cm - 30 T</v>
          </cell>
          <cell r="C217" t="str">
            <v>ml</v>
          </cell>
          <cell r="D217">
            <v>49.4</v>
          </cell>
        </row>
        <row r="218">
          <cell r="A218" t="str">
            <v>001.04.00820</v>
          </cell>
          <cell r="B218" t="str">
            <v>Fornecimento e Instalação de emenda em estaca pré-moldada de concreto</v>
          </cell>
          <cell r="C218" t="str">
            <v>UN</v>
          </cell>
          <cell r="D218">
            <v>20</v>
          </cell>
        </row>
        <row r="219">
          <cell r="A219" t="str">
            <v>001.04.00840</v>
          </cell>
          <cell r="B219" t="str">
            <v>Lastro de brita granítica apiloado manualmente</v>
          </cell>
          <cell r="C219" t="str">
            <v>m3</v>
          </cell>
          <cell r="D219">
            <v>46.764000000000003</v>
          </cell>
        </row>
        <row r="220">
          <cell r="A220" t="str">
            <v>001.04.00860</v>
          </cell>
          <cell r="B220" t="str">
            <v>Lastro de areia média a grossa apiloado manualmente</v>
          </cell>
          <cell r="C220" t="str">
            <v>m3</v>
          </cell>
          <cell r="D220">
            <v>30.614000000000001</v>
          </cell>
        </row>
        <row r="221">
          <cell r="A221" t="str">
            <v>001.05</v>
          </cell>
          <cell r="B221" t="str">
            <v>ESTRUTURA</v>
          </cell>
          <cell r="D221">
            <v>5099.8338000000003</v>
          </cell>
        </row>
        <row r="222">
          <cell r="A222" t="str">
            <v>001.05.00020</v>
          </cell>
          <cell r="B222" t="str">
            <v>Fornecimento, confecção, transporte e aplicação de concreto 15 Mpa (280 kgcimento/m3),em estrutura, virado na obra, composto por cimento portland CP 32 F, areia lavada tipo média a grossa, seixo rolado, e equipamentos.</v>
          </cell>
          <cell r="C222" t="str">
            <v>m3</v>
          </cell>
          <cell r="D222">
            <v>176.6679</v>
          </cell>
        </row>
        <row r="223">
          <cell r="A223" t="str">
            <v>001.05.00021</v>
          </cell>
          <cell r="B223" t="str">
            <v>Fornecimento, confecção, transporte e aplicação de concreto 18 Mpa (305 kgcimento/m3) em estrutura, virado na obra, composto por cimento portland CP 32 F, areia lavada tipo média a grossa, seixo rolado, e equipamentos.</v>
          </cell>
          <cell r="C223" t="str">
            <v>m3</v>
          </cell>
          <cell r="D223">
            <v>183.4579</v>
          </cell>
        </row>
        <row r="224">
          <cell r="A224" t="str">
            <v>001.05.00022</v>
          </cell>
          <cell r="B224" t="str">
            <v>Fornecimento, confecção, transporte e aplicação de concreto 20 Mpa (322 kgcimento/m3) em estrutura, virado na obra, composto por cimento portland CP 32 F, areia lavada tipo média a grossa, seixo rolado, e equipamentos.</v>
          </cell>
          <cell r="C224" t="str">
            <v>m3</v>
          </cell>
          <cell r="D224">
            <v>197.38730000000001</v>
          </cell>
        </row>
        <row r="225">
          <cell r="A225" t="str">
            <v>001.05.00023</v>
          </cell>
          <cell r="B225" t="str">
            <v>Fornecimento, confecção, transporte e aplicação de concreto 21 Mpa (331 kgcimento/m3) em estrutura, virado na obra, composto por cimento portland CP 32 F, areia lavada tipo média a grossa, seixo rolado, e equipamentos.</v>
          </cell>
          <cell r="C225" t="str">
            <v>m3</v>
          </cell>
          <cell r="D225">
            <v>190.51490000000001</v>
          </cell>
        </row>
        <row r="226">
          <cell r="A226" t="str">
            <v>001.05.00024</v>
          </cell>
          <cell r="B226" t="str">
            <v>Fornecimento, confecção, transporte e aplicação de concreto 25 Mpa (367 kgcimento/m3) em estrutura, virado na obra, composto por cimento portland CP 32 F, areia lavada tipo média a grossa, seixo rolado, e equipamentos.</v>
          </cell>
          <cell r="C226" t="str">
            <v>m3</v>
          </cell>
          <cell r="D226">
            <v>200.28790000000001</v>
          </cell>
        </row>
        <row r="227">
          <cell r="A227" t="str">
            <v>001.05.00030</v>
          </cell>
          <cell r="B227" t="str">
            <v>Fornecimento, confecção, transporte e aplicação de concreto 15 Mpa (280 kgcimento/m3),em estrutura, virado na obra, composto por cimento portland CP 32 F, areia lavada tipo média a grossa, pedra granitica britada, e equipamentos.</v>
          </cell>
          <cell r="C227" t="str">
            <v>m3</v>
          </cell>
          <cell r="D227">
            <v>185.98929999999999</v>
          </cell>
        </row>
        <row r="228">
          <cell r="A228" t="str">
            <v>001.05.00031</v>
          </cell>
          <cell r="B228" t="str">
            <v>Fornecimento, confecção, transporte e aplicação de concreto 18 Mpa (305 kgcimento/m3) em estrutura, virado na obra, composto por cimento portland CP 32 F, areia lavada tipo média a grossa, pedra granitica britada, e equipamentos.</v>
          </cell>
          <cell r="C228" t="str">
            <v>m3</v>
          </cell>
          <cell r="D228">
            <v>192.77930000000001</v>
          </cell>
        </row>
        <row r="229">
          <cell r="A229" t="str">
            <v>001.05.00032</v>
          </cell>
          <cell r="B229" t="str">
            <v>Fornecimento, confecção, transporte e aplicação de concreto 20 Mpa (322 kgcimento/m3) em estrutura, virado na obra, composto por cimento portland CP 32 F, areia lavada tipo média a grossa, pedra granitica britada, e equipamentos.</v>
          </cell>
          <cell r="C229" t="str">
            <v>m3</v>
          </cell>
          <cell r="D229">
            <v>197.38730000000001</v>
          </cell>
        </row>
        <row r="230">
          <cell r="A230" t="str">
            <v>001.05.00033</v>
          </cell>
          <cell r="B230" t="str">
            <v>Fornecimento, confecção, transporte e aplicação de concreto 21 Mpa (322 kgcimento/m3) em estrutura, virado na obra, composto por cimento portland CP 32 F, areia lavada tipo média a grossa, pedra granitica britada, e equipamentos.</v>
          </cell>
          <cell r="C230" t="str">
            <v>m3</v>
          </cell>
          <cell r="D230">
            <v>199.83629999999999</v>
          </cell>
        </row>
        <row r="231">
          <cell r="A231" t="str">
            <v>001.05.00034</v>
          </cell>
          <cell r="B231" t="str">
            <v>Fornecimento, confecção, transporte e aplicação de concreto 25 Mpa (367 kgcimento/m3) em estrutura, virado na obra, composto por cimento portland CP 32 F, areia lavada tipo média a grossa, pedra granitica britada, e equipamentos.</v>
          </cell>
          <cell r="C231" t="str">
            <v>m3</v>
          </cell>
          <cell r="D231">
            <v>217.22329999999999</v>
          </cell>
        </row>
        <row r="232">
          <cell r="A232" t="str">
            <v>001.05.00140</v>
          </cell>
          <cell r="B232" t="str">
            <v>Fornecimento, Transporte, Lançamento, Adensamento e Acabamento Manual de Concreto Usinado Fck= 13,50 Mpa, em Estrutura.</v>
          </cell>
          <cell r="C232" t="str">
            <v>m3</v>
          </cell>
          <cell r="D232">
            <v>215.1591</v>
          </cell>
        </row>
        <row r="233">
          <cell r="A233" t="str">
            <v>001.05.00160</v>
          </cell>
          <cell r="B233" t="str">
            <v>Fornecimento, Transporte, Lançamento, Adensamento e Acabamento Manual de Concreto Usinado Fck= 15 Mpa, em Estrutura.</v>
          </cell>
          <cell r="C233" t="str">
            <v>m3</v>
          </cell>
          <cell r="D233">
            <v>226.70910000000001</v>
          </cell>
        </row>
        <row r="234">
          <cell r="A234" t="str">
            <v>001.05.00180</v>
          </cell>
          <cell r="B234" t="str">
            <v>Fornecimento, Transporte, Lançamento, Adensamento e Acabamento Manual de Concreto Usinado Fck= 18 Mpa, em Estrutura.</v>
          </cell>
          <cell r="C234" t="str">
            <v>m3</v>
          </cell>
          <cell r="D234">
            <v>231.95910000000001</v>
          </cell>
        </row>
        <row r="235">
          <cell r="A235" t="str">
            <v>001.05.00200</v>
          </cell>
          <cell r="B235" t="str">
            <v>Fornecimento, Transporte, Lançamento, Adensamento e Acabamento Manual de Concreto Usinado Fck= 20 Mpa, em Estrutura.</v>
          </cell>
          <cell r="C235" t="str">
            <v>m3</v>
          </cell>
          <cell r="D235">
            <v>245.60910000000001</v>
          </cell>
        </row>
        <row r="236">
          <cell r="A236" t="str">
            <v>001.05.00220</v>
          </cell>
          <cell r="B236" t="str">
            <v>Fornecimento, Transporte, Lançamento, Adensamento e Acabamento Manual de Concreto Usinado Fck= 25 Mpa, em Estrutura.</v>
          </cell>
          <cell r="C236" t="str">
            <v>m3</v>
          </cell>
          <cell r="D236">
            <v>256.10910000000001</v>
          </cell>
        </row>
        <row r="237">
          <cell r="A237" t="str">
            <v>001.05.00230</v>
          </cell>
          <cell r="B237" t="str">
            <v>Fornecimento e Aplicação de Concreto em Estrutura Fck= 13,50 Mpa (não está incluso o bombeamento)</v>
          </cell>
          <cell r="C237" t="str">
            <v>m3</v>
          </cell>
          <cell r="D237">
            <v>198.78899999999999</v>
          </cell>
        </row>
        <row r="238">
          <cell r="A238" t="str">
            <v>001.05.00231</v>
          </cell>
          <cell r="B238" t="str">
            <v>Fornecimento e Aplicação de Concreto em Estrutura Fck= 15 Mpa (não está incluso o bombeamento)</v>
          </cell>
          <cell r="C238" t="str">
            <v>m3</v>
          </cell>
          <cell r="D238">
            <v>210.339</v>
          </cell>
        </row>
        <row r="239">
          <cell r="A239" t="str">
            <v>001.05.00232</v>
          </cell>
          <cell r="B239" t="str">
            <v>Fornecimento e Aplicação de Concreto em Estrutura Fck= 18 Mpa (não está incluso o bombeamento)</v>
          </cell>
          <cell r="C239" t="str">
            <v>m3</v>
          </cell>
          <cell r="D239">
            <v>215.589</v>
          </cell>
        </row>
        <row r="240">
          <cell r="A240" t="str">
            <v>001.05.00233</v>
          </cell>
          <cell r="B240" t="str">
            <v>Fornecimento e Aplicação de Concreto em Estrutura Fck= 20 Mpa (não está incluso o bombeamento)</v>
          </cell>
          <cell r="C240" t="str">
            <v>m3</v>
          </cell>
          <cell r="D240">
            <v>229.239</v>
          </cell>
        </row>
        <row r="241">
          <cell r="A241" t="str">
            <v>001.05.00234</v>
          </cell>
          <cell r="B241" t="str">
            <v>Fornecimento e Aplicação de Concreto em Estrutura Fck= 25 Mpa (não está incluso o bombeamento)</v>
          </cell>
          <cell r="C241" t="str">
            <v>m3</v>
          </cell>
          <cell r="D241">
            <v>239.739</v>
          </cell>
        </row>
        <row r="242">
          <cell r="A242" t="str">
            <v>001.05.00235</v>
          </cell>
          <cell r="B242" t="str">
            <v>Serviço de Bombeamento de Concreto em Estrutura</v>
          </cell>
          <cell r="C242" t="str">
            <v>m3</v>
          </cell>
          <cell r="D242">
            <v>20</v>
          </cell>
        </row>
        <row r="243">
          <cell r="A243" t="str">
            <v>001.05.00260</v>
          </cell>
          <cell r="B243" t="str">
            <v>Fornecimento e Aplicação de Aço  CA 50 em estrutura</v>
          </cell>
          <cell r="C243" t="str">
            <v>KG</v>
          </cell>
          <cell r="D243">
            <v>4.6759000000000004</v>
          </cell>
        </row>
        <row r="244">
          <cell r="A244" t="str">
            <v>001.05.00280</v>
          </cell>
          <cell r="B244" t="str">
            <v>Fornecimento e Aplicação de Aço CA 60 em estrutura</v>
          </cell>
          <cell r="C244" t="str">
            <v>KG</v>
          </cell>
          <cell r="D244">
            <v>5.2900999999999998</v>
          </cell>
        </row>
        <row r="245">
          <cell r="A245" t="str">
            <v>001.05.00300</v>
          </cell>
          <cell r="B245" t="str">
            <v>Fornecimento e Aplicação de Aço em tela soldada 4.20 mm com malha 15x15 cm - Q 92</v>
          </cell>
          <cell r="C245" t="str">
            <v>m2</v>
          </cell>
          <cell r="D245">
            <v>9.0431000000000008</v>
          </cell>
        </row>
        <row r="246">
          <cell r="A246" t="str">
            <v>001.05.00320</v>
          </cell>
          <cell r="B246" t="str">
            <v>Confecção e Montagem de Forma incl. desforma comum de tábua  sem reaproveitamento</v>
          </cell>
          <cell r="C246" t="str">
            <v>M2</v>
          </cell>
          <cell r="D246">
            <v>43.644599999999997</v>
          </cell>
        </row>
        <row r="247">
          <cell r="A247" t="str">
            <v>001.05.00340</v>
          </cell>
          <cell r="B247" t="str">
            <v>Confecção e Montagem de Forma incl. desforma comum de tábua com 01 reaproveitamento</v>
          </cell>
          <cell r="C247" t="str">
            <v>M2</v>
          </cell>
          <cell r="D247">
            <v>26.484300000000001</v>
          </cell>
        </row>
        <row r="248">
          <cell r="A248" t="str">
            <v>001.05.00360</v>
          </cell>
          <cell r="B248" t="str">
            <v>Confecção e Montagem de Forma incl. desforma comum de tábua com 02 reaproveitamentos</v>
          </cell>
          <cell r="C248" t="str">
            <v>m2</v>
          </cell>
          <cell r="D248">
            <v>21.256499999999999</v>
          </cell>
        </row>
        <row r="249">
          <cell r="A249" t="str">
            <v>001.05.00365</v>
          </cell>
          <cell r="B249" t="str">
            <v>Confecção e Montagem de Forma incl. desforma comum de tábua  com 03 reaproveitamentos</v>
          </cell>
          <cell r="C249" t="str">
            <v>m2</v>
          </cell>
          <cell r="D249">
            <v>17.490200000000002</v>
          </cell>
        </row>
        <row r="250">
          <cell r="A250" t="str">
            <v>001.05.00370</v>
          </cell>
          <cell r="B250" t="str">
            <v>Confecção e Montagem de Forma incl. desforma comum de tábua  com 04 reaproveitamentos</v>
          </cell>
          <cell r="C250" t="str">
            <v>m2</v>
          </cell>
          <cell r="D250">
            <v>15.7019</v>
          </cell>
        </row>
        <row r="251">
          <cell r="A251" t="str">
            <v>001.05.00420</v>
          </cell>
          <cell r="B251" t="str">
            <v>Confecção e Montagem de Forma especial em chapa de madeira compensada do tipo resinada c/ 12 mm de espessura sem reaproveitamento</v>
          </cell>
          <cell r="C251" t="str">
            <v>M2</v>
          </cell>
          <cell r="D251">
            <v>42.938099999999999</v>
          </cell>
        </row>
        <row r="252">
          <cell r="A252" t="str">
            <v>001.05.00440</v>
          </cell>
          <cell r="B252" t="str">
            <v>Confecção e Montagem de Forma especial em chapa de madeira compensada do tipo resinada c/ 12 mm de espessura com 01 reaproveitamento</v>
          </cell>
          <cell r="C252" t="str">
            <v>M2</v>
          </cell>
          <cell r="D252">
            <v>36.784999999999997</v>
          </cell>
        </row>
        <row r="253">
          <cell r="A253" t="str">
            <v>001.05.00460</v>
          </cell>
          <cell r="B253" t="str">
            <v>Confecção e Montagem de Forma especial em chapa de madeira compensada do tipo resinada c/ 12 mm de espessura com 02 reaproveitamento</v>
          </cell>
          <cell r="C253" t="str">
            <v>m2</v>
          </cell>
          <cell r="D253">
            <v>31.637499999999999</v>
          </cell>
        </row>
        <row r="254">
          <cell r="A254" t="str">
            <v>001.05.00480</v>
          </cell>
          <cell r="B254" t="str">
            <v>Confecção e Montagem de Forma especial em chapa de madeira compensada do tipo plastificada c/ 12 mm de espessura sem reaproveitamento</v>
          </cell>
          <cell r="C254" t="str">
            <v>M2</v>
          </cell>
          <cell r="D254">
            <v>54.3521</v>
          </cell>
        </row>
        <row r="255">
          <cell r="A255" t="str">
            <v>001.05.00500</v>
          </cell>
          <cell r="B255" t="str">
            <v>Confecção e Montagem de Forma especial em chapa de madeira compensada do tipo plastificada c/ 12 mm de espessura com 01 reaproveitamento</v>
          </cell>
          <cell r="C255" t="str">
            <v>M2</v>
          </cell>
          <cell r="D255">
            <v>42.829000000000001</v>
          </cell>
        </row>
        <row r="256">
          <cell r="A256" t="str">
            <v>001.05.00520</v>
          </cell>
          <cell r="B256" t="str">
            <v>Confecção e Montagem de Forma especial em chapa de madeira compensada do tipo plastificada c/ 12 mm de espessura com 02 reaproveitamento</v>
          </cell>
          <cell r="C256" t="str">
            <v>M2</v>
          </cell>
          <cell r="D256">
            <v>34.566899999999997</v>
          </cell>
        </row>
        <row r="257">
          <cell r="A257" t="str">
            <v>001.05.00540</v>
          </cell>
          <cell r="B257" t="str">
            <v>Confecção e Montagem de Forma especial em chapa de madeira compensada do tipo plastificada c/ 12 mm de espessura com 03 reaproveitamento</v>
          </cell>
          <cell r="C257" t="str">
            <v>M2</v>
          </cell>
          <cell r="D257">
            <v>29.206600000000002</v>
          </cell>
        </row>
        <row r="258">
          <cell r="A258" t="str">
            <v>001.05.00560</v>
          </cell>
          <cell r="B258" t="str">
            <v>Confecção e Montagem de Forma especial em chapa de madeira compensada do tipo plastificada c/ 12 mm de espessura com 04 reaproveitamento</v>
          </cell>
          <cell r="C258" t="str">
            <v>M2</v>
          </cell>
          <cell r="D258">
            <v>25.8553</v>
          </cell>
        </row>
        <row r="259">
          <cell r="A259" t="str">
            <v>001.05.00660</v>
          </cell>
          <cell r="B259" t="str">
            <v>Execução de Laje pré-fabricada para forro espacamento entre vigas de 41cm a espessura da lajota de 8.00 cm e capeamento de 2.00 cm, incl tela soldada CA 60 4.20 mm 15 x 15 cm</v>
          </cell>
          <cell r="C259" t="str">
            <v>m2</v>
          </cell>
          <cell r="D259">
            <v>40.811</v>
          </cell>
        </row>
        <row r="260">
          <cell r="A260" t="str">
            <v>001.05.00680</v>
          </cell>
          <cell r="B260" t="str">
            <v>Execução de Laje pré-fabricada para piso espaçamento entre vigas de 41 cm a espessura da lajota de 8.00 cm e capeamento de 4.00 cm, incl tela soldada CA 60 4.20 mm 15 x 15 cm</v>
          </cell>
          <cell r="C260" t="str">
            <v>m2</v>
          </cell>
          <cell r="D260">
            <v>45.497900000000001</v>
          </cell>
        </row>
        <row r="261">
          <cell r="A261" t="str">
            <v>001.05.00720</v>
          </cell>
          <cell r="B261" t="str">
            <v>Execução de pilar tipo sanduíche de madeira 6x12 cm, entarugado c/ madeira através de parafusos</v>
          </cell>
          <cell r="C261" t="str">
            <v>ml</v>
          </cell>
          <cell r="D261">
            <v>20.256599999999999</v>
          </cell>
        </row>
        <row r="262">
          <cell r="A262" t="str">
            <v>001.05.00820</v>
          </cell>
          <cell r="B262" t="str">
            <v>Fornecimento e Execução de Grauteamento de Estrutura de Concreto Pré Moldado traço 1:3 incl. SuperPlastificante</v>
          </cell>
          <cell r="C262" t="str">
            <v>m3</v>
          </cell>
          <cell r="D262">
            <v>320.73930000000001</v>
          </cell>
        </row>
        <row r="263">
          <cell r="A263" t="str">
            <v>001.06</v>
          </cell>
          <cell r="B263" t="str">
            <v>IMPERMEABILIZAÇÕES E TRATAMENTOS</v>
          </cell>
          <cell r="D263">
            <v>134.8614</v>
          </cell>
        </row>
        <row r="264">
          <cell r="A264" t="str">
            <v>001.06.00020</v>
          </cell>
          <cell r="B264" t="str">
            <v>Execução de descupinização</v>
          </cell>
          <cell r="C264" t="str">
            <v>M2</v>
          </cell>
          <cell r="D264">
            <v>0.83</v>
          </cell>
        </row>
        <row r="265">
          <cell r="A265" t="str">
            <v>001.06.00040</v>
          </cell>
          <cell r="B265" t="str">
            <v>Execução de imunização de madeiramento de cobertura ou forro de madeira com aplicação de pentox claro a uma demão</v>
          </cell>
          <cell r="C265" t="str">
            <v>M2</v>
          </cell>
          <cell r="D265">
            <v>1.6774</v>
          </cell>
        </row>
        <row r="266">
          <cell r="A266" t="str">
            <v>001.06.00060</v>
          </cell>
          <cell r="B266" t="str">
            <v>Execução de pintura c/neutrol 45 c/ 02 demãos</v>
          </cell>
          <cell r="C266" t="str">
            <v>M2</v>
          </cell>
          <cell r="D266">
            <v>4.4787999999999997</v>
          </cell>
        </row>
        <row r="267">
          <cell r="A267" t="str">
            <v>001.06.00080</v>
          </cell>
          <cell r="B267" t="str">
            <v>Fornecimento e Instalação de Lona Plástica Preta ( Encerado)</v>
          </cell>
          <cell r="C267" t="str">
            <v>M2</v>
          </cell>
          <cell r="D267">
            <v>0.59719999999999995</v>
          </cell>
        </row>
        <row r="268">
          <cell r="A268" t="str">
            <v>001.06.00100</v>
          </cell>
          <cell r="B268" t="str">
            <v>Fornecimento e Instalação de Manta Tipo Bidim, com as seguintes características: permissividade de 120 l/s/m2; permeabilidade normal 4x10(-1) e resistência a tração na ruptura 425 N</v>
          </cell>
          <cell r="C268" t="str">
            <v>M2</v>
          </cell>
          <cell r="D268">
            <v>3.0371999999999999</v>
          </cell>
        </row>
        <row r="269">
          <cell r="A269" t="str">
            <v>001.06.00120</v>
          </cell>
          <cell r="B269" t="str">
            <v>Fornecimento e Instalação de Manta Tipo Bidim, com as seguintes características: permissividade de 100 l/s/m2; permeabilidade normal 4x10(-1) e resistência a tração na ruptura 750 N</v>
          </cell>
          <cell r="C269" t="str">
            <v>M2</v>
          </cell>
          <cell r="D269">
            <v>4.4127000000000001</v>
          </cell>
        </row>
        <row r="270">
          <cell r="A270" t="str">
            <v>001.06.00130</v>
          </cell>
          <cell r="B270" t="str">
            <v>Fornecimento e Aplicação de Nata de Cimento na proporção de 5 kg de cimento por m2</v>
          </cell>
          <cell r="C270" t="str">
            <v>m2</v>
          </cell>
          <cell r="D270">
            <v>1.8307</v>
          </cell>
        </row>
        <row r="271">
          <cell r="A271" t="str">
            <v>001.06.00135</v>
          </cell>
          <cell r="B271" t="str">
            <v>Fornecimento e Aplicação de chapisco de aderência c/argamassa de cimento e areia traço 1:3 e= 5 mm, incl. adesivo de alto desempenho para argamassas e chapisco.</v>
          </cell>
          <cell r="C271" t="str">
            <v>m2</v>
          </cell>
          <cell r="D271">
            <v>4.2747000000000002</v>
          </cell>
        </row>
        <row r="272">
          <cell r="A272" t="str">
            <v>001.06.00140</v>
          </cell>
          <cell r="B272" t="str">
            <v>Execução de regularização de laje com argamassa de cimento e areia 1:4 com cimento, espessura média igual a 3.00 cm, incl aplicação de nata de cimento para preparo de superficie.</v>
          </cell>
          <cell r="C272" t="str">
            <v>m2</v>
          </cell>
          <cell r="D272">
            <v>8.4360999999999997</v>
          </cell>
        </row>
        <row r="273">
          <cell r="A273" t="str">
            <v>001.06.00160</v>
          </cell>
          <cell r="B273" t="str">
            <v>Execução de proteção mecânica com argamassa de cimento e areia 1:3,espessura 2.00 cm</v>
          </cell>
          <cell r="C273" t="str">
            <v>m2</v>
          </cell>
          <cell r="D273">
            <v>6.0629</v>
          </cell>
        </row>
        <row r="274">
          <cell r="A274" t="str">
            <v>001.06.00200</v>
          </cell>
          <cell r="B274" t="str">
            <v>Execução de impermeabilização c/argamassa de cimento e areia 1:4 a 2.00 cm espessura c/ adição de 140 g/m2 de impermeabilizante, aplicação em parede como revestimento.</v>
          </cell>
          <cell r="C274" t="str">
            <v>m2</v>
          </cell>
          <cell r="D274">
            <v>14.679600000000001</v>
          </cell>
        </row>
        <row r="275">
          <cell r="A275" t="str">
            <v>001.06.00220</v>
          </cell>
          <cell r="B275" t="str">
            <v>Execução de impermeabilização c/argamassa de cimento e areia 1:3 a 2.50 cm espessura c/ adição de 185 g/m2 de impermeabilizante, para impermeabilização de Reservatórios.</v>
          </cell>
          <cell r="C275" t="str">
            <v>m2</v>
          </cell>
          <cell r="D275">
            <v>15.3651</v>
          </cell>
        </row>
        <row r="276">
          <cell r="A276" t="str">
            <v>001.06.00240</v>
          </cell>
          <cell r="B276" t="str">
            <v>Fornecimento e Aplicação de Impermeabilizante Cristalizante Sobre Superfície Perfeitamente Regularizada</v>
          </cell>
          <cell r="C276" t="str">
            <v>m2</v>
          </cell>
          <cell r="D276">
            <v>6.7892999999999999</v>
          </cell>
        </row>
        <row r="277">
          <cell r="A277" t="str">
            <v>001.06.00300</v>
          </cell>
          <cell r="B277" t="str">
            <v>Execução de impermeabilização de laje de cobertura com utilização de manta asfáltica poliéster 3.00 mm</v>
          </cell>
          <cell r="C277" t="str">
            <v>M2</v>
          </cell>
          <cell r="D277">
            <v>26.46</v>
          </cell>
        </row>
        <row r="278">
          <cell r="A278" t="str">
            <v>001.06.00320</v>
          </cell>
          <cell r="B278" t="str">
            <v>Execução de impermeabilização de laje de cobertura com utilização de manta asfáltica poliéster 4.00 mm</v>
          </cell>
          <cell r="C278" t="str">
            <v>M2</v>
          </cell>
          <cell r="D278">
            <v>28.497</v>
          </cell>
        </row>
        <row r="279">
          <cell r="A279" t="str">
            <v>001.06.00340</v>
          </cell>
          <cell r="B279" t="str">
            <v>Fornecimento e Aplicação de Isopor e = 5,00 cm, conf. Det. Sinfra n.01</v>
          </cell>
          <cell r="C279" t="str">
            <v>M2</v>
          </cell>
          <cell r="D279">
            <v>7.4326999999999996</v>
          </cell>
        </row>
        <row r="280">
          <cell r="A280" t="str">
            <v>001.07</v>
          </cell>
          <cell r="B280" t="str">
            <v>ALVENARIA</v>
          </cell>
          <cell r="D280">
            <v>1844.6894</v>
          </cell>
        </row>
        <row r="281">
          <cell r="A281" t="str">
            <v>001.07.00020</v>
          </cell>
          <cell r="B281" t="str">
            <v>Execução de alvenaria de elevação de tijolo maciço assente c/ argamassa de cimento e areia no traço 1:3 de 1/4 vez</v>
          </cell>
          <cell r="C281" t="str">
            <v>M2</v>
          </cell>
          <cell r="D281">
            <v>16.777699999999999</v>
          </cell>
        </row>
        <row r="282">
          <cell r="A282" t="str">
            <v>001.07.00040</v>
          </cell>
          <cell r="B282" t="str">
            <v>Execução de alvenaria de elevação de tijolo maciço assente c/ argamassa de cimento e areia no traço 1:3 de 1/2 vez</v>
          </cell>
          <cell r="C282" t="str">
            <v>M2</v>
          </cell>
          <cell r="D282">
            <v>31.524699999999999</v>
          </cell>
        </row>
        <row r="283">
          <cell r="A283" t="str">
            <v>001.07.00060</v>
          </cell>
          <cell r="B283" t="str">
            <v>Execução de alvenaria de elevação de tijolo maciço assente c/ argamassa de cimento e areia no traço 1:3 de 1 vez</v>
          </cell>
          <cell r="C283" t="str">
            <v>M2</v>
          </cell>
          <cell r="D283">
            <v>55.713500000000003</v>
          </cell>
        </row>
        <row r="284">
          <cell r="A284" t="str">
            <v>001.07.00080</v>
          </cell>
          <cell r="B284" t="str">
            <v>Execução de alvenaria de elevação de tijolo maciço assente c/ argamassa de cal e areia no traço de 1:4 de 1/4 vez</v>
          </cell>
          <cell r="C284" t="str">
            <v>M2</v>
          </cell>
          <cell r="D284">
            <v>14.9764</v>
          </cell>
        </row>
        <row r="285">
          <cell r="A285" t="str">
            <v>001.07.00100</v>
          </cell>
          <cell r="B285" t="str">
            <v>Execução de alvenaria de elevação de tijolo maciço assente c/ argamassa de cal e areia no traço de 1:4 de 1/2 vez</v>
          </cell>
          <cell r="C285" t="str">
            <v>M2</v>
          </cell>
          <cell r="D285">
            <v>27.887599999999999</v>
          </cell>
        </row>
        <row r="286">
          <cell r="A286" t="str">
            <v>001.07.00120</v>
          </cell>
          <cell r="B286" t="str">
            <v>Execução de alvenaria de elevação de tijolo maciço assente c/ argamassa de cal e areia no traço de 1:4 de 1 vez</v>
          </cell>
          <cell r="C286" t="str">
            <v>M2</v>
          </cell>
          <cell r="D286">
            <v>50.272199999999998</v>
          </cell>
        </row>
        <row r="287">
          <cell r="A287" t="str">
            <v>001.07.00140</v>
          </cell>
          <cell r="B287" t="str">
            <v>Execução de alvenaria de tijolo maciço assente c/ argamassa de cimento e areia no traço 1:4 de 1/4 vez</v>
          </cell>
          <cell r="C287" t="str">
            <v>M2</v>
          </cell>
          <cell r="D287">
            <v>17.266100000000002</v>
          </cell>
        </row>
        <row r="288">
          <cell r="A288" t="str">
            <v>001.07.00160</v>
          </cell>
          <cell r="B288" t="str">
            <v>Execução de alvenaria de tijolo maciço assente c/ argamassa de cimento e areia no traço 1:4 de 1/2 vez</v>
          </cell>
          <cell r="C288" t="str">
            <v>M2</v>
          </cell>
          <cell r="D288">
            <v>29.367699999999999</v>
          </cell>
        </row>
        <row r="289">
          <cell r="A289" t="str">
            <v>001.07.00180</v>
          </cell>
          <cell r="B289" t="str">
            <v>Execução de alvenaria de tijolo maciço assente c/ argamassa de cimento e areia no traço 1:4 de 1 vez</v>
          </cell>
          <cell r="C289" t="str">
            <v>M2</v>
          </cell>
          <cell r="D289">
            <v>54.098999999999997</v>
          </cell>
        </row>
        <row r="290">
          <cell r="A290" t="str">
            <v>001.07.00200</v>
          </cell>
          <cell r="B290" t="str">
            <v>Execução de alvenaria de elevação c/ tijolo maciço assente c/ argamassa mista de cimento cal e areia no traço 1:2:8 de de 1/4 vez</v>
          </cell>
          <cell r="C290" t="str">
            <v>M2</v>
          </cell>
          <cell r="D290">
            <v>15.995900000000001</v>
          </cell>
        </row>
        <row r="291">
          <cell r="A291" t="str">
            <v>001.07.00220</v>
          </cell>
          <cell r="B291" t="str">
            <v>Execução de alvenaria de elevação c/ tijolo maciço assente c/ argamassa mista de cimento cal e areia no traço 1:2:8 de de 1/2 vez</v>
          </cell>
          <cell r="C291" t="str">
            <v>M2</v>
          </cell>
          <cell r="D291">
            <v>30.2836</v>
          </cell>
        </row>
        <row r="292">
          <cell r="A292" t="str">
            <v>001.07.00240</v>
          </cell>
          <cell r="B292" t="str">
            <v>Execução de alvenaria de elevação c/ tijolo maciço assente c/ argamassa mista de cimento cal e areia no traço 1:2:8 de de 1 vez</v>
          </cell>
          <cell r="C292" t="str">
            <v>M2</v>
          </cell>
          <cell r="D292">
            <v>53.873100000000001</v>
          </cell>
        </row>
        <row r="293">
          <cell r="A293" t="str">
            <v>001.07.00260</v>
          </cell>
          <cell r="B293" t="str">
            <v>Execução de alvenaria de elevação de tijolo maciço assente c/ argamassa mista 1:4:12 de 1/2 vez</v>
          </cell>
          <cell r="C293" t="str">
            <v>M2</v>
          </cell>
          <cell r="D293">
            <v>26.956700000000001</v>
          </cell>
        </row>
        <row r="294">
          <cell r="A294" t="str">
            <v>001.07.00280</v>
          </cell>
          <cell r="B294" t="str">
            <v>Execução de alvenaria de elevação de tijolo maciço assente c/ argamassa mista 1:4:12 de 1 vez</v>
          </cell>
          <cell r="C294" t="str">
            <v>M2</v>
          </cell>
          <cell r="D294">
            <v>49.000100000000003</v>
          </cell>
        </row>
        <row r="295">
          <cell r="A295" t="str">
            <v>001.07.00300</v>
          </cell>
          <cell r="B295" t="str">
            <v>Execução de alvenaria de elevação de tijolo maciço assente c/ argamassa mista 1:4:12 de 1.5 vez</v>
          </cell>
          <cell r="C295" t="str">
            <v>M2</v>
          </cell>
          <cell r="D295">
            <v>67.3352</v>
          </cell>
        </row>
        <row r="296">
          <cell r="A296" t="str">
            <v>001.07.00340</v>
          </cell>
          <cell r="B296" t="str">
            <v>Execução de alvenaria de elevação c/ tijolo cerâmico 9x19x19 assente c/ argamassa mista 1:2:8 de 1/2 vez</v>
          </cell>
          <cell r="C296" t="str">
            <v>m2</v>
          </cell>
          <cell r="D296">
            <v>11.666499999999999</v>
          </cell>
        </row>
        <row r="297">
          <cell r="A297" t="str">
            <v>001.07.00360</v>
          </cell>
          <cell r="B297" t="str">
            <v>Execução de alvenaria de elevação c/ tijolo cerâmico 9x19x19 assente c/ argamassa mista 1:2:8 de 1 vez</v>
          </cell>
          <cell r="C297" t="str">
            <v>m2</v>
          </cell>
          <cell r="D297">
            <v>23.483000000000001</v>
          </cell>
        </row>
        <row r="298">
          <cell r="A298" t="str">
            <v>001.07.00420</v>
          </cell>
          <cell r="B298" t="str">
            <v>Execução de alvenaria aparente de tijolo cerâmico c/ 18 ou 21 furos (dim. 6.00x10.00x21.00 cm) assente c/ argamassa de cimento e areia no traço 1:2:8 de 1/2 vez</v>
          </cell>
          <cell r="C298" t="str">
            <v>m2</v>
          </cell>
          <cell r="D298">
            <v>37.906599999999997</v>
          </cell>
        </row>
        <row r="299">
          <cell r="A299" t="str">
            <v>001.07.00440</v>
          </cell>
          <cell r="B299" t="str">
            <v>Execução de alvenaria aparente de tijolo cerâmico c/ 18 ou 21 furos (dim. 6.00x10.00x21.00 cm) assente c/ argamassa de cimento e areia no traço 1:2:8 de 1 vez</v>
          </cell>
          <cell r="C299" t="str">
            <v>m2</v>
          </cell>
          <cell r="D299">
            <v>81.045699999999997</v>
          </cell>
        </row>
        <row r="300">
          <cell r="A300" t="str">
            <v>001.07.00540</v>
          </cell>
          <cell r="B300" t="str">
            <v>Execução de elemento vazado de cerâmica assente c/ argamassa de cimento e areia peneirada no traço 1:3</v>
          </cell>
          <cell r="C300" t="str">
            <v>m2</v>
          </cell>
          <cell r="D300">
            <v>27.084700000000002</v>
          </cell>
        </row>
        <row r="301">
          <cell r="A301" t="str">
            <v>001.07.00550</v>
          </cell>
          <cell r="B301" t="str">
            <v>Alvenaria de vedação com bloco cerâmico furado dim. 9x19x28, com juntas de 20 mm com argamassa mista de cimento, cal hidratada e areia sem peneirar no traço 1:2:9</v>
          </cell>
          <cell r="C301" t="str">
            <v>m2</v>
          </cell>
          <cell r="D301">
            <v>12.625400000000001</v>
          </cell>
        </row>
        <row r="302">
          <cell r="A302" t="str">
            <v>001.07.00551</v>
          </cell>
          <cell r="B302" t="str">
            <v>Alvenaria de vedação com bloco cerâmico furado dim.12x19x28, com juntas de 20 mm com argamassa mista de cimento, cal hidratada e areia sem peneirar no traço 1:2:9</v>
          </cell>
          <cell r="C302" t="str">
            <v>m2</v>
          </cell>
          <cell r="D302">
            <v>15.767799999999999</v>
          </cell>
        </row>
        <row r="303">
          <cell r="A303" t="str">
            <v>001.07.00552</v>
          </cell>
          <cell r="B303" t="str">
            <v>Alvenaria de vedação com bloco cerâmico furado dim.14x19x28, com juntas de 20 mm com argamassa mista de cimento, cal hidratada e areia sem peneirar no traço 1:2:9</v>
          </cell>
          <cell r="C303" t="str">
            <v>m2</v>
          </cell>
          <cell r="D303">
            <v>20.5151</v>
          </cell>
        </row>
        <row r="304">
          <cell r="A304" t="str">
            <v>001.07.00560</v>
          </cell>
          <cell r="B304" t="str">
            <v>Alvenaria de Vedação Com Bloco de Concreto, Juntas de 10 mm Com Argamassa Mista de Cimento, Cal Hidratada e Areia Sem Peneirar no traço 1:0,50:8 dim. 11,50x19x39 cm</v>
          </cell>
          <cell r="C304" t="str">
            <v>M2</v>
          </cell>
          <cell r="D304">
            <v>15.852</v>
          </cell>
        </row>
        <row r="305">
          <cell r="A305" t="str">
            <v>001.07.00580</v>
          </cell>
          <cell r="B305" t="str">
            <v>Alvenaria de Vedação Com Bloco de Concreto, Juntas de 10 mm Com Argamassa Mista de Cimento, Cal Hidratada e Areia Sem Peneirar no traço 1:0,50:8 dim. 14x19x39 cm</v>
          </cell>
          <cell r="C305" t="str">
            <v>M2</v>
          </cell>
          <cell r="D305">
            <v>20.927600000000002</v>
          </cell>
        </row>
        <row r="306">
          <cell r="A306" t="str">
            <v>001.07.00600</v>
          </cell>
          <cell r="B306" t="str">
            <v>Alvenaria de Vedação Com Bloco de Concreto, Juntas de 10 mm Com Argamassa Mista de Cimento, Cal Hidratada e Areia Sem Peneirar no traço 1:0,50:8 dim. 19x19x39 cm</v>
          </cell>
          <cell r="C306" t="str">
            <v>M2</v>
          </cell>
          <cell r="D306">
            <v>25.4863</v>
          </cell>
        </row>
        <row r="307">
          <cell r="A307" t="str">
            <v>001.07.00620</v>
          </cell>
          <cell r="B307" t="str">
            <v>Alvenaria Estrutural Com Bloco de Concreto, Juntas de 10 mm Com Argamassa Mista de Cimento, Cal Hidratada e Areia Sem Peneirar no traço 1:0,25:6 dim. 14x19x39 cm</v>
          </cell>
          <cell r="C307" t="str">
            <v>M2</v>
          </cell>
          <cell r="D307">
            <v>22.66</v>
          </cell>
        </row>
        <row r="308">
          <cell r="A308" t="str">
            <v>001.07.00640</v>
          </cell>
          <cell r="B308" t="str">
            <v>Alvenaria Estrutural Com Bloco de Concreto, Juntas de 10 mm Com Argamassa Mista de Cimento, Cal Hidratada e Areia Sem Peneirar no traço 1:0,25:6 dim. 19x19x39 cm</v>
          </cell>
          <cell r="C308" t="str">
            <v>M2</v>
          </cell>
          <cell r="D308">
            <v>29.4238</v>
          </cell>
        </row>
        <row r="309">
          <cell r="A309" t="str">
            <v>001.07.00710</v>
          </cell>
          <cell r="B309" t="str">
            <v>Execucao de escada com degraus de tijolo macico, asente com massa forte, inclusive revestimento dos espelhos e pisos</v>
          </cell>
          <cell r="C309" t="str">
            <v>m3</v>
          </cell>
          <cell r="D309">
            <v>241.85810000000001</v>
          </cell>
        </row>
        <row r="310">
          <cell r="A310" t="str">
            <v>001.07.00720</v>
          </cell>
          <cell r="B310" t="str">
            <v>Reparo de trincas ou rachaduras em alvenaria de tijolo com ferros transversais e posteriormente refazer o acabamento conforme revestimento existente</v>
          </cell>
          <cell r="C310" t="str">
            <v>M</v>
          </cell>
          <cell r="D310">
            <v>8.8058999999999994</v>
          </cell>
        </row>
        <row r="311">
          <cell r="A311" t="str">
            <v>001.07.00790</v>
          </cell>
          <cell r="B311" t="str">
            <v>Fornecimento e instalação de caixa de concreto pré-moldado para ar condicionado de 7.000 btu</v>
          </cell>
          <cell r="C311" t="str">
            <v>un</v>
          </cell>
          <cell r="D311">
            <v>50.443199999999997</v>
          </cell>
        </row>
        <row r="312">
          <cell r="A312" t="str">
            <v>001.07.00792</v>
          </cell>
          <cell r="B312" t="str">
            <v>Fornecimento e instalação de caixa de concreto pré-moldado para ar condicionado de 10.000 btu</v>
          </cell>
          <cell r="C312" t="str">
            <v>un</v>
          </cell>
          <cell r="D312">
            <v>54.443199999999997</v>
          </cell>
        </row>
        <row r="313">
          <cell r="A313" t="str">
            <v>001.07.00794</v>
          </cell>
          <cell r="B313" t="str">
            <v>Fornecimento e instalação de caixa de concreto pré-moldado para ar condicionado de 20.000 btu</v>
          </cell>
          <cell r="C313" t="str">
            <v>un</v>
          </cell>
          <cell r="D313">
            <v>68.443200000000004</v>
          </cell>
        </row>
        <row r="314">
          <cell r="A314" t="str">
            <v>001.07.00800</v>
          </cell>
          <cell r="B314" t="str">
            <v>Verga, contra-verga ou pilar de concreto armado, incluindo concreto, forma e ferragem com concreto 13,5 mpa (300kg. cim/m3)</v>
          </cell>
          <cell r="C314" t="str">
            <v>M3</v>
          </cell>
          <cell r="D314">
            <v>534.92179999999996</v>
          </cell>
        </row>
        <row r="315">
          <cell r="A315" t="str">
            <v>001.08</v>
          </cell>
          <cell r="B315" t="str">
            <v>COBERTURA</v>
          </cell>
          <cell r="D315">
            <v>1176.3939</v>
          </cell>
        </row>
        <row r="316">
          <cell r="A316" t="str">
            <v>001.08.00005</v>
          </cell>
          <cell r="B316" t="str">
            <v>Estrutura metálica para cobertura, com especificações mínimas: perfil aço dobrado, laminado e chaparia ASTM A 36, eletrodo E6013, especificação AWS. incl. montagem e fundo anti corrosão a base de cromato de zinco</v>
          </cell>
          <cell r="C316" t="str">
            <v>kg</v>
          </cell>
          <cell r="D316">
            <v>5.625</v>
          </cell>
        </row>
        <row r="317">
          <cell r="A317" t="str">
            <v>001.08.00010</v>
          </cell>
          <cell r="B317" t="str">
            <v>Estrutura de madeira para telha de cerâmica ou de concreto, pontaletada sobre laje ou parede</v>
          </cell>
          <cell r="C317" t="str">
            <v>m2</v>
          </cell>
          <cell r="D317">
            <v>25.268599999999999</v>
          </cell>
        </row>
        <row r="318">
          <cell r="A318" t="str">
            <v>001.08.00015</v>
          </cell>
          <cell r="B318" t="str">
            <v>Estrutura de madeira para telha de fibrocimento, alumínio ou aço zincado pontaletada sobre laje ou parede</v>
          </cell>
          <cell r="C318" t="str">
            <v>m2</v>
          </cell>
          <cell r="D318">
            <v>7.6664000000000003</v>
          </cell>
        </row>
        <row r="319">
          <cell r="A319" t="str">
            <v>001.08.00080</v>
          </cell>
          <cell r="B319" t="str">
            <v>Estrutura de madeira para telhado, c/ distância entre tesouras 4.00 m, 02 águas, p/ cobertura c/ chapa ondulada de c.a. ou alumínio, com 10 m de vão</v>
          </cell>
          <cell r="C319" t="str">
            <v>m2</v>
          </cell>
          <cell r="D319">
            <v>20.342400000000001</v>
          </cell>
        </row>
        <row r="320">
          <cell r="A320" t="str">
            <v>001.08.00100</v>
          </cell>
          <cell r="B320" t="str">
            <v>Estrutura de madeira para telhado, c/ distância entre tesouras 4.00 m, 02 águas, p/ cobertura c/ chapa ondulada de c.a. ou alumínio, com 15 m de vão</v>
          </cell>
          <cell r="C320" t="str">
            <v>m2</v>
          </cell>
          <cell r="D320">
            <v>24.297899999999998</v>
          </cell>
        </row>
        <row r="321">
          <cell r="A321" t="str">
            <v>001.08.00120</v>
          </cell>
          <cell r="B321" t="str">
            <v>Estrutura de madeira para telhado, c/ distância entre tesouras 4.00 m, 02 águas, p/ cobertura c/ chapa ondulada de c.a. ou alumínio, com 20 m de vão</v>
          </cell>
          <cell r="C321" t="str">
            <v>m2</v>
          </cell>
          <cell r="D321">
            <v>30.482700000000001</v>
          </cell>
        </row>
        <row r="322">
          <cell r="A322" t="str">
            <v>001.08.00140</v>
          </cell>
          <cell r="B322" t="str">
            <v>Estrutura de madeira para telhado, c/ distância entre tesouras 4.00 m, 04 águas p/ cobertura c/ chapas onduladas de c.a ou alumínio, com 10 m de vao</v>
          </cell>
          <cell r="C322" t="str">
            <v>m2</v>
          </cell>
          <cell r="D322">
            <v>23.178999999999998</v>
          </cell>
        </row>
        <row r="323">
          <cell r="A323" t="str">
            <v>001.08.00160</v>
          </cell>
          <cell r="B323" t="str">
            <v>Execução de estrutura de madeira para telhado, c/ distância entre tesouras 4.00 m, 04 águas p/ cobertura c/ chapas onduladas de c.a ou alumínio, com 15 m de vao</v>
          </cell>
          <cell r="C323" t="str">
            <v>m2</v>
          </cell>
          <cell r="D323">
            <v>26.8645</v>
          </cell>
        </row>
        <row r="324">
          <cell r="A324" t="str">
            <v>001.08.00180</v>
          </cell>
          <cell r="B324" t="str">
            <v>Execução de estrutura de madeira para telhado, c/ distância entre tesouras 4.00 m, 04 águas p/ cobertura c/ chapas onduladas de c.a ou alumínio, com 20 m de vao</v>
          </cell>
          <cell r="C324" t="str">
            <v>m2</v>
          </cell>
          <cell r="D324">
            <v>35.208199999999998</v>
          </cell>
        </row>
        <row r="325">
          <cell r="A325" t="str">
            <v>001.08.00200</v>
          </cell>
          <cell r="B325" t="str">
            <v>Estrutura de Madeira  comum para telhado, constituído de tesouras (6x12 e 6x16 cm), terças (6x12 e 6x16 cm), caibros(5 x 6cm), ripas (1 x 5 cm) e contraventamentos p/ cobertura com telha de barro ou cerâmica de 3 a 7 m de vão</v>
          </cell>
          <cell r="C325" t="str">
            <v>m2</v>
          </cell>
          <cell r="D325">
            <v>27.703399999999998</v>
          </cell>
        </row>
        <row r="326">
          <cell r="A326" t="str">
            <v>001.08.00205</v>
          </cell>
          <cell r="B326" t="str">
            <v>Estrutura de Madeira comum para telhado, constituído de tesouras (6x12 e 6x16 cm), terças (6x12 e 6x16 cm), caibros(5 x 6cm), ripas (1 x 5 cm) e contraventamentos p/ cobertura com telha de barro ou cerâmica de 7 a 10 m de vão</v>
          </cell>
          <cell r="C326" t="str">
            <v>m2</v>
          </cell>
          <cell r="D326">
            <v>31.499500000000001</v>
          </cell>
        </row>
        <row r="327">
          <cell r="A327" t="str">
            <v>001.08.00210</v>
          </cell>
          <cell r="B327" t="str">
            <v>Estrutura de Madeira comum para telhado, constituído de tesouras (6x12 e 6x16 cm), terças (6x12 e 6x16 cm), caibros(5 x 6cm), ripas (1 x 5 cm) e contraventamentos p/ cobertura com telha de barro ou cerâmica de 10 a 13 m de vão</v>
          </cell>
          <cell r="C327" t="str">
            <v>m2</v>
          </cell>
          <cell r="D327">
            <v>35.7776</v>
          </cell>
        </row>
        <row r="328">
          <cell r="A328" t="str">
            <v>001.08.00240</v>
          </cell>
          <cell r="B328" t="str">
            <v>Estrutura de madeira para  telhas canalete 90 ou 43</v>
          </cell>
          <cell r="C328" t="str">
            <v>m2</v>
          </cell>
          <cell r="D328">
            <v>7.5975000000000001</v>
          </cell>
        </row>
        <row r="329">
          <cell r="A329" t="str">
            <v>001.08.00260</v>
          </cell>
          <cell r="B329" t="str">
            <v>Execução de estrutura de madeira para casa popular em telha ceramica</v>
          </cell>
          <cell r="C329" t="str">
            <v>m2</v>
          </cell>
          <cell r="D329">
            <v>15.370100000000001</v>
          </cell>
        </row>
        <row r="330">
          <cell r="A330" t="str">
            <v>001.08.00270</v>
          </cell>
          <cell r="B330" t="str">
            <v>Execução de Cobertura com telha cerâmica tipo ""plan"", inclinação 35%</v>
          </cell>
          <cell r="C330" t="str">
            <v>m2</v>
          </cell>
          <cell r="D330">
            <v>20.971499999999999</v>
          </cell>
        </row>
        <row r="331">
          <cell r="A331" t="str">
            <v>001.08.00275</v>
          </cell>
          <cell r="B331" t="str">
            <v>Execução de Cobertura com telha ceramica tipo portuguesa, inclinação 35%</v>
          </cell>
          <cell r="C331" t="str">
            <v>m2</v>
          </cell>
          <cell r="D331">
            <v>16.964300000000001</v>
          </cell>
        </row>
        <row r="332">
          <cell r="A332" t="str">
            <v>001.08.00280</v>
          </cell>
          <cell r="B332" t="str">
            <v>Execução de Cobertura com telha cerâmica tipo colonial, inclinação 35%</v>
          </cell>
          <cell r="C332" t="str">
            <v>m2</v>
          </cell>
          <cell r="D332">
            <v>26.0471</v>
          </cell>
        </row>
        <row r="333">
          <cell r="A333" t="str">
            <v>001.08.00285</v>
          </cell>
          <cell r="B333" t="str">
            <v>Execução de Cobertura com telha cerâmica tipo romana inclinação 35%</v>
          </cell>
          <cell r="C333" t="str">
            <v>m2</v>
          </cell>
          <cell r="D333">
            <v>16.5443</v>
          </cell>
        </row>
        <row r="334">
          <cell r="A334" t="str">
            <v>001.08.00290</v>
          </cell>
          <cell r="B334" t="str">
            <v>Execução de Cobertura com telha cerâmica tipo tipo francesa, inclinação 35%</v>
          </cell>
          <cell r="C334" t="str">
            <v>m2</v>
          </cell>
          <cell r="D334">
            <v>16.908300000000001</v>
          </cell>
        </row>
        <row r="335">
          <cell r="A335" t="str">
            <v>001.08.00300</v>
          </cell>
          <cell r="B335" t="str">
            <v>Fornecimento de Instalação de Cobertura com chapas onduladas de cimento amianto altura 24 mm, largura útil 450 mm, largura nominal  500 mm, de 4 mm de espessura, inclinação 27%</v>
          </cell>
          <cell r="C335" t="str">
            <v>m2</v>
          </cell>
          <cell r="D335">
            <v>5.5359999999999996</v>
          </cell>
        </row>
        <row r="336">
          <cell r="A336" t="str">
            <v>001.08.00305</v>
          </cell>
          <cell r="B336" t="str">
            <v>Fornecimento e Instalação de Cobertura com chapas onduladas de cimento amianto, altura 125 mm, largura útil 1.020 mm e largura nominal 1.064 mm, de 5 mm de espessura, inclinação 27%</v>
          </cell>
          <cell r="C336" t="str">
            <v>m2</v>
          </cell>
          <cell r="D336">
            <v>15.379</v>
          </cell>
        </row>
        <row r="337">
          <cell r="A337" t="str">
            <v>001.08.00310</v>
          </cell>
          <cell r="B337" t="str">
            <v>Fornecimento e Instalação de Cobertura com chapas onduladas de cimento amianto, altura 125 mm, largura útil 1.020 mm e largura nominal 1.064 mm, de 6 mm de espessura, inclinação 27%</v>
          </cell>
          <cell r="C337" t="str">
            <v>m2</v>
          </cell>
          <cell r="D337">
            <v>18.0379</v>
          </cell>
        </row>
        <row r="338">
          <cell r="A338" t="str">
            <v>001.08.00315</v>
          </cell>
          <cell r="B338" t="str">
            <v>Fornecimento e Instalação de Cobertura de cimento amianto, perfil trapezoidal,altura 181 mm, largura útil 490 mm, largura nominal 521 mm, de 8 mm de espessura, inclinação 3%</v>
          </cell>
          <cell r="C338" t="str">
            <v>m2</v>
          </cell>
          <cell r="D338">
            <v>22.775600000000001</v>
          </cell>
        </row>
        <row r="339">
          <cell r="A339" t="str">
            <v>001.08.00320</v>
          </cell>
          <cell r="B339" t="str">
            <v>Fornecimento e Instalação de Cobertura com telhas onduladas de poliester c/reforço de fibra de vidro</v>
          </cell>
          <cell r="C339" t="str">
            <v>m2</v>
          </cell>
          <cell r="D339">
            <v>29.275400000000001</v>
          </cell>
        </row>
        <row r="340">
          <cell r="A340" t="str">
            <v>001.08.00325</v>
          </cell>
          <cell r="B340" t="str">
            <v>Fornecimento e Instalação de Cobertura com telha de aço galvanizado zincado trapezoidal, trapézio alto ou baixo, com 0.43mm de espessura, incl.10%, fixada com hastes de ferro galvanizado tipo gancho, arruela de borracha e parafuso</v>
          </cell>
          <cell r="C340" t="str">
            <v>m2</v>
          </cell>
          <cell r="D340">
            <v>30.491099999999999</v>
          </cell>
        </row>
        <row r="341">
          <cell r="A341" t="str">
            <v>001.08.00330</v>
          </cell>
          <cell r="B341" t="str">
            <v>Fornecimento e Instalação de Cobertura com telha trapezoidal de aço pré-pintada eletrostaticamente em uma face, e=0,43 mm, inclinação 10%, fixada com hastes de ferro galvanizado tipo gancho, arruela de borracha e parafuso</v>
          </cell>
          <cell r="C341" t="str">
            <v>m2</v>
          </cell>
          <cell r="D341">
            <v>35.6661</v>
          </cell>
        </row>
        <row r="342">
          <cell r="A342" t="str">
            <v>001.08.00335</v>
          </cell>
          <cell r="B342" t="str">
            <v>Fornecimento e Instalação de Cobertura com telha trapezoidal de aço pré-pintada eletrostaticamente em duas faces, e=0,43 mm, inclinação 10%, fixada com hastes de ferro galvanizado tipo gancho, arruela de borracha e parafuso</v>
          </cell>
          <cell r="C342" t="str">
            <v>m2</v>
          </cell>
          <cell r="D342">
            <v>42.106099999999998</v>
          </cell>
        </row>
        <row r="343">
          <cell r="A343" t="str">
            <v>001.08.00401</v>
          </cell>
          <cell r="B343" t="str">
            <v>Execução de Cumeeira para telha de barro tipo francesa</v>
          </cell>
          <cell r="C343" t="str">
            <v>ML</v>
          </cell>
          <cell r="D343">
            <v>9.5657999999999994</v>
          </cell>
        </row>
        <row r="344">
          <cell r="A344" t="str">
            <v>001.08.00421</v>
          </cell>
          <cell r="B344" t="str">
            <v>Execução de Cumeeira para telha de barro tipo paulista ou colonial</v>
          </cell>
          <cell r="C344" t="str">
            <v>ML</v>
          </cell>
          <cell r="D344">
            <v>9.5657999999999994</v>
          </cell>
        </row>
        <row r="345">
          <cell r="A345" t="str">
            <v>001.08.00441</v>
          </cell>
          <cell r="B345" t="str">
            <v>Execução de Cumeeira para telha tipo romana</v>
          </cell>
          <cell r="C345" t="str">
            <v>ML</v>
          </cell>
          <cell r="D345">
            <v>8.9657999999999998</v>
          </cell>
        </row>
        <row r="346">
          <cell r="A346" t="str">
            <v>001.08.00561</v>
          </cell>
          <cell r="B346" t="str">
            <v>Fornecimento e Instalação de Cumeeira de cimento amianto normal p/telhas onduladas</v>
          </cell>
          <cell r="C346" t="str">
            <v>ML</v>
          </cell>
          <cell r="D346">
            <v>27.003799999999998</v>
          </cell>
        </row>
        <row r="347">
          <cell r="A347" t="str">
            <v>001.08.00581</v>
          </cell>
          <cell r="B347" t="str">
            <v>Fornecimento e Instalação de Cumeeira de cimento amianto universal p/telhas onduladas</v>
          </cell>
          <cell r="C347" t="str">
            <v>ML</v>
          </cell>
          <cell r="D347">
            <v>31.194800000000001</v>
          </cell>
        </row>
        <row r="348">
          <cell r="A348" t="str">
            <v>001.08.00601</v>
          </cell>
          <cell r="B348" t="str">
            <v>Fornecimento e Instalação de Cumeeira de cimento amianto para canalete 90</v>
          </cell>
          <cell r="C348" t="str">
            <v>ML</v>
          </cell>
          <cell r="D348">
            <v>30.819400000000002</v>
          </cell>
        </row>
        <row r="349">
          <cell r="A349" t="str">
            <v>001.08.00621</v>
          </cell>
          <cell r="B349" t="str">
            <v>Fornecimento e Instalação de Cumeeira de cimento amianto p/canalete 49</v>
          </cell>
          <cell r="C349" t="str">
            <v>ML</v>
          </cell>
          <cell r="D349">
            <v>30.819400000000002</v>
          </cell>
        </row>
        <row r="350">
          <cell r="A350" t="str">
            <v>001.08.00641</v>
          </cell>
          <cell r="B350" t="str">
            <v>Fornecimento e Instalação de Cumeeira de cimento amianto p/ telha vogatex</v>
          </cell>
          <cell r="C350" t="str">
            <v>ML</v>
          </cell>
          <cell r="D350">
            <v>7.2525000000000004</v>
          </cell>
        </row>
        <row r="351">
          <cell r="A351" t="str">
            <v>001.08.00661</v>
          </cell>
          <cell r="B351" t="str">
            <v>Fornecimento e Instalação de Tampão de cimento aminato para canalete 90 (723x215) mm</v>
          </cell>
          <cell r="C351" t="str">
            <v>UN</v>
          </cell>
          <cell r="D351">
            <v>20.029399999999999</v>
          </cell>
        </row>
        <row r="352">
          <cell r="A352" t="str">
            <v>001.08.00681</v>
          </cell>
          <cell r="B352" t="str">
            <v>Fornecimento e Instalação de Tampão de cimento amianto para cobertura c/canalete 49</v>
          </cell>
          <cell r="C352" t="str">
            <v>M2</v>
          </cell>
          <cell r="D352">
            <v>35.700200000000002</v>
          </cell>
        </row>
        <row r="353">
          <cell r="A353" t="str">
            <v>001.08.00701</v>
          </cell>
          <cell r="B353" t="str">
            <v>Fornecimento e Instalação de Tampão de cimento amianto para cobertura c/canalete 90</v>
          </cell>
          <cell r="C353" t="str">
            <v>M2</v>
          </cell>
          <cell r="D353">
            <v>51.2102</v>
          </cell>
        </row>
        <row r="354">
          <cell r="A354" t="str">
            <v>001.08.00800</v>
          </cell>
          <cell r="B354" t="str">
            <v>Fornecimento e Instalação de calha ou rufo na chapa n.26 com desenvolvimento de 25.00 cm</v>
          </cell>
          <cell r="C354" t="str">
            <v>ML</v>
          </cell>
          <cell r="D354">
            <v>12.5</v>
          </cell>
        </row>
        <row r="355">
          <cell r="A355" t="str">
            <v>001.08.00805</v>
          </cell>
          <cell r="B355" t="str">
            <v>Fornecimento e Instalação de calha ou rufo na chapa n.26 com desenvolvimento de 40.00 cm</v>
          </cell>
          <cell r="C355" t="str">
            <v>ML</v>
          </cell>
          <cell r="D355">
            <v>20</v>
          </cell>
        </row>
        <row r="356">
          <cell r="A356" t="str">
            <v>001.08.00810</v>
          </cell>
          <cell r="B356" t="str">
            <v>Fornecimento e Instalação de calha ou rufo na chapa n.24 com desenvolvimento de 25.00 cm</v>
          </cell>
          <cell r="C356" t="str">
            <v>ML</v>
          </cell>
          <cell r="D356">
            <v>13.75</v>
          </cell>
        </row>
        <row r="357">
          <cell r="A357" t="str">
            <v>001.08.00815</v>
          </cell>
          <cell r="B357" t="str">
            <v>Fornecimento e Instalação de calha ou rufo na chapa n.24 com desenvolvimento de 30.00 cm</v>
          </cell>
          <cell r="C357" t="str">
            <v>ML</v>
          </cell>
          <cell r="D357">
            <v>16.5</v>
          </cell>
        </row>
        <row r="358">
          <cell r="A358" t="str">
            <v>001.08.00820</v>
          </cell>
          <cell r="B358" t="str">
            <v>Fornecimento e Instalação de calha ou rufo na chapa n.24 com desenvolvimento de 50.00 cm</v>
          </cell>
          <cell r="C358" t="str">
            <v>ML</v>
          </cell>
          <cell r="D358">
            <v>27.5</v>
          </cell>
        </row>
        <row r="359">
          <cell r="A359" t="str">
            <v>001.08.00825</v>
          </cell>
          <cell r="B359" t="str">
            <v>Fornecimento e Instalação de calha ou rufo na chapa n.24 com desenvolvimento de 120.00 cm</v>
          </cell>
          <cell r="C359" t="str">
            <v>ML</v>
          </cell>
          <cell r="D359">
            <v>66</v>
          </cell>
        </row>
        <row r="360">
          <cell r="A360" t="str">
            <v>001.08.00830</v>
          </cell>
          <cell r="B360" t="str">
            <v>Fornecimento e Instalação de condutor na chapa n.26</v>
          </cell>
          <cell r="C360" t="str">
            <v>ML</v>
          </cell>
          <cell r="D360">
            <v>20</v>
          </cell>
        </row>
        <row r="361">
          <cell r="A361" t="str">
            <v>001.08.00835</v>
          </cell>
          <cell r="B361" t="str">
            <v>Fornecimento e Instalação de condutor na chapa n.24</v>
          </cell>
          <cell r="C361" t="str">
            <v>ML</v>
          </cell>
          <cell r="D361">
            <v>22</v>
          </cell>
        </row>
        <row r="362">
          <cell r="A362" t="str">
            <v>001.08.01181</v>
          </cell>
          <cell r="B362" t="str">
            <v>Fornecimento e Instalação de Cumeeira lisa de aluminio pré-pintada - perkron</v>
          </cell>
          <cell r="C362" t="str">
            <v>ML</v>
          </cell>
          <cell r="D362">
            <v>20.704000000000001</v>
          </cell>
        </row>
        <row r="363">
          <cell r="A363" t="str">
            <v>001.08.01261</v>
          </cell>
          <cell r="B363" t="str">
            <v>Fornecimento e Instalação de Tubo de pvc para águas pluviais inclusive braçadeira para fixação 100 mm</v>
          </cell>
          <cell r="C363" t="str">
            <v>ML</v>
          </cell>
          <cell r="D363">
            <v>12.404400000000001</v>
          </cell>
        </row>
        <row r="364">
          <cell r="A364" t="str">
            <v>001.08.01281</v>
          </cell>
          <cell r="B364" t="str">
            <v>Fornecimento e Instalação de Curva de pvc 90º diâm.100 mm</v>
          </cell>
          <cell r="C364" t="str">
            <v>un</v>
          </cell>
          <cell r="D364">
            <v>13.850899999999999</v>
          </cell>
        </row>
        <row r="365">
          <cell r="A365" t="str">
            <v>001.08.01301</v>
          </cell>
          <cell r="B365" t="str">
            <v>Fornecimento e Instalação de Ralo seco vertical em ferro fundido diâm.100 mm</v>
          </cell>
          <cell r="C365" t="str">
            <v>UN</v>
          </cell>
          <cell r="D365">
            <v>12.534800000000001</v>
          </cell>
        </row>
        <row r="366">
          <cell r="A366" t="str">
            <v>001.08.01361</v>
          </cell>
          <cell r="B366" t="str">
            <v>Fornecimento e instalação de Acabamento de beiral com tabua trabalhada, tratada e envernizada 1"""" x 10""""</v>
          </cell>
          <cell r="C366" t="str">
            <v>ML</v>
          </cell>
          <cell r="D366">
            <v>10.306100000000001</v>
          </cell>
        </row>
        <row r="367">
          <cell r="A367" t="str">
            <v>001.08.01381</v>
          </cell>
          <cell r="B367" t="str">
            <v>Execução de Reparo de cobertura -  emboçamento da última fiada de telhas cerâmicas, empregando argamassa mista de cimento, cal e areia no traço 1:2:8</v>
          </cell>
          <cell r="C367" t="str">
            <v>ML</v>
          </cell>
          <cell r="D367">
            <v>3.4887000000000001</v>
          </cell>
        </row>
        <row r="368">
          <cell r="A368" t="str">
            <v>001.08.01401</v>
          </cell>
          <cell r="B368" t="str">
            <v>Execução de Reparo de cobertura -  revisão de cobertura de telhas cerâmicas com tomada de  goteiras</v>
          </cell>
          <cell r="C368" t="str">
            <v>M2</v>
          </cell>
          <cell r="D368">
            <v>0.46110000000000001</v>
          </cell>
        </row>
        <row r="369">
          <cell r="A369" t="str">
            <v>001.08.01440</v>
          </cell>
          <cell r="B369" t="str">
            <v>Execução de Reparo de cobertura - substituição de ripa de peróba</v>
          </cell>
          <cell r="C369" t="str">
            <v>m2</v>
          </cell>
          <cell r="D369">
            <v>2.6128</v>
          </cell>
        </row>
        <row r="370">
          <cell r="A370" t="str">
            <v>001.08.01441</v>
          </cell>
          <cell r="B370" t="str">
            <v>Execução de Reparo de cobertura - substituição de caibros de peróba</v>
          </cell>
          <cell r="C370" t="str">
            <v>ML</v>
          </cell>
          <cell r="D370">
            <v>3.2985000000000002</v>
          </cell>
        </row>
        <row r="371">
          <cell r="A371" t="str">
            <v>001.08.01461</v>
          </cell>
          <cell r="B371" t="str">
            <v>Execução de Reparo de cobertura - substituição de vigas de peróba 6x12 cm</v>
          </cell>
          <cell r="C371" t="str">
            <v>ML</v>
          </cell>
          <cell r="D371">
            <v>9.8161000000000005</v>
          </cell>
        </row>
        <row r="372">
          <cell r="A372" t="str">
            <v>001.08.01481</v>
          </cell>
          <cell r="B372" t="str">
            <v>Execução de Reparo de cobertura - substituição de vigas de peróba 6x16 cm</v>
          </cell>
          <cell r="C372" t="str">
            <v>ML</v>
          </cell>
          <cell r="D372">
            <v>10.3172</v>
          </cell>
        </row>
        <row r="373">
          <cell r="A373" t="str">
            <v>001.08.01501</v>
          </cell>
          <cell r="B373" t="str">
            <v>Execução de Reparo de cobertura - substituição de telha cerâmica tipo francesa</v>
          </cell>
          <cell r="C373" t="str">
            <v>UN</v>
          </cell>
          <cell r="D373">
            <v>0.96889999999999998</v>
          </cell>
        </row>
        <row r="374">
          <cell r="A374" t="str">
            <v>001.08.01521</v>
          </cell>
          <cell r="B374" t="str">
            <v>Execução de Reparo de cobertura - substituição de telha cerâmica tipo colonial</v>
          </cell>
          <cell r="C374" t="str">
            <v>UN</v>
          </cell>
          <cell r="D374">
            <v>0.89890000000000003</v>
          </cell>
        </row>
        <row r="375">
          <cell r="A375" t="str">
            <v>001.08.01541</v>
          </cell>
          <cell r="B375" t="str">
            <v>Execução de Reparo de cobertura - substituição de telha cerâmica tipo plan</v>
          </cell>
          <cell r="C375" t="str">
            <v>UN</v>
          </cell>
          <cell r="D375">
            <v>0.76890000000000003</v>
          </cell>
        </row>
        <row r="376">
          <cell r="A376" t="str">
            <v>001.09</v>
          </cell>
          <cell r="B376" t="str">
            <v>ESQUADRIAS</v>
          </cell>
          <cell r="D376">
            <v>17702.920600000001</v>
          </cell>
        </row>
        <row r="377">
          <cell r="A377" t="str">
            <v>001.09.00020</v>
          </cell>
          <cell r="B377" t="str">
            <v>Fornecimento e Instalação de Porta metálica de abrir em chapa dobrada n 18</v>
          </cell>
          <cell r="C377" t="str">
            <v>M2</v>
          </cell>
          <cell r="D377">
            <v>248.29320000000001</v>
          </cell>
        </row>
        <row r="378">
          <cell r="A378" t="str">
            <v>001.09.00040</v>
          </cell>
          <cell r="B378" t="str">
            <v>Fornecimento e Instalação de Porta metálica de abrir em metalón</v>
          </cell>
          <cell r="C378" t="str">
            <v>M2</v>
          </cell>
          <cell r="D378">
            <v>148.44319999999999</v>
          </cell>
        </row>
        <row r="379">
          <cell r="A379" t="str">
            <v>001.09.00060</v>
          </cell>
          <cell r="B379" t="str">
            <v>Fornecimento e Instalação de Porta metálica de abrir em perfil metálico (cantoneiras e tees)</v>
          </cell>
          <cell r="C379" t="str">
            <v>M2</v>
          </cell>
          <cell r="D379">
            <v>161.44319999999999</v>
          </cell>
        </row>
        <row r="380">
          <cell r="A380" t="str">
            <v>001.09.00080</v>
          </cell>
          <cell r="B380" t="str">
            <v>Fornecimento e Instalação de Porta metálica de correr em chapa dobrada n 18</v>
          </cell>
          <cell r="C380" t="str">
            <v>M2</v>
          </cell>
          <cell r="D380">
            <v>161.44319999999999</v>
          </cell>
        </row>
        <row r="381">
          <cell r="A381" t="str">
            <v>001.09.00100</v>
          </cell>
          <cell r="B381" t="str">
            <v>Fornecimento e instalação de Porta metálica de correr em metalón</v>
          </cell>
          <cell r="C381" t="str">
            <v>M2</v>
          </cell>
          <cell r="D381">
            <v>183.44319999999999</v>
          </cell>
        </row>
        <row r="382">
          <cell r="A382" t="str">
            <v>001.09.00120</v>
          </cell>
          <cell r="B382" t="str">
            <v>Fornecimento e Instalação de Porta metálica de correr em perfil metálico (cantoneiras e tees)</v>
          </cell>
          <cell r="C382" t="str">
            <v>M2</v>
          </cell>
          <cell r="D382">
            <v>168.44319999999999</v>
          </cell>
        </row>
        <row r="383">
          <cell r="A383" t="str">
            <v>001.09.00140</v>
          </cell>
          <cell r="B383" t="str">
            <v>Fornecimento e Instalaçao de Porta metálica de de abrir em metalón com janela acoplada</v>
          </cell>
          <cell r="C383" t="str">
            <v>M2</v>
          </cell>
          <cell r="D383">
            <v>100.9432</v>
          </cell>
        </row>
        <row r="384">
          <cell r="A384" t="str">
            <v>001.09.00160</v>
          </cell>
          <cell r="B384" t="str">
            <v>Fornecimento e Instalação de Porta metálica de ( 2,00 x 2,60 ) m - 2 fls de abrir c/ vidro</v>
          </cell>
          <cell r="C384" t="str">
            <v>UN</v>
          </cell>
          <cell r="D384">
            <v>768.81600000000003</v>
          </cell>
        </row>
        <row r="385">
          <cell r="A385" t="str">
            <v>001.09.00180</v>
          </cell>
          <cell r="B385" t="str">
            <v>Porta metálica de enrolar em chapa de aço ondulada</v>
          </cell>
          <cell r="C385" t="str">
            <v>M2</v>
          </cell>
          <cell r="D385">
            <v>88.012</v>
          </cell>
        </row>
        <row r="386">
          <cell r="A386" t="str">
            <v>001.09.00200</v>
          </cell>
          <cell r="B386" t="str">
            <v>Janela metálica basculante em chapa dobrada n 18</v>
          </cell>
          <cell r="C386" t="str">
            <v>M2</v>
          </cell>
          <cell r="D386">
            <v>229.2216</v>
          </cell>
        </row>
        <row r="387">
          <cell r="A387" t="str">
            <v>001.09.00220</v>
          </cell>
          <cell r="B387" t="str">
            <v>Janela metálica basculante em metalón</v>
          </cell>
          <cell r="C387" t="str">
            <v>M2</v>
          </cell>
          <cell r="D387">
            <v>166.16159999999999</v>
          </cell>
        </row>
        <row r="388">
          <cell r="A388" t="str">
            <v>001.09.00240</v>
          </cell>
          <cell r="B388" t="str">
            <v>Janela metálica basculante em perfil metálico (cantoneiras e tees)</v>
          </cell>
          <cell r="C388" t="str">
            <v>M2</v>
          </cell>
          <cell r="D388">
            <v>166.16159999999999</v>
          </cell>
        </row>
        <row r="389">
          <cell r="A389" t="str">
            <v>001.09.00260</v>
          </cell>
          <cell r="B389" t="str">
            <v>Janela metálica de correr em chapa de aço  dobrada n 18</v>
          </cell>
          <cell r="C389" t="str">
            <v>M2</v>
          </cell>
          <cell r="D389">
            <v>194.2216</v>
          </cell>
        </row>
        <row r="390">
          <cell r="A390" t="str">
            <v>001.09.00280</v>
          </cell>
          <cell r="B390" t="str">
            <v>Janela metálica de correr em metalón</v>
          </cell>
          <cell r="C390" t="str">
            <v>M2</v>
          </cell>
          <cell r="D390">
            <v>156.9881</v>
          </cell>
        </row>
        <row r="391">
          <cell r="A391" t="str">
            <v>001.09.00300</v>
          </cell>
          <cell r="B391" t="str">
            <v>Janela metálica de correr em perfis metálicos (cantoneiras e tees)</v>
          </cell>
          <cell r="C391" t="str">
            <v>M2</v>
          </cell>
          <cell r="D391">
            <v>164.2216</v>
          </cell>
        </row>
        <row r="392">
          <cell r="A392" t="str">
            <v>001.09.00320</v>
          </cell>
          <cell r="B392" t="str">
            <v>Janela metálica maximar em chapa dobrada n 18</v>
          </cell>
          <cell r="C392" t="str">
            <v>M2</v>
          </cell>
          <cell r="D392">
            <v>171.9881</v>
          </cell>
        </row>
        <row r="393">
          <cell r="A393" t="str">
            <v>001.09.00340</v>
          </cell>
          <cell r="B393" t="str">
            <v>Janela metálica maximar em metalón</v>
          </cell>
          <cell r="C393" t="str">
            <v>M2</v>
          </cell>
          <cell r="D393">
            <v>171.9881</v>
          </cell>
        </row>
        <row r="394">
          <cell r="A394" t="str">
            <v>001.09.00360</v>
          </cell>
          <cell r="B394" t="str">
            <v>Janela metálica maximar em perfis metálicos (cantoneiras e tees)</v>
          </cell>
          <cell r="C394" t="str">
            <v>M2</v>
          </cell>
          <cell r="D394">
            <v>180.9881</v>
          </cell>
        </row>
        <row r="395">
          <cell r="A395" t="str">
            <v>001.09.00380</v>
          </cell>
          <cell r="B395" t="str">
            <v>Janela metálica veneziana em metalon</v>
          </cell>
          <cell r="C395" t="str">
            <v>M2</v>
          </cell>
          <cell r="D395">
            <v>141.9881</v>
          </cell>
        </row>
        <row r="396">
          <cell r="A396" t="str">
            <v>001.09.00400</v>
          </cell>
          <cell r="B396" t="str">
            <v>Janela metálica fixa para vidro em chapa dobrada</v>
          </cell>
          <cell r="C396" t="str">
            <v>M2</v>
          </cell>
          <cell r="D396">
            <v>196.9881</v>
          </cell>
        </row>
        <row r="397">
          <cell r="A397" t="str">
            <v>001.09.00440</v>
          </cell>
          <cell r="B397" t="str">
            <v>Janela metálica tipo grade de ferro de 1/2 pol. espaçados a cada 15 cm incl. tela de arame sobreposta, j3-120x50 cm</v>
          </cell>
          <cell r="C397" t="str">
            <v>UN</v>
          </cell>
          <cell r="D397">
            <v>253.99090000000001</v>
          </cell>
        </row>
        <row r="398">
          <cell r="A398" t="str">
            <v>001.09.00460</v>
          </cell>
          <cell r="B398" t="str">
            <v>Janela metálica de chapa dobrada n.18 tipo grade fixa inclusive ferragens e tela mosquiteiro</v>
          </cell>
          <cell r="C398" t="str">
            <v>M2</v>
          </cell>
          <cell r="D398">
            <v>141.7216</v>
          </cell>
        </row>
        <row r="399">
          <cell r="A399" t="str">
            <v>001.09.00480</v>
          </cell>
          <cell r="B399" t="str">
            <v>Janela metálica de correr em metalón com tela</v>
          </cell>
          <cell r="C399" t="str">
            <v>M2</v>
          </cell>
          <cell r="D399">
            <v>158.83240000000001</v>
          </cell>
        </row>
        <row r="400">
          <cell r="A400" t="str">
            <v>001.09.00500</v>
          </cell>
          <cell r="B400" t="str">
            <v>Portão metálico tipo grade em ferro de 1/2 pol espaçados a cada 15 cm conf. modelo, p5-90x210 cm</v>
          </cell>
          <cell r="C400" t="str">
            <v>UN</v>
          </cell>
          <cell r="D400">
            <v>327.63900000000001</v>
          </cell>
        </row>
        <row r="401">
          <cell r="A401" t="str">
            <v>001.09.00510</v>
          </cell>
          <cell r="B401" t="str">
            <v>Portão de Correr em Chapa Corrugada N.18, Conf. Det. SINFRA N.06</v>
          </cell>
          <cell r="C401" t="str">
            <v>m2</v>
          </cell>
          <cell r="D401">
            <v>210.41220000000001</v>
          </cell>
        </row>
        <row r="402">
          <cell r="A402" t="str">
            <v>001.09.00520</v>
          </cell>
          <cell r="B402" t="str">
            <v>Gradil  de ferro metalón 20x20 mm</v>
          </cell>
          <cell r="C402" t="str">
            <v>M2</v>
          </cell>
          <cell r="D402">
            <v>78.488200000000006</v>
          </cell>
        </row>
        <row r="403">
          <cell r="A403" t="str">
            <v>001.09.00530</v>
          </cell>
          <cell r="B403" t="str">
            <v>Fornecimento e Instalação de Gradil em Módulos Fixos, conf. det. SINFRA/ FEMA - Entrada do Parque Mãe Bonifácia</v>
          </cell>
          <cell r="C403" t="str">
            <v>ml</v>
          </cell>
          <cell r="D403">
            <v>233.9051</v>
          </cell>
        </row>
        <row r="404">
          <cell r="A404" t="str">
            <v>001.09.00540</v>
          </cell>
          <cell r="B404" t="str">
            <v>Portão de ferro metalon  30x20mm</v>
          </cell>
          <cell r="C404" t="str">
            <v>M2</v>
          </cell>
          <cell r="D404">
            <v>54.642400000000002</v>
          </cell>
        </row>
        <row r="405">
          <cell r="A405" t="str">
            <v>001.09.00560</v>
          </cell>
          <cell r="B405" t="str">
            <v>Grades de proteção - chapa 2 x 1 cm</v>
          </cell>
          <cell r="C405" t="str">
            <v>M2</v>
          </cell>
          <cell r="D405">
            <v>69.721599999999995</v>
          </cell>
        </row>
        <row r="406">
          <cell r="A406" t="str">
            <v>001.09.00580</v>
          </cell>
          <cell r="B406" t="str">
            <v>Portão metálico em chapa dobrada com fechamento em chapa lisa, inclusive ferragens</v>
          </cell>
          <cell r="C406" t="str">
            <v>M2</v>
          </cell>
          <cell r="D406">
            <v>88.421599999999998</v>
          </cell>
        </row>
        <row r="407">
          <cell r="A407" t="str">
            <v>001.09.00600</v>
          </cell>
          <cell r="B407" t="str">
            <v>Corrimão metálico de ferro ( 3 x 2 cm ) h=0,80m</v>
          </cell>
          <cell r="C407" t="str">
            <v>ML</v>
          </cell>
          <cell r="D407">
            <v>59.221600000000002</v>
          </cell>
        </row>
        <row r="408">
          <cell r="A408" t="str">
            <v>001.09.00620</v>
          </cell>
          <cell r="B408" t="str">
            <v>Portão metálico em chapa lisa vincada c/ requadro em perfil de ferro simples, inclusive ferragens e fechadura</v>
          </cell>
          <cell r="C408" t="str">
            <v>M2</v>
          </cell>
          <cell r="D408">
            <v>103.83240000000001</v>
          </cell>
        </row>
        <row r="409">
          <cell r="A409" t="str">
            <v>001.09.00640</v>
          </cell>
          <cell r="B409" t="str">
            <v>Alçapão metálico em chapa galvanizada</v>
          </cell>
          <cell r="C409" t="str">
            <v>M2</v>
          </cell>
          <cell r="D409">
            <v>248.29320000000001</v>
          </cell>
        </row>
        <row r="410">
          <cell r="A410" t="str">
            <v>001.09.00660</v>
          </cell>
          <cell r="B410" t="str">
            <v>Fornecimento e Instalação de Batente ou guarnição metálica para vão de ( 0,80 x 2,10 ) m</v>
          </cell>
          <cell r="C410" t="str">
            <v>UN</v>
          </cell>
          <cell r="D410">
            <v>61.488100000000003</v>
          </cell>
        </row>
        <row r="411">
          <cell r="A411" t="str">
            <v>001.09.00680</v>
          </cell>
          <cell r="B411" t="str">
            <v>Fornecimento e Instalação de Batente ou guarnição metálica para vão de ( 1,20 x 2,10 ) m</v>
          </cell>
          <cell r="C411" t="str">
            <v>UN</v>
          </cell>
          <cell r="D411">
            <v>66.370199999999997</v>
          </cell>
        </row>
        <row r="412">
          <cell r="A412" t="str">
            <v>001.09.00700</v>
          </cell>
          <cell r="B412" t="str">
            <v>Fornecimento e Instalação de Batente ou guarnição metálica para vão de ( 1,50 x 2,10 ) m</v>
          </cell>
          <cell r="C412" t="str">
            <v>UN</v>
          </cell>
          <cell r="D412">
            <v>70.2624</v>
          </cell>
        </row>
        <row r="413">
          <cell r="A413" t="str">
            <v>001.09.00720</v>
          </cell>
          <cell r="B413" t="str">
            <v>Fornecimento e Instalação de Batente ou guarnição metálica para vão de ( 1,80 x 2,10 ) m</v>
          </cell>
          <cell r="C413" t="str">
            <v>UN</v>
          </cell>
          <cell r="D413">
            <v>74.154600000000002</v>
          </cell>
        </row>
        <row r="414">
          <cell r="A414" t="str">
            <v>001.09.00740</v>
          </cell>
          <cell r="B414" t="str">
            <v>Fornecimento e Instalação de Porta  de ferro em perfil metálico - 0,80x2,10m - padrão comercial</v>
          </cell>
          <cell r="C414" t="str">
            <v>UN</v>
          </cell>
          <cell r="D414">
            <v>117.1932</v>
          </cell>
        </row>
        <row r="415">
          <cell r="A415" t="str">
            <v>001.09.00760</v>
          </cell>
          <cell r="B415" t="str">
            <v>Fornecimento e Instalação de Porta  de ferro em perfis metalicos - 0,70x2,10m - padrão comercial</v>
          </cell>
          <cell r="C415" t="str">
            <v>UN</v>
          </cell>
          <cell r="D415">
            <v>117.1932</v>
          </cell>
        </row>
        <row r="416">
          <cell r="A416" t="str">
            <v>001.09.00770</v>
          </cell>
          <cell r="B416" t="str">
            <v>Fornecimento e Instalação de Porta  de ferro em perfil metálico - 0,60x2,10m - padrão comercial</v>
          </cell>
          <cell r="C416" t="str">
            <v>un</v>
          </cell>
          <cell r="D416">
            <v>132.35319999999999</v>
          </cell>
        </row>
        <row r="417">
          <cell r="A417" t="str">
            <v>001.09.00780</v>
          </cell>
          <cell r="B417" t="str">
            <v>Fornecimento e Instalação de Porta de Ferro de Correr Em Perfil Metálico Tipo Mosaico Quadriculado, 4 Folhas, Dim. 2.00 x 2.13 Req. 13 Chapa 22 - Padrão Comercial</v>
          </cell>
          <cell r="C417" t="str">
            <v>m2</v>
          </cell>
          <cell r="D417">
            <v>241.3716</v>
          </cell>
        </row>
        <row r="418">
          <cell r="A418" t="str">
            <v>001.09.00790</v>
          </cell>
          <cell r="B418" t="str">
            <v>Fornecimento e Instalação de Porta de ferro tipo veneziana - 0,80x2,10m - padrão comercial</v>
          </cell>
          <cell r="C418" t="str">
            <v>un</v>
          </cell>
          <cell r="D418">
            <v>132.35319999999999</v>
          </cell>
        </row>
        <row r="419">
          <cell r="A419" t="str">
            <v>001.09.00800</v>
          </cell>
          <cell r="B419" t="str">
            <v>Fornecimento e Instalação de Porta de ferro tipo veneziana - 0,70x2,10m - padrão comercial</v>
          </cell>
          <cell r="C419" t="str">
            <v>UN</v>
          </cell>
          <cell r="D419">
            <v>132.35319999999999</v>
          </cell>
        </row>
        <row r="420">
          <cell r="A420" t="str">
            <v>001.09.00805</v>
          </cell>
          <cell r="B420" t="str">
            <v>Fornecimento e Instalação de Porta de ferro tipo veneziana - 0,60x2,10m - padrão comercial</v>
          </cell>
          <cell r="C420" t="str">
            <v>un</v>
          </cell>
          <cell r="D420">
            <v>132.35319999999999</v>
          </cell>
        </row>
        <row r="421">
          <cell r="A421" t="str">
            <v>001.09.00820</v>
          </cell>
          <cell r="B421" t="str">
            <v>Fornecimento e Instalação de Janela de ferro em perfis metálicos - basculante com grade - padrão comercial</v>
          </cell>
          <cell r="C421" t="str">
            <v>M2</v>
          </cell>
          <cell r="D421">
            <v>229.2216</v>
          </cell>
        </row>
        <row r="422">
          <cell r="A422" t="str">
            <v>001.09.00825</v>
          </cell>
          <cell r="B422" t="str">
            <v>Fornecimento e Instalação de Janela Tipo Vitro Basculante com Grade Xadrez 0.40 x 0.40 cm, batente e = 12 cm chapa 22 - Padrão Comercial</v>
          </cell>
          <cell r="C422" t="str">
            <v>m2</v>
          </cell>
          <cell r="D422">
            <v>166.3862</v>
          </cell>
        </row>
        <row r="423">
          <cell r="A423" t="str">
            <v>001.09.00826</v>
          </cell>
          <cell r="B423" t="str">
            <v>Fornecimento e Instalação de Janela Tipo Vitro Basculante com Grade Xadrez 0.40 x 0.60 cm Batente e = 12 cm Chapa 22 - Padrão Comercial</v>
          </cell>
          <cell r="C423" t="str">
            <v>m2</v>
          </cell>
          <cell r="D423">
            <v>166.3862</v>
          </cell>
        </row>
        <row r="424">
          <cell r="A424" t="str">
            <v>001.09.00830</v>
          </cell>
          <cell r="B424" t="str">
            <v>Fornecimento e Instalação de Janela Tipo Vitro Maxim-ar 1.00 x 0.60 m c/ Grade Xadrez, Batente E = 12 cm, Chapa 22  - Padrão Comercial</v>
          </cell>
          <cell r="C424" t="str">
            <v>m2</v>
          </cell>
          <cell r="D424">
            <v>214.61619999999999</v>
          </cell>
        </row>
        <row r="425">
          <cell r="A425" t="str">
            <v>001.09.00840</v>
          </cell>
          <cell r="B425" t="str">
            <v>Fornecimento e Instalação de Janela de ferro em perfis metálicos - de correr com grade  - padrão comercial</v>
          </cell>
          <cell r="C425" t="str">
            <v>m2</v>
          </cell>
          <cell r="D425">
            <v>156.9881</v>
          </cell>
        </row>
        <row r="426">
          <cell r="A426" t="str">
            <v>001.09.00845</v>
          </cell>
          <cell r="B426" t="str">
            <v>Fornecimento e Instalação de Janela Tipo Vitro de Correr com Caixilho Fixo 1.20 x 1.00 m c/ Grade, Batente E = 12 cm, Chapa 22 4 Folhas - Padrão Comercial</v>
          </cell>
          <cell r="C426" t="str">
            <v>m2</v>
          </cell>
          <cell r="D426">
            <v>128.71619999999999</v>
          </cell>
        </row>
        <row r="427">
          <cell r="A427" t="str">
            <v>001.09.00846</v>
          </cell>
          <cell r="B427" t="str">
            <v>Fornecimento e Instalação de Janela Tipo Vitro de Correr com Caixilho Fixo 1.50 x 1.00 m c/ Grade, Batente E = 12 cm, Chapa 22 4 Folhas - Padrão Comercial</v>
          </cell>
          <cell r="C427" t="str">
            <v>m2</v>
          </cell>
          <cell r="D427">
            <v>118.58620000000001</v>
          </cell>
        </row>
        <row r="428">
          <cell r="A428" t="str">
            <v>001.09.00848</v>
          </cell>
          <cell r="B428" t="str">
            <v>Fornecimento e Instalação de Janela Tipo Vitro de Correr com Caixilho Fixo 2.00 x 1.00 m s/ Grade, Batente e= 12 cm Chapa 22, 4 Folhas - Padrão Comercial</v>
          </cell>
          <cell r="C428" t="str">
            <v>m2</v>
          </cell>
          <cell r="D428">
            <v>113.1362</v>
          </cell>
        </row>
        <row r="429">
          <cell r="A429" t="str">
            <v>001.09.00850</v>
          </cell>
          <cell r="B429" t="str">
            <v>Fornecimento e Instalação de Janela Tipo Vitro de Correr com Caixilho Fixo 1.50 x 1.20 m c/ Grade, Batente E = 12 cm, Chapa 22 4 Folhas - Padrão Comercial</v>
          </cell>
          <cell r="C429" t="str">
            <v>m2</v>
          </cell>
          <cell r="D429">
            <v>110.7362</v>
          </cell>
        </row>
        <row r="430">
          <cell r="A430" t="str">
            <v>001.09.00860</v>
          </cell>
          <cell r="B430" t="str">
            <v>Fornecimento e Instalação de Janela metálica tipo veneziana de correr com grade - padrão comercial</v>
          </cell>
          <cell r="C430" t="str">
            <v>m2</v>
          </cell>
          <cell r="D430">
            <v>156.9881</v>
          </cell>
        </row>
        <row r="431">
          <cell r="A431" t="str">
            <v>001.09.00900</v>
          </cell>
          <cell r="B431" t="str">
            <v>Fornecimento e Instalação de Porta Padrão Popular (sem defeitos), Tipo Solidor, Dimensão 60 x 210 cm, incl. Portal de Cedrinho Fixado Com Espuma de Poliuretano, Alisar de Cedrinho, Dobradiça de Ferro Zincado 31/2"" x 21/2"",</v>
          </cell>
          <cell r="C431" t="str">
            <v>CJ</v>
          </cell>
          <cell r="D431">
            <v>112.01260000000001</v>
          </cell>
        </row>
        <row r="432">
          <cell r="A432" t="str">
            <v>001.09.00920</v>
          </cell>
          <cell r="B432" t="str">
            <v>Fornecimento e Instalação de Porta Padrão Popular (sem defeitos), Tipo Solidor, Dimensão 70 x 210 cm, incl. Portal de Cedrinho Fixado Com Espuma de Poliuretano, Alisar de Cedrinho, Dobradiça de Ferro Zincado 31/2"" x 21/2"",</v>
          </cell>
          <cell r="C432" t="str">
            <v>CJ</v>
          </cell>
          <cell r="D432">
            <v>112.01260000000001</v>
          </cell>
        </row>
        <row r="433">
          <cell r="A433" t="str">
            <v>001.09.00940</v>
          </cell>
          <cell r="B433" t="str">
            <v>Fornecimento e Instalação de Porta Padrão Popular (sem defeitos), Tipo Solidor, Dimensão 80 x 210 cm, incl. Portal de Cedrinho Fixado Com Espuma de Poliuretano, Alisar de Cedrinho, Dobradiça de Ferro Zincado 31/2"" x 21/2"",</v>
          </cell>
          <cell r="C433" t="str">
            <v>CJ</v>
          </cell>
          <cell r="D433">
            <v>112.01260000000001</v>
          </cell>
        </row>
        <row r="434">
          <cell r="A434" t="str">
            <v>001.09.00960</v>
          </cell>
          <cell r="B434" t="str">
            <v>Fornecimento e Instalação de Porta Tipo Solidor, Angelim, Prensada, Semi Oca, Laminada Para Pintura, Dim. 60 x 210 cm, incl. Portal de Angelim e=3.50cm, Fixado C/ Espuma de Poliuretano, Alisar de Angelim l=6.00cm, Dobradiça de Ferro Niquel. 31/2"" x 21/</v>
          </cell>
          <cell r="C434" t="str">
            <v>CJ</v>
          </cell>
          <cell r="D434">
            <v>205.89259999999999</v>
          </cell>
        </row>
        <row r="435">
          <cell r="A435" t="str">
            <v>001.09.00980</v>
          </cell>
          <cell r="B435" t="str">
            <v>Fornecimento e Instalação de Porta Tipo Solidor, Angelim, Prensada, Semi Oca, Laminada Para Pintura, Dim. 60 x 210 cm, incl. Portal de Angelim e=3.50cm, Fixado C/ Espuma de Poliuretano, Alisar de Angelim l=6.00cm, Dobradiça de Ferro Niquel. 31/2"" x 21/</v>
          </cell>
          <cell r="C435" t="str">
            <v>CJ</v>
          </cell>
          <cell r="D435">
            <v>205.89259999999999</v>
          </cell>
        </row>
        <row r="436">
          <cell r="A436" t="str">
            <v>001.09.01000</v>
          </cell>
          <cell r="B436" t="str">
            <v>Fornecimento e Instalação de Porta Tipo Solidor, Angelim, Prensada, Semi Oca, Laminada Para Pintura, Dim. 60 x 210 cm, incl. Portal de Angelim e=3.50cm, Fixado C/ Espuma de Poliuretano, Alisar de Angelim l=6.00cm, Dobradiça de Ferro Niquel. 31/2"" x 21/</v>
          </cell>
          <cell r="C436" t="str">
            <v>CJ</v>
          </cell>
          <cell r="D436">
            <v>205.89259999999999</v>
          </cell>
        </row>
        <row r="437">
          <cell r="A437" t="str">
            <v>001.09.01010</v>
          </cell>
          <cell r="B437" t="str">
            <v>Fornecimento e Instalação de Porta Tipo Solidor, Angelim, Prensada, Semi Oca, Laminada Para Pintura, Dim. 90 x 210 cm, incl. Portal de Angelim e=3.50cm, Fixado C/ Espuma de Poliuretano, Alisar de Angelim l=6.00cm, Dobradiça de Ferro Niquel. 31/2"" x 21/</v>
          </cell>
          <cell r="C437" t="str">
            <v>CJ</v>
          </cell>
          <cell r="D437">
            <v>205.89259999999999</v>
          </cell>
        </row>
        <row r="438">
          <cell r="A438" t="str">
            <v>001.09.01020</v>
          </cell>
          <cell r="B438" t="str">
            <v>Fornecimento e Instalação de Porta Tipo Solidor, Angelim, Prensada, Encabeçada,Semi Oca, Laminada Para Envernizamento, Dim. 60 x 210 cm, incl. Portal de Angelim e=3.50cm, Fixado C/ Espuma de Poliuretano, Alisar de Angelim l=6.00cm, Dobradiça 31/2""x21/2</v>
          </cell>
          <cell r="C438" t="str">
            <v>CJ</v>
          </cell>
          <cell r="D438">
            <v>230.9126</v>
          </cell>
        </row>
        <row r="439">
          <cell r="A439" t="str">
            <v>001.09.01040</v>
          </cell>
          <cell r="B439" t="str">
            <v>Fornecimento e Instalação de Porta Tipo Solidor, Angelim, Prensada, Encabeçada,Semi Oca, Laminada Para Envernizamento, Dim. 70 x 210 cm, incl. Portal de Angelim e=3.50cm, Fixado C/ Espuma de Poliuretano, Alisar de Angelim l=6.00cm, Dobradiça 31/2""x21/2</v>
          </cell>
          <cell r="C439" t="str">
            <v>CJ</v>
          </cell>
          <cell r="D439">
            <v>230.9126</v>
          </cell>
        </row>
        <row r="440">
          <cell r="A440" t="str">
            <v>001.09.01060</v>
          </cell>
          <cell r="B440" t="str">
            <v>Fornecimento e Instalação de Porta Tipo Solidor, Angelim, Prensada, Encabeçada,Semi Oca, Laminada Para Envernizamento, Dim. 80 x 210 cm, incl. Portal de Angelim e=3.50cm, Fixado C/ Espuma de Poliuretano, Alisar de Angelim l=6.00cm, Dobradiça 31/2""x21/2</v>
          </cell>
          <cell r="C440" t="str">
            <v>CJ</v>
          </cell>
          <cell r="D440">
            <v>230.9126</v>
          </cell>
        </row>
        <row r="441">
          <cell r="A441" t="str">
            <v>001.09.01070</v>
          </cell>
          <cell r="B441" t="str">
            <v>Fornecimento e Instalação de Porta Tipo Solidor, Angelim, Prensada, Encabeçada,Semi Oca, Laminada Para Envernizamento, Dim. 90 x 210 cm, incl. Portal de Angelim e=3.50cm, Fixado C/ Espuma de Poliuretano, Alisar de Angelim l=6.00cm, Dobradiça 31/2""x21/2</v>
          </cell>
          <cell r="C441" t="str">
            <v>CJ</v>
          </cell>
          <cell r="D441">
            <v>230.9126</v>
          </cell>
        </row>
        <row r="442">
          <cell r="A442" t="str">
            <v>001.09.01080</v>
          </cell>
          <cell r="B442" t="str">
            <v>Fornecimento e Instalação de Porta Tipo Solidor,Itaúba, Prensada, Encabeçada,Semi Oca, Laminada Para Envernizamento, Dim. 60 x 210 cm, incl. Portal de Itaúba e=3.50cm, Fixado C/ Espuma de Poliuretano, Alisar de Itaúba l=6.00cm, Dobradiça de 31/2""x21/2</v>
          </cell>
          <cell r="C442" t="str">
            <v>CJ</v>
          </cell>
          <cell r="D442">
            <v>237.99260000000001</v>
          </cell>
        </row>
        <row r="443">
          <cell r="A443" t="str">
            <v>001.09.01100</v>
          </cell>
          <cell r="B443" t="str">
            <v>Fornecimento e Instalação de Porta Tipo Solidor,Itaúba, Prensada, Encabeçada,Semi Oca, Laminada Para Envernizamento, Dim. 70 x 210 cm, incl. Portal de Itaúba e=3.50cm, Fixado C/ Espuma de Poliuretano, Alisar de Itaúba l=6.00cm, Dobradiça de 31/2""x21/2"</v>
          </cell>
          <cell r="C443" t="str">
            <v>CJ</v>
          </cell>
          <cell r="D443">
            <v>237.99260000000001</v>
          </cell>
        </row>
        <row r="444">
          <cell r="A444" t="str">
            <v>001.09.01120</v>
          </cell>
          <cell r="B444" t="str">
            <v>Fornecimento e Instalação de Porta Tipo Solidor,Itaúba, Prensada, Encabeçada,Semi Oca, Laminada Para Envernizamento, Dim. 80 x 210 cm, incl. Portal de Itaúba e=3.50cm, Fixado C/ Espuma de Poliuretano, Alisar de Itaúba l=6.00cm, Dobradiça de 31/2""x21/2"</v>
          </cell>
          <cell r="C444" t="str">
            <v>CJ</v>
          </cell>
          <cell r="D444">
            <v>226.30260000000001</v>
          </cell>
        </row>
        <row r="445">
          <cell r="A445" t="str">
            <v>001.09.01130</v>
          </cell>
          <cell r="B445" t="str">
            <v>Fornecimento e Instalação de Porta Tipo Solidor,Itaúba, Prensada, Encabeçada,Semi Oca, Laminada Para Envernizamento, Dim. 90 x 210 cm, incl. Portal de Itaúba e=3.50cm, Fixado C/ Espuma de Poliuretano, Alisar de Itaúba l=6.00cm, Dobradiça de 31/2""x21/2"</v>
          </cell>
          <cell r="C445" t="str">
            <v>CJ</v>
          </cell>
          <cell r="D445">
            <v>226.30260000000001</v>
          </cell>
        </row>
        <row r="446">
          <cell r="A446" t="str">
            <v>001.09.01290</v>
          </cell>
          <cell r="B446" t="str">
            <v>Fornecimento e Instalação de Porta Tipo Solidor, Angelim, Prensada, Semi Oca, Laminada e Formicada TX PP30 0.8 mm, Dim. 60 x 210 cm, incl. Portal de Angelim e=3.50cm, Fix. Espuma de Poliur., Alisar de Angelim l=6.00cm, Dobr. de Ferro Niquel. 31/2"" x 21</v>
          </cell>
          <cell r="C446" t="str">
            <v>un</v>
          </cell>
          <cell r="D446">
            <v>308.86610000000002</v>
          </cell>
        </row>
        <row r="447">
          <cell r="A447" t="str">
            <v>001.09.01291</v>
          </cell>
          <cell r="B447" t="str">
            <v>Fornecimento e Instalação de Porta Tipo Solidor, Angelim, Prensada, Semi Oca, Laminada e Formicada TX PP30 0.8 mm, Dim. 70 x 210 cm, incl. Portal de Angelim e=3.50cm, Fix. Espuma de Poliur., Alisar de Angelim l=6.00cm, Dobr. de Ferro Niquel. 31/2"" x 21</v>
          </cell>
          <cell r="C447" t="str">
            <v>un</v>
          </cell>
          <cell r="D447">
            <v>332.24610000000001</v>
          </cell>
        </row>
        <row r="448">
          <cell r="A448" t="str">
            <v>001.09.01292</v>
          </cell>
          <cell r="B448" t="str">
            <v>Fornecimento e Instalação de Porta Tipo Solidor, Angelim, Prensada, Semi Oca, Laminada e Formicada TX PP30 0.8 mm, Dim. 80 x 210 cm, incl. Portal de Angelim e=3.50cm, Fix. Espuma de Poliur., Alisar de Angelim l=6.00cm, Dobr. de Ferro Niquel. 31/2"" x 21</v>
          </cell>
          <cell r="C448" t="str">
            <v>un</v>
          </cell>
          <cell r="D448">
            <v>332.24610000000001</v>
          </cell>
        </row>
        <row r="449">
          <cell r="A449" t="str">
            <v>001.09.01293</v>
          </cell>
          <cell r="B449" t="str">
            <v>Fornecimento e Instalação de Porta Tipo Solidor, Angelim, Prensada, Semi Oca, Laminada e Formicada TX PP30 0.8 mm, Dim. 90 x 210 cm, incl. Portal de Angelim e=3.50cm, Fix. Espuma de Poliur., Alisar de Angelim l=6.00cm, Dobr. de Ferro Niquel. 31/2"" x 21</v>
          </cell>
          <cell r="C449" t="str">
            <v>un</v>
          </cell>
          <cell r="D449">
            <v>332.24610000000001</v>
          </cell>
        </row>
        <row r="450">
          <cell r="A450" t="str">
            <v>001.09.01420</v>
          </cell>
          <cell r="B450" t="str">
            <v>Fechadura c/ chave central, maçaneta tipo copo, conjunto completo p/portas de entrada</v>
          </cell>
          <cell r="C450" t="str">
            <v>UN</v>
          </cell>
          <cell r="D450">
            <v>23.020199999999999</v>
          </cell>
        </row>
        <row r="451">
          <cell r="A451" t="str">
            <v>001.09.01440</v>
          </cell>
          <cell r="B451" t="str">
            <v>Fechadura c/ chave central, maçaneta tipo copo, conjunto completo p/portas de comunicacao</v>
          </cell>
          <cell r="C451" t="str">
            <v>UN</v>
          </cell>
          <cell r="D451">
            <v>18.860199999999999</v>
          </cell>
        </row>
        <row r="452">
          <cell r="A452" t="str">
            <v>001.09.01460</v>
          </cell>
          <cell r="B452" t="str">
            <v>Fechadura c/ chave central, maçaneta tipo copo, conjunto completo p/portas de banheiro</v>
          </cell>
          <cell r="C452" t="str">
            <v>UN</v>
          </cell>
          <cell r="D452">
            <v>18.860199999999999</v>
          </cell>
        </row>
        <row r="453">
          <cell r="A453" t="str">
            <v>001.09.02300</v>
          </cell>
          <cell r="B453" t="str">
            <v>Tela metálica tipo mosquiteiro fixado em ferro cantoneira de abas iguais de 1/2""""x1/8""""</v>
          </cell>
          <cell r="C453" t="str">
            <v>M2</v>
          </cell>
          <cell r="D453">
            <v>33.885399999999997</v>
          </cell>
        </row>
        <row r="454">
          <cell r="A454" t="str">
            <v>001.09.02320</v>
          </cell>
          <cell r="B454" t="str">
            <v>Tela metálica tipo mosquiteiro fixado em ferro cantoneira de abas iguais de 1""""x3/16""""</v>
          </cell>
          <cell r="C454" t="str">
            <v>M2</v>
          </cell>
          <cell r="D454">
            <v>59.985399999999998</v>
          </cell>
        </row>
        <row r="455">
          <cell r="A455" t="str">
            <v>001.09.02325</v>
          </cell>
          <cell r="B455" t="str">
            <v>Fornecimento e Instalação de Chapa de Ferro Preta Lisa e= 3 mm Conf. Det. 26 A SEJUSP</v>
          </cell>
          <cell r="C455" t="str">
            <v>m2</v>
          </cell>
          <cell r="D455">
            <v>128.08510000000001</v>
          </cell>
        </row>
        <row r="456">
          <cell r="A456" t="str">
            <v>001.09.02327</v>
          </cell>
          <cell r="B456" t="str">
            <v>Fornecimento e Instalação de Chapa de Ferro Preta Lisa e= 8 mm Conf. Det. 26 C SEJUSP</v>
          </cell>
          <cell r="C456" t="str">
            <v>m2</v>
          </cell>
          <cell r="D456">
            <v>339.98250000000002</v>
          </cell>
        </row>
        <row r="457">
          <cell r="A457" t="str">
            <v>001.09.02330</v>
          </cell>
          <cell r="B457" t="str">
            <v>Fornecimento e Instalação de Porta Para Cadeia ou Presídio 0.80 x 2.10 em grade 7/8"" e barra chata 1 1/2"" x 5/16"" Conf. Det. 05 SINFRA</v>
          </cell>
          <cell r="C457" t="str">
            <v>m2</v>
          </cell>
          <cell r="D457">
            <v>227.84440000000001</v>
          </cell>
        </row>
        <row r="458">
          <cell r="A458" t="str">
            <v>001.09.02335</v>
          </cell>
          <cell r="B458" t="str">
            <v>Fornecimento e Instalação de Porta Metálica C/ Passa Prato Conf. Det. 05 SEJUSP</v>
          </cell>
          <cell r="C458" t="str">
            <v>m2</v>
          </cell>
          <cell r="D458">
            <v>356.19459999999998</v>
          </cell>
        </row>
        <row r="459">
          <cell r="A459" t="str">
            <v>001.09.02336</v>
          </cell>
          <cell r="B459" t="str">
            <v>Fornecimento e Instalação de Porta Metálica S/ Passa Prato Conf. Det. 05 A SEJUSP</v>
          </cell>
          <cell r="C459" t="str">
            <v>m2</v>
          </cell>
          <cell r="D459">
            <v>278.31799999999998</v>
          </cell>
        </row>
        <row r="460">
          <cell r="A460" t="str">
            <v>001.09.02337</v>
          </cell>
          <cell r="B460" t="str">
            <v>Fornecimento e Instalação de Porta Metálica C/ Chapa Metálica Sobre Toda a Porta Conf. Det. 05 B  SEJUSP</v>
          </cell>
          <cell r="C460" t="str">
            <v>m2</v>
          </cell>
          <cell r="D460">
            <v>426.10849999999999</v>
          </cell>
        </row>
        <row r="461">
          <cell r="A461" t="str">
            <v>001.09.02338</v>
          </cell>
          <cell r="B461" t="str">
            <v>Fornecimento e Instalação de Conjunto de Grade Conf. Det. 08 SEJUSP</v>
          </cell>
          <cell r="C461" t="str">
            <v>m2</v>
          </cell>
          <cell r="D461">
            <v>130.26499999999999</v>
          </cell>
        </row>
        <row r="462">
          <cell r="A462" t="str">
            <v>001.09.02340</v>
          </cell>
          <cell r="B462" t="str">
            <v>Fornecimento e Instalação de Grade Metálica Conf. Det. 09 A SEJUSP</v>
          </cell>
          <cell r="C462" t="str">
            <v>m2</v>
          </cell>
          <cell r="D462">
            <v>191.0461</v>
          </cell>
        </row>
        <row r="463">
          <cell r="A463" t="str">
            <v>001.09.02345</v>
          </cell>
          <cell r="B463" t="str">
            <v>Fornecimento e Instalação de Porta Metálica C/ Chapa Metálica Sobre Toda a Porta Conf. Det. 23  SEJUSP</v>
          </cell>
          <cell r="C463" t="str">
            <v>m2</v>
          </cell>
          <cell r="D463">
            <v>380.67520000000002</v>
          </cell>
        </row>
        <row r="464">
          <cell r="A464" t="str">
            <v>001.09.02346</v>
          </cell>
          <cell r="B464" t="str">
            <v>Fornecimento e Instalação de Porta Metálica S/ Chapa Metálica Conf. Det. 23 A  SEJUSP</v>
          </cell>
          <cell r="C464" t="str">
            <v>m2</v>
          </cell>
          <cell r="D464">
            <v>297.05579999999998</v>
          </cell>
        </row>
        <row r="465">
          <cell r="A465" t="str">
            <v>001.09.02350</v>
          </cell>
          <cell r="B465" t="str">
            <v>Fornecimento e Instalação de Visor Conf. Det. 30 SEJUSP</v>
          </cell>
          <cell r="C465" t="str">
            <v>un</v>
          </cell>
          <cell r="D465">
            <v>210.67439999999999</v>
          </cell>
        </row>
        <row r="466">
          <cell r="A466" t="str">
            <v>001.09.02360</v>
          </cell>
          <cell r="B466" t="str">
            <v>Fornecimento e Instalação de Tranca Tipo Comum Conf. Det. 41 SEJUSP</v>
          </cell>
          <cell r="C466" t="str">
            <v>un</v>
          </cell>
          <cell r="D466">
            <v>122.6871</v>
          </cell>
        </row>
        <row r="467">
          <cell r="A467" t="str">
            <v>001.09.02365</v>
          </cell>
          <cell r="B467" t="str">
            <v>Fornecimento e Instalação de Grade Metálica Conf. Det. 45 B SEJUSP</v>
          </cell>
          <cell r="C467" t="str">
            <v>m2</v>
          </cell>
          <cell r="D467">
            <v>246.3074</v>
          </cell>
        </row>
        <row r="468">
          <cell r="A468" t="str">
            <v>001.09.02370</v>
          </cell>
          <cell r="B468" t="str">
            <v>Batente de madeira 15 x 15 cm para porta e janela</v>
          </cell>
          <cell r="C468" t="str">
            <v>m</v>
          </cell>
          <cell r="D468">
            <v>20.7333</v>
          </cell>
        </row>
        <row r="469">
          <cell r="A469" t="str">
            <v>001.09.02380</v>
          </cell>
          <cell r="B469" t="str">
            <v>Batente de madeira 3,5 x 14,5 cm para portas e janelas</v>
          </cell>
          <cell r="C469" t="str">
            <v>M</v>
          </cell>
          <cell r="D469">
            <v>8.0296000000000003</v>
          </cell>
        </row>
        <row r="470">
          <cell r="A470" t="str">
            <v>001.09.02400</v>
          </cell>
          <cell r="B470" t="str">
            <v>Reparo em esquadria - substituição de folhas de porta/janelas de madeira tipo almofadada</v>
          </cell>
          <cell r="C470" t="str">
            <v>M2</v>
          </cell>
          <cell r="D470">
            <v>42.630299999999998</v>
          </cell>
        </row>
        <row r="471">
          <cell r="A471" t="str">
            <v>001.09.02420</v>
          </cell>
          <cell r="B471" t="str">
            <v>Reparo em esquadria - substituição de batente de madeira</v>
          </cell>
          <cell r="C471" t="str">
            <v>M</v>
          </cell>
          <cell r="D471">
            <v>17.7865</v>
          </cell>
        </row>
        <row r="472">
          <cell r="A472" t="str">
            <v>001.09.02440</v>
          </cell>
          <cell r="B472" t="str">
            <v>Reparo em esquadria - substituição de folha de porta de madeira tipo solidor, inclusive dobradiças, -(0,60x1,80)m</v>
          </cell>
          <cell r="C472" t="str">
            <v>UN</v>
          </cell>
          <cell r="D472">
            <v>50.916499999999999</v>
          </cell>
        </row>
        <row r="473">
          <cell r="A473" t="str">
            <v>001.09.02460</v>
          </cell>
          <cell r="B473" t="str">
            <v>Reparo em esquadria - substituição de folha de porta de madeira tipo solidor, inclusive dobradiças, -(0,60x2,10)m</v>
          </cell>
          <cell r="C473" t="str">
            <v>UN</v>
          </cell>
          <cell r="D473">
            <v>54.606499999999997</v>
          </cell>
        </row>
        <row r="474">
          <cell r="A474" t="str">
            <v>001.09.02480</v>
          </cell>
          <cell r="B474" t="str">
            <v>Reparo em esquadria - substituição de folha de porta de madeira tipo solidor, inclusive dobradiças, -(0,70x2,10)m</v>
          </cell>
          <cell r="C474" t="str">
            <v>UN</v>
          </cell>
          <cell r="D474">
            <v>54.606499999999997</v>
          </cell>
        </row>
        <row r="475">
          <cell r="A475" t="str">
            <v>001.09.02500</v>
          </cell>
          <cell r="B475" t="str">
            <v>Reparo em esquadria - substituição de folha de porta de madeira tipo solidor, inclusive dobradiças, -(0,80x2,10)m</v>
          </cell>
          <cell r="C475" t="str">
            <v>UN</v>
          </cell>
          <cell r="D475">
            <v>54.606499999999997</v>
          </cell>
        </row>
        <row r="476">
          <cell r="A476" t="str">
            <v>001.09.02520</v>
          </cell>
          <cell r="B476" t="str">
            <v>Reparo em esquadria - substituição de folha de porta de madeira tipo solidor, inclusive dobradiças, -(0,90x2,10)m</v>
          </cell>
          <cell r="C476" t="str">
            <v>UN</v>
          </cell>
          <cell r="D476">
            <v>92.606499999999997</v>
          </cell>
        </row>
        <row r="477">
          <cell r="A477" t="str">
            <v>001.09.02540</v>
          </cell>
          <cell r="B477" t="str">
            <v>Reparo em esquadria - substituição de folha de madeira almofadada, inclusive dobradiças-(0,60x2,10)m</v>
          </cell>
          <cell r="C477" t="str">
            <v>UN</v>
          </cell>
          <cell r="D477">
            <v>73.606499999999997</v>
          </cell>
        </row>
        <row r="478">
          <cell r="A478" t="str">
            <v>001.09.02560</v>
          </cell>
          <cell r="B478" t="str">
            <v>Reparo em esquadria - substituição de folha de madeira almofadada, inclusive dobradiças-(0,70x2,10)m</v>
          </cell>
          <cell r="C478" t="str">
            <v>UN</v>
          </cell>
          <cell r="D478">
            <v>73.606499999999997</v>
          </cell>
        </row>
        <row r="479">
          <cell r="A479" t="str">
            <v>001.09.02580</v>
          </cell>
          <cell r="B479" t="str">
            <v>Reparo em esquadria - substituição de folha de madeira almofadada, inclusive dobradiças-(0,80x2,10)m</v>
          </cell>
          <cell r="C479" t="str">
            <v>UN</v>
          </cell>
          <cell r="D479">
            <v>73.606499999999997</v>
          </cell>
        </row>
        <row r="480">
          <cell r="A480" t="str">
            <v>001.09.02600</v>
          </cell>
          <cell r="B480" t="str">
            <v>Reparo em esquadria - substituição de folha de madeira almofadada, inclusive dobradiças-(0,90x2,10)m</v>
          </cell>
          <cell r="C480" t="str">
            <v>UN</v>
          </cell>
          <cell r="D480">
            <v>87.606499999999997</v>
          </cell>
        </row>
        <row r="481">
          <cell r="A481" t="str">
            <v>001.09.02620</v>
          </cell>
          <cell r="B481" t="str">
            <v>Reparo em esquadria - substituição de batente de peroba, inclusive guarnições -vão de (0,60x2,10)m</v>
          </cell>
          <cell r="C481" t="str">
            <v>JG</v>
          </cell>
          <cell r="D481">
            <v>98.226600000000005</v>
          </cell>
        </row>
        <row r="482">
          <cell r="A482" t="str">
            <v>001.09.02640</v>
          </cell>
          <cell r="B482" t="str">
            <v>Reparo em esquadria - substituição de batente de peroba, inclusive guarnições -vão de (0,70x2,10)m</v>
          </cell>
          <cell r="C482" t="str">
            <v>JG</v>
          </cell>
          <cell r="D482">
            <v>96.892099999999999</v>
          </cell>
        </row>
        <row r="483">
          <cell r="A483" t="str">
            <v>001.09.02660</v>
          </cell>
          <cell r="B483" t="str">
            <v>Reparo em esquadria - substituição de batente de peroba, inclusive guarnições -vão de (0,80x2,10)m</v>
          </cell>
          <cell r="C483" t="str">
            <v>JG</v>
          </cell>
          <cell r="D483">
            <v>108.9226</v>
          </cell>
        </row>
        <row r="484">
          <cell r="A484" t="str">
            <v>001.09.02800</v>
          </cell>
          <cell r="B484" t="str">
            <v>Reparo em Grades e Portões - substituição de ferro CA 25 1/2""</v>
          </cell>
          <cell r="C484" t="str">
            <v>ml</v>
          </cell>
          <cell r="D484">
            <v>4.0110999999999999</v>
          </cell>
        </row>
        <row r="485">
          <cell r="A485" t="str">
            <v>001.09.02820</v>
          </cell>
          <cell r="B485" t="str">
            <v>Reparo em Grades e Portões - substituição de ferro CA 25 7/8""</v>
          </cell>
          <cell r="C485" t="str">
            <v>ml</v>
          </cell>
          <cell r="D485">
            <v>13.7584</v>
          </cell>
        </row>
        <row r="486">
          <cell r="A486" t="str">
            <v>001.09.02840</v>
          </cell>
          <cell r="B486" t="str">
            <v>Reparo em Alambrados e Portões - substituição de tubo de ferro em chapa preta diam.2"" chapa 13</v>
          </cell>
          <cell r="C486" t="str">
            <v>ml</v>
          </cell>
          <cell r="D486">
            <v>16.174800000000001</v>
          </cell>
        </row>
        <row r="487">
          <cell r="A487" t="str">
            <v>001.09.02860</v>
          </cell>
          <cell r="B487" t="str">
            <v>Reparo em Alambrados e Portões - substituição de tela de alambrado galvanizado malha 2"" fio dw12</v>
          </cell>
          <cell r="C487" t="str">
            <v>m2</v>
          </cell>
          <cell r="D487">
            <v>14.151400000000001</v>
          </cell>
        </row>
        <row r="488">
          <cell r="A488" t="str">
            <v>001.10</v>
          </cell>
          <cell r="B488" t="str">
            <v>REVESTIMENTO</v>
          </cell>
          <cell r="D488">
            <v>329.01499999999999</v>
          </cell>
        </row>
        <row r="489">
          <cell r="A489" t="str">
            <v>001.10.00020</v>
          </cell>
          <cell r="B489" t="str">
            <v>Chapisco de aderência c/argamassa de cimento e areia traço 1:3 e= 5 mm</v>
          </cell>
          <cell r="C489" t="str">
            <v>m2</v>
          </cell>
          <cell r="D489">
            <v>1.9576</v>
          </cell>
        </row>
        <row r="490">
          <cell r="A490" t="str">
            <v>001.10.00040</v>
          </cell>
          <cell r="B490" t="str">
            <v>Chapisco de acab.c/argam.de cimento e pedrisco traço 1:4  e= 7 mm</v>
          </cell>
          <cell r="C490" t="str">
            <v>m2</v>
          </cell>
          <cell r="D490">
            <v>2.9297</v>
          </cell>
        </row>
        <row r="491">
          <cell r="A491" t="str">
            <v>001.10.00100</v>
          </cell>
          <cell r="B491" t="str">
            <v>Reboco paulista usando argamassa mista de cimento cal e areia no traço 1:2:8 com 20 mm de espessura</v>
          </cell>
          <cell r="C491" t="str">
            <v>m2</v>
          </cell>
          <cell r="D491">
            <v>7.8211000000000004</v>
          </cell>
        </row>
        <row r="492">
          <cell r="A492" t="str">
            <v>001.10.00110</v>
          </cell>
          <cell r="B492" t="str">
            <v>Reboco paulista usando argamassa mista de cimento cal e areia no traço 1:2:9 com 20 mm de espessura</v>
          </cell>
          <cell r="C492" t="str">
            <v>m2</v>
          </cell>
          <cell r="D492">
            <v>7.6371000000000002</v>
          </cell>
        </row>
        <row r="493">
          <cell r="A493" t="str">
            <v>001.10.00120</v>
          </cell>
          <cell r="B493" t="str">
            <v>Reboco c/ argamassa de cal em pasta e areia fina peneirada no traço 1:2 (espessura 0.5 cm)</v>
          </cell>
          <cell r="C493" t="str">
            <v>m2</v>
          </cell>
          <cell r="D493">
            <v>3.6324999999999998</v>
          </cell>
        </row>
        <row r="494">
          <cell r="A494" t="str">
            <v>001.10.00170</v>
          </cell>
          <cell r="B494" t="str">
            <v>Revestimento c/ argamassa de barita e = 1O mm</v>
          </cell>
          <cell r="C494" t="str">
            <v>m2</v>
          </cell>
          <cell r="D494">
            <v>42.392600000000002</v>
          </cell>
        </row>
        <row r="495">
          <cell r="A495" t="str">
            <v>001.10.00180</v>
          </cell>
          <cell r="B495" t="str">
            <v>Reboco barra lisa com argamassa de cimento e areia 1:1.5 com impermeabilizante inclusive emboço de cimento e areia 1:4</v>
          </cell>
          <cell r="C495" t="str">
            <v>M2</v>
          </cell>
          <cell r="D495">
            <v>17.493600000000001</v>
          </cell>
        </row>
        <row r="496">
          <cell r="A496" t="str">
            <v>001.10.00200</v>
          </cell>
          <cell r="B496" t="str">
            <v>Barra lisa c/ acabamento em nata de cimento comum c/ desempenadeira de aço sobre emboço de cimento e areia 1:4</v>
          </cell>
          <cell r="C496" t="str">
            <v>m2</v>
          </cell>
          <cell r="D496">
            <v>12.008100000000001</v>
          </cell>
        </row>
        <row r="497">
          <cell r="A497" t="str">
            <v>001.10.00220</v>
          </cell>
          <cell r="B497" t="str">
            <v>Barra lisa c/ acabamento em nata de cimento comum c/ desempenadeira de aço sobre emboço de cimento e areia 1:4:8</v>
          </cell>
          <cell r="C497" t="str">
            <v>m2</v>
          </cell>
          <cell r="D497">
            <v>11.581300000000001</v>
          </cell>
        </row>
        <row r="498">
          <cell r="A498" t="str">
            <v>001.10.00240</v>
          </cell>
          <cell r="B498" t="str">
            <v>Barra lisa c/ acabamento em nata de cimento branco c/ desempenadeira de aço sobre emboço de cimento e areia 1:4</v>
          </cell>
          <cell r="C498" t="str">
            <v>m2</v>
          </cell>
          <cell r="D498">
            <v>14.0441</v>
          </cell>
        </row>
        <row r="499">
          <cell r="A499" t="str">
            <v>001.10.00260</v>
          </cell>
          <cell r="B499" t="str">
            <v>Barra lisa c/ acabamento em nata de cimento comum c/ desempenadeira de aço sobre emboço de cimento e areia 1:4:8</v>
          </cell>
          <cell r="C499" t="str">
            <v>m2</v>
          </cell>
          <cell r="D499">
            <v>11.581300000000001</v>
          </cell>
        </row>
        <row r="500">
          <cell r="A500" t="str">
            <v>001.10.00280</v>
          </cell>
          <cell r="B500" t="str">
            <v>Revestimento com azulejo branco (dimensão mínima 150x150 mm, espessura mínima 4 mm) empregando argamassa pré fabricada de cimento colante (a prumo ), incl rejuntamento</v>
          </cell>
          <cell r="C500" t="str">
            <v>m2</v>
          </cell>
          <cell r="D500">
            <v>22.776800000000001</v>
          </cell>
        </row>
        <row r="501">
          <cell r="A501" t="str">
            <v>001.10.00300</v>
          </cell>
          <cell r="B501" t="str">
            <v>Revestimento com azulejo decorado (dimensão mínima 150x150 mm, espessura mínima 4 mm) empregando argamassa pré fabricada de cimento colante (a prumo ), incl rejuntamento</v>
          </cell>
          <cell r="C501" t="str">
            <v>m2</v>
          </cell>
          <cell r="D501">
            <v>19.9938</v>
          </cell>
        </row>
        <row r="502">
          <cell r="A502" t="str">
            <v>001.10.00320</v>
          </cell>
          <cell r="B502" t="str">
            <v>Revestimento Com Piso Parede (dimensão mínima 300x300 mm, espessura mínima 6 mm) Empregando Argamassa Pré Fabricada de Cimento Colante, incl Rejuntamento</v>
          </cell>
          <cell r="C502" t="str">
            <v>m2</v>
          </cell>
          <cell r="D502">
            <v>19.991800000000001</v>
          </cell>
        </row>
        <row r="503">
          <cell r="A503" t="str">
            <v>001.10.00330</v>
          </cell>
          <cell r="B503" t="str">
            <v>Fornecimento e Assentamento de Pastilha de Porcelana (dimensão mínima 100x100 mm, espessura mínima 8 mm), Assentada Com Argamassa Pré- Fabricada de Cimento Colante, Incl. Rejuntamento</v>
          </cell>
          <cell r="C503" t="str">
            <v>m2</v>
          </cell>
          <cell r="D503">
            <v>47.176099999999998</v>
          </cell>
        </row>
        <row r="504">
          <cell r="A504" t="str">
            <v>001.10.00560</v>
          </cell>
          <cell r="B504" t="str">
            <v>Revestimento c/ carpete 8 mm sobre parede</v>
          </cell>
          <cell r="C504" t="str">
            <v>M2</v>
          </cell>
          <cell r="D504">
            <v>24.803599999999999</v>
          </cell>
        </row>
        <row r="505">
          <cell r="A505" t="str">
            <v>001.10.00580</v>
          </cell>
          <cell r="B505" t="str">
            <v>Revestimento de paredes com laminado melaminico colado (formiplac texturizado)</v>
          </cell>
          <cell r="C505" t="str">
            <v>m2</v>
          </cell>
          <cell r="D505">
            <v>23.991599999999998</v>
          </cell>
        </row>
        <row r="506">
          <cell r="A506" t="str">
            <v>001.10.00660</v>
          </cell>
          <cell r="B506" t="str">
            <v>Faixas decorativas para portas e janelas, 10 cm de largura, em argamassa mista de cimento cal e areia</v>
          </cell>
          <cell r="C506" t="str">
            <v>M</v>
          </cell>
          <cell r="D506">
            <v>4.1908000000000003</v>
          </cell>
        </row>
        <row r="507">
          <cell r="A507" t="str">
            <v>001.10.00680</v>
          </cell>
          <cell r="B507" t="str">
            <v>Fornecimento e Assentamento de Faixa Cerâmica Decorada Para Cozinha e Banheiro</v>
          </cell>
          <cell r="C507" t="str">
            <v>ml</v>
          </cell>
          <cell r="D507">
            <v>13.7346</v>
          </cell>
        </row>
        <row r="508">
          <cell r="A508" t="str">
            <v>001.10.00740</v>
          </cell>
          <cell r="B508" t="str">
            <v>Correção de trincas em paredes, usando ferro de 1/4"""" e argamassa de cimento e areia 1:3</v>
          </cell>
          <cell r="C508" t="str">
            <v>M</v>
          </cell>
          <cell r="D508">
            <v>19.276900000000001</v>
          </cell>
        </row>
        <row r="509">
          <cell r="A509" t="str">
            <v>001.11</v>
          </cell>
          <cell r="B509" t="str">
            <v>PISOS RODAPÉS SOLEIRAS E PEITORIS</v>
          </cell>
          <cell r="D509">
            <v>1236.8943999999999</v>
          </cell>
        </row>
        <row r="510">
          <cell r="A510" t="str">
            <v>001.11.00010</v>
          </cell>
          <cell r="B510" t="str">
            <v>Preparo e apiloamento do local destinado a receber o piso, incl. carga e transporte manual de material de caixão de empréstimo para complementação do que faltar.</v>
          </cell>
          <cell r="C510" t="str">
            <v>m2</v>
          </cell>
          <cell r="D510">
            <v>5.9009</v>
          </cell>
        </row>
        <row r="511">
          <cell r="A511" t="str">
            <v>001.11.00015</v>
          </cell>
          <cell r="B511" t="str">
            <v>Fornecimento e Execução de Picoteamento de Piso Para Aplicação de Argamassa de Regularização em Pisos Pré Exitentes</v>
          </cell>
          <cell r="C511" t="str">
            <v>m2</v>
          </cell>
          <cell r="D511">
            <v>1.3325</v>
          </cell>
        </row>
        <row r="512">
          <cell r="A512" t="str">
            <v>001.11.00040</v>
          </cell>
          <cell r="B512" t="str">
            <v>Regularização de laje ou lastro de concreto com argamassa de cimento e areia no traço 1:3, procedendo-se da seguinte maneira: umidecer abundantemente o contrapiso, aplicar nata de agua e cimento e finalmente a aplicar da argamassa de regularização.</v>
          </cell>
          <cell r="C512" t="str">
            <v>m3</v>
          </cell>
          <cell r="D512">
            <v>283.80529999999999</v>
          </cell>
        </row>
        <row r="513">
          <cell r="A513" t="str">
            <v>001.11.00050</v>
          </cell>
          <cell r="B513" t="str">
            <v>Contrapiso de concreto não estrutural Fck=13,5 Mpa, preparado com régua de alumínio e desempenadeira de madeira, perfeitamente nivelado, pronto para receber o piso, esp.= 6.00 cm</v>
          </cell>
          <cell r="C513" t="str">
            <v>m2</v>
          </cell>
          <cell r="D513">
            <v>16.967300000000002</v>
          </cell>
        </row>
        <row r="514">
          <cell r="A514" t="str">
            <v>001.11.00060</v>
          </cell>
          <cell r="B514" t="str">
            <v>Calçada em concreto Fck=13,5 Mpa no traco 1:3:6 com junta de dilatação de madeira 1.2 cm de espessura formando quadro 2.0 x 2.0 m com 6.0 cm de espessura, preparado com régua de alumínio e desempenadeira de madeira, perfeitamente nivelado.</v>
          </cell>
          <cell r="C514" t="str">
            <v>m2</v>
          </cell>
          <cell r="D514">
            <v>19.508099999999999</v>
          </cell>
        </row>
        <row r="515">
          <cell r="A515" t="str">
            <v>001.11.00080</v>
          </cell>
          <cell r="B515" t="str">
            <v>Calçada em concreto Fck=13,5 Mpa, no traço 1:3:6 com junta de dilatação seca, formando quadro de 2.00x2.00 m, com 6 cm de espessura, preparado com régua de alumínio e desempenadeira de madeira, perfeitamente nivelado.</v>
          </cell>
          <cell r="C515" t="str">
            <v>m2</v>
          </cell>
          <cell r="D515">
            <v>19.508099999999999</v>
          </cell>
        </row>
        <row r="516">
          <cell r="A516" t="str">
            <v>001.11.00100</v>
          </cell>
          <cell r="B516" t="str">
            <v>Calçada em Concreto Usinado 13,50 Mpa, Com Junta de Dilatação de Ripa de Madeira de 1.20 cm de Espessura formando Quadro 1.50 x 1.50 m, sendo a espessura de e= 5.00 cm, preparado com régua de alumínio e desempenadeira de madeira, perfeitamente nivelado.</v>
          </cell>
          <cell r="C516" t="str">
            <v>m2</v>
          </cell>
          <cell r="D516">
            <v>20.432700000000001</v>
          </cell>
        </row>
        <row r="517">
          <cell r="A517" t="str">
            <v>001.11.00110</v>
          </cell>
          <cell r="B517" t="str">
            <v>Calçada em Concreto Usinado 13,50 Mpa, Com Junta de Dilatação de Ripa de Madeira de 1.20 cm de Espessura formando Quadro 1.50 x 1.50 m, sendo a espessura de e=7.00 cm, preparado com régua de alumínio e desempenadeira de madeira, perfeitamente nivelado.</v>
          </cell>
          <cell r="C517" t="str">
            <v>m2</v>
          </cell>
          <cell r="D517">
            <v>25.315899999999999</v>
          </cell>
        </row>
        <row r="518">
          <cell r="A518" t="str">
            <v>001.11.00180</v>
          </cell>
          <cell r="B518" t="str">
            <v>Cimentado liso queimado c/espessura de 1.5 cm c/argamassa de cimento e areia no traço 1:3, procedendo-se da seguinte maneira: umidecer abundantemente o contrapiso, aplicar nata de agua e cimento e finalmente a aplicar da argamassa de acabamento.</v>
          </cell>
          <cell r="C518" t="str">
            <v>m2</v>
          </cell>
          <cell r="D518">
            <v>6.6917999999999997</v>
          </cell>
        </row>
        <row r="519">
          <cell r="A519" t="str">
            <v>001.11.00200</v>
          </cell>
          <cell r="B519" t="str">
            <v>Cimentado liso queimado c/espessura de 2 cm usando argamassa de cimento e areia 1:3 c/ juntas plásticas de 19 mm formando quadros de 2.00 x 2.00 m,umidecer abundantemente o contrapiso, aplicar nata de agua e cimento e finalmente a aplicar a argamassa.</v>
          </cell>
          <cell r="C519" t="str">
            <v>m2</v>
          </cell>
          <cell r="D519">
            <v>10.9033</v>
          </cell>
        </row>
        <row r="520">
          <cell r="A520" t="str">
            <v>001.11.00280</v>
          </cell>
          <cell r="B520" t="str">
            <v>Cimentado liso queimado c/ po xadrez e=1.5 cm c/argamassa de cimento e areia no traço 1:3, umidecer abundantemente o contrapiso, aplicar nata de agua e cimento e finalmente a aplicar a argamassa.</v>
          </cell>
          <cell r="C520" t="str">
            <v>m2</v>
          </cell>
          <cell r="D520">
            <v>7.5258000000000003</v>
          </cell>
        </row>
        <row r="521">
          <cell r="A521" t="str">
            <v>001.11.00310</v>
          </cell>
          <cell r="B521" t="str">
            <v>Revestimento com Piso Cerâmico Esmaltado (dimensão mínima 300x300mm, espessura mínima 8 mm), PI 02, Assentado Com Argamassa Colante Uso Interno, incl. rejuntamento.</v>
          </cell>
          <cell r="C521" t="str">
            <v>m2</v>
          </cell>
          <cell r="D521">
            <v>19.514099999999999</v>
          </cell>
        </row>
        <row r="522">
          <cell r="A522" t="str">
            <v>001.11.00311</v>
          </cell>
          <cell r="B522" t="str">
            <v>Revestimento com Piso Cerâmico Esmaltado (dimensão mínima 300x300mm, espessura mínima 8 mm), PI 03, Assentado Com Argamassa Colante Uso Interno, incl. rejuntamento</v>
          </cell>
          <cell r="C522" t="str">
            <v>m2</v>
          </cell>
          <cell r="D522">
            <v>19.514099999999999</v>
          </cell>
        </row>
        <row r="523">
          <cell r="A523" t="str">
            <v>001.11.00312</v>
          </cell>
          <cell r="B523" t="str">
            <v>Revestimento com Piso Cerâmico Esmaltado (dimensão mínima 300x300mm, espessura mínima 8 mm), PI 04, Assentado Com Argamassa Colante Uso Interno, incl. rejuntamento</v>
          </cell>
          <cell r="C523" t="str">
            <v>m2</v>
          </cell>
          <cell r="D523">
            <v>19.514099999999999</v>
          </cell>
        </row>
        <row r="524">
          <cell r="A524" t="str">
            <v>001.11.00313</v>
          </cell>
          <cell r="B524" t="str">
            <v>Revestimento com Piso Cerâmico Esmaltado (dimensão mínima 300x300mm, espessura mínima 8 mm), PI 05, Assentado Com Argamassa Colante Uso Interno, incl. rejuntamento</v>
          </cell>
          <cell r="C524" t="str">
            <v>m2</v>
          </cell>
          <cell r="D524">
            <v>19.514099999999999</v>
          </cell>
        </row>
        <row r="525">
          <cell r="A525" t="str">
            <v>001.11.00321</v>
          </cell>
          <cell r="B525" t="str">
            <v>Revestimento de pisos e lajotas cerâmicas 30x30 cm assente c/argamassa de cimento e areia 1:4</v>
          </cell>
          <cell r="C525" t="str">
            <v>M2</v>
          </cell>
          <cell r="D525">
            <v>21.881699999999999</v>
          </cell>
        </row>
        <row r="526">
          <cell r="A526" t="str">
            <v>001.11.00341</v>
          </cell>
          <cell r="B526" t="str">
            <v>Assentamento de ladrilho hidráulico cor natural do cimento, assente com argamassa mista de cimento, cal e areia traço 1:4 adição 100 kg cimento</v>
          </cell>
          <cell r="C526" t="str">
            <v>m2</v>
          </cell>
          <cell r="D526">
            <v>34.721200000000003</v>
          </cell>
        </row>
        <row r="527">
          <cell r="A527" t="str">
            <v>001.11.00342</v>
          </cell>
          <cell r="B527" t="str">
            <v>Assentamento de ladrilho hidráulico cor única, assente com argamassa mista de cimento, cal e areia traço 1:4 adição 100 kg cimento</v>
          </cell>
          <cell r="C527" t="str">
            <v>m2</v>
          </cell>
          <cell r="D527">
            <v>36.921199999999999</v>
          </cell>
        </row>
        <row r="528">
          <cell r="A528" t="str">
            <v>001.11.00343</v>
          </cell>
          <cell r="B528" t="str">
            <v>Assentamento de ladrilho hidráulico tipo Cuiabá, assente com argamassa mista de cimento, cal e areia traço 1:4 adição 100 kg cimento</v>
          </cell>
          <cell r="C528" t="str">
            <v>m2</v>
          </cell>
          <cell r="D528">
            <v>38.0212</v>
          </cell>
        </row>
        <row r="529">
          <cell r="A529" t="str">
            <v>001.11.00344</v>
          </cell>
          <cell r="B529" t="str">
            <v>Assentamento de ladrilho hidráulico tipo Copacabana, assente com argamassa mista de cimento, cal e areia traço 1:4 adição 100 kg cimento</v>
          </cell>
          <cell r="C529" t="str">
            <v>m2</v>
          </cell>
          <cell r="D529">
            <v>43.5212</v>
          </cell>
        </row>
        <row r="530">
          <cell r="A530" t="str">
            <v>001.11.00461</v>
          </cell>
          <cell r="B530" t="str">
            <v>Revestimento de piso em granilite fundido no local formando quadros de 2.00 m2 de área ( no máximo) com junta plastica colorida e faixa perimétrica de 30 cm na cor preta fazendo meia cana, aplicação de 2 demãos de resina acrilica</v>
          </cell>
          <cell r="C530" t="str">
            <v>m2</v>
          </cell>
          <cell r="D530">
            <v>16.6541</v>
          </cell>
        </row>
        <row r="531">
          <cell r="A531" t="str">
            <v>001.11.00481</v>
          </cell>
          <cell r="B531" t="str">
            <v>Assentamento de junta plástica de dilatacao p/pisos de 19 mm</v>
          </cell>
          <cell r="C531" t="str">
            <v>ML</v>
          </cell>
          <cell r="D531">
            <v>1.6704000000000001</v>
          </cell>
        </row>
        <row r="532">
          <cell r="A532" t="str">
            <v>001.11.00581</v>
          </cell>
          <cell r="B532" t="str">
            <v>Revestimento de piso em ardosia natural 40x40cm cor preta tipo on com resinex</v>
          </cell>
          <cell r="C532" t="str">
            <v>M2</v>
          </cell>
          <cell r="D532">
            <v>26.732700000000001</v>
          </cell>
        </row>
        <row r="533">
          <cell r="A533" t="str">
            <v>001.11.00601</v>
          </cell>
          <cell r="B533" t="str">
            <v>Revestimento de paviflex sobre lastro ou laje regularizada, assentado com cola especial de 2.00 mm de espessura</v>
          </cell>
          <cell r="C533" t="str">
            <v>M2</v>
          </cell>
          <cell r="D533">
            <v>40.183599999999998</v>
          </cell>
        </row>
        <row r="534">
          <cell r="A534" t="str">
            <v>001.11.00621</v>
          </cell>
          <cell r="B534" t="str">
            <v>Revestimento de paviflex sobre lastro ou laje regularizada, assentado com cola especial de 3.20 mm de espessura</v>
          </cell>
          <cell r="C534" t="str">
            <v>M2</v>
          </cell>
          <cell r="D534">
            <v>68.533600000000007</v>
          </cell>
        </row>
        <row r="535">
          <cell r="A535" t="str">
            <v>001.11.00641</v>
          </cell>
          <cell r="B535" t="str">
            <v>Revestimento de paviflex sobre lastro ou laje regularizada, assentado com cola especial de 1.60 mm de espessura</v>
          </cell>
          <cell r="C535" t="str">
            <v>M2</v>
          </cell>
          <cell r="D535">
            <v>32.833599999999997</v>
          </cell>
        </row>
        <row r="536">
          <cell r="A536" t="str">
            <v>001.11.00681</v>
          </cell>
          <cell r="B536" t="str">
            <v>Revestimento da escada (degrau e espelho) c/ ardósia preta tipo on c/ resinex</v>
          </cell>
          <cell r="C536" t="str">
            <v>M2</v>
          </cell>
          <cell r="D536">
            <v>30.999199999999998</v>
          </cell>
        </row>
        <row r="537">
          <cell r="A537" t="str">
            <v>001.11.00701</v>
          </cell>
          <cell r="B537" t="str">
            <v>Execução de Piso em Concreto Usinado Armado Fck=15 Mpa, espessura do concreto e=15, incluso lastro de brita espessura e= 5 cm, e tela soldada Q 92 de 15 x 15 cm , diam do aço 4.20 mm2, acabamento do piso sem elementos mecânicos</v>
          </cell>
          <cell r="C537" t="str">
            <v>m2</v>
          </cell>
          <cell r="D537">
            <v>42.729100000000003</v>
          </cell>
        </row>
        <row r="538">
          <cell r="A538" t="str">
            <v>001.11.00721</v>
          </cell>
          <cell r="B538" t="str">
            <v>Assentamento de rodapé de cimentado usando argamassa de cimento e areia 1:3 com altura de 10 cm, simples</v>
          </cell>
          <cell r="C538" t="str">
            <v>ML</v>
          </cell>
          <cell r="D538">
            <v>5.4762000000000004</v>
          </cell>
        </row>
        <row r="539">
          <cell r="A539" t="str">
            <v>001.11.00741</v>
          </cell>
          <cell r="B539" t="str">
            <v>Assentamento de rodapé de cimentado usando argamassa de cimento e areia 1:3 com altura de 10 cm, de cor</v>
          </cell>
          <cell r="C539" t="str">
            <v>ML</v>
          </cell>
          <cell r="D539">
            <v>6.3990999999999998</v>
          </cell>
        </row>
        <row r="540">
          <cell r="A540" t="str">
            <v>001.11.00761</v>
          </cell>
          <cell r="B540" t="str">
            <v>Assentamento de rodapés para pisos em ceramica 30x30</v>
          </cell>
          <cell r="C540" t="str">
            <v>ML</v>
          </cell>
          <cell r="D540">
            <v>5.4912999999999998</v>
          </cell>
        </row>
        <row r="541">
          <cell r="A541" t="str">
            <v>001.11.00781</v>
          </cell>
          <cell r="B541" t="str">
            <v>Assentamento de rodapés de de madeira de 10 cm de altura</v>
          </cell>
          <cell r="C541" t="str">
            <v>ML</v>
          </cell>
          <cell r="D541">
            <v>7.4458000000000002</v>
          </cell>
        </row>
        <row r="542">
          <cell r="A542" t="str">
            <v>001.11.00821</v>
          </cell>
          <cell r="B542" t="str">
            <v>Assentamento de mármore c/10 cm de altura e 2.00 cm de espessura</v>
          </cell>
          <cell r="C542" t="str">
            <v>ML</v>
          </cell>
          <cell r="D542">
            <v>19.636099999999999</v>
          </cell>
        </row>
        <row r="543">
          <cell r="A543" t="str">
            <v>001.11.00841</v>
          </cell>
          <cell r="B543" t="str">
            <v>Assentamento de rodapé de cerâmica empregando pasta de argamassa de cimento colante</v>
          </cell>
          <cell r="C543" t="str">
            <v>ML</v>
          </cell>
          <cell r="D543">
            <v>2.1575000000000002</v>
          </cell>
        </row>
        <row r="544">
          <cell r="A544" t="str">
            <v>001.11.00861</v>
          </cell>
          <cell r="B544" t="str">
            <v>Assentamento de paviflex c/9 cm de altura assente com cola especial</v>
          </cell>
          <cell r="C544" t="str">
            <v>ML</v>
          </cell>
          <cell r="D544">
            <v>4.3353999999999999</v>
          </cell>
        </row>
        <row r="545">
          <cell r="A545" t="str">
            <v>001.11.00901</v>
          </cell>
          <cell r="B545" t="str">
            <v>Assentamento de rodapé de madeira de peróba 7x1.5 cm fixados c/tacos de peróba previamente chumbados na alvenaria c/ espaçamento max. de 2.00x2.00 m</v>
          </cell>
          <cell r="C545" t="str">
            <v>ML</v>
          </cell>
          <cell r="D545">
            <v>22.854800000000001</v>
          </cell>
        </row>
        <row r="546">
          <cell r="A546" t="str">
            <v>001.11.00921</v>
          </cell>
          <cell r="B546" t="str">
            <v>Assentamento de rodapé de ardósia natural</v>
          </cell>
          <cell r="C546" t="str">
            <v>ML</v>
          </cell>
          <cell r="D546">
            <v>7.9911000000000003</v>
          </cell>
        </row>
        <row r="547">
          <cell r="A547" t="str">
            <v>001.11.00941</v>
          </cell>
          <cell r="B547" t="str">
            <v>Assentamento de rodapé de granito na cor verde ubatuba com 7 cm de espessura</v>
          </cell>
          <cell r="C547" t="str">
            <v>ML</v>
          </cell>
          <cell r="D547">
            <v>19.324100000000001</v>
          </cell>
        </row>
        <row r="548">
          <cell r="A548" t="str">
            <v>001.11.00961</v>
          </cell>
          <cell r="B548" t="str">
            <v>Assentamento de rodapé de de lajota colonial</v>
          </cell>
          <cell r="C548" t="str">
            <v>ML</v>
          </cell>
          <cell r="D548">
            <v>8.1670999999999996</v>
          </cell>
        </row>
        <row r="549">
          <cell r="A549" t="str">
            <v>001.11.00981</v>
          </cell>
          <cell r="B549" t="str">
            <v>Assentamento de soleiras externas c/ pingadeira ou ressalto penetrando 2.50 cm de c/ lado da alvenaria assentado c/ aragam. de cimento e areia no traço 1:4, de mármore branco marfim 3.00 cm</v>
          </cell>
          <cell r="C549" t="str">
            <v>ML</v>
          </cell>
          <cell r="D549">
            <v>21.161999999999999</v>
          </cell>
        </row>
        <row r="550">
          <cell r="A550" t="str">
            <v>001.11.01001</v>
          </cell>
          <cell r="B550" t="str">
            <v>Assentamento de soleiras externas c/ pingadeira ou ressalto penetrando 2.50 cm de c/ lado da alvenaria assentado c/ aragam. de cimento e areia no traço 1:4, de granilite</v>
          </cell>
          <cell r="C550" t="str">
            <v>ML</v>
          </cell>
          <cell r="D550">
            <v>6.5724</v>
          </cell>
        </row>
        <row r="551">
          <cell r="A551" t="str">
            <v>001.11.01021</v>
          </cell>
          <cell r="B551" t="str">
            <v>Assentamento de soleira interna de 0.15 m de mármore branco marfim 3.00 cmassente c/ argamassa de cimento e areia 1:4 m</v>
          </cell>
          <cell r="C551" t="str">
            <v>ML</v>
          </cell>
          <cell r="D551">
            <v>20.3873</v>
          </cell>
        </row>
        <row r="552">
          <cell r="A552" t="str">
            <v>001.11.01041</v>
          </cell>
          <cell r="B552" t="str">
            <v>Assentamento de soleira interna de 0.15 m de granilite  assente c/ argamassa de cimento e areia 1:4 m</v>
          </cell>
          <cell r="C552" t="str">
            <v>ML</v>
          </cell>
          <cell r="D552">
            <v>7.1898</v>
          </cell>
        </row>
        <row r="553">
          <cell r="A553" t="str">
            <v>001.11.01061</v>
          </cell>
          <cell r="B553" t="str">
            <v>Assentamento de soleira interna de 0.15 m de ardósia ,assente c/ argamassa de cimento e areia no traço 1:4</v>
          </cell>
          <cell r="C553" t="str">
            <v>ML</v>
          </cell>
          <cell r="D553">
            <v>11.455299999999999</v>
          </cell>
        </row>
        <row r="554">
          <cell r="A554" t="str">
            <v>001.11.01081</v>
          </cell>
          <cell r="B554" t="str">
            <v>Assentamento de soleira de granito l=0,15m e=2cm</v>
          </cell>
          <cell r="C554" t="str">
            <v>UN</v>
          </cell>
          <cell r="D554">
            <v>23.486999999999998</v>
          </cell>
        </row>
        <row r="555">
          <cell r="A555" t="str">
            <v>001.11.01101</v>
          </cell>
          <cell r="B555" t="str">
            <v>Assentamento de soleira de granito na cor verde ubatuba l=15 cm</v>
          </cell>
          <cell r="C555" t="str">
            <v>ML</v>
          </cell>
          <cell r="D555">
            <v>40.587000000000003</v>
          </cell>
        </row>
        <row r="556">
          <cell r="A556" t="str">
            <v>001.11.01121</v>
          </cell>
          <cell r="B556" t="str">
            <v>Assentamento de peitoril de mármore branco espessura 3.00 cm, assente com argamassa de cimento e areia traço 1:4</v>
          </cell>
          <cell r="C556" t="str">
            <v>ML</v>
          </cell>
          <cell r="D556">
            <v>17.907399999999999</v>
          </cell>
        </row>
        <row r="557">
          <cell r="A557" t="str">
            <v>001.11.01141</v>
          </cell>
          <cell r="B557" t="str">
            <v>Assentamento de peitoril de granilite espessura 2.50 cm, assente com argamassa de cimento e areia traço 1:4</v>
          </cell>
          <cell r="C557" t="str">
            <v>ML</v>
          </cell>
          <cell r="D557">
            <v>8.5264000000000006</v>
          </cell>
        </row>
        <row r="558">
          <cell r="A558" t="str">
            <v>001.11.01161</v>
          </cell>
          <cell r="B558" t="str">
            <v>Assentamento de peitoril de ardósia polida  espessura 3.00 cm, assente com argamassa de cimento e areia traço 1:4</v>
          </cell>
          <cell r="C558" t="str">
            <v>ml</v>
          </cell>
          <cell r="D558">
            <v>14.244999999999999</v>
          </cell>
        </row>
        <row r="559">
          <cell r="A559" t="str">
            <v>001.11.01181</v>
          </cell>
          <cell r="B559" t="str">
            <v>Assentamento de peitoril interno de mármore branco espessura 2.00 cm, assentes com argamassa de cimento e areia 1:4</v>
          </cell>
          <cell r="C559" t="str">
            <v>ML</v>
          </cell>
          <cell r="D559">
            <v>18.947700000000001</v>
          </cell>
        </row>
        <row r="560">
          <cell r="A560" t="str">
            <v>001.11.01201</v>
          </cell>
          <cell r="B560" t="str">
            <v>Assentamento de peitoril interno de granilite espessura 2.50 cm, assentes com argamassa de cimento e areia 1:4</v>
          </cell>
          <cell r="C560" t="str">
            <v>ML</v>
          </cell>
          <cell r="D560">
            <v>5.7976999999999999</v>
          </cell>
        </row>
        <row r="561">
          <cell r="A561" t="str">
            <v>001.12</v>
          </cell>
          <cell r="B561" t="str">
            <v>FORROS E DIVISÓRIAS</v>
          </cell>
          <cell r="D561">
            <v>1101.4413</v>
          </cell>
        </row>
        <row r="562">
          <cell r="A562" t="str">
            <v>001.12.00020</v>
          </cell>
          <cell r="B562" t="str">
            <v>Forro de tábuas de cedrinho 10.00x1.00 cm aplicados em sarrafos 10x2.5 cm espacados de 50x50 cm</v>
          </cell>
          <cell r="C562" t="str">
            <v>M2</v>
          </cell>
          <cell r="D562">
            <v>28.898499999999999</v>
          </cell>
        </row>
        <row r="563">
          <cell r="A563" t="str">
            <v>001.12.00040</v>
          </cell>
          <cell r="B563" t="str">
            <v>Forro de tábuas de cedrinho 10.00x1.00 cm aplicados em caibros de 5x6 cm espaçados de 50x50 cm</v>
          </cell>
          <cell r="C563" t="str">
            <v>M2</v>
          </cell>
          <cell r="D563">
            <v>29.525500000000001</v>
          </cell>
        </row>
        <row r="564">
          <cell r="A564" t="str">
            <v>001.12.00100</v>
          </cell>
          <cell r="B564" t="str">
            <v>Cimalha de cedrinho</v>
          </cell>
          <cell r="C564" t="str">
            <v>ML</v>
          </cell>
          <cell r="D564">
            <v>2.3441000000000001</v>
          </cell>
        </row>
        <row r="565">
          <cell r="A565" t="str">
            <v>001.12.00140</v>
          </cell>
          <cell r="B565" t="str">
            <v>Forro de gesso 60x60 cm liso fixado diretamente na estrutura por meio de arame galvanizado</v>
          </cell>
          <cell r="C565" t="str">
            <v>m2</v>
          </cell>
          <cell r="D565">
            <v>17.436599999999999</v>
          </cell>
        </row>
        <row r="566">
          <cell r="A566" t="str">
            <v>001.12.00150</v>
          </cell>
          <cell r="B566" t="str">
            <v>Forro Em Gesso Acartonado com Painel FGA  incl. assessórios</v>
          </cell>
          <cell r="C566" t="str">
            <v>m2</v>
          </cell>
          <cell r="D566">
            <v>31.337399999999999</v>
          </cell>
        </row>
        <row r="567">
          <cell r="A567" t="str">
            <v>001.12.00155</v>
          </cell>
          <cell r="B567" t="str">
            <v>Forro Em Gesso Acartonado com Painel FGE  incl. assessórios</v>
          </cell>
          <cell r="C567" t="str">
            <v>m2</v>
          </cell>
          <cell r="D567">
            <v>35.223300000000002</v>
          </cell>
        </row>
        <row r="568">
          <cell r="A568" t="str">
            <v>001.12.00160</v>
          </cell>
          <cell r="B568" t="str">
            <v>Fornecimento e Instalação de Moldura em Gesso h=7 cm</v>
          </cell>
          <cell r="C568" t="str">
            <v>m</v>
          </cell>
          <cell r="D568">
            <v>7</v>
          </cell>
        </row>
        <row r="569">
          <cell r="A569" t="str">
            <v>001.12.00180</v>
          </cell>
          <cell r="B569" t="str">
            <v>Sanca de gesso l=1,20 m</v>
          </cell>
          <cell r="C569" t="str">
            <v>ML</v>
          </cell>
          <cell r="D569">
            <v>25</v>
          </cell>
        </row>
        <row r="570">
          <cell r="A570" t="str">
            <v>001.12.00200</v>
          </cell>
          <cell r="B570" t="str">
            <v>Sanca de gesso l=0,30m</v>
          </cell>
          <cell r="C570" t="str">
            <v>ML</v>
          </cell>
          <cell r="D570">
            <v>9</v>
          </cell>
        </row>
        <row r="571">
          <cell r="A571" t="str">
            <v>001.12.00320</v>
          </cell>
          <cell r="B571" t="str">
            <v>Fornecimento e Instalação de Forro de pvc branco 200 mm, incl. estrutura para fixação em metalon galvanizado e rodaforro</v>
          </cell>
          <cell r="C571" t="str">
            <v>m2</v>
          </cell>
          <cell r="D571">
            <v>29</v>
          </cell>
        </row>
        <row r="572">
          <cell r="A572" t="str">
            <v>001.12.00360</v>
          </cell>
          <cell r="B572" t="str">
            <v>Substituição de tábuas p/forro de cedrinho</v>
          </cell>
          <cell r="C572" t="str">
            <v>M2</v>
          </cell>
          <cell r="D572">
            <v>18.536999999999999</v>
          </cell>
        </row>
        <row r="573">
          <cell r="A573" t="str">
            <v>001.12.00380</v>
          </cell>
          <cell r="B573" t="str">
            <v>Repregamento de forro de madeira</v>
          </cell>
          <cell r="C573" t="str">
            <v>M2</v>
          </cell>
          <cell r="D573">
            <v>1.2952999999999999</v>
          </cell>
        </row>
        <row r="574">
          <cell r="A574" t="str">
            <v>001.12.00600</v>
          </cell>
          <cell r="B574" t="str">
            <v>Fornecimento e instalação de divisória de granilite para sanitários assentada com argamassa de cimento e areia 1:3</v>
          </cell>
          <cell r="C574" t="str">
            <v>m2</v>
          </cell>
          <cell r="D574">
            <v>118.28060000000001</v>
          </cell>
        </row>
        <row r="575">
          <cell r="A575" t="str">
            <v>001.12.00700</v>
          </cell>
          <cell r="B575" t="str">
            <v>Fornecimento e instalação de divisória p/ banheiro em ardosia polida natural c/ resinex</v>
          </cell>
          <cell r="C575" t="str">
            <v>m2</v>
          </cell>
          <cell r="D575">
            <v>109.6836</v>
          </cell>
        </row>
        <row r="576">
          <cell r="A576" t="str">
            <v>001.12.00800</v>
          </cell>
          <cell r="B576" t="str">
            <v>Fornecimento e instalação de divisória p/ banheiro em granito polido, assente com argamassa,  na cor cinza.</v>
          </cell>
          <cell r="C576" t="str">
            <v>m2</v>
          </cell>
          <cell r="D576">
            <v>156.2336</v>
          </cell>
        </row>
        <row r="577">
          <cell r="A577" t="str">
            <v>001.12.00900</v>
          </cell>
          <cell r="B577" t="str">
            <v>Fornecimento e instalação de divisória naval stander padrão bege com perfis de aço na cor preto , cinza ou branco</v>
          </cell>
          <cell r="C577" t="str">
            <v>m2</v>
          </cell>
          <cell r="D577">
            <v>42.383400000000002</v>
          </cell>
        </row>
        <row r="578">
          <cell r="A578" t="str">
            <v>001.12.00920</v>
          </cell>
          <cell r="B578" t="str">
            <v>Fornecimento e instalação de porta de divisória  incl.montante , fechadura e dobradiças, divisória naval stander branco, cinza ou areia jundiai  com perfis de aço na cor preto, branco e cinza</v>
          </cell>
          <cell r="C578" t="str">
            <v>cj</v>
          </cell>
          <cell r="D578">
            <v>126.0202</v>
          </cell>
        </row>
        <row r="579">
          <cell r="A579" t="str">
            <v>001.12.00940</v>
          </cell>
          <cell r="B579" t="str">
            <v>Fornecimento e instalação de divisória naval stander padrão branco, cinza ou areia jundiai, perfis de aço na cor preta e bandeira em vidro</v>
          </cell>
          <cell r="C579" t="str">
            <v>m2</v>
          </cell>
          <cell r="D579">
            <v>56.060600000000001</v>
          </cell>
        </row>
        <row r="580">
          <cell r="A580" t="str">
            <v>001.12.00960</v>
          </cell>
          <cell r="B580" t="str">
            <v>Fornecimento e instalação de porta de divisória  incl.montante , fechadura e dobradiças, divisória naval stander branco, cinza ou areia jundiai  com perfis de aço na cor preto, branco e cinza</v>
          </cell>
          <cell r="C580" t="str">
            <v>cj</v>
          </cell>
          <cell r="D580">
            <v>126.0202</v>
          </cell>
        </row>
        <row r="581">
          <cell r="A581" t="str">
            <v>001.12.00980</v>
          </cell>
          <cell r="B581" t="str">
            <v>Fornecimento e instalação de ferragens para porta de divisória</v>
          </cell>
          <cell r="C581" t="str">
            <v>un</v>
          </cell>
          <cell r="D581">
            <v>71.010099999999994</v>
          </cell>
        </row>
        <row r="582">
          <cell r="A582" t="str">
            <v>001.12.01000</v>
          </cell>
          <cell r="B582" t="str">
            <v>Parede Em Gesso Acartonado Revestida nas Duas Faces com Painel FGE sendo Montante e Guia 75, incl. parafuso GN 25, Massa e Fita .</v>
          </cell>
          <cell r="C582" t="str">
            <v>m2</v>
          </cell>
          <cell r="D582">
            <v>61.151299999999999</v>
          </cell>
        </row>
        <row r="583">
          <cell r="A583" t="str">
            <v>001.13</v>
          </cell>
          <cell r="B583" t="str">
            <v>VIDROS</v>
          </cell>
          <cell r="D583">
            <v>2710.9706000000001</v>
          </cell>
        </row>
        <row r="584">
          <cell r="A584" t="str">
            <v>001.13.00020</v>
          </cell>
          <cell r="B584" t="str">
            <v>Fornecimento e Instalação de Vidro liso incolor espessura 3.00 mm</v>
          </cell>
          <cell r="C584" t="str">
            <v>m2</v>
          </cell>
          <cell r="D584">
            <v>42</v>
          </cell>
        </row>
        <row r="585">
          <cell r="A585" t="str">
            <v>001.13.00040</v>
          </cell>
          <cell r="B585" t="str">
            <v>Fornecimento e Instalação de Vidro liso incolor espessura 4.00 mm</v>
          </cell>
          <cell r="C585" t="str">
            <v>m2</v>
          </cell>
          <cell r="D585">
            <v>58</v>
          </cell>
        </row>
        <row r="586">
          <cell r="A586" t="str">
            <v>001.13.00060</v>
          </cell>
          <cell r="B586" t="str">
            <v>Fornecimento e Instalação de Vidro liso incolor espessura 5.00 mm</v>
          </cell>
          <cell r="C586" t="str">
            <v>m2</v>
          </cell>
          <cell r="D586">
            <v>75</v>
          </cell>
        </row>
        <row r="587">
          <cell r="A587" t="str">
            <v>001.13.00080</v>
          </cell>
          <cell r="B587" t="str">
            <v>Fornecimento e Instalação de Vidro liso incolor espessura 6.00 mm</v>
          </cell>
          <cell r="C587" t="str">
            <v>m2</v>
          </cell>
          <cell r="D587">
            <v>85</v>
          </cell>
        </row>
        <row r="588">
          <cell r="A588" t="str">
            <v>001.13.00081</v>
          </cell>
          <cell r="B588" t="str">
            <v>Fornecimento e Instalação de Vidro liso incolor espessura 8.00 mm</v>
          </cell>
          <cell r="C588" t="str">
            <v>m2</v>
          </cell>
          <cell r="D588">
            <v>100</v>
          </cell>
        </row>
        <row r="589">
          <cell r="A589" t="str">
            <v>001.13.00082</v>
          </cell>
          <cell r="B589" t="str">
            <v>Fornecimento e Instalação de Vidro liso incolor espessura 10.00 mm</v>
          </cell>
          <cell r="C589" t="str">
            <v>m2</v>
          </cell>
          <cell r="D589">
            <v>145</v>
          </cell>
        </row>
        <row r="590">
          <cell r="A590" t="str">
            <v>001.13.00100</v>
          </cell>
          <cell r="B590" t="str">
            <v>Fornecimento e Instalação de Vidro martelado espessura 3.00 mm</v>
          </cell>
          <cell r="C590" t="str">
            <v>m2</v>
          </cell>
          <cell r="D590">
            <v>42</v>
          </cell>
        </row>
        <row r="591">
          <cell r="A591" t="str">
            <v>001.13.00120</v>
          </cell>
          <cell r="B591" t="str">
            <v>Fornecimento e Instalação de Vidro canelado comum espessura 4.00 mm</v>
          </cell>
          <cell r="C591" t="str">
            <v>m2</v>
          </cell>
          <cell r="D591">
            <v>42</v>
          </cell>
        </row>
        <row r="592">
          <cell r="A592" t="str">
            <v>001.13.00140</v>
          </cell>
          <cell r="B592" t="str">
            <v>Fornecimento e Instalação de Vidro liso fumê cinza espessura 4.00 mm</v>
          </cell>
          <cell r="C592" t="str">
            <v>m2</v>
          </cell>
          <cell r="D592">
            <v>85</v>
          </cell>
        </row>
        <row r="593">
          <cell r="A593" t="str">
            <v>001.13.00160</v>
          </cell>
          <cell r="B593" t="str">
            <v>Fornecimento e Instalação de Vidro liso fumê cinza espessura 5.00 mm</v>
          </cell>
          <cell r="C593" t="str">
            <v>m2</v>
          </cell>
          <cell r="D593">
            <v>100</v>
          </cell>
        </row>
        <row r="594">
          <cell r="A594" t="str">
            <v>001.13.00170</v>
          </cell>
          <cell r="B594" t="str">
            <v>Fornecimento e Instalação de Vidro liso cinza fumê espessura 6.00 mm</v>
          </cell>
          <cell r="C594" t="str">
            <v>m2</v>
          </cell>
          <cell r="D594">
            <v>115</v>
          </cell>
        </row>
        <row r="595">
          <cell r="A595" t="str">
            <v>001.13.00175</v>
          </cell>
          <cell r="B595" t="str">
            <v>Fornecimento e Instalação de Vidro liso cinza fumê espessura 8.00 mm</v>
          </cell>
          <cell r="C595" t="str">
            <v>m2</v>
          </cell>
          <cell r="D595">
            <v>155</v>
          </cell>
        </row>
        <row r="596">
          <cell r="A596" t="str">
            <v>001.13.00180</v>
          </cell>
          <cell r="B596" t="str">
            <v>Fornecimento e Instalação de Vidro liso fumê cinza espessura 10.00 mm</v>
          </cell>
          <cell r="C596" t="str">
            <v>m2</v>
          </cell>
          <cell r="D596">
            <v>195</v>
          </cell>
        </row>
        <row r="597">
          <cell r="A597" t="str">
            <v>001.13.00300</v>
          </cell>
          <cell r="B597" t="str">
            <v>Fornecimento e Instalação de Vidro liso incolor termperado espessura 6.00 mm</v>
          </cell>
          <cell r="C597" t="str">
            <v>m2</v>
          </cell>
          <cell r="D597">
            <v>115</v>
          </cell>
        </row>
        <row r="598">
          <cell r="A598" t="str">
            <v>001.13.00320</v>
          </cell>
          <cell r="B598" t="str">
            <v>Fornecimento e Instalação de Vidro liso incolor termperado espessura 8.00 mm</v>
          </cell>
          <cell r="C598" t="str">
            <v>m2</v>
          </cell>
          <cell r="D598">
            <v>140</v>
          </cell>
        </row>
        <row r="599">
          <cell r="A599" t="str">
            <v>001.13.00340</v>
          </cell>
          <cell r="B599" t="str">
            <v>Fornecimento e Instalação de Vidro liso incolor termperado espessura 10.00 mm</v>
          </cell>
          <cell r="C599" t="str">
            <v>m2</v>
          </cell>
          <cell r="D599">
            <v>170</v>
          </cell>
        </row>
        <row r="600">
          <cell r="A600" t="str">
            <v>001.13.00400</v>
          </cell>
          <cell r="B600" t="str">
            <v>Fornecimento e Instalação de Vidro liso cinza fumê temperado espessura 6 mm</v>
          </cell>
          <cell r="C600" t="str">
            <v>m2</v>
          </cell>
          <cell r="D600">
            <v>145</v>
          </cell>
        </row>
        <row r="601">
          <cell r="A601" t="str">
            <v>001.13.00420</v>
          </cell>
          <cell r="B601" t="str">
            <v>Fornecimento e Instalação de Vidro liso cinza fumê temperado espessura 8 mm</v>
          </cell>
          <cell r="C601" t="str">
            <v>m2</v>
          </cell>
          <cell r="D601">
            <v>190</v>
          </cell>
        </row>
        <row r="602">
          <cell r="A602" t="str">
            <v>001.13.00440</v>
          </cell>
          <cell r="B602" t="str">
            <v>Fornecimento e Instalação de Vidro liso cinza fumê temperado espessura 10 mm</v>
          </cell>
          <cell r="C602" t="str">
            <v>m2</v>
          </cell>
          <cell r="D602">
            <v>225</v>
          </cell>
        </row>
        <row r="603">
          <cell r="A603" t="str">
            <v>001.13.00500</v>
          </cell>
          <cell r="B603" t="str">
            <v>Fornecimento e Instalação de Perfil ""U"" Cavalão</v>
          </cell>
          <cell r="C603" t="str">
            <v>ml</v>
          </cell>
          <cell r="D603">
            <v>8.6859999999999999</v>
          </cell>
        </row>
        <row r="604">
          <cell r="A604" t="str">
            <v>001.13.00520</v>
          </cell>
          <cell r="B604" t="str">
            <v>Fornecimento e Instalação de Dobradiça Inferior Para Porta de Vidro</v>
          </cell>
          <cell r="C604" t="str">
            <v>un</v>
          </cell>
          <cell r="D604">
            <v>53.412599999999998</v>
          </cell>
        </row>
        <row r="605">
          <cell r="A605" t="str">
            <v>001.13.00540</v>
          </cell>
          <cell r="B605" t="str">
            <v>Fornecimento e Instalação de Dobradiça Superior Para Porta de Vidro</v>
          </cell>
          <cell r="C605" t="str">
            <v>un</v>
          </cell>
          <cell r="D605">
            <v>53.412599999999998</v>
          </cell>
        </row>
        <row r="606">
          <cell r="A606" t="str">
            <v>001.13.00560</v>
          </cell>
          <cell r="B606" t="str">
            <v>Fornecimento e Instalação de Trinco Para Piso em Porta de Vidro</v>
          </cell>
          <cell r="C606" t="str">
            <v>un</v>
          </cell>
          <cell r="D606">
            <v>62.6342</v>
          </cell>
        </row>
        <row r="607">
          <cell r="A607" t="str">
            <v>001.13.00580</v>
          </cell>
          <cell r="B607" t="str">
            <v>Fornecimento e Instalação de Fechadura e  Contra Fechadura Para Porta de Vidro</v>
          </cell>
          <cell r="C607" t="str">
            <v>cj</v>
          </cell>
          <cell r="D607">
            <v>93.412599999999998</v>
          </cell>
        </row>
        <row r="608">
          <cell r="A608" t="str">
            <v>001.13.00600</v>
          </cell>
          <cell r="B608" t="str">
            <v>Fornecimento e Instalação de Puxador de Madeira Para Porta de Vidro</v>
          </cell>
          <cell r="C608" t="str">
            <v>cj</v>
          </cell>
          <cell r="D608">
            <v>43.412599999999998</v>
          </cell>
        </row>
        <row r="609">
          <cell r="A609" t="str">
            <v>001.13.00800</v>
          </cell>
          <cell r="B609" t="str">
            <v>Fornecimento e instalação de box para banheiro em perfil de alumínio e acrílico cinza, incl.toalheiro</v>
          </cell>
          <cell r="C609" t="str">
            <v>m2</v>
          </cell>
          <cell r="D609">
            <v>86</v>
          </cell>
        </row>
        <row r="610">
          <cell r="A610" t="str">
            <v>001.13.00820</v>
          </cell>
          <cell r="B610" t="str">
            <v>Fornecimento e instalação de box para banheiro em perfil de alumínio com acrílico fumê,cristal ou ouro velho, incl. toalheiro</v>
          </cell>
          <cell r="C610" t="str">
            <v>m2</v>
          </cell>
          <cell r="D610">
            <v>86</v>
          </cell>
        </row>
        <row r="611">
          <cell r="A611" t="str">
            <v>001.14</v>
          </cell>
          <cell r="B611" t="str">
            <v>PINTURA</v>
          </cell>
          <cell r="D611">
            <v>567.21900000000005</v>
          </cell>
        </row>
        <row r="612">
          <cell r="A612" t="str">
            <v>001.14.00020</v>
          </cell>
          <cell r="B612" t="str">
            <v>Caiação em paredes e tetos à 03 demãos</v>
          </cell>
          <cell r="C612" t="str">
            <v>m2</v>
          </cell>
          <cell r="D612">
            <v>0.82599999999999996</v>
          </cell>
        </row>
        <row r="613">
          <cell r="A613" t="str">
            <v>001.14.00045</v>
          </cell>
          <cell r="B613" t="str">
            <v>Emassamento de Parede Interna ou Forro Com Massa Corrida à Base de PVA  1ª Linha com Duas Demãos</v>
          </cell>
          <cell r="C613" t="str">
            <v>m2</v>
          </cell>
          <cell r="D613">
            <v>3.2052999999999998</v>
          </cell>
        </row>
        <row r="614">
          <cell r="A614" t="str">
            <v>001.14.00047</v>
          </cell>
          <cell r="B614" t="str">
            <v>Emassamento de Parede Interna, Externa ou Forro Com Massa Corrida  Acrílica  1ª Linha com Duas Demãos</v>
          </cell>
          <cell r="C614" t="str">
            <v>m2</v>
          </cell>
          <cell r="D614">
            <v>5.8514999999999997</v>
          </cell>
        </row>
        <row r="615">
          <cell r="A615" t="str">
            <v>001.14.00048</v>
          </cell>
          <cell r="B615" t="str">
            <v>Pintura Em Selador Acrilico (1ª Linha ) Sobre Superfície Rebocada, duas demãos, aplicado a rolo de lã</v>
          </cell>
          <cell r="C615" t="str">
            <v>m2</v>
          </cell>
          <cell r="D615">
            <v>2.0775999999999999</v>
          </cell>
        </row>
        <row r="616">
          <cell r="A616" t="str">
            <v>001.14.00050</v>
          </cell>
          <cell r="B616" t="str">
            <v>Pintura Em Látex PVA (1ª Linha Renner ou Suvinil) Sobre Superfície Perfeitamente Emassada, duas demãos</v>
          </cell>
          <cell r="C616" t="str">
            <v>m2</v>
          </cell>
          <cell r="D616">
            <v>2.9777999999999998</v>
          </cell>
        </row>
        <row r="617">
          <cell r="A617" t="str">
            <v>001.14.00080</v>
          </cell>
          <cell r="B617" t="str">
            <v>Pintura Em Látex PVA (1ª Linha Renner ou Suvinil) em superfície rebocada executada como segue: limpeza e lixamento preliminar , uma demão de selador(, duas demãos de tinta de acabamento</v>
          </cell>
          <cell r="C617" t="str">
            <v>m2</v>
          </cell>
          <cell r="D617">
            <v>4.4993999999999996</v>
          </cell>
        </row>
        <row r="618">
          <cell r="A618" t="str">
            <v>001.14.00100</v>
          </cell>
          <cell r="B618" t="str">
            <v>Pintura Látex Acrílica (1ª Linha Renner ou Suvinil) Sobre Superfície Perfeitamente Emassada, duas demãos</v>
          </cell>
          <cell r="C618" t="str">
            <v>m2</v>
          </cell>
          <cell r="D618">
            <v>3.1438999999999999</v>
          </cell>
        </row>
        <row r="619">
          <cell r="A619" t="str">
            <v>001.14.00120</v>
          </cell>
          <cell r="B619" t="str">
            <v>Pintura Látex Acrílico(1ª Linha Renner ou Suvinil) em superfície rebocada executada como segue: limpeza e lixamento preliminar, uma demão de selador acrílico e duas demãos de tinta de acabamento</v>
          </cell>
          <cell r="C619" t="str">
            <v>m2</v>
          </cell>
          <cell r="D619">
            <v>4.6654999999999998</v>
          </cell>
        </row>
        <row r="620">
          <cell r="A620" t="str">
            <v>001.14.00140</v>
          </cell>
          <cell r="B620" t="str">
            <v>Textura Acrílica (1ªLinha) em Parede Externa ou Interna, incl. Aplicação de Fundo Preparador de Superfície Base Solvente</v>
          </cell>
          <cell r="C620" t="str">
            <v>m2</v>
          </cell>
          <cell r="D620">
            <v>7.2527999999999997</v>
          </cell>
        </row>
        <row r="621">
          <cell r="A621" t="str">
            <v>001.14.00180</v>
          </cell>
          <cell r="B621" t="str">
            <v>Pintura em esquadria de ferro inclusive lixamento uma demão de zarcão, correções de imperfeições e 02 demãos de tinta base de grafite</v>
          </cell>
          <cell r="C621" t="str">
            <v>M2</v>
          </cell>
          <cell r="D621">
            <v>11.182399999999999</v>
          </cell>
        </row>
        <row r="622">
          <cell r="A622" t="str">
            <v>001.14.00200</v>
          </cell>
          <cell r="B622" t="str">
            <v>Pintura em esquadria de ferro inclusive lixamento uma demão de zarcão, correções de imperfeições e 02 demãos de tinta base de esmalte</v>
          </cell>
          <cell r="C622" t="str">
            <v>M2</v>
          </cell>
          <cell r="D622">
            <v>10.8704</v>
          </cell>
        </row>
        <row r="623">
          <cell r="A623" t="str">
            <v>001.14.00220</v>
          </cell>
          <cell r="B623" t="str">
            <v>Pintura em esquadria de ferro inclusive lixamento uma demão de zarcão, correções de imperfeições e 02 demãos de tinta base de alimínio</v>
          </cell>
          <cell r="C623" t="str">
            <v>M2</v>
          </cell>
          <cell r="D623">
            <v>10.8704</v>
          </cell>
        </row>
        <row r="624">
          <cell r="A624" t="str">
            <v>001.14.00240</v>
          </cell>
          <cell r="B624" t="str">
            <v>Pintura em esquadria de ferro inclusive lixamento uma demão de zarcão, correções de imperfeições e 02 demãos de tinta base de óleo</v>
          </cell>
          <cell r="C624" t="str">
            <v>M2</v>
          </cell>
          <cell r="D624">
            <v>10.8704</v>
          </cell>
        </row>
        <row r="625">
          <cell r="A625" t="str">
            <v>001.14.00260</v>
          </cell>
          <cell r="B625" t="str">
            <v>Pintura a esmalte em esquadrias de madeira com massa corrida</v>
          </cell>
          <cell r="C625" t="str">
            <v>M2</v>
          </cell>
          <cell r="D625">
            <v>12.101699999999999</v>
          </cell>
        </row>
        <row r="626">
          <cell r="A626" t="str">
            <v>001.14.00280</v>
          </cell>
          <cell r="B626" t="str">
            <v>Pintura a esmalte em esquadria de madeira sem massa corrida aplicada a 2 ou 3 demãos após os lixamentos preliminares</v>
          </cell>
          <cell r="C626" t="str">
            <v>M2</v>
          </cell>
          <cell r="D626">
            <v>8.1027000000000005</v>
          </cell>
        </row>
        <row r="627">
          <cell r="A627" t="str">
            <v>001.14.00300</v>
          </cell>
          <cell r="B627" t="str">
            <v>Pintura a esmalte com massa corrida em rodpés de madeira à 3 demãos aos após lixamento preliminar</v>
          </cell>
          <cell r="C627" t="str">
            <v>ML</v>
          </cell>
          <cell r="D627">
            <v>2.4598</v>
          </cell>
        </row>
        <row r="628">
          <cell r="A628" t="str">
            <v>001.14.00320</v>
          </cell>
          <cell r="B628" t="str">
            <v>Pintura à esmalte em forro de madeira à duas demãos em superfície lixada aparelhada e amassada</v>
          </cell>
          <cell r="C628" t="str">
            <v>M2</v>
          </cell>
          <cell r="D628">
            <v>11.655099999999999</v>
          </cell>
        </row>
        <row r="629">
          <cell r="A629" t="str">
            <v>001.14.00340</v>
          </cell>
          <cell r="B629" t="str">
            <v>Pintura em estrutura metálica com grafite incl. limpeza com escova de aço e duas demãos de zarcão</v>
          </cell>
          <cell r="C629" t="str">
            <v>M2</v>
          </cell>
          <cell r="D629">
            <v>5.1429</v>
          </cell>
        </row>
        <row r="630">
          <cell r="A630" t="str">
            <v>001.14.00360</v>
          </cell>
          <cell r="B630" t="str">
            <v>Pintura em estrutura metálica com alumínio incl. limpeza com escova de aço e duas demãos de zarcão</v>
          </cell>
          <cell r="C630" t="str">
            <v>M2</v>
          </cell>
          <cell r="D630">
            <v>5.1429</v>
          </cell>
        </row>
        <row r="631">
          <cell r="A631" t="str">
            <v>001.14.00380</v>
          </cell>
          <cell r="B631" t="str">
            <v>Pintura em estrutura metálica com esmalte incl. limpeza com escova de aço e duas demãos de zarcão</v>
          </cell>
          <cell r="C631" t="str">
            <v>M2</v>
          </cell>
          <cell r="D631">
            <v>5.1429</v>
          </cell>
        </row>
        <row r="632">
          <cell r="A632" t="str">
            <v>001.14.00400</v>
          </cell>
          <cell r="B632" t="str">
            <v>Pintura em cobertura metálica zincada inclusive limpeza das superfícies (interna e externa) na face interna.uma demão de tinta base (cromato de zinco) e duas demãos de tinta de acabamento de base sintética,</v>
          </cell>
          <cell r="C632" t="str">
            <v>M2</v>
          </cell>
          <cell r="D632">
            <v>6.2830000000000004</v>
          </cell>
        </row>
        <row r="633">
          <cell r="A633" t="str">
            <v>001.14.00420</v>
          </cell>
          <cell r="B633" t="str">
            <v>Pintura em cobertura metálica zincada inclusive limpeza das superfícies (interna e externa) na face externa aplicação de emulsão asfáltica a frio na espessura aproximadamente de 1.00 mm, uma demão de acabamento com tinta base de asfalto</v>
          </cell>
          <cell r="C633" t="str">
            <v>M2</v>
          </cell>
          <cell r="D633">
            <v>13.9017</v>
          </cell>
        </row>
        <row r="634">
          <cell r="A634" t="str">
            <v>001.14.00500</v>
          </cell>
          <cell r="B634" t="str">
            <v>Pintura em paredes internas com esmalte incl 02 demaos de massa corrida pva</v>
          </cell>
          <cell r="C634" t="str">
            <v>m2</v>
          </cell>
          <cell r="D634">
            <v>9.0042000000000009</v>
          </cell>
        </row>
        <row r="635">
          <cell r="A635" t="str">
            <v>001.14.00520</v>
          </cell>
          <cell r="B635" t="str">
            <v>Pintura em paredes internas com esmalte e com retoque de  massa corrida</v>
          </cell>
          <cell r="C635" t="str">
            <v>m2</v>
          </cell>
          <cell r="D635">
            <v>6.5228000000000002</v>
          </cell>
        </row>
        <row r="636">
          <cell r="A636" t="str">
            <v>001.14.00540</v>
          </cell>
          <cell r="B636" t="str">
            <v>Pintura interan a óleo em paredes com massa corrida executada da seguinte forma: lixamento preliminar a seco com lixa n.1 e limpeza do pó resultante, aparelhamento com 01 demão de líquido base (impermeabilizante) aplicado a trincha ou pincel</v>
          </cell>
          <cell r="C636" t="str">
            <v>M2</v>
          </cell>
          <cell r="D636">
            <v>12.253399999999999</v>
          </cell>
        </row>
        <row r="637">
          <cell r="A637" t="str">
            <v>001.14.00560</v>
          </cell>
          <cell r="B637" t="str">
            <v>Pintura à óleo em paredes internas, duas demãos, sem massa corrida executada da seguinte forma: lixamento preliminar a seco com lixa n.1 e limpeza do pó resultante - aparelhamento 01 demão com líquidobase (impermeabilizante) - 02 ou 03 demãos</v>
          </cell>
          <cell r="C637" t="str">
            <v>M2</v>
          </cell>
          <cell r="D637">
            <v>6.5228000000000002</v>
          </cell>
        </row>
        <row r="638">
          <cell r="A638" t="str">
            <v>001.14.00580</v>
          </cell>
          <cell r="B638" t="str">
            <v>Pintura a óleo em esquadrias de madeira c/massa corrida</v>
          </cell>
          <cell r="C638" t="str">
            <v>M2</v>
          </cell>
          <cell r="D638">
            <v>10.767300000000001</v>
          </cell>
        </row>
        <row r="639">
          <cell r="A639" t="str">
            <v>001.14.00600</v>
          </cell>
          <cell r="B639" t="str">
            <v>Pintura em porta de madeira com tinta a óleo renner ou similar</v>
          </cell>
          <cell r="C639" t="str">
            <v>M2</v>
          </cell>
          <cell r="D639">
            <v>7.2358000000000002</v>
          </cell>
        </row>
        <row r="640">
          <cell r="A640" t="str">
            <v>001.14.00620</v>
          </cell>
          <cell r="B640" t="str">
            <v>Pintura à óleo em rodapés de madeira à duas demãos após lixamento preliminar com retoques de massa para vedação de juntas, orifícios e outros defeitos</v>
          </cell>
          <cell r="C640" t="str">
            <v>ML</v>
          </cell>
          <cell r="D640">
            <v>1.4215</v>
          </cell>
        </row>
        <row r="641">
          <cell r="A641" t="str">
            <v>001.14.00640</v>
          </cell>
          <cell r="B641" t="str">
            <v>Pintura externa à óleo em madeira (portões, cerca, etc) à 03 demãos s/ aparelhamento e emassamento prévio</v>
          </cell>
          <cell r="C641" t="str">
            <v>M2</v>
          </cell>
          <cell r="D641">
            <v>7.2100999999999997</v>
          </cell>
        </row>
        <row r="642">
          <cell r="A642" t="str">
            <v>001.14.00660</v>
          </cell>
          <cell r="B642" t="str">
            <v>Pintura à óleo em madeiramento aparente (galpões, passadiços e beirais) a 3 demãos sem aparelhamento e emassamento prévio</v>
          </cell>
          <cell r="C642" t="str">
            <v>M2</v>
          </cell>
          <cell r="D642">
            <v>5.1166</v>
          </cell>
        </row>
        <row r="643">
          <cell r="A643" t="str">
            <v>001.14.00680</v>
          </cell>
          <cell r="B643" t="str">
            <v>Pintura externa c/ verniz plástico a base de poliuretano (verniz de barco) aplicado à 3 demãos sobre esquadrias e peça de madeira expostas ao tempo convenientemente intercalado entre as demãos</v>
          </cell>
          <cell r="C643" t="str">
            <v>M2</v>
          </cell>
          <cell r="D643">
            <v>6.3780999999999999</v>
          </cell>
        </row>
        <row r="644">
          <cell r="A644" t="str">
            <v>001.14.00700</v>
          </cell>
          <cell r="B644" t="str">
            <v>Pintura envernizamento de alvenaria aparente inclusive a preparação da superfície em 02 demãos</v>
          </cell>
          <cell r="C644" t="str">
            <v>M2</v>
          </cell>
          <cell r="D644">
            <v>6.2975000000000003</v>
          </cell>
        </row>
        <row r="645">
          <cell r="A645" t="str">
            <v>001.14.00720</v>
          </cell>
          <cell r="B645" t="str">
            <v>Pintura com verniz acrílico sobre paredes de concreto aplicado à duas demãos</v>
          </cell>
          <cell r="C645" t="str">
            <v>M2</v>
          </cell>
          <cell r="D645">
            <v>4.5688000000000004</v>
          </cell>
        </row>
        <row r="646">
          <cell r="A646" t="str">
            <v>001.14.00740</v>
          </cell>
          <cell r="B646" t="str">
            <v>Envernizamento interno em esquadrias ou forro de madeira executador da seguinte forma:lixamento e limpeza preliminar, correção de defeitos com massa incolor seguido de lixamento, duas demãos de verniz de  aparelho e lixamento e 02 demãos de verniz</v>
          </cell>
          <cell r="C646" t="str">
            <v>m2</v>
          </cell>
          <cell r="D646">
            <v>6.9675000000000002</v>
          </cell>
        </row>
        <row r="647">
          <cell r="A647" t="str">
            <v>001.14.00780</v>
          </cell>
          <cell r="B647" t="str">
            <v>Pintura - envernizamento de rodapés de madeira lixada e aparelhada com retoque de massa para correção de juntas e orifícios, verniz e acabamento aplicado em duas demãos a pincel</v>
          </cell>
          <cell r="C647" t="str">
            <v>M2</v>
          </cell>
          <cell r="D647">
            <v>1.3131999999999999</v>
          </cell>
        </row>
        <row r="648">
          <cell r="A648" t="str">
            <v>001.14.00800</v>
          </cell>
          <cell r="B648" t="str">
            <v>Pintura - envernizamento de rodapés de madeira lixada e aparelhada com retoque de massa para correção de juntas e orifícios, verniz e acabamento aplicado em duas demãos a boneca</v>
          </cell>
          <cell r="C648" t="str">
            <v>M2</v>
          </cell>
          <cell r="D648">
            <v>1.4215</v>
          </cell>
        </row>
        <row r="649">
          <cell r="A649" t="str">
            <v>001.14.00820</v>
          </cell>
          <cell r="B649" t="str">
            <v>Enceramento de madeira à boneca (portas, lambris, painéis  divisões) recomendada apenas para madeiras nobres como imbuia, caviúna, perobinha do campo, jacarandá, etc. e executado como segue: limpeza e lixamento preliminar, obturação de orifíc</v>
          </cell>
          <cell r="C649" t="str">
            <v>M2</v>
          </cell>
          <cell r="D649">
            <v>6.3494999999999999</v>
          </cell>
        </row>
        <row r="650">
          <cell r="A650" t="str">
            <v>001.14.00840</v>
          </cell>
          <cell r="B650" t="str">
            <v>Pintura externa em madeira aparente c/ líquido imunizante aplicado à brocha, pistola ou por imersão de acordo com as especificações  do fabricante</v>
          </cell>
          <cell r="C650" t="str">
            <v>M2</v>
          </cell>
          <cell r="D650">
            <v>1.6244000000000001</v>
          </cell>
        </row>
        <row r="651">
          <cell r="A651" t="str">
            <v>001.14.00860</v>
          </cell>
          <cell r="B651" t="str">
            <v>Pintura c/nata de cimento</v>
          </cell>
          <cell r="C651" t="str">
            <v>M2</v>
          </cell>
          <cell r="D651">
            <v>1.9872000000000001</v>
          </cell>
        </row>
        <row r="652">
          <cell r="A652" t="str">
            <v>001.14.00880</v>
          </cell>
          <cell r="B652" t="str">
            <v>Pintura novacor piso</v>
          </cell>
          <cell r="C652" t="str">
            <v>M2</v>
          </cell>
          <cell r="D652">
            <v>3.8085</v>
          </cell>
        </row>
        <row r="653">
          <cell r="A653" t="str">
            <v>001.14.00885</v>
          </cell>
          <cell r="B653" t="str">
            <v>Pintura de marcação da quadra de esportes c/tinta especial (conf.especificação da cbd) inclusive preparo da superfície (larg. 5.00 cm)</v>
          </cell>
          <cell r="C653" t="str">
            <v>ml</v>
          </cell>
          <cell r="D653">
            <v>4.2210000000000001</v>
          </cell>
        </row>
        <row r="654">
          <cell r="A654" t="str">
            <v>001.14.00890</v>
          </cell>
          <cell r="B654" t="str">
            <v>Pintura de marcação do campo de futebol a cal inclusive preparação do terreno largura 10 cm (conf. especif.do dop)</v>
          </cell>
          <cell r="C654" t="str">
            <v>ml</v>
          </cell>
          <cell r="D654">
            <v>3.1065</v>
          </cell>
        </row>
        <row r="655">
          <cell r="A655" t="str">
            <v>001.14.00895</v>
          </cell>
          <cell r="B655" t="str">
            <v>Demarcação de faixa com tinta acrílica especial - largura 10.00 cm</v>
          </cell>
          <cell r="C655" t="str">
            <v>ml</v>
          </cell>
          <cell r="D655">
            <v>5.4360999999999997</v>
          </cell>
        </row>
        <row r="656">
          <cell r="A656" t="str">
            <v>001.14.00900</v>
          </cell>
          <cell r="B656" t="str">
            <v>Resina aplicada a duas demaos em pisos diversos</v>
          </cell>
          <cell r="C656" t="str">
            <v>M2</v>
          </cell>
          <cell r="D656">
            <v>1.9628000000000001</v>
          </cell>
        </row>
        <row r="657">
          <cell r="A657" t="str">
            <v>001.14.00920</v>
          </cell>
          <cell r="B657" t="str">
            <v>Raspagem, lixamento e aplicacao de sinteco fosco e semi-fosco</v>
          </cell>
          <cell r="C657" t="str">
            <v>M2</v>
          </cell>
          <cell r="D657">
            <v>6.0039999999999996</v>
          </cell>
        </row>
        <row r="658">
          <cell r="A658" t="str">
            <v>001.14.00940</v>
          </cell>
          <cell r="B658" t="str">
            <v>Pintura em concreto aparente com silicone aplicado a duas demãos</v>
          </cell>
          <cell r="C658" t="str">
            <v>m2</v>
          </cell>
          <cell r="D658">
            <v>5.9654999999999996</v>
          </cell>
        </row>
        <row r="659">
          <cell r="A659" t="str">
            <v>001.14.00960</v>
          </cell>
          <cell r="B659" t="str">
            <v>Pintura do nome do estado e da atividade</v>
          </cell>
          <cell r="C659" t="str">
            <v>UN</v>
          </cell>
          <cell r="D659">
            <v>188.68</v>
          </cell>
        </row>
        <row r="660">
          <cell r="A660" t="str">
            <v>001.14.00990</v>
          </cell>
          <cell r="B660" t="str">
            <v>Pintura Epóxi em Piso a Duas Demãos Sobre Superfície Rebocada, incl Limpeza da superfície</v>
          </cell>
          <cell r="C660" t="str">
            <v>m2</v>
          </cell>
          <cell r="D660">
            <v>9.5902999999999992</v>
          </cell>
        </row>
        <row r="661">
          <cell r="A661" t="str">
            <v>001.14.00995</v>
          </cell>
          <cell r="B661" t="str">
            <v>Pintura Epóxi em Piscina ou Área Molhada à Duas Demãos Sobre Superfície Rebocada, incl preparação da superfície</v>
          </cell>
          <cell r="C661" t="str">
            <v>m2</v>
          </cell>
          <cell r="D661">
            <v>11.5015</v>
          </cell>
        </row>
        <row r="662">
          <cell r="A662" t="str">
            <v>001.14.00996</v>
          </cell>
          <cell r="B662" t="str">
            <v>Demarcação de Faixa Com Tinta Epóxi em Pisos, à Duas Demãos, Incl. Preparo da Superfície</v>
          </cell>
          <cell r="C662" t="str">
            <v>ml</v>
          </cell>
          <cell r="D662">
            <v>4.1375999999999999</v>
          </cell>
        </row>
        <row r="663">
          <cell r="A663" t="str">
            <v>001.14.00997</v>
          </cell>
          <cell r="B663" t="str">
            <v>Demarcação de Faixa Com Tinta Epóxi em Piscinas ou Áreas Molhadas, à Duas Demãos, Incl. Preparo da Superfície</v>
          </cell>
          <cell r="C663" t="str">
            <v>ml</v>
          </cell>
          <cell r="D663">
            <v>4.1375999999999999</v>
          </cell>
        </row>
        <row r="664">
          <cell r="A664" t="str">
            <v>001.14.01020</v>
          </cell>
          <cell r="B664" t="str">
            <v>Pintura de conservação de parede ou teto sem retoque de massa,com látex pva(1ª Linha Renner ou Suvinil) à uma demão, incl. aplicação fundo preparador base solvente</v>
          </cell>
          <cell r="C664" t="str">
            <v>m2</v>
          </cell>
          <cell r="D664">
            <v>3.2517999999999998</v>
          </cell>
        </row>
        <row r="665">
          <cell r="A665" t="str">
            <v>001.14.01040</v>
          </cell>
          <cell r="B665" t="str">
            <v>Pintura de conservação de parede ou teto sem retoque de massa,com látex pva(1ª Linha Renner ou Suvinil)  a duas demãos, incl.  aplicação fundo preparador base solvente</v>
          </cell>
          <cell r="C665" t="str">
            <v>m2</v>
          </cell>
          <cell r="D665">
            <v>4.0791000000000004</v>
          </cell>
        </row>
        <row r="666">
          <cell r="A666" t="str">
            <v>001.14.01060</v>
          </cell>
          <cell r="B666" t="str">
            <v>Pintura de conservação de parede ou teto sem retoque de massa,com tinta a oleo  à uma demão, incl. aplicação fundo preparador base solvente</v>
          </cell>
          <cell r="C666" t="str">
            <v>m2</v>
          </cell>
          <cell r="D666">
            <v>3.8188</v>
          </cell>
        </row>
        <row r="667">
          <cell r="A667" t="str">
            <v>001.14.01080</v>
          </cell>
          <cell r="B667" t="str">
            <v>Pintura de conservação de parede ou teto sem retoque de massa,com tinta a oleo a duas demãos, incl. aplicação fundo preparador base solvente</v>
          </cell>
          <cell r="C667" t="str">
            <v>m2</v>
          </cell>
          <cell r="D667">
            <v>5.5712000000000002</v>
          </cell>
        </row>
        <row r="668">
          <cell r="A668" t="str">
            <v>001.14.01100</v>
          </cell>
          <cell r="B668" t="str">
            <v>Pintura de conservação de parede ou teto sem retoque de massa,com tinta látex acrilico(1ª Linha Renner ou Suvinil) à uma demão, incl. aplicação fundo preparador base solvente</v>
          </cell>
          <cell r="C668" t="str">
            <v>m2</v>
          </cell>
          <cell r="D668">
            <v>3.3854000000000002</v>
          </cell>
        </row>
        <row r="669">
          <cell r="A669" t="str">
            <v>001.14.01120</v>
          </cell>
          <cell r="B669" t="str">
            <v>Pintura de conservação de parede ou teto sem retoque de massa,com tinta látex acrilico(1ª Linha Renner ou Suvinil) a duas demãos, incl. aplicação fundo preparador base solvente</v>
          </cell>
          <cell r="C669" t="str">
            <v>m2</v>
          </cell>
          <cell r="D669">
            <v>4.2451999999999996</v>
          </cell>
        </row>
        <row r="670">
          <cell r="A670" t="str">
            <v>001.14.01140</v>
          </cell>
          <cell r="B670" t="str">
            <v>Pintura de conservação em parede ou teto com retoque de massa, com látex pva(1ª Linha Renner ou Suvinil)  à duas demãos, incl. aplicação fundo preparador base solvente</v>
          </cell>
          <cell r="C670" t="str">
            <v>m2</v>
          </cell>
          <cell r="D670">
            <v>5.0374999999999996</v>
          </cell>
        </row>
        <row r="671">
          <cell r="A671" t="str">
            <v>001.14.01160</v>
          </cell>
          <cell r="B671" t="str">
            <v>Pintura de conservação em parede ou teto com retoque de massa, com tinta a óleo  à duas demãos incl. aplicação fundo preparador base solvente</v>
          </cell>
          <cell r="C671" t="str">
            <v>m2</v>
          </cell>
          <cell r="D671">
            <v>6.0312000000000001</v>
          </cell>
        </row>
        <row r="672">
          <cell r="A672" t="str">
            <v>001.14.01180</v>
          </cell>
          <cell r="B672" t="str">
            <v>Pintura de conservação em parede ou teto com retoque de massa, com tinta latéx acrilílico(1ª Linha Renner ou Suvinil) à duas demãos, incl. aplicação fundo preparador base solvente</v>
          </cell>
          <cell r="C672" t="str">
            <v>m2</v>
          </cell>
          <cell r="D672">
            <v>5.2035999999999998</v>
          </cell>
        </row>
        <row r="673">
          <cell r="A673" t="str">
            <v>001.14.01200</v>
          </cell>
          <cell r="B673" t="str">
            <v>Pintura de conservação em esquadria metálica com tinta a oleo à uma demão com retoque da pintura de base (zarcão ou grafite)</v>
          </cell>
          <cell r="C673" t="str">
            <v>M2</v>
          </cell>
          <cell r="D673">
            <v>3.3538000000000001</v>
          </cell>
        </row>
        <row r="674">
          <cell r="A674" t="str">
            <v>001.14.01220</v>
          </cell>
          <cell r="B674" t="str">
            <v>Pintura de conservação em esquadria metálica com tinta a oleo a duas demãos com retoque da pintura de base (zarcão ou grafite)</v>
          </cell>
          <cell r="C674" t="str">
            <v>M2</v>
          </cell>
          <cell r="D674">
            <v>5.1830999999999996</v>
          </cell>
        </row>
        <row r="675">
          <cell r="A675" t="str">
            <v>001.14.01240</v>
          </cell>
          <cell r="B675" t="str">
            <v>Pintura de conservação em esquadria metálica com tinta grafite à uma demão com retoque da pintura de base (zarcão ou grafite)</v>
          </cell>
          <cell r="C675" t="str">
            <v>M2</v>
          </cell>
          <cell r="D675">
            <v>3.5670000000000002</v>
          </cell>
        </row>
        <row r="676">
          <cell r="A676" t="str">
            <v>001.14.01260</v>
          </cell>
          <cell r="B676" t="str">
            <v>Pintura de conservação em esquadria metálica com tinta grafite a duas demãos com retoque da pintura de base (zarcão ou grafite)</v>
          </cell>
          <cell r="C676" t="str">
            <v>M2</v>
          </cell>
          <cell r="D676">
            <v>5.5922999999999998</v>
          </cell>
        </row>
        <row r="677">
          <cell r="A677" t="str">
            <v>001.14.01280</v>
          </cell>
          <cell r="B677" t="str">
            <v>Pintura de conservação em esquadria metálica com tinta esmalte à uma demão com retoque da pintura de base (zarcão ou grafite)</v>
          </cell>
          <cell r="C677" t="str">
            <v>M2</v>
          </cell>
          <cell r="D677">
            <v>3.5670000000000002</v>
          </cell>
        </row>
        <row r="678">
          <cell r="A678" t="str">
            <v>001.14.01300</v>
          </cell>
          <cell r="B678" t="str">
            <v>Pintura de conservação em esquadria metálica com tinta esmalte a duas demãos com retoque da pintura de base (zarcão ou grafite)</v>
          </cell>
          <cell r="C678" t="str">
            <v>M2</v>
          </cell>
          <cell r="D678">
            <v>5.5922999999999998</v>
          </cell>
        </row>
        <row r="679">
          <cell r="A679" t="str">
            <v>001.15</v>
          </cell>
          <cell r="B679" t="str">
            <v>SERVIÇOS COMPLEMENTARES</v>
          </cell>
          <cell r="D679">
            <v>12847.773999999999</v>
          </cell>
        </row>
        <row r="680">
          <cell r="A680" t="str">
            <v>001.15.00020</v>
          </cell>
          <cell r="B680" t="str">
            <v>Fornecimento de quadro negro conforme detalhe do dop de 4.00x1.20m executado na obra. após chapisco prévio será executado o emboço com argamassa 1:4:8 e reboco com argamassa 1:2 ;12 de granulação fina com superfície cuidadosamente desempenada. pintura p</v>
          </cell>
          <cell r="C680" t="str">
            <v>UN</v>
          </cell>
          <cell r="D680">
            <v>118.06019999999999</v>
          </cell>
        </row>
        <row r="681">
          <cell r="A681" t="str">
            <v>001.15.00040</v>
          </cell>
          <cell r="B681" t="str">
            <v>Fornecimento de quadro negro conforme detalhe do dop de 4.00x1.20 m executado na obra, a 80 cm do piso acabado. após chapisco prévio será executado o emboço 1:4:8 e reboco com argamassa 1:4:12 de granulação fina com a superfície cuidadosamente desempena</v>
          </cell>
          <cell r="C681" t="str">
            <v>UN</v>
          </cell>
          <cell r="D681">
            <v>110.9093</v>
          </cell>
        </row>
        <row r="682">
          <cell r="A682" t="str">
            <v>001.15.00060</v>
          </cell>
          <cell r="B682" t="str">
            <v>Recuperação de quadro negro com retoque de massa (base de óleo) lixamento e polimento com lixa de água e pintura com duas demãos de tinta verde opaca especial</v>
          </cell>
          <cell r="C682" t="str">
            <v>UN</v>
          </cell>
          <cell r="D682">
            <v>52.200299999999999</v>
          </cell>
        </row>
        <row r="683">
          <cell r="A683" t="str">
            <v>001.15.00080</v>
          </cell>
          <cell r="B683" t="str">
            <v>Fornecimento e instalação de quadro negro de madeira compensada 6 mm de espessura incl.moldura e porta giz</v>
          </cell>
          <cell r="C683" t="str">
            <v>M2</v>
          </cell>
          <cell r="D683">
            <v>39.831699999999998</v>
          </cell>
        </row>
        <row r="684">
          <cell r="A684" t="str">
            <v>001.15.00100</v>
          </cell>
          <cell r="B684" t="str">
            <v>Fornecimento e instalação de porta giz de madeira c/guarnição</v>
          </cell>
          <cell r="C684" t="str">
            <v>ML</v>
          </cell>
          <cell r="D684">
            <v>3.6802000000000001</v>
          </cell>
        </row>
        <row r="685">
          <cell r="A685" t="str">
            <v>001.15.00120</v>
          </cell>
          <cell r="B685" t="str">
            <v>Fornecimento e instalação de placa de inauguração para grupo escolar (25.00x40.00) cm</v>
          </cell>
          <cell r="C685" t="str">
            <v>UN</v>
          </cell>
          <cell r="D685">
            <v>154.75360000000001</v>
          </cell>
        </row>
        <row r="686">
          <cell r="A686" t="str">
            <v>001.15.00140</v>
          </cell>
          <cell r="B686" t="str">
            <v>Fornecimento e instalação de placa de inauguração para cadeias públicas (36.50x47.00) cm</v>
          </cell>
          <cell r="C686" t="str">
            <v>UN</v>
          </cell>
          <cell r="D686">
            <v>204.75360000000001</v>
          </cell>
        </row>
        <row r="687">
          <cell r="A687" t="str">
            <v>001.15.00160</v>
          </cell>
          <cell r="B687" t="str">
            <v>Fornecimento e instalação de placa de inauguração p/ escritório regional urbano da prodeagro - 25x40cm</v>
          </cell>
          <cell r="C687" t="str">
            <v>UN</v>
          </cell>
          <cell r="D687">
            <v>1354.7536</v>
          </cell>
        </row>
        <row r="688">
          <cell r="A688" t="str">
            <v>001.15.00180</v>
          </cell>
          <cell r="B688" t="str">
            <v>Fornecimento e instalação de placa de inauguração em alumínio fundido 65.00x75.00cm</v>
          </cell>
          <cell r="C688" t="str">
            <v>UN</v>
          </cell>
          <cell r="D688">
            <v>403.83240000000001</v>
          </cell>
        </row>
        <row r="689">
          <cell r="A689" t="str">
            <v>001.15.00220</v>
          </cell>
          <cell r="B689" t="str">
            <v>Fornecimento e instalação de mastro p/bandeira em poste cônico inclusive pintura e pertences altura livre 5.00 m</v>
          </cell>
          <cell r="C689" t="str">
            <v>UN</v>
          </cell>
          <cell r="D689">
            <v>202.20920000000001</v>
          </cell>
        </row>
        <row r="690">
          <cell r="A690" t="str">
            <v>001.15.00240</v>
          </cell>
          <cell r="B690" t="str">
            <v>Fornecimento e instalação de mastro p/bandeira em cano galvanizado diâmetro 3 pol inclusive pintura e pertences altura livre 5 m</v>
          </cell>
          <cell r="C690" t="str">
            <v>UN</v>
          </cell>
          <cell r="D690">
            <v>371.83190000000002</v>
          </cell>
        </row>
        <row r="691">
          <cell r="A691" t="str">
            <v>001.15.00260</v>
          </cell>
          <cell r="B691" t="str">
            <v>Fornecimento e instalação de mastro p/bandeira constituído de 3 postes de cano galvanizado diâmetro 3 pol conforme detalhe do dop</v>
          </cell>
          <cell r="C691" t="str">
            <v>CJ</v>
          </cell>
          <cell r="D691">
            <v>1926.1723</v>
          </cell>
        </row>
        <row r="692">
          <cell r="A692" t="str">
            <v>001.15.00280</v>
          </cell>
          <cell r="B692" t="str">
            <v>Fornecimento e instalação de trave p/futebol de salão incluindo pintura, rede de nylon conforme detalhe dop</v>
          </cell>
          <cell r="C692" t="str">
            <v>CJ</v>
          </cell>
          <cell r="D692">
            <v>733.02239999999995</v>
          </cell>
        </row>
        <row r="693">
          <cell r="A693" t="str">
            <v>001.15.00320</v>
          </cell>
          <cell r="B693" t="str">
            <v>Fornecimento e instalação de suporte p/tabela de basquete em treliçado inclusive pilares de concreto armado (aparente), fundação, pintura (treliças) conforme det. do dop</v>
          </cell>
          <cell r="C693" t="str">
            <v>UN</v>
          </cell>
          <cell r="D693">
            <v>2321.2620000000002</v>
          </cell>
        </row>
        <row r="694">
          <cell r="A694" t="str">
            <v>001.15.00360</v>
          </cell>
          <cell r="B694" t="str">
            <v>Fornecimento e instalação de suporte p/voley em cano galvanizado diâmetro 3 pol inclusive pintura dos mastros, catraca, rede e demais pertences ( 02 postes)</v>
          </cell>
          <cell r="C694" t="str">
            <v>CJ</v>
          </cell>
          <cell r="D694">
            <v>454.94439999999997</v>
          </cell>
        </row>
        <row r="695">
          <cell r="A695" t="str">
            <v>001.15.00370</v>
          </cell>
          <cell r="B695" t="str">
            <v>Execução de Arquibancada Com 03 degraus em Estrutura Mista de Concreto Armado e Alvenaria, Conf. Det. SINFRA</v>
          </cell>
          <cell r="C695" t="str">
            <v>ml</v>
          </cell>
          <cell r="D695">
            <v>1287.9147</v>
          </cell>
        </row>
        <row r="696">
          <cell r="A696" t="str">
            <v>001.15.00720</v>
          </cell>
          <cell r="B696" t="str">
            <v>Fornecimento e instalação de bancada seca em ardósia polida  1.50 x 0.80</v>
          </cell>
          <cell r="C696" t="str">
            <v>UN</v>
          </cell>
          <cell r="D696">
            <v>180.38390000000001</v>
          </cell>
        </row>
        <row r="697">
          <cell r="A697" t="str">
            <v>001.15.00760</v>
          </cell>
          <cell r="B697" t="str">
            <v>Fornecimento e instalação de bancada seca em granito polido</v>
          </cell>
          <cell r="C697" t="str">
            <v>M2</v>
          </cell>
          <cell r="D697">
            <v>213.06979999999999</v>
          </cell>
        </row>
        <row r="698">
          <cell r="A698" t="str">
            <v>001.15.00860</v>
          </cell>
          <cell r="B698" t="str">
            <v>Fornecimento e assentamento de revestimento externo com retalhos de pedra de mao</v>
          </cell>
          <cell r="C698" t="str">
            <v>M2</v>
          </cell>
          <cell r="D698">
            <v>10.0808</v>
          </cell>
        </row>
        <row r="699">
          <cell r="A699" t="str">
            <v>001.15.00940</v>
          </cell>
          <cell r="B699" t="str">
            <v>Fornecimento e instalação de armário sob pia em fórmica</v>
          </cell>
          <cell r="C699" t="str">
            <v>M2</v>
          </cell>
          <cell r="D699">
            <v>225</v>
          </cell>
        </row>
        <row r="700">
          <cell r="A700" t="str">
            <v>001.15.00960</v>
          </cell>
          <cell r="B700" t="str">
            <v>Fornecimento e instalação de armário em madeira aparente aparelhada e tratada</v>
          </cell>
          <cell r="C700" t="str">
            <v>M2</v>
          </cell>
          <cell r="D700">
            <v>114.4205</v>
          </cell>
        </row>
        <row r="701">
          <cell r="A701" t="str">
            <v>001.15.00980</v>
          </cell>
          <cell r="B701" t="str">
            <v>Fornecimento e instalação de armário em alvenaria com prateleiras de madeira aparelhada (2,40x0,60x3,00)m</v>
          </cell>
          <cell r="C701" t="str">
            <v>UN</v>
          </cell>
          <cell r="D701">
            <v>287.95139999999998</v>
          </cell>
        </row>
        <row r="702">
          <cell r="A702" t="str">
            <v>001.15.01000</v>
          </cell>
          <cell r="B702" t="str">
            <v>Fornecimento e instalação de balcão de madeira conf. projeto 12.20 x 0.60 x 1.00 m</v>
          </cell>
          <cell r="C702" t="str">
            <v>UN</v>
          </cell>
          <cell r="D702">
            <v>969.9</v>
          </cell>
        </row>
        <row r="703">
          <cell r="A703" t="str">
            <v>001.15.01080</v>
          </cell>
          <cell r="B703" t="str">
            <v>Fornecimento e instalação de exaustor elétrico com d=50cm 1cv</v>
          </cell>
          <cell r="C703" t="str">
            <v>UN</v>
          </cell>
          <cell r="D703">
            <v>161.83240000000001</v>
          </cell>
        </row>
        <row r="704">
          <cell r="A704" t="str">
            <v>001.15.01140</v>
          </cell>
          <cell r="B704" t="str">
            <v>Fornecimento e instalação de mola p/ porta tipo vai-vem</v>
          </cell>
          <cell r="C704" t="str">
            <v>UN</v>
          </cell>
          <cell r="D704">
            <v>33.307000000000002</v>
          </cell>
        </row>
        <row r="705">
          <cell r="A705" t="str">
            <v>001.15.01220</v>
          </cell>
          <cell r="B705" t="str">
            <v>Fornecimento e instalação  de banca ou tampo de ardósia natural cor preta tipo on c/ resinex</v>
          </cell>
          <cell r="C705" t="str">
            <v>M2</v>
          </cell>
          <cell r="D705">
            <v>109.943</v>
          </cell>
        </row>
        <row r="706">
          <cell r="A706" t="str">
            <v>001.15.01240</v>
          </cell>
          <cell r="B706" t="str">
            <v>Fornecimento e instalação de banca ou tampo em ardósia polida esp. 3cm</v>
          </cell>
          <cell r="C706" t="str">
            <v>M2</v>
          </cell>
          <cell r="D706">
            <v>108.2216</v>
          </cell>
        </row>
        <row r="707">
          <cell r="A707" t="str">
            <v>001.15.01320</v>
          </cell>
          <cell r="B707" t="str">
            <v>Fornecimento e instalação de portão em cano galvanizado 2 pol e tela galvanizada malha 2cm</v>
          </cell>
          <cell r="C707" t="str">
            <v>M2</v>
          </cell>
          <cell r="D707">
            <v>100.0842</v>
          </cell>
        </row>
        <row r="708">
          <cell r="A708" t="str">
            <v>001.15.01400</v>
          </cell>
          <cell r="B708" t="str">
            <v>Fornecimento e instalação de bancada, tampo ou balcão em granito cinza polido, espessura 2.00 cm</v>
          </cell>
          <cell r="C708" t="str">
            <v>M2</v>
          </cell>
          <cell r="D708">
            <v>135.2216</v>
          </cell>
        </row>
        <row r="709">
          <cell r="A709" t="str">
            <v>001.15.01460</v>
          </cell>
          <cell r="B709" t="str">
            <v>Fornecimento e instalação de caixa de concreto pré-moldado para ar condicionado de 10.000 btu</v>
          </cell>
          <cell r="C709" t="str">
            <v>UN</v>
          </cell>
          <cell r="D709">
            <v>54.443199999999997</v>
          </cell>
        </row>
        <row r="710">
          <cell r="A710" t="str">
            <v>001.15.01560</v>
          </cell>
          <cell r="B710" t="str">
            <v>Fornecimento e instalação de bancada em granito cinza polido l=0,60m sobre alvenaria revestida de azulejo branco, exceto cubas (quantificada e orçada na parte hidráulica)</v>
          </cell>
          <cell r="C710" t="str">
            <v>ML</v>
          </cell>
          <cell r="D710">
            <v>140.9074</v>
          </cell>
        </row>
        <row r="711">
          <cell r="A711" t="str">
            <v>001.15.01600</v>
          </cell>
          <cell r="B711" t="str">
            <v>Fornecimento e instalação de balcão de atendimento em madeira l=0,40m e=0,05m apoiado sobre alvenaria aparente de tijolo cerâmico de 21 furos, inclusive passagem pelo balcão</v>
          </cell>
          <cell r="C711" t="str">
            <v>M</v>
          </cell>
          <cell r="D711">
            <v>108.1168</v>
          </cell>
        </row>
        <row r="712">
          <cell r="A712" t="str">
            <v>001.15.01620</v>
          </cell>
          <cell r="B712" t="str">
            <v>Fornecimento e instalação de corrimao em tubo galvanizado 1"""" chumbado no piso h=1,00m pintado com tinta à óleo 02 demãos</v>
          </cell>
          <cell r="C712" t="str">
            <v>M</v>
          </cell>
          <cell r="D712">
            <v>55.084299999999999</v>
          </cell>
        </row>
        <row r="713">
          <cell r="A713" t="str">
            <v>001.15.01640</v>
          </cell>
          <cell r="B713" t="str">
            <v>Fornecimento e instalação de corrimão em tubo galvanizado 2"""" chumbado no piso h=1.00 m pintado com tinta à óleo 02 demãos</v>
          </cell>
          <cell r="C713" t="str">
            <v>ML</v>
          </cell>
          <cell r="D713">
            <v>99.674300000000002</v>
          </cell>
        </row>
        <row r="714">
          <cell r="A714" t="str">
            <v>***</v>
          </cell>
          <cell r="B714" t="str">
            <v>Fornecimento e instalação de quadro negro, abaulado, c=5.00 m, h=1.30 m, apoiado em pedra de ardósia com moldura em madeira, conforme detalhe</v>
          </cell>
          <cell r="C714" t="str">
            <v>un</v>
          </cell>
          <cell r="D714">
            <v>541.83000000000004</v>
          </cell>
        </row>
        <row r="715">
          <cell r="A715" t="str">
            <v>001.16</v>
          </cell>
          <cell r="B715" t="str">
            <v>URBANIZAÇÃO</v>
          </cell>
          <cell r="D715">
            <v>2312.7172</v>
          </cell>
        </row>
        <row r="716">
          <cell r="A716" t="str">
            <v>001.16.00241</v>
          </cell>
          <cell r="B716" t="str">
            <v>Fornecimento e Plantio de Agave Comum (pequena), com manutenção por 60 dias com irrigação, pulverização, poda e substituição de mudas mortas</v>
          </cell>
          <cell r="C716" t="str">
            <v>un</v>
          </cell>
          <cell r="D716">
            <v>7.3754</v>
          </cell>
        </row>
        <row r="717">
          <cell r="A717" t="str">
            <v>001.16.00242</v>
          </cell>
          <cell r="B717" t="str">
            <v>Fornecimento e Plantio de Agave Comum (média), com manutenção por 60 dias com irrigação, pulverização, poda e substituição de mudas mortas</v>
          </cell>
          <cell r="C717" t="str">
            <v>un</v>
          </cell>
          <cell r="D717">
            <v>14.278</v>
          </cell>
        </row>
        <row r="718">
          <cell r="A718" t="str">
            <v>001.16.00243</v>
          </cell>
          <cell r="B718" t="str">
            <v>Fornecimento e Plantio de Agave Comum (grande), com manutenção por 60 dias com irrigação, pulverização, poda e substituição de mudas mortas</v>
          </cell>
          <cell r="C718" t="str">
            <v>un</v>
          </cell>
          <cell r="D718">
            <v>20.0794</v>
          </cell>
        </row>
        <row r="719">
          <cell r="A719" t="str">
            <v>001.16.00244</v>
          </cell>
          <cell r="B719" t="str">
            <v>Fornecimento e Plantio de Areca (pequena), com manutenção por 60 dias com irrigação, pulverização, poda e substituição de mudas mortas</v>
          </cell>
          <cell r="C719" t="str">
            <v>un</v>
          </cell>
          <cell r="D719">
            <v>10.375400000000001</v>
          </cell>
        </row>
        <row r="720">
          <cell r="A720" t="str">
            <v>001.16.00245</v>
          </cell>
          <cell r="B720" t="str">
            <v>Fornecimento e Plantio de Areca (média), com manutenção por 60 dias com irrigação, pulverização, poda e substituição de mudas mortas</v>
          </cell>
          <cell r="C720" t="str">
            <v>un</v>
          </cell>
          <cell r="D720">
            <v>19.277999999999999</v>
          </cell>
        </row>
        <row r="721">
          <cell r="A721" t="str">
            <v>001.16.00246</v>
          </cell>
          <cell r="B721" t="str">
            <v>Fornecimento e Plantio de Areca (grande), com manutenção por 60 dias com irrigação, pulverização, poda e substituição de mudas mortas</v>
          </cell>
          <cell r="C721" t="str">
            <v>un</v>
          </cell>
          <cell r="D721">
            <v>30.0794</v>
          </cell>
        </row>
        <row r="722">
          <cell r="A722" t="str">
            <v>001.16.00247</v>
          </cell>
          <cell r="B722" t="str">
            <v>Fornecimento e Plantio de Bauhínia Rosa (pequeno), com manutenção por 60 dias com irrigação, pulverização, poda e substituição de mudas mortas</v>
          </cell>
          <cell r="C722" t="str">
            <v>un</v>
          </cell>
          <cell r="D722">
            <v>6.0031999999999996</v>
          </cell>
        </row>
        <row r="723">
          <cell r="A723" t="str">
            <v>001.16.00248</v>
          </cell>
          <cell r="B723" t="str">
            <v>Fornecimento e Plantio de Bauhínia Rosa (médio), com manutenção por 60 dias com irrigação, pulverização, poda e substituição de mudas mortas</v>
          </cell>
          <cell r="C723" t="str">
            <v>un</v>
          </cell>
          <cell r="D723">
            <v>17.375399999999999</v>
          </cell>
        </row>
        <row r="724">
          <cell r="A724" t="str">
            <v>001.16.00249</v>
          </cell>
          <cell r="B724" t="str">
            <v>Fornecimento e Plantio de Bahuínia Rosa (grande), com manutenção por 60 dias com irrigação, pulverização, poda e substituição de mudas mortas</v>
          </cell>
          <cell r="C724" t="str">
            <v>un</v>
          </cell>
          <cell r="D724">
            <v>31.7027</v>
          </cell>
        </row>
        <row r="725">
          <cell r="A725" t="str">
            <v>001.16.00250</v>
          </cell>
          <cell r="B725" t="str">
            <v>Fornecimento e Plantio de Biri, com manutenção por 60 dias com irrigação, pulverização, poda e substituição de mudas mortas</v>
          </cell>
          <cell r="C725" t="str">
            <v>un</v>
          </cell>
          <cell r="D725">
            <v>7.5031999999999996</v>
          </cell>
        </row>
        <row r="726">
          <cell r="A726" t="str">
            <v>001.16.00251</v>
          </cell>
          <cell r="B726" t="str">
            <v>Fornecimento e Plantio de Chuva de Ouro (pequena), com manutenção por 60 dias com irrigação, pulverização, poda e substituição de mudas mortas</v>
          </cell>
          <cell r="C726" t="str">
            <v>un</v>
          </cell>
          <cell r="D726">
            <v>7.5031999999999996</v>
          </cell>
        </row>
        <row r="727">
          <cell r="A727" t="str">
            <v>001.16.00252</v>
          </cell>
          <cell r="B727" t="str">
            <v>Fornecimento e Plantio de Chuva de Ouro (média), com manutenção por 60 dias com irrigação, pulverização, poda e substituição de mudas mortas</v>
          </cell>
          <cell r="C727" t="str">
            <v>un</v>
          </cell>
          <cell r="D727">
            <v>13.3637</v>
          </cell>
        </row>
        <row r="728">
          <cell r="A728" t="str">
            <v>001.16.00253</v>
          </cell>
          <cell r="B728" t="str">
            <v>Fornecimento e Plantio de Chuva de Ouro (grande), com manutenção por 60 dias com irrigação, pulverização, poda e substituição de mudas mortas</v>
          </cell>
          <cell r="C728" t="str">
            <v>un</v>
          </cell>
          <cell r="D728">
            <v>17.375399999999999</v>
          </cell>
        </row>
        <row r="729">
          <cell r="A729" t="str">
            <v>001.16.00254</v>
          </cell>
          <cell r="B729" t="str">
            <v>Fornecimento e Plantio de Croton (pequena), com manutenção por 60 dias com irrigação, pulverização, poda e substituição de mudas mortas</v>
          </cell>
          <cell r="C729" t="str">
            <v>un</v>
          </cell>
          <cell r="D729">
            <v>3.5032000000000001</v>
          </cell>
        </row>
        <row r="730">
          <cell r="A730" t="str">
            <v>001.16.00255</v>
          </cell>
          <cell r="B730" t="str">
            <v>Fornecimento e Plantio de Croton (média), com manutenção por 60 dias com irrigação, pulverização, poda e substituição de mudas mortas</v>
          </cell>
          <cell r="C730" t="str">
            <v>un</v>
          </cell>
          <cell r="D730">
            <v>5.3636999999999997</v>
          </cell>
        </row>
        <row r="731">
          <cell r="A731" t="str">
            <v>001.16.00256</v>
          </cell>
          <cell r="B731" t="str">
            <v>Fornecimento e Plantio de Croton (grande), com manutenção por 60 dias com irrigação, pulverização, poda e substituição de mudas mortas</v>
          </cell>
          <cell r="C731" t="str">
            <v>un</v>
          </cell>
          <cell r="D731">
            <v>10.375400000000001</v>
          </cell>
        </row>
        <row r="732">
          <cell r="A732" t="str">
            <v>001.16.00257</v>
          </cell>
          <cell r="B732" t="str">
            <v>Fornecimento e Plantio de Dracena Marginata (pequena), com manutenção por 60 dias com irrigação, pulverização, poda e substituição de mudas mortas</v>
          </cell>
          <cell r="C732" t="str">
            <v>un</v>
          </cell>
          <cell r="D732">
            <v>8.8754000000000008</v>
          </cell>
        </row>
        <row r="733">
          <cell r="A733" t="str">
            <v>001.16.00258</v>
          </cell>
          <cell r="B733" t="str">
            <v>Fornecimento e Plantio de Dracena Marginata (média), com manutenção por 60 dias com irrigação, pulverização, poda e substituição de mudas mortas</v>
          </cell>
          <cell r="C733" t="str">
            <v>un</v>
          </cell>
          <cell r="D733">
            <v>17.375399999999999</v>
          </cell>
        </row>
        <row r="734">
          <cell r="A734" t="str">
            <v>001.16.00259</v>
          </cell>
          <cell r="B734" t="str">
            <v>Fornecimento e Plantio de Dracena Marginata (grande), com manutenção por 60 dias com irrigação, pulverização, poda e substituição de mudas mortas</v>
          </cell>
          <cell r="C734" t="str">
            <v>un</v>
          </cell>
          <cell r="D734">
            <v>29.277999999999999</v>
          </cell>
        </row>
        <row r="735">
          <cell r="A735" t="str">
            <v>001.16.00260</v>
          </cell>
          <cell r="B735" t="str">
            <v>Fornecimento e Plantio de Era Forrageira, com manutenção por 60 dias com irrigação, pulverização, poda e substituição de mudas mortas</v>
          </cell>
          <cell r="C735" t="str">
            <v>un</v>
          </cell>
          <cell r="D735">
            <v>2.0032000000000001</v>
          </cell>
        </row>
        <row r="736">
          <cell r="A736" t="str">
            <v>001.16.00261</v>
          </cell>
          <cell r="B736" t="str">
            <v>Fornecimento e Plantio de Eretrina (média), com manutenção por 60 dias com irrigação, pulverização, poda e substituição de mudas mortas</v>
          </cell>
          <cell r="C736" t="str">
            <v>un</v>
          </cell>
          <cell r="D736">
            <v>16.363700000000001</v>
          </cell>
        </row>
        <row r="737">
          <cell r="A737" t="str">
            <v>001.16.00262</v>
          </cell>
          <cell r="B737" t="str">
            <v>Fornecimento e Plantio de Hemigrafis Forrageira , com manutenção por 60 dias com irrigação, pulverização, poda e substituição de mudas mortas</v>
          </cell>
          <cell r="C737" t="str">
            <v>un</v>
          </cell>
          <cell r="D737">
            <v>1.5032000000000001</v>
          </cell>
        </row>
        <row r="738">
          <cell r="A738" t="str">
            <v>001.16.00263</v>
          </cell>
          <cell r="B738" t="str">
            <v>Fornecimento e Plantio de Hibisco Bicolor (pequena), com manutenção por 60 dias com irrigação, pulverização, poda e substituição de mudas mortas</v>
          </cell>
          <cell r="C738" t="str">
            <v>un</v>
          </cell>
          <cell r="D738">
            <v>3.5032000000000001</v>
          </cell>
        </row>
        <row r="739">
          <cell r="A739" t="str">
            <v>001.16.00264</v>
          </cell>
          <cell r="B739" t="str">
            <v>Fornecimento e Plantio de Hibisco Bicolor (média), com manutenção por 60 dias com irrigação, pulverização, poda e substituição de mudas mortas</v>
          </cell>
          <cell r="C739" t="str">
            <v>un</v>
          </cell>
          <cell r="D739">
            <v>5.3636999999999997</v>
          </cell>
        </row>
        <row r="740">
          <cell r="A740" t="str">
            <v>001.16.00265</v>
          </cell>
          <cell r="B740" t="str">
            <v>Fornecimento e Plantio de Hibisco Bicolor (grande), com manutenção por 60 dias com irrigação, pulverização, poda e substituição de mudas mortas</v>
          </cell>
          <cell r="C740" t="str">
            <v>un</v>
          </cell>
          <cell r="D740">
            <v>10.375400000000001</v>
          </cell>
        </row>
        <row r="741">
          <cell r="A741" t="str">
            <v>001.16.00266</v>
          </cell>
          <cell r="B741" t="str">
            <v>Fornecimento e Plantio de Ipê Amarelo (pequeno), com manutenção por 60 dias com irrigação, pulverização, poda e substituição de mudas mortas</v>
          </cell>
          <cell r="C741" t="str">
            <v>un</v>
          </cell>
          <cell r="D741">
            <v>9.3636999999999997</v>
          </cell>
        </row>
        <row r="742">
          <cell r="A742" t="str">
            <v>001.16.00267</v>
          </cell>
          <cell r="B742" t="str">
            <v>Fornecimento e Plantio de Ipê Amarelo (médio), com manutenção por 60 dias com irrigação, pulverização, poda e substituição de mudas mortas</v>
          </cell>
          <cell r="C742" t="str">
            <v>un</v>
          </cell>
          <cell r="D742">
            <v>14.375400000000001</v>
          </cell>
        </row>
        <row r="743">
          <cell r="A743" t="str">
            <v>001.16.00268</v>
          </cell>
          <cell r="B743" t="str">
            <v>Fornecimento e Plantio de Ipê Amarelo (grande), com manutenção por 60 dias com irrigação, pulverização, poda e substituição de mudas mortas</v>
          </cell>
          <cell r="C743" t="str">
            <v>un</v>
          </cell>
          <cell r="D743">
            <v>25.0794</v>
          </cell>
        </row>
        <row r="744">
          <cell r="A744" t="str">
            <v>001.16.00269</v>
          </cell>
          <cell r="B744" t="str">
            <v>Fornecimento e Plantio de Ipê Rosa (pequeno), com manutenção por 60 dias com irrigação, pulverização, poda e substituição de mudas mortas</v>
          </cell>
          <cell r="C744" t="str">
            <v>un</v>
          </cell>
          <cell r="D744">
            <v>10.375400000000001</v>
          </cell>
        </row>
        <row r="745">
          <cell r="A745" t="str">
            <v>001.16.00270</v>
          </cell>
          <cell r="B745" t="str">
            <v>Fornecimento e Plantio de Ipê Rosa (médio), com manutenção por 60 dias com irrigação, pulverização, poda e substituição de mudas mortas</v>
          </cell>
          <cell r="C745" t="str">
            <v>un</v>
          </cell>
          <cell r="D745">
            <v>16.277999999999999</v>
          </cell>
        </row>
        <row r="746">
          <cell r="A746" t="str">
            <v>001.16.00271</v>
          </cell>
          <cell r="B746" t="str">
            <v>Fornecimento e Plantio de Ipê Rosa (grande), com manutenção por 60 dias com irrigação, pulverização, poda e substituição de mudas mortas</v>
          </cell>
          <cell r="C746" t="str">
            <v>un</v>
          </cell>
          <cell r="D746">
            <v>24.406700000000001</v>
          </cell>
        </row>
        <row r="747">
          <cell r="A747" t="str">
            <v>001.16.00272</v>
          </cell>
          <cell r="B747" t="str">
            <v>Fornecimento e Plantio de Ipê Roxo (pequeno), com manutenção por 60 dias com irrigação, pulverização, poda e substituição de mudas mortas</v>
          </cell>
          <cell r="C747" t="str">
            <v>un</v>
          </cell>
          <cell r="D747">
            <v>10.375400000000001</v>
          </cell>
        </row>
        <row r="748">
          <cell r="A748" t="str">
            <v>001.16.00273</v>
          </cell>
          <cell r="B748" t="str">
            <v>Fornecimento e Plantio de Ipê Roxo (médio), com manutenção por 60 dias com irrigação, pulverização, poda e substituição de mudas mortas</v>
          </cell>
          <cell r="C748" t="str">
            <v>un</v>
          </cell>
          <cell r="D748">
            <v>17.0794</v>
          </cell>
        </row>
        <row r="749">
          <cell r="A749" t="str">
            <v>001.16.00274</v>
          </cell>
          <cell r="B749" t="str">
            <v>Fornecimento e Plantio de Ipê Roxo (grande), com manutenção por 60 dias com irrigação, pulverização, poda e substituição de mudas mortas</v>
          </cell>
          <cell r="C749" t="str">
            <v>un</v>
          </cell>
          <cell r="D749">
            <v>25.0794</v>
          </cell>
        </row>
        <row r="750">
          <cell r="A750" t="str">
            <v>001.16.00275</v>
          </cell>
          <cell r="B750" t="str">
            <v>Fornecimento e Plantio de Ixória Híbrida Amarela (pequena), com manutenção por 60 dias com irrigação, pulverização, poda e substituição de mudas mortas</v>
          </cell>
          <cell r="C750" t="str">
            <v>un</v>
          </cell>
          <cell r="D750">
            <v>3.5032000000000001</v>
          </cell>
        </row>
        <row r="751">
          <cell r="A751" t="str">
            <v>001.16.00276</v>
          </cell>
          <cell r="B751" t="str">
            <v>Fornecimento e Plantio de Ixória Híbrida Amarela (média), com manutenção por 60 dias com irrigação, pulverização, poda e substituição de mudas mortas</v>
          </cell>
          <cell r="C751" t="str">
            <v>un</v>
          </cell>
          <cell r="D751">
            <v>5.3636999999999997</v>
          </cell>
        </row>
        <row r="752">
          <cell r="A752" t="str">
            <v>001.16.00277</v>
          </cell>
          <cell r="B752" t="str">
            <v>Fornecimento e Plantio de Ixória Híbrida Amarela (grande), com manutenção por 60 dias com irrigação, pulverização, poda e substituição de mudas mortas</v>
          </cell>
          <cell r="C752" t="str">
            <v>un</v>
          </cell>
          <cell r="D752">
            <v>9.3636999999999997</v>
          </cell>
        </row>
        <row r="753">
          <cell r="A753" t="str">
            <v>001.16.00278</v>
          </cell>
          <cell r="B753" t="str">
            <v>Fornecimento e Plantio de Ixória Híbrida Vermelha (pequena), com manutenção por 60 dias com irrigação, pulverização, poda e substituição de mudas mortas</v>
          </cell>
          <cell r="C753" t="str">
            <v>un</v>
          </cell>
          <cell r="D753">
            <v>3.5032000000000001</v>
          </cell>
        </row>
        <row r="754">
          <cell r="A754" t="str">
            <v>001.16.00279</v>
          </cell>
          <cell r="B754" t="str">
            <v>Fornecimento e Plantio de Ixória Híbrida Vermelha (média), com manutenção por 60 dias com irrigação, pulverização, poda e substituição de mudas mortas</v>
          </cell>
          <cell r="C754" t="str">
            <v>un</v>
          </cell>
          <cell r="D754">
            <v>5.3636999999999997</v>
          </cell>
        </row>
        <row r="755">
          <cell r="A755" t="str">
            <v>001.16.00280</v>
          </cell>
          <cell r="B755" t="str">
            <v>Fornecimento e Plantio de Ixória Híbrida Vermelha (grande), com manutenção por 60 dias com irrigação, pulverização, poda e substituição de mudas mortas</v>
          </cell>
          <cell r="C755" t="str">
            <v>un</v>
          </cell>
          <cell r="D755">
            <v>9.3636999999999997</v>
          </cell>
        </row>
        <row r="756">
          <cell r="A756" t="str">
            <v>001.16.00281</v>
          </cell>
          <cell r="B756" t="str">
            <v>Fornecimento e Plantio de Jacarandá Mimoso (pequeno), com manutenção por 60 dias com irrigação, pulverização, poda e substituição de mudas mortas</v>
          </cell>
          <cell r="C756" t="str">
            <v>un</v>
          </cell>
          <cell r="D756">
            <v>4.8636999999999997</v>
          </cell>
        </row>
        <row r="757">
          <cell r="A757" t="str">
            <v>001.16.00282</v>
          </cell>
          <cell r="B757" t="str">
            <v>Fornecimento e Plantio de Jacarandá Mimoso (médio), com manutenção por 60 dias com irrigação, pulverização, poda e substituição de mudas mortas</v>
          </cell>
          <cell r="C757" t="str">
            <v>un</v>
          </cell>
          <cell r="D757">
            <v>16.277999999999999</v>
          </cell>
        </row>
        <row r="758">
          <cell r="A758" t="str">
            <v>001.16.00283</v>
          </cell>
          <cell r="B758" t="str">
            <v>Fornecimento e Plantio de Jacarandá Mimoso (grande), com manutenção por 60 dias com irrigação, pulverização, poda e substituição de mudas mortas</v>
          </cell>
          <cell r="C758" t="str">
            <v>un</v>
          </cell>
          <cell r="D758">
            <v>23.0794</v>
          </cell>
        </row>
        <row r="759">
          <cell r="A759" t="str">
            <v>001.16.00284</v>
          </cell>
          <cell r="B759" t="str">
            <v>Fornecimento e Plantio de Mini Flamboyant (pequena), com manutenção por 60 dias com irrigação, pulverização, poda e substituição de mudas mortas</v>
          </cell>
          <cell r="C759" t="str">
            <v>un</v>
          </cell>
          <cell r="D759">
            <v>4.8636999999999997</v>
          </cell>
        </row>
        <row r="760">
          <cell r="A760" t="str">
            <v>001.16.00285</v>
          </cell>
          <cell r="B760" t="str">
            <v>Fornecimento e Plantio de Mini Flamboyant (média), com manutenção por 60 dias com irrigação, pulverização, poda e substituição de mudas mortas</v>
          </cell>
          <cell r="C760" t="str">
            <v>un</v>
          </cell>
          <cell r="D760">
            <v>7.3754</v>
          </cell>
        </row>
        <row r="761">
          <cell r="A761" t="str">
            <v>001.16.00286</v>
          </cell>
          <cell r="B761" t="str">
            <v>Fornecimento e Plantio de Mini Ixória (pequena), com manutenção por 60 dias com irrigação, pulverização, poda e substituição de mudas mortas</v>
          </cell>
          <cell r="C761" t="str">
            <v>un</v>
          </cell>
          <cell r="D761">
            <v>1.6032</v>
          </cell>
        </row>
        <row r="762">
          <cell r="A762" t="str">
            <v>001.16.00287</v>
          </cell>
          <cell r="B762" t="str">
            <v>Fornecimento e Plantio de Mini Ixória (média), com manutenção por 60 dias com irrigação, pulverização, poda e substituição de mudas mortas</v>
          </cell>
          <cell r="C762" t="str">
            <v>un</v>
          </cell>
          <cell r="D762">
            <v>4.3636999999999997</v>
          </cell>
        </row>
        <row r="763">
          <cell r="A763" t="str">
            <v>001.16.00288</v>
          </cell>
          <cell r="B763" t="str">
            <v>Fornecimento e Plantio de Mini Ixória (grande), com manutenção por 60 dias com irrigação, pulverização, poda e substituição de mudas mortas</v>
          </cell>
          <cell r="C763" t="str">
            <v>un</v>
          </cell>
          <cell r="D763">
            <v>7.3754</v>
          </cell>
        </row>
        <row r="764">
          <cell r="A764" t="str">
            <v>001.16.00289</v>
          </cell>
          <cell r="B764" t="str">
            <v>Fornecimento e Plantio de Musaendra (pequena), com manutenção por 60 dias com irrigação, pulverização, poda e substituição de mudas mortas</v>
          </cell>
          <cell r="C764" t="str">
            <v>un</v>
          </cell>
          <cell r="D764">
            <v>5.3636999999999997</v>
          </cell>
        </row>
        <row r="765">
          <cell r="A765" t="str">
            <v>001.16.00290</v>
          </cell>
          <cell r="B765" t="str">
            <v>Fornecimento e Plantio de Musaendra (média), com manutenção por 60 dias com irrigação, pulverização, poda e substituição de mudas mortas</v>
          </cell>
          <cell r="C765" t="str">
            <v>un</v>
          </cell>
          <cell r="D765">
            <v>12.278</v>
          </cell>
        </row>
        <row r="766">
          <cell r="A766" t="str">
            <v>001.16.00291</v>
          </cell>
          <cell r="B766" t="str">
            <v>Fornecimento e Plantio de Oiti (pequena), com manutenção por 60 dias com irrigação, pulverização, poda e substituição de mudas mortas</v>
          </cell>
          <cell r="C766" t="str">
            <v>un</v>
          </cell>
          <cell r="D766">
            <v>10.0794</v>
          </cell>
        </row>
        <row r="767">
          <cell r="A767" t="str">
            <v>001.16.00292</v>
          </cell>
          <cell r="B767" t="str">
            <v>Fornecimento e Plantio de Oiti (média), com manutenção por 60 dias com irrigação, pulverização, poda e substituição de mudas mortas</v>
          </cell>
          <cell r="C767" t="str">
            <v>un</v>
          </cell>
          <cell r="D767">
            <v>22.4833</v>
          </cell>
        </row>
        <row r="768">
          <cell r="A768" t="str">
            <v>001.16.00293</v>
          </cell>
          <cell r="B768" t="str">
            <v>Fornecimento e Plantio de Oiti (grande), com manutenção por 60 dias com irrigação, pulverização, poda e substituição de mudas mortas</v>
          </cell>
          <cell r="C768" t="str">
            <v>un</v>
          </cell>
          <cell r="D768">
            <v>39.588700000000003</v>
          </cell>
        </row>
        <row r="769">
          <cell r="A769" t="str">
            <v>001.16.00294</v>
          </cell>
          <cell r="B769" t="str">
            <v>Fornecimento e Plantio de Paineira (grande), com manutenção por 60 dias com irrigação, pulverização, poda e substituição de mudas mortas</v>
          </cell>
          <cell r="C769" t="str">
            <v>un</v>
          </cell>
          <cell r="D769">
            <v>32.4833</v>
          </cell>
        </row>
        <row r="770">
          <cell r="A770" t="str">
            <v>001.16.00295</v>
          </cell>
          <cell r="B770" t="str">
            <v>Fornecimento e Plantio de Palmeira Fênix ( 2.00 mts), com manutenção por 60 dias com irrigação, pulverização, poda e substituição de mudas mortas</v>
          </cell>
          <cell r="C770" t="str">
            <v>un</v>
          </cell>
          <cell r="D770">
            <v>32.4833</v>
          </cell>
        </row>
        <row r="771">
          <cell r="A771" t="str">
            <v>001.16.00296</v>
          </cell>
          <cell r="B771" t="str">
            <v>Fornecimento e Plantio de Palmeira Fênix ( 3.00 mts), com manutenção por 60 dias com irrigação, pulverização, poda e substituição de mudas mortas</v>
          </cell>
          <cell r="C771" t="str">
            <v>un</v>
          </cell>
          <cell r="D771">
            <v>54.588700000000003</v>
          </cell>
        </row>
        <row r="772">
          <cell r="A772" t="str">
            <v>001.16.00297</v>
          </cell>
          <cell r="B772" t="str">
            <v>Fornecimento e Plantio de Palmeira Fênix ( 4.00 mts), com manutenção por 60 dias com irrigação, pulverização, poda e substituição de mudas mortas</v>
          </cell>
          <cell r="C772" t="str">
            <v>un</v>
          </cell>
          <cell r="D772">
            <v>77.793999999999997</v>
          </cell>
        </row>
        <row r="773">
          <cell r="A773" t="str">
            <v>001.16.00298</v>
          </cell>
          <cell r="B773" t="str">
            <v>Fornecimento e Plantio de Palmeira Fênix ( 4.50 mts), com manutenção por 60 dias com irrigação, pulverização, poda e substituição de mudas mortas</v>
          </cell>
          <cell r="C773" t="str">
            <v>un</v>
          </cell>
          <cell r="D773">
            <v>109.39660000000001</v>
          </cell>
        </row>
        <row r="774">
          <cell r="A774" t="str">
            <v>001.16.00299</v>
          </cell>
          <cell r="B774" t="str">
            <v>Fornecimento e Plantio de Palmeira Imperial ( 1.20 mts), com manutenção por 60 dias com irrigação, pulverização, poda e substituição de mudas mortas</v>
          </cell>
          <cell r="C774" t="str">
            <v>un</v>
          </cell>
          <cell r="D774">
            <v>20.0794</v>
          </cell>
        </row>
        <row r="775">
          <cell r="A775" t="str">
            <v>001.16.00300</v>
          </cell>
          <cell r="B775" t="str">
            <v>Fornecimento e Plantio de Palmeira Imperial ( 2.00 mts), com manutenção por 60 dias com irrigação, pulverização, poda e substituição de mudas mortas</v>
          </cell>
          <cell r="C775" t="str">
            <v>un</v>
          </cell>
          <cell r="D775">
            <v>47.4833</v>
          </cell>
        </row>
        <row r="776">
          <cell r="A776" t="str">
            <v>001.16.00301</v>
          </cell>
          <cell r="B776" t="str">
            <v>Fornecimento e Plantio de Palmeira Imperial ( 3.00 mts), com manutenção por 60 dias com irrigação, pulverização, poda e substituição de mudas mortas</v>
          </cell>
          <cell r="C776" t="str">
            <v>un</v>
          </cell>
          <cell r="D776">
            <v>84.588700000000003</v>
          </cell>
        </row>
        <row r="777">
          <cell r="A777" t="str">
            <v>001.16.00302</v>
          </cell>
          <cell r="B777" t="str">
            <v>Fornecimento e Plantio de Palmeira Jerivá ( 2.00 mts), com manutenção por 60 dias com irrigação, pulverização, poda e substituição de mudas mortas</v>
          </cell>
          <cell r="C777" t="str">
            <v>un</v>
          </cell>
          <cell r="D777">
            <v>42.4833</v>
          </cell>
        </row>
        <row r="778">
          <cell r="A778" t="str">
            <v>001.16.00303</v>
          </cell>
          <cell r="B778" t="str">
            <v>Fornecimento e Plantio de Palmeira Jerivá (3.00 mts), com manutenção por 60 dias com irrigação, pulverização, poda e substituição de mudas mortas</v>
          </cell>
          <cell r="C778" t="str">
            <v>un</v>
          </cell>
          <cell r="D778">
            <v>59.588700000000003</v>
          </cell>
        </row>
        <row r="779">
          <cell r="A779" t="str">
            <v>001.16.00304</v>
          </cell>
          <cell r="B779" t="str">
            <v>Fornecimento e Plantio de Palmeira Jerivá (4.00 mts), com manutenção por 60 dias com irrigação, pulverização, poda e substituição de mudas mortas</v>
          </cell>
          <cell r="C779" t="str">
            <v>un</v>
          </cell>
          <cell r="D779">
            <v>77.793999999999997</v>
          </cell>
        </row>
        <row r="780">
          <cell r="A780" t="str">
            <v>001.16.00305</v>
          </cell>
          <cell r="B780" t="str">
            <v>Fornecimento e Plantio de Palmeira Jerivá (4.50 mts), com manutenção por 60 dias com irrigação, pulverização, poda e substituição de mudas mortas</v>
          </cell>
          <cell r="C780" t="str">
            <v>un</v>
          </cell>
          <cell r="D780">
            <v>98.7239</v>
          </cell>
        </row>
        <row r="781">
          <cell r="A781" t="str">
            <v>001.16.00306</v>
          </cell>
          <cell r="B781" t="str">
            <v>Fornecimento e Plantio de Papirus do Egito (pequeno), com manutenção por 60 dias com irrigação, pulverização, poda e substituição de mudas mortas</v>
          </cell>
          <cell r="C781" t="str">
            <v>un</v>
          </cell>
          <cell r="D781">
            <v>4.0031999999999996</v>
          </cell>
        </row>
        <row r="782">
          <cell r="A782" t="str">
            <v>001.16.00307</v>
          </cell>
          <cell r="B782" t="str">
            <v>Fornecimento e Plantio de Papirus do Egito (médio), com manutenção por 60 dias com irrigação, pulverização, poda e substituição de mudas mortas</v>
          </cell>
          <cell r="C782" t="str">
            <v>un</v>
          </cell>
          <cell r="D782">
            <v>4.0031999999999996</v>
          </cell>
        </row>
        <row r="783">
          <cell r="A783" t="str">
            <v>001.16.00308</v>
          </cell>
          <cell r="B783" t="str">
            <v>Fornecimento e Plantio de Pau Brasil (média), com manutenção por 60 dias com irrigação, pulverização, poda e substituição de mudas mortas</v>
          </cell>
          <cell r="C783" t="str">
            <v>un</v>
          </cell>
          <cell r="D783">
            <v>19.277999999999999</v>
          </cell>
        </row>
        <row r="784">
          <cell r="A784" t="str">
            <v>001.16.00309</v>
          </cell>
          <cell r="B784" t="str">
            <v>Fornecimento e Plantio de Pau Ferro (pequeno), com manutenção por 60 dias com irrigação, pulverização, poda e substituição de mudas mortas</v>
          </cell>
          <cell r="C784" t="str">
            <v>un</v>
          </cell>
          <cell r="D784">
            <v>6.3636999999999997</v>
          </cell>
        </row>
        <row r="785">
          <cell r="A785" t="str">
            <v>001.16.00310</v>
          </cell>
          <cell r="B785" t="str">
            <v>Fornecimento e Plantio de Pau Ferro (médio), com manutenção por 60 dias com irrigação, pulverização, poda e substituição de mudas mortas</v>
          </cell>
          <cell r="C785" t="str">
            <v>un</v>
          </cell>
          <cell r="D785">
            <v>6.3636999999999997</v>
          </cell>
        </row>
        <row r="786">
          <cell r="A786" t="str">
            <v>001.16.00311</v>
          </cell>
          <cell r="B786" t="str">
            <v>Fornecimento e Plantio de Pingo de Ouro (pequeno), com manutenção por 60 dias com irrigação, pulverização, poda e substituição de mudas mortas</v>
          </cell>
          <cell r="C786" t="str">
            <v>un</v>
          </cell>
          <cell r="D786">
            <v>1.5032000000000001</v>
          </cell>
        </row>
        <row r="787">
          <cell r="A787" t="str">
            <v>001.16.00312</v>
          </cell>
          <cell r="B787" t="str">
            <v>Fornecimento e Plantio de Pingo de Ouro (média), com manutenção por 60 dias com irrigação, pulverização, poda e substituição de mudas mortas</v>
          </cell>
          <cell r="C787" t="str">
            <v>un</v>
          </cell>
          <cell r="D787">
            <v>2.5032000000000001</v>
          </cell>
        </row>
        <row r="788">
          <cell r="A788" t="str">
            <v>001.16.00313</v>
          </cell>
          <cell r="B788" t="str">
            <v>Fornecimento e Plantio de Pingo de Ouro (grande), com manutenção por 60 dias com irrigação, pulverização, poda e substituição de mudas mortas</v>
          </cell>
          <cell r="C788" t="str">
            <v>un</v>
          </cell>
          <cell r="D788">
            <v>4.3636999999999997</v>
          </cell>
        </row>
        <row r="789">
          <cell r="A789" t="str">
            <v>001.16.00314</v>
          </cell>
          <cell r="B789" t="str">
            <v>Fornecimento e Plantio de Sansão do Campo (pequeno), com manutenção por 60 dias com irrigação, pulverização, poda e substituição de mudas mortas</v>
          </cell>
          <cell r="C789" t="str">
            <v>un</v>
          </cell>
          <cell r="D789">
            <v>1.4032</v>
          </cell>
        </row>
        <row r="790">
          <cell r="A790" t="str">
            <v>001.16.00320</v>
          </cell>
          <cell r="B790" t="str">
            <v>Grade de proteção para árvores h = 2.00 m</v>
          </cell>
          <cell r="C790" t="str">
            <v>un</v>
          </cell>
          <cell r="D790">
            <v>33.894199999999998</v>
          </cell>
        </row>
        <row r="791">
          <cell r="A791" t="str">
            <v>001.16.00321</v>
          </cell>
          <cell r="B791" t="str">
            <v>Fornecimento e espalhamento de terra vegetal</v>
          </cell>
          <cell r="C791" t="str">
            <v>m3</v>
          </cell>
          <cell r="D791">
            <v>70.227999999999994</v>
          </cell>
        </row>
        <row r="792">
          <cell r="A792" t="str">
            <v>001.16.00322</v>
          </cell>
          <cell r="B792" t="str">
            <v>Grama em Sementes - Plantio Manual de Semente de Grama incl. Irrigação de Área, Frequência 1 Vez Por Semana Pelo Período de 30 dias</v>
          </cell>
          <cell r="C792" t="str">
            <v>m2</v>
          </cell>
          <cell r="D792">
            <v>0.62280000000000002</v>
          </cell>
        </row>
        <row r="793">
          <cell r="A793" t="str">
            <v>001.16.00323</v>
          </cell>
          <cell r="B793" t="str">
            <v>Grama em mudas tipo (forquilha ou estrela) com manutenção por 60 dias  com irrigação diária, pulverização, adubação e substiuição de mudas mortas</v>
          </cell>
          <cell r="C793" t="str">
            <v>m2</v>
          </cell>
          <cell r="D793">
            <v>2.5028000000000001</v>
          </cell>
        </row>
        <row r="794">
          <cell r="A794" t="str">
            <v>001.16.00325</v>
          </cell>
          <cell r="B794" t="str">
            <v>Grama em placas com manutenção por 60 dias com irrigação diária, pulverização, adubação e substituição de mudas mortas</v>
          </cell>
          <cell r="C794" t="str">
            <v>m2</v>
          </cell>
          <cell r="D794">
            <v>4.5937999999999999</v>
          </cell>
        </row>
        <row r="795">
          <cell r="A795" t="str">
            <v>001.16.00337</v>
          </cell>
          <cell r="B795" t="str">
            <v>Cascalho lavado p/passeio</v>
          </cell>
          <cell r="C795" t="str">
            <v>m3</v>
          </cell>
          <cell r="D795">
            <v>36.814</v>
          </cell>
        </row>
        <row r="796">
          <cell r="A796" t="str">
            <v>001.16.00640</v>
          </cell>
          <cell r="B796" t="str">
            <v>Brita na área interna do prédio</v>
          </cell>
          <cell r="C796" t="str">
            <v>M3</v>
          </cell>
          <cell r="D796">
            <v>44.918399999999998</v>
          </cell>
        </row>
        <row r="797">
          <cell r="A797" t="str">
            <v>001.16.00660</v>
          </cell>
          <cell r="B797" t="str">
            <v>Brita na área interna do prédio - branca - (fins decorativos)</v>
          </cell>
          <cell r="C797" t="str">
            <v>M3</v>
          </cell>
          <cell r="D797">
            <v>49.228000000000002</v>
          </cell>
        </row>
        <row r="798">
          <cell r="A798" t="str">
            <v>001.16.00680</v>
          </cell>
          <cell r="B798" t="str">
            <v>Brita na área interna do prédio - escurinha - (fins decorativos)</v>
          </cell>
          <cell r="C798" t="str">
            <v>M3</v>
          </cell>
          <cell r="D798">
            <v>49.228000000000002</v>
          </cell>
        </row>
        <row r="799">
          <cell r="A799" t="str">
            <v>001.16.00760</v>
          </cell>
          <cell r="B799" t="str">
            <v>Execução de alambrado em tubo de ferro Galvanizado 2.1/2"" chapa 13 formando quadro de 3.00x3.00m e tela galvanizada fio 12 malha 2"" fixado com arame galvanizado n.14</v>
          </cell>
          <cell r="C799" t="str">
            <v>m2</v>
          </cell>
          <cell r="D799">
            <v>50.365400000000001</v>
          </cell>
        </row>
        <row r="800">
          <cell r="A800" t="str">
            <v>001.16.00770</v>
          </cell>
          <cell r="B800" t="str">
            <v>Alambrado c/ Tela Arame Galv. Losangular fio 12, malha 2"", altura da tela 1.50 m, fix. em pilarete de concreto pré moldado h= 2.60 m, espaçados a cada 2.50 m, com reforço arame galv. n.10, incl.mureta de alvenaria h=0.50 m chapiscada, rebocada e caiada</v>
          </cell>
          <cell r="C800" t="str">
            <v>ml</v>
          </cell>
          <cell r="D800">
            <v>69.436300000000003</v>
          </cell>
        </row>
        <row r="801">
          <cell r="A801" t="str">
            <v>001.16.00775</v>
          </cell>
          <cell r="B801" t="str">
            <v>Alambrado c/ Tela Arame Galv. Soldada 150x50 fio 12, altura da tela 1.50 m, fix. em pilarete de concreto pré moldado h= 2.80 m, espaçados a cada 2.50 m, com reforço arame galv. n.10, incl.mureta de alvenaria h=0.50 m chapiscada, rebocada e caiada</v>
          </cell>
          <cell r="C801" t="str">
            <v>ml</v>
          </cell>
          <cell r="D801">
            <v>76.352900000000005</v>
          </cell>
        </row>
        <row r="802">
          <cell r="A802" t="str">
            <v>001.16.00776</v>
          </cell>
          <cell r="B802" t="str">
            <v>Fornecimento e Instalação de Portão em Tubo Galvanizado 2"" e Tela Galvanizada Malha 2"", incl. Ferragens</v>
          </cell>
          <cell r="C802" t="str">
            <v>m2</v>
          </cell>
          <cell r="D802">
            <v>100.0842</v>
          </cell>
        </row>
        <row r="803">
          <cell r="A803" t="str">
            <v>001.16.00777</v>
          </cell>
          <cell r="B803" t="str">
            <v>Fornecimento e Instalação de Portão em Tubo Galvanizado 2"" em Tela Galvanizada Malha 2"", incl. Ferragens dim. 0.80 x 2.10 m Conf. Det. 04 SINFRA</v>
          </cell>
          <cell r="C803" t="str">
            <v>m2</v>
          </cell>
          <cell r="D803">
            <v>120.17749999999999</v>
          </cell>
        </row>
        <row r="804">
          <cell r="A804" t="str">
            <v>001.16.00778</v>
          </cell>
          <cell r="B804" t="str">
            <v>Pavimentação c/ lajotas pré-moldadas de concreto sextavado ( bloquete). deverão observar as mesmas especificações de ítens anteriores no que se refere a assentamento e rejuntamento. espessura de 5 cm para calcadas</v>
          </cell>
          <cell r="C804" t="str">
            <v>m2</v>
          </cell>
          <cell r="D804">
            <v>22.2544</v>
          </cell>
        </row>
        <row r="805">
          <cell r="A805" t="str">
            <v>001.16.00779</v>
          </cell>
          <cell r="B805" t="str">
            <v>Pavimentação c/ lajotas pré-moldadas de concreto sextavado ( bloquete). deverão observar as mesmas especificações de ítens anteriores no que se refere a assentamento e rejuntamento. espessura de 10 cm para tráfego</v>
          </cell>
          <cell r="C805" t="str">
            <v>m2</v>
          </cell>
          <cell r="D805">
            <v>32.5959</v>
          </cell>
        </row>
        <row r="806">
          <cell r="A806" t="str">
            <v>001.16.00880</v>
          </cell>
          <cell r="B806" t="str">
            <v>Fornecimento e assentamento de paralelepípedo</v>
          </cell>
          <cell r="C806" t="str">
            <v>m2</v>
          </cell>
          <cell r="D806">
            <v>27.15</v>
          </cell>
        </row>
        <row r="807">
          <cell r="A807" t="str">
            <v>001.16.00981</v>
          </cell>
          <cell r="B807" t="str">
            <v>Guias de concreto pré-moldados (concreto 300kg cimento/m3) de seção 15x30 cm (espessura 12.00 cm no topo)  o serviço inclui a abertura das valas, assentamento e rejuntamento das guias</v>
          </cell>
          <cell r="C807" t="str">
            <v>ml</v>
          </cell>
          <cell r="D807">
            <v>18.142399999999999</v>
          </cell>
        </row>
        <row r="808">
          <cell r="A808" t="str">
            <v>001.16.00982</v>
          </cell>
          <cell r="B808" t="str">
            <v>Guias curvas de concreto pré-moldados (concreto 300kg cimento/m3) de seção 15x30 cm (espessura 12.00 cm no topo)  o serviço inclui a abertura das valas, assentamento e rejuntamento das guias</v>
          </cell>
          <cell r="C808" t="str">
            <v>ml</v>
          </cell>
          <cell r="D808">
            <v>18.024899999999999</v>
          </cell>
        </row>
        <row r="809">
          <cell r="A809" t="str">
            <v>001.16.00984</v>
          </cell>
          <cell r="B809" t="str">
            <v>Sarjeta de concreto (300kg cim/m3) fundido no local seção 40.00 x 8.00 cm, o serviço inclui a abertura de vala, assentamento e rejuntamento</v>
          </cell>
          <cell r="C809" t="str">
            <v>ml</v>
          </cell>
          <cell r="D809">
            <v>16.5931</v>
          </cell>
        </row>
        <row r="810">
          <cell r="A810" t="str">
            <v>001.16.00985</v>
          </cell>
          <cell r="B810" t="str">
            <v>Retirada e reassentamento de meio-fio</v>
          </cell>
          <cell r="C810" t="str">
            <v>m</v>
          </cell>
          <cell r="D810">
            <v>17.592400000000001</v>
          </cell>
        </row>
        <row r="811">
          <cell r="A811" t="str">
            <v>001.17</v>
          </cell>
          <cell r="B811" t="str">
            <v>INSTALAÇÕES ELÉTRICAS - BAIXA TENSÃO</v>
          </cell>
          <cell r="D811">
            <v>40234.390099999997</v>
          </cell>
        </row>
        <row r="812">
          <cell r="A812" t="str">
            <v>001.17.00002</v>
          </cell>
          <cell r="B812" t="str">
            <v>Abertura e enchimento de rasgos na alvenaria para passagem de canalização diâmetro 1/2 à 1 pol</v>
          </cell>
          <cell r="C812" t="str">
            <v>ML</v>
          </cell>
          <cell r="D812">
            <v>2.0531000000000001</v>
          </cell>
        </row>
        <row r="813">
          <cell r="A813" t="str">
            <v>001.17.00004</v>
          </cell>
          <cell r="B813" t="str">
            <v>Abertura e enchimento de rasgos na alvenaria para passagem de canalização diâmetro 1 1/4 à 2 pol</v>
          </cell>
          <cell r="C813" t="str">
            <v>ML</v>
          </cell>
          <cell r="D813">
            <v>2.7353999999999998</v>
          </cell>
        </row>
        <row r="814">
          <cell r="A814" t="str">
            <v>001.17.00006</v>
          </cell>
          <cell r="B814" t="str">
            <v>Abertura e enchimento de rasgos na alvenaria para passagem de canalização diâmetro 2.5 à 4 pol</v>
          </cell>
          <cell r="C814" t="str">
            <v>ML</v>
          </cell>
          <cell r="D814">
            <v>3.8428</v>
          </cell>
        </row>
        <row r="815">
          <cell r="A815" t="str">
            <v>001.17.00010</v>
          </cell>
          <cell r="B815" t="str">
            <v>Abertura e enchimento de rasgos no concreto para passagem de canalização diâmetro de 1/2 à 1 pol</v>
          </cell>
          <cell r="C815" t="str">
            <v>ML</v>
          </cell>
          <cell r="D815">
            <v>4.4991000000000003</v>
          </cell>
        </row>
        <row r="816">
          <cell r="A816" t="str">
            <v>001.17.00020</v>
          </cell>
          <cell r="B816" t="str">
            <v>Envelope de concreto Fck=13,50 Mpa, para proteção de tubos enterrados, incl. escavação, acerto de vala e lançamento de concreto</v>
          </cell>
          <cell r="C816" t="str">
            <v>M3</v>
          </cell>
          <cell r="D816">
            <v>192.8115</v>
          </cell>
        </row>
        <row r="817">
          <cell r="A817" t="str">
            <v>001.17.00040</v>
          </cell>
          <cell r="B817" t="str">
            <v>Fornecimento e instalação de Padrão Monofásico Em Aço Galvanizado h= 5.00 mts Aéreo 40 A """"CP"""" s/ eletroduto - Conjunto completo incl aterramento</v>
          </cell>
          <cell r="C817" t="str">
            <v>UN</v>
          </cell>
          <cell r="D817">
            <v>228.0378</v>
          </cell>
        </row>
        <row r="818">
          <cell r="A818" t="str">
            <v>001.17.00060</v>
          </cell>
          <cell r="B818" t="str">
            <v>Fornecimento e instalação de Padrão Monofásico Em Aço Galvanizado h= 7.00 mts Aéreo 40 A """"CP"""" s/ eletroduto - Conjunto completo incl aterramento</v>
          </cell>
          <cell r="C818" t="str">
            <v>UN</v>
          </cell>
          <cell r="D818">
            <v>266.49779999999998</v>
          </cell>
        </row>
        <row r="819">
          <cell r="A819" t="str">
            <v>001.17.00080</v>
          </cell>
          <cell r="B819" t="str">
            <v>Fornecimento e Instalação de Padrão Bifásico  Em Aço Galvanizado h= 7.00 mts Aéreo 60 A """"CP"""" s/ eletroduto - Conjunto completo incl aterramento</v>
          </cell>
          <cell r="C819" t="str">
            <v>UN</v>
          </cell>
          <cell r="D819">
            <v>305.90170000000001</v>
          </cell>
        </row>
        <row r="820">
          <cell r="A820" t="str">
            <v>001.17.00100</v>
          </cell>
          <cell r="B820" t="str">
            <v>Fornecimento e instalação de Padrão Trifásico  Em Aço Galvanizado h= 7.00 mts Aéreo 60 A """"CP"""" s/ eletroduto - Conjunto completo incl aterramento</v>
          </cell>
          <cell r="C820" t="str">
            <v>UN</v>
          </cell>
          <cell r="D820">
            <v>629.08119999999997</v>
          </cell>
        </row>
        <row r="821">
          <cell r="A821" t="str">
            <v>001.17.00120</v>
          </cell>
          <cell r="B821" t="str">
            <v>Fornecimento e instalação de Padrão Trifásico  Em Aço Galvanizado h= 7.00 mts Aéreo 100 A """"CP"""" s/ eletroduto - Conjunto completo incl aterramento</v>
          </cell>
          <cell r="C821" t="str">
            <v>UN</v>
          </cell>
          <cell r="D821">
            <v>836.77120000000002</v>
          </cell>
        </row>
        <row r="822">
          <cell r="A822" t="str">
            <v>001.17.00140</v>
          </cell>
          <cell r="B822" t="str">
            <v>Fornecimento e instalação de Padrão Trifásico  Em Aço Galvanizado h= 7.00 mts Aéreo 125 A """"CP"""" s/ eletroduto, DJ T 04 - Conjunto completo incl aterramento</v>
          </cell>
          <cell r="C822" t="str">
            <v>CJ</v>
          </cell>
          <cell r="D822">
            <v>1771.3912</v>
          </cell>
        </row>
        <row r="823">
          <cell r="A823" t="str">
            <v>001.17.00160</v>
          </cell>
          <cell r="B823" t="str">
            <v>Fornecimento e instalação de Caixa Padrão """"CP"""" P/ Medidor Monofásico, Bifásico e Trifásico - Baixa Tensão</v>
          </cell>
          <cell r="C823" t="str">
            <v>UN</v>
          </cell>
          <cell r="D823">
            <v>46.717799999999997</v>
          </cell>
        </row>
        <row r="824">
          <cell r="A824" t="str">
            <v>001.17.00180</v>
          </cell>
          <cell r="B824" t="str">
            <v>Fornecimento e instalação de Caixa Padrão """"FP"""" P/ Medidor Bifásico e Trifásico - Baixa Tensão</v>
          </cell>
          <cell r="C824" t="str">
            <v>UN</v>
          </cell>
          <cell r="D824">
            <v>95.237799999999993</v>
          </cell>
        </row>
        <row r="825">
          <cell r="A825" t="str">
            <v>001.17.00200</v>
          </cell>
          <cell r="B825" t="str">
            <v>Fornecimento e instalação de Caixa Padrão """"FM"""" P/ Medidor Monofásico - Baixa Tensão</v>
          </cell>
          <cell r="C825" t="str">
            <v>UN</v>
          </cell>
          <cell r="D825">
            <v>81.090900000000005</v>
          </cell>
        </row>
        <row r="826">
          <cell r="A826" t="str">
            <v>001.17.00220</v>
          </cell>
          <cell r="B826" t="str">
            <v>Fornecimento e instalação de Isolador Roldana de Plástico C/ Parafuso P/ Fixar em Madeira de 1/2 pol.</v>
          </cell>
          <cell r="C826" t="str">
            <v>UN</v>
          </cell>
          <cell r="D826">
            <v>0.54479999999999995</v>
          </cell>
        </row>
        <row r="827">
          <cell r="A827" t="str">
            <v>001.17.00240</v>
          </cell>
          <cell r="B827" t="str">
            <v>Fornecimento e instalação de Isolador Roldana de Plástico C/ Parafuso P/ Fixar em Madeira de 3/4 pol.</v>
          </cell>
          <cell r="C827" t="str">
            <v>UN</v>
          </cell>
          <cell r="D827">
            <v>0.56679999999999997</v>
          </cell>
        </row>
        <row r="828">
          <cell r="A828" t="str">
            <v>001.17.00250</v>
          </cell>
          <cell r="B828" t="str">
            <v>Fornecimento e Instalação de Isolador Roldana de Porcelana 72x72 C/ Parafuso P/ Fixar Em Madeira</v>
          </cell>
          <cell r="C828" t="str">
            <v>UN</v>
          </cell>
          <cell r="D828">
            <v>2.4375</v>
          </cell>
        </row>
        <row r="829">
          <cell r="A829" t="str">
            <v>001.17.00260</v>
          </cell>
          <cell r="B829" t="str">
            <v>Fornecimento e instalação de Mangueira  Polietileno Marron  Linha Popular Diâmetro 1/2 Pol X 2,0 mm</v>
          </cell>
          <cell r="C829" t="str">
            <v>M</v>
          </cell>
          <cell r="D829">
            <v>1.0469999999999999</v>
          </cell>
        </row>
        <row r="830">
          <cell r="A830" t="str">
            <v>001.17.00280</v>
          </cell>
          <cell r="B830" t="str">
            <v>Fornecimento e instalação de Mangueira  Polietileno Marron  Linha Popular Diâmetro 3/4 Pol X 2,5 mm</v>
          </cell>
          <cell r="C830" t="str">
            <v>M</v>
          </cell>
          <cell r="D830">
            <v>1.304</v>
          </cell>
        </row>
        <row r="831">
          <cell r="A831" t="str">
            <v>001.17.00300</v>
          </cell>
          <cell r="B831" t="str">
            <v>Fornecimento e instalação de Mangueira  Polietileno Marron  Linha Popular Diâmetro 1 Pol X 2,5 mm</v>
          </cell>
          <cell r="C831" t="str">
            <v>M</v>
          </cell>
          <cell r="D831">
            <v>1.5761000000000001</v>
          </cell>
        </row>
        <row r="832">
          <cell r="A832" t="str">
            <v>001.17.00320</v>
          </cell>
          <cell r="B832" t="str">
            <v>Fornecimento e instalação de canaleta de pvc 110x20x2.200 mm ref. 300 46 sistema """"""""x"""""""" da pial</v>
          </cell>
          <cell r="C832" t="str">
            <v>UN</v>
          </cell>
          <cell r="D832">
            <v>5.7478999999999996</v>
          </cell>
        </row>
        <row r="833">
          <cell r="A833" t="str">
            <v>001.17.00340</v>
          </cell>
          <cell r="B833" t="str">
            <v>Fornecimento e instalação de eletroduto flexível  1/2"""""""" (20mm) corrugado de pvc</v>
          </cell>
          <cell r="C833" t="str">
            <v>M</v>
          </cell>
          <cell r="D833">
            <v>1.5539000000000001</v>
          </cell>
        </row>
        <row r="834">
          <cell r="A834" t="str">
            <v>001.17.00360</v>
          </cell>
          <cell r="B834" t="str">
            <v>Fornecimento e instalação de eletroduto flexível  3/4"""""""" (25mm) corrugado de pvc</v>
          </cell>
          <cell r="C834" t="str">
            <v>M</v>
          </cell>
          <cell r="D834">
            <v>1.9313</v>
          </cell>
        </row>
        <row r="835">
          <cell r="A835" t="str">
            <v>001.17.00380</v>
          </cell>
          <cell r="B835" t="str">
            <v>Fornecimento e instalação de eletroduto flexível  1"""""""" (32mm) corrugado de pvc</v>
          </cell>
          <cell r="C835" t="str">
            <v>M</v>
          </cell>
          <cell r="D835">
            <v>3.2338</v>
          </cell>
        </row>
        <row r="836">
          <cell r="A836" t="str">
            <v>001.17.00400</v>
          </cell>
          <cell r="B836" t="str">
            <v>Fornecimento e instalação de Caixa Retang. De Ferro  de Embutir C/Furos De 1/2 pol e 3/4pol 4x2pol</v>
          </cell>
          <cell r="C836" t="str">
            <v>UN</v>
          </cell>
          <cell r="D836">
            <v>3.0249000000000001</v>
          </cell>
        </row>
        <row r="837">
          <cell r="A837" t="str">
            <v>001.17.00440</v>
          </cell>
          <cell r="B837" t="str">
            <v>Fornecimento e instalação de Caixa Retang. De Ferro  de Embutir C/Furos De 1/2 pol e 3/4pol 4x4pol</v>
          </cell>
          <cell r="C837" t="str">
            <v>UN</v>
          </cell>
          <cell r="D837">
            <v>3.8159000000000001</v>
          </cell>
        </row>
        <row r="838">
          <cell r="A838" t="str">
            <v>001.17.00460</v>
          </cell>
          <cell r="B838" t="str">
            <v>Fornecimento e instalação de Caixa Retang. De Ferro  de Embutir C/Furos De 1/2 pol e 3/4pol 3x3pol</v>
          </cell>
          <cell r="C838" t="str">
            <v>UN</v>
          </cell>
          <cell r="D838">
            <v>3.3249</v>
          </cell>
        </row>
        <row r="839">
          <cell r="A839" t="str">
            <v>001.17.00480</v>
          </cell>
          <cell r="B839" t="str">
            <v>Fornecimento e instalação de Caixa  Octog. De Ferro de Embutir Fundo Movel C/Furos 1/2 pol e3/4pol 4x4 pol - FMD</v>
          </cell>
          <cell r="C839" t="str">
            <v>UN</v>
          </cell>
          <cell r="D839">
            <v>4.2039</v>
          </cell>
        </row>
        <row r="840">
          <cell r="A840" t="str">
            <v>001.17.00510</v>
          </cell>
          <cell r="B840" t="str">
            <v>Fornecimento e instalação de Caixa De Ligação P/Piso Em Liga De Alumínio 4x2pol</v>
          </cell>
          <cell r="C840" t="str">
            <v>UN</v>
          </cell>
          <cell r="D840">
            <v>8.4628999999999994</v>
          </cell>
        </row>
        <row r="841">
          <cell r="A841" t="str">
            <v>001.17.00540</v>
          </cell>
          <cell r="B841" t="str">
            <v>Fornecimento e instalação de fio de cobre seção 1.50 mm2, com isolamento para 750 v, com caract. não propagante ao fogo e auto extinguível, pirastic ou similar.</v>
          </cell>
          <cell r="C841" t="str">
            <v>ML</v>
          </cell>
          <cell r="D841">
            <v>0.61150000000000004</v>
          </cell>
        </row>
        <row r="842">
          <cell r="A842" t="str">
            <v>001.17.00560</v>
          </cell>
          <cell r="B842" t="str">
            <v>Fornecimento e instalação de fio de cobre seção 2.50 mm2, com isolamento para 750 v, com caract. não propagante ao fogo e auto extinguível, pirastic ou similar.</v>
          </cell>
          <cell r="C842" t="str">
            <v>ML</v>
          </cell>
          <cell r="D842">
            <v>0.71350000000000002</v>
          </cell>
        </row>
        <row r="843">
          <cell r="A843" t="str">
            <v>001.17.00580</v>
          </cell>
          <cell r="B843" t="str">
            <v>Fornecimento e instalação de fio de cobre seção 4.00 mm2, com isolamento para 750 v, com caract. não propagante ao fogo e auto extinguível, pirastic ou similar.</v>
          </cell>
          <cell r="C843" t="str">
            <v>ML</v>
          </cell>
          <cell r="D843">
            <v>1.3251999999999999</v>
          </cell>
        </row>
        <row r="844">
          <cell r="A844" t="str">
            <v>001.17.00600</v>
          </cell>
          <cell r="B844" t="str">
            <v>Fornecimento e instalação de fio de cobre seção 6.00 mm2, com isolamento para 750 v, com caract. não propagante ao fogo e auto extinguível, pirastic ou similar.</v>
          </cell>
          <cell r="C844" t="str">
            <v>ML</v>
          </cell>
          <cell r="D844">
            <v>1.8349</v>
          </cell>
        </row>
        <row r="845">
          <cell r="A845" t="str">
            <v>001.17.00620</v>
          </cell>
          <cell r="B845" t="str">
            <v>Fornecimento e instalação de fio de cobre seção 10.00 mm2, com isolamento para 750 v, com caract. não propagante ao fogo e auto extinguível, pirastic ou similar.</v>
          </cell>
          <cell r="C845" t="str">
            <v>ML</v>
          </cell>
          <cell r="D845">
            <v>3.0064000000000002</v>
          </cell>
        </row>
        <row r="846">
          <cell r="A846" t="str">
            <v>001.17.00640</v>
          </cell>
          <cell r="B846" t="str">
            <v>Fornecimento e instalação de cabo de cobre seção 2.50 mm2, com isolamento para 750 v, com caract. não propagante ao fogo e auto extinguível, pirastic flex ou similar.</v>
          </cell>
          <cell r="C846" t="str">
            <v>ML</v>
          </cell>
          <cell r="D846">
            <v>0.86650000000000005</v>
          </cell>
        </row>
        <row r="847">
          <cell r="A847" t="str">
            <v>001.17.00660</v>
          </cell>
          <cell r="B847" t="str">
            <v>Fornecimento e instalação de cabo de cobre seção 4.00 mm2, com isolamento para 750 v, com caract. não propagante ao fogo e auto extinguível, pirastic flex ou similar.</v>
          </cell>
          <cell r="C847" t="str">
            <v>ML</v>
          </cell>
          <cell r="D847">
            <v>1.4782</v>
          </cell>
        </row>
        <row r="848">
          <cell r="A848" t="str">
            <v>001.17.00680</v>
          </cell>
          <cell r="B848" t="str">
            <v>Fornecimento e instalação de cabo de cobre seção 6.00 mm2, com isolamento para 750 v, com caract. não propagante ao fogo e auto extinguível, pirastic flex ou similar.</v>
          </cell>
          <cell r="C848" t="str">
            <v>ML</v>
          </cell>
          <cell r="D848">
            <v>2.0388999999999999</v>
          </cell>
        </row>
        <row r="849">
          <cell r="A849" t="str">
            <v>001.17.00700</v>
          </cell>
          <cell r="B849" t="str">
            <v>Fornecimento e instalação de cabo de cobre seção 10.00 mm2, com isolamento para 750 v, com caract. não propagante ao fogo e auto extinguível, pirastic ou similar.</v>
          </cell>
          <cell r="C849" t="str">
            <v>ML</v>
          </cell>
          <cell r="D849">
            <v>3.7713999999999999</v>
          </cell>
        </row>
        <row r="850">
          <cell r="A850" t="str">
            <v>001.17.00720</v>
          </cell>
          <cell r="B850" t="str">
            <v>Fornecimento e instalação de cabo de cobre seção 16.00 mm2, com isolamento para 750 v, com caract. não propagante ao fogo e auto extinguível, pirastic ou similar.</v>
          </cell>
          <cell r="C850" t="str">
            <v>ML</v>
          </cell>
          <cell r="D850">
            <v>4.9938000000000002</v>
          </cell>
        </row>
        <row r="851">
          <cell r="A851" t="str">
            <v>001.17.00740</v>
          </cell>
          <cell r="B851" t="str">
            <v>Fornecimento e instalação de cabo de cobre seção 25.00 mm2, com isolamento para 750 v, com caract. não propagante ao fogo e auto extinguível, pirastic ou similar.</v>
          </cell>
          <cell r="C851" t="str">
            <v>ML</v>
          </cell>
          <cell r="D851">
            <v>8.0535999999999994</v>
          </cell>
        </row>
        <row r="852">
          <cell r="A852" t="str">
            <v>001.17.00760</v>
          </cell>
          <cell r="B852" t="str">
            <v>Fornecimento e instalação de cabo de cobre seção 35.00 mm2, com isolamento para 750 v, com caract. não propagante ao fogo e auto extinguível, pirastic ou similar.</v>
          </cell>
          <cell r="C852" t="str">
            <v>ML</v>
          </cell>
          <cell r="D852">
            <v>10.704499999999999</v>
          </cell>
        </row>
        <row r="853">
          <cell r="A853" t="str">
            <v>001.17.00780</v>
          </cell>
          <cell r="B853" t="str">
            <v>Fornecimento e instalação de cabo de cobre seção 50.00 mm2, com isolamento para 750 v, com caract. não propagante ao fogo e auto extinguível, pirastic ou similar.</v>
          </cell>
          <cell r="C853" t="str">
            <v>ML</v>
          </cell>
          <cell r="D853">
            <v>14.883900000000001</v>
          </cell>
        </row>
        <row r="854">
          <cell r="A854" t="str">
            <v>001.17.00800</v>
          </cell>
          <cell r="B854" t="str">
            <v>Fornecimento e instalação de cabo de cobre seção 70.00 mm2, com isolamento para 750 v, com caract. não propagante ao fogo e auto extinguível, pirastic ou similar.</v>
          </cell>
          <cell r="C854" t="str">
            <v>ML</v>
          </cell>
          <cell r="D854">
            <v>20.595099999999999</v>
          </cell>
        </row>
        <row r="855">
          <cell r="A855" t="str">
            <v>001.17.00820</v>
          </cell>
          <cell r="B855" t="str">
            <v>Fornecimento e instalação de cabo de cobre seção 95.00 mm2, com isolamento para 750 v, com caract. não propagante ao fogo e auto extinguível, pirastic ou similar.</v>
          </cell>
          <cell r="C855" t="str">
            <v>ML</v>
          </cell>
          <cell r="D855">
            <v>26.4086</v>
          </cell>
        </row>
        <row r="856">
          <cell r="A856" t="str">
            <v>001.17.00840</v>
          </cell>
          <cell r="B856" t="str">
            <v>Fornecimento e instalação de cabo de cobre seção 120.00 mm2, com isolamento para 750 v, com caract. não propagante ao fogo e auto extinguível, pirastic ou similar.</v>
          </cell>
          <cell r="C856" t="str">
            <v>ML</v>
          </cell>
          <cell r="D856">
            <v>33.341999999999999</v>
          </cell>
        </row>
        <row r="857">
          <cell r="A857" t="str">
            <v>001.17.00860</v>
          </cell>
          <cell r="B857" t="str">
            <v>Fornecimento e instalação de cabo de cobre seção 150.00 mm2, com isolamento para 750 v, com caract. não propagante ao fogo e auto extinguível, pirastic ou similar.</v>
          </cell>
          <cell r="C857" t="str">
            <v>ML</v>
          </cell>
          <cell r="D857">
            <v>40.428100000000001</v>
          </cell>
        </row>
        <row r="858">
          <cell r="A858" t="str">
            <v>001.17.00880</v>
          </cell>
          <cell r="B858" t="str">
            <v>Fornecimento e instalação de cabo de cobre seção 185.00 mm2, com isolamento para 750 v, com caract. não propagante ao fogo e auto extinguível, pirastic ou similar.</v>
          </cell>
          <cell r="C858" t="str">
            <v>ML</v>
          </cell>
          <cell r="D858">
            <v>51.388599999999997</v>
          </cell>
        </row>
        <row r="859">
          <cell r="A859" t="str">
            <v>001.17.00900</v>
          </cell>
          <cell r="B859" t="str">
            <v>Fornecimento e instalação de cabo de cobre seção 240.00 mm2, com isolamento para 750 v, com caract. não propagante ao fogo e auto extinguível, pirastic ou similar.</v>
          </cell>
          <cell r="C859" t="str">
            <v>ML</v>
          </cell>
          <cell r="D859">
            <v>67.194000000000003</v>
          </cell>
        </row>
        <row r="860">
          <cell r="A860" t="str">
            <v>001.17.00920</v>
          </cell>
          <cell r="B860" t="str">
            <v>Fornecimento e instalação de cabo de cobre seção 300.00 mm2, com isolamento para 750 v, com caract. não propagante ao fogo e auto extinguível, pirastic ou similar.</v>
          </cell>
          <cell r="C860" t="str">
            <v>ML</v>
          </cell>
          <cell r="D860">
            <v>86.567899999999995</v>
          </cell>
        </row>
        <row r="861">
          <cell r="A861" t="str">
            <v>001.17.00940</v>
          </cell>
          <cell r="B861" t="str">
            <v>Fornecimento e instalação de cabo de cobre seção 400.00 mm2, com isolamento para 750 v, com caract. não propagante ao fogo e auto extinguível, pirastic ou similar.</v>
          </cell>
          <cell r="C861" t="str">
            <v>ML</v>
          </cell>
          <cell r="D861">
            <v>128.47980000000001</v>
          </cell>
        </row>
        <row r="862">
          <cell r="A862" t="str">
            <v>001.17.00960</v>
          </cell>
          <cell r="B862" t="str">
            <v>Fornecimento e instalação de cabo de cobre seção 500.00 mm2, com isolamento para 750 v, com caract. não propagante ao fogo e auto extinguível, pirastic ou similar.</v>
          </cell>
          <cell r="C862" t="str">
            <v>ML</v>
          </cell>
          <cell r="D862">
            <v>132.3663</v>
          </cell>
        </row>
        <row r="863">
          <cell r="A863" t="str">
            <v>001.17.00980</v>
          </cell>
          <cell r="B863" t="str">
            <v>Fornecimento e instalação de cabo de cobre seção 2x2.50 mm2, com isolamento para 0.60 /1.00 Kv, com caract. não propagante ao fogo e auto extinguível, sintenax ou similar.</v>
          </cell>
          <cell r="C863" t="str">
            <v>ML</v>
          </cell>
          <cell r="D863">
            <v>2.3454999999999999</v>
          </cell>
        </row>
        <row r="864">
          <cell r="A864" t="str">
            <v>001.17.01000</v>
          </cell>
          <cell r="B864" t="str">
            <v>Fornecimento e instalação de cabo de cobre seção 2x4.00 mm2, com isolamento para 0.60 /1.00 Kv, com caract. não propagante ao fogo e auto extinguível, sintenax ou similar.</v>
          </cell>
          <cell r="C864" t="str">
            <v>ML</v>
          </cell>
          <cell r="D864">
            <v>3.5691999999999999</v>
          </cell>
        </row>
        <row r="865">
          <cell r="A865" t="str">
            <v>001.17.01020</v>
          </cell>
          <cell r="B865" t="str">
            <v>Fornecimento e instalação de cabo de cobre seção 2x6.00 mm2, com isolamento para 0.60 /1.00 Kv, com caract. não propagante ao fogo e auto extinguível, sintenax ou similar.</v>
          </cell>
          <cell r="C865" t="str">
            <v>ML</v>
          </cell>
          <cell r="D865">
            <v>5.2519</v>
          </cell>
        </row>
        <row r="866">
          <cell r="A866" t="str">
            <v>001.17.01040</v>
          </cell>
          <cell r="B866" t="str">
            <v>Fornecimento e instalação de cabo de cobre seção 2x10.00 mm2, com isolamento para 0.60 /1.00 Kv, com caract. não propagante ao fogo e auto extinguível, sintenax ou similar.</v>
          </cell>
          <cell r="C866" t="str">
            <v>ML</v>
          </cell>
          <cell r="D866">
            <v>8.5654000000000003</v>
          </cell>
        </row>
        <row r="867">
          <cell r="A867" t="str">
            <v>001.17.01060</v>
          </cell>
          <cell r="B867" t="str">
            <v>Fornecimento e instalação de cabo de cobre seção 3x2.50 mm2, com isolamento para 0.60 /1.00 Kv, com caract. não propagante ao fogo e auto extinguível, sintenax ou similar.</v>
          </cell>
          <cell r="C867" t="str">
            <v>ML</v>
          </cell>
          <cell r="D867">
            <v>3.1615000000000002</v>
          </cell>
        </row>
        <row r="868">
          <cell r="A868" t="str">
            <v>001.17.01080</v>
          </cell>
          <cell r="B868" t="str">
            <v>Fornecimento e instalação de cabo de cobre seção 3x4.00 mm2, com isolamento para 0.60 /1.00 Kv, com caract. não propagante ao fogo e auto extinguível, sintenax ou similar.</v>
          </cell>
          <cell r="C868" t="str">
            <v>ML</v>
          </cell>
          <cell r="D868">
            <v>4.7422000000000004</v>
          </cell>
        </row>
        <row r="869">
          <cell r="A869" t="str">
            <v>001.17.01100</v>
          </cell>
          <cell r="B869" t="str">
            <v>Fornecimento e instalação de cabo de cobre seção 3x6.00 mm2, com isolamento para 0.60 /1.00 Kv, com caract. não propagante ao fogo e auto extinguível, sintenax ou similar.</v>
          </cell>
          <cell r="C869" t="str">
            <v>ML</v>
          </cell>
          <cell r="D869">
            <v>6.5269000000000004</v>
          </cell>
        </row>
        <row r="870">
          <cell r="A870" t="str">
            <v>001.17.01120</v>
          </cell>
          <cell r="B870" t="str">
            <v>Fornecimento e instalação de cabo de cobre seção 3x10.00 mm2, com isolamento para 0.60 /1.00 Kv, com caract. não propagante ao fogo e auto extinguível, sintenax ou similar.</v>
          </cell>
          <cell r="C870" t="str">
            <v>ML</v>
          </cell>
          <cell r="D870">
            <v>11.2174</v>
          </cell>
        </row>
        <row r="871">
          <cell r="A871" t="str">
            <v>001.17.01140</v>
          </cell>
          <cell r="B871" t="str">
            <v>Fornecimento e instalação de cabos de cobre seção 4.00 mm2,para tensão de 1000 volts formado por condutor de fio de cobre isolado com material de característica não propagante ao fogo</v>
          </cell>
          <cell r="C871" t="str">
            <v>ML</v>
          </cell>
          <cell r="D871">
            <v>1.9363999999999999</v>
          </cell>
        </row>
        <row r="872">
          <cell r="A872" t="str">
            <v>001.17.01160</v>
          </cell>
          <cell r="B872" t="str">
            <v>Fornecimento e instalação de cabos de cobre seção 6.00 mm2,para tensão de 1000 volts formado por condutor de fio de cobre isolado com material de característica não propagante ao fogo</v>
          </cell>
          <cell r="C872" t="str">
            <v>ML</v>
          </cell>
          <cell r="D872">
            <v>2.5855999999999999</v>
          </cell>
        </row>
        <row r="873">
          <cell r="A873" t="str">
            <v>001.17.01180</v>
          </cell>
          <cell r="B873" t="str">
            <v>Fornecimento e instalação de cabos de cobre seção 10.00 mm2,para tensão de 1000 volts formado por condutor de fio de cobre isolado com material de característica não propagante ao fogo</v>
          </cell>
          <cell r="C873" t="str">
            <v>ML</v>
          </cell>
          <cell r="D873">
            <v>3.6796000000000002</v>
          </cell>
        </row>
        <row r="874">
          <cell r="A874" t="str">
            <v>001.17.01200</v>
          </cell>
          <cell r="B874" t="str">
            <v>Fornecimento e instalação de cabos de cobre seção 16.00 mm2,para tensão de 1000 volts formado por condutor de fio de cobre isolado com material de característica não propagante ao fogo</v>
          </cell>
          <cell r="C874" t="str">
            <v>ML</v>
          </cell>
          <cell r="D874">
            <v>5.5650000000000004</v>
          </cell>
        </row>
        <row r="875">
          <cell r="A875" t="str">
            <v>001.17.01220</v>
          </cell>
          <cell r="B875" t="str">
            <v>Fornecimento e instalação de cabos de cobre seção 25.00 mm2,para tensão de 1000 volts formado por condutor de fio de cobre isolado com material de característica não propagante ao fogo</v>
          </cell>
          <cell r="C875" t="str">
            <v>ML</v>
          </cell>
          <cell r="D875">
            <v>8.3596000000000004</v>
          </cell>
        </row>
        <row r="876">
          <cell r="A876" t="str">
            <v>001.17.01240</v>
          </cell>
          <cell r="B876" t="str">
            <v>Fornecimento e instalação de cabos de cobre seção 35.00 mm2,para tensão de 1000 volts formado por condutor de fio de cobre isolado com material de característica não propagante ao fogo</v>
          </cell>
          <cell r="C876" t="str">
            <v>ML</v>
          </cell>
          <cell r="D876">
            <v>10.2149</v>
          </cell>
        </row>
        <row r="877">
          <cell r="A877" t="str">
            <v>001.17.01260</v>
          </cell>
          <cell r="B877" t="str">
            <v>Fornecimento e instalação de cabos de cobre seção 50.00 mm2,para tensão de 1000 volts formado por condutor de fio de cobre isolado com material de característica não propagante ao fogo</v>
          </cell>
          <cell r="C877" t="str">
            <v>ML</v>
          </cell>
          <cell r="D877">
            <v>16.5669</v>
          </cell>
        </row>
        <row r="878">
          <cell r="A878" t="str">
            <v>001.17.01280</v>
          </cell>
          <cell r="B878" t="str">
            <v>Fornecimento e instalação de cabos de cobre seção 70.00 mm2,para tensão de 1000 volts formado por condutor de fio de cobre isolado com material de característica não propagante ao fogo</v>
          </cell>
          <cell r="C878" t="str">
            <v>ML</v>
          </cell>
          <cell r="D878">
            <v>18.7591</v>
          </cell>
        </row>
        <row r="879">
          <cell r="A879" t="str">
            <v>001.17.01300</v>
          </cell>
          <cell r="B879" t="str">
            <v>Fornecimento e instalação de cabos de cobre seção 95.00 mm2,para tensão de 1000 volts formado por condutor de fio de cobre isolado com material de característica não propagante ao fogo</v>
          </cell>
          <cell r="C879" t="str">
            <v>ML</v>
          </cell>
          <cell r="D879">
            <v>25.0928</v>
          </cell>
        </row>
        <row r="880">
          <cell r="A880" t="str">
            <v>001.17.01320</v>
          </cell>
          <cell r="B880" t="str">
            <v>Fornecimento e instalação de cabos de cobre seção 120.00 mm2,para tensão de 1000 volts formado por condutor de fio de cobre isolado com material de característica não propagante ao fogo 2</v>
          </cell>
          <cell r="C880" t="str">
            <v>ML</v>
          </cell>
          <cell r="D880">
            <v>31.516200000000001</v>
          </cell>
        </row>
        <row r="881">
          <cell r="A881" t="str">
            <v>001.17.01340</v>
          </cell>
          <cell r="B881" t="str">
            <v>Fornecimento e instalação de cabos de cobre seção 150 mm2,para tensão de 1000 volts formado por condutor de fio de cobre isolado com material de característica não propagante ao fogo</v>
          </cell>
          <cell r="C881" t="str">
            <v>ML</v>
          </cell>
          <cell r="D881">
            <v>38.112699999999997</v>
          </cell>
        </row>
        <row r="882">
          <cell r="A882" t="str">
            <v>001.17.01360</v>
          </cell>
          <cell r="B882" t="str">
            <v>Fornecimento e instalação de cabos de cobre seção 185 mm2,para tensão de 1000 volts formado por condutor de fio de cobre isolado com material de característica não propagante ao fogo</v>
          </cell>
          <cell r="C882" t="str">
            <v>ML</v>
          </cell>
          <cell r="D882">
            <v>48.614199999999997</v>
          </cell>
        </row>
        <row r="883">
          <cell r="A883" t="str">
            <v>001.17.01380</v>
          </cell>
          <cell r="B883" t="str">
            <v>Fornecimento e instalação de cabos de cobre seção 240 mm2,para tensão de 1000 volts formado por condutor de fio de cobre isolado com material de característica não propagante ao fogo</v>
          </cell>
          <cell r="C883" t="str">
            <v>ML</v>
          </cell>
          <cell r="D883">
            <v>62.348999999999997</v>
          </cell>
        </row>
        <row r="884">
          <cell r="A884" t="str">
            <v>001.17.01400</v>
          </cell>
          <cell r="B884" t="str">
            <v>Fornecimento e instalação de cabos de seção 300 mm2,para tensão de 1000 volts formado por condutor de fio de cobre isolado com material de característica não propagante ao fogo</v>
          </cell>
          <cell r="C884" t="str">
            <v>ML</v>
          </cell>
          <cell r="D884">
            <v>79.631900000000002</v>
          </cell>
        </row>
        <row r="885">
          <cell r="A885" t="str">
            <v>001.17.01420</v>
          </cell>
          <cell r="B885" t="str">
            <v>Fornecimento e instalação de cabo de cobre seção 25 mm2,com isolamento de 15 kv</v>
          </cell>
          <cell r="C885" t="str">
            <v>ML</v>
          </cell>
          <cell r="D885">
            <v>37.429600000000001</v>
          </cell>
        </row>
        <row r="886">
          <cell r="A886" t="str">
            <v>001.17.01440</v>
          </cell>
          <cell r="B886" t="str">
            <v>Fornecimento e instalação de eletroduto de pvc 1 1/4"""""""" corrugado tipo kanaflex</v>
          </cell>
          <cell r="C886" t="str">
            <v>ML</v>
          </cell>
          <cell r="D886">
            <v>4.6773999999999996</v>
          </cell>
        </row>
        <row r="887">
          <cell r="A887" t="str">
            <v>001.17.01460</v>
          </cell>
          <cell r="B887" t="str">
            <v>Fornecimento e instalação de eletroduto de pvc 1 1/2"""""""" corrugado tipo kanaflex</v>
          </cell>
          <cell r="C887" t="str">
            <v>ML</v>
          </cell>
          <cell r="D887">
            <v>5.5545999999999998</v>
          </cell>
        </row>
        <row r="888">
          <cell r="A888" t="str">
            <v>001.17.01500</v>
          </cell>
          <cell r="B888" t="str">
            <v>Fornecimento e instalação de eletroduto rígido de ferro galvanizado  1/2"""" c/ rosca nas duas pontas em barra de 3 metros - Médio</v>
          </cell>
          <cell r="C888" t="str">
            <v>UN</v>
          </cell>
          <cell r="D888">
            <v>19.233899999999998</v>
          </cell>
        </row>
        <row r="889">
          <cell r="A889" t="str">
            <v>001.17.01520</v>
          </cell>
          <cell r="B889" t="str">
            <v>Fornecimento e instalação de eletroduto rígido de ferro galvanizado  3/4"""" c/ rosca nas duas pontas em barra de 3 metros - Médio</v>
          </cell>
          <cell r="C889" t="str">
            <v>UN</v>
          </cell>
          <cell r="D889">
            <v>22.9299</v>
          </cell>
        </row>
        <row r="890">
          <cell r="A890" t="str">
            <v>001.17.01540</v>
          </cell>
          <cell r="B890" t="str">
            <v>Fornecimento e instalação de eletroduto rígido de ferro galvanizado 1"""" c/ rosca nas duas pontas em barra de 3 metros - Médio</v>
          </cell>
          <cell r="C890" t="str">
            <v>UN</v>
          </cell>
          <cell r="D890">
            <v>26.741399999999999</v>
          </cell>
        </row>
        <row r="891">
          <cell r="A891" t="str">
            <v>001.17.01560</v>
          </cell>
          <cell r="B891" t="str">
            <v>Fornecimento e instalação de eletroduto rígido de ferro galvanizado 1 1/4"""" c/ rosca nas duas pontas em barra de 3 metros - Médio</v>
          </cell>
          <cell r="C891" t="str">
            <v>UN</v>
          </cell>
          <cell r="D891">
            <v>37.051299999999998</v>
          </cell>
        </row>
        <row r="892">
          <cell r="A892" t="str">
            <v>001.17.01580</v>
          </cell>
          <cell r="B892" t="str">
            <v>Fornecimento e instalação de eletroduto rígido de ferro galvanizado 1 1/2"""" c/ rosca nas duas pontas em barra de 3 metros - Médio</v>
          </cell>
          <cell r="C892" t="str">
            <v>UN</v>
          </cell>
          <cell r="D892">
            <v>49.987299999999998</v>
          </cell>
        </row>
        <row r="893">
          <cell r="A893" t="str">
            <v>001.17.01600</v>
          </cell>
          <cell r="B893" t="str">
            <v>Fornecimento e instalação de eletroduto rígido de ferro galvanizado 2"""" c/ rosca nas duas pontas em barra de 3 metros - Médio</v>
          </cell>
          <cell r="C893" t="str">
            <v>UN</v>
          </cell>
          <cell r="D893">
            <v>66.619299999999996</v>
          </cell>
        </row>
        <row r="894">
          <cell r="A894" t="str">
            <v>001.17.01620</v>
          </cell>
          <cell r="B894" t="str">
            <v>Fornecimento e instalação de eletroduto rígido de ferro galvanizado 2 1/2"""" c/ rosca nas duas pontas em barra de 3 metros - Médio</v>
          </cell>
          <cell r="C894" t="str">
            <v>UN</v>
          </cell>
          <cell r="D894">
            <v>69.936300000000003</v>
          </cell>
        </row>
        <row r="895">
          <cell r="A895" t="str">
            <v>001.17.01640</v>
          </cell>
          <cell r="B895" t="str">
            <v>Fornecimento e instalação de eletroduto rígido de ferro galvanizado 3"""" c/ rosca nas duas pontas em barra de 3 metros - Médio</v>
          </cell>
          <cell r="C895" t="str">
            <v>UN</v>
          </cell>
          <cell r="D895">
            <v>117.46980000000001</v>
          </cell>
        </row>
        <row r="896">
          <cell r="A896" t="str">
            <v>001.17.01660</v>
          </cell>
          <cell r="B896" t="str">
            <v>Fornecimento e instalação de eletroduto rígido de ferro galvanizado 4"""" c/ rosca nas duas pontas em barra de 3 metros - Médio</v>
          </cell>
          <cell r="C896" t="str">
            <v>UN</v>
          </cell>
          <cell r="D896">
            <v>149.5788</v>
          </cell>
        </row>
        <row r="897">
          <cell r="A897" t="str">
            <v>001.17.01680</v>
          </cell>
          <cell r="B897" t="str">
            <v>Fornecimento e instalação de eletroduto de pvc  1/2"""""""" roscável anti-chama em barra de 3 m</v>
          </cell>
          <cell r="C897" t="str">
            <v>UN</v>
          </cell>
          <cell r="D897">
            <v>5.6475999999999997</v>
          </cell>
        </row>
        <row r="898">
          <cell r="A898" t="str">
            <v>001.17.01700</v>
          </cell>
          <cell r="B898" t="str">
            <v>Fornecimento e instalação de eletroduto de pvc  3/4"""""""" roscável anti-chama em barra de 3 m</v>
          </cell>
          <cell r="C898" t="str">
            <v>UN</v>
          </cell>
          <cell r="D898">
            <v>6.4875999999999996</v>
          </cell>
        </row>
        <row r="899">
          <cell r="A899" t="str">
            <v>001.17.01720</v>
          </cell>
          <cell r="B899" t="str">
            <v>Fornecimento e instalação de eletroduto de pvc  1"""""""" roscável anti-chama em barra de 3 m</v>
          </cell>
          <cell r="C899" t="str">
            <v>UN</v>
          </cell>
          <cell r="D899">
            <v>8.5876000000000001</v>
          </cell>
        </row>
        <row r="900">
          <cell r="A900" t="str">
            <v>001.17.01740</v>
          </cell>
          <cell r="B900" t="str">
            <v>Fornecimento e instalação de eletroduto de pvc  1 1/4"""""""" roscável anti-chama em barra de 3 m</v>
          </cell>
          <cell r="C900" t="str">
            <v>UN</v>
          </cell>
          <cell r="D900">
            <v>12.9339</v>
          </cell>
        </row>
        <row r="901">
          <cell r="A901" t="str">
            <v>001.17.01760</v>
          </cell>
          <cell r="B901" t="str">
            <v>Fornecimento e instalação de eletroduto de pvc  1 1/2"""""""" roscável anti-chama em barra de 3 m</v>
          </cell>
          <cell r="C901" t="str">
            <v>UN</v>
          </cell>
          <cell r="D901">
            <v>14.4039</v>
          </cell>
        </row>
        <row r="902">
          <cell r="A902" t="str">
            <v>001.17.01780</v>
          </cell>
          <cell r="B902" t="str">
            <v>Fornecimento e instalação de eletroduto de pvc  2"""""""" roscável anti-chama em barra de 3 m</v>
          </cell>
          <cell r="C902" t="str">
            <v>UN</v>
          </cell>
          <cell r="D902">
            <v>18.498899999999999</v>
          </cell>
        </row>
        <row r="903">
          <cell r="A903" t="str">
            <v>001.17.01800</v>
          </cell>
          <cell r="B903" t="str">
            <v>Fornecimento e instalação de eletroduto de pvc  2 1/2"""""""" roscável anti-chama em barra de 3 m</v>
          </cell>
          <cell r="C903" t="str">
            <v>UN</v>
          </cell>
          <cell r="D903">
            <v>31.560199999999998</v>
          </cell>
        </row>
        <row r="904">
          <cell r="A904" t="str">
            <v>001.17.01820</v>
          </cell>
          <cell r="B904" t="str">
            <v>Fornecimento e instalação de eletroduto de pvc  3"""""""" roscável anti-chama em barra de 3 m</v>
          </cell>
          <cell r="C904" t="str">
            <v>UN</v>
          </cell>
          <cell r="D904">
            <v>33.240200000000002</v>
          </cell>
        </row>
        <row r="905">
          <cell r="A905" t="str">
            <v>001.17.01840</v>
          </cell>
          <cell r="B905" t="str">
            <v>Fornecimento e instalação de eletroduto de pvc  4"""""""" roscável anti-chama em barra de 3 m</v>
          </cell>
          <cell r="C905" t="str">
            <v>UN</v>
          </cell>
          <cell r="D905">
            <v>41.955199999999998</v>
          </cell>
        </row>
        <row r="906">
          <cell r="A906" t="str">
            <v>001.17.01850</v>
          </cell>
          <cell r="B906" t="str">
            <v>Fornecimento e instalação de conjunto bucha e arruela 1/2"""" de pvc para eletroduto roscável</v>
          </cell>
          <cell r="C906" t="str">
            <v>CJ</v>
          </cell>
          <cell r="D906">
            <v>0.4975</v>
          </cell>
        </row>
        <row r="907">
          <cell r="A907" t="str">
            <v>001.17.01860</v>
          </cell>
          <cell r="B907" t="str">
            <v>Fornecimento e instalação de conjunto bucha e arruela 3/4"""""""" de pvc para eletroduto roscáve</v>
          </cell>
          <cell r="C907" t="str">
            <v>CJ</v>
          </cell>
          <cell r="D907">
            <v>0.52749999999999997</v>
          </cell>
        </row>
        <row r="908">
          <cell r="A908" t="str">
            <v>001.17.01880</v>
          </cell>
          <cell r="B908" t="str">
            <v>Fornecimento e instalação de conjunto bucha e arruela 1"""""""" de pvc para eletroduto roscável</v>
          </cell>
          <cell r="C908" t="str">
            <v>CJ</v>
          </cell>
          <cell r="D908">
            <v>0.6875</v>
          </cell>
        </row>
        <row r="909">
          <cell r="A909" t="str">
            <v>001.17.01900</v>
          </cell>
          <cell r="B909" t="str">
            <v>Fornecimento e instalação de conjunto bucha e arruela 1 1/4"""""""" de pvc para eletroduto roscável</v>
          </cell>
          <cell r="C909" t="str">
            <v>CJ</v>
          </cell>
          <cell r="D909">
            <v>1.2450000000000001</v>
          </cell>
        </row>
        <row r="910">
          <cell r="A910" t="str">
            <v>001.17.01920</v>
          </cell>
          <cell r="B910" t="str">
            <v>Fornecimento e instalação de conjunto bucha e arruela 1 1/2"""""""",de pvc para eletroduto roscável</v>
          </cell>
          <cell r="C910" t="str">
            <v>CJ</v>
          </cell>
          <cell r="D910">
            <v>1.425</v>
          </cell>
        </row>
        <row r="911">
          <cell r="A911" t="str">
            <v>001.17.01940</v>
          </cell>
          <cell r="B911" t="str">
            <v>Fornecimento e instalação de conjunto bucha e arruela 2"""""""", de pvc para eletroduto roscável</v>
          </cell>
          <cell r="C911" t="str">
            <v>CJ</v>
          </cell>
          <cell r="D911">
            <v>1.915</v>
          </cell>
        </row>
        <row r="912">
          <cell r="A912" t="str">
            <v>001.17.01960</v>
          </cell>
          <cell r="B912" t="str">
            <v>Fornecimento e instalação de conjunto bucha e arruela 2 1/2"""""""", de pvc para eletroduto roscável</v>
          </cell>
          <cell r="C912" t="str">
            <v>CJ</v>
          </cell>
          <cell r="D912">
            <v>3.3275000000000001</v>
          </cell>
        </row>
        <row r="913">
          <cell r="A913" t="str">
            <v>001.17.01980</v>
          </cell>
          <cell r="B913" t="str">
            <v>Fornecimento e instalação de conjunto bucha e arruela 3"""""""", de pvc para eletroduto roscável</v>
          </cell>
          <cell r="C913" t="str">
            <v>CJ</v>
          </cell>
          <cell r="D913">
            <v>3.9775</v>
          </cell>
        </row>
        <row r="914">
          <cell r="A914" t="str">
            <v>001.17.02000</v>
          </cell>
          <cell r="B914" t="str">
            <v>Fornecimento e instalação de conjunto bucha e arruela 4"""""""" de pvc para eletroduto roscável</v>
          </cell>
          <cell r="C914" t="str">
            <v>CJ</v>
          </cell>
          <cell r="D914">
            <v>5.3075000000000001</v>
          </cell>
        </row>
        <row r="915">
          <cell r="A915" t="str">
            <v>001.17.02020</v>
          </cell>
          <cell r="B915" t="str">
            <v>Fornecimento e instalação de curva 90º de pvc 1/2"""""""" para eletroduto roscável</v>
          </cell>
          <cell r="C915" t="str">
            <v>UN</v>
          </cell>
          <cell r="D915">
            <v>1.3501000000000001</v>
          </cell>
        </row>
        <row r="916">
          <cell r="A916" t="str">
            <v>001.17.02040</v>
          </cell>
          <cell r="B916" t="str">
            <v>Fornecimento e instalação de curva 90º de pvc 3/4"""""""" para eletroduto roscável</v>
          </cell>
          <cell r="C916" t="str">
            <v>UN</v>
          </cell>
          <cell r="D916">
            <v>1.7375</v>
          </cell>
        </row>
        <row r="917">
          <cell r="A917" t="str">
            <v>001.17.02060</v>
          </cell>
          <cell r="B917" t="str">
            <v>Fornecimento e instalação de curva 90º de pvc 1"""""""" para eletroduto roscável</v>
          </cell>
          <cell r="C917" t="str">
            <v>UN</v>
          </cell>
          <cell r="D917">
            <v>2.2374999999999998</v>
          </cell>
        </row>
        <row r="918">
          <cell r="A918" t="str">
            <v>001.17.02080</v>
          </cell>
          <cell r="B918" t="str">
            <v>Fornecimento e instalação de curva 90º de pvc 1 1/4"""""""" para eletroduto roscável</v>
          </cell>
          <cell r="C918" t="str">
            <v>UN</v>
          </cell>
          <cell r="D918">
            <v>2.9249999999999998</v>
          </cell>
        </row>
        <row r="919">
          <cell r="A919" t="str">
            <v>001.17.02100</v>
          </cell>
          <cell r="B919" t="str">
            <v>Fornecimento e instalação de curva 90º de pvc 1 1/2"""""""" para eletroduto roscável</v>
          </cell>
          <cell r="C919" t="str">
            <v>UN</v>
          </cell>
          <cell r="D919">
            <v>3.3250000000000002</v>
          </cell>
        </row>
        <row r="920">
          <cell r="A920" t="str">
            <v>001.17.02120</v>
          </cell>
          <cell r="B920" t="str">
            <v>Fornecimento e instalação de curva 90º de pvc 2"""""""" para eletroduto roscável</v>
          </cell>
          <cell r="C920" t="str">
            <v>UN</v>
          </cell>
          <cell r="D920">
            <v>4.625</v>
          </cell>
        </row>
        <row r="921">
          <cell r="A921" t="str">
            <v>001.17.02140</v>
          </cell>
          <cell r="B921" t="str">
            <v>Fornecimento e instalação de curva 90º de pvc 2 1/2"""""""" para eletroduto roscável</v>
          </cell>
          <cell r="C921" t="str">
            <v>UN</v>
          </cell>
          <cell r="D921">
            <v>8.8063000000000002</v>
          </cell>
        </row>
        <row r="922">
          <cell r="A922" t="str">
            <v>001.17.02160</v>
          </cell>
          <cell r="B922" t="str">
            <v>Fornecimento e instalação de curva 90º de pvc 3"""""""" para eletroduto roscável</v>
          </cell>
          <cell r="C922" t="str">
            <v>UN</v>
          </cell>
          <cell r="D922">
            <v>9.0062999999999995</v>
          </cell>
        </row>
        <row r="923">
          <cell r="A923" t="str">
            <v>001.17.02180</v>
          </cell>
          <cell r="B923" t="str">
            <v>Fornecimento e instalação de curva 90º de pvc 4"""""""" para eletroduto roscável</v>
          </cell>
          <cell r="C923" t="str">
            <v>UN</v>
          </cell>
          <cell r="D923">
            <v>16.906300000000002</v>
          </cell>
        </row>
        <row r="924">
          <cell r="A924" t="str">
            <v>001.17.02200</v>
          </cell>
          <cell r="B924" t="str">
            <v>Fornecimento e instalação de curva 135° de pvc 3/4"""""""" para eletroduto roscável</v>
          </cell>
          <cell r="C924" t="str">
            <v>UN</v>
          </cell>
          <cell r="D924">
            <v>2.1375000000000002</v>
          </cell>
        </row>
        <row r="925">
          <cell r="A925" t="str">
            <v>001.17.02220</v>
          </cell>
          <cell r="B925" t="str">
            <v>Fornecimento e instalação de curva 135° de pvc 1"""""""" para eletroduto roscável</v>
          </cell>
          <cell r="C925" t="str">
            <v>UN</v>
          </cell>
          <cell r="D925">
            <v>3.4575</v>
          </cell>
        </row>
        <row r="926">
          <cell r="A926" t="str">
            <v>001.17.02240</v>
          </cell>
          <cell r="B926" t="str">
            <v>Fornecimento e instalação de curva 135° de pvc 1 1/4"""""""" para eletroduto roscável</v>
          </cell>
          <cell r="C926" t="str">
            <v>UN</v>
          </cell>
          <cell r="D926">
            <v>7.3250000000000002</v>
          </cell>
        </row>
        <row r="927">
          <cell r="A927" t="str">
            <v>001.17.02260</v>
          </cell>
          <cell r="B927" t="str">
            <v>Fornecimento e instalação de curva 135° de pvc 1 1/2"""""""" para eletroduto roscável</v>
          </cell>
          <cell r="C927" t="str">
            <v>UN</v>
          </cell>
          <cell r="D927">
            <v>9.625</v>
          </cell>
        </row>
        <row r="928">
          <cell r="A928" t="str">
            <v>001.17.02280</v>
          </cell>
          <cell r="B928" t="str">
            <v>Fornecimento e instalação de curva 135° de pvc 2"""""""" para eletroduto roscável</v>
          </cell>
          <cell r="C928" t="str">
            <v>UN</v>
          </cell>
          <cell r="D928">
            <v>13.625</v>
          </cell>
        </row>
        <row r="929">
          <cell r="A929" t="str">
            <v>001.17.02300</v>
          </cell>
          <cell r="B929" t="str">
            <v>Fornecimento e instalação de luva pvc 1/2"""""""" p/ eletroduto roscável</v>
          </cell>
          <cell r="C929" t="str">
            <v>UN</v>
          </cell>
          <cell r="D929">
            <v>0.76880000000000004</v>
          </cell>
        </row>
        <row r="930">
          <cell r="A930" t="str">
            <v>001.17.02320</v>
          </cell>
          <cell r="B930" t="str">
            <v>Fornecimento e instalação de luva pvc 3/4"""""""" p/ eletroduto roscável</v>
          </cell>
          <cell r="C930" t="str">
            <v>UN</v>
          </cell>
          <cell r="D930">
            <v>0.86880000000000002</v>
          </cell>
        </row>
        <row r="931">
          <cell r="A931" t="str">
            <v>001.17.02340</v>
          </cell>
          <cell r="B931" t="str">
            <v>Fornecimento e instalação de luva pvc 1"""""""" p/ eletruduto roscável</v>
          </cell>
          <cell r="C931" t="str">
            <v>UN</v>
          </cell>
          <cell r="D931">
            <v>1.0688</v>
          </cell>
        </row>
        <row r="932">
          <cell r="A932" t="str">
            <v>001.17.02360</v>
          </cell>
          <cell r="B932" t="str">
            <v>Fornecimento e instalação de luva pvc 1 1/4"""""""" p/ eletroduto roscável</v>
          </cell>
          <cell r="C932" t="str">
            <v>UN</v>
          </cell>
          <cell r="D932">
            <v>1.4562999999999999</v>
          </cell>
        </row>
        <row r="933">
          <cell r="A933" t="str">
            <v>001.17.02380</v>
          </cell>
          <cell r="B933" t="str">
            <v>Fornecimento e instalação de luva pvc 1 1/2"""""""" p/ eletroduto roscável</v>
          </cell>
          <cell r="C933" t="str">
            <v>UN</v>
          </cell>
          <cell r="D933">
            <v>1.6563000000000001</v>
          </cell>
        </row>
        <row r="934">
          <cell r="A934" t="str">
            <v>001.17.02400</v>
          </cell>
          <cell r="B934" t="str">
            <v>Fornecimento e instalação de luva pvc 2"""""""" p/ eletroduto roscável</v>
          </cell>
          <cell r="C934" t="str">
            <v>UN</v>
          </cell>
          <cell r="D934">
            <v>2.5063</v>
          </cell>
        </row>
        <row r="935">
          <cell r="A935" t="str">
            <v>001.17.02420</v>
          </cell>
          <cell r="B935" t="str">
            <v>Fornecimento e instalação de luva pvc 2 1/2"""""""" p/ eletroduto roscável</v>
          </cell>
          <cell r="C935" t="str">
            <v>UN</v>
          </cell>
          <cell r="D935">
            <v>6.0575000000000001</v>
          </cell>
        </row>
        <row r="936">
          <cell r="A936" t="str">
            <v>001.17.02440</v>
          </cell>
          <cell r="B936" t="str">
            <v>Fornecimento e instalação de luva pvc 3"""""""" p/ eletroduto roscável</v>
          </cell>
          <cell r="C936" t="str">
            <v>UN</v>
          </cell>
          <cell r="D936">
            <v>6.1375000000000002</v>
          </cell>
        </row>
        <row r="937">
          <cell r="A937" t="str">
            <v>001.17.02460</v>
          </cell>
          <cell r="B937" t="str">
            <v>Fornecimento e instalação de luva pvc 4"""""""" p/ eletroduto roscável</v>
          </cell>
          <cell r="C937" t="str">
            <v>UN</v>
          </cell>
          <cell r="D937">
            <v>14.9375</v>
          </cell>
        </row>
        <row r="938">
          <cell r="A938" t="str">
            <v>001.17.02480</v>
          </cell>
          <cell r="B938" t="str">
            <v>Fornecimento e instalação de braçadeira 3/4"""""""" p/ eletroduto</v>
          </cell>
          <cell r="C938" t="str">
            <v>UN</v>
          </cell>
          <cell r="D938">
            <v>1.5174000000000001</v>
          </cell>
        </row>
        <row r="939">
          <cell r="A939" t="str">
            <v>001.17.02500</v>
          </cell>
          <cell r="B939" t="str">
            <v>Fornecimento e instalação de braçadeira 1"""""""" p/ eletroduto</v>
          </cell>
          <cell r="C939" t="str">
            <v>UN</v>
          </cell>
          <cell r="D939">
            <v>2.0760000000000001</v>
          </cell>
        </row>
        <row r="940">
          <cell r="A940" t="str">
            <v>001.17.02520</v>
          </cell>
          <cell r="B940" t="str">
            <v>Fornecimento e instalação de braçadeira 1/2"""""""" p/ eletroduto</v>
          </cell>
          <cell r="C940" t="str">
            <v>UN</v>
          </cell>
          <cell r="D940">
            <v>1.0873999999999999</v>
          </cell>
        </row>
        <row r="941">
          <cell r="A941" t="str">
            <v>001.17.02540</v>
          </cell>
          <cell r="B941" t="str">
            <v>Fornecimento e instalação de braçadeira 2"""""""" p/ eletroduto</v>
          </cell>
          <cell r="C941" t="str">
            <v>UN</v>
          </cell>
          <cell r="D941">
            <v>3.4148000000000001</v>
          </cell>
        </row>
        <row r="942">
          <cell r="A942" t="str">
            <v>001.17.02560</v>
          </cell>
          <cell r="B942" t="str">
            <v>Fornecimento e instalação de braçadeira p/ eletroduto tipo unha de pvc, c/01 parafuso de d=25 mm (3/4"""""""")</v>
          </cell>
          <cell r="C942" t="str">
            <v>UN</v>
          </cell>
          <cell r="D942">
            <v>1.5174000000000001</v>
          </cell>
        </row>
        <row r="943">
          <cell r="A943" t="str">
            <v>001.17.02580</v>
          </cell>
          <cell r="B943" t="str">
            <v>Fornecimento e instalação de curva de ferro galvanizado de 135º diâm. 4""""""""</v>
          </cell>
          <cell r="C943" t="str">
            <v>UN</v>
          </cell>
          <cell r="D943">
            <v>82.183000000000007</v>
          </cell>
        </row>
        <row r="944">
          <cell r="A944" t="str">
            <v>001.17.02600</v>
          </cell>
          <cell r="B944" t="str">
            <v>Fornecimento e instalação de curva de ferro galvanizado de 135º diâm. 3""""""""</v>
          </cell>
          <cell r="C944" t="str">
            <v>UN</v>
          </cell>
          <cell r="D944">
            <v>47.240900000000003</v>
          </cell>
        </row>
        <row r="945">
          <cell r="A945" t="str">
            <v>001.17.02620</v>
          </cell>
          <cell r="B945" t="str">
            <v>Fornecimento e instalação de curva de ferro galvanizado de 135º diâm. 2 1/2""""""""</v>
          </cell>
          <cell r="C945" t="str">
            <v>UN</v>
          </cell>
          <cell r="D945">
            <v>35.663899999999998</v>
          </cell>
        </row>
        <row r="946">
          <cell r="A946" t="str">
            <v>001.17.02640</v>
          </cell>
          <cell r="B946" t="str">
            <v>Fornecimento e instalação de curva de ferro galvanizado de 135º diâm. 2""""""""</v>
          </cell>
          <cell r="C946" t="str">
            <v>UN</v>
          </cell>
          <cell r="D946">
            <v>23.131699999999999</v>
          </cell>
        </row>
        <row r="947">
          <cell r="A947" t="str">
            <v>001.17.02660</v>
          </cell>
          <cell r="B947" t="str">
            <v>Fornecimento e instalação de curva de ferro galvanizado de 135º diâm. 1 1/2""""""""</v>
          </cell>
          <cell r="C947" t="str">
            <v>UN</v>
          </cell>
          <cell r="D947">
            <v>15.5609</v>
          </cell>
        </row>
        <row r="948">
          <cell r="A948" t="str">
            <v>001.17.02680</v>
          </cell>
          <cell r="B948" t="str">
            <v>Fornecimento e instalação de curva de ferro galvanizado de 135º diâm. 1 1/4'</v>
          </cell>
          <cell r="C948" t="str">
            <v>UN</v>
          </cell>
          <cell r="D948">
            <v>8.7721999999999998</v>
          </cell>
        </row>
        <row r="949">
          <cell r="A949" t="str">
            <v>001.17.02700</v>
          </cell>
          <cell r="B949" t="str">
            <v>Fornecimento e instalação de curva de ferro galvanizado de 135º diâm. 1""""""""</v>
          </cell>
          <cell r="C949" t="str">
            <v>UN</v>
          </cell>
          <cell r="D949">
            <v>5.2544000000000004</v>
          </cell>
        </row>
        <row r="950">
          <cell r="A950" t="str">
            <v>001.17.02720</v>
          </cell>
          <cell r="B950" t="str">
            <v>Fornecimento e instalação de curva de ferro galvanizado de 135º diâm. 3/4'</v>
          </cell>
          <cell r="C950" t="str">
            <v>UN</v>
          </cell>
          <cell r="D950">
            <v>3.3826000000000001</v>
          </cell>
        </row>
        <row r="951">
          <cell r="A951" t="str">
            <v>001.17.02740</v>
          </cell>
          <cell r="B951" t="str">
            <v>Fornecimento e instalação de curva de ferro galvanizado de 90º diâm. 3""""""""</v>
          </cell>
          <cell r="C951" t="str">
            <v>UN</v>
          </cell>
          <cell r="D951">
            <v>48.075099999999999</v>
          </cell>
        </row>
        <row r="952">
          <cell r="A952" t="str">
            <v>001.17.02760</v>
          </cell>
          <cell r="B952" t="str">
            <v>Fornecimento e instalação de curva de ferro galvanizado de 90º diâm. 2 1/2""""""""</v>
          </cell>
          <cell r="C952" t="str">
            <v>UN</v>
          </cell>
          <cell r="D952">
            <v>23.665099999999999</v>
          </cell>
        </row>
        <row r="953">
          <cell r="A953" t="str">
            <v>001.17.02780</v>
          </cell>
          <cell r="B953" t="str">
            <v>Fornecimento e instalação de curva de ferro galvanizado de 90º diâm. 2""""""""</v>
          </cell>
          <cell r="C953" t="str">
            <v>UN</v>
          </cell>
          <cell r="D953">
            <v>18.676300000000001</v>
          </cell>
        </row>
        <row r="954">
          <cell r="A954" t="str">
            <v>001.17.02800</v>
          </cell>
          <cell r="B954" t="str">
            <v>Fornecimento e instalação de curva de ferro galvanizado de 90º diâm. 1 1/2""""""""</v>
          </cell>
          <cell r="C954" t="str">
            <v>UN</v>
          </cell>
          <cell r="D954">
            <v>10.206300000000001</v>
          </cell>
        </row>
        <row r="955">
          <cell r="A955" t="str">
            <v>001.17.02820</v>
          </cell>
          <cell r="B955" t="str">
            <v>Fornecimento e instalação de curva de ferro galvanizado de 90º diâm. 1 1/4""""""""</v>
          </cell>
          <cell r="C955" t="str">
            <v>UN</v>
          </cell>
          <cell r="D955">
            <v>8.1163000000000007</v>
          </cell>
        </row>
        <row r="956">
          <cell r="A956" t="str">
            <v>001.17.02840</v>
          </cell>
          <cell r="B956" t="str">
            <v>Fornecimento e instalação de curva de ferro galvanizado de 90º diâm. 1""""""""</v>
          </cell>
          <cell r="C956" t="str">
            <v>UN</v>
          </cell>
          <cell r="D956">
            <v>4.3475000000000001</v>
          </cell>
        </row>
        <row r="957">
          <cell r="A957" t="str">
            <v>001.17.02860</v>
          </cell>
          <cell r="B957" t="str">
            <v>Fornecimento e instalação de curva de ferro galvanizado de 90º diâm. 3/4""""""""</v>
          </cell>
          <cell r="C957" t="str">
            <v>UN</v>
          </cell>
          <cell r="D957">
            <v>3.4674999999999998</v>
          </cell>
        </row>
        <row r="958">
          <cell r="A958" t="str">
            <v>001.17.02880</v>
          </cell>
          <cell r="B958" t="str">
            <v>Fornecimento e instalação de curva de ferro galvanizado de 90º diâm. 1/2""""""""</v>
          </cell>
          <cell r="C958" t="str">
            <v>UN</v>
          </cell>
          <cell r="D958">
            <v>2.8075000000000001</v>
          </cell>
        </row>
        <row r="959">
          <cell r="A959" t="str">
            <v>001.17.02940</v>
          </cell>
          <cell r="B959" t="str">
            <v>Fornecimento e instalação de luva de ferro galvanizado  1/2""""""""</v>
          </cell>
          <cell r="C959" t="str">
            <v>UN</v>
          </cell>
          <cell r="D959">
            <v>1.4588000000000001</v>
          </cell>
        </row>
        <row r="960">
          <cell r="A960" t="str">
            <v>001.17.02960</v>
          </cell>
          <cell r="B960" t="str">
            <v>Fornecimento e instalação de luva de ferro galvanizado  3/4""""""""</v>
          </cell>
          <cell r="C960" t="str">
            <v>UN</v>
          </cell>
          <cell r="D960">
            <v>1.5688</v>
          </cell>
        </row>
        <row r="961">
          <cell r="A961" t="str">
            <v>001.17.02980</v>
          </cell>
          <cell r="B961" t="str">
            <v>Fornecimento e instalação de luva de ferro galvanizado  1""""""""</v>
          </cell>
          <cell r="C961" t="str">
            <v>UN</v>
          </cell>
          <cell r="D961">
            <v>1.8988</v>
          </cell>
        </row>
        <row r="962">
          <cell r="A962" t="str">
            <v>001.17.03000</v>
          </cell>
          <cell r="B962" t="str">
            <v>Fornecimento e instalação de luva de ferro galvanizado  1 1/4""""""""</v>
          </cell>
          <cell r="C962" t="str">
            <v>UN</v>
          </cell>
          <cell r="D962">
            <v>2.9662999999999999</v>
          </cell>
        </row>
        <row r="963">
          <cell r="A963" t="str">
            <v>001.17.03020</v>
          </cell>
          <cell r="B963" t="str">
            <v>Fornecimento e instalação de luva de ferro galvanizado  1 1/2</v>
          </cell>
          <cell r="C963" t="str">
            <v>UN</v>
          </cell>
          <cell r="D963">
            <v>3.5163000000000002</v>
          </cell>
        </row>
        <row r="964">
          <cell r="A964" t="str">
            <v>001.17.03040</v>
          </cell>
          <cell r="B964" t="str">
            <v>Fornecimento e instalação de luva de ferro galvanizado  2""""""""</v>
          </cell>
          <cell r="C964" t="str">
            <v>UN</v>
          </cell>
          <cell r="D964">
            <v>5.8262999999999998</v>
          </cell>
        </row>
        <row r="965">
          <cell r="A965" t="str">
            <v>001.17.03060</v>
          </cell>
          <cell r="B965" t="str">
            <v>Fornecimento e instalação de luva de ferro galvanizado  2 1/2""""""""</v>
          </cell>
          <cell r="C965" t="str">
            <v>UN</v>
          </cell>
          <cell r="D965">
            <v>5.8174999999999999</v>
          </cell>
        </row>
        <row r="966">
          <cell r="A966" t="str">
            <v>001.17.03080</v>
          </cell>
          <cell r="B966" t="str">
            <v>Fornecimento e instalação de luva de ferro galvanizado  3""""""""</v>
          </cell>
          <cell r="C966" t="str">
            <v>UN</v>
          </cell>
          <cell r="D966">
            <v>7.7575000000000003</v>
          </cell>
        </row>
        <row r="967">
          <cell r="A967" t="str">
            <v>001.17.03100</v>
          </cell>
          <cell r="B967" t="str">
            <v>Fornecimento e instalação de luva de ferro galvanizado  4""""""""</v>
          </cell>
          <cell r="C967" t="str">
            <v>UN</v>
          </cell>
          <cell r="D967">
            <v>10.8375</v>
          </cell>
        </row>
        <row r="968">
          <cell r="A968" t="str">
            <v>001.17.03103</v>
          </cell>
          <cell r="B968" t="str">
            <v>Fornecimento e Instalação de Bucha e Arruela D.1/2 pol p/ Eletroduto - Alumínio</v>
          </cell>
          <cell r="C968" t="str">
            <v>UN</v>
          </cell>
          <cell r="D968">
            <v>0.57350000000000001</v>
          </cell>
        </row>
        <row r="969">
          <cell r="A969" t="str">
            <v>001.17.03104</v>
          </cell>
          <cell r="B969" t="str">
            <v>Fornecimento e Instalação de Bucha e Arruela D.3/4pol p/ Eletroduto - Alumínio</v>
          </cell>
          <cell r="C969" t="str">
            <v>UN</v>
          </cell>
          <cell r="D969">
            <v>0.60750000000000004</v>
          </cell>
        </row>
        <row r="970">
          <cell r="A970" t="str">
            <v>001.17.03105</v>
          </cell>
          <cell r="B970" t="str">
            <v>Fornecimento e Instalação de Bucha e Arruela D.1pol p/ Eletroduto - Alumínio</v>
          </cell>
          <cell r="C970" t="str">
            <v>UN</v>
          </cell>
          <cell r="D970">
            <v>0.84750000000000003</v>
          </cell>
        </row>
        <row r="971">
          <cell r="A971" t="str">
            <v>001.17.03106</v>
          </cell>
          <cell r="B971" t="str">
            <v>Fornecimento e Instalação de Bucha e Arruela D 1.5pol p/ Eletroduto - Alumínio</v>
          </cell>
          <cell r="C971" t="str">
            <v>UN</v>
          </cell>
          <cell r="D971">
            <v>1.5149999999999999</v>
          </cell>
        </row>
        <row r="972">
          <cell r="A972" t="str">
            <v>001.17.03107</v>
          </cell>
          <cell r="B972" t="str">
            <v>Fornecimento e Instalação de Bucha e Arruela D.2pol p/ Eletroduto - Alumínio</v>
          </cell>
          <cell r="C972" t="str">
            <v>UN</v>
          </cell>
          <cell r="D972">
            <v>2.0550000000000002</v>
          </cell>
        </row>
        <row r="973">
          <cell r="A973" t="str">
            <v>001.17.03108</v>
          </cell>
          <cell r="B973" t="str">
            <v>Fornecimento e Instalação de Bucha e Arruela D.2.5pol p/ Eletroduto - Alumínio</v>
          </cell>
          <cell r="C973" t="str">
            <v>UN</v>
          </cell>
          <cell r="D973">
            <v>3.7174999999999998</v>
          </cell>
        </row>
        <row r="974">
          <cell r="A974" t="str">
            <v>001.17.03109</v>
          </cell>
          <cell r="B974" t="str">
            <v>Fornecimento e Instalação de Bucha e Arruela D.3pol p/ Eletroduto - Alumínio</v>
          </cell>
          <cell r="C974" t="str">
            <v>UN</v>
          </cell>
          <cell r="D974">
            <v>4.0575000000000001</v>
          </cell>
        </row>
        <row r="975">
          <cell r="A975" t="str">
            <v>001.17.03110</v>
          </cell>
          <cell r="B975" t="str">
            <v>Fornecimento e Instalação de Bucha e Arruela D.4pol p/ Eletroduto - Alumínio</v>
          </cell>
          <cell r="C975" t="str">
            <v>UN</v>
          </cell>
          <cell r="D975">
            <v>6.4574999999999996</v>
          </cell>
        </row>
        <row r="976">
          <cell r="A976" t="str">
            <v>001.17.03115</v>
          </cell>
          <cell r="B976" t="str">
            <v>Fornecimento e Instalação de Condulete de Alumínio Tipo """"C"""", S/ Tampa, 1/2""""</v>
          </cell>
          <cell r="C976" t="str">
            <v>UN</v>
          </cell>
          <cell r="D976">
            <v>5.7950999999999997</v>
          </cell>
        </row>
        <row r="977">
          <cell r="A977" t="str">
            <v>001.17.03117</v>
          </cell>
          <cell r="B977" t="str">
            <v>Fornecimento e Instalação de Condulete de Alumínio Tipo """"C"""", S/ Tampa, 3/4""""</v>
          </cell>
          <cell r="C977" t="str">
            <v>UN</v>
          </cell>
          <cell r="D977">
            <v>5.7950999999999997</v>
          </cell>
        </row>
        <row r="978">
          <cell r="A978" t="str">
            <v>001.17.03119</v>
          </cell>
          <cell r="B978" t="str">
            <v>Fornecimento e Instalação de Condulete de Alumínio Tipo """"C"""", S/ Tampa, 1""""</v>
          </cell>
          <cell r="C978" t="str">
            <v>UN</v>
          </cell>
          <cell r="D978">
            <v>8.5251000000000001</v>
          </cell>
        </row>
        <row r="979">
          <cell r="A979" t="str">
            <v>001.17.03121</v>
          </cell>
          <cell r="B979" t="str">
            <v>Fornecimento e Instalação de Condulete de Alumínio Tipo """"C"""", C/ Tampa, 1 1/4""""</v>
          </cell>
          <cell r="C979" t="str">
            <v>UN</v>
          </cell>
          <cell r="D979">
            <v>14.661300000000001</v>
          </cell>
        </row>
        <row r="980">
          <cell r="A980" t="str">
            <v>001.17.03123</v>
          </cell>
          <cell r="B980" t="str">
            <v>Fornecimento e Instalação de Condulete de Alumínio Tipo """"C"""", C/ Tampa, 1 1/2""""</v>
          </cell>
          <cell r="C980" t="str">
            <v>UN</v>
          </cell>
          <cell r="D980">
            <v>19.691299999999998</v>
          </cell>
        </row>
        <row r="981">
          <cell r="A981" t="str">
            <v>001.17.03125</v>
          </cell>
          <cell r="B981" t="str">
            <v>Fornecimento e Instalação de Condulete de Alumínio Tipo """"C"""", C/ Tampa, 2""""</v>
          </cell>
          <cell r="C981" t="str">
            <v>UN</v>
          </cell>
          <cell r="D981">
            <v>27.211300000000001</v>
          </cell>
        </row>
        <row r="982">
          <cell r="A982" t="str">
            <v>001.17.03127</v>
          </cell>
          <cell r="B982" t="str">
            <v>Fornecimento e Instalação de Condulete de Alumínio Tipo """"C"""", C/ Tampa, 2  1/2""""</v>
          </cell>
          <cell r="C982" t="str">
            <v>UN</v>
          </cell>
          <cell r="D982">
            <v>55.011299999999999</v>
          </cell>
        </row>
        <row r="983">
          <cell r="A983" t="str">
            <v>001.17.03129</v>
          </cell>
          <cell r="B983" t="str">
            <v>Fornecimento e Instalação de Condulete de Alumínio Tipo """"E"""", S/ Tampa, 1/2""""</v>
          </cell>
          <cell r="C983" t="str">
            <v>UN</v>
          </cell>
          <cell r="D983">
            <v>5.4451000000000001</v>
          </cell>
        </row>
        <row r="984">
          <cell r="A984" t="str">
            <v>001.17.03131</v>
          </cell>
          <cell r="B984" t="str">
            <v>Fornecimento e Instalação de Condulete de Alumínio Tipo """"E"""", S/ Tampa, 3/4""""</v>
          </cell>
          <cell r="C984" t="str">
            <v>UN</v>
          </cell>
          <cell r="D984">
            <v>5.4451000000000001</v>
          </cell>
        </row>
        <row r="985">
          <cell r="A985" t="str">
            <v>001.17.03133</v>
          </cell>
          <cell r="B985" t="str">
            <v>Fornecimento e Instalação de Condulete de Alumínio Tipo """"E"""", S/ Tampa, 1""""</v>
          </cell>
          <cell r="C985" t="str">
            <v>UN</v>
          </cell>
          <cell r="D985">
            <v>7.5951000000000004</v>
          </cell>
        </row>
        <row r="986">
          <cell r="A986" t="str">
            <v>001.17.03135</v>
          </cell>
          <cell r="B986" t="str">
            <v>Fornecimento e Instalação de Condulete de Alumínio Tipo """"E"""", C/ Tampa, 1 1/4""""</v>
          </cell>
          <cell r="C986" t="str">
            <v>UN</v>
          </cell>
          <cell r="D986">
            <v>13.6313</v>
          </cell>
        </row>
        <row r="987">
          <cell r="A987" t="str">
            <v>001.17.03137</v>
          </cell>
          <cell r="B987" t="str">
            <v>Fornecimento e Instalação de Condulete de Alumínio Tipo """"E"""", C/ Tampa, 1 1/2""""</v>
          </cell>
          <cell r="C987" t="str">
            <v>UN</v>
          </cell>
          <cell r="D987">
            <v>18.641300000000001</v>
          </cell>
        </row>
        <row r="988">
          <cell r="A988" t="str">
            <v>001.17.03139</v>
          </cell>
          <cell r="B988" t="str">
            <v>Fornecimento e Instalação de Condulete de Alumínio Tipo """"E"""", C/ Tampa, 2""""</v>
          </cell>
          <cell r="C988" t="str">
            <v>UN</v>
          </cell>
          <cell r="D988">
            <v>26.311299999999999</v>
          </cell>
        </row>
        <row r="989">
          <cell r="A989" t="str">
            <v>001.17.03141</v>
          </cell>
          <cell r="B989" t="str">
            <v>Fornecimento e Instalação de Condulete de Alumínio Tipo """"E"""", C/ Tampa, 2  1/2""""</v>
          </cell>
          <cell r="C989" t="str">
            <v>UN</v>
          </cell>
          <cell r="D989">
            <v>55.011299999999999</v>
          </cell>
        </row>
        <row r="990">
          <cell r="A990" t="str">
            <v>001.17.03143</v>
          </cell>
          <cell r="B990" t="str">
            <v>Fornecimento e Instalação de Condulete de Alumínio Tipo """"LL"""",""""LB"""", """"LR"""", S/ Tampa, 1/2""""</v>
          </cell>
          <cell r="C990" t="str">
            <v>UN</v>
          </cell>
          <cell r="D990">
            <v>5.7950999999999997</v>
          </cell>
        </row>
        <row r="991">
          <cell r="A991" t="str">
            <v>001.17.03145</v>
          </cell>
          <cell r="B991" t="str">
            <v>Fornecimento e Instalação de Condulete de Alumínio Tipo """"LL"""",""""LB"""", """"LR"""", S/ Tampa, 3/4""""</v>
          </cell>
          <cell r="C991" t="str">
            <v>UN</v>
          </cell>
          <cell r="D991">
            <v>5.7950999999999997</v>
          </cell>
        </row>
        <row r="992">
          <cell r="A992" t="str">
            <v>001.17.03147</v>
          </cell>
          <cell r="B992" t="str">
            <v>Fornecimento e Instalação de Condulete de Alumínio Tipo  """"LL"""",""""LB"""", """"LR"""", S/ Tampa, 1""""</v>
          </cell>
          <cell r="C992" t="str">
            <v>UN</v>
          </cell>
          <cell r="D992">
            <v>8.5251000000000001</v>
          </cell>
        </row>
        <row r="993">
          <cell r="A993" t="str">
            <v>001.17.03149</v>
          </cell>
          <cell r="B993" t="str">
            <v>Fornecimento e Instalação de Condulete de Alumínio Tipo """"LL"""",""""LB"""", """"LR"""", C/ Tampa, 1 1/4""""</v>
          </cell>
          <cell r="C993" t="str">
            <v>UN</v>
          </cell>
          <cell r="D993">
            <v>14.661300000000001</v>
          </cell>
        </row>
        <row r="994">
          <cell r="A994" t="str">
            <v>001.17.03151</v>
          </cell>
          <cell r="B994" t="str">
            <v>Fornecimento e Instalação de Condulete de Alumínio Tipo  """"LL"""",""""LB"""", """"LR"""", C/ Tampa, 1 1/2""""</v>
          </cell>
          <cell r="C994" t="str">
            <v>UN</v>
          </cell>
          <cell r="D994">
            <v>19.691299999999998</v>
          </cell>
        </row>
        <row r="995">
          <cell r="A995" t="str">
            <v>001.17.03153</v>
          </cell>
          <cell r="B995" t="str">
            <v>Fornecimento e Instalação de Condulete de Alumínio Tipo  """"LL"""",""""LB"""", """"LR"""", C/ Tampa, 2""""</v>
          </cell>
          <cell r="C995" t="str">
            <v>UN</v>
          </cell>
          <cell r="D995">
            <v>27.211300000000001</v>
          </cell>
        </row>
        <row r="996">
          <cell r="A996" t="str">
            <v>001.17.03155</v>
          </cell>
          <cell r="B996" t="str">
            <v>Fornecimento e Instalação de Condulete de Alumínio Tipo  """"LL"""",""""LB"""", """"LR"""", C/ Tampa, 2  1/2""""</v>
          </cell>
          <cell r="C996" t="str">
            <v>UN</v>
          </cell>
          <cell r="D996">
            <v>55.271299999999997</v>
          </cell>
        </row>
        <row r="997">
          <cell r="A997" t="str">
            <v>001.17.03157</v>
          </cell>
          <cell r="B997" t="str">
            <v>Fornecimento e Instalação de Condulete de Alumínio Tipo """"TB"""", S/ Tampa, 1/2""""</v>
          </cell>
          <cell r="C997" t="str">
            <v>UN</v>
          </cell>
          <cell r="D997">
            <v>6.4939</v>
          </cell>
        </row>
        <row r="998">
          <cell r="A998" t="str">
            <v>001.17.03159</v>
          </cell>
          <cell r="B998" t="str">
            <v>Fornecimento e Instalação de Condulete de Alumínio Tipo """"TB"""", S/ Tampa, 3/4""""</v>
          </cell>
          <cell r="C998" t="str">
            <v>UN</v>
          </cell>
          <cell r="D998">
            <v>6.4939</v>
          </cell>
        </row>
        <row r="999">
          <cell r="A999" t="str">
            <v>001.17.03161</v>
          </cell>
          <cell r="B999" t="str">
            <v>Fornecimento e Instalação de Condulete de Alumínio Tipo """"TB"""", S/ Tampa, 1""""</v>
          </cell>
          <cell r="C999" t="str">
            <v>UN</v>
          </cell>
          <cell r="D999">
            <v>9.5439000000000007</v>
          </cell>
        </row>
        <row r="1000">
          <cell r="A1000" t="str">
            <v>001.17.03163</v>
          </cell>
          <cell r="B1000" t="str">
            <v>Fornecimento e Instalação de Condulete de Alumínio Tipo """"TB"""", C/ Tampa, 1 1/4""""</v>
          </cell>
          <cell r="C1000" t="str">
            <v>UN</v>
          </cell>
          <cell r="D1000">
            <v>16.330100000000002</v>
          </cell>
        </row>
        <row r="1001">
          <cell r="A1001" t="str">
            <v>001.17.03165</v>
          </cell>
          <cell r="B1001" t="str">
            <v>Fornecimento e Instalação de Condulete de Alumínio Tipo """"TB"""", C/ Tampa, 1 1/2""""</v>
          </cell>
          <cell r="C1001" t="str">
            <v>UN</v>
          </cell>
          <cell r="D1001">
            <v>22.030100000000001</v>
          </cell>
        </row>
        <row r="1002">
          <cell r="A1002" t="str">
            <v>001.17.03166</v>
          </cell>
          <cell r="B1002" t="str">
            <v>Fornecimento e Instalação de Condulete de Alumínio Tipo """"TB"""", C/ Tampa, 2""""</v>
          </cell>
          <cell r="C1002" t="str">
            <v>UN</v>
          </cell>
          <cell r="D1002">
            <v>29.5501</v>
          </cell>
        </row>
        <row r="1003">
          <cell r="A1003" t="str">
            <v>001.17.03167</v>
          </cell>
          <cell r="B1003" t="str">
            <v>Fornecimento e Instalação de Condulete de Alumínio Tipo """"TB"""", C/ Tampa, 2  1/2""""</v>
          </cell>
          <cell r="C1003" t="str">
            <v>UN</v>
          </cell>
          <cell r="D1003">
            <v>59.510100000000001</v>
          </cell>
        </row>
        <row r="1004">
          <cell r="A1004" t="str">
            <v>001.17.03168</v>
          </cell>
          <cell r="B1004" t="str">
            <v>Fornecimento e Instalação de Condulete de Alumínio Tipo """"X"""", S/ Tampa, 1/2""""</v>
          </cell>
          <cell r="C1004" t="str">
            <v>UN</v>
          </cell>
          <cell r="D1004">
            <v>6.3350999999999997</v>
          </cell>
        </row>
        <row r="1005">
          <cell r="A1005" t="str">
            <v>001.17.03169</v>
          </cell>
          <cell r="B1005" t="str">
            <v>Fornecimento e Instalação de Condulete de Alumínio Tipo """"X"""", S/ Tampa, 3/4""""</v>
          </cell>
          <cell r="C1005" t="str">
            <v>UN</v>
          </cell>
          <cell r="D1005">
            <v>6.3350999999999997</v>
          </cell>
        </row>
        <row r="1006">
          <cell r="A1006" t="str">
            <v>001.17.03170</v>
          </cell>
          <cell r="B1006" t="str">
            <v>Fornecimento e Instalação de Condulete de Alumínio Tipo """"X"""", S/ Tampa, 1""""</v>
          </cell>
          <cell r="C1006" t="str">
            <v>UN</v>
          </cell>
          <cell r="D1006">
            <v>9.3651</v>
          </cell>
        </row>
        <row r="1007">
          <cell r="A1007" t="str">
            <v>001.17.03171</v>
          </cell>
          <cell r="B1007" t="str">
            <v>Fornecimento e Instalação de Condulete de Alumínio Tipo """"X"""", C/ Tampa, 1 1/4""""</v>
          </cell>
          <cell r="C1007" t="str">
            <v>UN</v>
          </cell>
          <cell r="D1007">
            <v>16.421299999999999</v>
          </cell>
        </row>
        <row r="1008">
          <cell r="A1008" t="str">
            <v>001.17.03172</v>
          </cell>
          <cell r="B1008" t="str">
            <v>Fornecimento e Instalação de Condulete de Alumínio Tipo """"X"""", C/ Tampa, 1 1/2""""</v>
          </cell>
          <cell r="C1008" t="str">
            <v>UN</v>
          </cell>
          <cell r="D1008">
            <v>23.3813</v>
          </cell>
        </row>
        <row r="1009">
          <cell r="A1009" t="str">
            <v>001.17.03173</v>
          </cell>
          <cell r="B1009" t="str">
            <v>Fornecimento e Instalação de Condulete de Alumínio Tipo """"X"""", C/ Tampa, 2""""</v>
          </cell>
          <cell r="C1009" t="str">
            <v>UN</v>
          </cell>
          <cell r="D1009">
            <v>31.321300000000001</v>
          </cell>
        </row>
        <row r="1010">
          <cell r="A1010" t="str">
            <v>001.17.03174</v>
          </cell>
          <cell r="B1010" t="str">
            <v>Fornecimento e Instalação de Condulete de Alumínio Tipo """"X"""", C/ Tampa, 2  1/2""""</v>
          </cell>
          <cell r="C1010" t="str">
            <v>UN</v>
          </cell>
          <cell r="D1010">
            <v>59.0413</v>
          </cell>
        </row>
        <row r="1011">
          <cell r="A1011" t="str">
            <v>001.17.03175</v>
          </cell>
          <cell r="B1011" t="str">
            <v>Fornecimento e Instalação de Tampa de Alumínio 1/2"""" e 3/4"""" 1 P</v>
          </cell>
          <cell r="C1011" t="str">
            <v>UN</v>
          </cell>
          <cell r="D1011">
            <v>1.7963</v>
          </cell>
        </row>
        <row r="1012">
          <cell r="A1012" t="str">
            <v>001.17.03176</v>
          </cell>
          <cell r="B1012" t="str">
            <v>Fornecimento e Instalação de Tampa de Alumínio 1/2"""" e 3/4"""" 1 P Red.</v>
          </cell>
          <cell r="C1012" t="str">
            <v>UN</v>
          </cell>
          <cell r="D1012">
            <v>1.7963</v>
          </cell>
        </row>
        <row r="1013">
          <cell r="A1013" t="str">
            <v>001.17.03177</v>
          </cell>
          <cell r="B1013" t="str">
            <v>Fornecimento e Instalação de Tampa de Alumínio 1/2"""" e 3/4"""" 1 P RJ 45</v>
          </cell>
          <cell r="C1013" t="str">
            <v>UN</v>
          </cell>
          <cell r="D1013">
            <v>1.7963</v>
          </cell>
        </row>
        <row r="1014">
          <cell r="A1014" t="str">
            <v>001.17.03178</v>
          </cell>
          <cell r="B1014" t="str">
            <v>Fornecimento e Instalação de Tampa de Alumínio 1/2"""" e 3/4"""" 2 P</v>
          </cell>
          <cell r="C1014" t="str">
            <v>UN</v>
          </cell>
          <cell r="D1014">
            <v>1.7963</v>
          </cell>
        </row>
        <row r="1015">
          <cell r="A1015" t="str">
            <v>001.17.03179</v>
          </cell>
          <cell r="B1015" t="str">
            <v>Fornecimento e Instalação de Tampa de Alumínio 1/2"""" e 3/4"""" 2 P Sep.</v>
          </cell>
          <cell r="C1015" t="str">
            <v>UN</v>
          </cell>
          <cell r="D1015">
            <v>1.7963</v>
          </cell>
        </row>
        <row r="1016">
          <cell r="A1016" t="str">
            <v>001.17.03181</v>
          </cell>
          <cell r="B1016" t="str">
            <v>Fornecimento e Instalação de Tampa de Alumínio 1/2"""" e 3/4"""" 2 P RJ 45</v>
          </cell>
          <cell r="C1016" t="str">
            <v>UN</v>
          </cell>
          <cell r="D1016">
            <v>1.7963</v>
          </cell>
        </row>
        <row r="1017">
          <cell r="A1017" t="str">
            <v>001.17.03183</v>
          </cell>
          <cell r="B1017" t="str">
            <v>Fornecimento e Instalação de Tampa de Alumínio 1/2"""" e 3/4"""" 3 P</v>
          </cell>
          <cell r="C1017" t="str">
            <v>UN</v>
          </cell>
          <cell r="D1017">
            <v>1.7963</v>
          </cell>
        </row>
        <row r="1018">
          <cell r="A1018" t="str">
            <v>001.17.03185</v>
          </cell>
          <cell r="B1018" t="str">
            <v>Fornecimento e Instalação de Tampa de Alumínio 1/2"""" e 3/4"""" Cega</v>
          </cell>
          <cell r="C1018" t="str">
            <v>UN</v>
          </cell>
          <cell r="D1018">
            <v>1.7963</v>
          </cell>
        </row>
        <row r="1019">
          <cell r="A1019" t="str">
            <v>001.17.03187</v>
          </cell>
          <cell r="B1019" t="str">
            <v>Fornecimento e Instalação de Tampa de Alumínio 1"""" 1 P</v>
          </cell>
          <cell r="C1019" t="str">
            <v>UN</v>
          </cell>
          <cell r="D1019">
            <v>2.2763</v>
          </cell>
        </row>
        <row r="1020">
          <cell r="A1020" t="str">
            <v>001.17.03189</v>
          </cell>
          <cell r="B1020" t="str">
            <v>Fornecimento e Instalação de Tampa de Alumínio 1"""" 1 P Red.</v>
          </cell>
          <cell r="C1020" t="str">
            <v>UN</v>
          </cell>
          <cell r="D1020">
            <v>2.2763</v>
          </cell>
        </row>
        <row r="1021">
          <cell r="A1021" t="str">
            <v>001.17.03191</v>
          </cell>
          <cell r="B1021" t="str">
            <v>Fornecimento e Instalação de Tampa de Alumínio 1"""" 1 P RJ 45</v>
          </cell>
          <cell r="C1021" t="str">
            <v>UN</v>
          </cell>
          <cell r="D1021">
            <v>2.2763</v>
          </cell>
        </row>
        <row r="1022">
          <cell r="A1022" t="str">
            <v>001.17.03193</v>
          </cell>
          <cell r="B1022" t="str">
            <v>Fornecimento e Instalação de Tampa de Alumínio 1"""" 2 P</v>
          </cell>
          <cell r="C1022" t="str">
            <v>UN</v>
          </cell>
          <cell r="D1022">
            <v>2.2763</v>
          </cell>
        </row>
        <row r="1023">
          <cell r="A1023" t="str">
            <v>001.17.03195</v>
          </cell>
          <cell r="B1023" t="str">
            <v>Fornecimento e Instalação de Tampa de Alumínio 1"""" 2 P Sep.</v>
          </cell>
          <cell r="C1023" t="str">
            <v>UN</v>
          </cell>
          <cell r="D1023">
            <v>2.2763</v>
          </cell>
        </row>
        <row r="1024">
          <cell r="A1024" t="str">
            <v>001.17.03197</v>
          </cell>
          <cell r="B1024" t="str">
            <v>Fornecimento e Instalação de Tampa de Alumínio 1"""" 2 P RJ 45</v>
          </cell>
          <cell r="C1024" t="str">
            <v>UN</v>
          </cell>
          <cell r="D1024">
            <v>2.2763</v>
          </cell>
        </row>
        <row r="1025">
          <cell r="A1025" t="str">
            <v>001.17.03199</v>
          </cell>
          <cell r="B1025" t="str">
            <v>Fornecimento e Instalação de Tampa de Alumínio 1"""" 3 P</v>
          </cell>
          <cell r="C1025" t="str">
            <v>UN</v>
          </cell>
          <cell r="D1025">
            <v>2.2763</v>
          </cell>
        </row>
        <row r="1026">
          <cell r="A1026" t="str">
            <v>001.17.03201</v>
          </cell>
          <cell r="B1026" t="str">
            <v>Fornecimento e Instalação de Tampa de Alumínio 1"""" Cega</v>
          </cell>
          <cell r="C1026" t="str">
            <v>UN</v>
          </cell>
          <cell r="D1026">
            <v>2.2763</v>
          </cell>
        </row>
        <row r="1027">
          <cell r="A1027" t="str">
            <v>001.17.03600</v>
          </cell>
          <cell r="B1027" t="str">
            <v>Fornecimento e instalação de caixa metálica com tampa parafusada de Embutir de 20.00x20.00x10.00 cm</v>
          </cell>
          <cell r="C1027" t="str">
            <v>UN</v>
          </cell>
          <cell r="D1027">
            <v>27.677399999999999</v>
          </cell>
        </row>
        <row r="1028">
          <cell r="A1028" t="str">
            <v>001.17.03620</v>
          </cell>
          <cell r="B1028" t="str">
            <v>Fornecimento e instalação de caixa metálica com tampa parafusada de Embutir de 25.00x25.00x12.00 cm</v>
          </cell>
          <cell r="C1028" t="str">
            <v>UN</v>
          </cell>
          <cell r="D1028">
            <v>34.0961</v>
          </cell>
        </row>
        <row r="1029">
          <cell r="A1029" t="str">
            <v>001.17.03640</v>
          </cell>
          <cell r="B1029" t="str">
            <v>Fornecimento e instalação de caixa metálica com tampa parafusada de Embutir 30.00x30.00x15.00 cm</v>
          </cell>
          <cell r="C1029" t="str">
            <v>UN</v>
          </cell>
          <cell r="D1029">
            <v>47.6509</v>
          </cell>
        </row>
        <row r="1030">
          <cell r="A1030" t="str">
            <v>001.17.03660</v>
          </cell>
          <cell r="B1030" t="str">
            <v>Fornecimento e instalação de caixa metálica com tampa parafusada de Embutir 40.00x40.00x15.00 cm</v>
          </cell>
          <cell r="C1030" t="str">
            <v>UN</v>
          </cell>
          <cell r="D1030">
            <v>71.347800000000007</v>
          </cell>
        </row>
        <row r="1031">
          <cell r="A1031" t="str">
            <v>001.17.03680</v>
          </cell>
          <cell r="B1031" t="str">
            <v>Fornecimento e instalação de caixa metálica com tampa parafusada de Embutir 50.00x50.00x15.00 cm</v>
          </cell>
          <cell r="C1031" t="str">
            <v>UN</v>
          </cell>
          <cell r="D1031">
            <v>91.437799999999996</v>
          </cell>
        </row>
        <row r="1032">
          <cell r="A1032" t="str">
            <v>001.17.03820</v>
          </cell>
          <cell r="B1032" t="str">
            <v>Fornecimento e instalação de Quadro Metálico De  80 x 60 x 25 cm C/Porta P/ Comando</v>
          </cell>
          <cell r="C1032" t="str">
            <v>UN</v>
          </cell>
          <cell r="D1032">
            <v>285.25560000000002</v>
          </cell>
        </row>
        <row r="1033">
          <cell r="A1033" t="str">
            <v>001.17.03840</v>
          </cell>
          <cell r="B1033" t="str">
            <v>Fornecimento e instalação de Quadro Metálico De  60x 60x20 cm C/Porta P/ Comando</v>
          </cell>
          <cell r="C1033" t="str">
            <v>UN</v>
          </cell>
          <cell r="D1033">
            <v>290.11869999999999</v>
          </cell>
        </row>
        <row r="1034">
          <cell r="A1034" t="str">
            <v>001.17.03850</v>
          </cell>
          <cell r="B1034" t="str">
            <v>Fornecimento e instalação de Quadro De Distribuicao P/ 01- 03 Circuitos De Sobrepor, Pvc, Eletromar ou Mesmo Padrão</v>
          </cell>
          <cell r="C1034" t="str">
            <v>UN</v>
          </cell>
          <cell r="D1034">
            <v>33.127800000000001</v>
          </cell>
        </row>
        <row r="1035">
          <cell r="A1035" t="str">
            <v>001.17.03855</v>
          </cell>
          <cell r="B1035" t="str">
            <v>Fornecimento e instalação de Quadro De Distribuicao P/ 04 - 06 Circuitos De Sobrepor, Pvc, Eletromar ou Mesmo Padrão</v>
          </cell>
          <cell r="C1035" t="str">
            <v>UN</v>
          </cell>
          <cell r="D1035">
            <v>42.2378</v>
          </cell>
        </row>
        <row r="1036">
          <cell r="A1036" t="str">
            <v>001.17.03860</v>
          </cell>
          <cell r="B1036" t="str">
            <v>Fornecimento e instalação de Quadro De Dist Embutir Metálico Com Porta P/ 06 Circuitos</v>
          </cell>
          <cell r="C1036" t="str">
            <v>UN</v>
          </cell>
          <cell r="D1036">
            <v>36.1678</v>
          </cell>
        </row>
        <row r="1037">
          <cell r="A1037" t="str">
            <v>001.17.03880</v>
          </cell>
          <cell r="B1037" t="str">
            <v>Fornecimento e instalação de Quadro De Dist Embutir Metálico Com Porta P/ 12 Circuitos</v>
          </cell>
          <cell r="C1037" t="str">
            <v>UN</v>
          </cell>
          <cell r="D1037">
            <v>46.957799999999999</v>
          </cell>
        </row>
        <row r="1038">
          <cell r="A1038" t="str">
            <v>001.17.03900</v>
          </cell>
          <cell r="B1038" t="str">
            <v>Fornecimento e instalação de Quadro De Dist Embutir Metálico Com Porta P/ 18 Circuitos</v>
          </cell>
          <cell r="C1038" t="str">
            <v>UN</v>
          </cell>
          <cell r="D1038">
            <v>85.844800000000006</v>
          </cell>
        </row>
        <row r="1039">
          <cell r="A1039" t="str">
            <v>001.17.03920</v>
          </cell>
          <cell r="B1039" t="str">
            <v>Fornecimento e instalação de Quadro De Dist Tripolar Embutir C/ Barramento Com Porta 20 Circuitos 100 A</v>
          </cell>
          <cell r="C1039" t="str">
            <v>UN</v>
          </cell>
          <cell r="D1039">
            <v>134.12479999999999</v>
          </cell>
        </row>
        <row r="1040">
          <cell r="A1040" t="str">
            <v>001.17.03980</v>
          </cell>
          <cell r="B1040" t="str">
            <v>Fornecimento e instalação de Quadro De Dist Tripolar Embutir C/ Barramento Com Porta 24 Circuitos 100 A</v>
          </cell>
          <cell r="C1040" t="str">
            <v>UN</v>
          </cell>
          <cell r="D1040">
            <v>183.55170000000001</v>
          </cell>
        </row>
        <row r="1041">
          <cell r="A1041" t="str">
            <v>001.17.04000</v>
          </cell>
          <cell r="B1041" t="str">
            <v>Fornecimento e instalação de Quadro De Dist Tripolar Embutir C/ Barramento Com Porta 40 Circuitos 100 A</v>
          </cell>
          <cell r="C1041" t="str">
            <v>UN</v>
          </cell>
          <cell r="D1041">
            <v>418.18869999999998</v>
          </cell>
        </row>
        <row r="1042">
          <cell r="A1042" t="str">
            <v>001.17.04020</v>
          </cell>
          <cell r="B1042" t="str">
            <v>Fornecimento e instalação de Quadro De Dist Tripolar Embutir C/ Barramento Com Porta 50 Circuitos 100 A</v>
          </cell>
          <cell r="C1042" t="str">
            <v>UN</v>
          </cell>
          <cell r="D1042">
            <v>570.69560000000001</v>
          </cell>
        </row>
        <row r="1043">
          <cell r="A1043" t="str">
            <v>001.17.04060</v>
          </cell>
          <cell r="B1043" t="str">
            <v>Fornecimento e instalação de Quadro De Dist Tripolar Embutir C/ Barramento Com Porta 32 Circuitos 100 A</v>
          </cell>
          <cell r="C1043" t="str">
            <v>UN</v>
          </cell>
          <cell r="D1043">
            <v>197.90170000000001</v>
          </cell>
        </row>
        <row r="1044">
          <cell r="A1044" t="str">
            <v>001.17.04200</v>
          </cell>
          <cell r="B1044" t="str">
            <v>Fornecimento e Instalação de Disjuntor monofásico EL 10A da marca Eletromar ou Mesmo Padrão (UL)</v>
          </cell>
          <cell r="C1044" t="str">
            <v>UN</v>
          </cell>
          <cell r="D1044">
            <v>6.3827999999999996</v>
          </cell>
        </row>
        <row r="1045">
          <cell r="A1045" t="str">
            <v>001.17.04202</v>
          </cell>
          <cell r="B1045" t="str">
            <v>Fornecimento e Instalação de Disjuntor monofásico EL 15A da marca Eletromar ou Mesmo Padrão (UL)</v>
          </cell>
          <cell r="C1045" t="str">
            <v>UN</v>
          </cell>
          <cell r="D1045">
            <v>6.5027999999999997</v>
          </cell>
        </row>
        <row r="1046">
          <cell r="A1046" t="str">
            <v>001.17.04203</v>
          </cell>
          <cell r="B1046" t="str">
            <v>Fornecimento e Instalação de Disjuntor monofásico EL 20A da marca Eletromar ou Mesmo Padrão (UL)</v>
          </cell>
          <cell r="C1046" t="str">
            <v>UN</v>
          </cell>
          <cell r="D1046">
            <v>6.4518000000000004</v>
          </cell>
        </row>
        <row r="1047">
          <cell r="A1047" t="str">
            <v>001.17.04204</v>
          </cell>
          <cell r="B1047" t="str">
            <v>Fornecimento e Instalação de Disjuntor monofásico EL 25A da marca Eletromar ou Mesmo Padrão (UL)</v>
          </cell>
          <cell r="C1047" t="str">
            <v>UN</v>
          </cell>
          <cell r="D1047">
            <v>6.4518000000000004</v>
          </cell>
        </row>
        <row r="1048">
          <cell r="A1048" t="str">
            <v>001.17.04205</v>
          </cell>
          <cell r="B1048" t="str">
            <v>Fornecimento e Instalação de Disjuntor monofásico EL 30A da marca Eletromar ou Mesmo Padrão (UL)</v>
          </cell>
          <cell r="C1048" t="str">
            <v>UN</v>
          </cell>
          <cell r="D1048">
            <v>6.4428000000000001</v>
          </cell>
        </row>
        <row r="1049">
          <cell r="A1049" t="str">
            <v>001.17.04206</v>
          </cell>
          <cell r="B1049" t="str">
            <v>Fornecimento e Instalação de Disjuntor monofásico EL 35A da marca Eletromar ou Mesmo Padrão (UL)</v>
          </cell>
          <cell r="C1049" t="str">
            <v>UN</v>
          </cell>
          <cell r="D1049">
            <v>9.8287999999999993</v>
          </cell>
        </row>
        <row r="1050">
          <cell r="A1050" t="str">
            <v>001.17.04207</v>
          </cell>
          <cell r="B1050" t="str">
            <v>Fornecimento e Instalação de Disjuntor monofásico EL 40A da marca Eletromar ou Mesmo Padrão (UL)</v>
          </cell>
          <cell r="C1050" t="str">
            <v>UN</v>
          </cell>
          <cell r="D1050">
            <v>9.7338000000000005</v>
          </cell>
        </row>
        <row r="1051">
          <cell r="A1051" t="str">
            <v>001.17.04208</v>
          </cell>
          <cell r="B1051" t="str">
            <v>Fornecimento e Instalação de Disjuntor monofásico EL 50A da marca Eletromar ou Mesmo Padrão (UL)</v>
          </cell>
          <cell r="C1051" t="str">
            <v>UN</v>
          </cell>
          <cell r="D1051">
            <v>9.0527999999999995</v>
          </cell>
        </row>
        <row r="1052">
          <cell r="A1052" t="str">
            <v>001.17.04210</v>
          </cell>
          <cell r="B1052" t="str">
            <v>Fornecimento e Instalação de Disjuntor monofásico EL 60A da marca Eletromar ou Mesmo Padrão (UL)</v>
          </cell>
          <cell r="C1052" t="str">
            <v>UN</v>
          </cell>
          <cell r="D1052">
            <v>14.152799999999999</v>
          </cell>
        </row>
        <row r="1053">
          <cell r="A1053" t="str">
            <v>001.17.04212</v>
          </cell>
          <cell r="B1053" t="str">
            <v>Fornecimento e Instalação de Disjuntor monofásico EL 70A da marca Eletromar ou Mesmo Padrão (UL)</v>
          </cell>
          <cell r="C1053" t="str">
            <v>UN</v>
          </cell>
          <cell r="D1053">
            <v>14.152799999999999</v>
          </cell>
        </row>
        <row r="1054">
          <cell r="A1054" t="str">
            <v>001.17.04214</v>
          </cell>
          <cell r="B1054" t="str">
            <v>Fornecimento e Instalação de Disjuntor bifásico EL 10A da marca Eletromar ou Mesmo Padrão (UL)</v>
          </cell>
          <cell r="C1054" t="str">
            <v>UN</v>
          </cell>
          <cell r="D1054">
            <v>32.344799999999999</v>
          </cell>
        </row>
        <row r="1055">
          <cell r="A1055" t="str">
            <v>001.17.04216</v>
          </cell>
          <cell r="B1055" t="str">
            <v>Fornecimento e Instalação de Disjuntor bifásico EL 15A da marca Eletromar ou Mesmo Padrão (UL)</v>
          </cell>
          <cell r="C1055" t="str">
            <v>UN</v>
          </cell>
          <cell r="D1055">
            <v>30.945799999999998</v>
          </cell>
        </row>
        <row r="1056">
          <cell r="A1056" t="str">
            <v>001.17.04218</v>
          </cell>
          <cell r="B1056" t="str">
            <v>Fornecimento e Instalação de Disjuntor bifásico EL 20A da marca Eletromar ou Mesmo Padrão (UL)</v>
          </cell>
          <cell r="C1056" t="str">
            <v>UN</v>
          </cell>
          <cell r="D1056">
            <v>30.945799999999998</v>
          </cell>
        </row>
        <row r="1057">
          <cell r="A1057" t="str">
            <v>001.17.04220</v>
          </cell>
          <cell r="B1057" t="str">
            <v>Fornecimento e Instalação de Disjuntor bifásico EL 25A da marca Eletromar ou Mesmo Padrão (UL)</v>
          </cell>
          <cell r="C1057" t="str">
            <v>UN</v>
          </cell>
          <cell r="D1057">
            <v>30.945799999999998</v>
          </cell>
        </row>
        <row r="1058">
          <cell r="A1058" t="str">
            <v>001.17.04222</v>
          </cell>
          <cell r="B1058" t="str">
            <v>Fornecimento e Instalação de Disjuntor bifásico EL 30A da marca Eletromar ou Mesmo Padrão (UL)</v>
          </cell>
          <cell r="C1058" t="str">
            <v>UN</v>
          </cell>
          <cell r="D1058">
            <v>30.945799999999998</v>
          </cell>
        </row>
        <row r="1059">
          <cell r="A1059" t="str">
            <v>001.17.04224</v>
          </cell>
          <cell r="B1059" t="str">
            <v>Fornecimento e Instalação de Disjuntor bifásico EL 35A da marca Eletromar ou Mesmo Padrão (UL)</v>
          </cell>
          <cell r="C1059" t="str">
            <v>UN</v>
          </cell>
          <cell r="D1059">
            <v>32.344799999999999</v>
          </cell>
        </row>
        <row r="1060">
          <cell r="A1060" t="str">
            <v>001.17.04226</v>
          </cell>
          <cell r="B1060" t="str">
            <v>Fornecimento e Instalação de Disjuntor bifásico EL 40A da marca Eletromar ou Mesmo Padrão (UL)</v>
          </cell>
          <cell r="C1060" t="str">
            <v>UN</v>
          </cell>
          <cell r="D1060">
            <v>32.344799999999999</v>
          </cell>
        </row>
        <row r="1061">
          <cell r="A1061" t="str">
            <v>001.17.04228</v>
          </cell>
          <cell r="B1061" t="str">
            <v>Fornecimento e Instalação de Disjuntor bifásico EL 50A da marca Eletromar ou Mesmo Padrão (UL))</v>
          </cell>
          <cell r="C1061" t="str">
            <v>UN</v>
          </cell>
          <cell r="D1061">
            <v>32.344799999999999</v>
          </cell>
        </row>
        <row r="1062">
          <cell r="A1062" t="str">
            <v>001.17.04230</v>
          </cell>
          <cell r="B1062" t="str">
            <v>Fornecimento e Instalação de Disjuntor bifásico EL 60A da marca Eletromar ou Mesmo Padrão (UL)</v>
          </cell>
          <cell r="C1062" t="str">
            <v>UN</v>
          </cell>
          <cell r="D1062">
            <v>46.3628</v>
          </cell>
        </row>
        <row r="1063">
          <cell r="A1063" t="str">
            <v>001.17.04231</v>
          </cell>
          <cell r="B1063" t="str">
            <v>Fornecimento e Instalação de Disjuntor bifásico EL 70A da marca Eletromar ou Mesmo Padrão (UL)</v>
          </cell>
          <cell r="C1063" t="str">
            <v>UN</v>
          </cell>
          <cell r="D1063">
            <v>47.0608</v>
          </cell>
        </row>
        <row r="1064">
          <cell r="A1064" t="str">
            <v>001.17.04232</v>
          </cell>
          <cell r="B1064" t="str">
            <v>Fornecimento e Instalação de Disjuntor bifásico EL 90A da marca Eletromar ou Mesmo Padrão (UL)</v>
          </cell>
          <cell r="C1064" t="str">
            <v>UN</v>
          </cell>
          <cell r="D1064">
            <v>47.0608</v>
          </cell>
        </row>
        <row r="1065">
          <cell r="A1065" t="str">
            <v>001.17.04233</v>
          </cell>
          <cell r="B1065" t="str">
            <v>Fornecimento e Instalação de Disjuntor bifásico EL 100A da marca Eletromar ou Mesmo Padrão (UL)</v>
          </cell>
          <cell r="C1065" t="str">
            <v>UN</v>
          </cell>
          <cell r="D1065">
            <v>46.3628</v>
          </cell>
        </row>
        <row r="1066">
          <cell r="A1066" t="str">
            <v>001.17.04234</v>
          </cell>
          <cell r="B1066" t="str">
            <v>Fornecimento e Instalação de Disjuntor trifásico EL 10A  C da marca Eletromar ou Mesmo Padrão (UL)</v>
          </cell>
          <cell r="C1066" t="str">
            <v>UN</v>
          </cell>
          <cell r="D1066">
            <v>37.5886</v>
          </cell>
        </row>
        <row r="1067">
          <cell r="A1067" t="str">
            <v>001.17.04235</v>
          </cell>
          <cell r="B1067" t="str">
            <v>Fornecimento e Instalação de Disjuntor trifásico EL 15A  C da marca Eletromar ou Mesmo Padrão (UL)</v>
          </cell>
          <cell r="C1067" t="str">
            <v>UN</v>
          </cell>
          <cell r="D1067">
            <v>38.156599999999997</v>
          </cell>
        </row>
        <row r="1068">
          <cell r="A1068" t="str">
            <v>001.17.04236</v>
          </cell>
          <cell r="B1068" t="str">
            <v>Fornecimento e Instalação de Disjuntor trifásico EL 20A  C da marca Eletromar ou Mesmo Padrão (UL)</v>
          </cell>
          <cell r="C1068" t="str">
            <v>UN</v>
          </cell>
          <cell r="D1068">
            <v>36.9026</v>
          </cell>
        </row>
        <row r="1069">
          <cell r="A1069" t="str">
            <v>001.17.04237</v>
          </cell>
          <cell r="B1069" t="str">
            <v>Fornecimento e Instalação de Disjuntor trifásico EL 25A  C da marca Eletromar ou Mesmo Padrão (UL)</v>
          </cell>
          <cell r="C1069" t="str">
            <v>UN</v>
          </cell>
          <cell r="D1069">
            <v>37.0396</v>
          </cell>
        </row>
        <row r="1070">
          <cell r="A1070" t="str">
            <v>001.17.04238</v>
          </cell>
          <cell r="B1070" t="str">
            <v>Fornecimento e Instalação de Disjuntor trifásico EL 30A  C da marca Eletromar ou Mesmo Padrão (UL)</v>
          </cell>
          <cell r="C1070" t="str">
            <v>UN</v>
          </cell>
          <cell r="D1070">
            <v>37.459600000000002</v>
          </cell>
        </row>
        <row r="1071">
          <cell r="A1071" t="str">
            <v>001.17.04239</v>
          </cell>
          <cell r="B1071" t="str">
            <v>Fornecimento e Instalação de Disjuntor trifásico EL 35A  C da marca Eletromar ou Mesmo Padrão (UL)</v>
          </cell>
          <cell r="C1071" t="str">
            <v>UN</v>
          </cell>
          <cell r="D1071">
            <v>36.9026</v>
          </cell>
        </row>
        <row r="1072">
          <cell r="A1072" t="str">
            <v>001.17.04240</v>
          </cell>
          <cell r="B1072" t="str">
            <v>Fornecimento e Instalação de Disjuntor trifásico EL 40A  C da marca Eletromar ou Mesmo Padrão (UL)</v>
          </cell>
          <cell r="C1072" t="str">
            <v>UN</v>
          </cell>
          <cell r="D1072">
            <v>38.098599999999998</v>
          </cell>
        </row>
        <row r="1073">
          <cell r="A1073" t="str">
            <v>001.17.04241</v>
          </cell>
          <cell r="B1073" t="str">
            <v>Fornecimento e Instalação de Disjuntor trifásico EL 50A  C da marca Eletromar ou Mesmo Padrão (UL)</v>
          </cell>
          <cell r="C1073" t="str">
            <v>UN</v>
          </cell>
          <cell r="D1073">
            <v>38.818600000000004</v>
          </cell>
        </row>
        <row r="1074">
          <cell r="A1074" t="str">
            <v>001.17.04242</v>
          </cell>
          <cell r="B1074" t="str">
            <v>Fornecimento e Instalação de Disjuntor trifásico EL 60A  C da marca Eletromar ou Mesmo Padrão (UL)</v>
          </cell>
          <cell r="C1074" t="str">
            <v>UN</v>
          </cell>
          <cell r="D1074">
            <v>56.241599999999998</v>
          </cell>
        </row>
        <row r="1075">
          <cell r="A1075" t="str">
            <v>001.17.04243</v>
          </cell>
          <cell r="B1075" t="str">
            <v>Fornecimento e Instalação de Disjuntor trifásico EL 70A  C da marca Eletromar ou Mesmo Padrão (UL)</v>
          </cell>
          <cell r="C1075" t="str">
            <v>UN</v>
          </cell>
          <cell r="D1075">
            <v>56.241599999999998</v>
          </cell>
        </row>
        <row r="1076">
          <cell r="A1076" t="str">
            <v>001.17.04244</v>
          </cell>
          <cell r="B1076" t="str">
            <v>Fornecimento e Instalação de Disjuntor trifásico EL 90A  C da marca Eletromar ou Mesmo Padrão (UL)</v>
          </cell>
          <cell r="C1076" t="str">
            <v>UN</v>
          </cell>
          <cell r="D1076">
            <v>56.241599999999998</v>
          </cell>
        </row>
        <row r="1077">
          <cell r="A1077" t="str">
            <v>001.17.04245</v>
          </cell>
          <cell r="B1077" t="str">
            <v>Fornecimento e Instalação de Disjuntor trifásico EL 100A  C da marca Eletromar ou Mesmo Padrão (UL)</v>
          </cell>
          <cell r="C1077" t="str">
            <v>UN</v>
          </cell>
          <cell r="D1077">
            <v>56.241599999999998</v>
          </cell>
        </row>
        <row r="1078">
          <cell r="A1078" t="str">
            <v>001.17.04246</v>
          </cell>
          <cell r="B1078" t="str">
            <v>Fornecimento e Instalação de Disjuntor trifásico EL 120A  CA da marca Eletromar ou Mesmo Padrão (UL)</v>
          </cell>
          <cell r="C1078" t="str">
            <v>UN</v>
          </cell>
          <cell r="D1078">
            <v>168.3416</v>
          </cell>
        </row>
        <row r="1079">
          <cell r="A1079" t="str">
            <v>001.17.04247</v>
          </cell>
          <cell r="B1079" t="str">
            <v>Fornecimento e Instalação de Disjuntor trifásico EL 125A  CA da marca Eletromar ou Mesmo Padrão (UL)</v>
          </cell>
          <cell r="C1079" t="str">
            <v>UN</v>
          </cell>
          <cell r="D1079">
            <v>166.66159999999999</v>
          </cell>
        </row>
        <row r="1080">
          <cell r="A1080" t="str">
            <v>001.17.04248</v>
          </cell>
          <cell r="B1080" t="str">
            <v>Fornecimento e Instalação de Disjuntor trifásico EL 150A  CA da marca Eletromar ou Mesmo Padrão (UL)</v>
          </cell>
          <cell r="C1080" t="str">
            <v>UN</v>
          </cell>
          <cell r="D1080">
            <v>157.05160000000001</v>
          </cell>
        </row>
        <row r="1081">
          <cell r="A1081" t="str">
            <v>001.17.04249</v>
          </cell>
          <cell r="B1081" t="str">
            <v>Fornecimento e Instalação de Disjuntor trifásico EL 175A  CA da marca Eletromar ou Mesmo Padrão (UL)</v>
          </cell>
          <cell r="C1081" t="str">
            <v>UN</v>
          </cell>
          <cell r="D1081">
            <v>157.05160000000001</v>
          </cell>
        </row>
        <row r="1082">
          <cell r="A1082" t="str">
            <v>001.17.04250</v>
          </cell>
          <cell r="B1082" t="str">
            <v>Fornecimento e Instalação de Disjuntor trifásico EL 200A  CA da marca Eletromar ou Mesmo Padrão (UL)</v>
          </cell>
          <cell r="C1082" t="str">
            <v>UN</v>
          </cell>
          <cell r="D1082">
            <v>157.05160000000001</v>
          </cell>
        </row>
        <row r="1083">
          <cell r="A1083" t="str">
            <v>001.17.04251</v>
          </cell>
          <cell r="B1083" t="str">
            <v>Fornecimento e Instalação de Disjuntor trifásico EL 225A  CA da marca Eletromar ou Mesmo Padrão (UL)</v>
          </cell>
          <cell r="C1083" t="str">
            <v>UN</v>
          </cell>
          <cell r="D1083">
            <v>166.66159999999999</v>
          </cell>
        </row>
        <row r="1084">
          <cell r="A1084" t="str">
            <v>001.17.04252</v>
          </cell>
          <cell r="B1084" t="str">
            <v>Fornecimento e Instalação de Disjuntor trifásico EL 250A  CA da marca Eletromar ou Mesmo Padrão (UL)</v>
          </cell>
          <cell r="C1084" t="str">
            <v>UN</v>
          </cell>
          <cell r="D1084">
            <v>435.9076</v>
          </cell>
        </row>
        <row r="1085">
          <cell r="A1085" t="str">
            <v>001.17.04253</v>
          </cell>
          <cell r="B1085" t="str">
            <v>Fornecimento e Instalação de Disjuntor trifásico EL 300A  KI da marca Eletromar ou Mesmo Padrão (UL)</v>
          </cell>
          <cell r="C1085" t="str">
            <v>UN</v>
          </cell>
          <cell r="D1085">
            <v>1739.0686000000001</v>
          </cell>
        </row>
        <row r="1086">
          <cell r="A1086" t="str">
            <v>001.17.04254</v>
          </cell>
          <cell r="B1086" t="str">
            <v>Fornecimento e Instalação de Disjuntor trifásico EL 350A  KI da marca Eletromar ou Mesmo Padrão (UL)</v>
          </cell>
          <cell r="C1086" t="str">
            <v>UN</v>
          </cell>
          <cell r="D1086">
            <v>1739.0686000000001</v>
          </cell>
        </row>
        <row r="1087">
          <cell r="A1087" t="str">
            <v>001.17.04255</v>
          </cell>
          <cell r="B1087" t="str">
            <v>Fornecimento e Instalação de Disjuntor trifásico EL 400A  KI da marca Eletromar ou Mesmo Padrão (UL)</v>
          </cell>
          <cell r="C1087" t="str">
            <v>UN</v>
          </cell>
          <cell r="D1087">
            <v>1657.1786</v>
          </cell>
        </row>
        <row r="1088">
          <cell r="A1088" t="str">
            <v>001.17.04256</v>
          </cell>
          <cell r="B1088" t="str">
            <v>Fornecimento e Instalação de Disjuntor trifásico EL 500A  LI da marca Eletromar ou Mesmo Padrão (UL)</v>
          </cell>
          <cell r="C1088" t="str">
            <v>UN</v>
          </cell>
          <cell r="D1088">
            <v>2994.7356</v>
          </cell>
        </row>
        <row r="1089">
          <cell r="A1089" t="str">
            <v>001.17.04257</v>
          </cell>
          <cell r="B1089" t="str">
            <v>Fornecimento e Instalação de Disjuntor trifásico EL 600A  LI da marca Eletromar ou Mesmo Padrão (UL)</v>
          </cell>
          <cell r="C1089" t="str">
            <v>UN</v>
          </cell>
          <cell r="D1089">
            <v>2994.7356</v>
          </cell>
        </row>
        <row r="1090">
          <cell r="A1090" t="str">
            <v>001.17.04258</v>
          </cell>
          <cell r="B1090" t="str">
            <v>Fornecimento e Instalação de Disjuntor trifásico EL 630A  LI da marca Eletromar ou Mesmo Padrão (UL)</v>
          </cell>
          <cell r="C1090" t="str">
            <v>UN</v>
          </cell>
          <cell r="D1090">
            <v>2994.7356</v>
          </cell>
        </row>
        <row r="1091">
          <cell r="A1091" t="str">
            <v>001.17.04259</v>
          </cell>
          <cell r="B1091" t="str">
            <v>Fornecimento e Instalação de Disjuntor trifásico EL 700A  LI da marca Eletromar ou Mesmo Padrão (UL)</v>
          </cell>
          <cell r="C1091" t="str">
            <v>UN</v>
          </cell>
          <cell r="D1091">
            <v>5358.4516000000003</v>
          </cell>
        </row>
        <row r="1092">
          <cell r="A1092" t="str">
            <v>001.17.04260</v>
          </cell>
          <cell r="B1092" t="str">
            <v>Fornecimento e Instalação de Disjuntor trifásico EL 800A  LI da marca Eletromar ou Mesmo Padrão (UL)</v>
          </cell>
          <cell r="C1092" t="str">
            <v>UN</v>
          </cell>
          <cell r="D1092">
            <v>5358.4516000000003</v>
          </cell>
        </row>
        <row r="1093">
          <cell r="A1093" t="str">
            <v>001.17.04261</v>
          </cell>
          <cell r="B1093" t="str">
            <v>Fornecimento e Instalação de Disjuntor mini monopolar 6A B da marca Siemens ou Mesmo Padrão (DIN)</v>
          </cell>
          <cell r="C1093" t="str">
            <v>UN</v>
          </cell>
          <cell r="D1093">
            <v>24.9558</v>
          </cell>
        </row>
        <row r="1094">
          <cell r="A1094" t="str">
            <v>001.17.04263</v>
          </cell>
          <cell r="B1094" t="str">
            <v>Fornecimento e Instalação de Disjuntor mini monopolar 25A B da marca Siemens ou Mesmo Padrão (DIN)</v>
          </cell>
          <cell r="C1094" t="str">
            <v>UN</v>
          </cell>
          <cell r="D1094">
            <v>8.4428000000000001</v>
          </cell>
        </row>
        <row r="1095">
          <cell r="A1095" t="str">
            <v>001.17.04265</v>
          </cell>
          <cell r="B1095" t="str">
            <v>Fornecimento e Instalação de Disjuntor mini monopolar 32A B da marca Siemens ou Mesmo Padrão (DIN)</v>
          </cell>
          <cell r="C1095" t="str">
            <v>UN</v>
          </cell>
          <cell r="D1095">
            <v>8.5578000000000003</v>
          </cell>
        </row>
        <row r="1096">
          <cell r="A1096" t="str">
            <v>001.17.04267</v>
          </cell>
          <cell r="B1096" t="str">
            <v>Fornecimento e Instalação de Disjuntor mini bipolar 6A C da marca Siemens ou Mesmo Padrão (DIN)</v>
          </cell>
          <cell r="C1096" t="str">
            <v>UN</v>
          </cell>
          <cell r="D1096">
            <v>97.156800000000004</v>
          </cell>
        </row>
        <row r="1097">
          <cell r="A1097" t="str">
            <v>001.17.04269</v>
          </cell>
          <cell r="B1097" t="str">
            <v>Fornecimento e Instalação de Disjuntor mini bipolar 10A C da marca Siemens ou Mesmo Padrão (DIN)</v>
          </cell>
          <cell r="C1097" t="str">
            <v>UN</v>
          </cell>
          <cell r="D1097">
            <v>54.020800000000001</v>
          </cell>
        </row>
        <row r="1098">
          <cell r="A1098" t="str">
            <v>001.17.04271</v>
          </cell>
          <cell r="B1098" t="str">
            <v>Fornecimento e Instalação de Disjuntor mini bipolar 16A C da marca Siemens ou Mesmo Padrão (DIN)</v>
          </cell>
          <cell r="C1098" t="str">
            <v>UN</v>
          </cell>
          <cell r="D1098">
            <v>53.877800000000001</v>
          </cell>
        </row>
        <row r="1099">
          <cell r="A1099" t="str">
            <v>001.17.04273</v>
          </cell>
          <cell r="B1099" t="str">
            <v>Fornecimento e Instalação de Disjuntor mini bipolar 20A C da marca Siemens ou Mesmo Padrão (DIN)</v>
          </cell>
          <cell r="C1099" t="str">
            <v>UN</v>
          </cell>
          <cell r="D1099">
            <v>54.020800000000001</v>
          </cell>
        </row>
        <row r="1100">
          <cell r="A1100" t="str">
            <v>001.17.04275</v>
          </cell>
          <cell r="B1100" t="str">
            <v>Fornecimento e Instalação de Disjuntor mini bipolar 32A C da marca Siemens ou Mesmo Padrão (DIN)</v>
          </cell>
          <cell r="C1100" t="str">
            <v>UN</v>
          </cell>
          <cell r="D1100">
            <v>54.020800000000001</v>
          </cell>
        </row>
        <row r="1101">
          <cell r="A1101" t="str">
            <v>001.17.04277</v>
          </cell>
          <cell r="B1101" t="str">
            <v>Fornecimento e Instalação de Disjuntor mini bipolar 63A C da marca Siemens ou Mesmo Padrão (DIN)</v>
          </cell>
          <cell r="C1101" t="str">
            <v>UN</v>
          </cell>
          <cell r="D1101">
            <v>75.750799999999998</v>
          </cell>
        </row>
        <row r="1102">
          <cell r="A1102" t="str">
            <v>001.17.04279</v>
          </cell>
          <cell r="B1102" t="str">
            <v>Fornecimento e Instalação de Disjuntor mini bipolar 80A C da marca Siemens ou Mesmo Padrão (DIN)</v>
          </cell>
          <cell r="C1102" t="str">
            <v>UN</v>
          </cell>
          <cell r="D1102">
            <v>75.750799999999998</v>
          </cell>
        </row>
        <row r="1103">
          <cell r="A1103" t="str">
            <v>001.17.04281</v>
          </cell>
          <cell r="B1103" t="str">
            <v>Fornecimento e Instalação de Disjuntor mini bipolar 2A C da marca Siemens ou Mesmo Padrão (DIN)</v>
          </cell>
          <cell r="C1103" t="str">
            <v>UN</v>
          </cell>
          <cell r="D1103">
            <v>97.156800000000004</v>
          </cell>
        </row>
        <row r="1104">
          <cell r="A1104" t="str">
            <v>001.17.04283</v>
          </cell>
          <cell r="B1104" t="str">
            <v>Fornecimento e Instalação de Disjuntor mini tripolar G 13A C da marca Siemens ou Mesmo Padrão (DIN)</v>
          </cell>
          <cell r="C1104" t="str">
            <v>UN</v>
          </cell>
          <cell r="D1104">
            <v>60.380600000000001</v>
          </cell>
        </row>
        <row r="1105">
          <cell r="A1105" t="str">
            <v>001.17.04285</v>
          </cell>
          <cell r="B1105" t="str">
            <v>Fornecimento e Instalação de Disjuntor mini tripolar G 25A C da marca Siemens ou Mesmo Padrão (DIN)</v>
          </cell>
          <cell r="C1105" t="str">
            <v>UN</v>
          </cell>
          <cell r="D1105">
            <v>60.380600000000001</v>
          </cell>
        </row>
        <row r="1106">
          <cell r="A1106" t="str">
            <v>001.17.04287</v>
          </cell>
          <cell r="B1106" t="str">
            <v>Fornecimento e Instalação de Disjuntor mini tripolar G 32A C da marca Siemens ou Mesmo Padrão (DIN)</v>
          </cell>
          <cell r="C1106" t="str">
            <v>UN</v>
          </cell>
          <cell r="D1106">
            <v>60.380600000000001</v>
          </cell>
        </row>
        <row r="1107">
          <cell r="A1107" t="str">
            <v>001.17.04289</v>
          </cell>
          <cell r="B1107" t="str">
            <v>Fornecimento e Instalação de Disjuntor mini tripolar G 40A C da marca Siemens ou Mesmo Padrão (DIN)</v>
          </cell>
          <cell r="C1107" t="str">
            <v>UN</v>
          </cell>
          <cell r="D1107">
            <v>60.380600000000001</v>
          </cell>
        </row>
        <row r="1108">
          <cell r="A1108" t="str">
            <v>001.17.04291</v>
          </cell>
          <cell r="B1108" t="str">
            <v>Fornecimento e Instalação de Disjuntor mini tripolar G 70A C da marca Siemens ou Mesmo Padrão (DIN)</v>
          </cell>
          <cell r="C1108" t="str">
            <v>UN</v>
          </cell>
          <cell r="D1108">
            <v>86.239599999999996</v>
          </cell>
        </row>
        <row r="1109">
          <cell r="A1109" t="str">
            <v>001.17.04293</v>
          </cell>
          <cell r="B1109" t="str">
            <v>Fornecimento e Instalação de Disjuntor mini tripolar G 80A C da marca Siemens ou Mesmo Padrão (DIN)</v>
          </cell>
          <cell r="C1109" t="str">
            <v>UN</v>
          </cell>
          <cell r="D1109">
            <v>86.239599999999996</v>
          </cell>
        </row>
        <row r="1110">
          <cell r="A1110" t="str">
            <v>001.17.04300</v>
          </cell>
          <cell r="B1110" t="str">
            <v>Fornecimento e Instalação de Interruptor Simples de embutir 1 tecla 10 A - 250V com espelho para caixa 4x2"""""""", Linha Popular</v>
          </cell>
          <cell r="C1110" t="str">
            <v>CJ</v>
          </cell>
          <cell r="D1110">
            <v>4.8750999999999998</v>
          </cell>
        </row>
        <row r="1111">
          <cell r="A1111" t="str">
            <v>001.17.04302</v>
          </cell>
          <cell r="B1111" t="str">
            <v>Fornecimento e Instalação de Interruptor Simples de Embutir 2 teclas 10 A - 250V com espelho para caixa 4x2"""""""", Linha Popular</v>
          </cell>
          <cell r="C1111" t="str">
            <v>CJ</v>
          </cell>
          <cell r="D1111">
            <v>7.0251000000000001</v>
          </cell>
        </row>
        <row r="1112">
          <cell r="A1112" t="str">
            <v>001.17.04304</v>
          </cell>
          <cell r="B1112" t="str">
            <v>Fornecimento e Instalação de Interruptor Simples de Embutir 3 teclas 10 A - 250V com espelho para caixa 4x2"""""""", Linha Popular</v>
          </cell>
          <cell r="C1112" t="str">
            <v>CJ</v>
          </cell>
          <cell r="D1112">
            <v>9.1651000000000007</v>
          </cell>
        </row>
        <row r="1113">
          <cell r="A1113" t="str">
            <v>001.17.04310</v>
          </cell>
          <cell r="B1113" t="str">
            <v>Fornecimento e Instalação de Interruptor Paralelo de Embutir 1 tecla 10 A - 250V com espelho para caixa 4x2"""""""", Linha Popular</v>
          </cell>
          <cell r="C1113" t="str">
            <v>CJ</v>
          </cell>
          <cell r="D1113">
            <v>5.6051000000000002</v>
          </cell>
        </row>
        <row r="1114">
          <cell r="A1114" t="str">
            <v>001.17.04312</v>
          </cell>
          <cell r="B1114" t="str">
            <v>Fornecimento e Instalação de Interruptor Paralelo de Embutir 2 teclas 10 A - 250V com espelho para caixa 4x2"""""""", Linha Popular</v>
          </cell>
          <cell r="C1114" t="str">
            <v>CJ</v>
          </cell>
          <cell r="D1114">
            <v>8.4750999999999994</v>
          </cell>
        </row>
        <row r="1115">
          <cell r="A1115" t="str">
            <v>001.17.04314</v>
          </cell>
          <cell r="B1115" t="str">
            <v>Fornecimento e Instalação de Interruptor Paralelo 3 teclas de Embutir 10 A - 250V com espelho para caixa 4x2"""""""", Linha Popular</v>
          </cell>
          <cell r="C1115" t="str">
            <v>CJ</v>
          </cell>
          <cell r="D1115">
            <v>11.805099999999999</v>
          </cell>
        </row>
        <row r="1116">
          <cell r="A1116" t="str">
            <v>001.17.04316</v>
          </cell>
          <cell r="B1116" t="str">
            <v>Fornecimento e Instalação de Conjunto de Interruptor Simples e Tomada 2P universal de Embutir 10 A - 250V com espelho para caixa 4x2"""""""", Linha Popular</v>
          </cell>
          <cell r="C1116" t="str">
            <v>CJ</v>
          </cell>
          <cell r="D1116">
            <v>7.2651000000000003</v>
          </cell>
        </row>
        <row r="1117">
          <cell r="A1117" t="str">
            <v>001.17.04320</v>
          </cell>
          <cell r="B1117" t="str">
            <v>Fornecimento e Instalação de Conjunto de Interruptor Paralelo e Tomada 2P universal de Embutir 10 A - 250V com espelho para caixa 4x2"""""""", Linha Popular</v>
          </cell>
          <cell r="C1117" t="str">
            <v>CJ</v>
          </cell>
          <cell r="D1117">
            <v>8.0650999999999993</v>
          </cell>
        </row>
        <row r="1118">
          <cell r="A1118" t="str">
            <v>001.17.04324</v>
          </cell>
          <cell r="B1118" t="str">
            <v>Fornecimento e Instalação de Interruptor Bipolar de Embutir 25 A - 250V com espelho para caixa 4x2"""""""", Linha Popular</v>
          </cell>
          <cell r="C1118" t="str">
            <v>CJ</v>
          </cell>
          <cell r="D1118">
            <v>35.7851</v>
          </cell>
        </row>
        <row r="1119">
          <cell r="A1119" t="str">
            <v>001.17.04326</v>
          </cell>
          <cell r="B1119" t="str">
            <v>Fornecimento e Instalação de Tomada  2P universal de Embutir 10 A - 250V com espelho para caixa 4x2"""""""", Linha Popular</v>
          </cell>
          <cell r="C1119" t="str">
            <v>CJ</v>
          </cell>
          <cell r="D1119">
            <v>4.8750999999999998</v>
          </cell>
        </row>
        <row r="1120">
          <cell r="A1120" t="str">
            <v>001.17.04328</v>
          </cell>
          <cell r="B1120" t="str">
            <v>Fornecimento e Instalação de Tomada  2P+T universal de Embutir 10 A - 250V com espelho para caixa 4x2"""""""", Linha Popular</v>
          </cell>
          <cell r="C1120" t="str">
            <v>CJ</v>
          </cell>
          <cell r="D1120">
            <v>6.4250999999999996</v>
          </cell>
        </row>
        <row r="1121">
          <cell r="A1121" t="str">
            <v>001.17.04330</v>
          </cell>
          <cell r="B1121" t="str">
            <v>Fornecimento e Instalação de Tomada  2P+T universal de Embutir 15 A - 250V para informática com espelho para caixa 4x2"""""""", Linha Popular</v>
          </cell>
          <cell r="C1121" t="str">
            <v>CJ</v>
          </cell>
          <cell r="D1121">
            <v>6.4250999999999996</v>
          </cell>
        </row>
        <row r="1122">
          <cell r="A1122" t="str">
            <v>001.17.04332</v>
          </cell>
          <cell r="B1122" t="str">
            <v>Fornecimento e Instalação de Tomada 3P de Embutir 20 A - 250V para Ar Condicionado, Linha Popular</v>
          </cell>
          <cell r="C1122" t="str">
            <v>CJ</v>
          </cell>
          <cell r="D1122">
            <v>6.5050999999999997</v>
          </cell>
        </row>
        <row r="1123">
          <cell r="A1123" t="str">
            <v>001.17.04338</v>
          </cell>
          <cell r="B1123" t="str">
            <v>Fornecimento e Instalação de Tomada  2P+T universal 15 A - 250V para informática de Embutir no piso com espelho para latão em caixa 4x2"""""""", Linha Popular</v>
          </cell>
          <cell r="C1123" t="str">
            <v>CJ</v>
          </cell>
          <cell r="D1123">
            <v>17.275099999999998</v>
          </cell>
        </row>
        <row r="1124">
          <cell r="A1124" t="str">
            <v>001.17.04346</v>
          </cell>
          <cell r="B1124" t="str">
            <v>Interruptor Simples de embutir 1 tecla 10 A - 250V com espelho para caixa 4x2"""""""", Linha Pratis ou Mesmo Padrão</v>
          </cell>
          <cell r="C1124" t="str">
            <v>CJ</v>
          </cell>
          <cell r="D1124">
            <v>5.6951000000000001</v>
          </cell>
        </row>
        <row r="1125">
          <cell r="A1125" t="str">
            <v>001.17.04440</v>
          </cell>
          <cell r="B1125" t="str">
            <v>Fornecimento e instalação de conjunto arstrop com tomada bipolar mais polo terra e disjuntor termomagnético Bipolar de 30A/250v para embutir UL, em caixa metálica de 4"""" x 4"""" x 2""""</v>
          </cell>
          <cell r="C1125" t="str">
            <v>CJ</v>
          </cell>
          <cell r="D1125">
            <v>66.710400000000007</v>
          </cell>
        </row>
        <row r="1126">
          <cell r="A1126" t="str">
            <v>001.17.04480</v>
          </cell>
          <cell r="B1126" t="str">
            <v>Fornecimento e instalação de conjunto arstop para computador com disjuntor bipolar de 10A/250v e tomada 2P+T em caixa de 10 x 10 x 5 cm, cor marfim</v>
          </cell>
          <cell r="C1126" t="str">
            <v>CJ</v>
          </cell>
          <cell r="D1126">
            <v>36.090400000000002</v>
          </cell>
        </row>
        <row r="1127">
          <cell r="A1127" t="str">
            <v>001.17.05440</v>
          </cell>
          <cell r="B1127" t="str">
            <v>Fornecimento e instalação de campainha de timbre tipo residencial 50/60hz para embutir com caixa metálica 4""""""""x2""""""""</v>
          </cell>
          <cell r="C1127" t="str">
            <v>CJ</v>
          </cell>
          <cell r="D1127">
            <v>17.657599999999999</v>
          </cell>
        </row>
        <row r="1128">
          <cell r="A1128" t="str">
            <v>001.17.05460</v>
          </cell>
          <cell r="B1128" t="str">
            <v>Fornecimento e instalação de campainha de timbre tipo residencial 50/60hz para embutir sem caixa metálica 4""""""""x2""""""""</v>
          </cell>
          <cell r="C1128" t="str">
            <v>UN</v>
          </cell>
          <cell r="D1128">
            <v>15.4504</v>
          </cell>
        </row>
        <row r="1129">
          <cell r="A1129" t="str">
            <v>001.17.05480</v>
          </cell>
          <cell r="B1129" t="str">
            <v>Fornecimento e instalação de campainha de alta potência 50/60hz 110 v com timbre de diâm. 150.00mm 100db</v>
          </cell>
          <cell r="C1129" t="str">
            <v>UN</v>
          </cell>
          <cell r="D1129">
            <v>160.1044</v>
          </cell>
        </row>
        <row r="1130">
          <cell r="A1130" t="str">
            <v>001.17.05500</v>
          </cell>
          <cell r="B1130" t="str">
            <v>Fornecimento e instalação de campainha de alta potência 50/60hz 110 v com timbre de diâm. 250.00mm 104db</v>
          </cell>
          <cell r="C1130" t="str">
            <v>UN</v>
          </cell>
          <cell r="D1130">
            <v>217.1044</v>
          </cell>
        </row>
        <row r="1131">
          <cell r="A1131" t="str">
            <v>001.17.05520</v>
          </cell>
          <cell r="B1131" t="str">
            <v>Fornecimento e instalação de ventilador de teto c/rot em sentido dir/inverso c/4 pas de Madeira 60hz 110v c/ interuptor tipo reostado p/2 setores e com capacitor</v>
          </cell>
          <cell r="C1131" t="str">
            <v>CJ</v>
          </cell>
          <cell r="D1131">
            <v>136.4348</v>
          </cell>
        </row>
        <row r="1132">
          <cell r="A1132" t="str">
            <v>001.17.05602</v>
          </cell>
          <cell r="B1132" t="str">
            <v>Fornecimento e instalação de luminária tipo calha industrial e comercial com lâmpada fluorescente 2 x 20w, reator alto fator de potência partida rápida e acessórios</v>
          </cell>
          <cell r="C1132" t="str">
            <v>CJ</v>
          </cell>
          <cell r="D1132">
            <v>49.6113</v>
          </cell>
        </row>
        <row r="1133">
          <cell r="A1133" t="str">
            <v>001.17.05604</v>
          </cell>
          <cell r="B1133" t="str">
            <v>Fornecimento e instalação de luminária tipo calha industrial e comercial com lâmpada fluorescente 2 x 40w, reator alto fator de potência partida rápida e acessórios</v>
          </cell>
          <cell r="C1133" t="str">
            <v>CJ</v>
          </cell>
          <cell r="D1133">
            <v>54.011299999999999</v>
          </cell>
        </row>
        <row r="1134">
          <cell r="A1134" t="str">
            <v>001.17.05606</v>
          </cell>
          <cell r="B1134" t="str">
            <v>Fornecimento e instalação de luminária tipo arandela em ferro pintado para uso externo com lâmapada incandescente 1x60w/127v (Tipo Tartaruga)</v>
          </cell>
          <cell r="C1134" t="str">
            <v>CJ</v>
          </cell>
          <cell r="D1134">
            <v>21.4391</v>
          </cell>
        </row>
        <row r="1135">
          <cell r="A1135" t="str">
            <v>001.17.05608</v>
          </cell>
          <cell r="B1135" t="str">
            <v>Fornecimento e instalação de luminária bloco autônomo de iluminação de emergência com 2 projetores</v>
          </cell>
          <cell r="C1135" t="str">
            <v>UN</v>
          </cell>
          <cell r="D1135">
            <v>153.58699999999999</v>
          </cell>
        </row>
        <row r="1136">
          <cell r="A1136" t="str">
            <v>001.17.05620</v>
          </cell>
          <cell r="B1136" t="str">
            <v>Fornecimento e instalação de chuveiro elétrico Maxi-Banho 2500w-110/220v</v>
          </cell>
          <cell r="C1136" t="str">
            <v>CJ</v>
          </cell>
          <cell r="D1136">
            <v>32.261800000000001</v>
          </cell>
        </row>
        <row r="1137">
          <cell r="A1137" t="str">
            <v>001.17.05660</v>
          </cell>
          <cell r="B1137" t="str">
            <v>Fornecimento e instalação de baquelite s/ chave p/ lâmpada incandescente</v>
          </cell>
          <cell r="C1137" t="str">
            <v>UN</v>
          </cell>
          <cell r="D1137">
            <v>1.9875</v>
          </cell>
        </row>
        <row r="1138">
          <cell r="A1138" t="str">
            <v>001.17.05680</v>
          </cell>
          <cell r="B1138" t="str">
            <v>Fornecimento e instalação de baquelite c/ chave p/ lâmpada incandescente</v>
          </cell>
          <cell r="C1138" t="str">
            <v>UN</v>
          </cell>
          <cell r="D1138">
            <v>2.9375</v>
          </cell>
        </row>
        <row r="1139">
          <cell r="A1139" t="str">
            <v>001.17.05700</v>
          </cell>
          <cell r="B1139" t="str">
            <v>Fornecimento e instalação de soquete p/ lâmpada fluorescente</v>
          </cell>
          <cell r="C1139" t="str">
            <v>UN</v>
          </cell>
          <cell r="D1139">
            <v>1.1301000000000001</v>
          </cell>
        </row>
        <row r="1140">
          <cell r="A1140" t="str">
            <v>001.17.05740</v>
          </cell>
          <cell r="B1140" t="str">
            <v>Fornecimento e instalação de Soquete De Porcelana P/ Lâmpada Comum  E 27</v>
          </cell>
          <cell r="C1140" t="str">
            <v>UN</v>
          </cell>
          <cell r="D1140">
            <v>3.3273999999999999</v>
          </cell>
        </row>
        <row r="1141">
          <cell r="A1141" t="str">
            <v>001.17.05760</v>
          </cell>
          <cell r="B1141" t="str">
            <v>Fornecimento e instalação de Soquete De Porcelana P/ Lâmpada Comum  E 40</v>
          </cell>
          <cell r="C1141" t="str">
            <v>UN</v>
          </cell>
          <cell r="D1141">
            <v>7.5263</v>
          </cell>
        </row>
        <row r="1142">
          <cell r="A1142" t="str">
            <v>001.17.05780</v>
          </cell>
          <cell r="B1142" t="str">
            <v>Fornecimento e instalação de lâmpada vapor de sódio 250w</v>
          </cell>
          <cell r="C1142" t="str">
            <v>UN</v>
          </cell>
          <cell r="D1142">
            <v>32.656300000000002</v>
          </cell>
        </row>
        <row r="1143">
          <cell r="A1143" t="str">
            <v>001.17.05800</v>
          </cell>
          <cell r="B1143" t="str">
            <v>Fornecimento e instalação de lâmpada fluorescente pl com reator - 25w/127v</v>
          </cell>
          <cell r="C1143" t="str">
            <v>UN</v>
          </cell>
          <cell r="D1143">
            <v>13.1663</v>
          </cell>
        </row>
        <row r="1144">
          <cell r="A1144" t="str">
            <v>001.17.05820</v>
          </cell>
          <cell r="B1144" t="str">
            <v>Fornecimento e instalação de lâmpada mista 160w/220v</v>
          </cell>
          <cell r="C1144" t="str">
            <v>UN</v>
          </cell>
          <cell r="D1144">
            <v>9.1163000000000007</v>
          </cell>
        </row>
        <row r="1145">
          <cell r="A1145" t="str">
            <v>001.17.05840</v>
          </cell>
          <cell r="B1145" t="str">
            <v>Fornecimento e instalação de lâmpada mista 250w/220v</v>
          </cell>
          <cell r="C1145" t="str">
            <v>UN</v>
          </cell>
          <cell r="D1145">
            <v>12.6563</v>
          </cell>
        </row>
        <row r="1146">
          <cell r="A1146" t="str">
            <v>001.17.05860</v>
          </cell>
          <cell r="B1146" t="str">
            <v>Fornecimento e instalação de lâmpada mista 500w/220v</v>
          </cell>
          <cell r="C1146" t="str">
            <v>UN</v>
          </cell>
          <cell r="D1146">
            <v>28.0063</v>
          </cell>
        </row>
        <row r="1147">
          <cell r="A1147" t="str">
            <v>001.17.05880</v>
          </cell>
          <cell r="B1147" t="str">
            <v>Fornecimento e instalação de lâmpada hospitalar p/ sala cirurgica """"""""seyalitica"""""""" 250w/220v</v>
          </cell>
          <cell r="C1147" t="str">
            <v>UN</v>
          </cell>
          <cell r="D1147">
            <v>83.666300000000007</v>
          </cell>
        </row>
        <row r="1148">
          <cell r="A1148" t="str">
            <v>001.17.05900</v>
          </cell>
          <cell r="B1148" t="str">
            <v>Fornecimento e instalação de lâmpada a vapor de mercúrio de alta pressão 400 w</v>
          </cell>
          <cell r="C1148" t="str">
            <v>UN</v>
          </cell>
          <cell r="D1148">
            <v>30.656300000000002</v>
          </cell>
        </row>
        <row r="1149">
          <cell r="A1149" t="str">
            <v>001.17.05920</v>
          </cell>
          <cell r="B1149" t="str">
            <v>Fornecimento e instalação de lâmpada incandescente 60 w</v>
          </cell>
          <cell r="C1149" t="str">
            <v>UN</v>
          </cell>
          <cell r="D1149">
            <v>1.5063</v>
          </cell>
        </row>
        <row r="1150">
          <cell r="A1150" t="str">
            <v>001.17.05940</v>
          </cell>
          <cell r="B1150" t="str">
            <v>Fornecimento e instalação de lâmpada incandescente 100 w</v>
          </cell>
          <cell r="C1150" t="str">
            <v>UN</v>
          </cell>
          <cell r="D1150">
            <v>1.8463000000000001</v>
          </cell>
        </row>
        <row r="1151">
          <cell r="A1151" t="str">
            <v>001.17.05960</v>
          </cell>
          <cell r="B1151" t="str">
            <v>Fornecimento e instalação de lâmpada incandescente 150 w</v>
          </cell>
          <cell r="C1151" t="str">
            <v>UN</v>
          </cell>
          <cell r="D1151">
            <v>2.3963000000000001</v>
          </cell>
        </row>
        <row r="1152">
          <cell r="A1152" t="str">
            <v>001.17.05980</v>
          </cell>
          <cell r="B1152" t="str">
            <v>Fornecimento e instalação de lâmpada incandescente 200 w</v>
          </cell>
          <cell r="C1152" t="str">
            <v>UN</v>
          </cell>
          <cell r="D1152">
            <v>2.8763000000000001</v>
          </cell>
        </row>
        <row r="1153">
          <cell r="A1153" t="str">
            <v>001.17.06000</v>
          </cell>
          <cell r="B1153" t="str">
            <v>Fornecimento e instalação de lâmpada incandescente 20 w</v>
          </cell>
          <cell r="C1153" t="str">
            <v>UN</v>
          </cell>
          <cell r="D1153">
            <v>3.6362999999999999</v>
          </cell>
        </row>
        <row r="1154">
          <cell r="A1154" t="str">
            <v>001.17.06020</v>
          </cell>
          <cell r="B1154" t="str">
            <v>Fornecimento e instalação de lâmpada incandescente 40 w</v>
          </cell>
          <cell r="C1154" t="str">
            <v>UN</v>
          </cell>
          <cell r="D1154">
            <v>3.6362999999999999</v>
          </cell>
        </row>
        <row r="1155">
          <cell r="A1155" t="str">
            <v>001.17.06080</v>
          </cell>
          <cell r="B1155" t="str">
            <v>Fornecimento e instalação de reator convencional 20w</v>
          </cell>
          <cell r="C1155" t="str">
            <v>UN</v>
          </cell>
          <cell r="D1155">
            <v>7.4062999999999999</v>
          </cell>
        </row>
        <row r="1156">
          <cell r="A1156" t="str">
            <v>001.17.06100</v>
          </cell>
          <cell r="B1156" t="str">
            <v>Fornecimento e instalação de reator convencional 40w</v>
          </cell>
          <cell r="C1156" t="str">
            <v>UN</v>
          </cell>
          <cell r="D1156">
            <v>13.5863</v>
          </cell>
        </row>
        <row r="1157">
          <cell r="A1157" t="str">
            <v>001.17.06160</v>
          </cell>
          <cell r="B1157" t="str">
            <v>Fornecimento e instalação de reator rvm para lampada vapor de mercurio 250 w</v>
          </cell>
          <cell r="C1157" t="str">
            <v>UN</v>
          </cell>
          <cell r="D1157">
            <v>45.296300000000002</v>
          </cell>
        </row>
        <row r="1158">
          <cell r="A1158" t="str">
            <v>001.17.06180</v>
          </cell>
          <cell r="B1158" t="str">
            <v>Fornecimento e instalação de reator rvm 400b26 da philips</v>
          </cell>
          <cell r="C1158" t="str">
            <v>UN</v>
          </cell>
          <cell r="D1158">
            <v>51.346299999999999</v>
          </cell>
        </row>
        <row r="1159">
          <cell r="A1159" t="str">
            <v>001.17.06200</v>
          </cell>
          <cell r="B1159" t="str">
            <v>Fornecimento e instalação de reator simples partida rápida 20w/110v</v>
          </cell>
          <cell r="C1159" t="str">
            <v>UN</v>
          </cell>
          <cell r="D1159">
            <v>17.684799999999999</v>
          </cell>
        </row>
        <row r="1160">
          <cell r="A1160" t="str">
            <v>001.17.06220</v>
          </cell>
          <cell r="B1160" t="str">
            <v>Fornecimento e instalação de reator simples partida rápida 40w/110v</v>
          </cell>
          <cell r="C1160" t="str">
            <v>UN</v>
          </cell>
          <cell r="D1160">
            <v>17.406300000000002</v>
          </cell>
        </row>
        <row r="1161">
          <cell r="A1161" t="str">
            <v>001.17.06240</v>
          </cell>
          <cell r="B1161" t="str">
            <v>Fornecimento e instalação de reator duplo partida rápida 20w/110v</v>
          </cell>
          <cell r="C1161" t="str">
            <v>UN</v>
          </cell>
          <cell r="D1161">
            <v>27.0139</v>
          </cell>
        </row>
        <row r="1162">
          <cell r="A1162" t="str">
            <v>001.17.06260</v>
          </cell>
          <cell r="B1162" t="str">
            <v>Fornecimento e instalação de reator duplo partida rápida 40w/110v para lampada fluorescente</v>
          </cell>
          <cell r="C1162" t="str">
            <v>UN</v>
          </cell>
          <cell r="D1162">
            <v>28.343900000000001</v>
          </cell>
        </row>
        <row r="1163">
          <cell r="A1163" t="str">
            <v>001.17.06280</v>
          </cell>
          <cell r="B1163" t="str">
            <v>Fornecimento e instalação de reator simples partida rápida 20w/220v</v>
          </cell>
          <cell r="C1163" t="str">
            <v>UN</v>
          </cell>
          <cell r="D1163">
            <v>16.8063</v>
          </cell>
        </row>
        <row r="1164">
          <cell r="A1164" t="str">
            <v>001.17.06300</v>
          </cell>
          <cell r="B1164" t="str">
            <v>Fornecimento e instalaçao de reator simples partida rápida 40w/220v</v>
          </cell>
          <cell r="C1164" t="str">
            <v>UN</v>
          </cell>
          <cell r="D1164">
            <v>17.096299999999999</v>
          </cell>
        </row>
        <row r="1165">
          <cell r="A1165" t="str">
            <v>001.17.06320</v>
          </cell>
          <cell r="B1165" t="str">
            <v>Fornecimento e instalação de reator duplo partida rápida 20w/220v</v>
          </cell>
          <cell r="C1165" t="str">
            <v>UN</v>
          </cell>
          <cell r="D1165">
            <v>27.9239</v>
          </cell>
        </row>
        <row r="1166">
          <cell r="A1166" t="str">
            <v>001.17.06340</v>
          </cell>
          <cell r="B1166" t="str">
            <v>Fornecimento e instalação de reator duplo partida rápida 40w/220v</v>
          </cell>
          <cell r="C1166" t="str">
            <v>UN</v>
          </cell>
          <cell r="D1166">
            <v>27.9239</v>
          </cell>
        </row>
        <row r="1167">
          <cell r="A1167" t="str">
            <v>001.17.06350</v>
          </cell>
          <cell r="B1167" t="str">
            <v>Fornecimento e instalação de  rolo de fita isolante plástica, de 20.00 m</v>
          </cell>
          <cell r="C1167" t="str">
            <v>UN</v>
          </cell>
          <cell r="D1167">
            <v>12.693300000000001</v>
          </cell>
        </row>
        <row r="1168">
          <cell r="A1168" t="str">
            <v>001.17.06355</v>
          </cell>
          <cell r="B1168" t="str">
            <v>Fornecimento e instalação de  rolo de fita isolante plástica, de 10.00 m</v>
          </cell>
          <cell r="C1168" t="str">
            <v>UN</v>
          </cell>
          <cell r="D1168">
            <v>12.1243</v>
          </cell>
        </row>
        <row r="1169">
          <cell r="A1169" t="str">
            <v>001.17.06360</v>
          </cell>
          <cell r="B1169" t="str">
            <v>Fornecimento e instalação de  rolo de fita isolante plástica, de 05.00 m</v>
          </cell>
          <cell r="C1169" t="str">
            <v>UN</v>
          </cell>
          <cell r="D1169">
            <v>5.7667000000000002</v>
          </cell>
        </row>
        <row r="1170">
          <cell r="A1170" t="str">
            <v>001.17.06365</v>
          </cell>
          <cell r="B1170" t="str">
            <v>Fornecimento e instalação de rolo de fita isolante de alta fusão, de 10.00 m</v>
          </cell>
          <cell r="C1170" t="str">
            <v>UN</v>
          </cell>
          <cell r="D1170">
            <v>20.225300000000001</v>
          </cell>
        </row>
        <row r="1171">
          <cell r="A1171" t="str">
            <v>001.18</v>
          </cell>
          <cell r="B1171" t="str">
            <v>INSTALAÇÕES ELÉTRICAS - LÓGICA E TELEFONIA</v>
          </cell>
          <cell r="D1171">
            <v>3704.7485999999999</v>
          </cell>
        </row>
        <row r="1172">
          <cell r="A1172" t="str">
            <v>001.18.00020</v>
          </cell>
          <cell r="B1172" t="str">
            <v>Fornecimento e instalação de fio para telefone 2x22 awg</v>
          </cell>
          <cell r="C1172" t="str">
            <v>M</v>
          </cell>
          <cell r="D1172">
            <v>0.92349999999999999</v>
          </cell>
        </row>
        <row r="1173">
          <cell r="A1173" t="str">
            <v>001.18.00040</v>
          </cell>
          <cell r="B1173" t="str">
            <v>Fornecimento e instalação de cabo tipo UTP , categoria 5 E Azul</v>
          </cell>
          <cell r="C1173" t="str">
            <v>M</v>
          </cell>
          <cell r="D1173">
            <v>1.3346</v>
          </cell>
        </row>
        <row r="1174">
          <cell r="A1174" t="str">
            <v>001.18.00080</v>
          </cell>
          <cell r="B1174" t="str">
            <v>Fornecimento e instalação de terminal rj-45</v>
          </cell>
          <cell r="C1174" t="str">
            <v>UN</v>
          </cell>
          <cell r="D1174">
            <v>2.8348</v>
          </cell>
        </row>
        <row r="1175">
          <cell r="A1175" t="str">
            <v>001.18.00100</v>
          </cell>
          <cell r="B1175" t="str">
            <v>Fornecimento e instalação de tomada tipo rj45</v>
          </cell>
          <cell r="C1175" t="str">
            <v>UN</v>
          </cell>
          <cell r="D1175">
            <v>11.8522</v>
          </cell>
        </row>
        <row r="1176">
          <cell r="A1176" t="str">
            <v>001.18.00101</v>
          </cell>
          <cell r="B1176" t="str">
            <v>Fornecimento e Instalação de Bandeja  Normal 19''X1UX290 MM Bege ou Preto</v>
          </cell>
          <cell r="C1176" t="str">
            <v>un</v>
          </cell>
          <cell r="D1176">
            <v>62.450600000000001</v>
          </cell>
        </row>
        <row r="1177">
          <cell r="A1177" t="str">
            <v>001.18.00102</v>
          </cell>
          <cell r="B1177" t="str">
            <v>Certificação De Ponto</v>
          </cell>
          <cell r="C1177" t="str">
            <v>un</v>
          </cell>
          <cell r="D1177">
            <v>25</v>
          </cell>
        </row>
        <row r="1178">
          <cell r="A1178" t="str">
            <v>001.18.00103</v>
          </cell>
          <cell r="B1178" t="str">
            <v>Fornecimento e Instalação de Conector RJ45 Femea Cat. 5E - Bege ou Preto</v>
          </cell>
          <cell r="C1178" t="str">
            <v>un</v>
          </cell>
          <cell r="D1178">
            <v>20.0839</v>
          </cell>
        </row>
        <row r="1179">
          <cell r="A1179" t="str">
            <v>001.18.00104</v>
          </cell>
          <cell r="B1179" t="str">
            <v>Fornecimento e Instalação de Guia De Cabo Fechado Horizontal 1U Bege ou Preto</v>
          </cell>
          <cell r="C1179" t="str">
            <v>un</v>
          </cell>
          <cell r="D1179">
            <v>28.5502</v>
          </cell>
        </row>
        <row r="1180">
          <cell r="A1180" t="str">
            <v>001.18.00105</v>
          </cell>
          <cell r="B1180" t="str">
            <v>Fornecimento e Instalação de Kit De Identificação Elétrica Anilha + Fita</v>
          </cell>
          <cell r="C1180" t="str">
            <v>CJ</v>
          </cell>
          <cell r="D1180">
            <v>3.2063000000000001</v>
          </cell>
        </row>
        <row r="1181">
          <cell r="A1181" t="str">
            <v>001.18.00106</v>
          </cell>
          <cell r="B1181" t="str">
            <v>Fornecimento e Instalação de Kit De Identificação Lógica ( Anilha + Fita)</v>
          </cell>
          <cell r="C1181" t="str">
            <v>CJ</v>
          </cell>
          <cell r="D1181">
            <v>3.2063000000000001</v>
          </cell>
        </row>
        <row r="1182">
          <cell r="A1182" t="str">
            <v>001.18.00107</v>
          </cell>
          <cell r="B1182" t="str">
            <v>Fornecimento e Instalação de Painel Frontal 19''X1U Bege ou Preto</v>
          </cell>
          <cell r="C1182" t="str">
            <v>un</v>
          </cell>
          <cell r="D1182">
            <v>15.2102</v>
          </cell>
        </row>
        <row r="1183">
          <cell r="A1183" t="str">
            <v>001.18.00108</v>
          </cell>
          <cell r="B1183" t="str">
            <v>Fornecimento e Instalação de Patch Cord  CAT. 5E RIGIDO 2.5M C/ CAPA</v>
          </cell>
          <cell r="C1183" t="str">
            <v>un</v>
          </cell>
          <cell r="D1183">
            <v>11.6814</v>
          </cell>
        </row>
        <row r="1184">
          <cell r="A1184" t="str">
            <v>001.18.00109</v>
          </cell>
          <cell r="B1184" t="str">
            <v>Fornecimento e Instalação de Patch Cord Cat. 5E Flex. 1.5M  Azul S/ Capa</v>
          </cell>
          <cell r="C1184" t="str">
            <v>un</v>
          </cell>
          <cell r="D1184">
            <v>11.381399999999999</v>
          </cell>
        </row>
        <row r="1185">
          <cell r="A1185" t="str">
            <v>001.18.00110</v>
          </cell>
          <cell r="B1185" t="str">
            <v>Fornecimento e Instalação de Patch Painel 24 Portas Categoria 5E</v>
          </cell>
          <cell r="C1185" t="str">
            <v>un</v>
          </cell>
          <cell r="D1185">
            <v>518.56119999999999</v>
          </cell>
        </row>
        <row r="1186">
          <cell r="A1186" t="str">
            <v>001.18.00111</v>
          </cell>
          <cell r="B1186" t="str">
            <v>Fornecimento e Instalação de Porca Gaiola 5MM Fechado Com 02 Ventilador</v>
          </cell>
          <cell r="C1186" t="str">
            <v>un</v>
          </cell>
          <cell r="D1186">
            <v>1.9175</v>
          </cell>
        </row>
        <row r="1187">
          <cell r="A1187" t="str">
            <v>001.18.00112</v>
          </cell>
          <cell r="B1187" t="str">
            <v>Fornecimento e Instalação de Rack 19''X12UX550MM Fechado Com 02 Ventilador</v>
          </cell>
          <cell r="C1187" t="str">
            <v>un</v>
          </cell>
          <cell r="D1187">
            <v>857.90239999999994</v>
          </cell>
        </row>
        <row r="1188">
          <cell r="A1188" t="str">
            <v>001.18.00113</v>
          </cell>
          <cell r="B1188" t="str">
            <v>Fornecimento e Instalação de Régua 19'' Com 6 Tomadas 2P+T</v>
          </cell>
          <cell r="C1188" t="str">
            <v>un</v>
          </cell>
          <cell r="D1188">
            <v>87.990200000000002</v>
          </cell>
        </row>
        <row r="1189">
          <cell r="A1189" t="str">
            <v>001.18.00114</v>
          </cell>
          <cell r="B1189" t="str">
            <v>Fornecimento e Instalação de Switch 24P AT - FS724I 10/100</v>
          </cell>
          <cell r="C1189" t="str">
            <v>un</v>
          </cell>
          <cell r="D1189">
            <v>1089.0812000000001</v>
          </cell>
        </row>
        <row r="1190">
          <cell r="A1190" t="str">
            <v>001.18.00117</v>
          </cell>
          <cell r="B1190" t="str">
            <v>Fornecimento e Instalação de Tampa Encaixe  50 x 50 x 300 mm</v>
          </cell>
          <cell r="C1190" t="str">
            <v>br</v>
          </cell>
          <cell r="D1190">
            <v>10.8339</v>
          </cell>
        </row>
        <row r="1191">
          <cell r="A1191" t="str">
            <v>001.18.00118</v>
          </cell>
          <cell r="B1191" t="str">
            <v>Fornecimento e Instalação de Calha Lisa 50 x 50 x 300 mm Tipo U</v>
          </cell>
          <cell r="C1191" t="str">
            <v>br</v>
          </cell>
          <cell r="D1191">
            <v>43.610599999999998</v>
          </cell>
        </row>
        <row r="1192">
          <cell r="A1192" t="str">
            <v>001.18.00120</v>
          </cell>
          <cell r="B1192" t="str">
            <v>Fornecimento e Instalação de Tomada para Telefone tipo Telebrás de Embutir com espelho para caixa 4x2"", Linha Popular</v>
          </cell>
          <cell r="C1192" t="str">
            <v>CJ</v>
          </cell>
          <cell r="D1192">
            <v>6.2751000000000001</v>
          </cell>
        </row>
        <row r="1193">
          <cell r="A1193" t="str">
            <v>001.18.00121</v>
          </cell>
          <cell r="B1193" t="str">
            <v>Fornecimento e Instalação de Tomada para Telefone RJ 11 de Embutir com espelho para caixa 4x2"", Linha Popular</v>
          </cell>
          <cell r="C1193" t="str">
            <v>CJ</v>
          </cell>
          <cell r="D1193">
            <v>5.8350999999999997</v>
          </cell>
        </row>
        <row r="1194">
          <cell r="A1194" t="str">
            <v>001.18.00122</v>
          </cell>
          <cell r="B1194" t="str">
            <v>Fornecimento e Instalação de Tomada para Rede de Informática RJ 45 de Embutir com espelho para caixa 4x2"", Linha Popular</v>
          </cell>
          <cell r="C1194" t="str">
            <v>CJ</v>
          </cell>
          <cell r="D1194">
            <v>21.145099999999999</v>
          </cell>
        </row>
        <row r="1195">
          <cell r="A1195" t="str">
            <v>001.18.00123</v>
          </cell>
          <cell r="B1195" t="str">
            <v>Fornecimento e Instalação de Tomada para Rede de Informática com 2 RJ 45 de Embutir com espelho para caixa 4x4"", Linha Popular</v>
          </cell>
          <cell r="C1195" t="str">
            <v>CJ</v>
          </cell>
          <cell r="D1195">
            <v>2.8751000000000002</v>
          </cell>
        </row>
        <row r="1196">
          <cell r="A1196" t="str">
            <v>001.18.00124</v>
          </cell>
          <cell r="B1196" t="str">
            <v>Fornecimento e Instalação de Tomada para Telefone tipo Telebrás de Embutir para piso com espelho em latão para caixa 4x2""</v>
          </cell>
          <cell r="C1196" t="str">
            <v>CJ</v>
          </cell>
          <cell r="D1196">
            <v>18.145099999999999</v>
          </cell>
        </row>
        <row r="1197">
          <cell r="A1197" t="str">
            <v>001.18.00125</v>
          </cell>
          <cell r="B1197" t="str">
            <v>Fornecimento e Instalação de Tomada para Telefone RJ 11 de Embutir para piso com espelho em latão para caixa 4x2""</v>
          </cell>
          <cell r="C1197" t="str">
            <v>CJ</v>
          </cell>
          <cell r="D1197">
            <v>12.495100000000001</v>
          </cell>
        </row>
        <row r="1198">
          <cell r="A1198" t="str">
            <v>001.18.00127</v>
          </cell>
          <cell r="B1198" t="str">
            <v>Fornecimento e Instalação de Tomada para Rede de Informática RJ 45 de Embutir para piso com espelho para latão em caixa 4x2""</v>
          </cell>
          <cell r="C1198" t="str">
            <v>CJ</v>
          </cell>
          <cell r="D1198">
            <v>11.6251</v>
          </cell>
        </row>
        <row r="1199">
          <cell r="A1199" t="str">
            <v>001.18.00128</v>
          </cell>
          <cell r="B1199" t="str">
            <v>Fornecimento e Instalação de Tomada para Rede de Informática com 2 RJ 45 de Embutir para piso com espelho em latão para caixa 4x2""</v>
          </cell>
          <cell r="C1199" t="str">
            <v>CJ</v>
          </cell>
          <cell r="D1199">
            <v>8.1051000000000002</v>
          </cell>
        </row>
        <row r="1200">
          <cell r="A1200" t="str">
            <v>001.18.00201</v>
          </cell>
          <cell r="B1200" t="str">
            <v>Fornecimento e instalação de caixa metálica p/ telefone n.1 10.00x10.00x5.00 cm</v>
          </cell>
          <cell r="C1200" t="str">
            <v>UN</v>
          </cell>
          <cell r="D1200">
            <v>1.726</v>
          </cell>
        </row>
        <row r="1201">
          <cell r="A1201" t="str">
            <v>001.18.00221</v>
          </cell>
          <cell r="B1201" t="str">
            <v>Fornecimento e instalação de caixa metálica p/ telefone n.2 20.00x20.00x12.00 cm</v>
          </cell>
          <cell r="C1201" t="str">
            <v>UN</v>
          </cell>
          <cell r="D1201">
            <v>32.087400000000002</v>
          </cell>
        </row>
        <row r="1202">
          <cell r="A1202" t="str">
            <v>001.18.00241</v>
          </cell>
          <cell r="B1202" t="str">
            <v>Fornecimento e instalação de caixa metálica p/ telefone n.3 40.00x40.00x12.00 cm</v>
          </cell>
          <cell r="C1202" t="str">
            <v>UN</v>
          </cell>
          <cell r="D1202">
            <v>65.377799999999993</v>
          </cell>
        </row>
        <row r="1203">
          <cell r="A1203" t="str">
            <v>001.18.00261</v>
          </cell>
          <cell r="B1203" t="str">
            <v>Fornecimento e instalação de caixa metálica p/ telefone n.4 60.00x60.00x12.00 cm</v>
          </cell>
          <cell r="C1203" t="str">
            <v>UN</v>
          </cell>
          <cell r="D1203">
            <v>113.2948</v>
          </cell>
        </row>
        <row r="1204">
          <cell r="A1204" t="str">
            <v>001.18.00281</v>
          </cell>
          <cell r="B1204" t="str">
            <v>Fornecimento e instalação de caixa metálica p/ telefone n.5 80.00x80.00x12.00 cm</v>
          </cell>
          <cell r="C1204" t="str">
            <v>UN</v>
          </cell>
          <cell r="D1204">
            <v>198.24379999999999</v>
          </cell>
        </row>
        <row r="1205">
          <cell r="A1205" t="str">
            <v>001.18.00301</v>
          </cell>
          <cell r="B1205" t="str">
            <v>Fornecimento e instalação de caixa metálica p/ telefone n.6 120.00x120.00x12.00 cm</v>
          </cell>
          <cell r="C1205" t="str">
            <v>UN</v>
          </cell>
          <cell r="D1205">
            <v>399.90559999999999</v>
          </cell>
        </row>
        <row r="1206">
          <cell r="A1206" t="str">
            <v>001.18.00321</v>
          </cell>
          <cell r="B1206" t="str">
            <v>Execução de caixa de entrada em alvenaria c/ tampa metálica conf. padrão telemat r1 (60x35x50)cm</v>
          </cell>
          <cell r="C1206" t="str">
            <v>UN</v>
          </cell>
          <cell r="D1206">
            <v>0</v>
          </cell>
        </row>
        <row r="1207">
          <cell r="A1207" t="str">
            <v>001.18.00341</v>
          </cell>
          <cell r="B1207" t="str">
            <v>Execução de caixa de entrada em alvenaria c/ tampa metálica conf. padrão telemat r2 (107x52x50) cm</v>
          </cell>
          <cell r="C1207" t="str">
            <v>UN</v>
          </cell>
          <cell r="D1207">
            <v>0</v>
          </cell>
        </row>
        <row r="1208">
          <cell r="A1208" t="str">
            <v>001.19</v>
          </cell>
          <cell r="B1208" t="str">
            <v>INSTALAÇÕES ELÉTRICAS - PREVENÇÃO CONTRA DESCARGAS ATMOSFÉRICAS E INCÊNDIO</v>
          </cell>
          <cell r="D1208">
            <v>3654.4434999999999</v>
          </cell>
        </row>
        <row r="1209">
          <cell r="A1209" t="str">
            <v>001.19.00120</v>
          </cell>
          <cell r="B1209" t="str">
            <v>Fornecimento e Instalação de Cabo de cobre nú seção 10.00 mm2</v>
          </cell>
          <cell r="C1209" t="str">
            <v>ml</v>
          </cell>
          <cell r="D1209">
            <v>4.0815000000000001</v>
          </cell>
        </row>
        <row r="1210">
          <cell r="A1210" t="str">
            <v>001.19.00140</v>
          </cell>
          <cell r="B1210" t="str">
            <v>Fornecimento e Instalação de Cabo de cobre nú seção 16.00 mm2</v>
          </cell>
          <cell r="C1210" t="str">
            <v>ml</v>
          </cell>
          <cell r="D1210">
            <v>6.4927000000000001</v>
          </cell>
        </row>
        <row r="1211">
          <cell r="A1211" t="str">
            <v>001.19.00160</v>
          </cell>
          <cell r="B1211" t="str">
            <v>Fornecimento e Instalação de Cabo de cobre nú seção 25.00 mm2</v>
          </cell>
          <cell r="C1211" t="str">
            <v>ml</v>
          </cell>
          <cell r="D1211">
            <v>6.4927000000000001</v>
          </cell>
        </row>
        <row r="1212">
          <cell r="A1212" t="str">
            <v>001.19.00165</v>
          </cell>
          <cell r="B1212" t="str">
            <v>Fornecimento e Instalação de Cabo de cobre nú seção 35.00 mm2</v>
          </cell>
          <cell r="C1212" t="str">
            <v>ml</v>
          </cell>
          <cell r="D1212">
            <v>8.6486999999999998</v>
          </cell>
        </row>
        <row r="1213">
          <cell r="A1213" t="str">
            <v>001.19.00166</v>
          </cell>
          <cell r="B1213" t="str">
            <v>Fornecimento e Instalação de Cabo de cobre nú seção 50.00 mm2</v>
          </cell>
          <cell r="C1213" t="str">
            <v>ml</v>
          </cell>
          <cell r="D1213">
            <v>13.034700000000001</v>
          </cell>
        </row>
        <row r="1214">
          <cell r="A1214" t="str">
            <v>001.19.00170</v>
          </cell>
          <cell r="B1214" t="str">
            <v>Fornecimento e Instalação de Cabo de cobre nú seção 70.00 mm2</v>
          </cell>
          <cell r="C1214" t="str">
            <v>ml</v>
          </cell>
          <cell r="D1214">
            <v>16.818899999999999</v>
          </cell>
        </row>
        <row r="1215">
          <cell r="A1215" t="str">
            <v>001.19.00180</v>
          </cell>
          <cell r="B1215" t="str">
            <v>Fornecimento e Instalação de Cabo de cobre nú seção 95.00 mm2</v>
          </cell>
          <cell r="C1215" t="str">
            <v>ml</v>
          </cell>
          <cell r="D1215">
            <v>22.8918</v>
          </cell>
        </row>
        <row r="1216">
          <cell r="A1216" t="str">
            <v>001.19.01200</v>
          </cell>
          <cell r="B1216" t="str">
            <v>Fornecimento e Instalação de Relee fotoelétrico para comando automático de iluminação 110V/220V, incl. Base</v>
          </cell>
          <cell r="C1216" t="str">
            <v>un</v>
          </cell>
          <cell r="D1216">
            <v>23.947700000000001</v>
          </cell>
        </row>
        <row r="1217">
          <cell r="A1217" t="str">
            <v>001.19.01300</v>
          </cell>
          <cell r="B1217" t="str">
            <v>Execução de caixa de concreto 40x40x60cm com tampa de concreto armado</v>
          </cell>
          <cell r="C1217" t="str">
            <v>UN</v>
          </cell>
          <cell r="D1217">
            <v>49.377099999999999</v>
          </cell>
        </row>
        <row r="1218">
          <cell r="A1218" t="str">
            <v>001.19.01340</v>
          </cell>
          <cell r="B1218" t="str">
            <v>Fornecimento e Instalação de Solda Exotérmica 25</v>
          </cell>
          <cell r="C1218" t="str">
            <v>un</v>
          </cell>
          <cell r="D1218">
            <v>6.7877000000000001</v>
          </cell>
        </row>
        <row r="1219">
          <cell r="A1219" t="str">
            <v>001.19.01360</v>
          </cell>
          <cell r="B1219" t="str">
            <v>Fornecimento e Instalação de Solda Exotérmica 32</v>
          </cell>
          <cell r="C1219" t="str">
            <v>un</v>
          </cell>
          <cell r="D1219">
            <v>7.3876999999999997</v>
          </cell>
        </row>
        <row r="1220">
          <cell r="A1220" t="str">
            <v>001.19.01380</v>
          </cell>
          <cell r="B1220" t="str">
            <v>Fornecimento e Instalação de Solda Exotérmica 45</v>
          </cell>
          <cell r="C1220" t="str">
            <v>un</v>
          </cell>
          <cell r="D1220">
            <v>7.7877000000000001</v>
          </cell>
        </row>
        <row r="1221">
          <cell r="A1221" t="str">
            <v>001.19.01400</v>
          </cell>
          <cell r="B1221" t="str">
            <v>Fornecimento e Instalação de Solda Exotérmica 65</v>
          </cell>
          <cell r="C1221" t="str">
            <v>un</v>
          </cell>
          <cell r="D1221">
            <v>8.1876999999999995</v>
          </cell>
        </row>
        <row r="1222">
          <cell r="A1222" t="str">
            <v>001.19.01420</v>
          </cell>
          <cell r="B1222" t="str">
            <v>Fornecimento e Instalação de Solda Exotérmica 90</v>
          </cell>
          <cell r="C1222" t="str">
            <v>un</v>
          </cell>
          <cell r="D1222">
            <v>9.2876999999999992</v>
          </cell>
        </row>
        <row r="1223">
          <cell r="A1223" t="str">
            <v>001.19.01440</v>
          </cell>
          <cell r="B1223" t="str">
            <v>Fornecimento e Instalação de Solda Exotérmica 115</v>
          </cell>
          <cell r="C1223" t="str">
            <v>un</v>
          </cell>
          <cell r="D1223">
            <v>10.1877</v>
          </cell>
        </row>
        <row r="1224">
          <cell r="A1224" t="str">
            <v>001.19.01460</v>
          </cell>
          <cell r="B1224" t="str">
            <v>Fornecimento e Instalação de Solda Exotérmica 150</v>
          </cell>
          <cell r="C1224" t="str">
            <v>un</v>
          </cell>
          <cell r="D1224">
            <v>11.387700000000001</v>
          </cell>
        </row>
        <row r="1225">
          <cell r="A1225" t="str">
            <v>001.19.01480</v>
          </cell>
          <cell r="B1225" t="str">
            <v>Fornecimento e Instalação de Solda Exotérmica 200</v>
          </cell>
          <cell r="C1225" t="str">
            <v>un</v>
          </cell>
          <cell r="D1225">
            <v>13.0877</v>
          </cell>
        </row>
        <row r="1226">
          <cell r="A1226" t="str">
            <v>001.19.02000</v>
          </cell>
          <cell r="B1226" t="str">
            <v>Fornecimento E Instalação De Captor Tipo Franklin - Latão Niquelado De 300mm 1 Descida</v>
          </cell>
          <cell r="C1226" t="str">
            <v>un</v>
          </cell>
          <cell r="D1226">
            <v>28.450199999999999</v>
          </cell>
        </row>
        <row r="1227">
          <cell r="A1227" t="str">
            <v>001.19.02020</v>
          </cell>
          <cell r="B1227" t="str">
            <v>Fornecimento E Instalação De Captor Tipo Franklin - Latão Niquelado De 350mm 1 Descida</v>
          </cell>
          <cell r="C1227" t="str">
            <v>un</v>
          </cell>
          <cell r="D1227">
            <v>53.720199999999998</v>
          </cell>
        </row>
        <row r="1228">
          <cell r="A1228" t="str">
            <v>001.19.02040</v>
          </cell>
          <cell r="B1228" t="str">
            <v>Fornecimento E Instalação De Captor Tipo Franklin - Latão Niquelado De 300 Mm 2 Descidas</v>
          </cell>
          <cell r="C1228" t="str">
            <v>un</v>
          </cell>
          <cell r="D1228">
            <v>36.970199999999998</v>
          </cell>
        </row>
        <row r="1229">
          <cell r="A1229" t="str">
            <v>001.19.02060</v>
          </cell>
          <cell r="B1229" t="str">
            <v>Fornecimento E Instalação De Captor Tipo Franklin - Latão Niquelado De 350 Mm 2 Descidas</v>
          </cell>
          <cell r="C1229" t="str">
            <v>un</v>
          </cell>
          <cell r="D1229">
            <v>57.190199999999997</v>
          </cell>
        </row>
        <row r="1230">
          <cell r="A1230" t="str">
            <v>001.19.02080</v>
          </cell>
          <cell r="B1230" t="str">
            <v>Fornecimento E Instalação De Captor Tipo Franklin - Inox De 300 Mm 1 Descida</v>
          </cell>
          <cell r="C1230" t="str">
            <v>un</v>
          </cell>
          <cell r="D1230">
            <v>85.720200000000006</v>
          </cell>
        </row>
        <row r="1231">
          <cell r="A1231" t="str">
            <v>001.19.02100</v>
          </cell>
          <cell r="B1231" t="str">
            <v>Fornecimento E Instalação De Captor Tipo Franklin - Inox De 300 Mm 2 Descidas</v>
          </cell>
          <cell r="C1231" t="str">
            <v>un</v>
          </cell>
          <cell r="D1231">
            <v>97.920199999999994</v>
          </cell>
        </row>
        <row r="1232">
          <cell r="A1232" t="str">
            <v>001.19.02120</v>
          </cell>
          <cell r="B1232" t="str">
            <v>Fornecimento E Instalação De Terminais Aéreos - Fixação Horizontal De 300 Mm S/ Abraçadeira</v>
          </cell>
          <cell r="C1232" t="str">
            <v>un</v>
          </cell>
          <cell r="D1232">
            <v>6.8788999999999998</v>
          </cell>
        </row>
        <row r="1233">
          <cell r="A1233" t="str">
            <v>001.19.02140</v>
          </cell>
          <cell r="B1233" t="str">
            <v>Fornecimento E Instalação De Terminais Aéreos - Fixação Horizontal De 300 Mm C/ Abraçadeira</v>
          </cell>
          <cell r="C1233" t="str">
            <v>un</v>
          </cell>
          <cell r="D1233">
            <v>7.9889000000000001</v>
          </cell>
        </row>
        <row r="1234">
          <cell r="A1234" t="str">
            <v>001.19.02160</v>
          </cell>
          <cell r="B1234" t="str">
            <v>Fornecimento E Instalação De Terminais Aéreos - Fixação Horizontal De 600 Mm S/ Abraçadeira</v>
          </cell>
          <cell r="C1234" t="str">
            <v>un</v>
          </cell>
          <cell r="D1234">
            <v>8.0488999999999997</v>
          </cell>
        </row>
        <row r="1235">
          <cell r="A1235" t="str">
            <v>001.19.02180</v>
          </cell>
          <cell r="B1235" t="str">
            <v>Fornecimento e Instalação de Terminais aéreos - Fixação Horizontal de 600 mm C/ Abraçadeira</v>
          </cell>
          <cell r="C1235" t="str">
            <v>un</v>
          </cell>
          <cell r="D1235">
            <v>9.1288999999999998</v>
          </cell>
        </row>
        <row r="1236">
          <cell r="A1236" t="str">
            <v>001.19.02200</v>
          </cell>
          <cell r="B1236" t="str">
            <v>Fornecimento E Instalação De Terminais Aéreos - Fixação Vertical De 300 Mm S/ Abraçadeira</v>
          </cell>
          <cell r="C1236" t="str">
            <v>un</v>
          </cell>
          <cell r="D1236">
            <v>6.8788999999999998</v>
          </cell>
        </row>
        <row r="1237">
          <cell r="A1237" t="str">
            <v>001.19.02220</v>
          </cell>
          <cell r="B1237" t="str">
            <v>Fornecimento e Instalação de Terminais Aéreos -Fixação Vertical de 300 mm C/ Abraçadeira</v>
          </cell>
          <cell r="C1237" t="str">
            <v>un</v>
          </cell>
          <cell r="D1237">
            <v>7.9889000000000001</v>
          </cell>
        </row>
        <row r="1238">
          <cell r="A1238" t="str">
            <v>001.19.02240</v>
          </cell>
          <cell r="B1238" t="str">
            <v>Fornecimento E Instalação De Terminais Aéreos - Fixação Vertical De 600 Mm S/ Abraçadeira</v>
          </cell>
          <cell r="C1238" t="str">
            <v>un</v>
          </cell>
          <cell r="D1238">
            <v>8.0488999999999997</v>
          </cell>
        </row>
        <row r="1239">
          <cell r="A1239" t="str">
            <v>001.19.02260</v>
          </cell>
          <cell r="B1239" t="str">
            <v>Fornecimento E Instalação De Treminais Aéreos - Fixação Vertical De 600 Mm C/ Abraçadeira</v>
          </cell>
          <cell r="C1239" t="str">
            <v>un</v>
          </cell>
          <cell r="D1239">
            <v>9.1288999999999998</v>
          </cell>
        </row>
        <row r="1240">
          <cell r="A1240" t="str">
            <v>001.19.02280</v>
          </cell>
          <cell r="B1240" t="str">
            <v>Fornecimento E Instalção De Isolador De Uso Geral - Fixação Horizontal Simples</v>
          </cell>
          <cell r="C1240" t="str">
            <v>un</v>
          </cell>
          <cell r="D1240">
            <v>5.5701000000000001</v>
          </cell>
        </row>
        <row r="1241">
          <cell r="A1241" t="str">
            <v>001.19.02300</v>
          </cell>
          <cell r="B1241" t="str">
            <v>Fornecimento E Instalação De Isolador De Uso Geral - Fixação Horizontal Simples C/ 100 Mm</v>
          </cell>
          <cell r="C1241" t="str">
            <v>un</v>
          </cell>
          <cell r="D1241">
            <v>4.7500999999999998</v>
          </cell>
        </row>
        <row r="1242">
          <cell r="A1242" t="str">
            <v>001.19.02320</v>
          </cell>
          <cell r="B1242" t="str">
            <v>Fornecimento E Instalação De Isolador De Uso Geral - Fixação Horizontal Reforçado</v>
          </cell>
          <cell r="C1242" t="str">
            <v>un</v>
          </cell>
          <cell r="D1242">
            <v>5.3101000000000003</v>
          </cell>
        </row>
        <row r="1243">
          <cell r="A1243" t="str">
            <v>001.19.02340</v>
          </cell>
          <cell r="B1243" t="str">
            <v>Fornecimento E Instalação De Isolador De Uso Geral - Fixação Horizontal  Reforçado C/ 100 Mm</v>
          </cell>
          <cell r="C1243" t="str">
            <v>un</v>
          </cell>
          <cell r="D1243">
            <v>6.4100999999999999</v>
          </cell>
        </row>
        <row r="1244">
          <cell r="A1244" t="str">
            <v>001.19.02360</v>
          </cell>
          <cell r="B1244" t="str">
            <v>Fornecimento e Instalação de Isolador de Uso Geral - Fixação em 90º Reforçado 90º</v>
          </cell>
          <cell r="C1244" t="str">
            <v>un</v>
          </cell>
          <cell r="D1244">
            <v>9.4100999999999999</v>
          </cell>
        </row>
        <row r="1245">
          <cell r="A1245" t="str">
            <v>001.19.02380</v>
          </cell>
          <cell r="B1245" t="str">
            <v>Fornecimento E Instalação De Isolador De Uso Geral - Fixação Em 90º Reforçado 90º C/ 100 Mm</v>
          </cell>
          <cell r="C1245" t="str">
            <v>un</v>
          </cell>
          <cell r="D1245">
            <v>9.4100999999999999</v>
          </cell>
        </row>
        <row r="1246">
          <cell r="A1246" t="str">
            <v>001.19.02400</v>
          </cell>
          <cell r="B1246" t="str">
            <v>Fornecimento E Instalação De Mastro H De 2,00 M X 1. 1/2''</v>
          </cell>
          <cell r="C1246" t="str">
            <v>un</v>
          </cell>
          <cell r="D1246">
            <v>45.065199999999997</v>
          </cell>
        </row>
        <row r="1247">
          <cell r="A1247" t="str">
            <v>001.19.02420</v>
          </cell>
          <cell r="B1247" t="str">
            <v>Fornecimento E Instalação De Mastro H De 3,00m X 1. 1/2''</v>
          </cell>
          <cell r="C1247" t="str">
            <v>un</v>
          </cell>
          <cell r="D1247">
            <v>64.845200000000006</v>
          </cell>
        </row>
        <row r="1248">
          <cell r="A1248" t="str">
            <v>001.19.02440</v>
          </cell>
          <cell r="B1248" t="str">
            <v>Fornecimento E Instalação De Mastro H De 4,00 M X 1. 1/2''</v>
          </cell>
          <cell r="C1248" t="str">
            <v>un</v>
          </cell>
          <cell r="D1248">
            <v>88.975200000000001</v>
          </cell>
        </row>
        <row r="1249">
          <cell r="A1249" t="str">
            <v>001.19.02460</v>
          </cell>
          <cell r="B1249" t="str">
            <v>Fornecimento E Instalação de Mastro H de 5,00 m x 1. 1/2''</v>
          </cell>
          <cell r="C1249" t="str">
            <v>un</v>
          </cell>
          <cell r="D1249">
            <v>104.4252</v>
          </cell>
        </row>
        <row r="1250">
          <cell r="A1250" t="str">
            <v>001.19.02480</v>
          </cell>
          <cell r="B1250" t="str">
            <v>Fornecimento E Instalação De Mastro H De 6,00 M X 1. 1/2''</v>
          </cell>
          <cell r="C1250" t="str">
            <v>un</v>
          </cell>
          <cell r="D1250">
            <v>124.0752</v>
          </cell>
        </row>
        <row r="1251">
          <cell r="A1251" t="str">
            <v>001.19.02500</v>
          </cell>
          <cell r="B1251" t="str">
            <v>Fornecimento E Instalação De Mastro H De 2,00 M X 2''</v>
          </cell>
          <cell r="C1251" t="str">
            <v>un</v>
          </cell>
          <cell r="D1251">
            <v>54.0152</v>
          </cell>
        </row>
        <row r="1252">
          <cell r="A1252" t="str">
            <v>001.19.02520</v>
          </cell>
          <cell r="B1252" t="str">
            <v>Fornecimento E Instalação De Mastro H De 3,00 M X 2''</v>
          </cell>
          <cell r="C1252" t="str">
            <v>un</v>
          </cell>
          <cell r="D1252">
            <v>77.845200000000006</v>
          </cell>
        </row>
        <row r="1253">
          <cell r="A1253" t="str">
            <v>001.19.02540</v>
          </cell>
          <cell r="B1253" t="str">
            <v>Fornecimento E Instalação De Masto H De 4,00 M X 2''</v>
          </cell>
          <cell r="C1253" t="str">
            <v>un</v>
          </cell>
          <cell r="D1253">
            <v>103.5652</v>
          </cell>
        </row>
        <row r="1254">
          <cell r="A1254" t="str">
            <v>001.19.02560</v>
          </cell>
          <cell r="B1254" t="str">
            <v>Fornecimento E Instalação De Mastro H De 5,00 M X 2''</v>
          </cell>
          <cell r="C1254" t="str">
            <v>un</v>
          </cell>
          <cell r="D1254">
            <v>126.23520000000001</v>
          </cell>
        </row>
        <row r="1255">
          <cell r="A1255" t="str">
            <v>001.19.02580</v>
          </cell>
          <cell r="B1255" t="str">
            <v>Fornecimento E Instalação De Mastro H De 6,00 M X 2''</v>
          </cell>
          <cell r="C1255" t="str">
            <v>un</v>
          </cell>
          <cell r="D1255">
            <v>150.0752</v>
          </cell>
        </row>
        <row r="1256">
          <cell r="A1256" t="str">
            <v>001.19.02600</v>
          </cell>
          <cell r="B1256" t="str">
            <v>Fornecimento E Instalação De Mastro Telescópico H De 5,00 M X 1. 1/2'' E 2''</v>
          </cell>
          <cell r="C1256" t="str">
            <v>un</v>
          </cell>
          <cell r="D1256">
            <v>159.3152</v>
          </cell>
        </row>
        <row r="1257">
          <cell r="A1257" t="str">
            <v>001.19.02620</v>
          </cell>
          <cell r="B1257" t="str">
            <v>Fornecimento E Instalação De Mastro Telescópico H De 7,00 M X 1. 1/2'' E 2''</v>
          </cell>
          <cell r="C1257" t="str">
            <v>un</v>
          </cell>
          <cell r="D1257">
            <v>220.84520000000001</v>
          </cell>
        </row>
        <row r="1258">
          <cell r="A1258" t="str">
            <v>001.19.02640</v>
          </cell>
          <cell r="B1258" t="str">
            <v>Fornecimento E Instalação De Mastro Telescópico H De 9,00 M X 1. 1/2'' E 2''</v>
          </cell>
          <cell r="C1258" t="str">
            <v>un</v>
          </cell>
          <cell r="D1258">
            <v>281.51519999999999</v>
          </cell>
        </row>
        <row r="1259">
          <cell r="A1259" t="str">
            <v>001.19.02660</v>
          </cell>
          <cell r="B1259" t="str">
            <v>Fornecimento E Instalação De Isolador P/ Mastro - Simples 1 Descida De 3/4''</v>
          </cell>
          <cell r="C1259" t="str">
            <v>un</v>
          </cell>
          <cell r="D1259">
            <v>6.6101000000000001</v>
          </cell>
        </row>
        <row r="1260">
          <cell r="A1260" t="str">
            <v>001.19.02680</v>
          </cell>
          <cell r="B1260" t="str">
            <v>Fornecimento E Instalação De Isolador P/ Mastro - Simples 1 Descida De 1''</v>
          </cell>
          <cell r="C1260" t="str">
            <v>un</v>
          </cell>
          <cell r="D1260">
            <v>6.7401</v>
          </cell>
        </row>
        <row r="1261">
          <cell r="A1261" t="str">
            <v>001.19.02700</v>
          </cell>
          <cell r="B1261" t="str">
            <v>Fornecimento E Instalação De Isolador P/ Mastro - Simples 1 Descida De 1. 1/4''</v>
          </cell>
          <cell r="C1261" t="str">
            <v>un</v>
          </cell>
          <cell r="D1261">
            <v>7.2201000000000004</v>
          </cell>
        </row>
        <row r="1262">
          <cell r="A1262" t="str">
            <v>001.19.02720</v>
          </cell>
          <cell r="B1262" t="str">
            <v>Fornecimento E Instalação De Isolador P/ Mastro - Simples 1 Descida De 1. 1/2''</v>
          </cell>
          <cell r="C1262" t="str">
            <v>un</v>
          </cell>
          <cell r="D1262">
            <v>7.3601000000000001</v>
          </cell>
        </row>
        <row r="1263">
          <cell r="A1263" t="str">
            <v>001.19.02740</v>
          </cell>
          <cell r="B1263" t="str">
            <v>Fornecimento E Instalação De Isolador P/ Mastro - Simples 1 Descida De 2''</v>
          </cell>
          <cell r="C1263" t="str">
            <v>un</v>
          </cell>
          <cell r="D1263">
            <v>7.5900999999999996</v>
          </cell>
        </row>
        <row r="1264">
          <cell r="A1264" t="str">
            <v>001.19.02760</v>
          </cell>
          <cell r="B1264" t="str">
            <v>Fornecimento E Instalação De Isolador P/ Mastro - Simples 2 Descidas De 3/4''</v>
          </cell>
          <cell r="C1264" t="str">
            <v>un</v>
          </cell>
          <cell r="D1264">
            <v>7.1300999999999997</v>
          </cell>
        </row>
        <row r="1265">
          <cell r="A1265" t="str">
            <v>001.19.02780</v>
          </cell>
          <cell r="B1265" t="str">
            <v>Fornecimento E Instalação De Isolador P/ Mastro - Simples 2 Descidas De 1''</v>
          </cell>
          <cell r="C1265" t="str">
            <v>un</v>
          </cell>
          <cell r="D1265">
            <v>7.2900999999999998</v>
          </cell>
        </row>
        <row r="1266">
          <cell r="A1266" t="str">
            <v>001.19.02800</v>
          </cell>
          <cell r="B1266" t="str">
            <v>Fornecimento E Instalação De Isolador P/ Mastro - Simples 2 Descidas De 1. 1/4''</v>
          </cell>
          <cell r="C1266" t="str">
            <v>un</v>
          </cell>
          <cell r="D1266">
            <v>7.9100999999999999</v>
          </cell>
        </row>
        <row r="1267">
          <cell r="A1267" t="str">
            <v>001.19.02820</v>
          </cell>
          <cell r="B1267" t="str">
            <v>Fornecimento E Instalação De Isolador P/ Mastro - Simples 2 Descidas De 1. 1/2''</v>
          </cell>
          <cell r="C1267" t="str">
            <v>un</v>
          </cell>
          <cell r="D1267">
            <v>8.4300999999999995</v>
          </cell>
        </row>
        <row r="1268">
          <cell r="A1268" t="str">
            <v>001.19.02840</v>
          </cell>
          <cell r="B1268" t="str">
            <v>Fornecimento E Instalação De Isolador P/ Mastro - Simples 2 Descidas De 2''</v>
          </cell>
          <cell r="C1268" t="str">
            <v>un</v>
          </cell>
          <cell r="D1268">
            <v>8.7500999999999998</v>
          </cell>
        </row>
        <row r="1269">
          <cell r="A1269" t="str">
            <v>001.19.02860</v>
          </cell>
          <cell r="B1269" t="str">
            <v>Fornecimento E Instalação De Isolador P/ Mastro - Reforçado 1 Descida De 3/4''</v>
          </cell>
          <cell r="C1269" t="str">
            <v>un</v>
          </cell>
          <cell r="D1269">
            <v>8.5900999999999996</v>
          </cell>
        </row>
        <row r="1270">
          <cell r="A1270" t="str">
            <v>001.19.02880</v>
          </cell>
          <cell r="B1270" t="str">
            <v>Fornecimento E Instalação De Isolador P/ Mastro - Reforçado 1 Descida De 1''</v>
          </cell>
          <cell r="C1270" t="str">
            <v>un</v>
          </cell>
          <cell r="D1270">
            <v>8.5900999999999996</v>
          </cell>
        </row>
        <row r="1271">
          <cell r="A1271" t="str">
            <v>001.19.02900</v>
          </cell>
          <cell r="B1271" t="str">
            <v>Fornecimento E Instalação De Isolador P/ Mastro - Reforçado 1 Descida De 1. 1/4''</v>
          </cell>
          <cell r="C1271" t="str">
            <v>un</v>
          </cell>
          <cell r="D1271">
            <v>9.0100999999999996</v>
          </cell>
        </row>
        <row r="1272">
          <cell r="A1272" t="str">
            <v>001.19.02920</v>
          </cell>
          <cell r="B1272" t="str">
            <v>Fornecimento E Instalação De Isolador P/ Mastro - Reforçado 1 Descida De 1. 1/2''</v>
          </cell>
          <cell r="C1272" t="str">
            <v>un</v>
          </cell>
          <cell r="D1272">
            <v>9.7500999999999998</v>
          </cell>
        </row>
        <row r="1273">
          <cell r="A1273" t="str">
            <v>001.19.02940</v>
          </cell>
          <cell r="B1273" t="str">
            <v>Fornecimento E Instalação De Isolador P/ Mastro - Reforçado 1 Descida De 2''</v>
          </cell>
          <cell r="C1273" t="str">
            <v>un</v>
          </cell>
          <cell r="D1273">
            <v>10.4001</v>
          </cell>
        </row>
        <row r="1274">
          <cell r="A1274" t="str">
            <v>001.19.02960</v>
          </cell>
          <cell r="B1274" t="str">
            <v>Fornecimento E Instalação De Isolador P/ Mastro - Reforçado 2 Descidas De 3/4''</v>
          </cell>
          <cell r="C1274" t="str">
            <v>un</v>
          </cell>
          <cell r="D1274">
            <v>9.5300999999999991</v>
          </cell>
        </row>
        <row r="1275">
          <cell r="A1275" t="str">
            <v>001.19.02980</v>
          </cell>
          <cell r="B1275" t="str">
            <v>Fornecimento E Instalação De Isolador P/ Mastro - Reforçado 2 Descidas De 1''</v>
          </cell>
          <cell r="C1275" t="str">
            <v>un</v>
          </cell>
          <cell r="D1275">
            <v>9.5300999999999991</v>
          </cell>
        </row>
        <row r="1276">
          <cell r="A1276" t="str">
            <v>001.19.03000</v>
          </cell>
          <cell r="B1276" t="str">
            <v>Fornecimento E Instalação De Isolador P/ Mastro - Reforçado 2 Descidas De 1. 1/4''</v>
          </cell>
          <cell r="C1276" t="str">
            <v>un</v>
          </cell>
          <cell r="D1276">
            <v>9.7301000000000002</v>
          </cell>
        </row>
        <row r="1277">
          <cell r="A1277" t="str">
            <v>001.19.03020</v>
          </cell>
          <cell r="B1277" t="str">
            <v>Fornecimento E Instalação De Isolador P/ Mastro - Reforçado 2 Descidas De 1. 1/2''</v>
          </cell>
          <cell r="C1277" t="str">
            <v>un</v>
          </cell>
          <cell r="D1277">
            <v>10.2201</v>
          </cell>
        </row>
        <row r="1278">
          <cell r="A1278" t="str">
            <v>001.19.03040</v>
          </cell>
          <cell r="B1278" t="str">
            <v>Fornecimento E Instalação De Isolador P/ Mastro - Reforçado 2 Descidas De 2''</v>
          </cell>
          <cell r="C1278" t="str">
            <v>un</v>
          </cell>
          <cell r="D1278">
            <v>10.690099999999999</v>
          </cell>
        </row>
        <row r="1279">
          <cell r="A1279" t="str">
            <v>001.19.03060</v>
          </cell>
          <cell r="B1279" t="str">
            <v>Fornecimento E Instalação De Fixadores P/ Mastro - Base P/ Mastro H De 1. ¹/²''</v>
          </cell>
          <cell r="C1279" t="str">
            <v>un</v>
          </cell>
          <cell r="D1279">
            <v>34.003</v>
          </cell>
        </row>
        <row r="1280">
          <cell r="A1280" t="str">
            <v>001.19.03080</v>
          </cell>
          <cell r="B1280" t="str">
            <v>Fornecimento E Instalação De Fixadores P/ Mastro - Base P/ Mastro H De 2''</v>
          </cell>
          <cell r="C1280" t="str">
            <v>un</v>
          </cell>
          <cell r="D1280">
            <v>34.863</v>
          </cell>
        </row>
        <row r="1281">
          <cell r="A1281" t="str">
            <v>001.19.03100</v>
          </cell>
          <cell r="B1281" t="str">
            <v>Fornecimento E Instalação De Conectores De Uso Geral - Emenda E Medição P/ Cabo Até Ø50mm² 2P</v>
          </cell>
          <cell r="C1281" t="str">
            <v>un</v>
          </cell>
          <cell r="D1281">
            <v>9.5326000000000004</v>
          </cell>
        </row>
        <row r="1282">
          <cell r="A1282" t="str">
            <v>001.19.03120</v>
          </cell>
          <cell r="B1282" t="str">
            <v>Fornecimento E Instalação De Conectores De Uso Geral - Emenda E Medição P/ Cabo Até Ø120mm² 2P</v>
          </cell>
          <cell r="C1282" t="str">
            <v>un</v>
          </cell>
          <cell r="D1282">
            <v>13.8826</v>
          </cell>
        </row>
        <row r="1283">
          <cell r="A1283" t="str">
            <v>001.19.03140</v>
          </cell>
          <cell r="B1283" t="str">
            <v>Fornecimento E Instalação De Conector De Uso Geral - Emenda E Medição P/ Cabo Até  Ø50mm² 4P</v>
          </cell>
          <cell r="C1283" t="str">
            <v>un</v>
          </cell>
          <cell r="D1283">
            <v>16.772600000000001</v>
          </cell>
        </row>
        <row r="1284">
          <cell r="A1284" t="str">
            <v>001.19.03160</v>
          </cell>
          <cell r="B1284" t="str">
            <v>Fornecimento E Instalação De Conector De Uso Geral - Emenda E Medição P/ Cabo Até Ø 120 Mm² 4P</v>
          </cell>
          <cell r="C1284" t="str">
            <v>un</v>
          </cell>
          <cell r="D1284">
            <v>23.7926</v>
          </cell>
        </row>
        <row r="1285">
          <cell r="A1285" t="str">
            <v>001.19.03180</v>
          </cell>
          <cell r="B1285" t="str">
            <v>Fornecimento E Instalação De Conector De Uso Geral - Split Bolt P/ Cabo Ø 16mm²</v>
          </cell>
          <cell r="C1285" t="str">
            <v>un</v>
          </cell>
          <cell r="D1285">
            <v>5.5625999999999998</v>
          </cell>
        </row>
        <row r="1286">
          <cell r="A1286" t="str">
            <v>001.19.03200</v>
          </cell>
          <cell r="B1286" t="str">
            <v>Fornecimento E Instalação De Conector De Uso Geral - Split Bolt P/ Cabo Ø 25 Mm²</v>
          </cell>
          <cell r="C1286" t="str">
            <v>un</v>
          </cell>
          <cell r="D1286">
            <v>5.8525999999999998</v>
          </cell>
        </row>
        <row r="1287">
          <cell r="A1287" t="str">
            <v>001.19.03220</v>
          </cell>
          <cell r="B1287" t="str">
            <v>Fornecimento E Instalação De Conector De Uso Geral - Split Bolt P/ Cabo Ø 35 Mm²</v>
          </cell>
          <cell r="C1287" t="str">
            <v>un</v>
          </cell>
          <cell r="D1287">
            <v>6.4226000000000001</v>
          </cell>
        </row>
        <row r="1288">
          <cell r="A1288" t="str">
            <v>001.19.03240</v>
          </cell>
          <cell r="B1288" t="str">
            <v>Fornecimento E Instalação De Conector De Uso Gera - Split Bolt P/ Cabo Ø 50 Mm²</v>
          </cell>
          <cell r="C1288" t="str">
            <v>un</v>
          </cell>
          <cell r="D1288">
            <v>7.2926000000000002</v>
          </cell>
        </row>
        <row r="1289">
          <cell r="A1289" t="str">
            <v>001.19.03260</v>
          </cell>
          <cell r="B1289" t="str">
            <v>Fornecimento E Instalação De Conector De Uso Geral - Split Bolt P/ Cabo Ø 70 Mm²</v>
          </cell>
          <cell r="C1289" t="str">
            <v>un</v>
          </cell>
          <cell r="D1289">
            <v>9.0226000000000006</v>
          </cell>
        </row>
        <row r="1290">
          <cell r="A1290" t="str">
            <v>001.19.03280</v>
          </cell>
          <cell r="B1290" t="str">
            <v>Fornecimento E Instalação De Conector De Uso Geral - Split Bolt P/ Cabo Até Ø 70 Mm²</v>
          </cell>
          <cell r="C1290" t="str">
            <v>un</v>
          </cell>
          <cell r="D1290">
            <v>11.332599999999999</v>
          </cell>
        </row>
        <row r="1291">
          <cell r="A1291" t="str">
            <v>001.19.03300</v>
          </cell>
          <cell r="B1291" t="str">
            <v>Fornecimento E Instalação De Conector De Uso Geral - Split Bolt C/ Pino E Porca P/ Cabo Ø 16 Mm²</v>
          </cell>
          <cell r="C1291" t="str">
            <v>un</v>
          </cell>
          <cell r="D1291">
            <v>7.2926000000000002</v>
          </cell>
        </row>
        <row r="1292">
          <cell r="A1292" t="str">
            <v>001.19.03320</v>
          </cell>
          <cell r="B1292" t="str">
            <v>Fornecimento E Instalação De Conector De Uso Geral - Split Bolt C/ Pino E Porca P/ Cabo Ø 25 Mm²</v>
          </cell>
          <cell r="C1292" t="str">
            <v>un</v>
          </cell>
          <cell r="D1292">
            <v>6.8625999999999996</v>
          </cell>
        </row>
        <row r="1293">
          <cell r="A1293" t="str">
            <v>001.19.03340</v>
          </cell>
          <cell r="B1293" t="str">
            <v>Fornecimento E Instalação De Conector De Uso Geral - Split Bolt C/ Pino E Porca P/ Cabo Ø 35 Mm²</v>
          </cell>
          <cell r="C1293" t="str">
            <v>un</v>
          </cell>
          <cell r="D1293">
            <v>7.3026</v>
          </cell>
        </row>
        <row r="1294">
          <cell r="A1294" t="str">
            <v>001.19.03360</v>
          </cell>
          <cell r="B1294" t="str">
            <v>Fornecimento E Instalação De Conector De Uso Geral - Split Bolt C/ Pino E Porca P/ Cabo Ø 50 Mm²</v>
          </cell>
          <cell r="C1294" t="str">
            <v>un</v>
          </cell>
          <cell r="D1294">
            <v>8.2726000000000006</v>
          </cell>
        </row>
        <row r="1295">
          <cell r="A1295" t="str">
            <v>001.19.03380</v>
          </cell>
          <cell r="B1295" t="str">
            <v>Fornecimento E Instalação De Conector De Uso Geral - Split Bolt C/ Pino E Porca P/ Cabo Ø 70 Mm²</v>
          </cell>
          <cell r="C1295" t="str">
            <v>un</v>
          </cell>
          <cell r="D1295">
            <v>11.442600000000001</v>
          </cell>
        </row>
        <row r="1296">
          <cell r="A1296" t="str">
            <v>001.19.03400</v>
          </cell>
          <cell r="B1296" t="str">
            <v>Fornecimento E Instalação De Conector De Uso Geral - Terminal De Pressão C/ Passagem Frontal P/ Cabo Ø 16 Mm²</v>
          </cell>
          <cell r="C1296" t="str">
            <v>un</v>
          </cell>
          <cell r="D1296">
            <v>10.4626</v>
          </cell>
        </row>
        <row r="1297">
          <cell r="A1297" t="str">
            <v>001.19.03420</v>
          </cell>
          <cell r="B1297" t="str">
            <v>Fornecimento E Instalação De Conector De Uso Gera - Terminal De Pressão C/ Passagem Frontal P/ Cabo Ø 25 Mm²</v>
          </cell>
          <cell r="C1297" t="str">
            <v>un</v>
          </cell>
          <cell r="D1297">
            <v>4.7926000000000002</v>
          </cell>
        </row>
        <row r="1298">
          <cell r="A1298" t="str">
            <v>001.19.03440</v>
          </cell>
          <cell r="B1298" t="str">
            <v>Fornecimento E Instalação De Conector De Uso Geral - Terminal De Pressão C/ Passagem Frontal P/ Cabo Ø 35 Mm²</v>
          </cell>
          <cell r="C1298" t="str">
            <v>un</v>
          </cell>
          <cell r="D1298">
            <v>5.0826000000000002</v>
          </cell>
        </row>
        <row r="1299">
          <cell r="A1299" t="str">
            <v>001.19.03460</v>
          </cell>
          <cell r="B1299" t="str">
            <v>Fornecimento E Instalação De Conector De Uso Geral - Terminal De Pressão C/ Passagem Frontal P/ Cabo Ø 50 Mm²</v>
          </cell>
          <cell r="C1299" t="str">
            <v>un</v>
          </cell>
          <cell r="D1299">
            <v>5.4626000000000001</v>
          </cell>
        </row>
        <row r="1300">
          <cell r="A1300" t="str">
            <v>001.19.03480</v>
          </cell>
          <cell r="B1300" t="str">
            <v>Fornecimento E Instalação De Conector De Uso Geral - Terminal De Pressão C/ Passagem Frontal P/ Cabo Ø 70 Mm²</v>
          </cell>
          <cell r="C1300" t="str">
            <v>un</v>
          </cell>
          <cell r="D1300">
            <v>6.1125999999999996</v>
          </cell>
        </row>
        <row r="1301">
          <cell r="A1301" t="str">
            <v>001.19.03500</v>
          </cell>
          <cell r="B1301" t="str">
            <v>Fornecimento E Instalação De Conector De Uso Geral - Terminal De Pressão C/ Passagem Lateral P/ Cabo Ø 16 Mm²</v>
          </cell>
          <cell r="C1301" t="str">
            <v>un</v>
          </cell>
          <cell r="D1301">
            <v>7.5125999999999999</v>
          </cell>
        </row>
        <row r="1302">
          <cell r="A1302" t="str">
            <v>001.19.03520</v>
          </cell>
          <cell r="B1302" t="str">
            <v>Fornecimento E Instalação De Conector De Uso Geral - Terminal De Pressão C/ Passagem Lateral P/ Cabo Ø 25 Mm²</v>
          </cell>
          <cell r="C1302" t="str">
            <v>un</v>
          </cell>
          <cell r="D1302">
            <v>7.5125999999999999</v>
          </cell>
        </row>
        <row r="1303">
          <cell r="A1303" t="str">
            <v>001.19.03540</v>
          </cell>
          <cell r="B1303" t="str">
            <v>Fornecimento E Instalação De Conector De Uso Geral - Terminal De Pressão C/ Passagem Lateral P/ Cabo Ø 35 Mm²</v>
          </cell>
          <cell r="C1303" t="str">
            <v>un</v>
          </cell>
          <cell r="D1303">
            <v>7.5125999999999999</v>
          </cell>
        </row>
        <row r="1304">
          <cell r="A1304" t="str">
            <v>001.19.03560</v>
          </cell>
          <cell r="B1304" t="str">
            <v>Fornecimento E Instalação De Conector De Uso Geral - Terminal De Pressão C/ Passagem Lateral P/ Cabo Ø 50 Mm²</v>
          </cell>
          <cell r="C1304" t="str">
            <v>un</v>
          </cell>
          <cell r="D1304">
            <v>10.762600000000001</v>
          </cell>
        </row>
        <row r="1305">
          <cell r="A1305" t="str">
            <v>001.19.03580</v>
          </cell>
          <cell r="B1305" t="str">
            <v>Fornecimento E Instalação De Conector De Uso Geral - Terminal De Pressão C/ Passagem Lateral P/ Cabo Ø 70 Mm²</v>
          </cell>
          <cell r="C1305" t="str">
            <v>un</v>
          </cell>
          <cell r="D1305">
            <v>10.762600000000001</v>
          </cell>
        </row>
        <row r="1306">
          <cell r="A1306" t="str">
            <v>001.19.03600</v>
          </cell>
          <cell r="B1306" t="str">
            <v>Fornecimento E Instalação De Conector De Uso Geral - Tensionador P/ Cabo Cobre Até Ø95 Mm²</v>
          </cell>
          <cell r="C1306" t="str">
            <v>un</v>
          </cell>
          <cell r="D1306">
            <v>9.2826000000000004</v>
          </cell>
        </row>
        <row r="1307">
          <cell r="A1307" t="str">
            <v>001.19.03620</v>
          </cell>
          <cell r="B1307" t="str">
            <v>Fornecimento E Instalação De Conector De Uso Geral - Terminal De Pressão C/ 4 Parafusos P/ Cabo Ø 16/35 Mm²</v>
          </cell>
          <cell r="C1307" t="str">
            <v>un</v>
          </cell>
          <cell r="D1307">
            <v>10.4626</v>
          </cell>
        </row>
        <row r="1308">
          <cell r="A1308" t="str">
            <v>001.19.03640</v>
          </cell>
          <cell r="B1308" t="str">
            <v>Fornecimento E Instalação De Conector De Uso Geral - Terminal De Pressão C/ 4 Parafusos P/ Cabo Ø35/70 Mm²</v>
          </cell>
          <cell r="C1308" t="str">
            <v>un</v>
          </cell>
          <cell r="D1308">
            <v>13.5726</v>
          </cell>
        </row>
        <row r="1309">
          <cell r="A1309" t="str">
            <v>001.19.03660</v>
          </cell>
          <cell r="B1309" t="str">
            <v>Fornecimento E Instalação De Conector De Uso Geral - Terminal Tipo X De Latão P/ Cabo Até Ø50 Mm²</v>
          </cell>
          <cell r="C1309" t="str">
            <v>un</v>
          </cell>
          <cell r="D1309">
            <v>8.0126000000000008</v>
          </cell>
        </row>
        <row r="1310">
          <cell r="A1310" t="str">
            <v>001.19.03680</v>
          </cell>
          <cell r="B1310" t="str">
            <v>Fornecimento E Instalação De Conector De Uso Geral - Abraçadeira Tipo Ômega P/ Cabo Ø 16 Mm²</v>
          </cell>
          <cell r="C1310" t="str">
            <v>un</v>
          </cell>
          <cell r="D1310">
            <v>5.9325999999999999</v>
          </cell>
        </row>
        <row r="1311">
          <cell r="A1311" t="str">
            <v>001.19.03700</v>
          </cell>
          <cell r="B1311" t="str">
            <v>Fornecimento E Instalação De Conector De Uso Geral - Abraçadeira Tipo Ômega P/ Cabo Ø35 Mm²</v>
          </cell>
          <cell r="C1311" t="str">
            <v>un</v>
          </cell>
          <cell r="D1311">
            <v>5.9325999999999999</v>
          </cell>
        </row>
        <row r="1312">
          <cell r="A1312" t="str">
            <v>001.19.03720</v>
          </cell>
          <cell r="B1312" t="str">
            <v>Fornecimento e instalação de componentes de fixação - chapa de fixação tipo unha</v>
          </cell>
          <cell r="C1312" t="str">
            <v>un</v>
          </cell>
          <cell r="D1312">
            <v>2.9350999999999998</v>
          </cell>
        </row>
        <row r="1313">
          <cell r="A1313" t="str">
            <v>001.19.03740</v>
          </cell>
          <cell r="B1313" t="str">
            <v>Fornecimento E Instalação De Componentes De Fixação - Abraçadeira 3 Estais P/ Mastro De 1. ¹/²''</v>
          </cell>
          <cell r="C1313" t="str">
            <v>un</v>
          </cell>
          <cell r="D1313">
            <v>5.9250999999999996</v>
          </cell>
        </row>
        <row r="1314">
          <cell r="A1314" t="str">
            <v>001.19.03760</v>
          </cell>
          <cell r="B1314" t="str">
            <v>Fornecimento E Instalação De Componentes De Fixação - Abraçadeira 3 Estais  P/ Mastro 2''</v>
          </cell>
          <cell r="C1314" t="str">
            <v>un</v>
          </cell>
          <cell r="D1314">
            <v>5.9250999999999996</v>
          </cell>
        </row>
        <row r="1315">
          <cell r="A1315" t="str">
            <v>001.19.03780</v>
          </cell>
          <cell r="B1315" t="str">
            <v>Fornecimento E Instalação De Componentes De Fixação - Abraçadeira 4 Estais P/ Mastro De 1. ¹/²''</v>
          </cell>
          <cell r="C1315" t="str">
            <v>un</v>
          </cell>
          <cell r="D1315">
            <v>7.1451000000000002</v>
          </cell>
        </row>
        <row r="1316">
          <cell r="A1316" t="str">
            <v>001.19.03800</v>
          </cell>
          <cell r="B1316" t="str">
            <v>Fornecimento E Instalação De Componentes De Fixação - Abraçadeira 4 Estais P/ Mastro De 2''</v>
          </cell>
          <cell r="C1316" t="str">
            <v>un</v>
          </cell>
          <cell r="D1316">
            <v>7.1451000000000002</v>
          </cell>
        </row>
        <row r="1317">
          <cell r="A1317" t="str">
            <v>001.19.03820</v>
          </cell>
          <cell r="B1317" t="str">
            <v>Fornecimento E Instalação De Componentes De Fixação - Fixador De Estais P/ Tubo</v>
          </cell>
          <cell r="C1317" t="str">
            <v>un</v>
          </cell>
          <cell r="D1317">
            <v>3.6551</v>
          </cell>
        </row>
        <row r="1318">
          <cell r="A1318" t="str">
            <v>001.19.03840</v>
          </cell>
          <cell r="B1318" t="str">
            <v>Fornecimento E Instalação De Componentes De Fixação - Fixador De Estais P/ Cabo</v>
          </cell>
          <cell r="C1318" t="str">
            <v>un</v>
          </cell>
          <cell r="D1318">
            <v>3.1751</v>
          </cell>
        </row>
        <row r="1319">
          <cell r="A1319" t="str">
            <v>001.19.03860</v>
          </cell>
          <cell r="B1319" t="str">
            <v>Fornecimento E Instalação De Componentes De Fixação - Manilha De 1/4''</v>
          </cell>
          <cell r="C1319" t="str">
            <v>un</v>
          </cell>
          <cell r="D1319">
            <v>9.4451000000000001</v>
          </cell>
        </row>
        <row r="1320">
          <cell r="A1320" t="str">
            <v>001.19.03880</v>
          </cell>
          <cell r="B1320" t="str">
            <v>Fornecimento E Instalação De Componentes De Fixação - Esticador P/ Cabo De Aço De 3/16''</v>
          </cell>
          <cell r="C1320" t="str">
            <v>un</v>
          </cell>
          <cell r="D1320">
            <v>7.6551</v>
          </cell>
        </row>
        <row r="1321">
          <cell r="A1321" t="str">
            <v>001.19.03900</v>
          </cell>
          <cell r="B1321" t="str">
            <v>Fornecimento E Instalação De Componentes De Fixação - Esticador P/ Cabo De Aço De 1/4''</v>
          </cell>
          <cell r="C1321" t="str">
            <v>un</v>
          </cell>
          <cell r="D1321">
            <v>8.8551000000000002</v>
          </cell>
        </row>
        <row r="1322">
          <cell r="A1322" t="str">
            <v>001.19.03920</v>
          </cell>
          <cell r="B1322" t="str">
            <v>Fornecimento E Instalação De Componentes De Fixação - Sapatilha De 3/16''</v>
          </cell>
          <cell r="C1322" t="str">
            <v>un</v>
          </cell>
          <cell r="D1322">
            <v>3.0750999999999999</v>
          </cell>
        </row>
        <row r="1323">
          <cell r="A1323" t="str">
            <v>001.19.03940</v>
          </cell>
          <cell r="B1323" t="str">
            <v>Fornecimento E Instalação De Componentes De Fixação - Sapatilha De 1/4''</v>
          </cell>
          <cell r="C1323" t="str">
            <v>un</v>
          </cell>
          <cell r="D1323">
            <v>3.4051</v>
          </cell>
        </row>
        <row r="1324">
          <cell r="A1324" t="str">
            <v>001.19.03960</v>
          </cell>
          <cell r="B1324" t="str">
            <v>Fornecimeto E Instalação De Componentes De Fixação - Grampo Crosby De 3/16''</v>
          </cell>
          <cell r="C1324" t="str">
            <v>un</v>
          </cell>
          <cell r="D1324">
            <v>3.0251000000000001</v>
          </cell>
        </row>
        <row r="1325">
          <cell r="A1325" t="str">
            <v>001.19.03980</v>
          </cell>
          <cell r="B1325" t="str">
            <v>Fornecimento E Instalação De Componentes De Fixação - Grampo Crosby De 1/4''</v>
          </cell>
          <cell r="C1325" t="str">
            <v>un</v>
          </cell>
          <cell r="D1325">
            <v>3.0750999999999999</v>
          </cell>
        </row>
        <row r="1326">
          <cell r="A1326" t="str">
            <v>001.19.04000</v>
          </cell>
          <cell r="B1326" t="str">
            <v>Fornecimento E Instalação De Componentes De Fixação - Abraçadeira Tipo ""D"" C/ Cunha De 3/4''</v>
          </cell>
          <cell r="C1326" t="str">
            <v>un</v>
          </cell>
          <cell r="D1326">
            <v>2.6751</v>
          </cell>
        </row>
        <row r="1327">
          <cell r="A1327" t="str">
            <v>001.19.04020</v>
          </cell>
          <cell r="B1327" t="str">
            <v>Fornecimento  Instalação De Componentes De Fixação - Abraçadeira Tipo ""D"" C/ Cunha De 1''</v>
          </cell>
          <cell r="C1327" t="str">
            <v>un</v>
          </cell>
          <cell r="D1327">
            <v>2.8451</v>
          </cell>
        </row>
        <row r="1328">
          <cell r="A1328" t="str">
            <v>001.19.04040</v>
          </cell>
          <cell r="B1328" t="str">
            <v>Fornecimento E Instalação De Componentes De Fixação - Abraçadeira Tipo ""D"" C/ Cunha De 1.¹/4''</v>
          </cell>
          <cell r="C1328" t="str">
            <v>un</v>
          </cell>
          <cell r="D1328">
            <v>3.4950999999999999</v>
          </cell>
        </row>
        <row r="1329">
          <cell r="A1329" t="str">
            <v>001.19.04060</v>
          </cell>
          <cell r="B1329" t="str">
            <v>Fornecimento E Instalação De Componentes De Fixação - Abraçadeira Tipo ""D"" C/ Cunha De 1.¹/²''</v>
          </cell>
          <cell r="C1329" t="str">
            <v>un</v>
          </cell>
          <cell r="D1329">
            <v>3.4950999999999999</v>
          </cell>
        </row>
        <row r="1330">
          <cell r="A1330" t="str">
            <v>001.19.04080</v>
          </cell>
          <cell r="B1330" t="str">
            <v>Fornecimento E Instalação De Componentes De Fixação - Abraçadeira Tipo ""D"" C/ Cunha De 2''</v>
          </cell>
          <cell r="C1330" t="str">
            <v>un</v>
          </cell>
          <cell r="D1330">
            <v>3.7951000000000001</v>
          </cell>
        </row>
        <row r="1331">
          <cell r="A1331" t="str">
            <v>001.19.04100</v>
          </cell>
          <cell r="B1331" t="str">
            <v>Fornecimento E Instalação De Componentes De Fixação - Parafuso Sextavado C/ Bucha De Pvc Rosca Sob. 1/4'' X 1. ¹/²'' DZ</v>
          </cell>
          <cell r="C1331" t="str">
            <v>ct</v>
          </cell>
          <cell r="D1331">
            <v>2.1650999999999998</v>
          </cell>
        </row>
        <row r="1332">
          <cell r="A1332" t="str">
            <v>001.19.04120</v>
          </cell>
          <cell r="B1332" t="str">
            <v>Fornecimento E Instalação De Componentes De Fixação - Parafuso Sextavado C/ Bucha De Pvc Rosca Sob. 5/16'' X 1. ¹/²''DZ</v>
          </cell>
          <cell r="C1332" t="str">
            <v>ct</v>
          </cell>
          <cell r="D1332">
            <v>2.2951000000000001</v>
          </cell>
        </row>
        <row r="1333">
          <cell r="A1333" t="str">
            <v>001.19.04140</v>
          </cell>
          <cell r="B1333" t="str">
            <v>Fornecimento E Instalação De Componentes De Fixação - Parafuso Sextavado C/ Bucha De Pvc Rosca Sob. 5/16'' X 2'' DZ</v>
          </cell>
          <cell r="C1333" t="str">
            <v>ct</v>
          </cell>
          <cell r="D1333">
            <v>2.3351000000000002</v>
          </cell>
        </row>
        <row r="1334">
          <cell r="A1334" t="str">
            <v>001.19.04160</v>
          </cell>
          <cell r="B1334" t="str">
            <v>Fornecimento E Instalação De Conj. De Contraventegem Com Cabo P/ Mastro 1. ¹/²''</v>
          </cell>
          <cell r="C1334" t="str">
            <v>cj</v>
          </cell>
          <cell r="D1334">
            <v>109.0183</v>
          </cell>
        </row>
        <row r="1335">
          <cell r="A1335" t="str">
            <v>001.19.04180</v>
          </cell>
          <cell r="B1335" t="str">
            <v>Fornecimento E Instalação De Conj. De Contraventagem Com Cabo P/ Mastro 2''</v>
          </cell>
          <cell r="C1335" t="str">
            <v>cj</v>
          </cell>
          <cell r="D1335">
            <v>109.2383</v>
          </cell>
        </row>
        <row r="1336">
          <cell r="A1336" t="str">
            <v>001.19.04200</v>
          </cell>
          <cell r="B1336" t="str">
            <v>Fornecimento E Instalação De Componentes P/ Aterramento - Conector Cabo/Haste Tipo Olhal Reforçado 3/4''</v>
          </cell>
          <cell r="C1336" t="str">
            <v>un</v>
          </cell>
          <cell r="D1336">
            <v>5.9263000000000003</v>
          </cell>
        </row>
        <row r="1337">
          <cell r="A1337" t="str">
            <v>001.19.04220</v>
          </cell>
          <cell r="B1337" t="str">
            <v>Fornecimento E Instalação De Componentes P/ Aterramento - Conector Cabo/Haste Tipo Olhal Reforçado 5/8''</v>
          </cell>
          <cell r="C1337" t="str">
            <v>un</v>
          </cell>
          <cell r="D1337">
            <v>4.6763000000000003</v>
          </cell>
        </row>
        <row r="1338">
          <cell r="A1338" t="str">
            <v>001.19.04240</v>
          </cell>
          <cell r="B1338" t="str">
            <v>Fornecimento E Instalação De Componentes P/ Aterramento Cabo/Haste Tipo Olhal Leve 5/8''</v>
          </cell>
          <cell r="C1338" t="str">
            <v>un</v>
          </cell>
          <cell r="D1338">
            <v>8.3163</v>
          </cell>
        </row>
        <row r="1339">
          <cell r="A1339" t="str">
            <v>001.19.04260</v>
          </cell>
          <cell r="B1339" t="str">
            <v>Fornecimento E Instalação De Componentes P/ Aterramento - Luva De Emenda P/ Haste De 5/8''</v>
          </cell>
          <cell r="C1339" t="str">
            <v>un</v>
          </cell>
          <cell r="D1339">
            <v>7.7563000000000004</v>
          </cell>
        </row>
        <row r="1340">
          <cell r="A1340" t="str">
            <v>001.19.04280</v>
          </cell>
          <cell r="B1340" t="str">
            <v>Fornecimento E Instalação De Componentes P/ Aterramento - Luva De Emenda P/ Haste De 3/4''</v>
          </cell>
          <cell r="C1340" t="str">
            <v>un</v>
          </cell>
          <cell r="D1340">
            <v>7.7563000000000004</v>
          </cell>
        </row>
        <row r="1341">
          <cell r="A1341" t="str">
            <v>001.19.04300</v>
          </cell>
          <cell r="B1341" t="str">
            <v>Fornecimento e Instalação de Componentes  p/ Aterramento - Conector Cabo/Haste Tipo Grampo</v>
          </cell>
          <cell r="C1341" t="str">
            <v>un</v>
          </cell>
          <cell r="D1341">
            <v>4.6763000000000003</v>
          </cell>
        </row>
        <row r="1342">
          <cell r="A1342" t="str">
            <v>001.19.04320</v>
          </cell>
          <cell r="B1342" t="str">
            <v>Fornecimento E Inwstalação De Componentes P/ Aterramento - Haste Aterramento AC De 5/8'' X 2,40m</v>
          </cell>
          <cell r="C1342" t="str">
            <v>un</v>
          </cell>
          <cell r="D1342">
            <v>32.567700000000002</v>
          </cell>
        </row>
        <row r="1343">
          <cell r="A1343" t="str">
            <v>001.19.04340</v>
          </cell>
          <cell r="B1343" t="str">
            <v>Fornecimento E Instalação De Componentes P/ Aterramento - Haste Aterramento  AC De 5/8'' X 3,00 M</v>
          </cell>
          <cell r="C1343" t="str">
            <v>un</v>
          </cell>
          <cell r="D1343">
            <v>38.967700000000001</v>
          </cell>
        </row>
        <row r="1344">
          <cell r="A1344" t="str">
            <v>001.19.04360</v>
          </cell>
          <cell r="B1344" t="str">
            <v>Fornecimento E Instalação De Componentes P/ Aterramento - Haste Aterramento AC De 3/4'' X 2,40 M</v>
          </cell>
          <cell r="C1344" t="str">
            <v>un</v>
          </cell>
          <cell r="D1344">
            <v>43.447699999999998</v>
          </cell>
        </row>
        <row r="1345">
          <cell r="A1345" t="str">
            <v>001.19.04380</v>
          </cell>
          <cell r="B1345" t="str">
            <v>Fornecimento E Instalação De Componentes P/ Aterramento - Haste Aterramento AC De 3/4'' X 300 M</v>
          </cell>
          <cell r="C1345" t="str">
            <v>un</v>
          </cell>
          <cell r="D1345">
            <v>52.9377</v>
          </cell>
        </row>
        <row r="1346">
          <cell r="A1346" t="str">
            <v>001.19.04400</v>
          </cell>
          <cell r="B1346" t="str">
            <v>Forecimento E Instalação De Componentes P/ Aterramento - Haste Aterramento BC De 5/8'' X 2,40 M</v>
          </cell>
          <cell r="C1346" t="str">
            <v>un</v>
          </cell>
          <cell r="D1346">
            <v>20.247699999999998</v>
          </cell>
        </row>
        <row r="1347">
          <cell r="A1347" t="str">
            <v>001.19.04420</v>
          </cell>
          <cell r="B1347" t="str">
            <v>Fornecimento E Instalação De Componentes P/ Aterramento - Haste Aterramento BC De 5/8'' X 3,00 M</v>
          </cell>
          <cell r="C1347" t="str">
            <v>un</v>
          </cell>
          <cell r="D1347">
            <v>29.607700000000001</v>
          </cell>
        </row>
        <row r="1348">
          <cell r="A1348" t="str">
            <v>001.19.04440</v>
          </cell>
          <cell r="B1348" t="str">
            <v>Fornecimento E Instalação De Componentes P/ Aterramento - Haste Aterramento BC De 3/4'' X 2,40 M</v>
          </cell>
          <cell r="C1348" t="str">
            <v>un</v>
          </cell>
          <cell r="D1348">
            <v>36.6877</v>
          </cell>
        </row>
        <row r="1349">
          <cell r="A1349" t="str">
            <v>001.19.04460</v>
          </cell>
          <cell r="B1349" t="str">
            <v>Fornecimento E Instalação De Componentes P/ Aterramento - Haste Aterramento BC De 3/4'' X 3,00 M</v>
          </cell>
          <cell r="C1349" t="str">
            <v>un</v>
          </cell>
          <cell r="D1349">
            <v>39.9377</v>
          </cell>
        </row>
        <row r="1350">
          <cell r="A1350" t="str">
            <v>001.19.04480</v>
          </cell>
          <cell r="B1350" t="str">
            <v>Fornecimento E Instalação De Sinalizadores - Aparelhos Sinalizadores Simples S/ Célula</v>
          </cell>
          <cell r="C1350" t="str">
            <v>un</v>
          </cell>
          <cell r="D1350">
            <v>22.027699999999999</v>
          </cell>
        </row>
        <row r="1351">
          <cell r="A1351" t="str">
            <v>001.19.04500</v>
          </cell>
          <cell r="B1351" t="str">
            <v>Fornecimento E Instalação De Sinalizadores - Aparelhos Sinalizadores Simples C/ Célula</v>
          </cell>
          <cell r="C1351" t="str">
            <v>un</v>
          </cell>
          <cell r="D1351">
            <v>35.887700000000002</v>
          </cell>
        </row>
        <row r="1352">
          <cell r="A1352" t="str">
            <v>001.19.04520</v>
          </cell>
          <cell r="B1352" t="str">
            <v>Fornecimento E Instalação De Sinalizadores - Aparelhos Sinalizadores Duplo S/ Célula</v>
          </cell>
          <cell r="C1352" t="str">
            <v>un</v>
          </cell>
          <cell r="D1352">
            <v>41.237699999999997</v>
          </cell>
        </row>
        <row r="1353">
          <cell r="A1353" t="str">
            <v>001.19.04540</v>
          </cell>
          <cell r="B1353" t="str">
            <v>Fornecimento E Instalação De Sinalizadores - Aparelhos Sinalizadores Duplo C/ Célula</v>
          </cell>
          <cell r="C1353" t="str">
            <v>un</v>
          </cell>
          <cell r="D1353">
            <v>74.887699999999995</v>
          </cell>
        </row>
        <row r="1354">
          <cell r="A1354" t="str">
            <v>001.19.04560</v>
          </cell>
          <cell r="B1354" t="str">
            <v>Fornecimento E Instalação De Abraçadeira P/ Sinalizador De 1. ¹/²''</v>
          </cell>
          <cell r="C1354" t="str">
            <v>un</v>
          </cell>
          <cell r="D1354">
            <v>5.4851000000000001</v>
          </cell>
        </row>
        <row r="1355">
          <cell r="A1355" t="str">
            <v>001.19.04580</v>
          </cell>
          <cell r="B1355" t="str">
            <v>Fornecimento E Instalação De Abraçadeira P/ Sinalizador De 2''</v>
          </cell>
          <cell r="C1355" t="str">
            <v>un</v>
          </cell>
          <cell r="D1355">
            <v>5.6250999999999998</v>
          </cell>
        </row>
        <row r="1356">
          <cell r="A1356" t="str">
            <v>001.20</v>
          </cell>
          <cell r="B1356" t="str">
            <v>INSTALAÇÕES ELÉTRICAS - EQUIPAMENTOS</v>
          </cell>
          <cell r="D1356">
            <v>73781.902000000002</v>
          </cell>
        </row>
        <row r="1357">
          <cell r="A1357" t="str">
            <v>001.20.00020</v>
          </cell>
          <cell r="B1357" t="str">
            <v>Conjunto motor bomba centrífuga trifásica 50 a 60 hz para sucção até 6m pot. 1/2 hp</v>
          </cell>
          <cell r="C1357" t="str">
            <v>CJ</v>
          </cell>
          <cell r="D1357">
            <v>288.70030000000003</v>
          </cell>
        </row>
        <row r="1358">
          <cell r="A1358" t="str">
            <v>001.20.00040</v>
          </cell>
          <cell r="B1358" t="str">
            <v>Conjunto motor bomba centrífuga trifásica 50 a 60 hz para sucção até 6m pot. 3/4 hp</v>
          </cell>
          <cell r="C1358" t="str">
            <v>CJ</v>
          </cell>
          <cell r="D1358">
            <v>299.70030000000003</v>
          </cell>
        </row>
        <row r="1359">
          <cell r="A1359" t="str">
            <v>001.20.00060</v>
          </cell>
          <cell r="B1359" t="str">
            <v>Conjunto motor bomba centrífuga trifásica 50 a 60 hz para sucção até 6m pot. 1 hp</v>
          </cell>
          <cell r="C1359" t="str">
            <v>CJ</v>
          </cell>
          <cell r="D1359">
            <v>389.57139999999998</v>
          </cell>
        </row>
        <row r="1360">
          <cell r="A1360" t="str">
            <v>001.20.00080</v>
          </cell>
          <cell r="B1360" t="str">
            <v>Conjunto motor bomba centrífuga trifásica 50 a 60 hz para sucção até 6m pot. 1 1/2"""""""" hp</v>
          </cell>
          <cell r="C1360" t="str">
            <v>CJ</v>
          </cell>
          <cell r="D1360">
            <v>466.57139999999998</v>
          </cell>
        </row>
        <row r="1361">
          <cell r="A1361" t="str">
            <v>001.20.00100</v>
          </cell>
          <cell r="B1361" t="str">
            <v>Conjunto motor bomba centrífuga trifásica 50 a 60 hz para sucção até 6m pot. 2"""""""" hp</v>
          </cell>
          <cell r="C1361" t="str">
            <v>CJ</v>
          </cell>
          <cell r="D1361">
            <v>499.4425</v>
          </cell>
        </row>
        <row r="1362">
          <cell r="A1362" t="str">
            <v>001.20.00120</v>
          </cell>
          <cell r="B1362" t="str">
            <v>Conjunto motor bomba centrifuga monoestagio com bocais flangeados - cf-7 mark ou similar - 03 cv</v>
          </cell>
          <cell r="C1362" t="str">
            <v>UN</v>
          </cell>
          <cell r="D1362">
            <v>276.4425</v>
          </cell>
        </row>
        <row r="1363">
          <cell r="A1363" t="str">
            <v>001.20.00140</v>
          </cell>
          <cell r="B1363" t="str">
            <v>Fornecimento e Instalação de Ar Condicionado Tipo Split 9 000 BTUS, Linha Tempstar ou Mesmo Padrão</v>
          </cell>
          <cell r="C1363" t="str">
            <v>CJ</v>
          </cell>
          <cell r="D1363">
            <v>2150</v>
          </cell>
        </row>
        <row r="1364">
          <cell r="A1364" t="str">
            <v>001.20.00160</v>
          </cell>
          <cell r="B1364" t="str">
            <v>Fornecimento e Instalação de Ar Condicionado Tipo Split 12 000 BTUS, Linha Tempstar ou Mesmo Padrão</v>
          </cell>
          <cell r="C1364" t="str">
            <v>CJ</v>
          </cell>
          <cell r="D1364">
            <v>2520</v>
          </cell>
        </row>
        <row r="1365">
          <cell r="A1365" t="str">
            <v>001.20.00165</v>
          </cell>
          <cell r="B1365" t="str">
            <v>Fornecimento e Instalação de Ar Condicionado Tipo Split 18 000 BTUS, Linha Tempstar ou Mesmo Padrão</v>
          </cell>
          <cell r="C1365" t="str">
            <v>CJ</v>
          </cell>
          <cell r="D1365">
            <v>2960</v>
          </cell>
        </row>
        <row r="1366">
          <cell r="A1366" t="str">
            <v>001.20.00170</v>
          </cell>
          <cell r="B1366" t="str">
            <v>Fornecimento e Instalação de Ar Condicionado Tipo Split 22 000 BTUS, Linha Tempstar ou Mesmo Padrão</v>
          </cell>
          <cell r="C1366" t="str">
            <v>CJ</v>
          </cell>
          <cell r="D1366">
            <v>4090</v>
          </cell>
        </row>
        <row r="1367">
          <cell r="A1367" t="str">
            <v>001.20.00175</v>
          </cell>
          <cell r="B1367" t="str">
            <v>Fornecimento e Instalação de Ar Condicionado Tipo Split 36 000 BTUS, Linha Tempstar ou Mesmo Padrão</v>
          </cell>
          <cell r="C1367" t="str">
            <v>CJ</v>
          </cell>
          <cell r="D1367">
            <v>5960</v>
          </cell>
        </row>
        <row r="1368">
          <cell r="A1368" t="str">
            <v>001.20.00180</v>
          </cell>
          <cell r="B1368" t="str">
            <v>Fornecimento e Instalação de Ar Condicionado Tipo Split 48 000 BTUS, Linha Tempstar ou Mesmo Padrão</v>
          </cell>
          <cell r="C1368" t="str">
            <v>CJ</v>
          </cell>
          <cell r="D1368">
            <v>7000</v>
          </cell>
        </row>
        <row r="1369">
          <cell r="A1369" t="str">
            <v>001.20.00200</v>
          </cell>
          <cell r="B1369" t="str">
            <v>Fornecimento e Instalação de Ar Condicionado Tipo Split 60 000 BTUS, Linha Tempstar ou Mesmo Padrão</v>
          </cell>
          <cell r="C1369" t="str">
            <v>CJ</v>
          </cell>
          <cell r="D1369">
            <v>7630</v>
          </cell>
        </row>
        <row r="1370">
          <cell r="A1370" t="str">
            <v>001.20.00220</v>
          </cell>
          <cell r="B1370" t="str">
            <v>Fornecimento e Instalação de Ar Condicionado Tipo Split 7 000 BTUS, Linha Silence ou Mesmo Padrão</v>
          </cell>
          <cell r="C1370" t="str">
            <v>CJ</v>
          </cell>
          <cell r="D1370">
            <v>2205</v>
          </cell>
        </row>
        <row r="1371">
          <cell r="A1371" t="str">
            <v>001.20.00240</v>
          </cell>
          <cell r="B1371" t="str">
            <v>Fornecimento e Instalação de Ar Condicionado Tipo Split 9 000 BTUS, Linha Silence ou Mesmo Padrão</v>
          </cell>
          <cell r="C1371" t="str">
            <v>CJ</v>
          </cell>
          <cell r="D1371">
            <v>2510</v>
          </cell>
        </row>
        <row r="1372">
          <cell r="A1372" t="str">
            <v>001.20.00260</v>
          </cell>
          <cell r="B1372" t="str">
            <v>Fornecimento e Instalação de Ar Condicionado Tipo Split 12 000 BTUS, Linha Silence ou Mesmo Padrão</v>
          </cell>
          <cell r="C1372" t="str">
            <v>CJ</v>
          </cell>
          <cell r="D1372">
            <v>2980</v>
          </cell>
        </row>
        <row r="1373">
          <cell r="A1373" t="str">
            <v>001.20.00265</v>
          </cell>
          <cell r="B1373" t="str">
            <v>Fornecimento e Instalação de Ar Condicionado Tipo Split 18 000 BTUS, Linha Silence ou Mesmo Padrão</v>
          </cell>
          <cell r="C1373" t="str">
            <v>CJ</v>
          </cell>
          <cell r="D1373">
            <v>4000</v>
          </cell>
        </row>
        <row r="1374">
          <cell r="A1374" t="str">
            <v>001.20.00270</v>
          </cell>
          <cell r="B1374" t="str">
            <v>Fornecimento e Instalação de Ar Condicionado Tipo Split 24 000 BTUS, Linha Silence ou Mesmo Padrão</v>
          </cell>
          <cell r="C1374" t="str">
            <v>CJ</v>
          </cell>
          <cell r="D1374">
            <v>4420</v>
          </cell>
        </row>
        <row r="1375">
          <cell r="A1375" t="str">
            <v>001.20.00275</v>
          </cell>
          <cell r="B1375" t="str">
            <v>Fornecimento e Instalação de Ar Condicionado Tipo Split 36 000 BTUS, Linha Modernitá ou Mesmo Padrão</v>
          </cell>
          <cell r="C1375" t="str">
            <v>CJ</v>
          </cell>
          <cell r="D1375">
            <v>6250</v>
          </cell>
        </row>
        <row r="1376">
          <cell r="A1376" t="str">
            <v>001.20.00280</v>
          </cell>
          <cell r="B1376" t="str">
            <v>Fornecimento e Instalação de Ar Condicionado Tipo Split 48 000 BTUS, Linha Silence ou Mesmo Padrão</v>
          </cell>
          <cell r="C1376" t="str">
            <v>CJ</v>
          </cell>
          <cell r="D1376">
            <v>8000</v>
          </cell>
        </row>
        <row r="1377">
          <cell r="A1377" t="str">
            <v>001.20.00300</v>
          </cell>
          <cell r="B1377" t="str">
            <v>Fornecimento e Instalação de Ar Condicionado Tipo Split 60 000 BTUS, Linha Silence ou Mesmo Padrão</v>
          </cell>
          <cell r="C1377" t="str">
            <v>CJ</v>
          </cell>
          <cell r="D1377">
            <v>8700</v>
          </cell>
        </row>
        <row r="1378">
          <cell r="A1378" t="str">
            <v>001.20.00320</v>
          </cell>
          <cell r="B1378" t="str">
            <v>Fornecimento e Instalação de Rede Figorígena (Tubo de Cobre 3/8"" e 1/4""; Cabo PP 4x1.50; Isolante Térmico em Espuma Para Tubulação 5/8"" e Fita Aluminizada) Para Aparelho Ar Cond. Split até 10.000 BTU'S</v>
          </cell>
          <cell r="C1378" t="str">
            <v>ml</v>
          </cell>
          <cell r="D1378">
            <v>30.718499999999999</v>
          </cell>
        </row>
        <row r="1379">
          <cell r="A1379" t="str">
            <v>001.20.00340</v>
          </cell>
          <cell r="B1379" t="str">
            <v>Fornecimento e Instalação de Rede Figorígena (Tubo de Cobre 1/2"" e 1/4""; Cabo PP 4x1.50; Isolante Térmico em Espuma Para Tubulação 3/4"" e Fita Aluminizada) Para Aparelho Ar Cond. Split de 12.000 BTU'S</v>
          </cell>
          <cell r="C1379" t="str">
            <v>ml</v>
          </cell>
          <cell r="D1379">
            <v>31.688700000000001</v>
          </cell>
        </row>
        <row r="1380">
          <cell r="A1380" t="str">
            <v>001.20.00360</v>
          </cell>
          <cell r="B1380" t="str">
            <v>Fornecimento e Instalação de Rede Figorígena (Tubo de Cobre 3/8"" e 5/8""; Cabo PP 4x1.50; Isolante Térmico em Espuma Para Tubulação 7/8"" e Fita Aluminizada) Para Aparelho Ar Cond. Split de 24.000 BTU'S</v>
          </cell>
          <cell r="C1380" t="str">
            <v>ml</v>
          </cell>
          <cell r="D1380">
            <v>38.580199999999998</v>
          </cell>
        </row>
        <row r="1381">
          <cell r="A1381" t="str">
            <v>001.20.00380</v>
          </cell>
          <cell r="B1381" t="str">
            <v>Fornecimento e Instalação de Rede Figorígena (Tubo de Cobre 1/2"" e 7/8""; Cabo PP 4x1.50; Isolante Térmico em Espuma Para Tubulação 1"" e Fita Aluminizada) Para Aparelho Ar Cond. Split de 48.000 BTU'S</v>
          </cell>
          <cell r="C1381" t="str">
            <v>ml</v>
          </cell>
          <cell r="D1381">
            <v>42.743099999999998</v>
          </cell>
        </row>
        <row r="1382">
          <cell r="A1382" t="str">
            <v>001.20.00400</v>
          </cell>
          <cell r="B1382" t="str">
            <v>Fornecimento e Instalação de Rede Figorígena (Tubo de Cobre 1/2"" e 7/8""; Cabo PP 4x1.50; Isolante Térmico em Espuma Para Tubulação 1"" e Fita Aluminizada) Para Aparelho Ar Cond. Split de 60.000 BTU'S</v>
          </cell>
          <cell r="C1382" t="str">
            <v>ml</v>
          </cell>
          <cell r="D1382">
            <v>42.743099999999998</v>
          </cell>
        </row>
        <row r="1383">
          <cell r="A1383" t="str">
            <v>001.21</v>
          </cell>
          <cell r="B1383" t="str">
            <v>INSTALAÇÕES ELÉTRICAS - CAIXAS DE INSPEÇÃO E PASSAGEM</v>
          </cell>
          <cell r="D1383">
            <v>1816.068</v>
          </cell>
        </row>
        <row r="1384">
          <cell r="A1384" t="str">
            <v>001.21.00020</v>
          </cell>
          <cell r="B1384" t="str">
            <v>Execução de caixa de passagem de concreto de 5 cm espessura e tampa de concreto impermeabilizada de 30.00 x 30.00 x 30.00 cm</v>
          </cell>
          <cell r="C1384" t="str">
            <v>CJ</v>
          </cell>
          <cell r="D1384">
            <v>29.3675</v>
          </cell>
        </row>
        <row r="1385">
          <cell r="A1385" t="str">
            <v>001.21.00040</v>
          </cell>
          <cell r="B1385" t="str">
            <v>Execução de caixa de passagem de concreto de 5 cm espessura e tampa de concreto impermeabilizada de 30.00 x 30.00 x 40.00 cm</v>
          </cell>
          <cell r="C1385" t="str">
            <v>CJ</v>
          </cell>
          <cell r="D1385">
            <v>33.421199999999999</v>
          </cell>
        </row>
        <row r="1386">
          <cell r="A1386" t="str">
            <v>001.21.00060</v>
          </cell>
          <cell r="B1386" t="str">
            <v>Execução de caixa de passagem de concreto de 5 cm espessura e tampa de concreto impermeabilizada de 40.00 x 40.00 x 40.00 cm</v>
          </cell>
          <cell r="C1386" t="str">
            <v>CJ</v>
          </cell>
          <cell r="D1386">
            <v>49.469099999999997</v>
          </cell>
        </row>
        <row r="1387">
          <cell r="A1387" t="str">
            <v>001.21.00080</v>
          </cell>
          <cell r="B1387" t="str">
            <v>Execução de caixa de passagem de concreto de 5 cm espessura e tampa de concreto impermeabilizada de 40.00 x 40.00 x 50.00 cm</v>
          </cell>
          <cell r="C1387" t="str">
            <v>CJ</v>
          </cell>
          <cell r="D1387">
            <v>56.373899999999999</v>
          </cell>
        </row>
        <row r="1388">
          <cell r="A1388" t="str">
            <v>001.21.00100</v>
          </cell>
          <cell r="B1388" t="str">
            <v>Execução de caixa de passagem de concreto de 5 cm espessura e tampa de concreto impermeabilizada de 50.00 x 50.00 x 50.00 cm</v>
          </cell>
          <cell r="C1388" t="str">
            <v>CJ</v>
          </cell>
          <cell r="D1388">
            <v>74.656300000000002</v>
          </cell>
        </row>
        <row r="1389">
          <cell r="A1389" t="str">
            <v>001.21.00120</v>
          </cell>
          <cell r="B1389" t="str">
            <v>Execução de caixa de passagem de concreto de 5 cm espessura e tampa de concreto impermeabilizada de 50.00 x 50.00 x 60.00 cm</v>
          </cell>
          <cell r="C1389" t="str">
            <v>CJ</v>
          </cell>
          <cell r="D1389">
            <v>83.427599999999998</v>
          </cell>
        </row>
        <row r="1390">
          <cell r="A1390" t="str">
            <v>001.21.00140</v>
          </cell>
          <cell r="B1390" t="str">
            <v>Execução de caixa de passagem de concreto de 5 cm espessura e tampa de concreto impermeabilizada de 60.00 x 60.00 x 60.00 cm</v>
          </cell>
          <cell r="C1390" t="str">
            <v>CJ</v>
          </cell>
          <cell r="D1390">
            <v>105.6909</v>
          </cell>
        </row>
        <row r="1391">
          <cell r="A1391" t="str">
            <v>001.21.00160</v>
          </cell>
          <cell r="B1391" t="str">
            <v>Execução de caixa de passagem de concreto de 5 cm espessura e tampa de concreto impermeabilizada de 80.00 x 80.00 x 80.00 cm</v>
          </cell>
          <cell r="C1391" t="str">
            <v>CJ</v>
          </cell>
          <cell r="D1391">
            <v>184.7371</v>
          </cell>
        </row>
        <row r="1392">
          <cell r="A1392" t="str">
            <v>001.21.00180</v>
          </cell>
          <cell r="B1392" t="str">
            <v>Execução de caixa de passagem de concreto de 5 cm espessura e tampa de concreto impermeabilizada de 80.00 x 80.00 x 100.00 cm</v>
          </cell>
          <cell r="C1392" t="str">
            <v>CJ</v>
          </cell>
          <cell r="D1392">
            <v>214.36359999999999</v>
          </cell>
        </row>
        <row r="1393">
          <cell r="A1393" t="str">
            <v>001.21.00200</v>
          </cell>
          <cell r="B1393" t="str">
            <v>Execução de caixa de passagem de alvenaria de 1/2 vez c/ tampa de concreto impermeabilizada 30.00 x 30.00 x 30.00 cm</v>
          </cell>
          <cell r="C1393" t="str">
            <v>CJ</v>
          </cell>
          <cell r="D1393">
            <v>42.596299999999999</v>
          </cell>
        </row>
        <row r="1394">
          <cell r="A1394" t="str">
            <v>001.21.00220</v>
          </cell>
          <cell r="B1394" t="str">
            <v>Execução de caixa de passagem de alvenaria de 1/2 vez c/ tampa de concreto impermeabilizada 30.00 x 30.00 x 40.00 cm</v>
          </cell>
          <cell r="C1394" t="str">
            <v>CJ</v>
          </cell>
          <cell r="D1394">
            <v>49.892099999999999</v>
          </cell>
        </row>
        <row r="1395">
          <cell r="A1395" t="str">
            <v>001.21.00240</v>
          </cell>
          <cell r="B1395" t="str">
            <v>Execução de caixa de passagem de alvenaria de 1/2 vez c/ tampa de concreto impermeabilizada 40.00 x 40.00 x 40.00 cm</v>
          </cell>
          <cell r="C1395" t="str">
            <v>CJ</v>
          </cell>
          <cell r="D1395">
            <v>62.007599999999996</v>
          </cell>
        </row>
        <row r="1396">
          <cell r="A1396" t="str">
            <v>001.21.00260</v>
          </cell>
          <cell r="B1396" t="str">
            <v>Execução de caixa de passagem de alvenaria de 1/2 vez c/ tampa de concreto impermeabilizada 40.00 x 40.00 x 50.00 cm</v>
          </cell>
          <cell r="C1396" t="str">
            <v>CJ</v>
          </cell>
          <cell r="D1396">
            <v>73.315600000000003</v>
          </cell>
        </row>
        <row r="1397">
          <cell r="A1397" t="str">
            <v>001.21.00280</v>
          </cell>
          <cell r="B1397" t="str">
            <v>Execução de caixa de passagem de alvenaria de 1/2 vez c/ tampa de concreto impermeabiliada 50.00 x 50.00 x 50.00 cm</v>
          </cell>
          <cell r="C1397" t="str">
            <v>CJ</v>
          </cell>
          <cell r="D1397">
            <v>90.509</v>
          </cell>
        </row>
        <row r="1398">
          <cell r="A1398" t="str">
            <v>001.21.00300</v>
          </cell>
          <cell r="B1398" t="str">
            <v>Exeucução de caixa de passagem de alvenaria de 1/2 vez c/ tampa de concreto impermeabilizada 50.00 x 50.00 x 60.0 cm</v>
          </cell>
          <cell r="C1398" t="str">
            <v>CJ</v>
          </cell>
          <cell r="D1398">
            <v>100.90900000000001</v>
          </cell>
        </row>
        <row r="1399">
          <cell r="A1399" t="str">
            <v>001.21.00320</v>
          </cell>
          <cell r="B1399" t="str">
            <v>Execuçãoo de caixa de passagem de alvenaria de 1/2 vez c/ tampa de concreto impermeabilizada 60.00 x 60.00 x 60.00 cm</v>
          </cell>
          <cell r="C1399" t="str">
            <v>CJ</v>
          </cell>
          <cell r="D1399">
            <v>123.2679</v>
          </cell>
        </row>
        <row r="1400">
          <cell r="A1400" t="str">
            <v>001.21.00340</v>
          </cell>
          <cell r="B1400" t="str">
            <v>Execução de caixa de passagem de alvenaria de 1/2 vez c/ tampa de concreto impermeabilizada 80.00 x 80.00 x 80.00 cm</v>
          </cell>
          <cell r="C1400" t="str">
            <v>CJ</v>
          </cell>
          <cell r="D1400">
            <v>202.98230000000001</v>
          </cell>
        </row>
        <row r="1401">
          <cell r="A1401" t="str">
            <v>001.21.00360</v>
          </cell>
          <cell r="B1401" t="str">
            <v>Execução de caixa de passagem de alvenaria de 1/2 vez c/ tampa de concreto impermeabilizada 80.00 x 80.00 x 100.00 cm</v>
          </cell>
          <cell r="C1401" t="str">
            <v>CJ</v>
          </cell>
          <cell r="D1401">
            <v>239.08099999999999</v>
          </cell>
        </row>
        <row r="1402">
          <cell r="A1402" t="str">
            <v>001.22</v>
          </cell>
          <cell r="B1402" t="str">
            <v>INSTALAÇÕES ELÉTRICAS - ALTA TENSÃO</v>
          </cell>
          <cell r="D1402">
            <v>102058.2659</v>
          </cell>
        </row>
        <row r="1403">
          <cell r="A1403" t="str">
            <v>001.22.00020</v>
          </cell>
          <cell r="B1403" t="str">
            <v>Fornecimento e Instalação de Fusível NH 63 A, 500 V</v>
          </cell>
          <cell r="C1403" t="str">
            <v>UN</v>
          </cell>
          <cell r="D1403">
            <v>14.727399999999999</v>
          </cell>
        </row>
        <row r="1404">
          <cell r="A1404" t="str">
            <v>001.22.00040</v>
          </cell>
          <cell r="B1404" t="str">
            <v>Fornecimento e Instalação de Fusível NH 80 A, 500 V</v>
          </cell>
          <cell r="C1404" t="str">
            <v>UN</v>
          </cell>
          <cell r="D1404">
            <v>5.1574</v>
          </cell>
        </row>
        <row r="1405">
          <cell r="A1405" t="str">
            <v>001.22.00060</v>
          </cell>
          <cell r="B1405" t="str">
            <v>Fornecimento e Instalação de Fusível NH 100 A, 500 V</v>
          </cell>
          <cell r="C1405" t="str">
            <v>UN</v>
          </cell>
          <cell r="D1405">
            <v>14.727399999999999</v>
          </cell>
        </row>
        <row r="1406">
          <cell r="A1406" t="str">
            <v>001.22.00080</v>
          </cell>
          <cell r="B1406" t="str">
            <v>Fornecimento e Instalação de Fusível NH 160 A, 500 V</v>
          </cell>
          <cell r="C1406" t="str">
            <v>UN</v>
          </cell>
          <cell r="D1406">
            <v>14.727399999999999</v>
          </cell>
        </row>
        <row r="1407">
          <cell r="A1407" t="str">
            <v>001.22.00100</v>
          </cell>
          <cell r="B1407" t="str">
            <v>Fornecimento e Instalação de Fusível NH 200 A, 500 V</v>
          </cell>
          <cell r="C1407" t="str">
            <v>UN</v>
          </cell>
          <cell r="D1407">
            <v>31.236000000000001</v>
          </cell>
        </row>
        <row r="1408">
          <cell r="A1408" t="str">
            <v>001.22.00120</v>
          </cell>
          <cell r="B1408" t="str">
            <v>Fornecimento e Instalação de Fusível NH 315 A, 500 V</v>
          </cell>
          <cell r="C1408" t="str">
            <v>UN</v>
          </cell>
          <cell r="D1408">
            <v>45.926000000000002</v>
          </cell>
        </row>
        <row r="1409">
          <cell r="A1409" t="str">
            <v>001.22.00140</v>
          </cell>
          <cell r="B1409" t="str">
            <v>Fornecimento e Instalação de Fusível NH 400 A, 500 V</v>
          </cell>
          <cell r="C1409" t="str">
            <v>UN</v>
          </cell>
          <cell r="D1409">
            <v>20.795999999999999</v>
          </cell>
        </row>
        <row r="1410">
          <cell r="A1410" t="str">
            <v>001.22.00160</v>
          </cell>
          <cell r="B1410" t="str">
            <v>Fornecimento e Instalação de Fusível NH 630 A, 500 V</v>
          </cell>
          <cell r="C1410" t="str">
            <v>UN</v>
          </cell>
          <cell r="D1410">
            <v>29.936</v>
          </cell>
        </row>
        <row r="1411">
          <cell r="A1411" t="str">
            <v>001.22.00180</v>
          </cell>
          <cell r="B1411" t="str">
            <v>Fornecimento e instalação de chave blindada triplar 3x125amp/500v</v>
          </cell>
          <cell r="C1411" t="str">
            <v>CJ</v>
          </cell>
          <cell r="D1411">
            <v>322.31909999999999</v>
          </cell>
        </row>
        <row r="1412">
          <cell r="A1412" t="str">
            <v>001.22.00190</v>
          </cell>
          <cell r="B1412" t="str">
            <v>Execução de mureta em alvenaria de 1.5 vez  de tijolo assente com argamassa mista 1:2:8 cimento cal hidratada e areia inclusive fundação em concreto ciclópico no traço 1:3;6 revestimento rústico e caiação - para instalação de medidor de luz e força</v>
          </cell>
          <cell r="C1412" t="str">
            <v>m2</v>
          </cell>
          <cell r="D1412">
            <v>142.69110000000001</v>
          </cell>
        </row>
        <row r="1413">
          <cell r="A1413" t="str">
            <v>001.22.00200</v>
          </cell>
          <cell r="B1413" t="str">
            <v>Fornecimento e instalação de placa de advertência com os dizeres ""perigo de morte alta tensão""</v>
          </cell>
          <cell r="C1413" t="str">
            <v>PC</v>
          </cell>
          <cell r="D1413">
            <v>36.087000000000003</v>
          </cell>
        </row>
        <row r="1414">
          <cell r="A1414" t="str">
            <v>001.22.00220</v>
          </cell>
          <cell r="B1414" t="str">
            <v>Fornecimento e instalação de arame de aço galvanizado nº 14bwg (27 2g/m)</v>
          </cell>
          <cell r="C1414" t="str">
            <v>KG</v>
          </cell>
          <cell r="D1414">
            <v>8.3422000000000001</v>
          </cell>
        </row>
        <row r="1415">
          <cell r="A1415" t="str">
            <v>001.22.00240</v>
          </cell>
          <cell r="B1415" t="str">
            <v>Fornecimento e instalação de cabo de aço 6.4mm 1/4""</v>
          </cell>
          <cell r="C1415" t="str">
            <v>ML</v>
          </cell>
          <cell r="D1415">
            <v>2.5790000000000002</v>
          </cell>
        </row>
        <row r="1416">
          <cell r="A1416" t="str">
            <v>001.22.00260</v>
          </cell>
          <cell r="B1416" t="str">
            <v>Esticador galvanizado de diâm. 1/2""</v>
          </cell>
          <cell r="C1416" t="str">
            <v>UN</v>
          </cell>
          <cell r="D1416">
            <v>13.026</v>
          </cell>
        </row>
        <row r="1417">
          <cell r="A1417" t="str">
            <v>001.22.00280</v>
          </cell>
          <cell r="B1417" t="str">
            <v>Fornecimento e instalação de sapatilha para cabo de aço ate 3/8</v>
          </cell>
          <cell r="C1417" t="str">
            <v>UN</v>
          </cell>
          <cell r="D1417">
            <v>1.5673999999999999</v>
          </cell>
        </row>
        <row r="1418">
          <cell r="A1418" t="str">
            <v>001.22.00300</v>
          </cell>
          <cell r="B1418" t="str">
            <v>Fornecimento e instalação de fita de alumínio para proteção de 1 x 10 mm</v>
          </cell>
          <cell r="C1418" t="str">
            <v>KG</v>
          </cell>
          <cell r="D1418">
            <v>34.2209</v>
          </cell>
        </row>
        <row r="1419">
          <cell r="A1419" t="str">
            <v>001.22.00320</v>
          </cell>
          <cell r="B1419" t="str">
            <v>Fornecimento e instalação de arruela redonda para parafuso diam. 16.00 mm (5/8"""")</v>
          </cell>
          <cell r="C1419" t="str">
            <v>UN</v>
          </cell>
          <cell r="D1419">
            <v>0.78869999999999996</v>
          </cell>
        </row>
        <row r="1420">
          <cell r="A1420" t="str">
            <v>001.22.00340</v>
          </cell>
          <cell r="B1420" t="str">
            <v>Fornecimento e instalação de porca quadrada para parafuso diâmetro 16.00mm</v>
          </cell>
          <cell r="C1420" t="str">
            <v>UN</v>
          </cell>
          <cell r="D1420">
            <v>1.2174</v>
          </cell>
        </row>
        <row r="1421">
          <cell r="A1421" t="str">
            <v>001.22.00360</v>
          </cell>
          <cell r="B1421" t="str">
            <v>Fornecimento e instalação de Cabo de Alumínio Nú 2 CAA AWG SPARROW</v>
          </cell>
          <cell r="C1421" t="str">
            <v>KG</v>
          </cell>
          <cell r="D1421">
            <v>16.043700000000001</v>
          </cell>
        </row>
        <row r="1422">
          <cell r="A1422" t="str">
            <v>001.22.00380</v>
          </cell>
          <cell r="B1422" t="str">
            <v>Fornecimento e Instalação de Cabo de Alumínio Multiplexado 3 x 1 x 35 mm2 + 35 mm2 - Fase CA, Isolamento com XLPE e Neutro Nú CAL</v>
          </cell>
          <cell r="C1422" t="str">
            <v>ML</v>
          </cell>
          <cell r="D1422">
            <v>12.3843</v>
          </cell>
        </row>
        <row r="1423">
          <cell r="A1423" t="str">
            <v>001.22.00400</v>
          </cell>
          <cell r="B1423" t="str">
            <v>Fornecimento e Instalação de Cabo de Alumínio Multiplexado 3 x 1 x 70 mm2 + 70 mm2 - Fase CA, Isolamento com XLPE e Neutro Nú CAL</v>
          </cell>
          <cell r="C1423" t="str">
            <v>ML</v>
          </cell>
          <cell r="D1423">
            <v>21.6357</v>
          </cell>
        </row>
        <row r="1424">
          <cell r="A1424" t="str">
            <v>001.22.00420</v>
          </cell>
          <cell r="B1424" t="str">
            <v>Fornecimento e Instalação de Cabo de Alumínio Multiplexado 3 x 1 x 120 mm2 + 70 mm2 - Fase CA, Isolamento com XLPE e Neutro Nú CAL</v>
          </cell>
          <cell r="C1424" t="str">
            <v>ML</v>
          </cell>
          <cell r="D1424">
            <v>32.845500000000001</v>
          </cell>
        </row>
        <row r="1425">
          <cell r="A1425" t="str">
            <v>001.22.00440</v>
          </cell>
          <cell r="B1425" t="str">
            <v>Fornecimento e instalação de Cruzeta de Concreto 90 x 90 x 2000 mm - 250 daN - Retangular</v>
          </cell>
          <cell r="C1425" t="str">
            <v>UN</v>
          </cell>
          <cell r="D1425">
            <v>63.160200000000003</v>
          </cell>
        </row>
        <row r="1426">
          <cell r="A1426" t="str">
            <v>001.22.00460</v>
          </cell>
          <cell r="B1426" t="str">
            <v>Fornecimento e Instalação de Mão Francesa Plana 3/16"""" x 32 x 619 mm</v>
          </cell>
          <cell r="C1426" t="str">
            <v>UN</v>
          </cell>
          <cell r="D1426">
            <v>7.4939</v>
          </cell>
        </row>
        <row r="1427">
          <cell r="A1427" t="str">
            <v>001.22.00480</v>
          </cell>
          <cell r="B1427" t="str">
            <v>Fornecimento e Instalação de Olhal Para Parafuso de Diam.16mm</v>
          </cell>
          <cell r="C1427" t="str">
            <v>UN</v>
          </cell>
          <cell r="D1427">
            <v>8.6938999999999993</v>
          </cell>
        </row>
        <row r="1428">
          <cell r="A1428" t="str">
            <v>001.22.00500</v>
          </cell>
          <cell r="B1428" t="str">
            <v>Fornecimento e Instalação de Isolador de Disco de 154.00 mm (6"""")</v>
          </cell>
          <cell r="C1428" t="str">
            <v>UN</v>
          </cell>
          <cell r="D1428">
            <v>25.343900000000001</v>
          </cell>
        </row>
        <row r="1429">
          <cell r="A1429" t="str">
            <v>001.22.00520</v>
          </cell>
          <cell r="B1429" t="str">
            <v>Fornecimento e instalação de Isolador de Pilar 15.00 Kv - 110 Kv</v>
          </cell>
          <cell r="C1429" t="str">
            <v>UN</v>
          </cell>
          <cell r="D1429">
            <v>59.335299999999997</v>
          </cell>
        </row>
        <row r="1430">
          <cell r="A1430" t="str">
            <v>001.22.00540</v>
          </cell>
          <cell r="B1430" t="str">
            <v>Fornecimento e instalação de Isolador de Pilar 34,50 Kv - 170 Kv</v>
          </cell>
          <cell r="C1430" t="str">
            <v>UN</v>
          </cell>
          <cell r="D1430">
            <v>56.075299999999999</v>
          </cell>
        </row>
        <row r="1431">
          <cell r="A1431" t="str">
            <v>001.22.00560</v>
          </cell>
          <cell r="B1431" t="str">
            <v>Fornecimento e Instalação de Pino Auto Travante 16.00 x 168.00 mm 15/34.5 KV</v>
          </cell>
          <cell r="C1431" t="str">
            <v>UN</v>
          </cell>
          <cell r="D1431">
            <v>8.9469999999999992</v>
          </cell>
        </row>
        <row r="1432">
          <cell r="A1432" t="str">
            <v>001.22.00580</v>
          </cell>
          <cell r="B1432" t="str">
            <v>Fornecimento e Instalação de Arruela Quadrada 16.00 de 38.00mm X 3.00 mm com Furo de 18.00 mm</v>
          </cell>
          <cell r="C1432" t="str">
            <v>UN</v>
          </cell>
          <cell r="D1432">
            <v>0.58520000000000005</v>
          </cell>
        </row>
        <row r="1433">
          <cell r="A1433" t="str">
            <v>001.22.00600</v>
          </cell>
          <cell r="B1433" t="str">
            <v>Fornecimento e Instalação de Gancho Olhal</v>
          </cell>
          <cell r="C1433" t="str">
            <v>UN</v>
          </cell>
          <cell r="D1433">
            <v>6.5651000000000002</v>
          </cell>
        </row>
        <row r="1434">
          <cell r="A1434" t="str">
            <v>001.22.00620</v>
          </cell>
          <cell r="B1434" t="str">
            <v>Fornecimento e instalação de chave fusível XS 15 Kv 300 A 10 KA Mod C</v>
          </cell>
          <cell r="C1434" t="str">
            <v>UN</v>
          </cell>
          <cell r="D1434">
            <v>140.35390000000001</v>
          </cell>
        </row>
        <row r="1435">
          <cell r="A1435" t="str">
            <v>001.22.00640</v>
          </cell>
          <cell r="B1435" t="str">
            <v>Fornecimento e Instalação de Chave Fusível XS 36,2 Kv 300 A 5 KA Mod C</v>
          </cell>
          <cell r="C1435" t="str">
            <v>UN</v>
          </cell>
          <cell r="D1435">
            <v>205.47389999999999</v>
          </cell>
        </row>
        <row r="1436">
          <cell r="A1436" t="str">
            <v>001.22.00660</v>
          </cell>
          <cell r="B1436" t="str">
            <v>Fornecimento e Instalação de Chave Seccionadora Unipolar 15 Kv 630 A 95 KV C/ Terminal</v>
          </cell>
          <cell r="C1436" t="str">
            <v>UN</v>
          </cell>
          <cell r="D1436">
            <v>236.5522</v>
          </cell>
        </row>
        <row r="1437">
          <cell r="A1437" t="str">
            <v>001.22.00680</v>
          </cell>
          <cell r="B1437" t="str">
            <v>Fornecimento e Instalação de Chave Seccionadora Unipolar 36,2 Kv 630 A 95 KV C/ Terminal</v>
          </cell>
          <cell r="C1437" t="str">
            <v>UN</v>
          </cell>
          <cell r="D1437">
            <v>405.08699999999999</v>
          </cell>
        </row>
        <row r="1438">
          <cell r="A1438" t="str">
            <v>001.22.00700</v>
          </cell>
          <cell r="B1438" t="str">
            <v>Fornecimento e Instalação de Protetor de Bucha A. T. de Trafo 15 KV</v>
          </cell>
          <cell r="C1438" t="str">
            <v>UN</v>
          </cell>
          <cell r="D1438">
            <v>15.6751</v>
          </cell>
        </row>
        <row r="1439">
          <cell r="A1439" t="str">
            <v>001.22.00720</v>
          </cell>
          <cell r="B1439" t="str">
            <v>Fornecimento e Instalação de Elo Fusível de Alta Tensão 1 H 500 mm</v>
          </cell>
          <cell r="C1439" t="str">
            <v>UN</v>
          </cell>
          <cell r="D1439">
            <v>4.0347999999999997</v>
          </cell>
        </row>
        <row r="1440">
          <cell r="A1440" t="str">
            <v>001.22.00740</v>
          </cell>
          <cell r="B1440" t="str">
            <v>Fornecimento e Instalação de Elo Fusível de Alta Tensão 2 H 500 mm</v>
          </cell>
          <cell r="C1440" t="str">
            <v>UN</v>
          </cell>
          <cell r="D1440">
            <v>4.0347999999999997</v>
          </cell>
        </row>
        <row r="1441">
          <cell r="A1441" t="str">
            <v>001.22.00760</v>
          </cell>
          <cell r="B1441" t="str">
            <v>Fornecimento e Instalação de Elo Fusível de Alta Tensão 3 H 500 mm</v>
          </cell>
          <cell r="C1441" t="str">
            <v>UN</v>
          </cell>
          <cell r="D1441">
            <v>4.0347999999999997</v>
          </cell>
        </row>
        <row r="1442">
          <cell r="A1442" t="str">
            <v>001.22.00780</v>
          </cell>
          <cell r="B1442" t="str">
            <v>Fornecimento e Instalação de Elo Fusível de Alta Tensão 5 H 500 mm</v>
          </cell>
          <cell r="C1442" t="str">
            <v>UN</v>
          </cell>
          <cell r="D1442">
            <v>4.0347999999999997</v>
          </cell>
        </row>
        <row r="1443">
          <cell r="A1443" t="str">
            <v>001.22.00800</v>
          </cell>
          <cell r="B1443" t="str">
            <v>Fornecimento e Instalação de Elo Fusível de Alta Tensão 6 K 500 mm</v>
          </cell>
          <cell r="C1443" t="str">
            <v>UN</v>
          </cell>
          <cell r="D1443">
            <v>4.0347999999999997</v>
          </cell>
        </row>
        <row r="1444">
          <cell r="A1444" t="str">
            <v>001.22.00820</v>
          </cell>
          <cell r="B1444" t="str">
            <v>Fornecimento e Instalação de Elo Fusível de Alta Tensão 15 K 500 mm</v>
          </cell>
          <cell r="C1444" t="str">
            <v>UN</v>
          </cell>
          <cell r="D1444">
            <v>4.5347999999999997</v>
          </cell>
        </row>
        <row r="1445">
          <cell r="A1445" t="str">
            <v>001.22.00840</v>
          </cell>
          <cell r="B1445" t="str">
            <v>Fornecimento e Instalação de Elo Fusível de Alta Tensão 25 K 500 mm</v>
          </cell>
          <cell r="C1445" t="str">
            <v>UN</v>
          </cell>
          <cell r="D1445">
            <v>4.8348000000000004</v>
          </cell>
        </row>
        <row r="1446">
          <cell r="A1446" t="str">
            <v>001.22.00860</v>
          </cell>
          <cell r="B1446" t="str">
            <v>Fornecimento e Instalação de Para Raios 12 KV 10 KA Polimérico ZQP</v>
          </cell>
          <cell r="C1446" t="str">
            <v>UN</v>
          </cell>
          <cell r="D1446">
            <v>151.76390000000001</v>
          </cell>
        </row>
        <row r="1447">
          <cell r="A1447" t="str">
            <v>001.22.00880</v>
          </cell>
          <cell r="B1447" t="str">
            <v>Fornecimento e Instalação de Para Raios 30 KV 10 KA Polimérico ZQP</v>
          </cell>
          <cell r="C1447" t="str">
            <v>UN</v>
          </cell>
          <cell r="D1447">
            <v>351.57389999999998</v>
          </cell>
        </row>
        <row r="1448">
          <cell r="A1448" t="str">
            <v>001.22.00900</v>
          </cell>
          <cell r="B1448" t="str">
            <v>Fornecimento e Instalação de Suporte Padronizado para Transformador Para Poste DT 195 X 100 mm</v>
          </cell>
          <cell r="C1448" t="str">
            <v>UN</v>
          </cell>
          <cell r="D1448">
            <v>70.433899999999994</v>
          </cell>
        </row>
        <row r="1449">
          <cell r="A1449" t="str">
            <v>001.22.00920</v>
          </cell>
          <cell r="B1449" t="str">
            <v>Fornecimento e Instalação de Suporte Para Transformador Em Poste Circular 210 mm</v>
          </cell>
          <cell r="C1449" t="str">
            <v>UN</v>
          </cell>
          <cell r="D1449">
            <v>66.173900000000003</v>
          </cell>
        </row>
        <row r="1450">
          <cell r="A1450" t="str">
            <v>001.22.00940</v>
          </cell>
          <cell r="B1450" t="str">
            <v>Fornecimento e Instalação de Suporte Para Transformador Em Poste Circular 230 mm</v>
          </cell>
          <cell r="C1450" t="str">
            <v>UN</v>
          </cell>
          <cell r="D1450">
            <v>71.173900000000003</v>
          </cell>
        </row>
        <row r="1451">
          <cell r="A1451" t="str">
            <v>001.22.00960</v>
          </cell>
          <cell r="B1451" t="str">
            <v>Fornecimento e instalação de transformador Monofásico - MRT - Tensão Secundária 245/127 V 34.5 KV - 15 KVA</v>
          </cell>
          <cell r="C1451" t="str">
            <v>UN</v>
          </cell>
          <cell r="D1451">
            <v>2085.2170000000001</v>
          </cell>
        </row>
        <row r="1452">
          <cell r="A1452" t="str">
            <v>001.22.00980</v>
          </cell>
          <cell r="B1452" t="str">
            <v>Forneciemnto e instalação de transformador trifásico 13 8 13 2 6 6kv/220v primário em triângulo secundário em estrela 30 kva</v>
          </cell>
          <cell r="C1452" t="str">
            <v>UN</v>
          </cell>
          <cell r="D1452">
            <v>3361.0868</v>
          </cell>
        </row>
        <row r="1453">
          <cell r="A1453" t="str">
            <v>001.22.01000</v>
          </cell>
          <cell r="B1453" t="str">
            <v>Forneciemnto e instalação de transformador trifásico 13 8 13 2 6 6kv/220v primário em triângulo secundário em estrela 45 kva</v>
          </cell>
          <cell r="C1453" t="str">
            <v>UN</v>
          </cell>
          <cell r="D1453">
            <v>4163.7824000000001</v>
          </cell>
        </row>
        <row r="1454">
          <cell r="A1454" t="str">
            <v>001.22.01020</v>
          </cell>
          <cell r="B1454" t="str">
            <v>Forneciemnto e instalação de transformador trifásico 13 8 13 2 6 6kv/220v primário em triângulo secundário em estrela 75 kva</v>
          </cell>
          <cell r="C1454" t="str">
            <v>UN</v>
          </cell>
          <cell r="D1454">
            <v>5813.4780000000001</v>
          </cell>
        </row>
        <row r="1455">
          <cell r="A1455" t="str">
            <v>001.22.01040</v>
          </cell>
          <cell r="B1455" t="str">
            <v>Forneciemnto e instalação de transformador trifásico 13 8 13 2 6 6kv/220v primário em triângulo secundário em estrela 112.5 kva</v>
          </cell>
          <cell r="C1455" t="str">
            <v>UN</v>
          </cell>
          <cell r="D1455">
            <v>7425.5169999999998</v>
          </cell>
        </row>
        <row r="1456">
          <cell r="A1456" t="str">
            <v>001.22.01060</v>
          </cell>
          <cell r="B1456" t="str">
            <v>Fornecimento e instalação de transformador trifásico 13 8 13 2 6 6kv/220v primário em triângulo secundário em estrela 150 kva</v>
          </cell>
          <cell r="C1456" t="str">
            <v>UN</v>
          </cell>
          <cell r="D1456">
            <v>9294.9560000000001</v>
          </cell>
        </row>
        <row r="1457">
          <cell r="A1457" t="str">
            <v>001.22.01080</v>
          </cell>
          <cell r="B1457" t="str">
            <v>Fornecimento e instalação de transformador trifásico 13 8 13 2 6 6kv/220v primário em triângulo secundário em estrela 15 kva</v>
          </cell>
          <cell r="C1457" t="str">
            <v>UN</v>
          </cell>
          <cell r="D1457">
            <v>2261.3912</v>
          </cell>
        </row>
        <row r="1458">
          <cell r="A1458" t="str">
            <v>001.22.01100</v>
          </cell>
          <cell r="B1458" t="str">
            <v>Fornecimento e instalação de transformador trifásico 13 8 13 2 6 6kv/220v primário em triângulo secundário em estrela 225 kva</v>
          </cell>
          <cell r="C1458" t="str">
            <v>UN</v>
          </cell>
          <cell r="D1458">
            <v>11986.138999999999</v>
          </cell>
        </row>
        <row r="1459">
          <cell r="A1459" t="str">
            <v>001.22.01120</v>
          </cell>
          <cell r="B1459" t="str">
            <v>Forneciemnto e instalação de transformador trifásico 13 8 13 2 6 6kv/220v primário em triângulo secundário em estrela 300 kva</v>
          </cell>
          <cell r="C1459" t="str">
            <v>UN</v>
          </cell>
          <cell r="D1459">
            <v>15607.834000000001</v>
          </cell>
        </row>
        <row r="1460">
          <cell r="A1460" t="str">
            <v>001.22.01140</v>
          </cell>
          <cell r="B1460" t="str">
            <v>Fornecimento e trasformação de trasformador de distribuição trifásico, com resfriamento em banho de óleo mineral, para uso interno, potência 500 kva - classe de tensão 15 kv, transprimários de 13.800, 13.200, 12.600 - ligação delta e 220-127v, ligação e</v>
          </cell>
          <cell r="C1460" t="str">
            <v>UN</v>
          </cell>
          <cell r="D1460">
            <v>21980.695</v>
          </cell>
        </row>
        <row r="1461">
          <cell r="A1461" t="str">
            <v>001.22.01160</v>
          </cell>
          <cell r="B1461" t="str">
            <v>Fornecimento e instalação de parafuso cabeça quadrada """"máquina"""", dim.16.00mm x 125.00mm, incl. Porca Quadrada Diam. Interno 16.00 mm</v>
          </cell>
          <cell r="C1461" t="str">
            <v>CJ</v>
          </cell>
          <cell r="D1461">
            <v>3.0575000000000001</v>
          </cell>
        </row>
        <row r="1462">
          <cell r="A1462" t="str">
            <v>001.22.01180</v>
          </cell>
          <cell r="B1462" t="str">
            <v>Fornecimento e instalação de parafuso cabeça quadrada """"máquina"""", dim.16.00mm x 150.00mm, incl. Porca Quadrada Diam. Interno 16.00 mm</v>
          </cell>
          <cell r="C1462" t="str">
            <v>CJ</v>
          </cell>
          <cell r="D1462">
            <v>3.4375</v>
          </cell>
        </row>
        <row r="1463">
          <cell r="A1463" t="str">
            <v>001.22.01200</v>
          </cell>
          <cell r="B1463" t="str">
            <v>Fornecimento e instalação de parafuso cabeça quadrada """"máquina"""", dim.16.00mm x 200.00mm, incl. Porca Quadrada Diam. Interno 16.00 mm</v>
          </cell>
          <cell r="C1463" t="str">
            <v>CJ</v>
          </cell>
          <cell r="D1463">
            <v>3.6074999999999999</v>
          </cell>
        </row>
        <row r="1464">
          <cell r="A1464" t="str">
            <v>001.22.01220</v>
          </cell>
          <cell r="B1464" t="str">
            <v>Fornecimento e instalação de parafuso cabeça quadrada """"máquina"""", dim.16.00mm x 250.00mm, incl. Porca Quadrada Diam. Interno 16.00 mm</v>
          </cell>
          <cell r="C1464" t="str">
            <v>CJ</v>
          </cell>
          <cell r="D1464">
            <v>4.0674999999999999</v>
          </cell>
        </row>
        <row r="1465">
          <cell r="A1465" t="str">
            <v>001.22.01240</v>
          </cell>
          <cell r="B1465" t="str">
            <v>Fornecimento e instalação de parafuso cabeça quadrada """"máquina"""", dim.16.00mm x 300.00mm, incl. Porca Quadrada Diam. Interno 16.00 mm</v>
          </cell>
          <cell r="C1465" t="str">
            <v>CJ</v>
          </cell>
          <cell r="D1465">
            <v>4.7074999999999996</v>
          </cell>
        </row>
        <row r="1466">
          <cell r="A1466" t="str">
            <v>001.22.01260</v>
          </cell>
          <cell r="B1466" t="str">
            <v>Fornecimento e instalação de parafuso cabeça quadrada """"máquina"""", dim.16.00mm x 350.00mm, incl. Porca Quadrada Diam. Interno 16.00 mm</v>
          </cell>
          <cell r="C1466" t="str">
            <v>CJ</v>
          </cell>
          <cell r="D1466">
            <v>5.6375000000000002</v>
          </cell>
        </row>
        <row r="1467">
          <cell r="A1467" t="str">
            <v>001.22.01280</v>
          </cell>
          <cell r="B1467" t="str">
            <v>Fornecimento e instalação de parafuso cabeça quadrada """"máquina"""", dim.16.00mm x 400.00mm, incl. Porca Quadrada Diam. Interno 16.00 mm</v>
          </cell>
          <cell r="C1467" t="str">
            <v>CJ</v>
          </cell>
          <cell r="D1467">
            <v>6.1375000000000002</v>
          </cell>
        </row>
        <row r="1468">
          <cell r="A1468" t="str">
            <v>001.22.01300</v>
          </cell>
          <cell r="B1468" t="str">
            <v>Fornecimento e instalação de parafuso cabeça quadrada """"máquina"""", dim.16.00mm x 450.00mm, incl. Porca Quadrada Diam. Interno 16.00 mm</v>
          </cell>
          <cell r="C1468" t="str">
            <v>CJ</v>
          </cell>
          <cell r="D1468">
            <v>6.5374999999999996</v>
          </cell>
        </row>
        <row r="1469">
          <cell r="A1469" t="str">
            <v>001.22.01320</v>
          </cell>
          <cell r="B1469" t="str">
            <v>Fornecimento e instalação de parafuso cabeça quadrada """"máquina"""", dim.16.00mm x 500.00mm, incl. Porca Quadrada Diam. Interno 16.00 mm</v>
          </cell>
          <cell r="C1469" t="str">
            <v>CJ</v>
          </cell>
          <cell r="D1469">
            <v>7.2374999999999998</v>
          </cell>
        </row>
        <row r="1470">
          <cell r="A1470" t="str">
            <v>001.22.01340</v>
          </cell>
          <cell r="B1470" t="str">
            <v>Fornecimento e instalação de cinta circular de aço galvanizado diam. 150.00 mm</v>
          </cell>
          <cell r="C1470" t="str">
            <v>UN</v>
          </cell>
          <cell r="D1470">
            <v>14.8439</v>
          </cell>
        </row>
        <row r="1471">
          <cell r="A1471" t="str">
            <v>001.22.01360</v>
          </cell>
          <cell r="B1471" t="str">
            <v>Fornecimento e instalação de cinta circular de aço galvanizado diam. 160.00 mm</v>
          </cell>
          <cell r="C1471" t="str">
            <v>UN</v>
          </cell>
          <cell r="D1471">
            <v>15.043900000000001</v>
          </cell>
        </row>
        <row r="1472">
          <cell r="A1472" t="str">
            <v>001.22.01380</v>
          </cell>
          <cell r="B1472" t="str">
            <v>Fornecimento e instalação de cinta circular de aço galvanizado diam. 170.00 mm</v>
          </cell>
          <cell r="C1472" t="str">
            <v>UN</v>
          </cell>
          <cell r="D1472">
            <v>15.2439</v>
          </cell>
        </row>
        <row r="1473">
          <cell r="A1473" t="str">
            <v>001.22.01400</v>
          </cell>
          <cell r="B1473" t="str">
            <v>Fornecimento e instalação de cinta circular de aço galvanizado diam. 180.00 mm</v>
          </cell>
          <cell r="C1473" t="str">
            <v>UN</v>
          </cell>
          <cell r="D1473">
            <v>15.6439</v>
          </cell>
        </row>
        <row r="1474">
          <cell r="A1474" t="str">
            <v>001.22.01420</v>
          </cell>
          <cell r="B1474" t="str">
            <v>Fornecimento e instalação de cinta circular de aço galvanizado diam. 190.00 mm</v>
          </cell>
          <cell r="C1474" t="str">
            <v>UN</v>
          </cell>
          <cell r="D1474">
            <v>17.260899999999999</v>
          </cell>
        </row>
        <row r="1475">
          <cell r="A1475" t="str">
            <v>001.22.01440</v>
          </cell>
          <cell r="B1475" t="str">
            <v>Fornecimento e instalação de cinta circular de aço galvanizado diam. 200.00 mm</v>
          </cell>
          <cell r="C1475" t="str">
            <v>UN</v>
          </cell>
          <cell r="D1475">
            <v>16.643899999999999</v>
          </cell>
        </row>
        <row r="1476">
          <cell r="A1476" t="str">
            <v>001.22.01460</v>
          </cell>
          <cell r="B1476" t="str">
            <v>Fornecimento e instalação de cinta circular de aço galvanizado diam. 210.00 mm</v>
          </cell>
          <cell r="C1476" t="str">
            <v>UN</v>
          </cell>
          <cell r="D1476">
            <v>16.943899999999999</v>
          </cell>
        </row>
        <row r="1477">
          <cell r="A1477" t="str">
            <v>001.22.01480</v>
          </cell>
          <cell r="B1477" t="str">
            <v>Fornecimento e instalação de cinta circular de aço galvanizado diam. 220.00 mm</v>
          </cell>
          <cell r="C1477" t="str">
            <v>UN</v>
          </cell>
          <cell r="D1477">
            <v>19.778199999999998</v>
          </cell>
        </row>
        <row r="1478">
          <cell r="A1478" t="str">
            <v>001.22.01500</v>
          </cell>
          <cell r="B1478" t="str">
            <v>Fornecimento e instalação de cinta circular de aço galvanizado diam. 230.00 mm</v>
          </cell>
          <cell r="C1478" t="str">
            <v>UN</v>
          </cell>
          <cell r="D1478">
            <v>18.2439</v>
          </cell>
        </row>
        <row r="1479">
          <cell r="A1479" t="str">
            <v>001.22.01520</v>
          </cell>
          <cell r="B1479" t="str">
            <v>Fornecimento e instalação de cinta circular de aço galvanizado diam. 240.00 mm</v>
          </cell>
          <cell r="C1479" t="str">
            <v>UN</v>
          </cell>
          <cell r="D1479">
            <v>18.543900000000001</v>
          </cell>
        </row>
        <row r="1480">
          <cell r="A1480" t="str">
            <v>001.22.01540</v>
          </cell>
          <cell r="B1480" t="str">
            <v>Fornecimento e instalação de cinta circular de aço galvanizado diam. 250.00 mm</v>
          </cell>
          <cell r="C1480" t="str">
            <v>UN</v>
          </cell>
          <cell r="D1480">
            <v>19.2439</v>
          </cell>
        </row>
        <row r="1481">
          <cell r="A1481" t="str">
            <v>001.22.01560</v>
          </cell>
          <cell r="B1481" t="str">
            <v>Fornecimento e instalação de parafuso rosca dupla """"passante"""" dim.16.00mm x 350.00mm, incl. Porca Quadrada Diam. Interno 16.00 mm</v>
          </cell>
          <cell r="C1481" t="str">
            <v>CJ</v>
          </cell>
          <cell r="D1481">
            <v>8.3750999999999998</v>
          </cell>
        </row>
        <row r="1482">
          <cell r="A1482" t="str">
            <v>001.22.01580</v>
          </cell>
          <cell r="B1482" t="str">
            <v>Fornecimento e instalação de parafuso rosca dupla """"passante"""" dim.16.00mm x 400.00mm, incl. Porca Quadrada Diam. Interno 16.00 mm</v>
          </cell>
          <cell r="C1482" t="str">
            <v>CJ</v>
          </cell>
          <cell r="D1482">
            <v>8.3150999999999993</v>
          </cell>
        </row>
        <row r="1483">
          <cell r="A1483" t="str">
            <v>001.22.01600</v>
          </cell>
          <cell r="B1483" t="str">
            <v>Fornecimento e instalação de parafuso rosca dupla """"passante"""" dim.16.00mm x 450.00mm, incl. Porca Quadrada Diam. Interno 16.00 mm</v>
          </cell>
          <cell r="C1483" t="str">
            <v>CJ</v>
          </cell>
          <cell r="D1483">
            <v>9.4750999999999994</v>
          </cell>
        </row>
        <row r="1484">
          <cell r="A1484" t="str">
            <v>001.22.01620</v>
          </cell>
          <cell r="B1484" t="str">
            <v>Fornecimento e instalação de parafuso rosca dupla """"passante"""" dim.16.00mm x 500.00mm, incl. Porca Quadrada Diam. Interno 16.00 mm</v>
          </cell>
          <cell r="C1484" t="str">
            <v>CJ</v>
          </cell>
          <cell r="D1484">
            <v>10.075100000000001</v>
          </cell>
        </row>
        <row r="1485">
          <cell r="A1485" t="str">
            <v>001.22.01640</v>
          </cell>
          <cell r="B1485" t="str">
            <v>Fornecimento e instalação de parafuso rosca dupla """"passante"""" dim.16.00mm x 550.00mm, incl. Porca Quadrada Diam. Interno 16.00 mm</v>
          </cell>
          <cell r="C1485" t="str">
            <v>CJ</v>
          </cell>
          <cell r="D1485">
            <v>10.3751</v>
          </cell>
        </row>
        <row r="1486">
          <cell r="A1486" t="str">
            <v>001.22.01660</v>
          </cell>
          <cell r="B1486" t="str">
            <v>Fornecimento e instalação de sela p/ cruzeta de concreto</v>
          </cell>
          <cell r="C1486" t="str">
            <v>UN</v>
          </cell>
          <cell r="D1486">
            <v>7.6238999999999999</v>
          </cell>
        </row>
        <row r="1487">
          <cell r="A1487" t="str">
            <v>001.22.01680</v>
          </cell>
          <cell r="B1487" t="str">
            <v>Fornecimento e instalação de parafuso francês (cabeça abaulada) 16.00 mm x 45.00 mm, incl. Porca Quadrada Diam. Interno 16.00 mm</v>
          </cell>
          <cell r="C1487" t="str">
            <v>CJ</v>
          </cell>
          <cell r="D1487">
            <v>2.5375000000000001</v>
          </cell>
        </row>
        <row r="1488">
          <cell r="A1488" t="str">
            <v>001.22.01700</v>
          </cell>
          <cell r="B1488" t="str">
            <v>Fornecimento e instalação de parafuso francês (cabeça abaulada) 16.00 mm x150.00 mm incl. Porca Quadrada Diam. Interno 16.00 mm</v>
          </cell>
          <cell r="C1488" t="str">
            <v>CJ</v>
          </cell>
          <cell r="D1488">
            <v>3.5375000000000001</v>
          </cell>
        </row>
        <row r="1489">
          <cell r="A1489" t="str">
            <v>001.22.01720</v>
          </cell>
          <cell r="B1489" t="str">
            <v>Fornecimento e Instalação de Laço de Topo Pref. Para Cabo 2 CAA - 15.00 KV</v>
          </cell>
          <cell r="C1489" t="str">
            <v>UN</v>
          </cell>
          <cell r="D1489">
            <v>4.2934999999999999</v>
          </cell>
        </row>
        <row r="1490">
          <cell r="A1490" t="str">
            <v>001.22.01740</v>
          </cell>
          <cell r="B1490" t="str">
            <v>Fornecimento e Instalação de Laço de Topo Pref. Para Cabo 2 CAA - 34.5 KV</v>
          </cell>
          <cell r="C1490" t="str">
            <v>UN</v>
          </cell>
          <cell r="D1490">
            <v>5.1435000000000004</v>
          </cell>
        </row>
        <row r="1491">
          <cell r="A1491" t="str">
            <v>001.22.01760</v>
          </cell>
          <cell r="B1491" t="str">
            <v>Fornecimento e Instalação de Manilha Sapatilha</v>
          </cell>
          <cell r="C1491" t="str">
            <v>UN</v>
          </cell>
          <cell r="D1491">
            <v>8.0974000000000004</v>
          </cell>
        </row>
        <row r="1492">
          <cell r="A1492" t="str">
            <v>001.22.01780</v>
          </cell>
          <cell r="B1492" t="str">
            <v>Fornecimento e Instalação de Alça Pré-Formada Cabo 2 AWG</v>
          </cell>
          <cell r="C1492" t="str">
            <v>UN</v>
          </cell>
          <cell r="D1492">
            <v>2.8675000000000002</v>
          </cell>
        </row>
        <row r="1493">
          <cell r="A1493" t="str">
            <v>001.22.01800</v>
          </cell>
          <cell r="B1493" t="str">
            <v>Fornecimento e instalação de Conector Derivação Cunha  Tipo Estribo Normal - 2 - 4</v>
          </cell>
          <cell r="C1493" t="str">
            <v>UN</v>
          </cell>
          <cell r="D1493">
            <v>12.614800000000001</v>
          </cell>
        </row>
        <row r="1494">
          <cell r="A1494" t="str">
            <v>001.22.01820</v>
          </cell>
          <cell r="B1494" t="str">
            <v>Fornecimento e Instalação de Conector Derivação Tipo Cunha - AMP - Tipo II ou Similar</v>
          </cell>
          <cell r="C1494" t="str">
            <v>UN</v>
          </cell>
          <cell r="D1494">
            <v>4.7948000000000004</v>
          </cell>
        </row>
        <row r="1495">
          <cell r="A1495" t="str">
            <v>001.22.01840</v>
          </cell>
          <cell r="B1495" t="str">
            <v>Fornecimento e Instalação de Conector Derivação Cunha 602380-2  336, 4 - 2</v>
          </cell>
          <cell r="C1495" t="str">
            <v>UN</v>
          </cell>
          <cell r="D1495">
            <v>17.134799999999998</v>
          </cell>
        </row>
        <row r="1496">
          <cell r="A1496" t="str">
            <v>001.22.01860</v>
          </cell>
          <cell r="B1496" t="str">
            <v>Fornecimento e Instalação de Conector Derivação p/Linha Viva 6 - 250</v>
          </cell>
          <cell r="C1496" t="str">
            <v>UN</v>
          </cell>
          <cell r="D1496">
            <v>12.2248</v>
          </cell>
        </row>
        <row r="1497">
          <cell r="A1497" t="str">
            <v>001.22.01880</v>
          </cell>
          <cell r="B1497" t="str">
            <v>Fornecimento e Instalação de Conector Transversal Tipo Cunha Para Aterramento 5/8"""" x ( 25 a 35 mm)</v>
          </cell>
          <cell r="C1497" t="str">
            <v>UN</v>
          </cell>
          <cell r="D1497">
            <v>16.5748</v>
          </cell>
        </row>
        <row r="1498">
          <cell r="A1498" t="str">
            <v>001.22.01900</v>
          </cell>
          <cell r="B1498" t="str">
            <v>Fornecimento e Instalação de Cabo de Cobre Isolado XLPE 15 KV 16 mm2</v>
          </cell>
          <cell r="C1498" t="str">
            <v>ML</v>
          </cell>
          <cell r="D1498">
            <v>9.1957000000000004</v>
          </cell>
        </row>
        <row r="1499">
          <cell r="A1499" t="str">
            <v>001.22.01920</v>
          </cell>
          <cell r="B1499" t="str">
            <v>Fornecimento e Instalação de Cartucho P/ Conector AMP Vermelho 444504-2</v>
          </cell>
          <cell r="C1499" t="str">
            <v>UN</v>
          </cell>
          <cell r="D1499">
            <v>5.0951000000000004</v>
          </cell>
        </row>
        <row r="1500">
          <cell r="A1500" t="str">
            <v>001.22.01940</v>
          </cell>
          <cell r="B1500" t="str">
            <v>Fornecimento e Instalação de Conector Terminal Tipo Espada P/ Chave Faca - Terminal - 336,4 MCM 34 KV</v>
          </cell>
          <cell r="C1500" t="str">
            <v>UN</v>
          </cell>
          <cell r="D1500">
            <v>32.534799999999997</v>
          </cell>
        </row>
        <row r="1501">
          <cell r="A1501" t="str">
            <v>001.22.01960</v>
          </cell>
          <cell r="B1501" t="str">
            <v>Fornecimento e Instalação de Poste Duplo T 7mts (150 kg), com Engastamento Simples, incl Escavação e Reaterro Apiloado, conf. Normatização Rede Cemat</v>
          </cell>
          <cell r="C1501" t="str">
            <v>UN</v>
          </cell>
          <cell r="D1501">
            <v>242.98140000000001</v>
          </cell>
        </row>
        <row r="1502">
          <cell r="A1502" t="str">
            <v>001.22.01980</v>
          </cell>
          <cell r="B1502" t="str">
            <v>Fornecimento e Instalação de Poste Duplo T 9mts (150 kg), com Engastamento Simples, incl Escavação e Reaterro Apiloado, conf. Normatização Rede Cemat</v>
          </cell>
          <cell r="C1502" t="str">
            <v>UN</v>
          </cell>
          <cell r="D1502">
            <v>244.20249999999999</v>
          </cell>
        </row>
        <row r="1503">
          <cell r="A1503" t="str">
            <v>001.22.02000</v>
          </cell>
          <cell r="B1503" t="str">
            <v>Fornecimento e Instalação de Poste Duplo T 10 mts (150 kg), com Engastamento Simples, incl Escavação e Reaterro Apiloado, conf. Normatização Rede Cemat</v>
          </cell>
          <cell r="C1503" t="str">
            <v>UN</v>
          </cell>
          <cell r="D1503">
            <v>255.8312</v>
          </cell>
        </row>
        <row r="1504">
          <cell r="A1504" t="str">
            <v>001.22.02020</v>
          </cell>
          <cell r="B1504" t="str">
            <v>Fornecimento e Instalação de Poste Duplo T 11 mts (200 kg), com Engastamento Simples, incl Escavação e Reaterro Apiloado, conf. Normatização Rede Cemat</v>
          </cell>
          <cell r="C1504" t="str">
            <v>UN</v>
          </cell>
          <cell r="D1504">
            <v>498.50170000000003</v>
          </cell>
        </row>
        <row r="1505">
          <cell r="A1505" t="str">
            <v>001.22.02040</v>
          </cell>
          <cell r="B1505" t="str">
            <v>Fornecimento e Instalação de Poste Duplo T 12 mts (300 kg), com Engastamento Simples, incl Escavação e Reaterro Apiloado, conf. Normatização Rede Cemat</v>
          </cell>
          <cell r="C1505" t="str">
            <v>UN</v>
          </cell>
          <cell r="D1505">
            <v>495.28809999999999</v>
          </cell>
        </row>
        <row r="1506">
          <cell r="A1506" t="str">
            <v>001.22.02060</v>
          </cell>
          <cell r="B1506" t="str">
            <v>Fornecimento e Instalação de Poste Duplo T 10mts (300 kg), com Engastamento Reforçado, incl Escavação e Reaterro Apiloado, conf. Normatização Rede Cemat</v>
          </cell>
          <cell r="C1506" t="str">
            <v>UN</v>
          </cell>
          <cell r="D1506">
            <v>422.85449999999997</v>
          </cell>
        </row>
        <row r="1507">
          <cell r="A1507" t="str">
            <v>001.22.02080</v>
          </cell>
          <cell r="B1507" t="str">
            <v>Fornecimento e Instalação de Poste Duplo T 11mts (300 kg), com Engastamento Reforçado, incl Escavação e Reaterro Apiloado, conf. Normatização Rede Cemat</v>
          </cell>
          <cell r="C1507" t="str">
            <v>UN</v>
          </cell>
          <cell r="D1507">
            <v>553.79449999999997</v>
          </cell>
        </row>
        <row r="1508">
          <cell r="A1508" t="str">
            <v>001.22.02100</v>
          </cell>
          <cell r="B1508" t="str">
            <v>Fornecimento e Instalação de Poste Duplo T 10 mts (150 kg), com Engastamento em Solo Cimento, incl Escavação e Reaterro Apiloado, conf. Normatização Rede Cemat</v>
          </cell>
          <cell r="C1508" t="str">
            <v>UN</v>
          </cell>
          <cell r="D1508">
            <v>270.33120000000002</v>
          </cell>
        </row>
        <row r="1509">
          <cell r="A1509" t="str">
            <v>001.22.02120</v>
          </cell>
          <cell r="B1509" t="str">
            <v>Fornecimento e Instalação de Poste Duplo T 10 mts (300 kg), com Engastamento em Solo Cimento, incl Escavação e Reaterro Apiloado, conf. Normatização Rede Cemat</v>
          </cell>
          <cell r="C1509" t="str">
            <v>UN</v>
          </cell>
          <cell r="D1509">
            <v>381.64120000000003</v>
          </cell>
        </row>
        <row r="1510">
          <cell r="A1510" t="str">
            <v>001.22.02140</v>
          </cell>
          <cell r="B1510" t="str">
            <v>Fornecimento e Instalação de Poste Duplo T 11 mts (200 kg), com Engastamento em Solo Cimento, incl Escavação e Reaterro Apiloado, conf. Normatização Rede Cemat</v>
          </cell>
          <cell r="C1510" t="str">
            <v>UN</v>
          </cell>
          <cell r="D1510">
            <v>513.00170000000003</v>
          </cell>
        </row>
        <row r="1511">
          <cell r="A1511" t="str">
            <v>001.22.02160</v>
          </cell>
          <cell r="B1511" t="str">
            <v>Fornecimento e Instalação de Poste Duplo T 11 mts (300 kg), com Engastamento em Solo Cimento, incl Escavação e Reaterro Apiloado, conf. Normatização Rede Cemat</v>
          </cell>
          <cell r="C1511" t="str">
            <v>UN</v>
          </cell>
          <cell r="D1511">
            <v>513.20169999999996</v>
          </cell>
        </row>
        <row r="1512">
          <cell r="A1512" t="str">
            <v>001.22.02180</v>
          </cell>
          <cell r="B1512" t="str">
            <v>Fornecimento e Instalação de Poste Duplo T 10 mts (600 kg), com Engastamento em Concreto Fck= 15 Mpa, incl Escavação e Reaterro Apiloado, conf. Normatização Rede Cemat</v>
          </cell>
          <cell r="C1512" t="str">
            <v>UN</v>
          </cell>
          <cell r="D1512">
            <v>538.46730000000002</v>
          </cell>
        </row>
        <row r="1513">
          <cell r="A1513" t="str">
            <v>001.22.02200</v>
          </cell>
          <cell r="B1513" t="str">
            <v>Fornecimento e Instalação de Poste Duplo T 10 mts (1000 kg), com Engastamento em Concreto Fck= 15 Mpa, incl Escavação e Reaterro Apiloado, conf. Normatização Rede Cemat</v>
          </cell>
          <cell r="C1513" t="str">
            <v>UN</v>
          </cell>
          <cell r="D1513">
            <v>645.46730000000002</v>
          </cell>
        </row>
        <row r="1514">
          <cell r="A1514" t="str">
            <v>001.22.02220</v>
          </cell>
          <cell r="B1514" t="str">
            <v>Fornecimento e Instalação de Poste Duplo T 11 mts (600 kg), com Engastamento em Concreto Fck= 15 Mpa, incl Escavação e Reaterro Apiloado, conf. Normatização Rede Cemat</v>
          </cell>
          <cell r="C1514" t="str">
            <v>UN</v>
          </cell>
          <cell r="D1514">
            <v>918.09780000000001</v>
          </cell>
        </row>
        <row r="1515">
          <cell r="A1515" t="str">
            <v>001.22.02240</v>
          </cell>
          <cell r="B1515" t="str">
            <v>Fornecimento e Instalação de Poste Duplo T 11 mts (1000 kg), com Engastamento em Concreto Fck= 15 Mpa, incl Escavação e Reaterro Apiloado, conf. Normatização Rede Cemat</v>
          </cell>
          <cell r="C1515" t="str">
            <v>UN</v>
          </cell>
          <cell r="D1515">
            <v>918.09780000000001</v>
          </cell>
        </row>
        <row r="1516">
          <cell r="A1516" t="str">
            <v>001.22.02260</v>
          </cell>
          <cell r="B1516" t="str">
            <v>Fornecimento e Instalação de Poste Circular 7 mts (150 kg), com Engastamento Simples, incl Escavação e Reaterro Apiloado, conf. Normatização Rede Cemat</v>
          </cell>
          <cell r="C1516" t="str">
            <v>UN</v>
          </cell>
          <cell r="D1516">
            <v>282.17140000000001</v>
          </cell>
        </row>
        <row r="1517">
          <cell r="A1517" t="str">
            <v>001.22.02280</v>
          </cell>
          <cell r="B1517" t="str">
            <v>Fornecimento e Instalação de Poste Circular 9 mts (150 kg), com Engastamento Simples, incl Escavação e Reaterro Apiloado, conf. Normatização Rede Cemat</v>
          </cell>
          <cell r="C1517" t="str">
            <v>UN</v>
          </cell>
          <cell r="D1517">
            <v>351.24250000000001</v>
          </cell>
        </row>
        <row r="1518">
          <cell r="A1518" t="str">
            <v>001.22.02300</v>
          </cell>
          <cell r="B1518" t="str">
            <v>Fornecimento e Instalação de Poste Circular 10 mts (150 kg), com Engastamento Simples, incl Escavação e Reaterro Apiloado, conf. Normatização Rede Cemat</v>
          </cell>
          <cell r="C1518" t="str">
            <v>UN</v>
          </cell>
          <cell r="D1518">
            <v>465.88119999999998</v>
          </cell>
        </row>
        <row r="1519">
          <cell r="A1519" t="str">
            <v>001.22.02320</v>
          </cell>
          <cell r="B1519" t="str">
            <v>Fornecimento e Instalação de Poste Circular 11 mts (200 kg), com Engastamento Simples, incl Escavação e Reaterro Apiloado, conf. Normatização Rede Cemat</v>
          </cell>
          <cell r="C1519" t="str">
            <v>UN</v>
          </cell>
          <cell r="D1519">
            <v>486.92169999999999</v>
          </cell>
        </row>
        <row r="1520">
          <cell r="A1520" t="str">
            <v>001.22.02340</v>
          </cell>
          <cell r="B1520" t="str">
            <v>Fornecimento e Instalação de Poste Circular 12 mts (300 kg), com Engastamento Simples, incl Escavação e Reaterro Apiloado, conf. Normatização Rede Cemat</v>
          </cell>
          <cell r="C1520" t="str">
            <v>UN</v>
          </cell>
          <cell r="D1520">
            <v>495.28809999999999</v>
          </cell>
        </row>
        <row r="1521">
          <cell r="A1521" t="str">
            <v>001.22.02360</v>
          </cell>
          <cell r="B1521" t="str">
            <v>Fornecimento e Instalação de Poste Circular 10 mts (300 kg), com Engastamento Reforçado, incl Escavação e Reaterro Apiloado, conf. Normatização Rede Cemat</v>
          </cell>
          <cell r="C1521" t="str">
            <v>UN</v>
          </cell>
          <cell r="D1521">
            <v>566.24450000000002</v>
          </cell>
        </row>
        <row r="1522">
          <cell r="A1522" t="str">
            <v>001.22.02380</v>
          </cell>
          <cell r="B1522" t="str">
            <v>Fornecimento e Instalação de Poste Circular 10 mts (150 kg), com Engastamento em Solo Cimento, incl Escavação e Reaterro Apiloado, conf. Normatização Rede Cemat</v>
          </cell>
          <cell r="C1522" t="str">
            <v>UN</v>
          </cell>
          <cell r="D1522">
            <v>480.38119999999998</v>
          </cell>
        </row>
        <row r="1523">
          <cell r="A1523" t="str">
            <v>001.22.02400</v>
          </cell>
          <cell r="B1523" t="str">
            <v>Fornecimento e Instalação de Poste Circular 10 mts (300 kg), com Engastamento em Solo Cimento, incl Escavação e Reaterro Apiloado, conf. Normatização Rede Cemat</v>
          </cell>
          <cell r="C1523" t="str">
            <v>UN</v>
          </cell>
          <cell r="D1523">
            <v>525.03120000000001</v>
          </cell>
        </row>
        <row r="1524">
          <cell r="A1524" t="str">
            <v>001.22.02420</v>
          </cell>
          <cell r="B1524" t="str">
            <v>Fornecimento e Instalação de Poste Circular 11 mts (200 kg), com Engastamento em Solo Cimento, incl Escavação e Reaterro Apiloado, conf. Normatização Rede Cemat</v>
          </cell>
          <cell r="C1524" t="str">
            <v>UN</v>
          </cell>
          <cell r="D1524">
            <v>501.42169999999999</v>
          </cell>
        </row>
        <row r="1525">
          <cell r="A1525" t="str">
            <v>001.22.02440</v>
          </cell>
          <cell r="B1525" t="str">
            <v>Fornecimento e Instalação de Poste Circular 11 mts (300 kg), com Engastamento em Solo Cimento, incl Escavação e Reaterro Apiloado, conf. Normatização Rede Cemat</v>
          </cell>
          <cell r="C1525" t="str">
            <v>UN</v>
          </cell>
          <cell r="D1525">
            <v>509.40170000000001</v>
          </cell>
        </row>
        <row r="1526">
          <cell r="A1526" t="str">
            <v>001.22.02460</v>
          </cell>
          <cell r="B1526" t="str">
            <v>Fornecimento e Instalação de Poste Circular 10 mts (600 kg), com Engastamento em Concreto Fck= 15 Mpa, incl Escavação e Reaterro Apiloado, conf. Normatização Rede Cemat</v>
          </cell>
          <cell r="C1526" t="str">
            <v>UN</v>
          </cell>
          <cell r="D1526">
            <v>513.6173</v>
          </cell>
        </row>
        <row r="1527">
          <cell r="A1527" t="str">
            <v>001.22.02480</v>
          </cell>
          <cell r="B1527" t="str">
            <v>Fornecimento e Instalação de Poste Circular 10 mts (1000 kg), com Engastamento em Concreto Fck= 15 Mpa, incl Escavação e Reaterro Apiloado, conf. Normatização Rede Cemat</v>
          </cell>
          <cell r="C1527" t="str">
            <v>UN</v>
          </cell>
          <cell r="D1527">
            <v>701.59730000000002</v>
          </cell>
        </row>
        <row r="1528">
          <cell r="A1528" t="str">
            <v>001.22.02500</v>
          </cell>
          <cell r="B1528" t="str">
            <v>Fornecimento e Instalação de Poste Circular 11 mts (600 kg), com Engastamento em Concreto Fck= 15 Mpa, incl Escavação e Reaterro Apiloado, conf. Normatização Rede Cemat</v>
          </cell>
          <cell r="C1528" t="str">
            <v>UN</v>
          </cell>
          <cell r="D1528">
            <v>574.3578</v>
          </cell>
        </row>
        <row r="1529">
          <cell r="A1529" t="str">
            <v>001.22.02520</v>
          </cell>
          <cell r="B1529" t="str">
            <v>Fornecimento e Instalação de Poste Circular 11 mts (1000 kg), com Engastamento em Concreto Fck= 15 Mpa, incl Escavação e Reaterro Apiloado, conf. Normatização Rede Cemat</v>
          </cell>
          <cell r="C1529" t="str">
            <v>UN</v>
          </cell>
          <cell r="D1529">
            <v>987.11779999999999</v>
          </cell>
        </row>
        <row r="1530">
          <cell r="A1530" t="str">
            <v>001.23</v>
          </cell>
          <cell r="B1530" t="str">
            <v>INSTALAÇÕES ELÉTRICAS - SERVIÇOS DE MANUTENÇÃO</v>
          </cell>
          <cell r="D1530">
            <v>734.33730000000003</v>
          </cell>
        </row>
        <row r="1531">
          <cell r="A1531" t="str">
            <v>001.23.00040</v>
          </cell>
          <cell r="B1531" t="str">
            <v>Revisão em ponto de energia c/ reaperto e substituição de fita isolante</v>
          </cell>
          <cell r="C1531" t="str">
            <v>PT</v>
          </cell>
          <cell r="D1531">
            <v>4.7134999999999998</v>
          </cell>
        </row>
        <row r="1532">
          <cell r="A1532" t="str">
            <v>001.23.00080</v>
          </cell>
          <cell r="B1532" t="str">
            <v>Fornecimento e substituição de espelho (ou placa) p/ tomada e/ou interruptor 4""""""""x2""""""""</v>
          </cell>
          <cell r="C1532" t="str">
            <v>UN</v>
          </cell>
          <cell r="D1532">
            <v>1.5708</v>
          </cell>
        </row>
        <row r="1533">
          <cell r="A1533" t="str">
            <v>001.23.00100</v>
          </cell>
          <cell r="B1533" t="str">
            <v>Fornecimento e substituição de espelho (ou placa) p/ tomada e/ou interruptor 4""""""""x4""""""""</v>
          </cell>
          <cell r="C1533" t="str">
            <v>UN</v>
          </cell>
          <cell r="D1533">
            <v>2.9007999999999998</v>
          </cell>
        </row>
        <row r="1534">
          <cell r="A1534" t="str">
            <v>001.23.00120</v>
          </cell>
          <cell r="B1534" t="str">
            <v>Fornecimento e substituição de tomada simples universal com espelho</v>
          </cell>
          <cell r="C1534" t="str">
            <v>UN</v>
          </cell>
          <cell r="D1534">
            <v>5.9904000000000002</v>
          </cell>
        </row>
        <row r="1535">
          <cell r="A1535" t="str">
            <v>001.23.00140</v>
          </cell>
          <cell r="B1535" t="str">
            <v>Fornecimento e substituição de interruptor c/ uma tecla simples c/ espelho</v>
          </cell>
          <cell r="C1535" t="str">
            <v>UN</v>
          </cell>
          <cell r="D1535">
            <v>6.3903999999999996</v>
          </cell>
        </row>
        <row r="1536">
          <cell r="A1536" t="str">
            <v>001.23.00160</v>
          </cell>
          <cell r="B1536" t="str">
            <v>Fornecimento e substituição de interruptor c/ duas teclas simples c/ espelho</v>
          </cell>
          <cell r="C1536" t="str">
            <v>UN</v>
          </cell>
          <cell r="D1536">
            <v>7.8316999999999997</v>
          </cell>
        </row>
        <row r="1537">
          <cell r="A1537" t="str">
            <v>001.23.00180</v>
          </cell>
          <cell r="B1537" t="str">
            <v>Forencimento e substituição de interruptor c/ tres teclas simples c/ espelho</v>
          </cell>
          <cell r="C1537" t="str">
            <v>UN</v>
          </cell>
          <cell r="D1537">
            <v>13.898999999999999</v>
          </cell>
        </row>
        <row r="1538">
          <cell r="A1538" t="str">
            <v>001.23.00200</v>
          </cell>
          <cell r="B1538" t="str">
            <v>Fornecimento e substituição de interruptor c/ uma tecla paralela e espelho</v>
          </cell>
          <cell r="C1538" t="str">
            <v>UN</v>
          </cell>
          <cell r="D1538">
            <v>13.613899999999999</v>
          </cell>
        </row>
        <row r="1539">
          <cell r="A1539" t="str">
            <v>001.23.00220</v>
          </cell>
          <cell r="B1539" t="str">
            <v>Fornecimento e substituição de reator simples a.f.p./p.r. - 1x20 w</v>
          </cell>
          <cell r="C1539" t="str">
            <v>UN</v>
          </cell>
          <cell r="D1539">
            <v>24.139099999999999</v>
          </cell>
        </row>
        <row r="1540">
          <cell r="A1540" t="str">
            <v>001.23.00240</v>
          </cell>
          <cell r="B1540" t="str">
            <v>Fornecimento e substituição de reator simples a.f.p./p.r. - 1x40 w</v>
          </cell>
          <cell r="C1540" t="str">
            <v>UN</v>
          </cell>
          <cell r="D1540">
            <v>34.139099999999999</v>
          </cell>
        </row>
        <row r="1541">
          <cell r="A1541" t="str">
            <v>001.23.00260</v>
          </cell>
          <cell r="B1541" t="str">
            <v>Fornecimento e substituição de reator duplo a.f.p./p.r. - 2x20 w</v>
          </cell>
          <cell r="C1541" t="str">
            <v>UN</v>
          </cell>
          <cell r="D1541">
            <v>34.736499999999999</v>
          </cell>
        </row>
        <row r="1542">
          <cell r="A1542" t="str">
            <v>001.23.00280</v>
          </cell>
          <cell r="B1542" t="str">
            <v>Fornecimento e substituição de reator duplo a.f.p./p.r. - 2x40 w</v>
          </cell>
          <cell r="C1542" t="str">
            <v>UN</v>
          </cell>
          <cell r="D1542">
            <v>34.736499999999999</v>
          </cell>
        </row>
        <row r="1543">
          <cell r="A1543" t="str">
            <v>001.23.00300</v>
          </cell>
          <cell r="B1543" t="str">
            <v>Fornecimento e substituição de lâmpada incandescente de 60 w</v>
          </cell>
          <cell r="C1543" t="str">
            <v>UN</v>
          </cell>
          <cell r="D1543">
            <v>1.8673999999999999</v>
          </cell>
        </row>
        <row r="1544">
          <cell r="A1544" t="str">
            <v>001.23.00320</v>
          </cell>
          <cell r="B1544" t="str">
            <v>Fornecimento e substituição de lâmpada incandescente de 100 w</v>
          </cell>
          <cell r="C1544" t="str">
            <v>UN</v>
          </cell>
          <cell r="D1544">
            <v>2.2073999999999998</v>
          </cell>
        </row>
        <row r="1545">
          <cell r="A1545" t="str">
            <v>001.23.00340</v>
          </cell>
          <cell r="B1545" t="str">
            <v>Fornecimento e substituição de lâmpada fluorescente de 20 w</v>
          </cell>
          <cell r="C1545" t="str">
            <v>UN</v>
          </cell>
          <cell r="D1545">
            <v>3.9973999999999998</v>
          </cell>
        </row>
        <row r="1546">
          <cell r="A1546" t="str">
            <v>001.23.00360</v>
          </cell>
          <cell r="B1546" t="str">
            <v>Fornecimento e substituição de lâmpada fluorescente de 40 w</v>
          </cell>
          <cell r="C1546" t="str">
            <v>UN</v>
          </cell>
          <cell r="D1546">
            <v>3.9973999999999998</v>
          </cell>
        </row>
        <row r="1547">
          <cell r="A1547" t="str">
            <v>001.23.00380</v>
          </cell>
          <cell r="B1547" t="str">
            <v>Fornecimento e substituição de disjuntor monopolar de 15 a</v>
          </cell>
          <cell r="C1547" t="str">
            <v>UN</v>
          </cell>
          <cell r="D1547">
            <v>8.6694999999999993</v>
          </cell>
        </row>
        <row r="1548">
          <cell r="A1548" t="str">
            <v>001.23.00400</v>
          </cell>
          <cell r="B1548" t="str">
            <v>Fornecimento e substituição de disjuntor monopolar de 20 a</v>
          </cell>
          <cell r="C1548" t="str">
            <v>UN</v>
          </cell>
          <cell r="D1548">
            <v>8.6694999999999993</v>
          </cell>
        </row>
        <row r="1549">
          <cell r="A1549" t="str">
            <v>001.23.00420</v>
          </cell>
          <cell r="B1549" t="str">
            <v>Fornecimento e substituição de disjuntor monopolar de 30 a</v>
          </cell>
          <cell r="C1549" t="str">
            <v>UN</v>
          </cell>
          <cell r="D1549">
            <v>8.6694999999999993</v>
          </cell>
        </row>
        <row r="1550">
          <cell r="A1550" t="str">
            <v>001.23.00440</v>
          </cell>
          <cell r="B1550" t="str">
            <v>Fornecimento e substituição de disjuntor monopolar de 40 a</v>
          </cell>
          <cell r="C1550" t="str">
            <v>UN</v>
          </cell>
          <cell r="D1550">
            <v>10.5695</v>
          </cell>
        </row>
        <row r="1551">
          <cell r="A1551" t="str">
            <v>001.23.00460</v>
          </cell>
          <cell r="B1551" t="str">
            <v>Fornecimento e substituição de disjuntor monopolar de 50 a</v>
          </cell>
          <cell r="C1551" t="str">
            <v>UN</v>
          </cell>
          <cell r="D1551">
            <v>10.5695</v>
          </cell>
        </row>
        <row r="1552">
          <cell r="A1552" t="str">
            <v>001.23.00480</v>
          </cell>
          <cell r="B1552" t="str">
            <v>Fornecimento e substituição de disjuntor bipolar de 15 a</v>
          </cell>
          <cell r="C1552" t="str">
            <v>UN</v>
          </cell>
          <cell r="D1552">
            <v>34.889099999999999</v>
          </cell>
        </row>
        <row r="1553">
          <cell r="A1553" t="str">
            <v>001.23.00500</v>
          </cell>
          <cell r="B1553" t="str">
            <v>Fornecimento e substituição de disjuntor bipolar de 20 a</v>
          </cell>
          <cell r="C1553" t="str">
            <v>UN</v>
          </cell>
          <cell r="D1553">
            <v>34.889099999999999</v>
          </cell>
        </row>
        <row r="1554">
          <cell r="A1554" t="str">
            <v>001.23.00520</v>
          </cell>
          <cell r="B1554" t="str">
            <v>Fornecimento e substituição de disjuntor bipolar de 30 a</v>
          </cell>
          <cell r="C1554" t="str">
            <v>UN</v>
          </cell>
          <cell r="D1554">
            <v>34.889099999999999</v>
          </cell>
        </row>
        <row r="1555">
          <cell r="A1555" t="str">
            <v>001.23.00540</v>
          </cell>
          <cell r="B1555" t="str">
            <v>Fornecimento e substituição de disjuntor bipolar de 40 a</v>
          </cell>
          <cell r="C1555" t="str">
            <v>UN</v>
          </cell>
          <cell r="D1555">
            <v>34.889099999999999</v>
          </cell>
        </row>
        <row r="1556">
          <cell r="A1556" t="str">
            <v>001.23.00560</v>
          </cell>
          <cell r="B1556" t="str">
            <v>Fornecimento e substituição de disjuntor bipolar de 50 a</v>
          </cell>
          <cell r="C1556" t="str">
            <v>UN</v>
          </cell>
          <cell r="D1556">
            <v>34.889099999999999</v>
          </cell>
        </row>
        <row r="1557">
          <cell r="A1557" t="str">
            <v>001.23.00580</v>
          </cell>
          <cell r="B1557" t="str">
            <v>Fornecimento e substituição de disjuntor tripolar de 15 a</v>
          </cell>
          <cell r="C1557" t="str">
            <v>UN</v>
          </cell>
          <cell r="D1557">
            <v>36.591299999999997</v>
          </cell>
        </row>
        <row r="1558">
          <cell r="A1558" t="str">
            <v>001.23.00600</v>
          </cell>
          <cell r="B1558" t="str">
            <v>Fornecimento e substituição de disjuntor tripolar de 20 a</v>
          </cell>
          <cell r="C1558" t="str">
            <v>UN</v>
          </cell>
          <cell r="D1558">
            <v>36.591299999999997</v>
          </cell>
        </row>
        <row r="1559">
          <cell r="A1559" t="str">
            <v>001.23.00620</v>
          </cell>
          <cell r="B1559" t="str">
            <v>Fornecimento e substituição de disjuntor tripolar de 30 a</v>
          </cell>
          <cell r="C1559" t="str">
            <v>UN</v>
          </cell>
          <cell r="D1559">
            <v>35.573900000000002</v>
          </cell>
        </row>
        <row r="1560">
          <cell r="A1560" t="str">
            <v>001.23.00640</v>
          </cell>
          <cell r="B1560" t="str">
            <v>Fornecimento e substituição de disjuntor tripolar de 40 a</v>
          </cell>
          <cell r="C1560" t="str">
            <v>UN</v>
          </cell>
          <cell r="D1560">
            <v>36.591299999999997</v>
          </cell>
        </row>
        <row r="1561">
          <cell r="A1561" t="str">
            <v>001.23.00660</v>
          </cell>
          <cell r="B1561" t="str">
            <v>Fornecimento e substituição de disjuntor tripolar de 50 a</v>
          </cell>
          <cell r="C1561" t="str">
            <v>UN</v>
          </cell>
          <cell r="D1561">
            <v>36.591299999999997</v>
          </cell>
        </row>
        <row r="1562">
          <cell r="A1562" t="str">
            <v>001.23.00680</v>
          </cell>
          <cell r="B1562" t="str">
            <v>Fornecimento e substituição de disjuntor tripolar de 70 a</v>
          </cell>
          <cell r="C1562" t="str">
            <v>UN</v>
          </cell>
          <cell r="D1562">
            <v>44.691299999999998</v>
          </cell>
        </row>
        <row r="1563">
          <cell r="A1563" t="str">
            <v>001.23.00700</v>
          </cell>
          <cell r="B1563" t="str">
            <v>Fornecimento e substituição de disjuntor tripolar de 90 a</v>
          </cell>
          <cell r="C1563" t="str">
            <v>UN</v>
          </cell>
          <cell r="D1563">
            <v>44.691299999999998</v>
          </cell>
        </row>
        <row r="1564">
          <cell r="A1564" t="str">
            <v>001.23.00720</v>
          </cell>
          <cell r="B1564" t="str">
            <v>Fornecimento e substituição de disjuntor tripolar de 100 a</v>
          </cell>
          <cell r="C1564" t="str">
            <v>UN</v>
          </cell>
          <cell r="D1564">
            <v>44.691299999999998</v>
          </cell>
        </row>
        <row r="1565">
          <cell r="A1565" t="str">
            <v>001.24</v>
          </cell>
          <cell r="B1565" t="str">
            <v>INSTALAÇÕES HIDRÁULICAS - PRELIMINARES</v>
          </cell>
          <cell r="D1565">
            <v>10772.4722</v>
          </cell>
        </row>
        <row r="1566">
          <cell r="A1566" t="str">
            <v>001.24.00020</v>
          </cell>
          <cell r="B1566" t="str">
            <v>Abertura e enchimento de rasgos na alvenaria para passagem de canalização diâmetro 1/2 à 1 pol</v>
          </cell>
          <cell r="C1566" t="str">
            <v>ML</v>
          </cell>
          <cell r="D1566">
            <v>2.0531000000000001</v>
          </cell>
        </row>
        <row r="1567">
          <cell r="A1567" t="str">
            <v>001.24.00040</v>
          </cell>
          <cell r="B1567" t="str">
            <v>Abertura e enchimento de rasgos na alvenaria para passagem de canalização diâmetro 1 1/4 à 2 pol</v>
          </cell>
          <cell r="C1567" t="str">
            <v>ML</v>
          </cell>
          <cell r="D1567">
            <v>2.7353999999999998</v>
          </cell>
        </row>
        <row r="1568">
          <cell r="A1568" t="str">
            <v>001.24.00060</v>
          </cell>
          <cell r="B1568" t="str">
            <v>Abertura e enchimento de rasgos na alvenaria para passagem de canalização diâmetro 2.5 à 4 pol</v>
          </cell>
          <cell r="C1568" t="str">
            <v>ML</v>
          </cell>
          <cell r="D1568">
            <v>3.8428</v>
          </cell>
        </row>
        <row r="1569">
          <cell r="A1569" t="str">
            <v>001.24.00080</v>
          </cell>
          <cell r="B1569" t="str">
            <v>Abertura e enchimento de rasgos no concreto para passagem de canalização diâmetro de 1/2 à 1 pol</v>
          </cell>
          <cell r="C1569" t="str">
            <v>ML</v>
          </cell>
          <cell r="D1569">
            <v>4.4991000000000003</v>
          </cell>
        </row>
        <row r="1570">
          <cell r="A1570" t="str">
            <v>001.24.00100</v>
          </cell>
          <cell r="B1570" t="str">
            <v>Fornecimento e instalação de entrada padrão de água através de cavalete completo em tubo de fºgº, padrão sanemat - 3/4""""""""""""""""""""""""""""""""</v>
          </cell>
          <cell r="C1570" t="str">
            <v>UN</v>
          </cell>
          <cell r="D1570">
            <v>34.4739</v>
          </cell>
        </row>
        <row r="1571">
          <cell r="A1571" t="str">
            <v>001.24.00120</v>
          </cell>
          <cell r="B1571" t="str">
            <v>Fornecimento e colocação de caixa de água de pvc, incl tampa de 1000 litros</v>
          </cell>
          <cell r="C1571" t="str">
            <v>UN</v>
          </cell>
          <cell r="D1571">
            <v>238.45779999999999</v>
          </cell>
        </row>
        <row r="1572">
          <cell r="A1572" t="str">
            <v>001.24.00140</v>
          </cell>
          <cell r="B1572" t="str">
            <v>Fornecimento e colocação de caixa de água de pvc, incl tampa de 500 litros</v>
          </cell>
          <cell r="C1572" t="str">
            <v>UN</v>
          </cell>
          <cell r="D1572">
            <v>141.7209</v>
          </cell>
        </row>
        <row r="1573">
          <cell r="A1573" t="str">
            <v>001.24.00160</v>
          </cell>
          <cell r="B1573" t="str">
            <v>Fornecimento e colocação de caixa de água de pvc, incl tampa de 310 litros</v>
          </cell>
          <cell r="C1573" t="str">
            <v>UN</v>
          </cell>
          <cell r="D1573">
            <v>138.6687</v>
          </cell>
        </row>
        <row r="1574">
          <cell r="A1574" t="str">
            <v>001.24.00180</v>
          </cell>
          <cell r="B1574" t="str">
            <v>Fornecimento e colocação de caixa de água de pvc, incl tampa de 100 litros</v>
          </cell>
          <cell r="C1574" t="str">
            <v>UN</v>
          </cell>
          <cell r="D1574">
            <v>136.63390000000001</v>
          </cell>
        </row>
        <row r="1575">
          <cell r="A1575" t="str">
            <v>001.24.00200</v>
          </cell>
          <cell r="B1575" t="str">
            <v>Fornecimento e  instalação de caixa de água metálica tipo taça com altura total de 6.00 m inclusive pintura (interna e externa)  base de fixação e instalação, de 5.000 litros</v>
          </cell>
          <cell r="C1575" t="str">
            <v>UN</v>
          </cell>
          <cell r="D1575">
            <v>9800</v>
          </cell>
        </row>
        <row r="1576">
          <cell r="A1576" t="str">
            <v>001.24.00220</v>
          </cell>
          <cell r="B1576" t="str">
            <v>Fornecimento e instalação de bóia interna tipo (são paulo) p/ caixa de água  amarelo bruto n.1350 marca deca 2 pol</v>
          </cell>
          <cell r="C1576" t="str">
            <v>UN</v>
          </cell>
          <cell r="D1576">
            <v>62.944299999999998</v>
          </cell>
        </row>
        <row r="1577">
          <cell r="A1577" t="str">
            <v>001.24.00240</v>
          </cell>
          <cell r="B1577" t="str">
            <v>Fornecimento e instalação de bóia interna tipo (são paulo) p/ caixa de água  amarelo bruto n.1350 marca deca 1 1/2 pol</v>
          </cell>
          <cell r="C1577" t="str">
            <v>UN</v>
          </cell>
          <cell r="D1577">
            <v>52.943399999999997</v>
          </cell>
        </row>
        <row r="1578">
          <cell r="A1578" t="str">
            <v>001.24.00260</v>
          </cell>
          <cell r="B1578" t="str">
            <v>Fornecimento e instalação de bóia interna tipo (são paulo) p/ caixa de água  amarelo bruto n.1350 marca deca 1 1/4 pol</v>
          </cell>
          <cell r="C1578" t="str">
            <v>UN</v>
          </cell>
          <cell r="D1578">
            <v>42.079500000000003</v>
          </cell>
        </row>
        <row r="1579">
          <cell r="A1579" t="str">
            <v>001.24.00280</v>
          </cell>
          <cell r="B1579" t="str">
            <v>Fornecimento e instalação de bóia interna tipo (são paulo) p/ caixa de água  amarelo bruto n.1350 marca deca 1 pol</v>
          </cell>
          <cell r="C1579" t="str">
            <v>UN</v>
          </cell>
          <cell r="D1579">
            <v>30.827100000000002</v>
          </cell>
        </row>
        <row r="1580">
          <cell r="A1580" t="str">
            <v>001.24.00300</v>
          </cell>
          <cell r="B1580" t="str">
            <v>Fornecimento e instalação de bóia interna tipo (são paulo) p/ caixa de água  amarelo bruto n.1350 marca deca 3/4 pol</v>
          </cell>
          <cell r="C1580" t="str">
            <v>UN</v>
          </cell>
          <cell r="D1580">
            <v>24.886299999999999</v>
          </cell>
        </row>
        <row r="1581">
          <cell r="A1581" t="str">
            <v>001.24.00320</v>
          </cell>
          <cell r="B1581" t="str">
            <v>Fornecimento e instalação de bóia interna tipo (são paulo) p/ caixa de água  amarelo bruto n.1350 marca deca 1/2 pol</v>
          </cell>
          <cell r="C1581" t="str">
            <v>UN</v>
          </cell>
          <cell r="D1581">
            <v>22.866299999999999</v>
          </cell>
        </row>
        <row r="1582">
          <cell r="A1582" t="str">
            <v>001.24.00340</v>
          </cell>
          <cell r="B1582" t="str">
            <v>Fornecimento e instalação de torneira bóia p/ caixa de água em pvc marca cipla 1 pol</v>
          </cell>
          <cell r="C1582" t="str">
            <v>UN</v>
          </cell>
          <cell r="D1582">
            <v>11.4071</v>
          </cell>
        </row>
        <row r="1583">
          <cell r="A1583" t="str">
            <v>001.24.00360</v>
          </cell>
          <cell r="B1583" t="str">
            <v>Fornecimento e instalação de torneira bóia p/ caixa de água em pvc marca cipla 3/4 pol</v>
          </cell>
          <cell r="C1583" t="str">
            <v>UN</v>
          </cell>
          <cell r="D1583">
            <v>10.7163</v>
          </cell>
        </row>
        <row r="1584">
          <cell r="A1584" t="str">
            <v>001.24.00380</v>
          </cell>
          <cell r="B1584" t="str">
            <v>Fornecimento e instalação de torneira bóia p/ caixa de água em pvc marca cipla 1/2 pol</v>
          </cell>
          <cell r="C1584" t="str">
            <v>UN</v>
          </cell>
          <cell r="D1584">
            <v>10.7163</v>
          </cell>
        </row>
        <row r="1585">
          <cell r="A1585" t="str">
            <v>001.25</v>
          </cell>
          <cell r="B1585" t="str">
            <v>INSTALAÇÕES HIDRÁULICAS - PVC SOLDÁVEL/ROSCÁVEL MARROM</v>
          </cell>
          <cell r="D1585">
            <v>2223.9286999999999</v>
          </cell>
        </row>
        <row r="1586">
          <cell r="A1586" t="str">
            <v>001.25.00020</v>
          </cell>
          <cell r="B1586" t="str">
            <v>Tubo de pvc rígido soldável marrom em barra de 6 m diâmetro 110mm (4) pol</v>
          </cell>
          <cell r="C1586" t="str">
            <v>M</v>
          </cell>
          <cell r="D1586">
            <v>28.8324</v>
          </cell>
        </row>
        <row r="1587">
          <cell r="A1587" t="str">
            <v>001.25.00040</v>
          </cell>
          <cell r="B1587" t="str">
            <v>Tubo de pvc rígido soldável marrom em barra de 6 m diâmetro 85mm (3) pol</v>
          </cell>
          <cell r="C1587" t="str">
            <v>M</v>
          </cell>
          <cell r="D1587">
            <v>24.287400000000002</v>
          </cell>
        </row>
        <row r="1588">
          <cell r="A1588" t="str">
            <v>001.25.00060</v>
          </cell>
          <cell r="B1588" t="str">
            <v>Tubo de pvc rígido soldável marrom em barra de 6 m diâmetro 75mm (2.5) pol</v>
          </cell>
          <cell r="C1588" t="str">
            <v>M</v>
          </cell>
          <cell r="D1588">
            <v>12.844099999999999</v>
          </cell>
        </row>
        <row r="1589">
          <cell r="A1589" t="str">
            <v>001.25.00080</v>
          </cell>
          <cell r="B1589" t="str">
            <v>Tubo de pvc rígido soldável marrom em barra de 6 m diâmetro 60mm (2) pl</v>
          </cell>
          <cell r="C1589" t="str">
            <v>M</v>
          </cell>
          <cell r="D1589">
            <v>8.5120000000000005</v>
          </cell>
        </row>
        <row r="1590">
          <cell r="A1590" t="str">
            <v>001.25.00100</v>
          </cell>
          <cell r="B1590" t="str">
            <v>Tubo de pvc rígido soldável marrom em barra de 6 m diâmetro 50mm (1.5) pol</v>
          </cell>
          <cell r="C1590" t="str">
            <v>M</v>
          </cell>
          <cell r="D1590">
            <v>5.1649000000000003</v>
          </cell>
        </row>
        <row r="1591">
          <cell r="A1591" t="str">
            <v>001.25.00120</v>
          </cell>
          <cell r="B1591" t="str">
            <v>Tubo de pvc rígido soldável marrom em barra de 6 m diâmetro 40mm (1.1/4) pol</v>
          </cell>
          <cell r="C1591" t="str">
            <v>M</v>
          </cell>
          <cell r="D1591">
            <v>6.1384999999999996</v>
          </cell>
        </row>
        <row r="1592">
          <cell r="A1592" t="str">
            <v>001.25.00140</v>
          </cell>
          <cell r="B1592" t="str">
            <v>Tubo de pvc rígido soldável marrom em barra de 6 m diâmetro 32mm (1) pol</v>
          </cell>
          <cell r="C1592" t="str">
            <v>M</v>
          </cell>
          <cell r="D1592">
            <v>4.7554999999999996</v>
          </cell>
        </row>
        <row r="1593">
          <cell r="A1593" t="str">
            <v>001.25.00160</v>
          </cell>
          <cell r="B1593" t="str">
            <v>Tubo de pvc rígido sodável marrom em barra de 6 m diâmetro 25mm (3/4) pol</v>
          </cell>
          <cell r="C1593" t="str">
            <v>M</v>
          </cell>
          <cell r="D1593">
            <v>1.7457</v>
          </cell>
        </row>
        <row r="1594">
          <cell r="A1594" t="str">
            <v>001.25.00180</v>
          </cell>
          <cell r="B1594" t="str">
            <v>Tubo de pvc rígido soldável marrom em barra de 6 m diâmetro 20mm (1/2) pol</v>
          </cell>
          <cell r="C1594" t="str">
            <v>M</v>
          </cell>
          <cell r="D1594">
            <v>1.7238</v>
          </cell>
        </row>
        <row r="1595">
          <cell r="A1595" t="str">
            <v>001.25.00200</v>
          </cell>
          <cell r="B1595" t="str">
            <v>Curva de 90º de pvc rígido para tubo soldável 110mm ( 4 pol )</v>
          </cell>
          <cell r="C1595" t="str">
            <v>UN</v>
          </cell>
          <cell r="D1595">
            <v>31.7151</v>
          </cell>
        </row>
        <row r="1596">
          <cell r="A1596" t="str">
            <v>001.25.00220</v>
          </cell>
          <cell r="B1596" t="str">
            <v>Curva de 90º de pvc rígido para tubo soldável 85mm ( 3 pol )</v>
          </cell>
          <cell r="C1596" t="str">
            <v>UN</v>
          </cell>
          <cell r="D1596">
            <v>15.64</v>
          </cell>
        </row>
        <row r="1597">
          <cell r="A1597" t="str">
            <v>001.25.00240</v>
          </cell>
          <cell r="B1597" t="str">
            <v>Curva de 90º de pvc rígido para tubo soldável 75mm (21/2 pol)</v>
          </cell>
          <cell r="C1597" t="str">
            <v>UN</v>
          </cell>
          <cell r="D1597">
            <v>16.07</v>
          </cell>
        </row>
        <row r="1598">
          <cell r="A1598" t="str">
            <v>001.25.00260</v>
          </cell>
          <cell r="B1598" t="str">
            <v>Curva de 90º de pvc rígido para tubo soldável 60mm (2 pol)</v>
          </cell>
          <cell r="C1598" t="str">
            <v>UN</v>
          </cell>
          <cell r="D1598">
            <v>13.555</v>
          </cell>
        </row>
        <row r="1599">
          <cell r="A1599" t="str">
            <v>001.25.00280</v>
          </cell>
          <cell r="B1599" t="str">
            <v>Curva de 90º de pvc rígido para tubo soldável 50mm (1 1/2 pol)</v>
          </cell>
          <cell r="C1599" t="str">
            <v>UN</v>
          </cell>
          <cell r="D1599">
            <v>6.5149999999999997</v>
          </cell>
        </row>
        <row r="1600">
          <cell r="A1600" t="str">
            <v>001.25.00300</v>
          </cell>
          <cell r="B1600" t="str">
            <v>Curva de 90º de pvc rígido para tubo soldável 40mm (1 1/4 pol)</v>
          </cell>
          <cell r="C1600" t="str">
            <v>UN</v>
          </cell>
          <cell r="D1600">
            <v>5.5049999999999999</v>
          </cell>
        </row>
        <row r="1601">
          <cell r="A1601" t="str">
            <v>001.25.00320</v>
          </cell>
          <cell r="B1601" t="str">
            <v>Curva de 90º de pvc rígido para tubo soldável 32mm (1 pol)</v>
          </cell>
          <cell r="C1601" t="str">
            <v>UN</v>
          </cell>
          <cell r="D1601">
            <v>5.3400999999999996</v>
          </cell>
        </row>
        <row r="1602">
          <cell r="A1602" t="str">
            <v>001.25.00340</v>
          </cell>
          <cell r="B1602" t="str">
            <v>Curva de 90º de pvc rígido para tubo soldável 25mm (3/4 pol)</v>
          </cell>
          <cell r="C1602" t="str">
            <v>UN</v>
          </cell>
          <cell r="D1602">
            <v>3.4701</v>
          </cell>
        </row>
        <row r="1603">
          <cell r="A1603" t="str">
            <v>001.25.00360</v>
          </cell>
          <cell r="B1603" t="str">
            <v>Curva de 90º de pvc rígido para tubo soldável 20mm (1/2 pol)</v>
          </cell>
          <cell r="C1603" t="str">
            <v>UN</v>
          </cell>
          <cell r="D1603">
            <v>2.6301000000000001</v>
          </cell>
        </row>
        <row r="1604">
          <cell r="A1604" t="str">
            <v>001.25.00380</v>
          </cell>
          <cell r="B1604" t="str">
            <v>Curva de 45º de pvc rígido para tubo soldável 110mm ( 4 pol )</v>
          </cell>
          <cell r="C1604" t="str">
            <v>UN</v>
          </cell>
          <cell r="D1604">
            <v>27.245100000000001</v>
          </cell>
        </row>
        <row r="1605">
          <cell r="A1605" t="str">
            <v>001.25.00400</v>
          </cell>
          <cell r="B1605" t="str">
            <v>Curva de 45º de pvc rígido para tubo soldável 85mm ( 3 pol )</v>
          </cell>
          <cell r="C1605" t="str">
            <v>UN</v>
          </cell>
          <cell r="D1605">
            <v>12.29</v>
          </cell>
        </row>
        <row r="1606">
          <cell r="A1606" t="str">
            <v>001.25.00420</v>
          </cell>
          <cell r="B1606" t="str">
            <v>Curva de 45º de pvc rígido para tubo soldável 75mm ( 2 1/2 pol )</v>
          </cell>
          <cell r="C1606" t="str">
            <v>UN</v>
          </cell>
          <cell r="D1606">
            <v>8.69</v>
          </cell>
        </row>
        <row r="1607">
          <cell r="A1607" t="str">
            <v>001.25.00440</v>
          </cell>
          <cell r="B1607" t="str">
            <v>Curva de 45º de pvc rígido para tubo soldável 60mm ( 2  pol )</v>
          </cell>
          <cell r="C1607" t="str">
            <v>UN</v>
          </cell>
          <cell r="D1607">
            <v>5.1150000000000002</v>
          </cell>
        </row>
        <row r="1608">
          <cell r="A1608" t="str">
            <v>001.25.00460</v>
          </cell>
          <cell r="B1608" t="str">
            <v>Curva de 45º de pvc rígido para tubo soldável 50mm ( 1 1/2  pol )</v>
          </cell>
          <cell r="C1608" t="str">
            <v>UN</v>
          </cell>
          <cell r="D1608">
            <v>3.5049999999999999</v>
          </cell>
        </row>
        <row r="1609">
          <cell r="A1609" t="str">
            <v>001.25.00480</v>
          </cell>
          <cell r="B1609" t="str">
            <v>Curva de 45º de pvc rígido para tubo soldável 50mm ( 1 1/4  pol )</v>
          </cell>
          <cell r="C1609" t="str">
            <v>UN</v>
          </cell>
          <cell r="D1609">
            <v>2.2850000000000001</v>
          </cell>
        </row>
        <row r="1610">
          <cell r="A1610" t="str">
            <v>001.25.00500</v>
          </cell>
          <cell r="B1610" t="str">
            <v>Curva de 45º de pvc rígido para tubo soldável 32mm ( 1  pol )</v>
          </cell>
          <cell r="C1610" t="str">
            <v>UN</v>
          </cell>
          <cell r="D1610">
            <v>1.3601000000000001</v>
          </cell>
        </row>
        <row r="1611">
          <cell r="A1611" t="str">
            <v>001.25.00520</v>
          </cell>
          <cell r="B1611" t="str">
            <v>Curva de 45º de pvc rígido para tubo soldável 25mm ( 3/4  pol )</v>
          </cell>
          <cell r="C1611" t="str">
            <v>UN</v>
          </cell>
          <cell r="D1611">
            <v>1.0901000000000001</v>
          </cell>
        </row>
        <row r="1612">
          <cell r="A1612" t="str">
            <v>001.25.00540</v>
          </cell>
          <cell r="B1612" t="str">
            <v>Curva de 45º de pvc rígido para tubo soldável 20mm ( 1/2  pol )</v>
          </cell>
          <cell r="C1612" t="str">
            <v>UN</v>
          </cell>
          <cell r="D1612">
            <v>1.2451000000000001</v>
          </cell>
        </row>
        <row r="1613">
          <cell r="A1613" t="str">
            <v>001.25.00560</v>
          </cell>
          <cell r="B1613" t="str">
            <v>Luva de pvc rígido para tubo soldável 110mm ( 4 pol )</v>
          </cell>
          <cell r="C1613" t="str">
            <v>UN</v>
          </cell>
          <cell r="D1613">
            <v>24.205100000000002</v>
          </cell>
        </row>
        <row r="1614">
          <cell r="A1614" t="str">
            <v>001.25.00580</v>
          </cell>
          <cell r="B1614" t="str">
            <v>Luva de pvc rígido para tubo soldável 85mm ( 3 pol )</v>
          </cell>
          <cell r="C1614" t="str">
            <v>UN</v>
          </cell>
          <cell r="D1614">
            <v>20.09</v>
          </cell>
        </row>
        <row r="1615">
          <cell r="A1615" t="str">
            <v>001.25.00600</v>
          </cell>
          <cell r="B1615" t="str">
            <v>Luva de pvc rígido para tubo soldável 75mm ( 2 1/2 pol )</v>
          </cell>
          <cell r="C1615" t="str">
            <v>UN</v>
          </cell>
          <cell r="D1615">
            <v>13.49</v>
          </cell>
        </row>
        <row r="1616">
          <cell r="A1616" t="str">
            <v>001.25.00620</v>
          </cell>
          <cell r="B1616" t="str">
            <v>Luva de pvc rígido para tubo soldável 60mm ( 2 pol )</v>
          </cell>
          <cell r="C1616" t="str">
            <v>UN</v>
          </cell>
          <cell r="D1616">
            <v>1.6950000000000001</v>
          </cell>
        </row>
        <row r="1617">
          <cell r="A1617" t="str">
            <v>001.25.00640</v>
          </cell>
          <cell r="B1617" t="str">
            <v>Luva de pvc rígido para tubo soldável 50mm ( 1 1/2 pol )</v>
          </cell>
          <cell r="C1617" t="str">
            <v>UN</v>
          </cell>
          <cell r="D1617">
            <v>2.9350000000000001</v>
          </cell>
        </row>
        <row r="1618">
          <cell r="A1618" t="str">
            <v>001.25.00660</v>
          </cell>
          <cell r="B1618" t="str">
            <v>Luva de pvc rígido para tubo soldável 40mm ( 1 1/4pol )</v>
          </cell>
          <cell r="C1618" t="str">
            <v>UN</v>
          </cell>
          <cell r="D1618">
            <v>2.585</v>
          </cell>
        </row>
        <row r="1619">
          <cell r="A1619" t="str">
            <v>001.25.00680</v>
          </cell>
          <cell r="B1619" t="str">
            <v>Luva de pvc rígido para tubo soldável 32mm ( 1 pol )</v>
          </cell>
          <cell r="C1619" t="str">
            <v>UN</v>
          </cell>
          <cell r="D1619">
            <v>1.4100999999999999</v>
          </cell>
        </row>
        <row r="1620">
          <cell r="A1620" t="str">
            <v>001.25.00700</v>
          </cell>
          <cell r="B1620" t="str">
            <v>Luva de pvc rígido para tubo soldável 25mm ( 3/4 pol )</v>
          </cell>
          <cell r="C1620" t="str">
            <v>UN</v>
          </cell>
          <cell r="D1620">
            <v>1.0501</v>
          </cell>
        </row>
        <row r="1621">
          <cell r="A1621" t="str">
            <v>001.25.00720</v>
          </cell>
          <cell r="B1621" t="str">
            <v>Luva de pvc rígido para tubo soldável 20mm ( 1/2 pol )</v>
          </cell>
          <cell r="C1621" t="str">
            <v>UN</v>
          </cell>
          <cell r="D1621">
            <v>1.0401</v>
          </cell>
        </row>
        <row r="1622">
          <cell r="A1622" t="str">
            <v>001.25.00740</v>
          </cell>
          <cell r="B1622" t="str">
            <v>Cotovelo de pvc rígido para tubo soldável 110 mm (4 pol)</v>
          </cell>
          <cell r="C1622" t="str">
            <v>UN</v>
          </cell>
          <cell r="D1622">
            <v>89.765100000000004</v>
          </cell>
        </row>
        <row r="1623">
          <cell r="A1623" t="str">
            <v>001.25.00760</v>
          </cell>
          <cell r="B1623" t="str">
            <v>Cotovelo de pvc rígido para tubo soldável 85 mm (3 pol)</v>
          </cell>
          <cell r="C1623" t="str">
            <v>UN</v>
          </cell>
          <cell r="D1623">
            <v>40.549999999999997</v>
          </cell>
        </row>
        <row r="1624">
          <cell r="A1624" t="str">
            <v>001.25.00780</v>
          </cell>
          <cell r="B1624" t="str">
            <v>Cotovelo de pvc rígido para tubo soldável 75 mm (2 1/2 pol)</v>
          </cell>
          <cell r="C1624" t="str">
            <v>UN</v>
          </cell>
          <cell r="D1624">
            <v>32.409999999999997</v>
          </cell>
        </row>
        <row r="1625">
          <cell r="A1625" t="str">
            <v>001.25.00800</v>
          </cell>
          <cell r="B1625" t="str">
            <v>Cotovelo de pvc rígido para tubo soldável 60 mm (2 pol)</v>
          </cell>
          <cell r="C1625" t="str">
            <v>UN</v>
          </cell>
          <cell r="D1625">
            <v>8.4250000000000007</v>
          </cell>
        </row>
        <row r="1626">
          <cell r="A1626" t="str">
            <v>001.25.00820</v>
          </cell>
          <cell r="B1626" t="str">
            <v>Cotovelo de pvc rígido para tubo soldável 50 mm ( 1 1/2 pol)</v>
          </cell>
          <cell r="C1626" t="str">
            <v>UN</v>
          </cell>
          <cell r="D1626">
            <v>3.5449999999999999</v>
          </cell>
        </row>
        <row r="1627">
          <cell r="A1627" t="str">
            <v>001.25.00840</v>
          </cell>
          <cell r="B1627" t="str">
            <v>Cotovelo de pvc rígido para tubo soldável 40 mm ( 1 1/4 pol)</v>
          </cell>
          <cell r="C1627" t="str">
            <v>UN</v>
          </cell>
          <cell r="D1627">
            <v>3.2650000000000001</v>
          </cell>
        </row>
        <row r="1628">
          <cell r="A1628" t="str">
            <v>001.25.00860</v>
          </cell>
          <cell r="B1628" t="str">
            <v>Cotovelo de pvc rígido para tubo soldável 32 mm ( 1 pol)</v>
          </cell>
          <cell r="C1628" t="str">
            <v>UN</v>
          </cell>
          <cell r="D1628">
            <v>1.5801000000000001</v>
          </cell>
        </row>
        <row r="1629">
          <cell r="A1629" t="str">
            <v>001.25.00880</v>
          </cell>
          <cell r="B1629" t="str">
            <v>Cotovelo de pvc rígido para tubo soldável 25 mm ( 3/4 pol)</v>
          </cell>
          <cell r="C1629" t="str">
            <v>UN</v>
          </cell>
          <cell r="D1629">
            <v>1.0501</v>
          </cell>
        </row>
        <row r="1630">
          <cell r="A1630" t="str">
            <v>001.25.00900</v>
          </cell>
          <cell r="B1630" t="str">
            <v>Cotovelo de pvc rígido para tubo soldável 20 mm ( 1/2 pol)</v>
          </cell>
          <cell r="C1630" t="str">
            <v>UN</v>
          </cell>
          <cell r="D1630">
            <v>0.98009999999999997</v>
          </cell>
        </row>
        <row r="1631">
          <cell r="A1631" t="str">
            <v>001.25.00920</v>
          </cell>
          <cell r="B1631" t="str">
            <v>Cotovelo 90º com redução de pvc rígido para tubo soldável 40 x 32mm ( 1.1/4 x 1 pol )</v>
          </cell>
          <cell r="C1631" t="str">
            <v>UN</v>
          </cell>
          <cell r="D1631">
            <v>2.335</v>
          </cell>
        </row>
        <row r="1632">
          <cell r="A1632" t="str">
            <v>001.25.00940</v>
          </cell>
          <cell r="B1632" t="str">
            <v>Cotovelo 90º com redução de pvc rígido para tubo soldável 32 x 25mm ( 1 x 3/4 pol )</v>
          </cell>
          <cell r="C1632" t="str">
            <v>UN</v>
          </cell>
          <cell r="D1632">
            <v>1.9601</v>
          </cell>
        </row>
        <row r="1633">
          <cell r="A1633" t="str">
            <v>001.25.00960</v>
          </cell>
          <cell r="B1633" t="str">
            <v>Cotovelo 90º com redução de pvc rígido para tubo soldável 25 x 20mm ( 3/4 x 1/2 pol )</v>
          </cell>
          <cell r="C1633" t="str">
            <v>UN</v>
          </cell>
          <cell r="D1633">
            <v>1.7401</v>
          </cell>
        </row>
        <row r="1634">
          <cell r="A1634" t="str">
            <v>001.25.00980</v>
          </cell>
          <cell r="B1634" t="str">
            <v>Cotovelo 45º de pvc rígido para tubo soldável 50mm ( 1.1/2 pol ).</v>
          </cell>
          <cell r="C1634" t="str">
            <v>UN</v>
          </cell>
          <cell r="D1634">
            <v>4.2549999999999999</v>
          </cell>
        </row>
        <row r="1635">
          <cell r="A1635" t="str">
            <v>001.25.01000</v>
          </cell>
          <cell r="B1635" t="str">
            <v>Cotovelo 45º de pvc rígido para tubo soldável 40 mm (1 1/4 pol)</v>
          </cell>
          <cell r="C1635" t="str">
            <v>UN</v>
          </cell>
          <cell r="D1635">
            <v>3.9849999999999999</v>
          </cell>
        </row>
        <row r="1636">
          <cell r="A1636" t="str">
            <v>001.25.01020</v>
          </cell>
          <cell r="B1636" t="str">
            <v>Cotovelo 45º de pvc rígido para tubo soldável 32 mm ( 1 pol)</v>
          </cell>
          <cell r="C1636" t="str">
            <v>UN</v>
          </cell>
          <cell r="D1636">
            <v>2.3401000000000001</v>
          </cell>
        </row>
        <row r="1637">
          <cell r="A1637" t="str">
            <v>001.25.01040</v>
          </cell>
          <cell r="B1637" t="str">
            <v>Cotovelo 45º de pvc rígido para tubo soldável 25 mm ( 3/4 pol)</v>
          </cell>
          <cell r="C1637" t="str">
            <v>UN</v>
          </cell>
          <cell r="D1637">
            <v>1.3801000000000001</v>
          </cell>
        </row>
        <row r="1638">
          <cell r="A1638" t="str">
            <v>001.25.01060</v>
          </cell>
          <cell r="B1638" t="str">
            <v>Cotovelo 45º de pvc rígido para tubo soldável 20 mm ( 1/2 pol)</v>
          </cell>
          <cell r="C1638" t="str">
            <v>UN</v>
          </cell>
          <cell r="D1638">
            <v>1.0801000000000001</v>
          </cell>
        </row>
        <row r="1639">
          <cell r="A1639" t="str">
            <v>001.25.01080</v>
          </cell>
          <cell r="B1639" t="str">
            <v>Tee 90º de pvc rígido para tubo soldável 110mm ( 4 pol )</v>
          </cell>
          <cell r="C1639" t="str">
            <v>UN</v>
          </cell>
          <cell r="D1639">
            <v>68.262600000000006</v>
          </cell>
        </row>
        <row r="1640">
          <cell r="A1640" t="str">
            <v>001.25.01100</v>
          </cell>
          <cell r="B1640" t="str">
            <v>Tee 90º de pvc rígido para tubo soldável 85mm ( 3 pol )</v>
          </cell>
          <cell r="C1640" t="str">
            <v>UN</v>
          </cell>
          <cell r="D1640">
            <v>34.040100000000002</v>
          </cell>
        </row>
        <row r="1641">
          <cell r="A1641" t="str">
            <v>001.25.01120</v>
          </cell>
          <cell r="B1641" t="str">
            <v>Tee 90º de pvc rígido para tubo soldável 75mm ( 2 1/2 pol )</v>
          </cell>
          <cell r="C1641" t="str">
            <v>UN</v>
          </cell>
          <cell r="D1641">
            <v>30.5001</v>
          </cell>
        </row>
        <row r="1642">
          <cell r="A1642" t="str">
            <v>001.25.01140</v>
          </cell>
          <cell r="B1642" t="str">
            <v>Tee 90º de pvc rígido para tubo soldável 60mm ( 2 pol )</v>
          </cell>
          <cell r="C1642" t="str">
            <v>UN</v>
          </cell>
          <cell r="D1642">
            <v>11.0176</v>
          </cell>
        </row>
        <row r="1643">
          <cell r="A1643" t="str">
            <v>001.25.01160</v>
          </cell>
          <cell r="B1643" t="str">
            <v>Tee 90º de pvc rígido para tubo soldável 50mm ( 11/2 pol )</v>
          </cell>
          <cell r="C1643" t="str">
            <v>UN</v>
          </cell>
          <cell r="D1643">
            <v>5.4775999999999998</v>
          </cell>
        </row>
        <row r="1644">
          <cell r="A1644" t="str">
            <v>001.25.01180</v>
          </cell>
          <cell r="B1644" t="str">
            <v>Tee 90º de pvc rígido para tubo soldável 40mm ( 11/4 pol )</v>
          </cell>
          <cell r="C1644" t="str">
            <v>UN</v>
          </cell>
          <cell r="D1644">
            <v>5.4276</v>
          </cell>
        </row>
        <row r="1645">
          <cell r="A1645" t="str">
            <v>001.25.01200</v>
          </cell>
          <cell r="B1645" t="str">
            <v>Tee 90º de pvc rígido para tubo soldável 32mm ( 1 pol )</v>
          </cell>
          <cell r="C1645" t="str">
            <v>UN</v>
          </cell>
          <cell r="D1645">
            <v>2.665</v>
          </cell>
        </row>
        <row r="1646">
          <cell r="A1646" t="str">
            <v>001.25.01220</v>
          </cell>
          <cell r="B1646" t="str">
            <v>Tee 90º de pvc rígido para tubo soldável 25mm ( 3/4 pol )</v>
          </cell>
          <cell r="C1646" t="str">
            <v>UN</v>
          </cell>
          <cell r="D1646">
            <v>1.425</v>
          </cell>
        </row>
        <row r="1647">
          <cell r="A1647" t="str">
            <v>001.25.01240</v>
          </cell>
          <cell r="B1647" t="str">
            <v>Tee 90º de pvc rígido para tubo soldável 20mm ( 1/2 pol )</v>
          </cell>
          <cell r="C1647" t="str">
            <v>UN</v>
          </cell>
          <cell r="D1647">
            <v>1.0901000000000001</v>
          </cell>
        </row>
        <row r="1648">
          <cell r="A1648" t="str">
            <v>001.25.01260</v>
          </cell>
          <cell r="B1648" t="str">
            <v>Tee de redução de pvc rígido part tubo soldável 110 x 85mm ( 4 x 3 pol )</v>
          </cell>
          <cell r="C1648" t="str">
            <v>UN</v>
          </cell>
          <cell r="D1648">
            <v>51.4026</v>
          </cell>
        </row>
        <row r="1649">
          <cell r="A1649" t="str">
            <v>001.25.01280</v>
          </cell>
          <cell r="B1649" t="str">
            <v>Tee de redução de pvc rígido para tubo soldável 110 x 75mm ( 4 x 2.1/2 pol )</v>
          </cell>
          <cell r="C1649" t="str">
            <v>UN</v>
          </cell>
          <cell r="D1649">
            <v>20.9726</v>
          </cell>
        </row>
        <row r="1650">
          <cell r="A1650" t="str">
            <v>001.25.01300</v>
          </cell>
          <cell r="B1650" t="str">
            <v>Tee de redução de pvc rígido para tubo soldável 110 x 60mm ( 4 x 2 pol )</v>
          </cell>
          <cell r="C1650" t="str">
            <v>UN</v>
          </cell>
          <cell r="D1650">
            <v>51.4026</v>
          </cell>
        </row>
        <row r="1651">
          <cell r="A1651" t="str">
            <v>001.25.01320</v>
          </cell>
          <cell r="B1651" t="str">
            <v>Tee de redução de pvc rígido para tubo soldável 85 x 75mm ( 3 x 2.1/2 pol )</v>
          </cell>
          <cell r="C1651" t="str">
            <v>UN</v>
          </cell>
          <cell r="D1651">
            <v>29.0701</v>
          </cell>
        </row>
        <row r="1652">
          <cell r="A1652" t="str">
            <v>001.25.01340</v>
          </cell>
          <cell r="B1652" t="str">
            <v>Tee de redução de pvc rígido para tubo soldável 85 x 60mm ( 3 x 2 pol )</v>
          </cell>
          <cell r="C1652" t="str">
            <v>UN</v>
          </cell>
          <cell r="D1652">
            <v>29.0701</v>
          </cell>
        </row>
        <row r="1653">
          <cell r="A1653" t="str">
            <v>001.25.01360</v>
          </cell>
          <cell r="B1653" t="str">
            <v>Tee de redução de pvc rígido para tubo soldável 75 x 60mm ( 2.1/2 x 2 pol )</v>
          </cell>
          <cell r="C1653" t="str">
            <v>UN</v>
          </cell>
          <cell r="D1653">
            <v>22.560099999999998</v>
          </cell>
        </row>
        <row r="1654">
          <cell r="A1654" t="str">
            <v>001.25.01380</v>
          </cell>
          <cell r="B1654" t="str">
            <v>Tee de redução de pvc rígido para tubo soldável 75 x 50mm ( 2.1/2 x 1.1/2 pol )</v>
          </cell>
          <cell r="C1654" t="str">
            <v>UN</v>
          </cell>
          <cell r="D1654">
            <v>25.740100000000002</v>
          </cell>
        </row>
        <row r="1655">
          <cell r="A1655" t="str">
            <v>001.25.01400</v>
          </cell>
          <cell r="B1655" t="str">
            <v>Tee de redução de pvc rígido para tubo soldável 50 x 40mm ( 1.1/2 x 1.1/4 pol )</v>
          </cell>
          <cell r="C1655" t="str">
            <v>UN</v>
          </cell>
          <cell r="D1655">
            <v>8.8376000000000001</v>
          </cell>
        </row>
        <row r="1656">
          <cell r="A1656" t="str">
            <v>001.25.01420</v>
          </cell>
          <cell r="B1656" t="str">
            <v>Tee de redução de pvc rígido para tubo soldável 50 x 32mm ( 1.1/2 x 1 pol )</v>
          </cell>
          <cell r="C1656" t="str">
            <v>UN</v>
          </cell>
          <cell r="D1656">
            <v>7.4576000000000002</v>
          </cell>
        </row>
        <row r="1657">
          <cell r="A1657" t="str">
            <v>001.25.01440</v>
          </cell>
          <cell r="B1657" t="str">
            <v>Tee de redução de pvc rígido para tubo soldável 50 x 25mm (1.1/2 x 3/4 pol )</v>
          </cell>
          <cell r="C1657" t="str">
            <v>UN</v>
          </cell>
          <cell r="D1657">
            <v>4.0575999999999999</v>
          </cell>
        </row>
        <row r="1658">
          <cell r="A1658" t="str">
            <v>001.25.01460</v>
          </cell>
          <cell r="B1658" t="str">
            <v>Tee de redução de pvc rígido para tubo soldável 50 x 20mm (1.1/2 x 1/2 pol )</v>
          </cell>
          <cell r="C1658" t="str">
            <v>UN</v>
          </cell>
          <cell r="D1658">
            <v>5.9176000000000002</v>
          </cell>
        </row>
        <row r="1659">
          <cell r="A1659" t="str">
            <v>001.25.01480</v>
          </cell>
          <cell r="B1659" t="str">
            <v>Tee de redução de pvc rígido para tubo soldável 40 x 32mm ( 1.1/4 x 1 pol )</v>
          </cell>
          <cell r="C1659" t="str">
            <v>UN</v>
          </cell>
          <cell r="D1659">
            <v>5.2076000000000002</v>
          </cell>
        </row>
        <row r="1660">
          <cell r="A1660" t="str">
            <v>001.25.01500</v>
          </cell>
          <cell r="B1660" t="str">
            <v>Tee de redução de pvc rígido para tubo soldável 32 x 25mm ( 1 x 3/4 pol )</v>
          </cell>
          <cell r="C1660" t="str">
            <v>UN</v>
          </cell>
          <cell r="D1660">
            <v>3.9849999999999999</v>
          </cell>
        </row>
        <row r="1661">
          <cell r="A1661" t="str">
            <v>001.25.01520</v>
          </cell>
          <cell r="B1661" t="str">
            <v>Tee de redução de pvc rígido para tubo soldável 25 x 20mm ( 3/4 x 1/2 pol )</v>
          </cell>
          <cell r="C1661" t="str">
            <v>UN</v>
          </cell>
          <cell r="D1661">
            <v>2.3849999999999998</v>
          </cell>
        </row>
        <row r="1662">
          <cell r="A1662" t="str">
            <v>001.25.01540</v>
          </cell>
          <cell r="B1662" t="str">
            <v>Bucha de redução de pvc rígido para tubo soldável 110 x 85mm ( 4 x 3 pol )</v>
          </cell>
          <cell r="C1662" t="str">
            <v>UN</v>
          </cell>
          <cell r="D1662">
            <v>21.585100000000001</v>
          </cell>
        </row>
        <row r="1663">
          <cell r="A1663" t="str">
            <v>001.25.01560</v>
          </cell>
          <cell r="B1663" t="str">
            <v>Bucha de redução de pvc rígido para tubo soldável 85 x 75mm ( 3 x 2.1/2 pol )</v>
          </cell>
          <cell r="C1663" t="str">
            <v>UN</v>
          </cell>
          <cell r="D1663">
            <v>8.43</v>
          </cell>
        </row>
        <row r="1664">
          <cell r="A1664" t="str">
            <v>001.25.01580</v>
          </cell>
          <cell r="B1664" t="str">
            <v>Bucha de redução de pvc rígido para tubo soldável 75 x 60mm (2.1/2 x 2 pol )</v>
          </cell>
          <cell r="C1664" t="str">
            <v>UN</v>
          </cell>
          <cell r="D1664">
            <v>7.85</v>
          </cell>
        </row>
        <row r="1665">
          <cell r="A1665" t="str">
            <v>001.25.01600</v>
          </cell>
          <cell r="B1665" t="str">
            <v>Bucha de redução de pvc rígido para tubo soldável 60 x 50mm ( 2 x 1.1/2 pol )</v>
          </cell>
          <cell r="C1665" t="str">
            <v>UN</v>
          </cell>
          <cell r="D1665">
            <v>2.7749999999999999</v>
          </cell>
        </row>
        <row r="1666">
          <cell r="A1666" t="str">
            <v>001.25.01620</v>
          </cell>
          <cell r="B1666" t="str">
            <v>Bucha de redução de pvc rígido para tubo soldável 50 x 40mm ( 1.1/2 x 1/1/4 pol )</v>
          </cell>
          <cell r="C1666" t="str">
            <v>UN</v>
          </cell>
          <cell r="D1666">
            <v>2.7749999999999999</v>
          </cell>
        </row>
        <row r="1667">
          <cell r="A1667" t="str">
            <v>001.25.01640</v>
          </cell>
          <cell r="B1667" t="str">
            <v>Bucha de redução de pvc rígido para tubo soldável 40 x 32mm ( 1.1/4 x 1 pol )</v>
          </cell>
          <cell r="C1667" t="str">
            <v>UN</v>
          </cell>
          <cell r="D1667">
            <v>2.0249999999999999</v>
          </cell>
        </row>
        <row r="1668">
          <cell r="A1668" t="str">
            <v>001.25.01660</v>
          </cell>
          <cell r="B1668" t="str">
            <v>Bucha de redução de pvc rígido para tubo soldável 32 x 25mm ( 1 x 3/4 pol )</v>
          </cell>
          <cell r="C1668" t="str">
            <v>UN</v>
          </cell>
          <cell r="D1668">
            <v>1.0801000000000001</v>
          </cell>
        </row>
        <row r="1669">
          <cell r="A1669" t="str">
            <v>001.25.01680</v>
          </cell>
          <cell r="B1669" t="str">
            <v>Bucha de redução de pvc rígido para tubo soldável 25 x 20mm ( 3/4 x 1/2 pol )</v>
          </cell>
          <cell r="C1669" t="str">
            <v>UN</v>
          </cell>
          <cell r="D1669">
            <v>1.0501</v>
          </cell>
        </row>
        <row r="1670">
          <cell r="A1670" t="str">
            <v>001.25.01700</v>
          </cell>
          <cell r="B1670" t="str">
            <v>União de pvc rígido para tubo soldável 110mm ( 4 pol )</v>
          </cell>
          <cell r="C1670" t="str">
            <v>UN</v>
          </cell>
          <cell r="D1670">
            <v>104.7851</v>
          </cell>
        </row>
        <row r="1671">
          <cell r="A1671" t="str">
            <v>001.25.01720</v>
          </cell>
          <cell r="B1671" t="str">
            <v>União de pvc rígido para tubo soldável 85mm ( 3 pol )</v>
          </cell>
          <cell r="C1671" t="str">
            <v>UN</v>
          </cell>
          <cell r="D1671">
            <v>81.400000000000006</v>
          </cell>
        </row>
        <row r="1672">
          <cell r="A1672" t="str">
            <v>001.25.01740</v>
          </cell>
          <cell r="B1672" t="str">
            <v>União de pvc rígido para tubo soldável 75mm ( 2 1/2 pol )</v>
          </cell>
          <cell r="C1672" t="str">
            <v>UN</v>
          </cell>
          <cell r="D1672">
            <v>73.989999999999995</v>
          </cell>
        </row>
        <row r="1673">
          <cell r="A1673" t="str">
            <v>001.25.01760</v>
          </cell>
          <cell r="B1673" t="str">
            <v>União de pvc rígido para tubo soldável 60mm ( 2 pol )</v>
          </cell>
          <cell r="C1673" t="str">
            <v>UN</v>
          </cell>
          <cell r="D1673">
            <v>25.594999999999999</v>
          </cell>
        </row>
        <row r="1674">
          <cell r="A1674" t="str">
            <v>001.25.01780</v>
          </cell>
          <cell r="B1674" t="str">
            <v>União de pvc rígido para tubo soldável 50mm ( 1 1/2 pol )</v>
          </cell>
          <cell r="C1674" t="str">
            <v>UN</v>
          </cell>
          <cell r="D1674">
            <v>12.895</v>
          </cell>
        </row>
        <row r="1675">
          <cell r="A1675" t="str">
            <v>001.25.01800</v>
          </cell>
          <cell r="B1675" t="str">
            <v>União de pvc rígido para tubo soldável 40mm ( 1 1/4 pol )</v>
          </cell>
          <cell r="C1675" t="str">
            <v>UN</v>
          </cell>
          <cell r="D1675">
            <v>13.365</v>
          </cell>
        </row>
        <row r="1676">
          <cell r="A1676" t="str">
            <v>001.25.01820</v>
          </cell>
          <cell r="B1676" t="str">
            <v>União de pvc rígido para tubo soldável 32mm ( 1 pol )</v>
          </cell>
          <cell r="C1676" t="str">
            <v>UN</v>
          </cell>
          <cell r="D1676">
            <v>6.5201000000000002</v>
          </cell>
        </row>
        <row r="1677">
          <cell r="A1677" t="str">
            <v>001.25.01840</v>
          </cell>
          <cell r="B1677" t="str">
            <v>União de pvc rígido para tubo soldável 25mm ( 3/4 pol )</v>
          </cell>
          <cell r="C1677" t="str">
            <v>UN</v>
          </cell>
          <cell r="D1677">
            <v>3.4801000000000002</v>
          </cell>
        </row>
        <row r="1678">
          <cell r="A1678" t="str">
            <v>001.25.01860</v>
          </cell>
          <cell r="B1678" t="str">
            <v>União de pvc rígido para tubo soldável 20mm ( 1/2 pol )</v>
          </cell>
          <cell r="C1678" t="str">
            <v>UN</v>
          </cell>
          <cell r="D1678">
            <v>3.2201</v>
          </cell>
        </row>
        <row r="1679">
          <cell r="A1679" t="str">
            <v>001.25.01880</v>
          </cell>
          <cell r="B1679" t="str">
            <v>Redução pvc soldável de pvc rígido para tubo soldável 110mm x 85mm (4 x 3 pol)</v>
          </cell>
          <cell r="C1679" t="str">
            <v>UN</v>
          </cell>
          <cell r="D1679">
            <v>21.9651</v>
          </cell>
        </row>
        <row r="1680">
          <cell r="A1680" t="str">
            <v>001.25.01900</v>
          </cell>
          <cell r="B1680" t="str">
            <v>Reduçao pvc soldável de pvc rígido para tubo soldável 110mm x 75mm (4 x 2.5 pol)</v>
          </cell>
          <cell r="C1680" t="str">
            <v>UN</v>
          </cell>
          <cell r="D1680">
            <v>19.985099999999999</v>
          </cell>
        </row>
        <row r="1681">
          <cell r="A1681" t="str">
            <v>001.25.01920</v>
          </cell>
          <cell r="B1681" t="str">
            <v>Redução pvc soldável de pvc rígido para tubo soldável 110mm x60mm (4 x 2 pol)</v>
          </cell>
          <cell r="C1681" t="str">
            <v>UN</v>
          </cell>
          <cell r="D1681">
            <v>19.1051</v>
          </cell>
        </row>
        <row r="1682">
          <cell r="A1682" t="str">
            <v>001.25.01940</v>
          </cell>
          <cell r="B1682" t="str">
            <v>Redução pvc soldável de pvc rígido para tubo soldável 85mm x 75mm (3 x 2.5 pol)</v>
          </cell>
          <cell r="C1682" t="str">
            <v>UN</v>
          </cell>
          <cell r="D1682">
            <v>12.3</v>
          </cell>
        </row>
        <row r="1683">
          <cell r="A1683" t="str">
            <v>001.25.01960</v>
          </cell>
          <cell r="B1683" t="str">
            <v>Redução pvc soldável de pvc rígido para tubo soldável 85mm x 60mm (3 x 2 pol)</v>
          </cell>
          <cell r="C1683" t="str">
            <v>UN</v>
          </cell>
          <cell r="D1683">
            <v>11.32</v>
          </cell>
        </row>
        <row r="1684">
          <cell r="A1684" t="str">
            <v>001.25.01980</v>
          </cell>
          <cell r="B1684" t="str">
            <v>Redução pvc soldável de pvc rígido para tubo soldável 75mm x 60mm (2.5 x 2 pol)</v>
          </cell>
          <cell r="C1684" t="str">
            <v>UN</v>
          </cell>
          <cell r="D1684">
            <v>8.7100000000000009</v>
          </cell>
        </row>
        <row r="1685">
          <cell r="A1685" t="str">
            <v>001.25.02000</v>
          </cell>
          <cell r="B1685" t="str">
            <v>Redução pvc soldável de pvc rígido para tubo soldável 60mm x 50mm (2 x 1.5 pol)</v>
          </cell>
          <cell r="C1685" t="str">
            <v>UN</v>
          </cell>
          <cell r="D1685">
            <v>4.74</v>
          </cell>
        </row>
        <row r="1686">
          <cell r="A1686" t="str">
            <v>001.25.02020</v>
          </cell>
          <cell r="B1686" t="str">
            <v>Redução pvc soldável de pvc rígido para tubo soldável 40mm x 32mm (1 1/4 x 1 pol)</v>
          </cell>
          <cell r="C1686" t="str">
            <v>UN</v>
          </cell>
          <cell r="D1686">
            <v>2.665</v>
          </cell>
        </row>
        <row r="1687">
          <cell r="A1687" t="str">
            <v>001.25.02040</v>
          </cell>
          <cell r="B1687" t="str">
            <v>Redução pvc soldável de pvc rígido para tubo soldável 32mm x 25mm (1 x 3/4 pol)</v>
          </cell>
          <cell r="C1687" t="str">
            <v>UN</v>
          </cell>
          <cell r="D1687">
            <v>1.7601</v>
          </cell>
        </row>
        <row r="1688">
          <cell r="A1688" t="str">
            <v>001.25.02060</v>
          </cell>
          <cell r="B1688" t="str">
            <v>Redução pvc soldável de pvc rígido para tubo soldável 25mm x 20mm (3/4 x 1/2 pol)</v>
          </cell>
          <cell r="C1688" t="str">
            <v>UN</v>
          </cell>
          <cell r="D1688">
            <v>1.2000999999999999</v>
          </cell>
        </row>
        <row r="1689">
          <cell r="A1689" t="str">
            <v>001.25.02080</v>
          </cell>
          <cell r="B1689" t="str">
            <v>Adaptador soldável com bolsa e rosca para registro de pvc rígido para tubo soldável 110m x 4 pol</v>
          </cell>
          <cell r="C1689" t="str">
            <v>UN</v>
          </cell>
          <cell r="D1689">
            <v>22.995100000000001</v>
          </cell>
        </row>
        <row r="1690">
          <cell r="A1690" t="str">
            <v>001.25.02100</v>
          </cell>
          <cell r="B1690" t="str">
            <v>Adaptador soldável com bolsa e rosca para registro de pvc rígido para tubo soldável 85mm x 3 pol</v>
          </cell>
          <cell r="C1690" t="str">
            <v>UN</v>
          </cell>
          <cell r="D1690">
            <v>13.49</v>
          </cell>
        </row>
        <row r="1691">
          <cell r="A1691" t="str">
            <v>001.25.02120</v>
          </cell>
          <cell r="B1691" t="str">
            <v>Adaptador soldável com bolsa e rosca para registro de pvc rígido para tubo soldável 75mm x 2.5 pol</v>
          </cell>
          <cell r="C1691" t="str">
            <v>UN</v>
          </cell>
          <cell r="D1691">
            <v>12.05</v>
          </cell>
        </row>
        <row r="1692">
          <cell r="A1692" t="str">
            <v>001.25.02140</v>
          </cell>
          <cell r="B1692" t="str">
            <v>Adaptador soldável com bolsa e rosca para registro de pvc rígido para tubo soldável 60mm x 2 pol</v>
          </cell>
          <cell r="C1692" t="str">
            <v>UN</v>
          </cell>
          <cell r="D1692">
            <v>4.58</v>
          </cell>
        </row>
        <row r="1693">
          <cell r="A1693" t="str">
            <v>001.25.02160</v>
          </cell>
          <cell r="B1693" t="str">
            <v>Adaptador soldável com bolsa e rosca para registro de pvc rígido para tubo soldável 50mm x 1.5 pol</v>
          </cell>
          <cell r="C1693" t="str">
            <v>UN</v>
          </cell>
          <cell r="D1693">
            <v>2.395</v>
          </cell>
        </row>
        <row r="1694">
          <cell r="A1694" t="str">
            <v>001.25.02180</v>
          </cell>
          <cell r="B1694" t="str">
            <v>Adaptador soldável com bolsa e rosca para registro de pvc rígido para tubo soldável 50mm x 1.1/4 pol</v>
          </cell>
          <cell r="C1694" t="str">
            <v>UN</v>
          </cell>
          <cell r="D1694">
            <v>2.665</v>
          </cell>
        </row>
        <row r="1695">
          <cell r="A1695" t="str">
            <v>001.25.02200</v>
          </cell>
          <cell r="B1695" t="str">
            <v>Adaptador soldável com bolsa e rosca para registro de pvc rígido para tubo soldável 40mm x 1.5 pol.</v>
          </cell>
          <cell r="C1695" t="str">
            <v>UN</v>
          </cell>
          <cell r="D1695">
            <v>4.2149999999999999</v>
          </cell>
        </row>
        <row r="1696">
          <cell r="A1696" t="str">
            <v>001.25.02220</v>
          </cell>
          <cell r="B1696" t="str">
            <v>Adaptador soldável com bolsa e rosca para registro de pvc rígido para tubo soldável 40mm x 1.1/4 pol</v>
          </cell>
          <cell r="C1696" t="str">
            <v>UN</v>
          </cell>
          <cell r="D1696">
            <v>2.665</v>
          </cell>
        </row>
        <row r="1697">
          <cell r="A1697" t="str">
            <v>001.25.02240</v>
          </cell>
          <cell r="B1697" t="str">
            <v>Adaptador soldável com bolsa e rosca para registro de pvc rígido para tubo soldável 32mm x 1 pol</v>
          </cell>
          <cell r="C1697" t="str">
            <v>UN</v>
          </cell>
          <cell r="D1697">
            <v>1.4601</v>
          </cell>
        </row>
        <row r="1698">
          <cell r="A1698" t="str">
            <v>001.25.02260</v>
          </cell>
          <cell r="B1698" t="str">
            <v>Adaptador soldável com bolsa e rosca para registro de pvc rígido para tubo soldável 25mm x 3/4 pol</v>
          </cell>
          <cell r="C1698" t="str">
            <v>UN</v>
          </cell>
          <cell r="D1698">
            <v>0.96009999999999995</v>
          </cell>
        </row>
        <row r="1699">
          <cell r="A1699" t="str">
            <v>001.25.02280</v>
          </cell>
          <cell r="B1699" t="str">
            <v>Adaptador soldável com bolsa e rosca para registro de pvc rígido para tubo soldável 20mm x 1/2 pol</v>
          </cell>
          <cell r="C1699" t="str">
            <v>UN</v>
          </cell>
          <cell r="D1699">
            <v>0.98009999999999997</v>
          </cell>
        </row>
        <row r="1700">
          <cell r="A1700" t="str">
            <v>001.25.02300</v>
          </cell>
          <cell r="B1700" t="str">
            <v>Adaptador soldável com flanges de pvc rígido para tubo soldável para caixa de água 110mm x 4 pol</v>
          </cell>
          <cell r="C1700" t="str">
            <v>UN</v>
          </cell>
          <cell r="D1700">
            <v>152.76089999999999</v>
          </cell>
        </row>
        <row r="1701">
          <cell r="A1701" t="str">
            <v>001.25.02320</v>
          </cell>
          <cell r="B1701" t="str">
            <v>Adaptador soldável com flanges de pvc rígido para tubo soldável para caixa de água  85mm x 3 pol</v>
          </cell>
          <cell r="C1701" t="str">
            <v>UN</v>
          </cell>
          <cell r="D1701">
            <v>99.639899999999997</v>
          </cell>
        </row>
        <row r="1702">
          <cell r="A1702" t="str">
            <v>001.25.02340</v>
          </cell>
          <cell r="B1702" t="str">
            <v>Adaptador soldável com flantes de pvc rígido para tubo soldável para caixa de água 75mm x 2.5 pol</v>
          </cell>
          <cell r="C1702" t="str">
            <v>UN</v>
          </cell>
          <cell r="D1702">
            <v>77.639899999999997</v>
          </cell>
        </row>
        <row r="1703">
          <cell r="A1703" t="str">
            <v>001.25.02360</v>
          </cell>
          <cell r="B1703" t="str">
            <v>Adaptador soldável com flanges de pvc rígido para tubo soldável para caixa de água 60mm x 2 pol</v>
          </cell>
          <cell r="C1703" t="str">
            <v>UN</v>
          </cell>
          <cell r="D1703">
            <v>26.187899999999999</v>
          </cell>
        </row>
        <row r="1704">
          <cell r="A1704" t="str">
            <v>001.25.02380</v>
          </cell>
          <cell r="B1704" t="str">
            <v>Adaptador soldável com flanges de pvc rígido para tubo soldável para caixa de água 50mm x 1.5 pol</v>
          </cell>
          <cell r="C1704" t="str">
            <v>UN</v>
          </cell>
          <cell r="D1704">
            <v>19.977900000000002</v>
          </cell>
        </row>
        <row r="1705">
          <cell r="A1705" t="str">
            <v>001.25.02400</v>
          </cell>
          <cell r="B1705" t="str">
            <v>Adaptador soldável com flanges de pvc rígido para tubo soldável para caixa de água 40mm x 1.1/4 pol</v>
          </cell>
          <cell r="C1705" t="str">
            <v>UN</v>
          </cell>
          <cell r="D1705">
            <v>15.1831</v>
          </cell>
        </row>
        <row r="1706">
          <cell r="A1706" t="str">
            <v>001.25.02420</v>
          </cell>
          <cell r="B1706" t="str">
            <v>Adaptador soldável com flanges de pvc rígido para tubo soldável para caixa de água 32mm x 1 pol</v>
          </cell>
          <cell r="C1706" t="str">
            <v>UN</v>
          </cell>
          <cell r="D1706">
            <v>13.752700000000001</v>
          </cell>
        </row>
        <row r="1707">
          <cell r="A1707" t="str">
            <v>001.25.02440</v>
          </cell>
          <cell r="B1707" t="str">
            <v>Adaptador soldável com flanges de pvc rígido para tubo soldável para caixa de água 25mm x 3/4</v>
          </cell>
          <cell r="C1707" t="str">
            <v>UN</v>
          </cell>
          <cell r="D1707">
            <v>10.0627</v>
          </cell>
        </row>
        <row r="1708">
          <cell r="A1708" t="str">
            <v>001.25.02460</v>
          </cell>
          <cell r="B1708" t="str">
            <v>Adaptador soldável com flanges de pvc rígido para tubo soldável para caixa de água 20mm x 1/2 pol</v>
          </cell>
          <cell r="C1708" t="str">
            <v>UN</v>
          </cell>
          <cell r="D1708">
            <v>8.4726999999999997</v>
          </cell>
        </row>
        <row r="1709">
          <cell r="A1709" t="str">
            <v>001.25.02480</v>
          </cell>
          <cell r="B1709" t="str">
            <v>Bucha de redução longa de pvc rígido para tubo soldável 110 x 75 mm ( 4 x 2.1/2 pol)</v>
          </cell>
          <cell r="C1709" t="str">
            <v>UN</v>
          </cell>
          <cell r="D1709">
            <v>21.585100000000001</v>
          </cell>
        </row>
        <row r="1710">
          <cell r="A1710" t="str">
            <v>001.25.02500</v>
          </cell>
          <cell r="B1710" t="str">
            <v>Bucha de redução longa de pvc rígido para tubo soldável 110 x 60 mm ( 4 x 2 pol)</v>
          </cell>
          <cell r="C1710" t="str">
            <v>UN</v>
          </cell>
          <cell r="D1710">
            <v>12.585100000000001</v>
          </cell>
        </row>
        <row r="1711">
          <cell r="A1711" t="str">
            <v>001.25.02520</v>
          </cell>
          <cell r="B1711" t="str">
            <v>Bucha de redução longa de pvc rígido para tubo soldável 85 x 60 mm (3 x 2 pol)</v>
          </cell>
          <cell r="C1711" t="str">
            <v>UN</v>
          </cell>
          <cell r="D1711">
            <v>6.36</v>
          </cell>
        </row>
        <row r="1712">
          <cell r="A1712" t="str">
            <v>001.25.02540</v>
          </cell>
          <cell r="B1712" t="str">
            <v>Bucha de redução longa de pvc rígido para tubo soldável 75 x 50 mm ( 2.1/2 x 1.1/2 pol)</v>
          </cell>
          <cell r="C1712" t="str">
            <v>UN</v>
          </cell>
          <cell r="D1712">
            <v>5.97</v>
          </cell>
        </row>
        <row r="1713">
          <cell r="A1713" t="str">
            <v>001.25.02560</v>
          </cell>
          <cell r="B1713" t="str">
            <v>Bucha de redução longa de pvc rígido para tubo soldável 60 x 50 mm (2 x 1.1/2 pol)</v>
          </cell>
          <cell r="C1713" t="str">
            <v>UN</v>
          </cell>
          <cell r="D1713">
            <v>5.64</v>
          </cell>
        </row>
        <row r="1714">
          <cell r="A1714" t="str">
            <v>001.25.02580</v>
          </cell>
          <cell r="B1714" t="str">
            <v>Bucha de redução longa de pvc rígido para tubo soldável 60 x 40 mm (2 x 1.1/4 pol)</v>
          </cell>
          <cell r="C1714" t="str">
            <v>UN</v>
          </cell>
          <cell r="D1714">
            <v>4.5250000000000004</v>
          </cell>
        </row>
        <row r="1715">
          <cell r="A1715" t="str">
            <v>001.25.02600</v>
          </cell>
          <cell r="B1715" t="str">
            <v>Bucha de redução longa de pvc rígido para tubo soldável 60 x 32 mm (2 x 1 pol)</v>
          </cell>
          <cell r="C1715" t="str">
            <v>UN</v>
          </cell>
          <cell r="D1715">
            <v>5.35</v>
          </cell>
        </row>
        <row r="1716">
          <cell r="A1716" t="str">
            <v>001.25.02620</v>
          </cell>
          <cell r="B1716" t="str">
            <v>Bucha de redução longa de pvc rígido para tubo soldável 60 x 25 mm ( 2 x 3/4 pol)</v>
          </cell>
          <cell r="C1716" t="str">
            <v>UN</v>
          </cell>
          <cell r="D1716">
            <v>1.81</v>
          </cell>
        </row>
        <row r="1717">
          <cell r="A1717" t="str">
            <v>001.25.02640</v>
          </cell>
          <cell r="B1717" t="str">
            <v>Bucha de redução longa de pvc rígido para tubo soldável 50 x 32 mm ( 1.1/2 x 1 pol)</v>
          </cell>
          <cell r="C1717" t="str">
            <v>UN</v>
          </cell>
          <cell r="D1717">
            <v>2.8849999999999998</v>
          </cell>
        </row>
        <row r="1718">
          <cell r="A1718" t="str">
            <v>001.25.02660</v>
          </cell>
          <cell r="B1718" t="str">
            <v>Bucha de redução longa de pvc rígido para tubo soldável 50 x 25 mm ( 1.1/2 x 3.4 pol)</v>
          </cell>
          <cell r="C1718" t="str">
            <v>UN</v>
          </cell>
          <cell r="D1718">
            <v>2.5550000000000002</v>
          </cell>
        </row>
        <row r="1719">
          <cell r="A1719" t="str">
            <v>001.25.02680</v>
          </cell>
          <cell r="B1719" t="str">
            <v>Bucha de redução longa de pvc rígido para tubo soldável 50 x 20 mm ( 1.1/2 x 1/2 pol)</v>
          </cell>
          <cell r="C1719" t="str">
            <v>UN</v>
          </cell>
          <cell r="D1719">
            <v>2.335</v>
          </cell>
        </row>
        <row r="1720">
          <cell r="A1720" t="str">
            <v>001.25.02700</v>
          </cell>
          <cell r="B1720" t="str">
            <v>Bucha de redução longa de pvc rígido para tubo soldável 40 x 25 mm ( 1.1/4 x 3/4 pol)</v>
          </cell>
          <cell r="C1720" t="str">
            <v>UN</v>
          </cell>
          <cell r="D1720">
            <v>2.605</v>
          </cell>
        </row>
        <row r="1721">
          <cell r="A1721" t="str">
            <v>001.25.02720</v>
          </cell>
          <cell r="B1721" t="str">
            <v>Bucha de redução longa de pvc rígido para tubo soldável 40 x 20 mm (1.1/4 x 1/2 pol)</v>
          </cell>
          <cell r="C1721" t="str">
            <v>UN</v>
          </cell>
          <cell r="D1721">
            <v>2.165</v>
          </cell>
        </row>
        <row r="1722">
          <cell r="A1722" t="str">
            <v>001.25.02740</v>
          </cell>
          <cell r="B1722" t="str">
            <v>Bucha de redução longa de pvc rígido para tubo soldável 32 x 20 mm (1 x 1/2 pol)</v>
          </cell>
          <cell r="C1722" t="str">
            <v>UN</v>
          </cell>
          <cell r="D1722">
            <v>1.6500999999999999</v>
          </cell>
        </row>
        <row r="1723">
          <cell r="A1723" t="str">
            <v>001.25.02760</v>
          </cell>
          <cell r="B1723" t="str">
            <v>Cap de pvc rígido para tubo soldável 50 mm ( 1.1/2 pol)</v>
          </cell>
          <cell r="C1723" t="str">
            <v>UN</v>
          </cell>
          <cell r="D1723">
            <v>3.3125</v>
          </cell>
        </row>
        <row r="1724">
          <cell r="A1724" t="str">
            <v>001.25.02780</v>
          </cell>
          <cell r="B1724" t="str">
            <v>Cap de pvc rígido para tubo soldável 40 mm (1.1/4 pol)</v>
          </cell>
          <cell r="C1724" t="str">
            <v>UN</v>
          </cell>
          <cell r="D1724">
            <v>1.9125000000000001</v>
          </cell>
        </row>
        <row r="1725">
          <cell r="A1725" t="str">
            <v>001.25.02800</v>
          </cell>
          <cell r="B1725" t="str">
            <v>Cap de pvc rígido para tubo soldável 32 mm (1 pol)</v>
          </cell>
          <cell r="C1725" t="str">
            <v>UN</v>
          </cell>
          <cell r="D1725">
            <v>1.0349999999999999</v>
          </cell>
        </row>
        <row r="1726">
          <cell r="A1726" t="str">
            <v>001.25.02820</v>
          </cell>
          <cell r="B1726" t="str">
            <v>Cap de pvc rígido para tubo soldável 25 mm (3/4 pol)</v>
          </cell>
          <cell r="C1726" t="str">
            <v>UN</v>
          </cell>
          <cell r="D1726">
            <v>1.0349999999999999</v>
          </cell>
        </row>
        <row r="1727">
          <cell r="A1727" t="str">
            <v>001.25.02840</v>
          </cell>
          <cell r="B1727" t="str">
            <v>Cap de pvc rígido para tubo soldável 20 mm (1/2 pol)</v>
          </cell>
          <cell r="C1727" t="str">
            <v>UN</v>
          </cell>
          <cell r="D1727">
            <v>0.89500000000000002</v>
          </cell>
        </row>
        <row r="1728">
          <cell r="A1728" t="str">
            <v>001.25.02860</v>
          </cell>
          <cell r="B1728" t="str">
            <v>Joelho 90º soldável/rosqueável  32mm x 1 pol</v>
          </cell>
          <cell r="C1728" t="str">
            <v>UN</v>
          </cell>
          <cell r="D1728">
            <v>3.0101</v>
          </cell>
        </row>
        <row r="1729">
          <cell r="A1729" t="str">
            <v>001.25.02880</v>
          </cell>
          <cell r="B1729" t="str">
            <v>Joelho 90º soldável/rosqueável 25mm x 3/4 pol</v>
          </cell>
          <cell r="C1729" t="str">
            <v>UN</v>
          </cell>
          <cell r="D1729">
            <v>2.1501000000000001</v>
          </cell>
        </row>
        <row r="1730">
          <cell r="A1730" t="str">
            <v>001.25.02900</v>
          </cell>
          <cell r="B1730" t="str">
            <v>Joelho 90º soldável/rosqueável  20mm x 1/2 pol</v>
          </cell>
          <cell r="C1730" t="str">
            <v>UN</v>
          </cell>
          <cell r="D1730">
            <v>1.5301</v>
          </cell>
        </row>
        <row r="1731">
          <cell r="A1731" t="str">
            <v>001.25.02920</v>
          </cell>
          <cell r="B1731" t="str">
            <v>Joelho de redução 90º soldável/rosqueável 32mm x 3/4 pol</v>
          </cell>
          <cell r="C1731" t="str">
            <v>UN</v>
          </cell>
          <cell r="D1731">
            <v>1.4701</v>
          </cell>
        </row>
        <row r="1732">
          <cell r="A1732" t="str">
            <v>001.25.02940</v>
          </cell>
          <cell r="B1732" t="str">
            <v>Joelho de redução 90º soldável/rosqueável 25mm x 1/2 pol</v>
          </cell>
          <cell r="C1732" t="str">
            <v>UN</v>
          </cell>
          <cell r="D1732">
            <v>1.5201</v>
          </cell>
        </row>
        <row r="1733">
          <cell r="A1733" t="str">
            <v>001.25.02960</v>
          </cell>
          <cell r="B1733" t="str">
            <v>Luva simples soldável/rosqueável 50mm x 1.5 pol</v>
          </cell>
          <cell r="C1733" t="str">
            <v>UN</v>
          </cell>
          <cell r="D1733">
            <v>12.565</v>
          </cell>
        </row>
        <row r="1734">
          <cell r="A1734" t="str">
            <v>001.25.02980</v>
          </cell>
          <cell r="B1734" t="str">
            <v>Luva simples soldável/rosqueável 40mm x 1.1/4 pol</v>
          </cell>
          <cell r="C1734" t="str">
            <v>UN</v>
          </cell>
          <cell r="D1734">
            <v>5.4649999999999999</v>
          </cell>
        </row>
        <row r="1735">
          <cell r="A1735" t="str">
            <v>001.25.03000</v>
          </cell>
          <cell r="B1735" t="str">
            <v>Luva simples soldável/rosqueável 32mm x 1 pol</v>
          </cell>
          <cell r="C1735" t="str">
            <v>UN</v>
          </cell>
          <cell r="D1735">
            <v>2.6200999999999999</v>
          </cell>
        </row>
        <row r="1736">
          <cell r="A1736" t="str">
            <v>001.25.03020</v>
          </cell>
          <cell r="B1736" t="str">
            <v>Luva simples soldável/rosqueável 25mm x 3/4 pol</v>
          </cell>
          <cell r="C1736" t="str">
            <v>UN</v>
          </cell>
          <cell r="D1736">
            <v>1.4100999999999999</v>
          </cell>
        </row>
        <row r="1737">
          <cell r="A1737" t="str">
            <v>001.25.03040</v>
          </cell>
          <cell r="B1737" t="str">
            <v>Luva simples soldável/rosqueável 20mm x 1/2 pol</v>
          </cell>
          <cell r="C1737" t="str">
            <v>UN</v>
          </cell>
          <cell r="D1737">
            <v>1.7401</v>
          </cell>
        </row>
        <row r="1738">
          <cell r="A1738" t="str">
            <v>001.25.03060</v>
          </cell>
          <cell r="B1738" t="str">
            <v>Luva de redução soldável/rosqueável 25mm x 1/2 pol</v>
          </cell>
          <cell r="C1738" t="str">
            <v>UN</v>
          </cell>
          <cell r="D1738">
            <v>1.5201</v>
          </cell>
        </row>
        <row r="1739">
          <cell r="A1739" t="str">
            <v>001.25.03080</v>
          </cell>
          <cell r="B1739" t="str">
            <v>Tee 90º com rosca na bolsa central soldável/rosqueável 32mm x 32mm x 1 pol</v>
          </cell>
          <cell r="C1739" t="str">
            <v>UN</v>
          </cell>
          <cell r="D1739">
            <v>2.9449999999999998</v>
          </cell>
        </row>
        <row r="1740">
          <cell r="A1740" t="str">
            <v>001.25.03100</v>
          </cell>
          <cell r="B1740" t="str">
            <v>Tee 90º com rosca na bolsa central soldável/rosqueável 25mm x 25mm 3/4 pol</v>
          </cell>
          <cell r="C1740" t="str">
            <v>UN</v>
          </cell>
          <cell r="D1740">
            <v>4.0250000000000004</v>
          </cell>
        </row>
        <row r="1741">
          <cell r="A1741" t="str">
            <v>001.25.03120</v>
          </cell>
          <cell r="B1741" t="str">
            <v>Tee 90º com rosca na bolsa central soldável/rosqueável 20mm x 20mm x 1/2 pol</v>
          </cell>
          <cell r="C1741" t="str">
            <v>UN</v>
          </cell>
          <cell r="D1741">
            <v>4.1500000000000004</v>
          </cell>
        </row>
        <row r="1742">
          <cell r="A1742" t="str">
            <v>001.25.03140</v>
          </cell>
          <cell r="B1742" t="str">
            <v>Tee 90º com rosca na bolsa central sodável/rosqueável 32mm x 32mm x 3/4 pol</v>
          </cell>
          <cell r="C1742" t="str">
            <v>UN</v>
          </cell>
          <cell r="D1742">
            <v>5.1950000000000003</v>
          </cell>
        </row>
        <row r="1743">
          <cell r="A1743" t="str">
            <v>001.25.03160</v>
          </cell>
          <cell r="B1743" t="str">
            <v>Tee 90º com rosca na bolsa central soldável/rosqueável 25mm x 25mm x 1/2 pol</v>
          </cell>
          <cell r="C1743" t="str">
            <v>UN</v>
          </cell>
          <cell r="D1743">
            <v>2.7149999999999999</v>
          </cell>
        </row>
        <row r="1744">
          <cell r="A1744" t="str">
            <v>001.25.03180</v>
          </cell>
          <cell r="B1744" t="str">
            <v>Joelho 90º soldável com bucha de latão 25mm x 3/4 pol</v>
          </cell>
          <cell r="C1744" t="str">
            <v>UN</v>
          </cell>
          <cell r="D1744">
            <v>5.0050999999999997</v>
          </cell>
        </row>
        <row r="1745">
          <cell r="A1745" t="str">
            <v>001.25.03200</v>
          </cell>
          <cell r="B1745" t="str">
            <v>Joelho 90º soldável com bucha de latão 20mm x 1/2 pol</v>
          </cell>
          <cell r="C1745" t="str">
            <v>UN</v>
          </cell>
          <cell r="D1745">
            <v>3.7850999999999999</v>
          </cell>
        </row>
        <row r="1746">
          <cell r="A1746" t="str">
            <v>001.25.03220</v>
          </cell>
          <cell r="B1746" t="str">
            <v>Joelho de redução 90º soldável com bucha de latão 32mm x 3/4 pol</v>
          </cell>
          <cell r="C1746" t="str">
            <v>UN</v>
          </cell>
          <cell r="D1746">
            <v>2.6551</v>
          </cell>
        </row>
        <row r="1747">
          <cell r="A1747" t="str">
            <v>001.25.03240</v>
          </cell>
          <cell r="B1747" t="str">
            <v>Joelho de redução 90º soldável com bucha de latão 25mm x 1/2 pol</v>
          </cell>
          <cell r="C1747" t="str">
            <v>UN</v>
          </cell>
          <cell r="D1747">
            <v>3.5550999999999999</v>
          </cell>
        </row>
        <row r="1748">
          <cell r="A1748" t="str">
            <v>001.25.03260</v>
          </cell>
          <cell r="B1748" t="str">
            <v>Luva simples soldável com bucha de latão 25mm x 3/4 pol</v>
          </cell>
          <cell r="C1748" t="str">
            <v>UN</v>
          </cell>
          <cell r="D1748">
            <v>4.5750999999999999</v>
          </cell>
        </row>
        <row r="1749">
          <cell r="A1749" t="str">
            <v>001.25.03280</v>
          </cell>
          <cell r="B1749" t="str">
            <v>Luva simples soldável com bucha de latão 20mm x 1/2 pol</v>
          </cell>
          <cell r="C1749" t="str">
            <v>UN</v>
          </cell>
          <cell r="D1749">
            <v>3.9651000000000001</v>
          </cell>
        </row>
        <row r="1750">
          <cell r="A1750" t="str">
            <v>001.25.03300</v>
          </cell>
          <cell r="B1750" t="str">
            <v>Luva de redução soldável com bucha de latão 25mm x 1/2 pol</v>
          </cell>
          <cell r="C1750" t="str">
            <v>UN</v>
          </cell>
          <cell r="D1750">
            <v>4.1750999999999996</v>
          </cell>
        </row>
        <row r="1751">
          <cell r="A1751" t="str">
            <v>001.25.03320</v>
          </cell>
          <cell r="B1751" t="str">
            <v>Tee 90º com bucha de latão central 25mm x 25mm x 3/4 pol</v>
          </cell>
          <cell r="C1751" t="str">
            <v>UN</v>
          </cell>
          <cell r="D1751">
            <v>4.7751000000000001</v>
          </cell>
        </row>
        <row r="1752">
          <cell r="A1752" t="str">
            <v>001.25.03340</v>
          </cell>
          <cell r="B1752" t="str">
            <v>Tee 90º com bucha de latão central 20mm x 20mm x 1/2 pol</v>
          </cell>
          <cell r="C1752" t="str">
            <v>UN</v>
          </cell>
          <cell r="D1752">
            <v>4.2651000000000003</v>
          </cell>
        </row>
        <row r="1753">
          <cell r="A1753" t="str">
            <v>001.25.03360</v>
          </cell>
          <cell r="B1753" t="str">
            <v>Tee redução 90º com bucha de latão na bolsa central 32mm x 32mm x 3/4 pol</v>
          </cell>
          <cell r="C1753" t="str">
            <v>UN</v>
          </cell>
          <cell r="D1753">
            <v>5.9451000000000001</v>
          </cell>
        </row>
        <row r="1754">
          <cell r="A1754" t="str">
            <v>001.25.03380</v>
          </cell>
          <cell r="B1754" t="str">
            <v>Tee reduçao 90º com bucha de latão na bolsa central 25mm x 25mm 1/2 pol</v>
          </cell>
          <cell r="C1754" t="str">
            <v>UN</v>
          </cell>
          <cell r="D1754">
            <v>3.4651000000000001</v>
          </cell>
        </row>
        <row r="1755">
          <cell r="A1755" t="str">
            <v>001.25.03400</v>
          </cell>
          <cell r="B1755" t="str">
            <v>Adaptador com rosca e flange para caixa de água de pvc inclusive assentamento 2 pol</v>
          </cell>
          <cell r="C1755" t="str">
            <v>UN</v>
          </cell>
          <cell r="D1755">
            <v>10.387700000000001</v>
          </cell>
        </row>
        <row r="1756">
          <cell r="A1756" t="str">
            <v>001.25.03420</v>
          </cell>
          <cell r="B1756" t="str">
            <v>Adaptador com rosca e flange para caixa de água de pvc inclusive assentamento 1 pol</v>
          </cell>
          <cell r="C1756" t="str">
            <v>UN</v>
          </cell>
          <cell r="D1756">
            <v>8.5825999999999993</v>
          </cell>
        </row>
        <row r="1757">
          <cell r="A1757" t="str">
            <v>001.25.03440</v>
          </cell>
          <cell r="B1757" t="str">
            <v>Adaptador com rosca e flange para caixa de água de pvc inclusive assentamento 3/4 pol</v>
          </cell>
          <cell r="C1757" t="str">
            <v>UN</v>
          </cell>
          <cell r="D1757">
            <v>6.7725999999999997</v>
          </cell>
        </row>
        <row r="1758">
          <cell r="A1758" t="str">
            <v>001.25.03460</v>
          </cell>
          <cell r="B1758" t="str">
            <v>Adaptador com rosca e flange para caixa de água de pvc inclusive assentamento 1/2 pol</v>
          </cell>
          <cell r="C1758" t="str">
            <v>UN</v>
          </cell>
          <cell r="D1758">
            <v>6.7725999999999997</v>
          </cell>
        </row>
        <row r="1759">
          <cell r="A1759" t="str">
            <v>001.25.03480</v>
          </cell>
          <cell r="B1759" t="str">
            <v>Adaptador com rosca e flange para caixa de água de pvc inclusive assentamento 3 pol</v>
          </cell>
          <cell r="C1759" t="str">
            <v>UN</v>
          </cell>
          <cell r="D1759">
            <v>57.185200000000002</v>
          </cell>
        </row>
        <row r="1760">
          <cell r="A1760" t="str">
            <v>001.25.03500</v>
          </cell>
          <cell r="B1760" t="str">
            <v>Plug ou bujão de 2"", de pvc rígido, para tubos de pvc rosqueável</v>
          </cell>
          <cell r="C1760" t="str">
            <v>UN</v>
          </cell>
          <cell r="D1760">
            <v>2.6625000000000001</v>
          </cell>
        </row>
        <row r="1761">
          <cell r="A1761" t="str">
            <v>001.25.03520</v>
          </cell>
          <cell r="B1761" t="str">
            <v>Plug ou bujão de 1 1/2"", de pvc rígido, para tubos de pvc rosqueável</v>
          </cell>
          <cell r="C1761" t="str">
            <v>UN</v>
          </cell>
          <cell r="D1761">
            <v>2.2524999999999999</v>
          </cell>
        </row>
        <row r="1762">
          <cell r="A1762" t="str">
            <v>001.25.03540</v>
          </cell>
          <cell r="B1762" t="str">
            <v>Plug ou bujão de 1 1/4"", de pvc rígido, para tubos de pvc rosqueável</v>
          </cell>
          <cell r="C1762" t="str">
            <v>UN</v>
          </cell>
          <cell r="D1762">
            <v>1.2625</v>
          </cell>
        </row>
        <row r="1763">
          <cell r="A1763" t="str">
            <v>001.25.03560</v>
          </cell>
          <cell r="B1763" t="str">
            <v>Plug ou bujão de 1"", de pvc rígido, para tubos de pvc rosqueável</v>
          </cell>
          <cell r="C1763" t="str">
            <v>UN</v>
          </cell>
          <cell r="D1763">
            <v>0.85499999999999998</v>
          </cell>
        </row>
        <row r="1764">
          <cell r="A1764" t="str">
            <v>001.25.03580</v>
          </cell>
          <cell r="B1764" t="str">
            <v>Plug ou bujão de 3/4"", de pvc rígido, para tubos de pvc rosqueável</v>
          </cell>
          <cell r="C1764" t="str">
            <v>UN</v>
          </cell>
          <cell r="D1764">
            <v>0.63900000000000001</v>
          </cell>
        </row>
        <row r="1765">
          <cell r="A1765" t="str">
            <v>001.25.03600</v>
          </cell>
          <cell r="B1765" t="str">
            <v>Plug ou bujão de 1/2"", de pvc rígido, para tubos de pvc rosqueável</v>
          </cell>
          <cell r="C1765" t="str">
            <v>UN</v>
          </cell>
          <cell r="D1765">
            <v>0.55500000000000005</v>
          </cell>
        </row>
        <row r="1766">
          <cell r="A1766" t="str">
            <v>001.25.03620</v>
          </cell>
          <cell r="B1766" t="str">
            <v>Fornecimento e instalação de mangueira marron de pvc para água de 3/4""x2,5 mm de espessura</v>
          </cell>
          <cell r="C1766" t="str">
            <v>ML</v>
          </cell>
          <cell r="D1766">
            <v>0.8367</v>
          </cell>
        </row>
        <row r="1767">
          <cell r="A1767" t="str">
            <v>001.25.03640</v>
          </cell>
          <cell r="B1767" t="str">
            <v>Fornecimento e instalação de mangueira marron de pvc para água de  1""x3,0 mm de espessura</v>
          </cell>
          <cell r="C1767" t="str">
            <v>ML</v>
          </cell>
          <cell r="D1767">
            <v>1.0891999999999999</v>
          </cell>
        </row>
        <row r="1768">
          <cell r="A1768" t="str">
            <v>001.25.03660</v>
          </cell>
          <cell r="B1768" t="str">
            <v>Fornecimento e instalação de joelho de polietileno - 3/4"" para mangueira de polietileno ou pvc marron</v>
          </cell>
          <cell r="C1768" t="str">
            <v>UN</v>
          </cell>
          <cell r="D1768">
            <v>1.2501</v>
          </cell>
        </row>
        <row r="1769">
          <cell r="A1769" t="str">
            <v>001.25.03680</v>
          </cell>
          <cell r="B1769" t="str">
            <v>Fornecimento e instalação de joelho de polietileno  - 1"" para mangueira de polietileno ou pvc marron</v>
          </cell>
          <cell r="C1769" t="str">
            <v>UN</v>
          </cell>
          <cell r="D1769">
            <v>1.7000999999999999</v>
          </cell>
        </row>
        <row r="1770">
          <cell r="A1770" t="str">
            <v>001.25.03700</v>
          </cell>
          <cell r="B1770" t="str">
            <v>Fornecimento e instalação de tee de polietileno - 3/4"" para mangueira de polietileno ou pvc marron</v>
          </cell>
          <cell r="C1770" t="str">
            <v>UN</v>
          </cell>
          <cell r="D1770">
            <v>1.9750000000000001</v>
          </cell>
        </row>
        <row r="1771">
          <cell r="A1771" t="str">
            <v>001.25.03720</v>
          </cell>
          <cell r="B1771" t="str">
            <v>Fornecimento e instalação de tee de polietileno  1""- para mangueira de polietileno ou pvc marron</v>
          </cell>
          <cell r="C1771" t="str">
            <v>UN</v>
          </cell>
          <cell r="D1771">
            <v>3.0501</v>
          </cell>
        </row>
        <row r="1772">
          <cell r="A1772" t="str">
            <v>001.25.03740</v>
          </cell>
          <cell r="B1772" t="str">
            <v>Fornecimento e instalação de uniao de polietileno - 3/4""- para mangueira de polietileno ou pvc marron</v>
          </cell>
          <cell r="C1772" t="str">
            <v>UN</v>
          </cell>
          <cell r="D1772">
            <v>1.4500999999999999</v>
          </cell>
        </row>
        <row r="1773">
          <cell r="A1773" t="str">
            <v>001.25.03760</v>
          </cell>
          <cell r="B1773" t="str">
            <v>Fornecimento e instalação de união de polietileno  - 1""-para mangueira de polietileno ou pvc marron</v>
          </cell>
          <cell r="C1773" t="str">
            <v>UN</v>
          </cell>
          <cell r="D1773">
            <v>1.8501000000000001</v>
          </cell>
        </row>
        <row r="1774">
          <cell r="A1774" t="str">
            <v>001.25.03780</v>
          </cell>
          <cell r="B1774" t="str">
            <v>Fornecimento e instalação de adaptador de polietileno  - 3/4""- para mangueira de polietileno ou pvc marron</v>
          </cell>
          <cell r="C1774" t="str">
            <v>UN</v>
          </cell>
          <cell r="D1774">
            <v>1.5501</v>
          </cell>
        </row>
        <row r="1775">
          <cell r="A1775" t="str">
            <v>001.25.03800</v>
          </cell>
          <cell r="B1775" t="str">
            <v>Fornecimento e instalação de adaptador de polietileno  - 1""- para mangueira de polietileno ou pvc marron</v>
          </cell>
          <cell r="C1775" t="str">
            <v>UN</v>
          </cell>
          <cell r="D1775">
            <v>1.7501</v>
          </cell>
        </row>
        <row r="1776">
          <cell r="A1776" t="str">
            <v>001.26</v>
          </cell>
          <cell r="B1776" t="str">
            <v>INSTALAÇÕES HIDRÁULICAS - TUBO GALVANIZADO</v>
          </cell>
          <cell r="D1776">
            <v>2510.4023999999999</v>
          </cell>
        </row>
        <row r="1777">
          <cell r="A1777" t="str">
            <v>001.26.00020</v>
          </cell>
          <cell r="B1777" t="str">
            <v>Fornecimento e Instalação de Tubo Ferro Galvanizado S/ Costura 4 Pol x  6.00 x 3.35mm</v>
          </cell>
          <cell r="C1777" t="str">
            <v>ML</v>
          </cell>
          <cell r="D1777">
            <v>87.686899999999994</v>
          </cell>
        </row>
        <row r="1778">
          <cell r="A1778" t="str">
            <v>001.26.00040</v>
          </cell>
          <cell r="B1778" t="str">
            <v>Fornecimento e Instalação de Tubo Ferro Galvanizado S/ Costura 3 Pol x  6.00 x 3.35mm</v>
          </cell>
          <cell r="C1778" t="str">
            <v>ML</v>
          </cell>
          <cell r="D1778">
            <v>61.173099999999998</v>
          </cell>
        </row>
        <row r="1779">
          <cell r="A1779" t="str">
            <v>001.26.00060</v>
          </cell>
          <cell r="B1779" t="str">
            <v>Fornecimento e Instalação de Tubo Ferro Galvanizado S/ Costura 2.5 Pol x  6.00 x 3.35mm</v>
          </cell>
          <cell r="C1779" t="str">
            <v>ML</v>
          </cell>
          <cell r="D1779">
            <v>51.073900000000002</v>
          </cell>
        </row>
        <row r="1780">
          <cell r="A1780" t="str">
            <v>001.26.00080</v>
          </cell>
          <cell r="B1780" t="str">
            <v>Fornecimento e Instalação de Tubo Ferro Galvanizado S/ Costura 2 Pol x  6.00 x 3.00mm</v>
          </cell>
          <cell r="C1780" t="str">
            <v>ML</v>
          </cell>
          <cell r="D1780">
            <v>36.705300000000001</v>
          </cell>
        </row>
        <row r="1781">
          <cell r="A1781" t="str">
            <v>001.26.00100</v>
          </cell>
          <cell r="B1781" t="str">
            <v>Fornecimento e Instalação de Tubo Ferro Galvanizado S/ Costura 1.5 Pol x  6.00 x 3.00mm</v>
          </cell>
          <cell r="C1781" t="str">
            <v>ML</v>
          </cell>
          <cell r="D1781">
            <v>28.337399999999999</v>
          </cell>
        </row>
        <row r="1782">
          <cell r="A1782" t="str">
            <v>001.26.00120</v>
          </cell>
          <cell r="B1782" t="str">
            <v>Fornecimento e Instalação de Tubo Ferro Galvanizado S/ Costura 1 1/4 Pol x 6.00 x 2.65mm</v>
          </cell>
          <cell r="C1782" t="str">
            <v>ML</v>
          </cell>
          <cell r="D1782">
            <v>23.322700000000001</v>
          </cell>
        </row>
        <row r="1783">
          <cell r="A1783" t="str">
            <v>001.26.00140</v>
          </cell>
          <cell r="B1783" t="str">
            <v>Fornecimento e Instalação de Tubo Ferro Galvanizado S/ Costura 1 Pol x 6.00 x 2.65mm</v>
          </cell>
          <cell r="C1783" t="str">
            <v>ML</v>
          </cell>
          <cell r="D1783">
            <v>18.498899999999999</v>
          </cell>
        </row>
        <row r="1784">
          <cell r="A1784" t="str">
            <v>001.26.00160</v>
          </cell>
          <cell r="B1784" t="str">
            <v>Fornecimento e Instalação de Tubo Ferro Galvanizado S/ Costura 3/4 Pol x 6.00 x 2.25mm</v>
          </cell>
          <cell r="C1784" t="str">
            <v>ML</v>
          </cell>
          <cell r="D1784">
            <v>12.9133</v>
          </cell>
        </row>
        <row r="1785">
          <cell r="A1785" t="str">
            <v>001.26.00180</v>
          </cell>
          <cell r="B1785" t="str">
            <v>Fornecimento e Instalação de Tubo Ferro Galvanizado S/ Costura 1/2 Pol x 6.00 x 2.25mm</v>
          </cell>
          <cell r="C1785" t="str">
            <v>ML</v>
          </cell>
          <cell r="D1785">
            <v>10.251899999999999</v>
          </cell>
        </row>
        <row r="1786">
          <cell r="A1786" t="str">
            <v>001.26.00200</v>
          </cell>
          <cell r="B1786" t="str">
            <v>Fornecimento e Instalação de Cotov.Redução de Ferro Galvanizado 90  2.5x2 Pol</v>
          </cell>
          <cell r="C1786" t="str">
            <v>UN</v>
          </cell>
          <cell r="D1786">
            <v>45.912599999999998</v>
          </cell>
        </row>
        <row r="1787">
          <cell r="A1787" t="str">
            <v>001.26.00220</v>
          </cell>
          <cell r="B1787" t="str">
            <v>Fornecimento e Instalação de Cotov.Redução de Ferro Galvanizado 90  2x1.5 Pol</v>
          </cell>
          <cell r="C1787" t="str">
            <v>UN</v>
          </cell>
          <cell r="D1787">
            <v>45.443899999999999</v>
          </cell>
        </row>
        <row r="1788">
          <cell r="A1788" t="str">
            <v>001.26.00240</v>
          </cell>
          <cell r="B1788" t="str">
            <v>Fornecimento e Instalação de Cotov.Redução de Ferro Galvanizado 90° 1.5x1 1/4 Pol</v>
          </cell>
          <cell r="C1788" t="str">
            <v>UN</v>
          </cell>
          <cell r="D1788">
            <v>21.543900000000001</v>
          </cell>
        </row>
        <row r="1789">
          <cell r="A1789" t="str">
            <v>001.26.00260</v>
          </cell>
          <cell r="B1789" t="str">
            <v>Fornecimento e Instalação de Cotov.Redução de Ferro Galvanizado 90° 1.5x1pol</v>
          </cell>
          <cell r="C1789" t="str">
            <v>UN</v>
          </cell>
          <cell r="D1789">
            <v>13.543900000000001</v>
          </cell>
        </row>
        <row r="1790">
          <cell r="A1790" t="str">
            <v>001.26.00280</v>
          </cell>
          <cell r="B1790" t="str">
            <v>Fornecimento e Instalação de Cotov.Redução de Ferro Galvanizado 90 1.5x3/4 Pol</v>
          </cell>
          <cell r="C1790" t="str">
            <v>UN</v>
          </cell>
          <cell r="D1790">
            <v>16.2439</v>
          </cell>
        </row>
        <row r="1791">
          <cell r="A1791" t="str">
            <v>001.26.00300</v>
          </cell>
          <cell r="B1791" t="str">
            <v>Fornecimento e Instalação de Cotov.Redução de Ferro Galvanizado 90° 1 1/4x1 Pol</v>
          </cell>
          <cell r="C1791" t="str">
            <v>UN</v>
          </cell>
          <cell r="D1791">
            <v>10.023899999999999</v>
          </cell>
        </row>
        <row r="1792">
          <cell r="A1792" t="str">
            <v>001.26.00320</v>
          </cell>
          <cell r="B1792" t="str">
            <v>Fornecimento e Instalação de Cotov.Redução de Ferro Galvanizado 90° 1 1/4x 3/4 Pol</v>
          </cell>
          <cell r="C1792" t="str">
            <v>UN</v>
          </cell>
          <cell r="D1792">
            <v>16.2439</v>
          </cell>
        </row>
        <row r="1793">
          <cell r="A1793" t="str">
            <v>001.26.00340</v>
          </cell>
          <cell r="B1793" t="str">
            <v>Fornecimento e Instalação de Cotov.Redução de Ferro Galvanizado 90° 1x3/4 Pol</v>
          </cell>
          <cell r="C1793" t="str">
            <v>UN</v>
          </cell>
          <cell r="D1793">
            <v>6.6851000000000003</v>
          </cell>
        </row>
        <row r="1794">
          <cell r="A1794" t="str">
            <v>001.26.00360</v>
          </cell>
          <cell r="B1794" t="str">
            <v>Fornecimento e Instalação de Cotov.Redução de Ferro Galvanizado 90° 1x1/2 Pol</v>
          </cell>
          <cell r="C1794" t="str">
            <v>UN</v>
          </cell>
          <cell r="D1794">
            <v>6.6851000000000003</v>
          </cell>
        </row>
        <row r="1795">
          <cell r="A1795" t="str">
            <v>001.26.00380</v>
          </cell>
          <cell r="B1795" t="str">
            <v>Fornecimento e Instalação de Cotov.Redução de Ferro Galvanizado 90° 3/4x1/2 Pol</v>
          </cell>
          <cell r="C1795" t="str">
            <v>UN</v>
          </cell>
          <cell r="D1795">
            <v>4.3851000000000004</v>
          </cell>
        </row>
        <row r="1796">
          <cell r="A1796" t="str">
            <v>001.26.00400</v>
          </cell>
          <cell r="B1796" t="str">
            <v>Fornecimento e Instalação de Bucha Redução Ferro Galvanizado 4x3 Pol</v>
          </cell>
          <cell r="C1796" t="str">
            <v>UN</v>
          </cell>
          <cell r="D1796">
            <v>31.4101</v>
          </cell>
        </row>
        <row r="1797">
          <cell r="A1797" t="str">
            <v>001.26.00420</v>
          </cell>
          <cell r="B1797" t="str">
            <v>Fornecimento e Instalação de Bucha Redução Ferro Galvanizado 4x2.5 Pol</v>
          </cell>
          <cell r="C1797" t="str">
            <v>UN</v>
          </cell>
          <cell r="D1797">
            <v>25.080100000000002</v>
          </cell>
        </row>
        <row r="1798">
          <cell r="A1798" t="str">
            <v>001.26.00440</v>
          </cell>
          <cell r="B1798" t="str">
            <v>Fornecimento e Instalação de Bucha Redução Ferro Galvanizado 4x2 Pol</v>
          </cell>
          <cell r="C1798" t="str">
            <v>UN</v>
          </cell>
          <cell r="D1798">
            <v>31.4101</v>
          </cell>
        </row>
        <row r="1799">
          <cell r="A1799" t="str">
            <v>001.26.00460</v>
          </cell>
          <cell r="B1799" t="str">
            <v>Fornecimento e Instalação de Bucha Redução Ferro Galvanizado 3x2.5 Pol</v>
          </cell>
          <cell r="C1799" t="str">
            <v>UN</v>
          </cell>
          <cell r="D1799">
            <v>18.921399999999998</v>
          </cell>
        </row>
        <row r="1800">
          <cell r="A1800" t="str">
            <v>001.26.00480</v>
          </cell>
          <cell r="B1800" t="str">
            <v>Forneicmento e Instalação de Bucha Redução Ferro Galvanizado 3x2 Pol</v>
          </cell>
          <cell r="C1800" t="str">
            <v>UN</v>
          </cell>
          <cell r="D1800">
            <v>18.921399999999998</v>
          </cell>
        </row>
        <row r="1801">
          <cell r="A1801" t="str">
            <v>001.26.00500</v>
          </cell>
          <cell r="B1801" t="str">
            <v>Fornecimento e Instalação de Bucha Redução Ferro Galvanizado 2.5x2 Pol</v>
          </cell>
          <cell r="C1801" t="str">
            <v>UN</v>
          </cell>
          <cell r="D1801">
            <v>12.5426</v>
          </cell>
        </row>
        <row r="1802">
          <cell r="A1802" t="str">
            <v>001.26.00520</v>
          </cell>
          <cell r="B1802" t="str">
            <v>Forneicmento e Instalação de Bucha Redução Ferro Galvanizado  2.5x1.5 Pol</v>
          </cell>
          <cell r="C1802" t="str">
            <v>UN</v>
          </cell>
          <cell r="D1802">
            <v>11.852600000000001</v>
          </cell>
        </row>
        <row r="1803">
          <cell r="A1803" t="str">
            <v>001.26.00540</v>
          </cell>
          <cell r="B1803" t="str">
            <v>Fornecimento e Instalação de Bucha Redução Ferro Galvanizado 2.5x1 1/4 Pol</v>
          </cell>
          <cell r="C1803" t="str">
            <v>UN</v>
          </cell>
          <cell r="D1803">
            <v>9.9925999999999995</v>
          </cell>
        </row>
        <row r="1804">
          <cell r="A1804" t="str">
            <v>001.26.00560</v>
          </cell>
          <cell r="B1804" t="str">
            <v>Fornecimento e Instalação de Bucha Redução Ferro Galvanizado. 2x1.5 Pol</v>
          </cell>
          <cell r="C1804" t="str">
            <v>UN</v>
          </cell>
          <cell r="D1804">
            <v>8.5938999999999997</v>
          </cell>
        </row>
        <row r="1805">
          <cell r="A1805" t="str">
            <v>001.26.00580</v>
          </cell>
          <cell r="B1805" t="str">
            <v>Fornecimento e Instalação de Bucha Redução Ferro Galvanizado 2x1 1/4 Pol</v>
          </cell>
          <cell r="C1805" t="str">
            <v>UN</v>
          </cell>
          <cell r="D1805">
            <v>8.2439</v>
          </cell>
        </row>
        <row r="1806">
          <cell r="A1806" t="str">
            <v>001.26.00600</v>
          </cell>
          <cell r="B1806" t="str">
            <v>Fornecimento e Instalação de Bucha Redução Ferro Galvanizado 2x1 Pol</v>
          </cell>
          <cell r="C1806" t="str">
            <v>UN</v>
          </cell>
          <cell r="D1806">
            <v>8.5338999999999992</v>
          </cell>
        </row>
        <row r="1807">
          <cell r="A1807" t="str">
            <v>001.26.00620</v>
          </cell>
          <cell r="B1807" t="str">
            <v>Fornecimento e Instalação de Bucha Redução Ferro Galvanizado 2x3/4 Pol</v>
          </cell>
          <cell r="C1807" t="str">
            <v>UN</v>
          </cell>
          <cell r="D1807">
            <v>8.5338999999999992</v>
          </cell>
        </row>
        <row r="1808">
          <cell r="A1808" t="str">
            <v>001.26.00640</v>
          </cell>
          <cell r="B1808" t="str">
            <v>Fornecimento e Instalação de Bucha Redução Ferro Galvanizado 1.5x1 1/4 Pol</v>
          </cell>
          <cell r="C1808" t="str">
            <v>UN</v>
          </cell>
          <cell r="D1808">
            <v>6.5739000000000001</v>
          </cell>
        </row>
        <row r="1809">
          <cell r="A1809" t="str">
            <v>001.26.00660</v>
          </cell>
          <cell r="B1809" t="str">
            <v>Fornecimento e Instalação de Bucha Redução Ferro Galvanizado 1.5x1 Pol</v>
          </cell>
          <cell r="C1809" t="str">
            <v>UN</v>
          </cell>
          <cell r="D1809">
            <v>6.2839</v>
          </cell>
        </row>
        <row r="1810">
          <cell r="A1810" t="str">
            <v>001.26.00680</v>
          </cell>
          <cell r="B1810" t="str">
            <v>Fornecimento e Instalação de Bucha Redução Ferro Galvanizado 1.5x3/4 Pol</v>
          </cell>
          <cell r="C1810" t="str">
            <v>UN</v>
          </cell>
          <cell r="D1810">
            <v>6.5538999999999996</v>
          </cell>
        </row>
        <row r="1811">
          <cell r="A1811" t="str">
            <v>001.26.00700</v>
          </cell>
          <cell r="B1811" t="str">
            <v>Fornecimento e Instalação de Bucha Redução Ferro Galvanizado 1 1/4x1 Pol</v>
          </cell>
          <cell r="C1811" t="str">
            <v>UN</v>
          </cell>
          <cell r="D1811">
            <v>5.8738999999999999</v>
          </cell>
        </row>
        <row r="1812">
          <cell r="A1812" t="str">
            <v>001.26.00720</v>
          </cell>
          <cell r="B1812" t="str">
            <v>Fornecimento e Instalação de Bucha Redução Ferro Galvanizado 1 1/4x3/4 Pol</v>
          </cell>
          <cell r="C1812" t="str">
            <v>UN</v>
          </cell>
          <cell r="D1812">
            <v>5.8838999999999997</v>
          </cell>
        </row>
        <row r="1813">
          <cell r="A1813" t="str">
            <v>001.26.00740</v>
          </cell>
          <cell r="B1813" t="str">
            <v>Fornecimento e Instalação de Bucha Redução Ferro Galvanizado 1 1/4x1/2 Pol</v>
          </cell>
          <cell r="C1813" t="str">
            <v>UN</v>
          </cell>
          <cell r="D1813">
            <v>5.5838999999999999</v>
          </cell>
        </row>
        <row r="1814">
          <cell r="A1814" t="str">
            <v>001.26.00760</v>
          </cell>
          <cell r="B1814" t="str">
            <v>Fornecimento e Instalação de Bucha Redução Ferro Galvanizado 1x3/4 Pol</v>
          </cell>
          <cell r="C1814" t="str">
            <v>UN</v>
          </cell>
          <cell r="D1814">
            <v>4.0850999999999997</v>
          </cell>
        </row>
        <row r="1815">
          <cell r="A1815" t="str">
            <v>001.26.00780</v>
          </cell>
          <cell r="B1815" t="str">
            <v>Fornecimento e Instalação de Bucha Redução Ferro Galvanizado 1x1/2 Pol</v>
          </cell>
          <cell r="C1815" t="str">
            <v>UN</v>
          </cell>
          <cell r="D1815">
            <v>4.0551000000000004</v>
          </cell>
        </row>
        <row r="1816">
          <cell r="A1816" t="str">
            <v>001.26.00800</v>
          </cell>
          <cell r="B1816" t="str">
            <v>Fornecimento e Instalação de Bucha Redução Ferro Galvanizado 3/4x1/2 Pol</v>
          </cell>
          <cell r="C1816" t="str">
            <v>UN</v>
          </cell>
          <cell r="D1816">
            <v>3.4350999999999998</v>
          </cell>
        </row>
        <row r="1817">
          <cell r="A1817" t="str">
            <v>001.26.00820</v>
          </cell>
          <cell r="B1817" t="str">
            <v>Fornecimento e Instalação de Luva De Redução De Ferro Galvanizado 4x3 Pol</v>
          </cell>
          <cell r="C1817" t="str">
            <v>UN</v>
          </cell>
          <cell r="D1817">
            <v>31.720099999999999</v>
          </cell>
        </row>
        <row r="1818">
          <cell r="A1818" t="str">
            <v>001.26.00840</v>
          </cell>
          <cell r="B1818" t="str">
            <v>Fornecimento e Instalação de Luva De Redução De Ferro Galvanizado 4x2.5 Pol</v>
          </cell>
          <cell r="C1818" t="str">
            <v>UN</v>
          </cell>
          <cell r="D1818">
            <v>23.440100000000001</v>
          </cell>
        </row>
        <row r="1819">
          <cell r="A1819" t="str">
            <v>001.26.00860</v>
          </cell>
          <cell r="B1819" t="str">
            <v>Fornecimento e Instalação de Luva De Redução De Ferro Galvanizado 4x2 Pol</v>
          </cell>
          <cell r="C1819" t="str">
            <v>UN</v>
          </cell>
          <cell r="D1819">
            <v>31.720099999999999</v>
          </cell>
        </row>
        <row r="1820">
          <cell r="A1820" t="str">
            <v>001.26.00880</v>
          </cell>
          <cell r="B1820" t="str">
            <v>Fornecimento e Instalação de Luva De Redução De Ferro Galvanizado 3x2.5 Pol</v>
          </cell>
          <cell r="C1820" t="str">
            <v>UN</v>
          </cell>
          <cell r="D1820">
            <v>22.481400000000001</v>
          </cell>
        </row>
        <row r="1821">
          <cell r="A1821" t="str">
            <v>001.26.00900</v>
          </cell>
          <cell r="B1821" t="str">
            <v>Fornecimento e Instalação de Luva De Redução De Ferro Galvanizado 3x2 Pol</v>
          </cell>
          <cell r="C1821" t="str">
            <v>UN</v>
          </cell>
          <cell r="D1821">
            <v>22.481400000000001</v>
          </cell>
        </row>
        <row r="1822">
          <cell r="A1822" t="str">
            <v>001.26.00920</v>
          </cell>
          <cell r="B1822" t="str">
            <v>Fornecimento e Instalação de Luva De Redução De Ferro Galvanizado 3x1.5 Pol</v>
          </cell>
          <cell r="C1822" t="str">
            <v>UN</v>
          </cell>
          <cell r="D1822">
            <v>22.481400000000001</v>
          </cell>
        </row>
        <row r="1823">
          <cell r="A1823" t="str">
            <v>001.26.00940</v>
          </cell>
          <cell r="B1823" t="str">
            <v>Fornecimento e Instalação de Luva De Redução De Ferro Galvanizado 2.5x2 Pol</v>
          </cell>
          <cell r="C1823" t="str">
            <v>UN</v>
          </cell>
          <cell r="D1823">
            <v>12.1126</v>
          </cell>
        </row>
        <row r="1824">
          <cell r="A1824" t="str">
            <v>001.26.00960</v>
          </cell>
          <cell r="B1824" t="str">
            <v>Fornecimento e Instalação de Luva De Redução De Ferro Galvanizado 2.5x1 1/4 Pol</v>
          </cell>
          <cell r="C1824" t="str">
            <v>UN</v>
          </cell>
          <cell r="D1824">
            <v>12.1126</v>
          </cell>
        </row>
        <row r="1825">
          <cell r="A1825" t="str">
            <v>001.26.00980</v>
          </cell>
          <cell r="B1825" t="str">
            <v>Fornecimento e Instalação de Luva De Redução De Ferro Galvanizado 2.5x1.5 Pol</v>
          </cell>
          <cell r="C1825" t="str">
            <v>UN</v>
          </cell>
          <cell r="D1825">
            <v>12.1126</v>
          </cell>
        </row>
        <row r="1826">
          <cell r="A1826" t="str">
            <v>001.26.01000</v>
          </cell>
          <cell r="B1826" t="str">
            <v>Fornecimento e Instalação de Luva De Redução De Ferro Galvanizado 2x1 1/4 Pol</v>
          </cell>
          <cell r="C1826" t="str">
            <v>UN</v>
          </cell>
          <cell r="D1826">
            <v>12.1126</v>
          </cell>
        </row>
        <row r="1827">
          <cell r="A1827" t="str">
            <v>001.26.01020</v>
          </cell>
          <cell r="B1827" t="str">
            <v>Fornecimento e Instalação de Luva De Redução De Ferro Galvanizado 2x1 Pol</v>
          </cell>
          <cell r="C1827" t="str">
            <v>UN</v>
          </cell>
          <cell r="D1827">
            <v>11.6439</v>
          </cell>
        </row>
        <row r="1828">
          <cell r="A1828" t="str">
            <v>001.26.01040</v>
          </cell>
          <cell r="B1828" t="str">
            <v>Fornecimento e Instalação de Luva De Redução De Ferro Galvanizado 1.5x1 Pol</v>
          </cell>
          <cell r="C1828" t="str">
            <v>UN</v>
          </cell>
          <cell r="D1828">
            <v>7.8438999999999997</v>
          </cell>
        </row>
        <row r="1829">
          <cell r="A1829" t="str">
            <v>001.26.01060</v>
          </cell>
          <cell r="B1829" t="str">
            <v>Fornecimento e Instalação de Luva De Redução De Ferro Galvanizado 11/4x1 Pol</v>
          </cell>
          <cell r="C1829" t="str">
            <v>UN</v>
          </cell>
          <cell r="D1829">
            <v>7.0438999999999998</v>
          </cell>
        </row>
        <row r="1830">
          <cell r="A1830" t="str">
            <v>001.26.01080</v>
          </cell>
          <cell r="B1830" t="str">
            <v>Fornecimento e Instalação de Luva De Redução De Ferro Galvanizado  1 1/4x3/4 Pol</v>
          </cell>
          <cell r="C1830" t="str">
            <v>UN</v>
          </cell>
          <cell r="D1830">
            <v>7.0438999999999998</v>
          </cell>
        </row>
        <row r="1831">
          <cell r="A1831" t="str">
            <v>001.26.01100</v>
          </cell>
          <cell r="B1831" t="str">
            <v>Fornecimento e Instalação de Luva De Redução De Ferro Galvanizado  1 1/4x1/2 Pol</v>
          </cell>
          <cell r="C1831" t="str">
            <v>UN</v>
          </cell>
          <cell r="D1831">
            <v>7.0438999999999998</v>
          </cell>
        </row>
        <row r="1832">
          <cell r="A1832" t="str">
            <v>001.26.01120</v>
          </cell>
          <cell r="B1832" t="str">
            <v>Fornecimento e Instalação de Luva De Redução De Ferro Galvanizado 1x3/4 Pol</v>
          </cell>
          <cell r="C1832" t="str">
            <v>UN</v>
          </cell>
          <cell r="D1832">
            <v>5.1750999999999996</v>
          </cell>
        </row>
        <row r="1833">
          <cell r="A1833" t="str">
            <v>001.26.01140</v>
          </cell>
          <cell r="B1833" t="str">
            <v>Fornecimento e Instalação de Luva De Redução De Ferro Galvanizado  1x1/2 Pol</v>
          </cell>
          <cell r="C1833" t="str">
            <v>UN</v>
          </cell>
          <cell r="D1833">
            <v>4.7751000000000001</v>
          </cell>
        </row>
        <row r="1834">
          <cell r="A1834" t="str">
            <v>001.26.01160</v>
          </cell>
          <cell r="B1834" t="str">
            <v>Fornecimento e Instalação de Luva De Redução De Ferro Galvanizado  3/4x1/2 Pol</v>
          </cell>
          <cell r="C1834" t="str">
            <v>UN</v>
          </cell>
          <cell r="D1834">
            <v>3.9750999999999999</v>
          </cell>
        </row>
        <row r="1835">
          <cell r="A1835" t="str">
            <v>001.26.01180</v>
          </cell>
          <cell r="B1835" t="str">
            <v>Fornecimento e Instalação de Cotov. De Ferro Galvanizado 90° 4 Pol</v>
          </cell>
          <cell r="C1835" t="str">
            <v>UN</v>
          </cell>
          <cell r="D1835">
            <v>50.440100000000001</v>
          </cell>
        </row>
        <row r="1836">
          <cell r="A1836" t="str">
            <v>001.26.01200</v>
          </cell>
          <cell r="B1836" t="str">
            <v>Fornecimento e Instalação de Cotov. De Ferro Galvanizado. 90° 3 Pol</v>
          </cell>
          <cell r="C1836" t="str">
            <v>UN</v>
          </cell>
          <cell r="D1836">
            <v>31.261399999999998</v>
          </cell>
        </row>
        <row r="1837">
          <cell r="A1837" t="str">
            <v>001.26.01220</v>
          </cell>
          <cell r="B1837" t="str">
            <v>Fornecimento e Instalação de Cotov. De Ferro Galvanizado 90° 2.5 Pol</v>
          </cell>
          <cell r="C1837" t="str">
            <v>UN</v>
          </cell>
          <cell r="D1837">
            <v>21.592600000000001</v>
          </cell>
        </row>
        <row r="1838">
          <cell r="A1838" t="str">
            <v>001.26.01240</v>
          </cell>
          <cell r="B1838" t="str">
            <v>Fornecimento e Instalação de Cotov. De Ferro Galvanizado 90° 2 Pol</v>
          </cell>
          <cell r="C1838" t="str">
            <v>UN</v>
          </cell>
          <cell r="D1838">
            <v>12.943899999999999</v>
          </cell>
        </row>
        <row r="1839">
          <cell r="A1839" t="str">
            <v>001.26.01260</v>
          </cell>
          <cell r="B1839" t="str">
            <v>Fornecimento e Instalação de Cotov. De Ferro Galvanizado 90° 1.5 Pol</v>
          </cell>
          <cell r="C1839" t="str">
            <v>UN</v>
          </cell>
          <cell r="D1839">
            <v>12.8439</v>
          </cell>
        </row>
        <row r="1840">
          <cell r="A1840" t="str">
            <v>001.26.01280</v>
          </cell>
          <cell r="B1840" t="str">
            <v>Fornecimento e Instalação de Cotov. De Ferro Galvanizado 90°  1 1/4 Pol</v>
          </cell>
          <cell r="C1840" t="str">
            <v>UN</v>
          </cell>
          <cell r="D1840">
            <v>10.023899999999999</v>
          </cell>
        </row>
        <row r="1841">
          <cell r="A1841" t="str">
            <v>001.26.01300</v>
          </cell>
          <cell r="B1841" t="str">
            <v>Fornecimento e Instalação de Cotov. De Ferro Galvanizado 90° 1 Pol</v>
          </cell>
          <cell r="C1841" t="str">
            <v>UN</v>
          </cell>
          <cell r="D1841">
            <v>6.6851000000000003</v>
          </cell>
        </row>
        <row r="1842">
          <cell r="A1842" t="str">
            <v>001.26.01320</v>
          </cell>
          <cell r="B1842" t="str">
            <v>Fornecimento e Instalação de Cotov. De Ferro Galvanizado 90°  3/4 Pol</v>
          </cell>
          <cell r="C1842" t="str">
            <v>UN</v>
          </cell>
          <cell r="D1842">
            <v>4.0850999999999997</v>
          </cell>
        </row>
        <row r="1843">
          <cell r="A1843" t="str">
            <v>001.26.01340</v>
          </cell>
          <cell r="B1843" t="str">
            <v>Fornecimento e Instalação de Cotov. De Ferro Galvanizado 90° 1/2 Pol</v>
          </cell>
          <cell r="C1843" t="str">
            <v>UN</v>
          </cell>
          <cell r="D1843">
            <v>3.5651000000000002</v>
          </cell>
        </row>
        <row r="1844">
          <cell r="A1844" t="str">
            <v>001.26.01360</v>
          </cell>
          <cell r="B1844" t="str">
            <v>Fornecimento e Instalação de Tee De Ferro Galvanizado 4 Pol</v>
          </cell>
          <cell r="C1844" t="str">
            <v>UN</v>
          </cell>
          <cell r="D1844">
            <v>54.587699999999998</v>
          </cell>
        </row>
        <row r="1845">
          <cell r="A1845" t="str">
            <v>001.26.01380</v>
          </cell>
          <cell r="B1845" t="str">
            <v>Fornecimento e Instalação de Tee De Ferro Galvanizado 3 Pol</v>
          </cell>
          <cell r="C1845" t="str">
            <v>UN</v>
          </cell>
          <cell r="D1845">
            <v>39.718899999999998</v>
          </cell>
        </row>
        <row r="1846">
          <cell r="A1846" t="str">
            <v>001.26.01400</v>
          </cell>
          <cell r="B1846" t="str">
            <v>Fornecimento e Instalação de Tee De Ferro Galvanizado 2.5 Pol</v>
          </cell>
          <cell r="C1846" t="str">
            <v>UN</v>
          </cell>
          <cell r="D1846">
            <v>30.2501</v>
          </cell>
        </row>
        <row r="1847">
          <cell r="A1847" t="str">
            <v>001.26.01420</v>
          </cell>
          <cell r="B1847" t="str">
            <v>Fornecimento e Instalação de Tee De Ferro Galvanizado 2 Pol</v>
          </cell>
          <cell r="C1847" t="str">
            <v>UN</v>
          </cell>
          <cell r="D1847">
            <v>17.303000000000001</v>
          </cell>
        </row>
        <row r="1848">
          <cell r="A1848" t="str">
            <v>001.26.01440</v>
          </cell>
          <cell r="B1848" t="str">
            <v>Fornecimento e Instalação de Tee De Ferro Galvanizado 1.5 Pol</v>
          </cell>
          <cell r="C1848" t="str">
            <v>UN</v>
          </cell>
          <cell r="D1848">
            <v>11.8314</v>
          </cell>
        </row>
        <row r="1849">
          <cell r="A1849" t="str">
            <v>001.26.01460</v>
          </cell>
          <cell r="B1849" t="str">
            <v>Fornecimento e Instalação de Tee De Ferro Galvanizado 1 1/4 Pol</v>
          </cell>
          <cell r="C1849" t="str">
            <v>UN</v>
          </cell>
          <cell r="D1849">
            <v>10.6814</v>
          </cell>
        </row>
        <row r="1850">
          <cell r="A1850" t="str">
            <v>001.26.01480</v>
          </cell>
          <cell r="B1850" t="str">
            <v>Fornecimento e Instalação de Tee De Ferro Galvanizado 1 Pol</v>
          </cell>
          <cell r="C1850" t="str">
            <v>UN</v>
          </cell>
          <cell r="D1850">
            <v>7.5625999999999998</v>
          </cell>
        </row>
        <row r="1851">
          <cell r="A1851" t="str">
            <v>001.26.01500</v>
          </cell>
          <cell r="B1851" t="str">
            <v>Fornecimento e Instalação de Tee De Ferro Galvanizado 3/4 Pol</v>
          </cell>
          <cell r="C1851" t="str">
            <v>UN</v>
          </cell>
          <cell r="D1851">
            <v>5.5125999999999999</v>
          </cell>
        </row>
        <row r="1852">
          <cell r="A1852" t="str">
            <v>001.26.01520</v>
          </cell>
          <cell r="B1852" t="str">
            <v>Fornecimento e Instalação de Tee De Ferro Galvanizado 1/2 Pol</v>
          </cell>
          <cell r="C1852" t="str">
            <v>UN</v>
          </cell>
          <cell r="D1852">
            <v>4.1525999999999996</v>
          </cell>
        </row>
        <row r="1853">
          <cell r="A1853" t="str">
            <v>001.26.01540</v>
          </cell>
          <cell r="B1853" t="str">
            <v>Fornecimento e Instalação de Tee Redução De Ferro Galvanizado 4x3 Pol</v>
          </cell>
          <cell r="C1853" t="str">
            <v>UN</v>
          </cell>
          <cell r="D1853">
            <v>90.187700000000007</v>
          </cell>
        </row>
        <row r="1854">
          <cell r="A1854" t="str">
            <v>001.26.01560</v>
          </cell>
          <cell r="B1854" t="str">
            <v>Fornecimento e Instalação de Tee Redução De Ferro Galvanizado 4x2 Pol</v>
          </cell>
          <cell r="C1854" t="str">
            <v>UN</v>
          </cell>
          <cell r="D1854">
            <v>90.187700000000007</v>
          </cell>
        </row>
        <row r="1855">
          <cell r="A1855" t="str">
            <v>001.26.01580</v>
          </cell>
          <cell r="B1855" t="str">
            <v>Fornecimento e Instalação de Tee Redução De Ferro Galvanizado 3x2.5 Pol</v>
          </cell>
          <cell r="C1855" t="str">
            <v>UN</v>
          </cell>
          <cell r="D1855">
            <v>49.218899999999998</v>
          </cell>
        </row>
        <row r="1856">
          <cell r="A1856" t="str">
            <v>001.26.01600</v>
          </cell>
          <cell r="B1856" t="str">
            <v>Fornecimento e Instalação de Tee Redução De Ferro Galvanizado 3x2 Pol</v>
          </cell>
          <cell r="C1856" t="str">
            <v>UN</v>
          </cell>
          <cell r="D1856">
            <v>31.6189</v>
          </cell>
        </row>
        <row r="1857">
          <cell r="A1857" t="str">
            <v>001.26.01620</v>
          </cell>
          <cell r="B1857" t="str">
            <v>Fornecimento e Instalação de Tee Redução De Ferro Galvanizado 3x1.5 Pol</v>
          </cell>
          <cell r="C1857" t="str">
            <v>UN</v>
          </cell>
          <cell r="D1857">
            <v>31.6189</v>
          </cell>
        </row>
        <row r="1858">
          <cell r="A1858" t="str">
            <v>001.26.01640</v>
          </cell>
          <cell r="B1858" t="str">
            <v>Fornecimento e Instalação de Tee Redução De Ferro Galvanizado 2.5x2 Pol</v>
          </cell>
          <cell r="C1858" t="str">
            <v>UN</v>
          </cell>
          <cell r="D1858">
            <v>38.190100000000001</v>
          </cell>
        </row>
        <row r="1859">
          <cell r="A1859" t="str">
            <v>001.26.01660</v>
          </cell>
          <cell r="B1859" t="str">
            <v>Fornecimento e Instalação de Tee Redução De Ferro Galvanizado 2.5x1 1/4 Pol</v>
          </cell>
          <cell r="C1859" t="str">
            <v>UN</v>
          </cell>
          <cell r="D1859">
            <v>26.2501</v>
          </cell>
        </row>
        <row r="1860">
          <cell r="A1860" t="str">
            <v>001.26.01680</v>
          </cell>
          <cell r="B1860" t="str">
            <v>Fornecimento e Instalação de Tee Redução De Ferro Galvanizado 2x11/2pol</v>
          </cell>
          <cell r="C1860" t="str">
            <v>UN</v>
          </cell>
          <cell r="D1860">
            <v>14.700100000000001</v>
          </cell>
        </row>
        <row r="1861">
          <cell r="A1861" t="str">
            <v>001.26.01700</v>
          </cell>
          <cell r="B1861" t="str">
            <v>Fornecimento e Instalação de Tee Redução De Ferro Galvanizado 2x11/4pol</v>
          </cell>
          <cell r="C1861" t="str">
            <v>UN</v>
          </cell>
          <cell r="D1861">
            <v>17.700099999999999</v>
          </cell>
        </row>
        <row r="1862">
          <cell r="A1862" t="str">
            <v>001.26.01720</v>
          </cell>
          <cell r="B1862" t="str">
            <v>Fornecimento e Instalação de Tee Redução De Ferro Galvanizado 2x1 Pol</v>
          </cell>
          <cell r="C1862" t="str">
            <v>UN</v>
          </cell>
          <cell r="D1862">
            <v>13.7814</v>
          </cell>
        </row>
        <row r="1863">
          <cell r="A1863" t="str">
            <v>001.26.01740</v>
          </cell>
          <cell r="B1863" t="str">
            <v>Fornecimento e Instalação de Tee Redução De Ferro Galvanizado 1.5 X 1.1/4 Pol</v>
          </cell>
          <cell r="C1863" t="str">
            <v>UN</v>
          </cell>
          <cell r="D1863">
            <v>9.8513999999999999</v>
          </cell>
        </row>
        <row r="1864">
          <cell r="A1864" t="str">
            <v>001.26.01760</v>
          </cell>
          <cell r="B1864" t="str">
            <v>Fornecimento e Instalação de Tee Redução De Ferro Galvanizado 1.5 X 1 Pol</v>
          </cell>
          <cell r="C1864" t="str">
            <v>UN</v>
          </cell>
          <cell r="D1864">
            <v>14.1014</v>
          </cell>
        </row>
        <row r="1865">
          <cell r="A1865" t="str">
            <v>001.26.01780</v>
          </cell>
          <cell r="B1865" t="str">
            <v>Fornecimento e Instalação de Tee Redução De Ferro Galvanizado 1.5x3/4 Pol</v>
          </cell>
          <cell r="C1865" t="str">
            <v>UN</v>
          </cell>
          <cell r="D1865">
            <v>10.571400000000001</v>
          </cell>
        </row>
        <row r="1866">
          <cell r="A1866" t="str">
            <v>001.26.01800</v>
          </cell>
          <cell r="B1866" t="str">
            <v>Fornecimento e Instalação de Tee Redução De Ferro Galvanizado 1 1/4x1 Pol</v>
          </cell>
          <cell r="C1866" t="str">
            <v>UN</v>
          </cell>
          <cell r="D1866">
            <v>9.4814000000000007</v>
          </cell>
        </row>
        <row r="1867">
          <cell r="A1867" t="str">
            <v>001.26.01820</v>
          </cell>
          <cell r="B1867" t="str">
            <v>Fornecimento e Instalação de Tee Redução De Ferro Galvanizado 1 1/4x3/4 Pol</v>
          </cell>
          <cell r="C1867" t="str">
            <v>UN</v>
          </cell>
          <cell r="D1867">
            <v>9.4814000000000007</v>
          </cell>
        </row>
        <row r="1868">
          <cell r="A1868" t="str">
            <v>001.26.01840</v>
          </cell>
          <cell r="B1868" t="str">
            <v>Fornecimento e Instalação de Tee Redução De Ferro Galvanizado 1 1/4x1/2 Pol</v>
          </cell>
          <cell r="C1868" t="str">
            <v>UN</v>
          </cell>
          <cell r="D1868">
            <v>8.5814000000000004</v>
          </cell>
        </row>
        <row r="1869">
          <cell r="A1869" t="str">
            <v>001.26.01860</v>
          </cell>
          <cell r="B1869" t="str">
            <v>Fornecimento e Instalação de Tee Redução De Ferro Galvanizado 1x3/4 Pol</v>
          </cell>
          <cell r="C1869" t="str">
            <v>UN</v>
          </cell>
          <cell r="D1869">
            <v>5.8525999999999998</v>
          </cell>
        </row>
        <row r="1870">
          <cell r="A1870" t="str">
            <v>001.26.01880</v>
          </cell>
          <cell r="B1870" t="str">
            <v>Fornecimento e Instalação de Tee Redução De Ferro Galvanizado 1x1/2 Pol</v>
          </cell>
          <cell r="C1870" t="str">
            <v>UN</v>
          </cell>
          <cell r="D1870">
            <v>8.6026000000000007</v>
          </cell>
        </row>
        <row r="1871">
          <cell r="A1871" t="str">
            <v>001.26.01900</v>
          </cell>
          <cell r="B1871" t="str">
            <v>Fornecimento e Instalação de Tee Redução De Ferro Galvanizado 3/4x1/2 Pol</v>
          </cell>
          <cell r="C1871" t="str">
            <v>UN</v>
          </cell>
          <cell r="D1871">
            <v>4.4526000000000003</v>
          </cell>
        </row>
        <row r="1872">
          <cell r="A1872" t="str">
            <v>001.26.01920</v>
          </cell>
          <cell r="B1872" t="str">
            <v>Fornecimento e Instalação de Luva Simples De Ferro Galvanizado 4 Pol</v>
          </cell>
          <cell r="C1872" t="str">
            <v>UN</v>
          </cell>
          <cell r="D1872">
            <v>33.700099999999999</v>
          </cell>
        </row>
        <row r="1873">
          <cell r="A1873" t="str">
            <v>001.26.01940</v>
          </cell>
          <cell r="B1873" t="str">
            <v>Fornecimento e Instalação de Luva Simples De Ferro Galvanizado 3 Pol</v>
          </cell>
          <cell r="C1873" t="str">
            <v>UN</v>
          </cell>
          <cell r="D1873">
            <v>26.1814</v>
          </cell>
        </row>
        <row r="1874">
          <cell r="A1874" t="str">
            <v>001.26.01960</v>
          </cell>
          <cell r="B1874" t="str">
            <v>Fornecimento e Instalação de Luva Simples De Ferro Galvanizado 2.5 Pol</v>
          </cell>
          <cell r="C1874" t="str">
            <v>UN</v>
          </cell>
          <cell r="D1874">
            <v>18.3126</v>
          </cell>
        </row>
        <row r="1875">
          <cell r="A1875" t="str">
            <v>001.26.01980</v>
          </cell>
          <cell r="B1875" t="str">
            <v>Fornecimento e Instalação de Luva Simples De Ferro Galvanizado 2 Pol</v>
          </cell>
          <cell r="C1875" t="str">
            <v>UN</v>
          </cell>
          <cell r="D1875">
            <v>10.443899999999999</v>
          </cell>
        </row>
        <row r="1876">
          <cell r="A1876" t="str">
            <v>001.26.02000</v>
          </cell>
          <cell r="B1876" t="str">
            <v>Fornecimento e Instalação de Luva Simples De Ferro Galvanizado 1.5 Pol</v>
          </cell>
          <cell r="C1876" t="str">
            <v>UN</v>
          </cell>
          <cell r="D1876">
            <v>7.8438999999999997</v>
          </cell>
        </row>
        <row r="1877">
          <cell r="A1877" t="str">
            <v>001.26.02020</v>
          </cell>
          <cell r="B1877" t="str">
            <v>Fornecimento e Instalação de Luva Simples De Ferro Galvanizado 1 1/4/Pol</v>
          </cell>
          <cell r="C1877" t="str">
            <v>UN</v>
          </cell>
          <cell r="D1877">
            <v>6.2938999999999998</v>
          </cell>
        </row>
        <row r="1878">
          <cell r="A1878" t="str">
            <v>001.26.02040</v>
          </cell>
          <cell r="B1878" t="str">
            <v>Fornecimento e Instalação de Luva Simples De Ferro Galvanizado 1 Pol</v>
          </cell>
          <cell r="C1878" t="str">
            <v>UN</v>
          </cell>
          <cell r="D1878">
            <v>5.0251000000000001</v>
          </cell>
        </row>
        <row r="1879">
          <cell r="A1879" t="str">
            <v>001.26.02060</v>
          </cell>
          <cell r="B1879" t="str">
            <v>Fornecimento e Instalação de Luva Simples De Ferro Galvanizado 3/4 Pol</v>
          </cell>
          <cell r="C1879" t="str">
            <v>UN</v>
          </cell>
          <cell r="D1879">
            <v>3.8250999999999999</v>
          </cell>
        </row>
        <row r="1880">
          <cell r="A1880" t="str">
            <v>001.26.02080</v>
          </cell>
          <cell r="B1880" t="str">
            <v>Fornecimento e Instalação de Luva Simples De Ferro Galvanizado 1/2 Pol</v>
          </cell>
          <cell r="C1880" t="str">
            <v>UN</v>
          </cell>
          <cell r="D1880">
            <v>3.1251000000000002</v>
          </cell>
        </row>
        <row r="1881">
          <cell r="A1881" t="str">
            <v>001.26.02100</v>
          </cell>
          <cell r="B1881" t="str">
            <v>Fornecimento e Instalação de União Assento Plano De Ferro Galvanizado 4 Pol</v>
          </cell>
          <cell r="C1881" t="str">
            <v>UN</v>
          </cell>
          <cell r="D1881">
            <v>56.250100000000003</v>
          </cell>
        </row>
        <row r="1882">
          <cell r="A1882" t="str">
            <v>001.26.02120</v>
          </cell>
          <cell r="B1882" t="str">
            <v>Fornecimento e Instalação de União Assento Plano De Ferro Galvanizado 3 Pol</v>
          </cell>
          <cell r="C1882" t="str">
            <v>UN</v>
          </cell>
          <cell r="D1882">
            <v>45.781399999999998</v>
          </cell>
        </row>
        <row r="1883">
          <cell r="A1883" t="str">
            <v>001.26.02140</v>
          </cell>
          <cell r="B1883" t="str">
            <v>Fornecimento e Instalação de União Assento Plano De Ferro Galvanizado 2.5 Pol</v>
          </cell>
          <cell r="C1883" t="str">
            <v>UN</v>
          </cell>
          <cell r="D1883">
            <v>37.231400000000001</v>
          </cell>
        </row>
        <row r="1884">
          <cell r="A1884" t="str">
            <v>001.26.02160</v>
          </cell>
          <cell r="B1884" t="str">
            <v>Fornecimento e Instalação de União Assento Plano De Ferro Galvanizado 2 Pol</v>
          </cell>
          <cell r="C1884" t="str">
            <v>UN</v>
          </cell>
          <cell r="D1884">
            <v>26.3126</v>
          </cell>
        </row>
        <row r="1885">
          <cell r="A1885" t="str">
            <v>001.26.02180</v>
          </cell>
          <cell r="B1885" t="str">
            <v>Fornecimento e Instalação de União Assento Plano De Ferro Galvanizado 1.5 Pol</v>
          </cell>
          <cell r="C1885" t="str">
            <v>UN</v>
          </cell>
          <cell r="D1885">
            <v>18.712599999999998</v>
          </cell>
        </row>
        <row r="1886">
          <cell r="A1886" t="str">
            <v>001.26.02200</v>
          </cell>
          <cell r="B1886" t="str">
            <v>Fornecimento e Instalação de União Assento Plano De Ferro Galvanizado 1 1/4 Pol</v>
          </cell>
          <cell r="C1886" t="str">
            <v>UN</v>
          </cell>
          <cell r="D1886">
            <v>15.7126</v>
          </cell>
        </row>
        <row r="1887">
          <cell r="A1887" t="str">
            <v>001.26.02220</v>
          </cell>
          <cell r="B1887" t="str">
            <v>Fornecimento e Instalação de União Assento Plano De Ferro Galvanizado 1 Pol</v>
          </cell>
          <cell r="C1887" t="str">
            <v>UN</v>
          </cell>
          <cell r="D1887">
            <v>10.8439</v>
          </cell>
        </row>
        <row r="1888">
          <cell r="A1888" t="str">
            <v>001.26.02240</v>
          </cell>
          <cell r="B1888" t="str">
            <v>Fornecimento e Instalação de União Assento Plano De Ferro Galvanizado 3/4 Pol</v>
          </cell>
          <cell r="C1888" t="str">
            <v>UN</v>
          </cell>
          <cell r="D1888">
            <v>10.2439</v>
          </cell>
        </row>
        <row r="1889">
          <cell r="A1889" t="str">
            <v>001.26.02260</v>
          </cell>
          <cell r="B1889" t="str">
            <v>Fornecimento e Instalação de União Assento Plano De Ferro Galvanizado 1/2 Pol</v>
          </cell>
          <cell r="C1889" t="str">
            <v>UN</v>
          </cell>
          <cell r="D1889">
            <v>7.8438999999999997</v>
          </cell>
        </row>
        <row r="1890">
          <cell r="A1890" t="str">
            <v>001.26.02280</v>
          </cell>
          <cell r="B1890" t="str">
            <v>Fornecimento e Instalação de Flanges C/Sextavados De Ferro Galvanizado 4 Pol</v>
          </cell>
          <cell r="C1890" t="str">
            <v>UN</v>
          </cell>
          <cell r="D1890">
            <v>44.067399999999999</v>
          </cell>
        </row>
        <row r="1891">
          <cell r="A1891" t="str">
            <v>001.26.02300</v>
          </cell>
          <cell r="B1891" t="str">
            <v>Fornecimento e Instalação de Flanges C/Sextavados De Ferro Galvanizado 3 Pol</v>
          </cell>
          <cell r="C1891" t="str">
            <v>UN</v>
          </cell>
          <cell r="D1891">
            <v>34.680100000000003</v>
          </cell>
        </row>
        <row r="1892">
          <cell r="A1892" t="str">
            <v>001.26.02320</v>
          </cell>
          <cell r="B1892" t="str">
            <v>Fornecimento e Instalação de Flanges C/Sextavados De Ferro Galvanizado  2.5 Pol</v>
          </cell>
          <cell r="C1892" t="str">
            <v>UN</v>
          </cell>
          <cell r="D1892">
            <v>23.7514</v>
          </cell>
        </row>
        <row r="1893">
          <cell r="A1893" t="str">
            <v>001.26.02340</v>
          </cell>
          <cell r="B1893" t="str">
            <v>Fornecimento e Instalação de Flanges C/Sextavados De Ferro Galvanizado 2 Pol</v>
          </cell>
          <cell r="C1893" t="str">
            <v>UN</v>
          </cell>
          <cell r="D1893">
            <v>17.262599999999999</v>
          </cell>
        </row>
        <row r="1894">
          <cell r="A1894" t="str">
            <v>001.26.02360</v>
          </cell>
          <cell r="B1894" t="str">
            <v>Fornecimento e Instalação de Flanges C/Sextavados De Ferro Galvanizado 1.5 Pol</v>
          </cell>
          <cell r="C1894" t="str">
            <v>UN</v>
          </cell>
          <cell r="D1894">
            <v>7.2938999999999998</v>
          </cell>
        </row>
        <row r="1895">
          <cell r="A1895" t="str">
            <v>001.26.02380</v>
          </cell>
          <cell r="B1895" t="str">
            <v>Fornecimento e Instalação de Flanges C/Sextavados De Ferro Galvanizado 1 1/4 Pol</v>
          </cell>
          <cell r="C1895" t="str">
            <v>UN</v>
          </cell>
          <cell r="D1895">
            <v>6.5438999999999998</v>
          </cell>
        </row>
        <row r="1896">
          <cell r="A1896" t="str">
            <v>001.26.02400</v>
          </cell>
          <cell r="B1896" t="str">
            <v>Fornecimento e Instalação de Flanges C/Sextavados De  Ferro Galvanizado 1 Pol</v>
          </cell>
          <cell r="C1896" t="str">
            <v>UN</v>
          </cell>
          <cell r="D1896">
            <v>5.6750999999999996</v>
          </cell>
        </row>
        <row r="1897">
          <cell r="A1897" t="str">
            <v>001.26.02420</v>
          </cell>
          <cell r="B1897" t="str">
            <v>Fornecimento e Instalação de Flanges C/Sextavados De Ferro Galvanizado  3/4 Pol</v>
          </cell>
          <cell r="C1897" t="str">
            <v>UN</v>
          </cell>
          <cell r="D1897">
            <v>7.0050999999999997</v>
          </cell>
        </row>
        <row r="1898">
          <cell r="A1898" t="str">
            <v>001.26.02440</v>
          </cell>
          <cell r="B1898" t="str">
            <v>Fornecimento e Instalação de Flanges C/Sextavados De Ferro Galvanizado 1/2 Pol</v>
          </cell>
          <cell r="C1898" t="str">
            <v>UN</v>
          </cell>
          <cell r="D1898">
            <v>6.0450999999999997</v>
          </cell>
        </row>
        <row r="1899">
          <cell r="A1899" t="str">
            <v>001.26.02460</v>
          </cell>
          <cell r="B1899" t="str">
            <v>Fornecimento e Instalação de Niples Duplos De Ferro Galvanizado 4 Pol</v>
          </cell>
          <cell r="C1899" t="str">
            <v>UN</v>
          </cell>
          <cell r="D1899">
            <v>35.250100000000003</v>
          </cell>
        </row>
        <row r="1900">
          <cell r="A1900" t="str">
            <v>001.26.02480</v>
          </cell>
          <cell r="B1900" t="str">
            <v>Fornecimento e Instalação de Niples Duplos De Ferro Galvanizado 3 Pol</v>
          </cell>
          <cell r="C1900" t="str">
            <v>UN</v>
          </cell>
          <cell r="D1900">
            <v>19.581399999999999</v>
          </cell>
        </row>
        <row r="1901">
          <cell r="A1901" t="str">
            <v>001.26.02500</v>
          </cell>
          <cell r="B1901" t="str">
            <v>Fornecimento e Instalação de Niples Duplos De Ferro Galvanizado 2.5 Pol</v>
          </cell>
          <cell r="C1901" t="str">
            <v>UN</v>
          </cell>
          <cell r="D1901">
            <v>13.762600000000001</v>
          </cell>
        </row>
        <row r="1902">
          <cell r="A1902" t="str">
            <v>001.26.02520</v>
          </cell>
          <cell r="B1902" t="str">
            <v>Fornecimento e Instalação de Niples Duplos De Ferro Galvanizado 2 Pol</v>
          </cell>
          <cell r="C1902" t="str">
            <v>UN</v>
          </cell>
          <cell r="D1902">
            <v>10.943899999999999</v>
          </cell>
        </row>
        <row r="1903">
          <cell r="A1903" t="str">
            <v>001.26.02540</v>
          </cell>
          <cell r="B1903" t="str">
            <v>Fornecimento e Instalação de Niples Duplos De Ferro Galvanizado 1.5 Pol</v>
          </cell>
          <cell r="C1903" t="str">
            <v>UN</v>
          </cell>
          <cell r="D1903">
            <v>6.2938999999999998</v>
          </cell>
        </row>
        <row r="1904">
          <cell r="A1904" t="str">
            <v>001.26.02560</v>
          </cell>
          <cell r="B1904" t="str">
            <v>Fornecimento e Instalação de Niples Duplos De Ferro Galvanizado 1 1/4 Pol</v>
          </cell>
          <cell r="C1904" t="str">
            <v>UN</v>
          </cell>
          <cell r="D1904">
            <v>5.8438999999999997</v>
          </cell>
        </row>
        <row r="1905">
          <cell r="A1905" t="str">
            <v>001.26.02580</v>
          </cell>
          <cell r="B1905" t="str">
            <v>Fornecimento e Instalação de Niples Duplos De Ferro Galvanizado 1 Pol</v>
          </cell>
          <cell r="C1905" t="str">
            <v>UN</v>
          </cell>
          <cell r="D1905">
            <v>4.4751000000000003</v>
          </cell>
        </row>
        <row r="1906">
          <cell r="A1906" t="str">
            <v>001.26.02600</v>
          </cell>
          <cell r="B1906" t="str">
            <v>Fornecimento e Instalação de Niples Duplos De Ferro Galvanizado 3/4 Pol</v>
          </cell>
          <cell r="C1906" t="str">
            <v>UN</v>
          </cell>
          <cell r="D1906">
            <v>3.4251</v>
          </cell>
        </row>
        <row r="1907">
          <cell r="A1907" t="str">
            <v>001.26.02620</v>
          </cell>
          <cell r="B1907" t="str">
            <v>Fornecimento e Instalação de Niples Duplos De Ferro Galvanizado 1/2 Pol</v>
          </cell>
          <cell r="C1907" t="str">
            <v>UN</v>
          </cell>
          <cell r="D1907">
            <v>2.9750999999999999</v>
          </cell>
        </row>
        <row r="1908">
          <cell r="A1908" t="str">
            <v>001.26.02640</v>
          </cell>
          <cell r="B1908" t="str">
            <v>Fornecimento e Instalação de Tampão Ou Cap De Ferro Galvanizado 4 Pol</v>
          </cell>
          <cell r="C1908" t="str">
            <v>UN</v>
          </cell>
          <cell r="D1908">
            <v>23.1814</v>
          </cell>
        </row>
        <row r="1909">
          <cell r="A1909" t="str">
            <v>001.26.02660</v>
          </cell>
          <cell r="B1909" t="str">
            <v>Fornecimento e Instalação de Tampão Ou Cap De Ferro Galvanizado 3 Pol</v>
          </cell>
          <cell r="C1909" t="str">
            <v>UN</v>
          </cell>
          <cell r="D1909">
            <v>16.512599999999999</v>
          </cell>
        </row>
        <row r="1910">
          <cell r="A1910" t="str">
            <v>001.26.02680</v>
          </cell>
          <cell r="B1910" t="str">
            <v>Fornecimento e Instalação de Tampão Ou Cap De Ferro Galvanizado 2.5 Pol</v>
          </cell>
          <cell r="C1910" t="str">
            <v>UN</v>
          </cell>
          <cell r="D1910">
            <v>9.4438999999999993</v>
          </cell>
        </row>
        <row r="1911">
          <cell r="A1911" t="str">
            <v>001.26.02700</v>
          </cell>
          <cell r="B1911" t="str">
            <v>Fornecimento e Instalação de Tampão Ou Cap De Ferro Galvanizado 2 Pol</v>
          </cell>
          <cell r="C1911" t="str">
            <v>UN</v>
          </cell>
          <cell r="D1911">
            <v>7.0251000000000001</v>
          </cell>
        </row>
        <row r="1912">
          <cell r="A1912" t="str">
            <v>001.26.02720</v>
          </cell>
          <cell r="B1912" t="str">
            <v>Fornecimento e Instalação de Tampão Ou Cap De Ferro Galvanizado 1.5 Pol</v>
          </cell>
          <cell r="C1912" t="str">
            <v>UN</v>
          </cell>
          <cell r="D1912">
            <v>5.4751000000000003</v>
          </cell>
        </row>
        <row r="1913">
          <cell r="A1913" t="str">
            <v>001.26.02740</v>
          </cell>
          <cell r="B1913" t="str">
            <v>Fornecimento e Instalação de Tampão Ou Cap De Ferro Galvanizado 1 1/4 Pol</v>
          </cell>
          <cell r="C1913" t="str">
            <v>UN</v>
          </cell>
          <cell r="D1913">
            <v>5.5251000000000001</v>
          </cell>
        </row>
        <row r="1914">
          <cell r="A1914" t="str">
            <v>001.26.02760</v>
          </cell>
          <cell r="B1914" t="str">
            <v>Fornecimento e Instalação de Tampão Ou Cap De Ferro Galvanizado 1 Pol</v>
          </cell>
          <cell r="C1914" t="str">
            <v>UN</v>
          </cell>
          <cell r="D1914">
            <v>3.6063000000000001</v>
          </cell>
        </row>
        <row r="1915">
          <cell r="A1915" t="str">
            <v>001.26.02780</v>
          </cell>
          <cell r="B1915" t="str">
            <v>Fornecimento e Instalação de Tampão Ou Cap De Ferro Galvanizado 3/4 Pol</v>
          </cell>
          <cell r="C1915" t="str">
            <v>UN</v>
          </cell>
          <cell r="D1915">
            <v>2.7363</v>
          </cell>
        </row>
        <row r="1916">
          <cell r="A1916" t="str">
            <v>001.26.02800</v>
          </cell>
          <cell r="B1916" t="str">
            <v>Fornecimento e Instalação de Tampão Ou Cap De Ferro Galvanizado 1/2 Pol</v>
          </cell>
          <cell r="C1916" t="str">
            <v>UN</v>
          </cell>
          <cell r="D1916">
            <v>2.5063</v>
          </cell>
        </row>
        <row r="1917">
          <cell r="A1917" t="str">
            <v>001.27</v>
          </cell>
          <cell r="B1917" t="str">
            <v>INSTALAÇÕES HIDRÁULICAS - VÁLVULAS E REGISTROS</v>
          </cell>
          <cell r="D1917">
            <v>3047.9119999999998</v>
          </cell>
        </row>
        <row r="1918">
          <cell r="A1918" t="str">
            <v>001.27.00020</v>
          </cell>
          <cell r="B1918" t="str">
            <v>Registro de gaveta em acabamento bruto (amarelo) s/ canopla n.1502 4 pol</v>
          </cell>
          <cell r="C1918" t="str">
            <v>UN</v>
          </cell>
          <cell r="D1918">
            <v>266.3886</v>
          </cell>
        </row>
        <row r="1919">
          <cell r="A1919" t="str">
            <v>001.27.00040</v>
          </cell>
          <cell r="B1919" t="str">
            <v>Registro de gaveta em acabamento bruto (amarelo) s/ canopla n.1502 3 pol</v>
          </cell>
          <cell r="C1919" t="str">
            <v>UN</v>
          </cell>
          <cell r="D1919">
            <v>160.45590000000001</v>
          </cell>
        </row>
        <row r="1920">
          <cell r="A1920" t="str">
            <v>001.27.00060</v>
          </cell>
          <cell r="B1920" t="str">
            <v>Registro de gaveta em acabamento bruto (amarelo) s/ canopla n.1502 2 1/2 pol</v>
          </cell>
          <cell r="C1920" t="str">
            <v>UN</v>
          </cell>
          <cell r="D1920">
            <v>144.72550000000001</v>
          </cell>
        </row>
        <row r="1921">
          <cell r="A1921" t="str">
            <v>001.27.00080</v>
          </cell>
          <cell r="B1921" t="str">
            <v>Registro de gaveta em acabamento bruto (amarelo) s/ canopla n.1502 2 pol</v>
          </cell>
          <cell r="C1921" t="str">
            <v>UN</v>
          </cell>
          <cell r="D1921">
            <v>50.418700000000001</v>
          </cell>
        </row>
        <row r="1922">
          <cell r="A1922" t="str">
            <v>001.27.00100</v>
          </cell>
          <cell r="B1922" t="str">
            <v>Registro de gaveta em acabamento bruto (amarelo) s/ canopla n.1502 1 1/2 pol</v>
          </cell>
          <cell r="C1922" t="str">
            <v>UN</v>
          </cell>
          <cell r="D1922">
            <v>33.988300000000002</v>
          </cell>
        </row>
        <row r="1923">
          <cell r="A1923" t="str">
            <v>001.27.00120</v>
          </cell>
          <cell r="B1923" t="str">
            <v>Registro de gaveta em acabamento bruto (amarelo) s/ canopla n.1502 1 1/4 pol</v>
          </cell>
          <cell r="C1923" t="str">
            <v>UN</v>
          </cell>
          <cell r="D1923">
            <v>29.117899999999999</v>
          </cell>
        </row>
        <row r="1924">
          <cell r="A1924" t="str">
            <v>001.27.00140</v>
          </cell>
          <cell r="B1924" t="str">
            <v>Registro de gaveta em acabamento bruto (amarelo) s/ canopla n.1502 1 pol</v>
          </cell>
          <cell r="C1924" t="str">
            <v>UN</v>
          </cell>
          <cell r="D1924">
            <v>21.979900000000001</v>
          </cell>
        </row>
        <row r="1925">
          <cell r="A1925" t="str">
            <v>001.27.00160</v>
          </cell>
          <cell r="B1925" t="str">
            <v>Registro de gaveta em acabamento bruto (amarelo) s/ canopla n.1502 3/4 pol</v>
          </cell>
          <cell r="C1925" t="str">
            <v>UN</v>
          </cell>
          <cell r="D1925">
            <v>16.5091</v>
          </cell>
        </row>
        <row r="1926">
          <cell r="A1926" t="str">
            <v>001.27.00180</v>
          </cell>
          <cell r="B1926" t="str">
            <v>Registro de gaveta em acabamento bruto (amarelo) s/ canopla n.1502 1/2 pol</v>
          </cell>
          <cell r="C1926" t="str">
            <v>UN</v>
          </cell>
          <cell r="D1926">
            <v>30.7287</v>
          </cell>
        </row>
        <row r="1927">
          <cell r="A1927" t="str">
            <v>001.27.00200</v>
          </cell>
          <cell r="B1927" t="str">
            <v>Registro de gaveta cromado linha gemini embutir c/ canopla mod 44 n. 1509 deca 1 1/4 pol</v>
          </cell>
          <cell r="C1927" t="str">
            <v>UN</v>
          </cell>
          <cell r="D1927">
            <v>57.767899999999997</v>
          </cell>
        </row>
        <row r="1928">
          <cell r="A1928" t="str">
            <v>001.27.00220</v>
          </cell>
          <cell r="B1928" t="str">
            <v>Registro de gaveta cromado linha gemini embutir c/ canopla mod 44 n. 1509 deca 1  pol</v>
          </cell>
          <cell r="C1928" t="str">
            <v>UN</v>
          </cell>
          <cell r="D1928">
            <v>47.5899</v>
          </cell>
        </row>
        <row r="1929">
          <cell r="A1929" t="str">
            <v>001.27.00240</v>
          </cell>
          <cell r="B1929" t="str">
            <v>Registro de gaveta cromado linha gemini embutir c/ canopla mod 44 n. 1509 deca 3/4 pol</v>
          </cell>
          <cell r="C1929" t="str">
            <v>UN</v>
          </cell>
          <cell r="D1929">
            <v>41.979100000000003</v>
          </cell>
        </row>
        <row r="1930">
          <cell r="A1930" t="str">
            <v>001.27.00260</v>
          </cell>
          <cell r="B1930" t="str">
            <v>Registro de gaveta cromado linha gemini embutir c/ canopla mod 44 n. 1509 deca  1/2 pol</v>
          </cell>
          <cell r="C1930" t="str">
            <v>UN</v>
          </cell>
          <cell r="D1930">
            <v>38.428699999999999</v>
          </cell>
        </row>
        <row r="1931">
          <cell r="A1931" t="str">
            <v>001.27.00280</v>
          </cell>
          <cell r="B1931" t="str">
            <v>Registro de gaveta cromado linha prata de embutir c/ canopla modelo 50 n 1509 deca 2 pol</v>
          </cell>
          <cell r="C1931" t="str">
            <v>UN</v>
          </cell>
          <cell r="D1931">
            <v>94.628699999999995</v>
          </cell>
        </row>
        <row r="1932">
          <cell r="A1932" t="str">
            <v>001.27.00300</v>
          </cell>
          <cell r="B1932" t="str">
            <v>Registro de gaveta cromado linha prata de embutir c/ canopla modelo 50 n 1509 deca 1 1/2 pol</v>
          </cell>
          <cell r="C1932" t="str">
            <v>UN</v>
          </cell>
          <cell r="D1932">
            <v>94.5959</v>
          </cell>
        </row>
        <row r="1933">
          <cell r="A1933" t="str">
            <v>001.27.00320</v>
          </cell>
          <cell r="B1933" t="str">
            <v>Registro de gaveta cromado linha prata de embutir c/ canopla modelo 50 n 1509 deca 1 1/4 pol</v>
          </cell>
          <cell r="C1933" t="str">
            <v>UN</v>
          </cell>
          <cell r="D1933">
            <v>45.107900000000001</v>
          </cell>
        </row>
        <row r="1934">
          <cell r="A1934" t="str">
            <v>001.27.00340</v>
          </cell>
          <cell r="B1934" t="str">
            <v>Registro de gaveta cromado linha prata de embutir c/ canopla modelo 50 n 1509 deca 1 pol</v>
          </cell>
          <cell r="C1934" t="str">
            <v>UN</v>
          </cell>
          <cell r="D1934">
            <v>31.379899999999999</v>
          </cell>
        </row>
        <row r="1935">
          <cell r="A1935" t="str">
            <v>001.27.00360</v>
          </cell>
          <cell r="B1935" t="str">
            <v>Registro de gaveta cromado linha prata de embutir c/ canopla modelo 50 n 1509 deca 3/4 pol</v>
          </cell>
          <cell r="C1935" t="str">
            <v>UN</v>
          </cell>
          <cell r="D1935">
            <v>52.4191</v>
          </cell>
        </row>
        <row r="1936">
          <cell r="A1936" t="str">
            <v>001.27.00380</v>
          </cell>
          <cell r="B1936" t="str">
            <v>Registro de gaveta cromado linha prata de embutir c/ canopla modelo 50 n 1509 deca 1/2 pol</v>
          </cell>
          <cell r="C1936" t="str">
            <v>UN</v>
          </cell>
          <cell r="D1936">
            <v>26.7987</v>
          </cell>
        </row>
        <row r="1937">
          <cell r="A1937" t="str">
            <v>001.27.00400</v>
          </cell>
          <cell r="B1937" t="str">
            <v>Registro de gaveta  cromado - c 39 - deca c/ canopla 1 1/2 pol</v>
          </cell>
          <cell r="C1937" t="str">
            <v>UN</v>
          </cell>
          <cell r="D1937">
            <v>57.418300000000002</v>
          </cell>
        </row>
        <row r="1938">
          <cell r="A1938" t="str">
            <v>001.27.00420</v>
          </cell>
          <cell r="B1938" t="str">
            <v>Registro de gaveta  cromado - c 39 - deca c/ canopla 1 pol</v>
          </cell>
          <cell r="C1938" t="str">
            <v>UN</v>
          </cell>
          <cell r="D1938">
            <v>34.5199</v>
          </cell>
        </row>
        <row r="1939">
          <cell r="A1939" t="str">
            <v>001.27.00440</v>
          </cell>
          <cell r="B1939" t="str">
            <v>Registro de gaveta  cromado - c 39 - deca c/ canopla 3/4 pol</v>
          </cell>
          <cell r="C1939" t="str">
            <v>UN</v>
          </cell>
          <cell r="D1939">
            <v>29.769100000000002</v>
          </cell>
        </row>
        <row r="1940">
          <cell r="A1940" t="str">
            <v>001.27.00460</v>
          </cell>
          <cell r="B1940" t="str">
            <v>Registro de gaveta c/ acabamento bruto (amarelo) sem canopla abnt - docol -3 pol</v>
          </cell>
          <cell r="C1940" t="str">
            <v>UN</v>
          </cell>
          <cell r="D1940">
            <v>102.6159</v>
          </cell>
        </row>
        <row r="1941">
          <cell r="A1941" t="str">
            <v>001.27.00480</v>
          </cell>
          <cell r="B1941" t="str">
            <v>Registro de gaveta c/ acabamento bruto (amarelo) sem canopla abnt - docol -2pol</v>
          </cell>
          <cell r="C1941" t="str">
            <v>UN</v>
          </cell>
          <cell r="D1941">
            <v>34.2087</v>
          </cell>
        </row>
        <row r="1942">
          <cell r="A1942" t="str">
            <v>001.27.00500</v>
          </cell>
          <cell r="B1942" t="str">
            <v>Registro de gaveta c/ acabamento bruto (amarelo) sem canopla abnt - docol -1 pol</v>
          </cell>
          <cell r="C1942" t="str">
            <v>UN</v>
          </cell>
          <cell r="D1942">
            <v>14.2599</v>
          </cell>
        </row>
        <row r="1943">
          <cell r="A1943" t="str">
            <v>001.27.00520</v>
          </cell>
          <cell r="B1943" t="str">
            <v>Registro de gaveta c/ acabamento bruto (amarelo) sem canopla abnt - docol -3/4 pol</v>
          </cell>
          <cell r="C1943" t="str">
            <v>UN</v>
          </cell>
          <cell r="D1943">
            <v>11.649100000000001</v>
          </cell>
        </row>
        <row r="1944">
          <cell r="A1944" t="str">
            <v>001.27.00540</v>
          </cell>
          <cell r="B1944" t="str">
            <v>Acabamento cromado - linha prata de embutir c/ canopla mod itapema - docol -2 pol</v>
          </cell>
          <cell r="C1944" t="str">
            <v>UN</v>
          </cell>
          <cell r="D1944">
            <v>36.328699999999998</v>
          </cell>
        </row>
        <row r="1945">
          <cell r="A1945" t="str">
            <v>001.27.00560</v>
          </cell>
          <cell r="B1945" t="str">
            <v>Acabamento cromado - linha prata de embutir c/ canopla mod itapema - docol -1 1/2 pol</v>
          </cell>
          <cell r="C1945" t="str">
            <v>UN</v>
          </cell>
          <cell r="D1945">
            <v>37.668700000000001</v>
          </cell>
        </row>
        <row r="1946">
          <cell r="A1946" t="str">
            <v>001.27.00580</v>
          </cell>
          <cell r="B1946" t="str">
            <v>Acabamento cromado - linha prata de embutir c/ canopla mod itapema - docol -1  pol</v>
          </cell>
          <cell r="C1946" t="str">
            <v>UN</v>
          </cell>
          <cell r="D1946">
            <v>28.1599</v>
          </cell>
        </row>
        <row r="1947">
          <cell r="A1947" t="str">
            <v>001.27.00600</v>
          </cell>
          <cell r="B1947" t="str">
            <v>Acabamento cromado - linha prata de embutir c/ canopla mod itapema - docol -3/4  pol</v>
          </cell>
          <cell r="C1947" t="str">
            <v>UN</v>
          </cell>
          <cell r="D1947">
            <v>25.679099999999998</v>
          </cell>
        </row>
        <row r="1948">
          <cell r="A1948" t="str">
            <v>001.27.00620</v>
          </cell>
          <cell r="B1948" t="str">
            <v>Acabamento bruto linha popular 3/4 pol</v>
          </cell>
          <cell r="C1948" t="str">
            <v>UN</v>
          </cell>
          <cell r="D1948">
            <v>15.069100000000001</v>
          </cell>
        </row>
        <row r="1949">
          <cell r="A1949" t="str">
            <v>001.27.00640</v>
          </cell>
          <cell r="B1949" t="str">
            <v>Acabamento bruto linha popular 1/2 pol</v>
          </cell>
          <cell r="C1949" t="str">
            <v>UN</v>
          </cell>
          <cell r="D1949">
            <v>13.469099999999999</v>
          </cell>
        </row>
        <row r="1950">
          <cell r="A1950" t="str">
            <v>001.27.00660</v>
          </cell>
          <cell r="B1950" t="str">
            <v>Registro de gaveta cromado linha italiana de embutir c/ canopla mod. 45 n.1509 1 1/2 pol</v>
          </cell>
          <cell r="C1950" t="str">
            <v>UN</v>
          </cell>
          <cell r="D1950">
            <v>87.9983</v>
          </cell>
        </row>
        <row r="1951">
          <cell r="A1951" t="str">
            <v>001.27.00680</v>
          </cell>
          <cell r="B1951" t="str">
            <v>Registro de gaveta cromado linha italiana de embutir c/ canopla mod. 45 n.1509 1 1/4 pol</v>
          </cell>
          <cell r="C1951" t="str">
            <v>UN</v>
          </cell>
          <cell r="D1951">
            <v>86.707899999999995</v>
          </cell>
        </row>
        <row r="1952">
          <cell r="A1952" t="str">
            <v>001.27.00700</v>
          </cell>
          <cell r="B1952" t="str">
            <v>Registro de gaveta cromado linha italiana de embutir c/ canopla mod. 45 n.1509 1 pol</v>
          </cell>
          <cell r="C1952" t="str">
            <v>UN</v>
          </cell>
          <cell r="D1952">
            <v>60.989899999999999</v>
          </cell>
        </row>
        <row r="1953">
          <cell r="A1953" t="str">
            <v>001.27.00720</v>
          </cell>
          <cell r="B1953" t="str">
            <v>Registro de gaveta cromado linha italiana de embutir c/ canopla mod. 45 n.1509 3/4 pol</v>
          </cell>
          <cell r="C1953" t="str">
            <v>UN</v>
          </cell>
          <cell r="D1953">
            <v>52.459099999999999</v>
          </cell>
        </row>
        <row r="1954">
          <cell r="A1954" t="str">
            <v>001.27.00740</v>
          </cell>
          <cell r="B1954" t="str">
            <v>Registro de gaveta cromado linha italiana de embutir c/ canopla mod. 45 n.1509  1/2 pol</v>
          </cell>
          <cell r="C1954" t="str">
            <v>UN</v>
          </cell>
          <cell r="D1954">
            <v>48.658700000000003</v>
          </cell>
        </row>
        <row r="1955">
          <cell r="A1955" t="str">
            <v>001.27.00760</v>
          </cell>
          <cell r="B1955" t="str">
            <v>Registro de pressão cromado linha gemini de embutir c/ canopla mod 44 n 1416 3/4 pol</v>
          </cell>
          <cell r="C1955" t="str">
            <v>UN</v>
          </cell>
          <cell r="D1955">
            <v>38.6691</v>
          </cell>
        </row>
        <row r="1956">
          <cell r="A1956" t="str">
            <v>001.27.00780</v>
          </cell>
          <cell r="B1956" t="str">
            <v>Registro de pressão cromado linha gemini de embutir c/ canopla mod 44 n 1416 1/2 pol</v>
          </cell>
          <cell r="C1956" t="str">
            <v>UN</v>
          </cell>
          <cell r="D1956">
            <v>37.748699999999999</v>
          </cell>
        </row>
        <row r="1957">
          <cell r="A1957" t="str">
            <v>001.27.00800</v>
          </cell>
          <cell r="B1957" t="str">
            <v>Registro de pressão cromado linha italiana de embutir c/ canopla mod 45 n 1416 deca 3/4 pol</v>
          </cell>
          <cell r="C1957" t="str">
            <v>UN</v>
          </cell>
          <cell r="D1957">
            <v>53.869100000000003</v>
          </cell>
        </row>
        <row r="1958">
          <cell r="A1958" t="str">
            <v>001.27.00820</v>
          </cell>
          <cell r="B1958" t="str">
            <v>Registro de pressão cromado linha italiana de embutir c/ canopla mod 45 n 1416 deca 1/2 pol</v>
          </cell>
          <cell r="C1958" t="str">
            <v>UN</v>
          </cell>
          <cell r="D1958">
            <v>48.238700000000001</v>
          </cell>
        </row>
        <row r="1959">
          <cell r="A1959" t="str">
            <v>001.27.00840</v>
          </cell>
          <cell r="B1959" t="str">
            <v>Registro de pressão cromado linha prata embutir c/ canopla mod 50 n 1416 deca 3/4 pol</v>
          </cell>
          <cell r="C1959" t="str">
            <v>UN</v>
          </cell>
          <cell r="D1959">
            <v>34.769100000000002</v>
          </cell>
        </row>
        <row r="1960">
          <cell r="A1960" t="str">
            <v>001.27.00860</v>
          </cell>
          <cell r="B1960" t="str">
            <v>Registro de pressão cromado linha prata embutir c/ canopla mod 50 n 1416 deca 1/2 pol</v>
          </cell>
          <cell r="C1960" t="str">
            <v>UN</v>
          </cell>
          <cell r="D1960">
            <v>26.0687</v>
          </cell>
        </row>
        <row r="1961">
          <cell r="A1961" t="str">
            <v>001.27.00880</v>
          </cell>
          <cell r="B1961" t="str">
            <v>Registro de pressão cromado de embutir c/ canopla 1193 - c 39 deca 3/4 pol</v>
          </cell>
          <cell r="C1961" t="str">
            <v>UN</v>
          </cell>
          <cell r="D1961">
            <v>38.459099999999999</v>
          </cell>
        </row>
        <row r="1962">
          <cell r="A1962" t="str">
            <v>001.27.00900</v>
          </cell>
          <cell r="B1962" t="str">
            <v>Registro de pressão cromado de embutir c/ canopla 1193 - c 39 deca 1/2 pol</v>
          </cell>
          <cell r="C1962" t="str">
            <v>UN</v>
          </cell>
          <cell r="D1962">
            <v>38.459099999999999</v>
          </cell>
        </row>
        <row r="1963">
          <cell r="A1963" t="str">
            <v>001.27.00920</v>
          </cell>
          <cell r="B1963" t="str">
            <v>Registro de pressão acabamento cromado - linha prata de embutir c/ canopla modelo itapema  - docol - 3/4 pol</v>
          </cell>
          <cell r="C1963" t="str">
            <v>UN</v>
          </cell>
          <cell r="D1963">
            <v>27.659099999999999</v>
          </cell>
        </row>
        <row r="1964">
          <cell r="A1964" t="str">
            <v>001.27.00940</v>
          </cell>
          <cell r="B1964" t="str">
            <v>Registro de pressão acabamento cromado - linha prata de embutir c/ canopla modelo itapema  - docol - 1/2 pol</v>
          </cell>
          <cell r="C1964" t="str">
            <v>UN</v>
          </cell>
          <cell r="D1964">
            <v>27.635100000000001</v>
          </cell>
        </row>
        <row r="1965">
          <cell r="A1965" t="str">
            <v>001.27.00960</v>
          </cell>
          <cell r="B1965" t="str">
            <v>Registro de pressão acabamento simples linha popular 1/2 pol</v>
          </cell>
          <cell r="C1965" t="str">
            <v>UN</v>
          </cell>
          <cell r="D1965">
            <v>20.569099999999999</v>
          </cell>
        </row>
        <row r="1966">
          <cell r="A1966" t="str">
            <v>001.27.00980</v>
          </cell>
          <cell r="B1966" t="str">
            <v>Registro de pressão de 1/2"""""""""""""""""""""""""""""""" (chuveiro) (mic)</v>
          </cell>
          <cell r="C1966" t="str">
            <v>UN</v>
          </cell>
          <cell r="D1966">
            <v>38.459099999999999</v>
          </cell>
        </row>
        <row r="1967">
          <cell r="A1967" t="str">
            <v>001.27.01000</v>
          </cell>
          <cell r="B1967" t="str">
            <v>Válvula de descarga hydra c/ embolo de bronze n.2515 canopla lisa cromada deca 1 1/2 pol</v>
          </cell>
          <cell r="C1967" t="str">
            <v>UN</v>
          </cell>
          <cell r="D1967">
            <v>91.990899999999996</v>
          </cell>
        </row>
        <row r="1968">
          <cell r="A1968" t="str">
            <v>001.27.01020</v>
          </cell>
          <cell r="B1968" t="str">
            <v>Válvula de descarga hydra c/ embolo de bronze n.2515 canopla lisa cromada deca 1 1/4 pol</v>
          </cell>
          <cell r="C1968" t="str">
            <v>UN</v>
          </cell>
          <cell r="D1968">
            <v>94.930899999999994</v>
          </cell>
        </row>
        <row r="1969">
          <cell r="A1969" t="str">
            <v>001.27.01040</v>
          </cell>
          <cell r="B1969" t="str">
            <v>Válvula de descarga hydra master n.2530 cromada deca 1 1/2 pol</v>
          </cell>
          <cell r="C1969" t="str">
            <v>UN</v>
          </cell>
          <cell r="D1969">
            <v>71.971299999999999</v>
          </cell>
        </row>
        <row r="1970">
          <cell r="A1970" t="str">
            <v>001.27.01060</v>
          </cell>
          <cell r="B1970" t="str">
            <v>Válvula de descarga hydra master n.2530 cromada deca 1 1/4 pol</v>
          </cell>
          <cell r="C1970" t="str">
            <v>UN</v>
          </cell>
          <cell r="D1970">
            <v>71.940899999999999</v>
          </cell>
        </row>
        <row r="1971">
          <cell r="A1971" t="str">
            <v>001.27.01080</v>
          </cell>
          <cell r="B1971" t="str">
            <v>Válvula de descarga docol-stander 1 1/2 pol</v>
          </cell>
          <cell r="C1971" t="str">
            <v>UN</v>
          </cell>
          <cell r="D1971">
            <v>60.031300000000002</v>
          </cell>
        </row>
        <row r="1972">
          <cell r="A1972" t="str">
            <v>001.27.01100</v>
          </cell>
          <cell r="B1972" t="str">
            <v>Válvula p/ pia cromada deca n.1600 p/ lav 1x2 pol</v>
          </cell>
          <cell r="C1972" t="str">
            <v>UN</v>
          </cell>
          <cell r="D1972">
            <v>32.618699999999997</v>
          </cell>
        </row>
        <row r="1973">
          <cell r="A1973" t="str">
            <v>001.27.01120</v>
          </cell>
          <cell r="B1973" t="str">
            <v>Valvula p/pia americana cromada n.1623 marca deca 1.5x3 3/4 pol</v>
          </cell>
          <cell r="C1973" t="str">
            <v>UN</v>
          </cell>
          <cell r="D1973">
            <v>58.818199999999997</v>
          </cell>
        </row>
        <row r="1974">
          <cell r="A1974" t="str">
            <v>001.27.01140</v>
          </cell>
          <cell r="B1974" t="str">
            <v>Válvula de pvc para pia</v>
          </cell>
          <cell r="C1974" t="str">
            <v>UN</v>
          </cell>
          <cell r="D1974">
            <v>5.9503000000000004</v>
          </cell>
        </row>
        <row r="1975">
          <cell r="A1975" t="str">
            <v>001.27.01160</v>
          </cell>
          <cell r="B1975" t="str">
            <v>Válvula para lavatorio</v>
          </cell>
          <cell r="C1975" t="str">
            <v>UN</v>
          </cell>
          <cell r="D1975">
            <v>6.4503000000000004</v>
          </cell>
        </row>
        <row r="1976">
          <cell r="A1976" t="str">
            <v>001.27.01180</v>
          </cell>
          <cell r="B1976" t="str">
            <v>Válvula para pia n. 1600 - steves 1 x 2 pol</v>
          </cell>
          <cell r="C1976" t="str">
            <v>UN</v>
          </cell>
          <cell r="D1976">
            <v>29.688700000000001</v>
          </cell>
        </row>
        <row r="1977">
          <cell r="A1977" t="str">
            <v>001.27.01200</v>
          </cell>
          <cell r="B1977" t="str">
            <v>Válvula para pia n. 1600 - steves 1 1/2 x 3.3/4</v>
          </cell>
          <cell r="C1977" t="str">
            <v>UN</v>
          </cell>
          <cell r="D1977">
            <v>30.278700000000001</v>
          </cell>
        </row>
        <row r="1978">
          <cell r="A1978" t="str">
            <v>001.28</v>
          </cell>
          <cell r="B1978" t="str">
            <v>INSTALAÇÕES HIDRÁULICAS - LOUÇAS E METAIS</v>
          </cell>
          <cell r="D1978">
            <v>7156.9705999999996</v>
          </cell>
        </row>
        <row r="1979">
          <cell r="A1979" t="str">
            <v>001.28.00020</v>
          </cell>
          <cell r="B1979" t="str">
            <v>Fornecimento e instalação de torneira de pressão para pia marca deca ref. c 1157 comprimento 210mm com arejador</v>
          </cell>
          <cell r="C1979" t="str">
            <v>UN</v>
          </cell>
          <cell r="D1979">
            <v>70.435400000000001</v>
          </cell>
        </row>
        <row r="1980">
          <cell r="A1980" t="str">
            <v>001.28.00040</v>
          </cell>
          <cell r="B1980" t="str">
            <v>Fornecimento e instalação de torneira de pressão para pia marca deca ref. 1158 c 39 de 1/2 pol</v>
          </cell>
          <cell r="C1980" t="str">
            <v>UN</v>
          </cell>
          <cell r="D1980">
            <v>44.525399999999998</v>
          </cell>
        </row>
        <row r="1981">
          <cell r="A1981" t="str">
            <v>001.28.00060</v>
          </cell>
          <cell r="B1981" t="str">
            <v>Fornecimento e instalação de torneira de pressão para pia marca deca ref. 1158 c 39 de 3/4 pol</v>
          </cell>
          <cell r="C1981" t="str">
            <v>UN</v>
          </cell>
          <cell r="D1981">
            <v>50.575400000000002</v>
          </cell>
        </row>
        <row r="1982">
          <cell r="A1982" t="str">
            <v>001.28.00080</v>
          </cell>
          <cell r="B1982" t="str">
            <v>Fornecimento e instalação de torneira de pressão para pia marca deca ref. 1159 c 39 de 1/2 pol com arejador</v>
          </cell>
          <cell r="C1982" t="str">
            <v>UN</v>
          </cell>
          <cell r="D1982">
            <v>58.635399999999997</v>
          </cell>
        </row>
        <row r="1983">
          <cell r="A1983" t="str">
            <v>001.28.00100</v>
          </cell>
          <cell r="B1983" t="str">
            <v>Fornecimento e instalação de torneira de pressão para pia marca deca ref. 1159 c 39 de 3/4 pol com arejador</v>
          </cell>
          <cell r="C1983" t="str">
            <v>UN</v>
          </cell>
          <cell r="D1983">
            <v>58.635399999999997</v>
          </cell>
        </row>
        <row r="1984">
          <cell r="A1984" t="str">
            <v>001.28.00120</v>
          </cell>
          <cell r="B1984" t="str">
            <v>Fornecimento e instalação de torneira de pressão para pia marca deca ref. 1167 c 40 tip mesa bica móvel</v>
          </cell>
          <cell r="C1984" t="str">
            <v>UN</v>
          </cell>
          <cell r="D1984">
            <v>82.535399999999996</v>
          </cell>
        </row>
        <row r="1985">
          <cell r="A1985" t="str">
            <v>001.28.00140</v>
          </cell>
          <cell r="B1985" t="str">
            <v>Fornecimento e instalação de torneira de pressão para pia marca deca cromada - tipo parede - bica móvelc 50 1168</v>
          </cell>
          <cell r="C1985" t="str">
            <v>UN</v>
          </cell>
          <cell r="D1985">
            <v>81.635400000000004</v>
          </cell>
        </row>
        <row r="1986">
          <cell r="A1986" t="str">
            <v>001.28.00160</v>
          </cell>
          <cell r="B1986" t="str">
            <v>Fornecimento e instalação de torneira de pressao p/ pia de cozinha - tipo parede - c 39 - bica móvel de 3/4 pol</v>
          </cell>
          <cell r="C1986" t="str">
            <v>UN</v>
          </cell>
          <cell r="D1986">
            <v>51.5154</v>
          </cell>
        </row>
        <row r="1987">
          <cell r="A1987" t="str">
            <v>001.28.00180</v>
          </cell>
          <cell r="B1987" t="str">
            <v>Fornecmento e instalação de torneira de pressão para pia de cozinha - docol mod. 1158 - 1/2 pol</v>
          </cell>
          <cell r="C1987" t="str">
            <v>UN</v>
          </cell>
          <cell r="D1987">
            <v>37.7254</v>
          </cell>
        </row>
        <row r="1988">
          <cell r="A1988" t="str">
            <v>001.28.00200</v>
          </cell>
          <cell r="B1988" t="str">
            <v>Fornecimento e instalação de torneira de pressão para pia de cozinha mod. 1544 - tipo parede - bica movel</v>
          </cell>
          <cell r="C1988" t="str">
            <v>UN</v>
          </cell>
          <cell r="D1988">
            <v>84.735399999999998</v>
          </cell>
        </row>
        <row r="1989">
          <cell r="A1989" t="str">
            <v>001.28.00220</v>
          </cell>
          <cell r="B1989" t="str">
            <v>Fornecimento e instalação de torneira de pressão para pia de cozinha - marca docol mod. 1158 - 3/4 pol</v>
          </cell>
          <cell r="C1989" t="str">
            <v>UN</v>
          </cell>
          <cell r="D1989">
            <v>37.675400000000003</v>
          </cell>
        </row>
        <row r="1990">
          <cell r="A1990" t="str">
            <v>001.28.00240</v>
          </cell>
          <cell r="B1990" t="str">
            <v>Fornecimento e instalação de torneira de pressão para pia de cozinha  - marca docol  mod. 1542 - tipo misturador p/ pia</v>
          </cell>
          <cell r="C1990" t="str">
            <v>UN</v>
          </cell>
          <cell r="D1990">
            <v>382.75689999999997</v>
          </cell>
        </row>
        <row r="1991">
          <cell r="A1991" t="str">
            <v>001.28.00260</v>
          </cell>
          <cell r="B1991" t="str">
            <v>Fornecimento e instalação de torneira de pvc para pia</v>
          </cell>
          <cell r="C1991" t="str">
            <v>UN</v>
          </cell>
          <cell r="D1991">
            <v>4.8796999999999997</v>
          </cell>
        </row>
        <row r="1992">
          <cell r="A1992" t="str">
            <v>001.28.00280</v>
          </cell>
          <cell r="B1992" t="str">
            <v>Fornecimento e instalação de torneira de pressão para lavatório marca deca ref. 1193 c 39 de 1/2 pol</v>
          </cell>
          <cell r="C1992" t="str">
            <v>UN</v>
          </cell>
          <cell r="D1992">
            <v>85.535399999999996</v>
          </cell>
        </row>
        <row r="1993">
          <cell r="A1993" t="str">
            <v>001.28.00300</v>
          </cell>
          <cell r="B1993" t="str">
            <v>Fornecimento e instalação de torneira de pressão para lavatório marca deca ref. 1194 c 45 de 1/2 pol</v>
          </cell>
          <cell r="C1993" t="str">
            <v>UN</v>
          </cell>
          <cell r="D1993">
            <v>117.1254</v>
          </cell>
        </row>
        <row r="1994">
          <cell r="A1994" t="str">
            <v>001.28.00320</v>
          </cell>
          <cell r="B1994" t="str">
            <v>Fornecimento e instalação de torneira de pressão para lavatório marca deca ref. 1199 c 50 de 1/2 pol</v>
          </cell>
          <cell r="C1994" t="str">
            <v>UN</v>
          </cell>
          <cell r="D1994">
            <v>62.145400000000002</v>
          </cell>
        </row>
        <row r="1995">
          <cell r="A1995" t="str">
            <v>001.28.00340</v>
          </cell>
          <cell r="B1995" t="str">
            <v>Fornecimento e instalação de torneira de pressão para lavatório 1/2 pol - mod. itapema - docol</v>
          </cell>
          <cell r="C1995" t="str">
            <v>UN</v>
          </cell>
          <cell r="D1995">
            <v>37.935400000000001</v>
          </cell>
        </row>
        <row r="1996">
          <cell r="A1996" t="str">
            <v>001.28.00360</v>
          </cell>
          <cell r="B1996" t="str">
            <v>Fornecimento e instalação de torneira de pvc para lavatorio</v>
          </cell>
          <cell r="C1996" t="str">
            <v>UN</v>
          </cell>
          <cell r="D1996">
            <v>7.2797000000000001</v>
          </cell>
        </row>
        <row r="1997">
          <cell r="A1997" t="str">
            <v>001.28.00380</v>
          </cell>
          <cell r="B1997" t="str">
            <v>Fornecimento e instalação de torneira para uso geral marca deca ref. 1152 c 39 de 1/2 pol</v>
          </cell>
          <cell r="C1997" t="str">
            <v>UN</v>
          </cell>
          <cell r="D1997">
            <v>37.255400000000002</v>
          </cell>
        </row>
        <row r="1998">
          <cell r="A1998" t="str">
            <v>001.28.00400</v>
          </cell>
          <cell r="B1998" t="str">
            <v>Fornecimento e instalação de torneira para uso geral marca deca ref. 1152 c 39 de 3/4 pol</v>
          </cell>
          <cell r="C1998" t="str">
            <v>UN</v>
          </cell>
          <cell r="D1998">
            <v>40.315399999999997</v>
          </cell>
        </row>
        <row r="1999">
          <cell r="A1999" t="str">
            <v>001.28.00420</v>
          </cell>
          <cell r="B1999" t="str">
            <v>Fornecimento e instalação de torneira para uso geral marca deca ref. 1154 c 39 de 1/2 pol com arejador</v>
          </cell>
          <cell r="C1999" t="str">
            <v>UN</v>
          </cell>
          <cell r="D1999">
            <v>43.685400000000001</v>
          </cell>
        </row>
        <row r="2000">
          <cell r="A2000" t="str">
            <v>001.28.00440</v>
          </cell>
          <cell r="B2000" t="str">
            <v>Fornecimento e instalação de torneira para uso geral marca deca ref. 1154 c 39 de 3/4 pol com arejador</v>
          </cell>
          <cell r="C2000" t="str">
            <v>UN</v>
          </cell>
          <cell r="D2000">
            <v>43.685400000000001</v>
          </cell>
        </row>
        <row r="2001">
          <cell r="A2001" t="str">
            <v>001.28.00460</v>
          </cell>
          <cell r="B2001" t="str">
            <v>Fornecimento e instalação de torneira para uso geral marca deca metalica para jardim com adaptador para mangueira</v>
          </cell>
          <cell r="C2001" t="str">
            <v>UN</v>
          </cell>
          <cell r="D2001">
            <v>29.885400000000001</v>
          </cell>
        </row>
        <row r="2002">
          <cell r="A2002" t="str">
            <v>001.28.00480</v>
          </cell>
          <cell r="B2002" t="str">
            <v>Fornecimento e instalação de torneira para uso geral marca deca ref. 1153 c 39 com adaptador para mangueira</v>
          </cell>
          <cell r="C2002" t="str">
            <v>UN</v>
          </cell>
          <cell r="D2002">
            <v>47.367600000000003</v>
          </cell>
        </row>
        <row r="2003">
          <cell r="A2003" t="str">
            <v>001.28.00500</v>
          </cell>
          <cell r="B2003" t="str">
            <v>Fornecimento e instalação de torneira para uso geral marca deca ref. 1153 c 39 de 1/2 pol (maq tauque)</v>
          </cell>
          <cell r="C2003" t="str">
            <v>UN</v>
          </cell>
          <cell r="D2003">
            <v>40.645400000000002</v>
          </cell>
        </row>
        <row r="2004">
          <cell r="A2004" t="str">
            <v>001.28.00520</v>
          </cell>
          <cell r="B2004" t="str">
            <v>Fornecimento e instalação de torneira p/ uso geral metálica p/ jardim c/ adaptador p/ mangueira mod.1130 -</v>
          </cell>
          <cell r="C2004" t="str">
            <v>UN</v>
          </cell>
          <cell r="D2004">
            <v>39.525399999999998</v>
          </cell>
        </row>
        <row r="2005">
          <cell r="A2005" t="str">
            <v>001.28.00540</v>
          </cell>
          <cell r="B2005" t="str">
            <v>Fornecimento e instalação de torneira p/ uso geral  metálica p/ tanque mod. 1130</v>
          </cell>
          <cell r="C2005" t="str">
            <v>UN</v>
          </cell>
          <cell r="D2005">
            <v>39.525399999999998</v>
          </cell>
        </row>
        <row r="2006">
          <cell r="A2006" t="str">
            <v>001.28.00560</v>
          </cell>
          <cell r="B2006" t="str">
            <v>Fornecimento e instalação de torneira de pvc para uso geral</v>
          </cell>
          <cell r="C2006" t="str">
            <v>UN</v>
          </cell>
          <cell r="D2006">
            <v>4.8796999999999997</v>
          </cell>
        </row>
        <row r="2007">
          <cell r="A2007" t="str">
            <v>001.28.00580</v>
          </cell>
          <cell r="B2007" t="str">
            <v>Fornecimento e instalação de torneira de pvc para tanque</v>
          </cell>
          <cell r="C2007" t="str">
            <v>UN</v>
          </cell>
          <cell r="D2007">
            <v>5.2797000000000001</v>
          </cell>
        </row>
        <row r="2008">
          <cell r="A2008" t="str">
            <v>001.28.00600</v>
          </cell>
          <cell r="B2008" t="str">
            <v>Fornecimento e instalação de ducha manual linha prata mod. c-50</v>
          </cell>
          <cell r="C2008" t="str">
            <v>UN</v>
          </cell>
          <cell r="D2008">
            <v>77.6554</v>
          </cell>
        </row>
        <row r="2009">
          <cell r="A2009" t="str">
            <v>001.28.00620</v>
          </cell>
          <cell r="B2009" t="str">
            <v>Fornecimento e instalação de lavatório c/ coluna mondiale - azalia - celite</v>
          </cell>
          <cell r="C2009" t="str">
            <v>UN</v>
          </cell>
          <cell r="D2009">
            <v>142.24780000000001</v>
          </cell>
        </row>
        <row r="2010">
          <cell r="A2010" t="str">
            <v>001.28.00640</v>
          </cell>
          <cell r="B2010" t="str">
            <v>Fornecimento e instalação de lavatório de plastico</v>
          </cell>
          <cell r="C2010" t="str">
            <v>UN</v>
          </cell>
          <cell r="D2010">
            <v>38.297800000000002</v>
          </cell>
        </row>
        <row r="2011">
          <cell r="A2011" t="str">
            <v>001.28.00660</v>
          </cell>
          <cell r="B2011" t="str">
            <v>Fornecimento e instalação de lavatório de louça l. ravena deca ou similar c/ col. na cor normal inclusive acessórios de fixação</v>
          </cell>
          <cell r="C2011" t="str">
            <v>UN</v>
          </cell>
          <cell r="D2011">
            <v>94.047799999999995</v>
          </cell>
        </row>
        <row r="2012">
          <cell r="A2012" t="str">
            <v>001.28.00680</v>
          </cell>
          <cell r="B2012" t="str">
            <v>Fornecimento e instalação de lavatório de louça ravena deca ou similar s/ coluna na cor normal inclusive acessorios de fixacao</v>
          </cell>
          <cell r="C2012" t="str">
            <v>UN</v>
          </cell>
          <cell r="D2012">
            <v>69.517799999999994</v>
          </cell>
        </row>
        <row r="2013">
          <cell r="A2013" t="str">
            <v>001.28.00700</v>
          </cell>
          <cell r="B2013" t="str">
            <v>Fornecimento e instalação de lavatório de louça branca com coluna de primeira inclusive acessórios de fixação</v>
          </cell>
          <cell r="C2013" t="str">
            <v>UN</v>
          </cell>
          <cell r="D2013">
            <v>75.647800000000004</v>
          </cell>
        </row>
        <row r="2014">
          <cell r="A2014" t="str">
            <v>001.28.00720</v>
          </cell>
          <cell r="B2014" t="str">
            <v>Fornecimento e instalação de lavatório de louça branca sem coluna de primeira inclusive acessórios de fixação</v>
          </cell>
          <cell r="C2014" t="str">
            <v>UN</v>
          </cell>
          <cell r="D2014">
            <v>52.437800000000003</v>
          </cell>
        </row>
        <row r="2015">
          <cell r="A2015" t="str">
            <v>001.28.00740</v>
          </cell>
          <cell r="B2015" t="str">
            <v>Fornecimento e instalação de cuba de sobrepor mod. l 35 da deca</v>
          </cell>
          <cell r="C2015" t="str">
            <v>UN</v>
          </cell>
          <cell r="D2015">
            <v>87.887799999999999</v>
          </cell>
        </row>
        <row r="2016">
          <cell r="A2016" t="str">
            <v>001.28.00760</v>
          </cell>
          <cell r="B2016" t="str">
            <v>Fornecimento e instalação de cuba de embutir(oval)mod.l.33</v>
          </cell>
          <cell r="C2016" t="str">
            <v>UN</v>
          </cell>
          <cell r="D2016">
            <v>53.590899999999998</v>
          </cell>
        </row>
        <row r="2017">
          <cell r="A2017" t="str">
            <v>001.28.00780</v>
          </cell>
          <cell r="B2017" t="str">
            <v>Fornecimento e instalação de cuba de louça para bancadas e lavatório de embutir oval 49.00 x 36.00 cm</v>
          </cell>
          <cell r="C2017" t="str">
            <v>UN</v>
          </cell>
          <cell r="D2017">
            <v>50.102400000000003</v>
          </cell>
        </row>
        <row r="2018">
          <cell r="A2018" t="str">
            <v>001.28.00800</v>
          </cell>
          <cell r="B2018" t="str">
            <v>Fornecimento e instalação de louça sanitária composto por bacia, lavatório com coluna da linha ravena deca ou similar inclusive assento ap oo nas cores normais</v>
          </cell>
          <cell r="C2018" t="str">
            <v>CJ</v>
          </cell>
          <cell r="D2018">
            <v>284.02440000000001</v>
          </cell>
        </row>
        <row r="2019">
          <cell r="A2019" t="str">
            <v>001.28.00820</v>
          </cell>
          <cell r="B2019" t="str">
            <v>Fornecimento e instalação de bacia santária de louça ravena deca ou similar na cor normal inclusive acessorios de fixacao</v>
          </cell>
          <cell r="C2019" t="str">
            <v>UN</v>
          </cell>
          <cell r="D2019">
            <v>102.68980000000001</v>
          </cell>
        </row>
        <row r="2020">
          <cell r="A2020" t="str">
            <v>001.28.00840</v>
          </cell>
          <cell r="B2020" t="str">
            <v>Fornecimento e instalação de bacia sanitária modelo ravena com cx. acoplada</v>
          </cell>
          <cell r="C2020" t="str">
            <v>UN</v>
          </cell>
          <cell r="D2020">
            <v>179.29169999999999</v>
          </cell>
        </row>
        <row r="2021">
          <cell r="A2021" t="str">
            <v>001.28.00860</v>
          </cell>
          <cell r="B2021" t="str">
            <v>Fornecimento e instalação de bacia sanitária modelo vogue  com cx. acoplada</v>
          </cell>
          <cell r="C2021" t="str">
            <v>UN</v>
          </cell>
          <cell r="D2021">
            <v>179.29169999999999</v>
          </cell>
        </row>
        <row r="2022">
          <cell r="A2022" t="str">
            <v>001.28.00880</v>
          </cell>
          <cell r="B2022" t="str">
            <v>Fornecimento e instalação de bacia sanitária de louça - celite mondiale marfim - incl. acessório para fixação</v>
          </cell>
          <cell r="C2022" t="str">
            <v>UN</v>
          </cell>
          <cell r="D2022">
            <v>124.48480000000001</v>
          </cell>
        </row>
        <row r="2023">
          <cell r="A2023" t="str">
            <v>001.28.00900</v>
          </cell>
          <cell r="B2023" t="str">
            <v>Fornecimento e instalação de bacia sanitária de louça - celite azalia com acessórios</v>
          </cell>
          <cell r="C2023" t="str">
            <v>UN</v>
          </cell>
          <cell r="D2023">
            <v>96.204800000000006</v>
          </cell>
        </row>
        <row r="2024">
          <cell r="A2024" t="str">
            <v>001.28.00920</v>
          </cell>
          <cell r="B2024" t="str">
            <v>Fornecimento e instalação de caixa de descarga para acoplar em bacia sanitaria</v>
          </cell>
          <cell r="C2024" t="str">
            <v>UN</v>
          </cell>
          <cell r="D2024">
            <v>110.5909</v>
          </cell>
        </row>
        <row r="2025">
          <cell r="A2025" t="str">
            <v>001.28.00940</v>
          </cell>
          <cell r="B2025" t="str">
            <v>Fornecimento e instalação de assento plastico p/ vaso sanitario, """"""""""""""""""""""""""""""""astra"""""""""""""""""""""""""""""""" ou similar</v>
          </cell>
          <cell r="C2025" t="str">
            <v>UN</v>
          </cell>
          <cell r="D2025">
            <v>15.052199999999999</v>
          </cell>
        </row>
        <row r="2026">
          <cell r="A2026" t="str">
            <v>001.28.00960</v>
          </cell>
          <cell r="B2026" t="str">
            <v>Fornecimento e instalação de assento celite mondiale - 090 gelo polar</v>
          </cell>
          <cell r="C2026" t="str">
            <v>UN</v>
          </cell>
          <cell r="D2026">
            <v>118.7522</v>
          </cell>
        </row>
        <row r="2027">
          <cell r="A2027" t="str">
            <v>001.28.00980</v>
          </cell>
          <cell r="B2027" t="str">
            <v>Fornecimento e instalação de assento azalia - celite</v>
          </cell>
          <cell r="C2027" t="str">
            <v>UN</v>
          </cell>
          <cell r="D2027">
            <v>28.0822</v>
          </cell>
        </row>
        <row r="2028">
          <cell r="A2028" t="str">
            <v>001.28.01000</v>
          </cell>
          <cell r="B2028" t="str">
            <v>Fornecimento e instalação de bidê de louça linha ravena deca ou similar na cor normal inclusive acessórios de fixação</v>
          </cell>
          <cell r="C2028" t="str">
            <v>UN</v>
          </cell>
          <cell r="D2028">
            <v>83.797799999999995</v>
          </cell>
        </row>
        <row r="2029">
          <cell r="A2029" t="str">
            <v>001.28.01020</v>
          </cell>
          <cell r="B2029" t="str">
            <v>Fornecimento e instalação de bidê de louça branca inclusive acessórios de fixação</v>
          </cell>
          <cell r="C2029" t="str">
            <v>UN</v>
          </cell>
          <cell r="D2029">
            <v>75.947800000000001</v>
          </cell>
        </row>
        <row r="2030">
          <cell r="A2030" t="str">
            <v>001.28.01040</v>
          </cell>
          <cell r="B2030" t="str">
            <v>Fornecimento e instalação de mictório de aço inoxidável de 1.20 m inclusive acessórios de fixação</v>
          </cell>
          <cell r="C2030" t="str">
            <v>UN</v>
          </cell>
          <cell r="D2030">
            <v>380.52390000000003</v>
          </cell>
        </row>
        <row r="2031">
          <cell r="A2031" t="str">
            <v>001.28.01060</v>
          </cell>
          <cell r="B2031" t="str">
            <v>Fornecimento e instalação de sifão de metal cromado de 1 x 1.5 pol para lavatório ou pia</v>
          </cell>
          <cell r="C2031" t="str">
            <v>UN</v>
          </cell>
          <cell r="D2031">
            <v>75.429100000000005</v>
          </cell>
        </row>
        <row r="2032">
          <cell r="A2032" t="str">
            <v>001.28.01080</v>
          </cell>
          <cell r="B2032" t="str">
            <v>Fornecimento e instalação de sifão de metal cromado de 1.5 x 1.5 pol para pia americana</v>
          </cell>
          <cell r="C2032" t="str">
            <v>UN</v>
          </cell>
          <cell r="D2032">
            <v>79.639099999999999</v>
          </cell>
        </row>
        <row r="2033">
          <cell r="A2033" t="str">
            <v>001.28.01100</v>
          </cell>
          <cell r="B2033" t="str">
            <v>Fornecimento e instalação de sifão de metal cromado de 2 x 1 pol para mictorio</v>
          </cell>
          <cell r="C2033" t="str">
            <v>UN</v>
          </cell>
          <cell r="D2033">
            <v>85.339100000000002</v>
          </cell>
        </row>
        <row r="2034">
          <cell r="A2034" t="str">
            <v>001.28.01120</v>
          </cell>
          <cell r="B2034" t="str">
            <v>Fornecimento e instalação de sifão de metal cromado de 1.1/4 x 1.5 pol para tanque</v>
          </cell>
          <cell r="C2034" t="str">
            <v>UN</v>
          </cell>
          <cell r="D2034">
            <v>79.909099999999995</v>
          </cell>
        </row>
        <row r="2035">
          <cell r="A2035" t="str">
            <v>001.28.01140</v>
          </cell>
          <cell r="B2035" t="str">
            <v>Fornecimento e instalação de sifão de pvc cromado de 1 x 1.5 pol para pia ou lavatorio</v>
          </cell>
          <cell r="C2035" t="str">
            <v>UN</v>
          </cell>
          <cell r="D2035">
            <v>8.9870000000000001</v>
          </cell>
        </row>
        <row r="2036">
          <cell r="A2036" t="str">
            <v>001.28.01160</v>
          </cell>
          <cell r="B2036" t="str">
            <v>Fornecimento e instalação de porta papel de louça  com rolete</v>
          </cell>
          <cell r="C2036" t="str">
            <v>UN</v>
          </cell>
          <cell r="D2036">
            <v>20.046299999999999</v>
          </cell>
        </row>
        <row r="2037">
          <cell r="A2037" t="str">
            <v>001.28.01180</v>
          </cell>
          <cell r="B2037" t="str">
            <v>Fornecimento e instalação de porta papel de metal cromado, fixado com bucha e parafuso</v>
          </cell>
          <cell r="C2037" t="str">
            <v>UN</v>
          </cell>
          <cell r="D2037">
            <v>13.391400000000001</v>
          </cell>
        </row>
        <row r="2038">
          <cell r="A2038" t="str">
            <v>001.28.01200</v>
          </cell>
          <cell r="B2038" t="str">
            <v>Fornecimento e instalação de porta papel de louça c/ rolete - celite</v>
          </cell>
          <cell r="C2038" t="str">
            <v>UN</v>
          </cell>
          <cell r="D2038">
            <v>28.372499999999999</v>
          </cell>
        </row>
        <row r="2039">
          <cell r="A2039" t="str">
            <v>001.28.01220</v>
          </cell>
          <cell r="B2039" t="str">
            <v>Fornecimento e instalação de porta papel de louça c/ rolete elegant - celite</v>
          </cell>
          <cell r="C2039" t="str">
            <v>UN</v>
          </cell>
          <cell r="D2039">
            <v>34.762500000000003</v>
          </cell>
        </row>
        <row r="2040">
          <cell r="A2040" t="str">
            <v>001.28.01240</v>
          </cell>
          <cell r="B2040" t="str">
            <v>Fornecimento e instalação de saboneteira de louça de primeira sem alça</v>
          </cell>
          <cell r="C2040" t="str">
            <v>UN</v>
          </cell>
          <cell r="D2040">
            <v>19.878499999999999</v>
          </cell>
        </row>
        <row r="2041">
          <cell r="A2041" t="str">
            <v>001.28.01260</v>
          </cell>
          <cell r="B2041" t="str">
            <v>Fornecimento e instalação de saboneteira para sabão líquido marca lalekla ou similar</v>
          </cell>
          <cell r="C2041" t="str">
            <v>UN</v>
          </cell>
          <cell r="D2041">
            <v>24.893899999999999</v>
          </cell>
        </row>
        <row r="2042">
          <cell r="A2042" t="str">
            <v>001.28.01280</v>
          </cell>
          <cell r="B2042" t="str">
            <v>Fornecimento e instalação de saboneteira de metal cromado, fixada com bucha e parafuso</v>
          </cell>
          <cell r="C2042" t="str">
            <v>UN</v>
          </cell>
          <cell r="D2042">
            <v>10.0814</v>
          </cell>
        </row>
        <row r="2043">
          <cell r="A2043" t="str">
            <v>001.28.01300</v>
          </cell>
          <cell r="B2043" t="str">
            <v>Fornecimento e instalação de porta toalha de louça tipo cabide simples</v>
          </cell>
          <cell r="C2043" t="str">
            <v>UN</v>
          </cell>
          <cell r="D2043">
            <v>13.7563</v>
          </cell>
        </row>
        <row r="2044">
          <cell r="A2044" t="str">
            <v>001.28.01320</v>
          </cell>
          <cell r="B2044" t="str">
            <v>Fornecimento e instalação de porta toalha de louça c/ barra de plástico</v>
          </cell>
          <cell r="C2044" t="str">
            <v>UN</v>
          </cell>
          <cell r="D2044">
            <v>28.372499999999999</v>
          </cell>
        </row>
        <row r="2045">
          <cell r="A2045" t="str">
            <v>001.28.01340</v>
          </cell>
          <cell r="B2045" t="str">
            <v>Fornecimento e instalação de porta toalha metálica para papel marca lalekla ou similar</v>
          </cell>
          <cell r="C2045" t="str">
            <v>UN</v>
          </cell>
          <cell r="D2045">
            <v>31.863900000000001</v>
          </cell>
        </row>
        <row r="2046">
          <cell r="A2046" t="str">
            <v>001.28.01360</v>
          </cell>
          <cell r="B2046" t="str">
            <v>Fornecimento e instalação de toalheiro - celite - argola</v>
          </cell>
          <cell r="C2046" t="str">
            <v>UN</v>
          </cell>
          <cell r="D2046">
            <v>26.036300000000001</v>
          </cell>
        </row>
        <row r="2047">
          <cell r="A2047" t="str">
            <v>001.28.01380</v>
          </cell>
          <cell r="B2047" t="str">
            <v>Fornecimento e instalação de cabide de louça simples - celite</v>
          </cell>
          <cell r="C2047" t="str">
            <v>UND</v>
          </cell>
          <cell r="D2047">
            <v>33.214799999999997</v>
          </cell>
        </row>
        <row r="2048">
          <cell r="A2048" t="str">
            <v>001.28.01400</v>
          </cell>
          <cell r="B2048" t="str">
            <v>Fornecimento e instalação de cabide de metal cromado, fixado com bucha e parafuso</v>
          </cell>
          <cell r="C2048" t="str">
            <v>UN</v>
          </cell>
          <cell r="D2048">
            <v>16.1614</v>
          </cell>
        </row>
        <row r="2049">
          <cell r="A2049" t="str">
            <v>001.28.01420</v>
          </cell>
          <cell r="B2049" t="str">
            <v>Fornecimento e instalação  de espelho para lavatorio com moldura simples e proteção de madeira na parte não espelhada dimensão 0.50 x 0.60 m</v>
          </cell>
          <cell r="C2049" t="str">
            <v>UN</v>
          </cell>
          <cell r="D2049">
            <v>37.372799999999998</v>
          </cell>
        </row>
        <row r="2050">
          <cell r="A2050" t="str">
            <v>001.28.01440</v>
          </cell>
          <cell r="B2050" t="str">
            <v>Fornecimento e instalação de espelho  para lavatório com moldura simples e proteção de madeira na parte não espelhada dim. 1.50 x 0.60 m</v>
          </cell>
          <cell r="C2050" t="str">
            <v>UN</v>
          </cell>
          <cell r="D2050">
            <v>50.115600000000001</v>
          </cell>
        </row>
        <row r="2051">
          <cell r="A2051" t="str">
            <v>001.28.01460</v>
          </cell>
          <cell r="B2051" t="str">
            <v>Fornecimento e instalação de chuveiro de pvc branco n. 1 da cipla ou similar</v>
          </cell>
          <cell r="C2051" t="str">
            <v>UN</v>
          </cell>
          <cell r="D2051">
            <v>7.3869999999999996</v>
          </cell>
        </row>
        <row r="2052">
          <cell r="A2052" t="str">
            <v>001.28.01480</v>
          </cell>
          <cell r="B2052" t="str">
            <v>Fornecimento e instalação de chuveiro de pvc cromado n. 2 da cipla ou similar</v>
          </cell>
          <cell r="C2052" t="str">
            <v>UN</v>
          </cell>
          <cell r="D2052">
            <v>15.077</v>
          </cell>
        </row>
        <row r="2053">
          <cell r="A2053" t="str">
            <v>001.28.01500</v>
          </cell>
          <cell r="B2053" t="str">
            <v>Fornecimento e instalação de chuveiro de luxo com articulacao cromada ref. 1994 deca ou similar 1/2 pol</v>
          </cell>
          <cell r="C2053" t="str">
            <v>UN</v>
          </cell>
          <cell r="D2053">
            <v>147.99430000000001</v>
          </cell>
        </row>
        <row r="2054">
          <cell r="A2054" t="str">
            <v>001.28.01520</v>
          </cell>
          <cell r="B2054" t="str">
            <v>Fornecimento e instalação de chuveiro simples com articulacao cromada ref. 1995 deca ou similar 1/2 pol</v>
          </cell>
          <cell r="C2054" t="str">
            <v>UN</v>
          </cell>
          <cell r="D2054">
            <v>108.9943</v>
          </cell>
        </row>
        <row r="2055">
          <cell r="A2055" t="str">
            <v>001.28.01540</v>
          </cell>
          <cell r="B2055" t="str">
            <v>Fornecimento e instalação de chuveiro eletrico para 2500 w / 220 v lorenzetti ou similar</v>
          </cell>
          <cell r="C2055" t="str">
            <v>UN</v>
          </cell>
          <cell r="D2055">
            <v>98.631799999999998</v>
          </cell>
        </row>
        <row r="2056">
          <cell r="A2056" t="str">
            <v>001.28.01560</v>
          </cell>
          <cell r="B2056" t="str">
            <v>Fornecimento e instalação sistema conjugado chuveiro lava olhos acionamento instantãneo ref. wl-1cl5 da mont lab ou similar</v>
          </cell>
          <cell r="C2056" t="str">
            <v>UN</v>
          </cell>
          <cell r="D2056">
            <v>1422.635</v>
          </cell>
        </row>
        <row r="2057">
          <cell r="A2057" t="str">
            <v>001.28.01580</v>
          </cell>
          <cell r="B2057" t="str">
            <v>Fornecimento e instalação de ducha de pvc cromado articulavel 1/2 pol cipla ou similar</v>
          </cell>
          <cell r="C2057" t="str">
            <v>UN</v>
          </cell>
          <cell r="D2057">
            <v>7.3869999999999996</v>
          </cell>
        </row>
        <row r="2058">
          <cell r="A2058" t="str">
            <v>001.28.01600</v>
          </cell>
          <cell r="B2058" t="str">
            <v>Fornecimento e instalação de ducha ss corona com 3 temperaturas</v>
          </cell>
          <cell r="C2058" t="str">
            <v>UN</v>
          </cell>
          <cell r="D2058">
            <v>27.681799999999999</v>
          </cell>
        </row>
        <row r="2059">
          <cell r="A2059" t="str">
            <v>001.28.01620</v>
          </cell>
          <cell r="B2059" t="str">
            <v>Fornecimento e instalação de tubo de descida para vávula de descarga de 1 1/2 pol de pvc rigido</v>
          </cell>
          <cell r="C2059" t="str">
            <v>UN</v>
          </cell>
          <cell r="D2059">
            <v>8.3670000000000009</v>
          </cell>
        </row>
        <row r="2060">
          <cell r="A2060" t="str">
            <v>001.28.01640</v>
          </cell>
          <cell r="B2060" t="str">
            <v>Fornecimento e instalação de ligação  para bacia sanitária em tubo em pvc rigido branco de 40mm</v>
          </cell>
          <cell r="C2060" t="str">
            <v>UN</v>
          </cell>
          <cell r="D2060">
            <v>7.2195</v>
          </cell>
        </row>
        <row r="2061">
          <cell r="A2061" t="str">
            <v>001.28.01660</v>
          </cell>
          <cell r="B2061" t="str">
            <v>Fornecimento e instalação de ligação para bacia sanitária tubo em pvc rigido cromado de 40mm</v>
          </cell>
          <cell r="C2061" t="str">
            <v>UN</v>
          </cell>
          <cell r="D2061">
            <v>11.269500000000001</v>
          </cell>
        </row>
        <row r="2062">
          <cell r="A2062" t="str">
            <v>001.28.01680</v>
          </cell>
          <cell r="B2062" t="str">
            <v>Fornecimento e instalação de ligação para bacia sanitária tubo em metal cromado de 40mm</v>
          </cell>
          <cell r="C2062" t="str">
            <v>UN</v>
          </cell>
          <cell r="D2062">
            <v>15.2195</v>
          </cell>
        </row>
        <row r="2063">
          <cell r="A2063" t="str">
            <v>001.28.01700</v>
          </cell>
          <cell r="B2063" t="str">
            <v>Fornecimento e instalação de ligação para bacia sanitária em bolsa de borracha</v>
          </cell>
          <cell r="C2063" t="str">
            <v>UN</v>
          </cell>
          <cell r="D2063">
            <v>2.9904999999999999</v>
          </cell>
        </row>
        <row r="2064">
          <cell r="A2064" t="str">
            <v>001.28.01720</v>
          </cell>
          <cell r="B2064" t="str">
            <v>Fornecimento e instalação de caixa de descarga externa inclusive tubo de descarga e acessórios</v>
          </cell>
          <cell r="C2064" t="str">
            <v>CJ</v>
          </cell>
          <cell r="D2064">
            <v>79.4739</v>
          </cell>
        </row>
        <row r="2065">
          <cell r="A2065" t="str">
            <v>001.28.01740</v>
          </cell>
          <cell r="B2065" t="str">
            <v>Fornecimento e instalação de caixa de descarga de emb. inclusive tubo de descarga e acessórios</v>
          </cell>
          <cell r="C2065" t="str">
            <v>CJ</v>
          </cell>
          <cell r="D2065">
            <v>79.4739</v>
          </cell>
        </row>
        <row r="2066">
          <cell r="A2066" t="str">
            <v>001.28.01760</v>
          </cell>
          <cell r="B2066" t="str">
            <v>Fornecimento e instalação de caixa de descarga para acoplar em bacia sanitária</v>
          </cell>
          <cell r="C2066" t="str">
            <v>UN</v>
          </cell>
          <cell r="D2066">
            <v>110.5909</v>
          </cell>
        </row>
        <row r="2067">
          <cell r="A2067" t="str">
            <v>001.28.01780</v>
          </cell>
          <cell r="B2067" t="str">
            <v>Fornecimento e instalação de engate no. 3 com terminais de 1/2 pol e mangueira flexíel branca, de 30 cm,</v>
          </cell>
          <cell r="C2067" t="str">
            <v>UN</v>
          </cell>
          <cell r="D2067">
            <v>3.9535</v>
          </cell>
        </row>
        <row r="2068">
          <cell r="A2068" t="str">
            <v>001.28.01800</v>
          </cell>
          <cell r="B2068" t="str">
            <v>Fornecimento e colocação de engate no. 5 com terminais cromados de 1/2 pol e mangueira flexível, de 40 cm,</v>
          </cell>
          <cell r="C2068" t="str">
            <v>UN</v>
          </cell>
          <cell r="D2068">
            <v>15.0435</v>
          </cell>
        </row>
        <row r="2069">
          <cell r="A2069" t="str">
            <v>001.28.01820</v>
          </cell>
          <cell r="B2069" t="str">
            <v>Fornecimento e instalação de ligação para saída de vaso sanitário pvc branco  diam.100 mm</v>
          </cell>
          <cell r="C2069" t="str">
            <v>UN</v>
          </cell>
          <cell r="D2069">
            <v>21.452200000000001</v>
          </cell>
        </row>
        <row r="2070">
          <cell r="A2070" t="str">
            <v>001.29</v>
          </cell>
          <cell r="B2070" t="str">
            <v>INSTALAÇÕES HIDRÁULICAS - CUBAS E TANQUE</v>
          </cell>
          <cell r="D2070">
            <v>6835.7408999999998</v>
          </cell>
        </row>
        <row r="2071">
          <cell r="A2071" t="str">
            <v>001.29.00020</v>
          </cell>
          <cell r="B2071" t="str">
            <v>Fornecimento e instalação de cuba de aço inox inclusive válvula americana n.1 - 46.5 x 31 x 15 cm</v>
          </cell>
          <cell r="C2071" t="str">
            <v>UN</v>
          </cell>
          <cell r="D2071">
            <v>102.02630000000001</v>
          </cell>
        </row>
        <row r="2072">
          <cell r="A2072" t="str">
            <v>001.29.00040</v>
          </cell>
          <cell r="B2072" t="str">
            <v>Fornecimento e instalação de cuba de aço inox inclusive válvula americana n.2 - 56.0 x 33.5 x 15 cm</v>
          </cell>
          <cell r="C2072" t="str">
            <v>UN</v>
          </cell>
          <cell r="D2072">
            <v>118.02630000000001</v>
          </cell>
        </row>
        <row r="2073">
          <cell r="A2073" t="str">
            <v>001.29.00060</v>
          </cell>
          <cell r="B2073" t="str">
            <v>Forneicmento e instalação de cuba de aço inox inclusive válvula americana - 40x40x20 cm</v>
          </cell>
          <cell r="C2073" t="str">
            <v>UN</v>
          </cell>
          <cell r="D2073">
            <v>45.988100000000003</v>
          </cell>
        </row>
        <row r="2074">
          <cell r="A2074" t="str">
            <v>001.29.00080</v>
          </cell>
          <cell r="B2074" t="str">
            <v>Fornecimento e instalação de cuba de aço inox inclusive válvula americana dupla 82 x 34 x 15 cm</v>
          </cell>
          <cell r="C2074" t="str">
            <v>UN</v>
          </cell>
          <cell r="D2074">
            <v>114.7409</v>
          </cell>
        </row>
        <row r="2075">
          <cell r="A2075" t="str">
            <v>001.29.00100</v>
          </cell>
          <cell r="B2075" t="str">
            <v>Fornecimento e instalação de banca ou tampo em aço inoxidável n.o de 1.20x0.60m com 1 cuba</v>
          </cell>
          <cell r="C2075" t="str">
            <v>UN</v>
          </cell>
          <cell r="D2075">
            <v>277.16820000000001</v>
          </cell>
        </row>
        <row r="2076">
          <cell r="A2076" t="str">
            <v>001.29.00120</v>
          </cell>
          <cell r="B2076" t="str">
            <v>Fornecimento e instalação de banca ou tampo em aço inoxidável n.2 de 1.50x0.60m com 1 cuba</v>
          </cell>
          <cell r="C2076" t="str">
            <v>UN</v>
          </cell>
          <cell r="D2076">
            <v>162.47819999999999</v>
          </cell>
        </row>
        <row r="2077">
          <cell r="A2077" t="str">
            <v>001.29.00140</v>
          </cell>
          <cell r="B2077" t="str">
            <v>Fornecimento e instalação de banca ou tampo em aço inoxidável n.2 de 1.80x0.60m com 1 cuba</v>
          </cell>
          <cell r="C2077" t="str">
            <v>UN</v>
          </cell>
          <cell r="D2077">
            <v>256.21820000000002</v>
          </cell>
        </row>
        <row r="2078">
          <cell r="A2078" t="str">
            <v>001.29.00160</v>
          </cell>
          <cell r="B2078" t="str">
            <v>Fornecimento e instalação de banca ou tampo em aço inoxidável n.2 de 2.00x0.60m com 1 cuba</v>
          </cell>
          <cell r="C2078" t="str">
            <v>UN</v>
          </cell>
          <cell r="D2078">
            <v>293.85820000000001</v>
          </cell>
        </row>
        <row r="2079">
          <cell r="A2079" t="str">
            <v>001.29.00180</v>
          </cell>
          <cell r="B2079" t="str">
            <v>Fornecimento e instalação de banca ou tampo em aço inoxidável n.334 de 2.00x0.60m com 2 cubas p/ ud</v>
          </cell>
          <cell r="C2079" t="str">
            <v>UN</v>
          </cell>
          <cell r="D2079">
            <v>355.21820000000002</v>
          </cell>
        </row>
        <row r="2080">
          <cell r="A2080" t="str">
            <v>001.29.00200</v>
          </cell>
          <cell r="B2080" t="str">
            <v>Fornecimento e instalação de banca ou tampo em aço inoxidável da eternox revestida d1800mb c/ 1 cuba no centro, de 1,80m</v>
          </cell>
          <cell r="C2080" t="str">
            <v>UN</v>
          </cell>
          <cell r="D2080">
            <v>276.8682</v>
          </cell>
        </row>
        <row r="2081">
          <cell r="A2081" t="str">
            <v>001.29.00220</v>
          </cell>
          <cell r="B2081" t="str">
            <v>Fornecimento e instalação de banca ou tampo em aço inoxidável da eternox revestida e1800mb c/ 1 cuba no centro, de 1,80m</v>
          </cell>
          <cell r="C2081" t="str">
            <v>UN</v>
          </cell>
          <cell r="D2081">
            <v>277.16820000000001</v>
          </cell>
        </row>
        <row r="2082">
          <cell r="A2082" t="str">
            <v>001.29.00240</v>
          </cell>
          <cell r="B2082" t="str">
            <v>Fornecimento e instalação de banca ou tampo em aço inoxidável da eternox revestida 2000mb 2c c/ 2 cubas no centro, de 2,00m</v>
          </cell>
          <cell r="C2082" t="str">
            <v>UN</v>
          </cell>
          <cell r="D2082">
            <v>331.21820000000002</v>
          </cell>
        </row>
        <row r="2083">
          <cell r="A2083" t="str">
            <v>001.29.00260</v>
          </cell>
          <cell r="B2083" t="str">
            <v>Fornecimento e instalação de banca ou tampo em aço inoxidável da eternox revestida d1600mb c/ 1 cuba no centro</v>
          </cell>
          <cell r="C2083" t="str">
            <v>UN</v>
          </cell>
          <cell r="D2083">
            <v>162.47819999999999</v>
          </cell>
        </row>
        <row r="2084">
          <cell r="A2084" t="str">
            <v>001.29.00280</v>
          </cell>
          <cell r="B2084" t="str">
            <v>Fornecimento e instalação de banca ou tampo em aço inoxidável da eternox revestida 1800mb 2c c/ 2 cubas no centro</v>
          </cell>
          <cell r="C2084" t="str">
            <v>UN</v>
          </cell>
          <cell r="D2084">
            <v>313.25819999999999</v>
          </cell>
        </row>
        <row r="2085">
          <cell r="A2085" t="str">
            <v>001.29.00300</v>
          </cell>
          <cell r="B2085" t="str">
            <v>Fornecimento e instalação de banca ou tampo em aço inoxidável da eternox revestida cuba dupla de 82x34x14cm</v>
          </cell>
          <cell r="C2085" t="str">
            <v>UN</v>
          </cell>
          <cell r="D2085">
            <v>106.1982</v>
          </cell>
        </row>
        <row r="2086">
          <cell r="A2086" t="str">
            <v>001.29.00320</v>
          </cell>
          <cell r="B2086" t="str">
            <v>Fornecimento e instalação de banca ou tampo em aço inoxidável da eternox revestido e1800mb com 2 cubas lado direito</v>
          </cell>
          <cell r="C2086" t="str">
            <v>UN</v>
          </cell>
          <cell r="D2086">
            <v>313.25819999999999</v>
          </cell>
        </row>
        <row r="2087">
          <cell r="A2087" t="str">
            <v>001.29.00340</v>
          </cell>
          <cell r="B2087" t="str">
            <v>Fornecimento e instalação de banca ou tampo em aço inoxidável da eternox revestido e1800mb com 2 cubas lado direito</v>
          </cell>
          <cell r="C2087" t="str">
            <v>UN</v>
          </cell>
          <cell r="D2087">
            <v>313.25819999999999</v>
          </cell>
        </row>
        <row r="2088">
          <cell r="A2088" t="str">
            <v>001.29.00360</v>
          </cell>
          <cell r="B2088" t="str">
            <v>Fornecimento e instalação de banca ou tampo em aço inoxidável da eternox revestida de 2.60 x 0.55 m c/ 1 cuba e valvula</v>
          </cell>
          <cell r="C2088" t="str">
            <v>UN</v>
          </cell>
          <cell r="D2088">
            <v>162.47819999999999</v>
          </cell>
        </row>
        <row r="2089">
          <cell r="A2089" t="str">
            <v>001.29.00380</v>
          </cell>
          <cell r="B2089" t="str">
            <v>Fornecimento e instalação de banca de granilite fundida na obra com espessura de 0.05 m</v>
          </cell>
          <cell r="C2089" t="str">
            <v>M2</v>
          </cell>
          <cell r="D2089">
            <v>79.511399999999995</v>
          </cell>
        </row>
        <row r="2090">
          <cell r="A2090" t="str">
            <v>001.29.00400</v>
          </cell>
          <cell r="B2090" t="str">
            <v>Fornecimento e instalação de bancada em ardósia polida 1.50 x 0.60 com 1 cuba inox 40.00x40.00x15.00</v>
          </cell>
          <cell r="C2090" t="str">
            <v>UN</v>
          </cell>
          <cell r="D2090">
            <v>178.5839</v>
          </cell>
        </row>
        <row r="2091">
          <cell r="A2091" t="str">
            <v>001.29.00420</v>
          </cell>
          <cell r="B2091" t="str">
            <v>Fornecimento e instalação de banca de mármore sintético c/ 01 cuba no centro , de 1.80m</v>
          </cell>
          <cell r="C2091" t="str">
            <v>UN</v>
          </cell>
          <cell r="D2091">
            <v>76.8416</v>
          </cell>
        </row>
        <row r="2092">
          <cell r="A2092" t="str">
            <v>001.29.00440</v>
          </cell>
          <cell r="B2092" t="str">
            <v>Forneicmento e instalação de banca de mármore sintético c/ 02 cubas no centro , de 1.80m</v>
          </cell>
          <cell r="C2092" t="str">
            <v>UN</v>
          </cell>
          <cell r="D2092">
            <v>76.8416</v>
          </cell>
        </row>
        <row r="2093">
          <cell r="A2093" t="str">
            <v>001.29.00460</v>
          </cell>
          <cell r="B2093" t="str">
            <v>Fornecimento e instalação de banca de mármore sintético com uma cuba - 120.00x54.00cm</v>
          </cell>
          <cell r="C2093" t="str">
            <v>UN</v>
          </cell>
          <cell r="D2093">
            <v>47.221600000000002</v>
          </cell>
        </row>
        <row r="2094">
          <cell r="A2094" t="str">
            <v>001.29.00480</v>
          </cell>
          <cell r="B2094" t="str">
            <v>Fornecimento e instalação de bancada em aço inox 316 1.90 x 0.80 formado por peças estampadas sem emendas visíveis, com 2 cubas em aço inox 316 estampado sem cantos vivos, nas dimensões (40x60x40)cm</v>
          </cell>
          <cell r="C2094" t="str">
            <v>UN</v>
          </cell>
          <cell r="D2094">
            <v>349.62389999999999</v>
          </cell>
        </row>
        <row r="2095">
          <cell r="A2095" t="str">
            <v>001.29.00500</v>
          </cell>
          <cell r="B2095" t="str">
            <v>Fornecimento e instalação de bancada em aço inox 316 2.20 x 0.80 formado por peças estampadas sem emendas visíveis, com 2 cubas em aço inox 316 estampado sem cantos vivos, nas dimensões (40x60x40)cm</v>
          </cell>
          <cell r="C2095" t="str">
            <v>UN</v>
          </cell>
          <cell r="D2095">
            <v>368.09390000000002</v>
          </cell>
        </row>
        <row r="2096">
          <cell r="A2096" t="str">
            <v>001.29.00520</v>
          </cell>
          <cell r="B2096" t="str">
            <v>Fornecimento e instalação de bancada seca em aço inox 316 1.80 x 0.80 formado por peças estampadas sem emendas visíveis</v>
          </cell>
          <cell r="C2096" t="str">
            <v>UN</v>
          </cell>
          <cell r="D2096">
            <v>313.23390000000001</v>
          </cell>
        </row>
        <row r="2097">
          <cell r="A2097" t="str">
            <v>001.29.00540</v>
          </cell>
          <cell r="B2097" t="str">
            <v>Fornecimento e instalação de cuba dupla com válvula, 82x34x14 cm</v>
          </cell>
          <cell r="C2097" t="str">
            <v>UN</v>
          </cell>
          <cell r="D2097">
            <v>112.8124</v>
          </cell>
        </row>
        <row r="2098">
          <cell r="A2098" t="str">
            <v>001.29.00560</v>
          </cell>
          <cell r="B2098" t="str">
            <v>Fornecimento e instalação de cuba simples de 400.00mmx340.00mmx140.00mm (p) , aco inox eternox</v>
          </cell>
          <cell r="C2098" t="str">
            <v>UN</v>
          </cell>
          <cell r="D2098">
            <v>92.621600000000001</v>
          </cell>
        </row>
        <row r="2099">
          <cell r="A2099" t="str">
            <v>001.29.00580</v>
          </cell>
          <cell r="B2099" t="str">
            <v>Fornecimento e instalação de cuba de aço inox, inclusive válvula americana nº 1 - 46.50 x 31.00 x 15.00 cm</v>
          </cell>
          <cell r="C2099" t="str">
            <v>UN</v>
          </cell>
          <cell r="D2099">
            <v>100.9881</v>
          </cell>
        </row>
        <row r="2100">
          <cell r="A2100" t="str">
            <v>001.29.00600</v>
          </cell>
          <cell r="B2100" t="str">
            <v>Fornecimento e instalação de cuba de aço inox, inclusive válvula americana nº 2 - 56.00 x 33.50 x 15.00 cm</v>
          </cell>
          <cell r="C2100" t="str">
            <v>UN</v>
          </cell>
          <cell r="D2100">
            <v>116.9881</v>
          </cell>
        </row>
        <row r="2101">
          <cell r="A2101" t="str">
            <v>001.29.00620</v>
          </cell>
          <cell r="B2101" t="str">
            <v>Fornecimento e instalação de cuba dupla 82.00 x 34.00 x 15.00 cm</v>
          </cell>
          <cell r="C2101" t="str">
            <v>UN</v>
          </cell>
          <cell r="D2101">
            <v>116.9881</v>
          </cell>
        </row>
        <row r="2102">
          <cell r="A2102" t="str">
            <v>001.29.00640</v>
          </cell>
          <cell r="B2102" t="str">
            <v>Fornecimento e instalação de tanque para lavar roupa pré-moldado de concreto modelo simples dim. 60 x 60 cm</v>
          </cell>
          <cell r="C2102" t="str">
            <v>UN</v>
          </cell>
          <cell r="D2102">
            <v>37.030299999999997</v>
          </cell>
        </row>
        <row r="2103">
          <cell r="A2103" t="str">
            <v>001.29.00660</v>
          </cell>
          <cell r="B2103" t="str">
            <v>Fornecimento e instalação de tanque para lavar roupa pre-moldado de concreto, 3 cubas, dim. 0,60x1,80m</v>
          </cell>
          <cell r="C2103" t="str">
            <v>UN</v>
          </cell>
          <cell r="D2103">
            <v>62.443199999999997</v>
          </cell>
        </row>
        <row r="2104">
          <cell r="A2104" t="str">
            <v>001.29.00680</v>
          </cell>
          <cell r="B2104" t="str">
            <v>Fornecimento e instalação de tanque para lavar roupa de louca branca tamanho médio com coluna</v>
          </cell>
          <cell r="C2104" t="str">
            <v>UN</v>
          </cell>
          <cell r="D2104">
            <v>186.5102</v>
          </cell>
        </row>
        <row r="2105">
          <cell r="A2105" t="str">
            <v>001.29.00700</v>
          </cell>
          <cell r="B2105" t="str">
            <v>Fornecimento e instalação de tanque para lavar roupa de louca branca tamanho médio sem coluna</v>
          </cell>
          <cell r="C2105" t="str">
            <v>UN</v>
          </cell>
          <cell r="D2105">
            <v>155.9102</v>
          </cell>
        </row>
        <row r="2106">
          <cell r="A2106" t="str">
            <v>001.29.00720</v>
          </cell>
          <cell r="B2106" t="str">
            <v>Fornecimento e instalação de tanque - celite - medio branco - c/ coluna r-002.05 c/ válvula</v>
          </cell>
          <cell r="C2106" t="str">
            <v>UN</v>
          </cell>
          <cell r="D2106">
            <v>157.33029999999999</v>
          </cell>
        </row>
        <row r="2107">
          <cell r="A2107" t="str">
            <v>001.29.00740</v>
          </cell>
          <cell r="B2107" t="str">
            <v>Fornecimento e instalação de tanque decoralite simples - tam-03 - c/ valvula</v>
          </cell>
          <cell r="C2107" t="str">
            <v>UN</v>
          </cell>
          <cell r="D2107">
            <v>188.3124</v>
          </cell>
        </row>
        <row r="2108">
          <cell r="A2108" t="str">
            <v>001.29.00760</v>
          </cell>
          <cell r="B2108" t="str">
            <v>Fornecimento e instalação de tanque de plástico - pequeno</v>
          </cell>
          <cell r="C2108" t="str">
            <v>UN</v>
          </cell>
          <cell r="D2108">
            <v>35.947800000000001</v>
          </cell>
        </row>
        <row r="2109">
          <cell r="A2109" t="str">
            <v>001.30</v>
          </cell>
          <cell r="B2109" t="str">
            <v>INSTALAÇÕES SANITÁRIAS - PRIMÁRIO E SECUNDÁRIO</v>
          </cell>
          <cell r="D2109">
            <v>35716.085599999999</v>
          </cell>
        </row>
        <row r="2110">
          <cell r="A2110" t="str">
            <v>001.30.00020</v>
          </cell>
          <cell r="B2110" t="str">
            <v>Fornecimento e instalação de tubo leve de pvc rígido branco c/ ponta e bolsa lisa em barra 6 m diâmetro 450 mm</v>
          </cell>
          <cell r="C2110" t="str">
            <v>ML</v>
          </cell>
          <cell r="D2110">
            <v>78.284999999999997</v>
          </cell>
        </row>
        <row r="2111">
          <cell r="A2111" t="str">
            <v>001.30.00040</v>
          </cell>
          <cell r="B2111" t="str">
            <v>Fornecimento e instalação de tubo leve de pvc rígido branco c/ ponta e bolsa lisa em barra 6 m diâmetro 400 mm</v>
          </cell>
          <cell r="C2111" t="str">
            <v>ML</v>
          </cell>
          <cell r="D2111">
            <v>79.056600000000003</v>
          </cell>
        </row>
        <row r="2112">
          <cell r="A2112" t="str">
            <v>001.30.00060</v>
          </cell>
          <cell r="B2112" t="str">
            <v>Fornecimento e instalação de tubo leve de pvc rígido branco c/ ponta e bolsa lisa em barra 6 m diâmetro 300 mm</v>
          </cell>
          <cell r="C2112" t="str">
            <v>ML</v>
          </cell>
          <cell r="D2112">
            <v>52.088000000000001</v>
          </cell>
        </row>
        <row r="2113">
          <cell r="A2113" t="str">
            <v>001.30.00080</v>
          </cell>
          <cell r="B2113" t="str">
            <v>Fornecimento e instalaçao de tubo leve de pvc rígido branco c/ ponta e bolsa lisa em barra 6 m diâmetro 250 mm</v>
          </cell>
          <cell r="C2113" t="str">
            <v>ML</v>
          </cell>
          <cell r="D2113">
            <v>31.425000000000001</v>
          </cell>
        </row>
        <row r="2114">
          <cell r="A2114" t="str">
            <v>001.30.00100</v>
          </cell>
          <cell r="B2114" t="str">
            <v>Fornecimento e instalação de tubo leve de pvc rígido branco c/ ponta e bolsa lisa em barra 6 m diâmetro 200 mm</v>
          </cell>
          <cell r="C2114" t="str">
            <v>ML</v>
          </cell>
          <cell r="D2114">
            <v>21.375499999999999</v>
          </cell>
        </row>
        <row r="2115">
          <cell r="A2115" t="str">
            <v>001.30.00120</v>
          </cell>
          <cell r="B2115" t="str">
            <v>Fornecimento e instalação de tubo leve de pvc rígido branco c/ ponta e bolsa lisa em barra 6 m diâmetro 150 mm</v>
          </cell>
          <cell r="C2115" t="str">
            <v>ML</v>
          </cell>
          <cell r="D2115">
            <v>20.812200000000001</v>
          </cell>
        </row>
        <row r="2116">
          <cell r="A2116" t="str">
            <v>001.30.00140</v>
          </cell>
          <cell r="B2116" t="str">
            <v>Fornecimento e instalação de tubo leve de pvc rígido branco c/ ponta e bolsa lisa em barra 6 m diâmetro 125 mm</v>
          </cell>
          <cell r="C2116" t="str">
            <v>ML</v>
          </cell>
          <cell r="D2116">
            <v>18.3781</v>
          </cell>
        </row>
        <row r="2117">
          <cell r="A2117" t="str">
            <v>001.30.00160</v>
          </cell>
          <cell r="B2117" t="str">
            <v>Fornecimento e instalação de tubo de pvc rígido cor branca com ponta e bolsa em barra de 6 m diâmetro 100 mm</v>
          </cell>
          <cell r="C2117" t="str">
            <v>ML</v>
          </cell>
          <cell r="D2117">
            <v>5.6124999999999998</v>
          </cell>
        </row>
        <row r="2118">
          <cell r="A2118" t="str">
            <v>001.30.00180</v>
          </cell>
          <cell r="B2118" t="str">
            <v>Fornecimento e instalação de tubo de pvc rígido cor branca com ponta e bolsa em barra de 6 m diâmetro 75 mm</v>
          </cell>
          <cell r="C2118" t="str">
            <v>ML</v>
          </cell>
          <cell r="D2118">
            <v>6.5316000000000001</v>
          </cell>
        </row>
        <row r="2119">
          <cell r="A2119" t="str">
            <v>001.30.00200</v>
          </cell>
          <cell r="B2119" t="str">
            <v>Fornecimento e instalação de tubo de pvc rígido cor branca com ponta e bolsa em barra de 6 m diâmetro 50 mm</v>
          </cell>
          <cell r="C2119" t="str">
            <v>ML</v>
          </cell>
          <cell r="D2119">
            <v>5.0678999999999998</v>
          </cell>
        </row>
        <row r="2120">
          <cell r="A2120" t="str">
            <v>001.30.00220</v>
          </cell>
          <cell r="B2120" t="str">
            <v>Fornecimento e instalação de tubo de pvc rígido cor branca com ponta e bolsa em barra de 6m diâmetro 40 mm</v>
          </cell>
          <cell r="C2120" t="str">
            <v>ML</v>
          </cell>
          <cell r="D2120">
            <v>3.0478999999999998</v>
          </cell>
        </row>
        <row r="2121">
          <cell r="A2121" t="str">
            <v>001.30.00240</v>
          </cell>
          <cell r="B2121" t="str">
            <v>Fornecimento e instalação de curva 90º de pvc rígido cor branca  diam.100 mm</v>
          </cell>
          <cell r="C2121" t="str">
            <v>UN</v>
          </cell>
          <cell r="D2121">
            <v>12.165100000000001</v>
          </cell>
        </row>
        <row r="2122">
          <cell r="A2122" t="str">
            <v>001.30.00260</v>
          </cell>
          <cell r="B2122" t="str">
            <v>Fornecimento e instalação de curva 90º de pvc rígido cor branca  diam. 75 mm</v>
          </cell>
          <cell r="C2122" t="str">
            <v>UN</v>
          </cell>
          <cell r="D2122">
            <v>18</v>
          </cell>
        </row>
        <row r="2123">
          <cell r="A2123" t="str">
            <v>001.30.00280</v>
          </cell>
          <cell r="B2123" t="str">
            <v>Fornecimento e instalação de curva 90º de pvc rígido cor branca   diam. 50 mm</v>
          </cell>
          <cell r="C2123" t="str">
            <v>UN</v>
          </cell>
          <cell r="D2123">
            <v>4.9749999999999996</v>
          </cell>
        </row>
        <row r="2124">
          <cell r="A2124" t="str">
            <v>001.30.00300</v>
          </cell>
          <cell r="B2124" t="str">
            <v>Fornecimento e instalação de curva 90º de pvc rígido cor branca   diam. 150 mm</v>
          </cell>
          <cell r="C2124" t="str">
            <v>UN</v>
          </cell>
          <cell r="D2124">
            <v>52.0501</v>
          </cell>
        </row>
        <row r="2125">
          <cell r="A2125" t="str">
            <v>001.30.00320</v>
          </cell>
          <cell r="B2125" t="str">
            <v>Fornecimento e instalação de curva 45º de pvc rígido cor branca   diam.100 mm</v>
          </cell>
          <cell r="C2125" t="str">
            <v>UN</v>
          </cell>
          <cell r="D2125">
            <v>14.555099999999999</v>
          </cell>
        </row>
        <row r="2126">
          <cell r="A2126" t="str">
            <v>001.30.00340</v>
          </cell>
          <cell r="B2126" t="str">
            <v>Fornecimento e instalação de curva 45º de pvc rígido cor branca   diam. 75 mm</v>
          </cell>
          <cell r="C2126" t="str">
            <v>UN</v>
          </cell>
          <cell r="D2126">
            <v>12.6</v>
          </cell>
        </row>
        <row r="2127">
          <cell r="A2127" t="str">
            <v>001.30.00360</v>
          </cell>
          <cell r="B2127" t="str">
            <v>Fornecimento e instalação de curva 45º de pvc rígido cor branca   diam. 50 mm</v>
          </cell>
          <cell r="C2127" t="str">
            <v>UN</v>
          </cell>
          <cell r="D2127">
            <v>6.1150000000000002</v>
          </cell>
        </row>
        <row r="2128">
          <cell r="A2128" t="str">
            <v>001.30.00380</v>
          </cell>
          <cell r="B2128" t="str">
            <v>Fornecimento e instalação de joelho 90º com anel de borracha, de pvc rígido cor branca   diam. 50 mm</v>
          </cell>
          <cell r="C2128" t="str">
            <v>UN</v>
          </cell>
          <cell r="D2128">
            <v>2.0049999999999999</v>
          </cell>
        </row>
        <row r="2129">
          <cell r="A2129" t="str">
            <v>001.30.00400</v>
          </cell>
          <cell r="B2129" t="str">
            <v>Fornecimento e instalação de cap de pvc rígido cor branca   diam.100 mm</v>
          </cell>
          <cell r="C2129" t="str">
            <v>UN</v>
          </cell>
          <cell r="D2129">
            <v>7.7575000000000003</v>
          </cell>
        </row>
        <row r="2130">
          <cell r="A2130" t="str">
            <v>001.30.00420</v>
          </cell>
          <cell r="B2130" t="str">
            <v>Fornecimento e instalação de cap de pvc rígido cor branca  diam. 75 mm</v>
          </cell>
          <cell r="C2130" t="str">
            <v>UN</v>
          </cell>
          <cell r="D2130">
            <v>5.9200999999999997</v>
          </cell>
        </row>
        <row r="2131">
          <cell r="A2131" t="str">
            <v>001.30.00440</v>
          </cell>
          <cell r="B2131" t="str">
            <v>Fornecimento e instalação de cap de pvc rígido cor branca   diam. 50 mm</v>
          </cell>
          <cell r="C2131" t="str">
            <v>UN</v>
          </cell>
          <cell r="D2131">
            <v>3.6425000000000001</v>
          </cell>
        </row>
        <row r="2132">
          <cell r="A2132" t="str">
            <v>001.30.00460</v>
          </cell>
          <cell r="B2132" t="str">
            <v>Fornecimento e instalação de joelho 45º de pvc rígido cor branca  diam.100 mm</v>
          </cell>
          <cell r="C2132" t="str">
            <v>UN</v>
          </cell>
          <cell r="D2132">
            <v>6.1451000000000002</v>
          </cell>
        </row>
        <row r="2133">
          <cell r="A2133" t="str">
            <v>001.30.00480</v>
          </cell>
          <cell r="B2133" t="str">
            <v>Fornecimento e instalação de joelho 45º de pvc rígido cor branca   diam. 75 mm</v>
          </cell>
          <cell r="C2133" t="str">
            <v>UN</v>
          </cell>
          <cell r="D2133">
            <v>2.95</v>
          </cell>
        </row>
        <row r="2134">
          <cell r="A2134" t="str">
            <v>001.30.00500</v>
          </cell>
          <cell r="B2134" t="str">
            <v>Fornecimento e instalação de joelho 45º de pvc rígido cor branca   diam. 50 mm</v>
          </cell>
          <cell r="C2134" t="str">
            <v>UN</v>
          </cell>
          <cell r="D2134">
            <v>2.4750000000000001</v>
          </cell>
        </row>
        <row r="2135">
          <cell r="A2135" t="str">
            <v>001.30.00520</v>
          </cell>
          <cell r="B2135" t="str">
            <v>Fornecimento e instalação de junção invertida de pvc rígido branca para estoto primário diam. 50x50mm</v>
          </cell>
          <cell r="C2135" t="str">
            <v>UN</v>
          </cell>
          <cell r="D2135">
            <v>7.8875999999999999</v>
          </cell>
        </row>
        <row r="2136">
          <cell r="A2136" t="str">
            <v>001.30.00540</v>
          </cell>
          <cell r="B2136" t="str">
            <v>Fornecimento e instalação de junção dupla invertida de pvc rígido branca para esgoto primário diam. 100 x 50 mm</v>
          </cell>
          <cell r="C2136" t="str">
            <v>UN</v>
          </cell>
          <cell r="D2136">
            <v>11.172599999999999</v>
          </cell>
        </row>
        <row r="2137">
          <cell r="A2137" t="str">
            <v>001.30.00560</v>
          </cell>
          <cell r="B2137" t="str">
            <v>Fornecimento e instalação de junção simples de pvc rígido branca  diam. 100x100 mm</v>
          </cell>
          <cell r="C2137" t="str">
            <v>UN</v>
          </cell>
          <cell r="D2137">
            <v>13.762600000000001</v>
          </cell>
        </row>
        <row r="2138">
          <cell r="A2138" t="str">
            <v>001.30.00580</v>
          </cell>
          <cell r="B2138" t="str">
            <v>Fornecimento e instalação de junção simples de pvc rígido branca  diam. 100x75 mm</v>
          </cell>
          <cell r="C2138" t="str">
            <v>UN</v>
          </cell>
          <cell r="D2138">
            <v>9.7026000000000003</v>
          </cell>
        </row>
        <row r="2139">
          <cell r="A2139" t="str">
            <v>001.30.00600</v>
          </cell>
          <cell r="B2139" t="str">
            <v>Fornecimento e instalação de junção simples de pvc rígido branca  diam. 100x50 mm</v>
          </cell>
          <cell r="C2139" t="str">
            <v>UN</v>
          </cell>
          <cell r="D2139">
            <v>11.172599999999999</v>
          </cell>
        </row>
        <row r="2140">
          <cell r="A2140" t="str">
            <v>001.30.00620</v>
          </cell>
          <cell r="B2140" t="str">
            <v>Fornecimento e instalação de junção simples de pvc rígido branca  diam. 75x75 mm</v>
          </cell>
          <cell r="C2140" t="str">
            <v>UN</v>
          </cell>
          <cell r="D2140">
            <v>8.1576000000000004</v>
          </cell>
        </row>
        <row r="2141">
          <cell r="A2141" t="str">
            <v>001.30.00640</v>
          </cell>
          <cell r="B2141" t="str">
            <v>Fornecimento e instalação de junção simples de pvc rígido branca  diam. 75x50 mm</v>
          </cell>
          <cell r="C2141" t="str">
            <v>UN</v>
          </cell>
          <cell r="D2141">
            <v>6.2375999999999996</v>
          </cell>
        </row>
        <row r="2142">
          <cell r="A2142" t="str">
            <v>001.30.00660</v>
          </cell>
          <cell r="B2142" t="str">
            <v>Fornecimento e instalação de junção simples de pvc rígido branca  diam. 50x50 mm</v>
          </cell>
          <cell r="C2142" t="str">
            <v>UN</v>
          </cell>
          <cell r="D2142">
            <v>5.7976000000000001</v>
          </cell>
        </row>
        <row r="2143">
          <cell r="A2143" t="str">
            <v>001.30.00680</v>
          </cell>
          <cell r="B2143" t="str">
            <v>Fornecimento e instalação de joelho 90º de pvc rígido branco  diam.75 mm</v>
          </cell>
          <cell r="C2143" t="str">
            <v>UN</v>
          </cell>
          <cell r="D2143">
            <v>5.33</v>
          </cell>
        </row>
        <row r="2144">
          <cell r="A2144" t="str">
            <v>001.30.00700</v>
          </cell>
          <cell r="B2144" t="str">
            <v>Fornecimento e instalação de joelho 90º de pvc rígido branco  diam.50 mm</v>
          </cell>
          <cell r="C2144" t="str">
            <v>UN</v>
          </cell>
          <cell r="D2144">
            <v>3.2549999999999999</v>
          </cell>
        </row>
        <row r="2145">
          <cell r="A2145" t="str">
            <v>001.30.00720</v>
          </cell>
          <cell r="B2145" t="str">
            <v>Fornecimento e instalação de joelho 90º de pvc rígido branco  diam.100 mm</v>
          </cell>
          <cell r="C2145" t="str">
            <v>UN</v>
          </cell>
          <cell r="D2145">
            <v>6.8750999999999998</v>
          </cell>
        </row>
        <row r="2146">
          <cell r="A2146" t="str">
            <v>001.30.00740</v>
          </cell>
          <cell r="B2146" t="str">
            <v>Fornecimento e instalação de joelho 90º curto com visita pvc branco para esgoto primário diam.100x75 mm</v>
          </cell>
          <cell r="C2146" t="str">
            <v>UN</v>
          </cell>
          <cell r="D2146">
            <v>9.0251000000000001</v>
          </cell>
        </row>
        <row r="2147">
          <cell r="A2147" t="str">
            <v>001.30.00760</v>
          </cell>
          <cell r="B2147" t="str">
            <v>Fornecimento e instalação de joelho 90º curto com visita pvc branco para esgoto primário diam.100x50 mm</v>
          </cell>
          <cell r="C2147" t="str">
            <v>UN</v>
          </cell>
          <cell r="D2147">
            <v>8.4750999999999994</v>
          </cell>
        </row>
        <row r="2148">
          <cell r="A2148" t="str">
            <v>001.30.00780</v>
          </cell>
          <cell r="B2148" t="str">
            <v>Fornecimento e instalação de joelho 90º curto com visita pvc branco para esgoto primário diam. 75x50 mm</v>
          </cell>
          <cell r="C2148" t="str">
            <v>UN</v>
          </cell>
          <cell r="D2148">
            <v>6</v>
          </cell>
        </row>
        <row r="2149">
          <cell r="A2149" t="str">
            <v>001.30.00800</v>
          </cell>
          <cell r="B2149" t="str">
            <v>Fornecimento e instalação de tee sanitário curto com visita pvc branco  diam.100x100 mm</v>
          </cell>
          <cell r="C2149" t="str">
            <v>UN</v>
          </cell>
          <cell r="D2149">
            <v>8.4626000000000001</v>
          </cell>
        </row>
        <row r="2150">
          <cell r="A2150" t="str">
            <v>001.30.00820</v>
          </cell>
          <cell r="B2150" t="str">
            <v>Fornecimento e instalação de tee sanitário curto com visita pvc branco  diam. 100x75 mm</v>
          </cell>
          <cell r="C2150" t="str">
            <v>UN</v>
          </cell>
          <cell r="D2150">
            <v>17.442599999999999</v>
          </cell>
        </row>
        <row r="2151">
          <cell r="A2151" t="str">
            <v>001.30.00840</v>
          </cell>
          <cell r="B2151" t="str">
            <v>Fornecimento e instalação de tee sanitário curto com visita pvc branco  diam. 100x50 mm</v>
          </cell>
          <cell r="C2151" t="str">
            <v>UN</v>
          </cell>
          <cell r="D2151">
            <v>8.1984999999999992</v>
          </cell>
        </row>
        <row r="2152">
          <cell r="A2152" t="str">
            <v>001.30.00860</v>
          </cell>
          <cell r="B2152" t="str">
            <v>Fornecimento e instalação de tee sanitário curto com visita pvc branco  diam. 75x75 mm</v>
          </cell>
          <cell r="C2152" t="str">
            <v>UN</v>
          </cell>
          <cell r="D2152">
            <v>6.9500999999999999</v>
          </cell>
        </row>
        <row r="2153">
          <cell r="A2153" t="str">
            <v>001.30.00880</v>
          </cell>
          <cell r="B2153" t="str">
            <v>Fornecimento e instalação de tee sanitário curto com visita pvc branco  diam. 75x50 mm</v>
          </cell>
          <cell r="C2153" t="str">
            <v>UN</v>
          </cell>
          <cell r="D2153">
            <v>6.4401000000000002</v>
          </cell>
        </row>
        <row r="2154">
          <cell r="A2154" t="str">
            <v>001.30.00900</v>
          </cell>
          <cell r="B2154" t="str">
            <v>Fornecimento e instalação de tee sanitário curto com visita pvc branco  diam. 50x50 mm</v>
          </cell>
          <cell r="C2154" t="str">
            <v>UN</v>
          </cell>
          <cell r="D2154">
            <v>4.3875999999999999</v>
          </cell>
        </row>
        <row r="2155">
          <cell r="A2155" t="str">
            <v>001.30.00920</v>
          </cell>
          <cell r="B2155" t="str">
            <v>Fornecimento e instalação de tee sanitário curto com visita pvc branco para esgoto primário diam.150mm</v>
          </cell>
          <cell r="C2155" t="str">
            <v>UN</v>
          </cell>
          <cell r="D2155">
            <v>39.6676</v>
          </cell>
        </row>
        <row r="2156">
          <cell r="A2156" t="str">
            <v>001.30.00940</v>
          </cell>
          <cell r="B2156" t="str">
            <v>Fornecimento e instalação de luva simpels pvc branco  diam.100 mm</v>
          </cell>
          <cell r="C2156" t="str">
            <v>UN</v>
          </cell>
          <cell r="D2156">
            <v>5.2150999999999996</v>
          </cell>
        </row>
        <row r="2157">
          <cell r="A2157" t="str">
            <v>001.30.00960</v>
          </cell>
          <cell r="B2157" t="str">
            <v>Fornecimento e instalação de luva simpels pvc branco  diam.75 mm</v>
          </cell>
          <cell r="C2157" t="str">
            <v>UN</v>
          </cell>
          <cell r="D2157">
            <v>3.51</v>
          </cell>
        </row>
        <row r="2158">
          <cell r="A2158" t="str">
            <v>001.30.00980</v>
          </cell>
          <cell r="B2158" t="str">
            <v>Fornecimento e instalação de luva simpels pvc branco  diam. 50 mm</v>
          </cell>
          <cell r="C2158" t="str">
            <v>UN</v>
          </cell>
          <cell r="D2158">
            <v>2.7050000000000001</v>
          </cell>
        </row>
        <row r="2159">
          <cell r="A2159" t="str">
            <v>001.30.01000</v>
          </cell>
          <cell r="B2159" t="str">
            <v>Fornecimento e instalação de luva simpels pvc branco  diam.150 mm</v>
          </cell>
          <cell r="C2159" t="str">
            <v>UN</v>
          </cell>
          <cell r="D2159">
            <v>23.420100000000001</v>
          </cell>
        </row>
        <row r="2160">
          <cell r="A2160" t="str">
            <v>001.30.01020</v>
          </cell>
          <cell r="B2160" t="str">
            <v>Fornecimento e instalação de luva dupla pvc branco  diam.100 mm</v>
          </cell>
          <cell r="C2160" t="str">
            <v>UN</v>
          </cell>
          <cell r="D2160">
            <v>3.7050999999999998</v>
          </cell>
        </row>
        <row r="2161">
          <cell r="A2161" t="str">
            <v>001.30.01040</v>
          </cell>
          <cell r="B2161" t="str">
            <v>Fornecimento e instalação de luva dupla pvc branco  diam.50 mm</v>
          </cell>
          <cell r="C2161" t="str">
            <v>UN</v>
          </cell>
          <cell r="D2161">
            <v>1.9650000000000001</v>
          </cell>
        </row>
        <row r="2162">
          <cell r="A2162" t="str">
            <v>001.30.01060</v>
          </cell>
          <cell r="B2162" t="str">
            <v>Fornecimento e instalação de luva dupla pvc branco  diam.75 mm</v>
          </cell>
          <cell r="C2162" t="str">
            <v>UN</v>
          </cell>
          <cell r="D2162">
            <v>3.03</v>
          </cell>
        </row>
        <row r="2163">
          <cell r="A2163" t="str">
            <v>001.30.01080</v>
          </cell>
          <cell r="B2163" t="str">
            <v>Fornecimento e instalação de luva dupla pvc branco  diam.150 mm</v>
          </cell>
          <cell r="C2163" t="str">
            <v>UN</v>
          </cell>
          <cell r="D2163">
            <v>2.2501000000000002</v>
          </cell>
        </row>
        <row r="2164">
          <cell r="A2164" t="str">
            <v>001.30.01100</v>
          </cell>
          <cell r="B2164" t="str">
            <v>Fornecimento e instalação de luva de correr pvc branco  diam.100 mm</v>
          </cell>
          <cell r="C2164" t="str">
            <v>UN</v>
          </cell>
          <cell r="D2164">
            <v>1.8751</v>
          </cell>
        </row>
        <row r="2165">
          <cell r="A2165" t="str">
            <v>001.30.01120</v>
          </cell>
          <cell r="B2165" t="str">
            <v>Fornecimento e instalação de luva de correr pvc branco  diam. 75 mm</v>
          </cell>
          <cell r="C2165" t="str">
            <v>UN</v>
          </cell>
          <cell r="D2165">
            <v>6.45</v>
          </cell>
        </row>
        <row r="2166">
          <cell r="A2166" t="str">
            <v>001.30.01140</v>
          </cell>
          <cell r="B2166" t="str">
            <v>Fornecimento e instalação de luva de correr pvc branco  diam. 50 mm</v>
          </cell>
          <cell r="C2166" t="str">
            <v>UN</v>
          </cell>
          <cell r="D2166">
            <v>5.0750000000000002</v>
          </cell>
        </row>
        <row r="2167">
          <cell r="A2167" t="str">
            <v>001.30.01160</v>
          </cell>
          <cell r="B2167" t="str">
            <v>Fornecimento e instalação de plug pvc diam. 100 mm</v>
          </cell>
          <cell r="C2167" t="str">
            <v>UN</v>
          </cell>
          <cell r="D2167">
            <v>3.1875</v>
          </cell>
        </row>
        <row r="2168">
          <cell r="A2168" t="str">
            <v>001.30.01180</v>
          </cell>
          <cell r="B2168" t="str">
            <v>Fornecimento e instalação de plug de pvc diam.75 mm</v>
          </cell>
          <cell r="C2168" t="str">
            <v>UN</v>
          </cell>
          <cell r="D2168">
            <v>2.4601000000000002</v>
          </cell>
        </row>
        <row r="2169">
          <cell r="A2169" t="str">
            <v>001.30.01200</v>
          </cell>
          <cell r="B2169" t="str">
            <v>Fornecimento e instalação de plug de pvc branco diam. 50 mm</v>
          </cell>
          <cell r="C2169" t="str">
            <v>UN</v>
          </cell>
          <cell r="D2169">
            <v>1.5325</v>
          </cell>
        </row>
        <row r="2170">
          <cell r="A2170" t="str">
            <v>001.30.01220</v>
          </cell>
          <cell r="B2170" t="str">
            <v>Fornecimento e instalação de redução excêntrica pvc branco  diam.100x75 mm</v>
          </cell>
          <cell r="C2170" t="str">
            <v>UN</v>
          </cell>
          <cell r="D2170">
            <v>6.2701000000000002</v>
          </cell>
        </row>
        <row r="2171">
          <cell r="A2171" t="str">
            <v>001.30.01240</v>
          </cell>
          <cell r="B2171" t="str">
            <v>Fornecimento e instalação de redução excêntrica pvc branco  diam.100x50 mm</v>
          </cell>
          <cell r="C2171" t="str">
            <v>UN</v>
          </cell>
          <cell r="D2171">
            <v>5.7100999999999997</v>
          </cell>
        </row>
        <row r="2172">
          <cell r="A2172" t="str">
            <v>001.30.01260</v>
          </cell>
          <cell r="B2172" t="str">
            <v>Fornecimento e instalação de redução excêntrica pvc branco  diam.75x50 mm</v>
          </cell>
          <cell r="C2172" t="str">
            <v>UN</v>
          </cell>
          <cell r="D2172">
            <v>3.5649999999999999</v>
          </cell>
        </row>
        <row r="2173">
          <cell r="A2173" t="str">
            <v>001.30.01280</v>
          </cell>
          <cell r="B2173" t="str">
            <v>Fornecimento e instalação de vedação de saída de vaso sanitário pvc branco  diam.100 mm</v>
          </cell>
          <cell r="C2173" t="str">
            <v>UN</v>
          </cell>
          <cell r="D2173">
            <v>4.7750000000000004</v>
          </cell>
        </row>
        <row r="2174">
          <cell r="A2174" t="str">
            <v>001.30.01300</v>
          </cell>
          <cell r="B2174" t="str">
            <v>Fornecimento e instalação de terminal de ventilação pvc branco  diam.50 mm</v>
          </cell>
          <cell r="C2174" t="str">
            <v>UN</v>
          </cell>
          <cell r="D2174">
            <v>5.4649999999999999</v>
          </cell>
        </row>
        <row r="2175">
          <cell r="A2175" t="str">
            <v>001.30.01320</v>
          </cell>
          <cell r="B2175" t="str">
            <v>Fornecimento e instalação de curva 90º de pvc rígido cor branca diam.40 mm</v>
          </cell>
          <cell r="C2175" t="str">
            <v>UN</v>
          </cell>
          <cell r="D2175">
            <v>2.7749999999999999</v>
          </cell>
        </row>
        <row r="2176">
          <cell r="A2176" t="str">
            <v>001.30.01340</v>
          </cell>
          <cell r="B2176" t="str">
            <v>Fornecimento e instalação de curva 45º de pvc rígido cor branca  diam.40 mm</v>
          </cell>
          <cell r="C2176" t="str">
            <v>UN</v>
          </cell>
          <cell r="D2176">
            <v>2.7749999999999999</v>
          </cell>
        </row>
        <row r="2177">
          <cell r="A2177" t="str">
            <v>001.30.01360</v>
          </cell>
          <cell r="B2177" t="str">
            <v>Fornecimento e instalação de joelho 90º pvc rígido cor branca  diam.40 mm</v>
          </cell>
          <cell r="C2177" t="str">
            <v>UN</v>
          </cell>
          <cell r="D2177">
            <v>2.2450000000000001</v>
          </cell>
        </row>
        <row r="2178">
          <cell r="A2178" t="str">
            <v>001.30.01380</v>
          </cell>
          <cell r="B2178" t="str">
            <v>Fornecimento e instalação de joelho 45º pvc rígido cor branca  diam.40 mm</v>
          </cell>
          <cell r="C2178" t="str">
            <v>UN</v>
          </cell>
          <cell r="D2178">
            <v>2.4649999999999999</v>
          </cell>
        </row>
        <row r="2179">
          <cell r="A2179" t="str">
            <v>001.30.01400</v>
          </cell>
          <cell r="B2179" t="str">
            <v>Fornecimento e instalação de tee 90º pvc rígido cor branca diam.40 mm</v>
          </cell>
          <cell r="C2179" t="str">
            <v>UN</v>
          </cell>
          <cell r="D2179">
            <v>2.8875999999999999</v>
          </cell>
        </row>
        <row r="2180">
          <cell r="A2180" t="str">
            <v>001.30.01420</v>
          </cell>
          <cell r="B2180" t="str">
            <v>Fornecimento e instalação de junção 45º pvc rígido cor branca  diam.40 mm</v>
          </cell>
          <cell r="C2180" t="str">
            <v>UN</v>
          </cell>
          <cell r="D2180">
            <v>3.7475999999999998</v>
          </cell>
        </row>
        <row r="2181">
          <cell r="A2181" t="str">
            <v>001.30.01440</v>
          </cell>
          <cell r="B2181" t="str">
            <v>Fornecimento e instalação de bucha de redução pvc rígido cor branca para esgoto secundário diam.50 mm x 40 mm</v>
          </cell>
          <cell r="C2181" t="str">
            <v>UN</v>
          </cell>
          <cell r="D2181">
            <v>2.0550000000000002</v>
          </cell>
        </row>
        <row r="2182">
          <cell r="A2182" t="str">
            <v>001.30.01460</v>
          </cell>
          <cell r="B2182" t="str">
            <v>Fornecimento e instalação de joelho 90º soldável e com rosca cor branca para esgoto secundário diam.40 mm x 1.1/4 pol</v>
          </cell>
          <cell r="C2182" t="str">
            <v>UN</v>
          </cell>
          <cell r="D2182">
            <v>2.1549999999999998</v>
          </cell>
        </row>
        <row r="2183">
          <cell r="A2183" t="str">
            <v>001.30.01480</v>
          </cell>
          <cell r="B2183" t="str">
            <v>Fornecimento e instalação de joelho 90º soldável e com rosca cor branca para esgoto sedundário diam.40 mm x 1 pol</v>
          </cell>
          <cell r="C2183" t="str">
            <v>UN</v>
          </cell>
          <cell r="D2183">
            <v>2.5049999999999999</v>
          </cell>
        </row>
        <row r="2184">
          <cell r="A2184" t="str">
            <v>001.30.01500</v>
          </cell>
          <cell r="B2184" t="str">
            <v>Fornecimento e instalação de adaptador para sifão soldável pvc rígido cor branca para esgoto secundário diam.1.1/4 x 40 mm</v>
          </cell>
          <cell r="C2184" t="str">
            <v>UN</v>
          </cell>
          <cell r="D2184">
            <v>1.635</v>
          </cell>
        </row>
        <row r="2185">
          <cell r="A2185" t="str">
            <v>001.30.01520</v>
          </cell>
          <cell r="B2185" t="str">
            <v>Fornecimento e instalação de adaptador para junta elástica para sifão metálico pvc rígido cor branca para esgoto secundário diam.1 1/2 x 40 mm</v>
          </cell>
          <cell r="C2185" t="str">
            <v>UN</v>
          </cell>
          <cell r="D2185">
            <v>1.835</v>
          </cell>
        </row>
        <row r="2186">
          <cell r="A2186" t="str">
            <v>001.30.01540</v>
          </cell>
          <cell r="B2186" t="str">
            <v>Fornecimento e instalação de luva pvc rígido cor branca para estogo secundário diam.40 mm</v>
          </cell>
          <cell r="C2186" t="str">
            <v>UN</v>
          </cell>
          <cell r="D2186">
            <v>1.625</v>
          </cell>
        </row>
        <row r="2187">
          <cell r="A2187" t="str">
            <v>001.30.01560</v>
          </cell>
          <cell r="B2187" t="str">
            <v>Fornecimento e instalação de caixa sifonada de de pvc rígido branco para esgoto secundário  com saída de 50 mm e grelha quadrada simples n.101 150x150x50 mm</v>
          </cell>
          <cell r="C2187" t="str">
            <v>UN</v>
          </cell>
          <cell r="D2187">
            <v>40.3339</v>
          </cell>
        </row>
        <row r="2188">
          <cell r="A2188" t="str">
            <v>001.30.01580</v>
          </cell>
          <cell r="B2188" t="str">
            <v>Fornecimento e instalação de caixa sifonada de de pvc rígido branco para esgoto secundário  com grelha quadrada e porta grelha cromados n.103 150x150x50 mm</v>
          </cell>
          <cell r="C2188" t="str">
            <v>UN</v>
          </cell>
          <cell r="D2188">
            <v>19.783899999999999</v>
          </cell>
        </row>
        <row r="2189">
          <cell r="A2189" t="str">
            <v>001.30.01600</v>
          </cell>
          <cell r="B2189" t="str">
            <v>Fornecimento e instalação de caixa sifonada de de pvc rígido branco para esgoto secundário  com grelha quadrada cromada e porta grelha cinza n.105 150x150x50 mm</v>
          </cell>
          <cell r="C2189" t="str">
            <v>UN</v>
          </cell>
          <cell r="D2189">
            <v>19.783899999999999</v>
          </cell>
        </row>
        <row r="2190">
          <cell r="A2190" t="str">
            <v>001.30.01620</v>
          </cell>
          <cell r="B2190" t="str">
            <v>Fornecimento e instalação de caixa sifonada de de pvc rígido branco para esgoto secundário  com grelha redonda simples n.102 150x150x50 mm</v>
          </cell>
          <cell r="C2190" t="str">
            <v>UN</v>
          </cell>
          <cell r="D2190">
            <v>18.793900000000001</v>
          </cell>
        </row>
        <row r="2191">
          <cell r="A2191" t="str">
            <v>001.30.01640</v>
          </cell>
          <cell r="B2191" t="str">
            <v>Fornecimento e instalação de caixa sifonada de de pvc rígido branco para esgoto secundário  com grelha redonda cromada e porta grelha cromados n.104 150x150x50 mm</v>
          </cell>
          <cell r="C2191" t="str">
            <v>UN</v>
          </cell>
          <cell r="D2191">
            <v>18.793900000000001</v>
          </cell>
        </row>
        <row r="2192">
          <cell r="A2192" t="str">
            <v>001.30.01660</v>
          </cell>
          <cell r="B2192" t="str">
            <v>Fornecimento e instalação de caixa sifonada de de pvc rígido branco para esgoto secundário  com grelha redonda cromada e porta grelha cromados n.106 150x150x50 mm</v>
          </cell>
          <cell r="C2192" t="str">
            <v>UN</v>
          </cell>
          <cell r="D2192">
            <v>18.793900000000001</v>
          </cell>
        </row>
        <row r="2193">
          <cell r="A2193" t="str">
            <v>001.30.01680</v>
          </cell>
          <cell r="B2193" t="str">
            <v>Fornecimento e instalações de caixa sifonada de de pvc rígido branco para esgoto secundário  com grelha redonda cromada e porta grelha cromados n.104 150x185x75 mm</v>
          </cell>
          <cell r="C2193" t="str">
            <v>UN</v>
          </cell>
          <cell r="D2193">
            <v>19.713899999999999</v>
          </cell>
        </row>
        <row r="2194">
          <cell r="A2194" t="str">
            <v>001.30.01700</v>
          </cell>
          <cell r="B2194" t="str">
            <v>Fornecimento e instalação de caixa sifonada de de pvc rígido branco para esgoto secundário  com saída de 40 mm e uma só entrada com grelha redonda simples n.31 100x100x40 mm</v>
          </cell>
          <cell r="C2194" t="str">
            <v>UN</v>
          </cell>
          <cell r="D2194">
            <v>14.2439</v>
          </cell>
        </row>
        <row r="2195">
          <cell r="A2195" t="str">
            <v>001.30.01720</v>
          </cell>
          <cell r="B2195" t="str">
            <v>Fornecimento e instalação de caixa sifonada de de pvc rígido branco para esgoto secundário  com grelha redonda e porta grelha cromados n.34 100x100x40 mm</v>
          </cell>
          <cell r="C2195" t="str">
            <v>UN</v>
          </cell>
          <cell r="D2195">
            <v>14.2439</v>
          </cell>
        </row>
        <row r="2196">
          <cell r="A2196" t="str">
            <v>001.30.01740</v>
          </cell>
          <cell r="B2196" t="str">
            <v>Fornecimento e instalação de caixa sifonada de de pvc rígido branco para esgoto secundário  com grelha redonda e porta grelha cromados n.64 100x100x40 mm</v>
          </cell>
          <cell r="C2196" t="str">
            <v>UN</v>
          </cell>
          <cell r="D2196">
            <v>16.1739</v>
          </cell>
        </row>
        <row r="2197">
          <cell r="A2197" t="str">
            <v>001.30.01760</v>
          </cell>
          <cell r="B2197" t="str">
            <v>Fornecimento e instalação de caixa  seca de pvc rígido branco e cinza p/ esgoto secundário de altura regulável para cozinha, box, terraço redonda c/grelha simples n 142 100x100x40 mm</v>
          </cell>
          <cell r="C2197" t="str">
            <v>UN</v>
          </cell>
          <cell r="D2197">
            <v>20.093900000000001</v>
          </cell>
        </row>
        <row r="2198">
          <cell r="A2198" t="str">
            <v>001.30.01780</v>
          </cell>
          <cell r="B2198" t="str">
            <v>Fornecimento e instalação de caixa seca de pvc rígido branco e cinza p/ esgoto secundário de altura regulável para cozinha, box, terraço redonda c/grelha e porta grelha cromados n 144 100x100x40 mm</v>
          </cell>
          <cell r="C2198" t="str">
            <v>UN</v>
          </cell>
          <cell r="D2198">
            <v>16.1739</v>
          </cell>
        </row>
        <row r="2199">
          <cell r="A2199" t="str">
            <v>001.30.01800</v>
          </cell>
          <cell r="B2199" t="str">
            <v>Fornecimento e instalação de caixa seca de pvc rígido branco e cinza p/ esgoto secundário de altura regulável para cozinha, box, terraço redonda c/grelha cromada e porta grelha cinza n.146 100x100x40 mm</v>
          </cell>
          <cell r="C2199" t="str">
            <v>UN</v>
          </cell>
          <cell r="D2199">
            <v>16.1739</v>
          </cell>
        </row>
        <row r="2200">
          <cell r="A2200" t="str">
            <v>001.30.01820</v>
          </cell>
          <cell r="B2200" t="str">
            <v>Fornecimento e instalação de ralo seco pvc branco e cinza rígido p/ esgoto secundário,para terraço, quadrado c/grelha simples n 211 100x53x40 mm</v>
          </cell>
          <cell r="C2200" t="str">
            <v>UN</v>
          </cell>
          <cell r="D2200">
            <v>12.453900000000001</v>
          </cell>
        </row>
        <row r="2201">
          <cell r="A2201" t="str">
            <v>001.30.01840</v>
          </cell>
          <cell r="B2201" t="str">
            <v>Fornecimento e instalação de ralo seco pvc branco e cinza rígido p/ esgoto secundário,para terraço, quadrado c/grelha cromada n 215 100x53x40 mm</v>
          </cell>
          <cell r="C2201" t="str">
            <v>UN</v>
          </cell>
          <cell r="D2201">
            <v>12.453900000000001</v>
          </cell>
        </row>
        <row r="2202">
          <cell r="A2202" t="str">
            <v>001.30.01860</v>
          </cell>
          <cell r="B2202" t="str">
            <v>Fornecimento e instalação de ralo seco pvc branco e cinza rígido p/ esgoto secundário, c/ saída soldável, c/ grelha simples n.5 100x40 mm</v>
          </cell>
          <cell r="C2202" t="str">
            <v>UN</v>
          </cell>
          <cell r="D2202">
            <v>11.2239</v>
          </cell>
        </row>
        <row r="2203">
          <cell r="A2203" t="str">
            <v>001.30.01880</v>
          </cell>
          <cell r="B2203" t="str">
            <v>Fornecimento e instalação de ralo seco pvc branco e cinza rígido p/ esgoto secundário,c/ saída soldável  c/ grelha cromada n.6 100x40 mm</v>
          </cell>
          <cell r="C2203" t="str">
            <v>UN</v>
          </cell>
          <cell r="D2203">
            <v>12.4839</v>
          </cell>
        </row>
        <row r="2204">
          <cell r="A2204" t="str">
            <v>001.30.01900</v>
          </cell>
          <cell r="B2204" t="str">
            <v>Fornecimento e instalação de ralo sifonado cônico pvc branco e cinza rígido p/ esgoto secundário, de altura regulável c/grelha simples n 212 100x40 mm</v>
          </cell>
          <cell r="C2204" t="str">
            <v>UN</v>
          </cell>
          <cell r="D2204">
            <v>16.823899999999998</v>
          </cell>
        </row>
        <row r="2205">
          <cell r="A2205" t="str">
            <v>001.30.01920</v>
          </cell>
          <cell r="B2205" t="str">
            <v>Fornecimento e instalação de ralo sifonado cônico pvc branco e cinza rígido p/ esgoto secundário, de altura regulável c/grelha cromada n 216 100x40 mm</v>
          </cell>
          <cell r="C2205" t="str">
            <v>UN</v>
          </cell>
          <cell r="D2205">
            <v>12.4839</v>
          </cell>
        </row>
        <row r="2206">
          <cell r="A2206" t="str">
            <v>001.30.01940</v>
          </cell>
          <cell r="B2206" t="str">
            <v>Fornecimento e instalaçao de ralo sifonado pvc branco e cinza rígido p/ esgoto secundário, para terraço, quadrado com grelha simples n. 201 100 x 53 x 40 mm</v>
          </cell>
          <cell r="C2206" t="str">
            <v>UN</v>
          </cell>
          <cell r="D2206">
            <v>11.603899999999999</v>
          </cell>
        </row>
        <row r="2207">
          <cell r="A2207" t="str">
            <v>001.30.01960</v>
          </cell>
          <cell r="B2207" t="str">
            <v>Fornecimento e instalação de ralo sifonado pvc branco e cinza rígido p/ esgoto secundário, para terraço, quadrado com grelha cromada n. 205 100 x 53 x 40 mm</v>
          </cell>
          <cell r="C2207" t="str">
            <v>UN</v>
          </cell>
          <cell r="D2207">
            <v>12.4839</v>
          </cell>
        </row>
        <row r="2208">
          <cell r="A2208" t="str">
            <v>001.30.01980</v>
          </cell>
          <cell r="B2208" t="str">
            <v>Execução de caixa de inspeção em alvenaria de tijolos maciço de 1/2 vez revestida com argamassa de cimento e areia 1:3 com impermeabilizante e tampa de concreto armado (e=0.07 m) conf. det. n. 15 dop 20 x 20 x 20 cm</v>
          </cell>
          <cell r="C2208" t="str">
            <v>UN</v>
          </cell>
          <cell r="D2208">
            <v>23.147200000000002</v>
          </cell>
        </row>
        <row r="2209">
          <cell r="A2209" t="str">
            <v>001.30.02000</v>
          </cell>
          <cell r="B2209" t="str">
            <v>Execução de caixa de inspeção em alvenaria de tijolos maciço de 1/2 vez revestida com argamassa de cimento e areia 1:3 com impermeabilizante e tampa de concreto armado (e=0.07 m) conf. det. n. 15 dop 30 x 30 x 20 cm</v>
          </cell>
          <cell r="C2209" t="str">
            <v>UN</v>
          </cell>
          <cell r="D2209">
            <v>39.912100000000002</v>
          </cell>
        </row>
        <row r="2210">
          <cell r="A2210" t="str">
            <v>001.30.02020</v>
          </cell>
          <cell r="B2210" t="str">
            <v>Execução de caixa de inspeção em alvenaria de tijolos maciço de 1/2 vez revestida com argamassa de cimento e areia 1:3 com impermeabilizante e tampa de concreto armado (e=0.07 m) conf. det. n. 15 dop 40 x 40 x 30 cm</v>
          </cell>
          <cell r="C2210" t="str">
            <v>UN</v>
          </cell>
          <cell r="D2210">
            <v>54.694499999999998</v>
          </cell>
        </row>
        <row r="2211">
          <cell r="A2211" t="str">
            <v>001.30.02040</v>
          </cell>
          <cell r="B2211" t="str">
            <v>Execução de caixa de inspeção em alvenaria de tijolos maciço de 1/2 vez revestida com argamassa de cimento e areia 1:3 com impermeabilizante e tampa de concreto armado (e=0.07 m) conf. det. n. 15 dop 50 x 50 x 30 cm</v>
          </cell>
          <cell r="C2211" t="str">
            <v>UN</v>
          </cell>
          <cell r="D2211">
            <v>66.542299999999997</v>
          </cell>
        </row>
        <row r="2212">
          <cell r="A2212" t="str">
            <v>001.30.02060</v>
          </cell>
          <cell r="B2212" t="str">
            <v>Execução de caixa de inspeção em alvenaria de tijolos maciço de 1/2 vez revestida com argamassa de cimento e areia 1:3 com impermeabilizante e tampa de concreto armado (e=0.07 m) conf. det. n. 15 dop 50 x 50 x 40 cm</v>
          </cell>
          <cell r="C2212" t="str">
            <v>UN</v>
          </cell>
          <cell r="D2212">
            <v>71.517099999999999</v>
          </cell>
        </row>
        <row r="2213">
          <cell r="A2213" t="str">
            <v>001.30.02080</v>
          </cell>
          <cell r="B2213" t="str">
            <v>Execução de caixa de inspeção em alvenaria de tijolos maciço de 1/2 vez revestida com argamassa de cimento e areia 1:3 com impermeabilizante e tampa de concreto armado (e=0.07 m) conf. det. n. 15 dop 60 x 60 x 50 cm</v>
          </cell>
          <cell r="C2213" t="str">
            <v>UN</v>
          </cell>
          <cell r="D2213">
            <v>97.740899999999996</v>
          </cell>
        </row>
        <row r="2214">
          <cell r="A2214" t="str">
            <v>001.30.02100</v>
          </cell>
          <cell r="B2214" t="str">
            <v>Execução de caixa de inspeção em alvenaria de tijolos maciço de 1/2 vez revestida com argamassa de cimento e areia 1:3 com impermeabilizante e tampa de concreto armado (e=0.07 m) conf. det. n. 15 dop 70 x 70 x 50 cm</v>
          </cell>
          <cell r="C2214" t="str">
            <v>UN</v>
          </cell>
          <cell r="D2214">
            <v>113.5551</v>
          </cell>
        </row>
        <row r="2215">
          <cell r="A2215" t="str">
            <v>001.30.02120</v>
          </cell>
          <cell r="B2215" t="str">
            <v>Execução de caixa de inspeção em alvenaria de tijolos maciço de 1/2 vez revestida com argamassa de cimento e areia 1:3 com impermeabilizante e tampa de concreto armado (e=0.07 m) conf. det. n. 15 dop 80 x 80 x 60 cm</v>
          </cell>
          <cell r="C2215" t="str">
            <v>UN</v>
          </cell>
          <cell r="D2215">
            <v>144.86179999999999</v>
          </cell>
        </row>
        <row r="2216">
          <cell r="A2216" t="str">
            <v>001.30.02140</v>
          </cell>
          <cell r="B2216" t="str">
            <v>Execução de caixa de inspeção em alvenaria de tijolos maciço de 1/2 vez revestida com argamassa de cimento e areia 1:3 com impermeabilizante e tampa de concreto armado (e=0.07 m) conf. det. n. 15 dop 100 x 100 x 100 cm</v>
          </cell>
          <cell r="C2216" t="str">
            <v>UN</v>
          </cell>
          <cell r="D2216">
            <v>241.42449999999999</v>
          </cell>
        </row>
        <row r="2217">
          <cell r="A2217" t="str">
            <v>001.30.02160</v>
          </cell>
          <cell r="B2217" t="str">
            <v>Execução de caixa de gordura de pvc (cx43)c/tampa de pvc 250x230x75mm</v>
          </cell>
          <cell r="C2217" t="str">
            <v>UN</v>
          </cell>
          <cell r="D2217">
            <v>21.7239</v>
          </cell>
        </row>
        <row r="2218">
          <cell r="A2218" t="str">
            <v>001.30.02180</v>
          </cell>
          <cell r="B2218" t="str">
            <v>Execução de fossa séptica conf. det. n. 8 dop 1.60 x 0.80 x 1.50 m</v>
          </cell>
          <cell r="C2218" t="str">
            <v>UN</v>
          </cell>
          <cell r="D2218">
            <v>945.83799999999997</v>
          </cell>
        </row>
        <row r="2219">
          <cell r="A2219" t="str">
            <v>001.30.02200</v>
          </cell>
          <cell r="B2219" t="str">
            <v>Execução de fossa séptica conf. det. n. 2.50 x 1.15 x 1.50 m</v>
          </cell>
          <cell r="C2219" t="str">
            <v>UN</v>
          </cell>
          <cell r="D2219">
            <v>1505.8289</v>
          </cell>
        </row>
        <row r="2220">
          <cell r="A2220" t="str">
            <v>001.30.02220</v>
          </cell>
          <cell r="B2220" t="str">
            <v>Execução de fossa séptica conf. det. n. 2.80 x 1.40 x 1.50 m</v>
          </cell>
          <cell r="C2220" t="str">
            <v>UN</v>
          </cell>
          <cell r="D2220">
            <v>1730.8420000000001</v>
          </cell>
        </row>
        <row r="2221">
          <cell r="A2221" t="str">
            <v>001.30.02240</v>
          </cell>
          <cell r="B2221" t="str">
            <v>Execução de fossa séptica conf. det. n. 3.20 x 1.60 x 1.80 m</v>
          </cell>
          <cell r="C2221" t="str">
            <v>UN</v>
          </cell>
          <cell r="D2221">
            <v>2305.0391</v>
          </cell>
        </row>
        <row r="2222">
          <cell r="A2222" t="str">
            <v>001.30.02260</v>
          </cell>
          <cell r="B2222" t="str">
            <v>Execução de fossa séptica conf. det. n. 3.50 x 1.75 x 1.80 m</v>
          </cell>
          <cell r="C2222" t="str">
            <v>UN</v>
          </cell>
          <cell r="D2222">
            <v>2623.4263000000001</v>
          </cell>
        </row>
        <row r="2223">
          <cell r="A2223" t="str">
            <v>001.30.02280</v>
          </cell>
          <cell r="B2223" t="str">
            <v>Execução de fossa séptica conf. det. n. 3.80 x 1.90 x 1.80 m</v>
          </cell>
          <cell r="C2223" t="str">
            <v>UN</v>
          </cell>
          <cell r="D2223">
            <v>2828.1091999999999</v>
          </cell>
        </row>
        <row r="2224">
          <cell r="A2224" t="str">
            <v>001.30.02300</v>
          </cell>
          <cell r="B2224" t="str">
            <v>Execução de fossa séptica conf. det. n. 4.00 x 2.00 x 1.80 m</v>
          </cell>
          <cell r="C2224" t="str">
            <v>UN</v>
          </cell>
          <cell r="D2224">
            <v>3054.4863999999998</v>
          </cell>
        </row>
        <row r="2225">
          <cell r="A2225" t="str">
            <v>001.30.02320</v>
          </cell>
          <cell r="B2225" t="str">
            <v>Execução de sumidouro conf. det. n. 12 dop diâmetro 1.50 m e profundidade 1.50 m</v>
          </cell>
          <cell r="C2225" t="str">
            <v>UN</v>
          </cell>
          <cell r="D2225">
            <v>560.08249999999998</v>
          </cell>
        </row>
        <row r="2226">
          <cell r="A2226" t="str">
            <v>001.30.02340</v>
          </cell>
          <cell r="B2226" t="str">
            <v>Execução de sumidouro conf. det. n. 12 dop diâmetro 1.50 e prof. 2.00 m</v>
          </cell>
          <cell r="C2226" t="str">
            <v>UN</v>
          </cell>
          <cell r="D2226">
            <v>642.35990000000004</v>
          </cell>
        </row>
        <row r="2227">
          <cell r="A2227" t="str">
            <v>001.30.02360</v>
          </cell>
          <cell r="B2227" t="str">
            <v>Execução de sumidouro conf. det. n. 12 dop diâmetro 1.50 e prof. 3.00 m</v>
          </cell>
          <cell r="C2227" t="str">
            <v>UN</v>
          </cell>
          <cell r="D2227">
            <v>820.81230000000005</v>
          </cell>
        </row>
        <row r="2228">
          <cell r="A2228" t="str">
            <v>001.30.02380</v>
          </cell>
          <cell r="B2228" t="str">
            <v>Execução de sumidouro conf. det. n. 12 dop diâmetro 2.00 m e prof. 2.00 m</v>
          </cell>
          <cell r="C2228" t="str">
            <v>UN</v>
          </cell>
          <cell r="D2228">
            <v>950.78189999999995</v>
          </cell>
        </row>
        <row r="2229">
          <cell r="A2229" t="str">
            <v>001.30.02400</v>
          </cell>
          <cell r="B2229" t="str">
            <v>Execução de sumidouro conf. det. n. 12 dop diâmetro 2.00 m e prof. 3.00m</v>
          </cell>
          <cell r="C2229" t="str">
            <v>UN</v>
          </cell>
          <cell r="D2229">
            <v>1198.4297999999999</v>
          </cell>
        </row>
        <row r="2230">
          <cell r="A2230" t="str">
            <v>001.30.02420</v>
          </cell>
          <cell r="B2230" t="str">
            <v>Execução de sumidouro conf. det. n. 12 dop diâmetro 2.00 e prof. 3.20 m</v>
          </cell>
          <cell r="C2230" t="str">
            <v>UN</v>
          </cell>
          <cell r="D2230">
            <v>1248.3798999999999</v>
          </cell>
        </row>
        <row r="2231">
          <cell r="A2231" t="str">
            <v>001.30.02440</v>
          </cell>
          <cell r="B2231" t="str">
            <v>Execução de sumidouro conf. det. n. 12 dop diâmetro 2.00 m e prof. 4.15 m</v>
          </cell>
          <cell r="C2231" t="str">
            <v>UN</v>
          </cell>
          <cell r="D2231">
            <v>1483.9576</v>
          </cell>
        </row>
        <row r="2232">
          <cell r="A2232" t="str">
            <v>001.30.02460</v>
          </cell>
          <cell r="B2232" t="str">
            <v>Execução de sumidouro conf. det. n. 12 dop diâmetro 2.00 m e prof. 4.50 m</v>
          </cell>
          <cell r="C2232" t="str">
            <v>UN</v>
          </cell>
          <cell r="D2232">
            <v>1570.9905000000001</v>
          </cell>
        </row>
        <row r="2233">
          <cell r="A2233" t="str">
            <v>001.30.02480</v>
          </cell>
          <cell r="B2233" t="str">
            <v>Execução de sumidouro conf. det. n. 12 dop diâmetro 3.00 m e prof. 3.30 m</v>
          </cell>
          <cell r="C2233" t="str">
            <v>UN</v>
          </cell>
          <cell r="D2233">
            <v>2263.4780000000001</v>
          </cell>
        </row>
        <row r="2234">
          <cell r="A2234" t="str">
            <v>001.30.02500</v>
          </cell>
          <cell r="B2234" t="str">
            <v>Execução de filtro anaeróbico d = 2,20 m, conforme detalhe do dvop</v>
          </cell>
          <cell r="C2234" t="str">
            <v>UN</v>
          </cell>
          <cell r="D2234">
            <v>7683.4363999999996</v>
          </cell>
        </row>
        <row r="2235">
          <cell r="A2235" t="str">
            <v>001.30.02520</v>
          </cell>
          <cell r="B2235" t="str">
            <v>Fornecimento e aplicação de brita nr. 4</v>
          </cell>
          <cell r="C2235" t="str">
            <v>M3</v>
          </cell>
          <cell r="D2235">
            <v>64.165499999999994</v>
          </cell>
        </row>
        <row r="2236">
          <cell r="A2236" t="str">
            <v>001.30.02540</v>
          </cell>
          <cell r="B2236" t="str">
            <v>Execução de vala de infiltração com seção trapezoidal (base menor=0,50 m, base maior = 1,00 m), contendo camadas de brita nº 04 (0,20 m e 0,30 m) areia grossa( 0,50 m) e aterro ( 0,50m), inclusive 2 (dois) tubos de pvc perfurados p/ dreno - 100 mm, conf</v>
          </cell>
          <cell r="C2236" t="str">
            <v>ML</v>
          </cell>
          <cell r="D2236">
            <v>68.803700000000006</v>
          </cell>
        </row>
        <row r="2237">
          <cell r="A2237" t="str">
            <v>001.30.02560</v>
          </cell>
          <cell r="B2237" t="str">
            <v>Fornecimento de camada filtrante de areia 0.30 m e pedra 0.60 m (seixo rolado) apiloado s/ escavação</v>
          </cell>
          <cell r="C2237" t="str">
            <v>ML</v>
          </cell>
          <cell r="D2237">
            <v>49.424999999999997</v>
          </cell>
        </row>
        <row r="2238">
          <cell r="A2238" t="str">
            <v>001.30.02580</v>
          </cell>
          <cell r="B2238" t="str">
            <v>Fornecimento de dreno em pedra (cascalho) seccao trapezoidal base maior 60 cm base menor 30 cm e altura 50 cm incl escavação</v>
          </cell>
          <cell r="C2238" t="str">
            <v>ML</v>
          </cell>
          <cell r="D2238">
            <v>8.6821000000000002</v>
          </cell>
        </row>
        <row r="2239">
          <cell r="A2239" t="str">
            <v>001.30.02600</v>
          </cell>
          <cell r="B2239" t="str">
            <v>Fornecimento de dreno com secao trapezoidal (base menor = 0,50m, base maior = 1,0m e altura de 1,50m), em camadas de brita nº 2 e 4 e areia grossa inclusive tubo de pvc perfurado d=1,50 mm, conf. det. do dvop</v>
          </cell>
          <cell r="C2239" t="str">
            <v>ML</v>
          </cell>
          <cell r="D2239">
            <v>80.192300000000003</v>
          </cell>
        </row>
        <row r="2240">
          <cell r="A2240" t="str">
            <v>001.31</v>
          </cell>
          <cell r="B2240" t="str">
            <v>INSTALAÇÕES HIDRÁULICAS - 'INSTALAÇÕES PREVENÇÃO E COMBATE A INCÊNDIO</v>
          </cell>
          <cell r="D2240">
            <v>2851.2635</v>
          </cell>
        </row>
        <row r="2241">
          <cell r="A2241" t="str">
            <v>001.31.00020</v>
          </cell>
          <cell r="B2241" t="str">
            <v>Fornecimento e instalação de extintor de incêndio tipo manual com suporte de parede, água pressurizada 10 litros</v>
          </cell>
          <cell r="C2241" t="str">
            <v>UN</v>
          </cell>
          <cell r="D2241">
            <v>53</v>
          </cell>
        </row>
        <row r="2242">
          <cell r="A2242" t="str">
            <v>001.31.00040</v>
          </cell>
          <cell r="B2242" t="str">
            <v>Fornecimento e instalação de extintor de incêndio tipo manual com suporte de parede, co2 - gas carbonico 6 kg</v>
          </cell>
          <cell r="C2242" t="str">
            <v>UN</v>
          </cell>
          <cell r="D2242">
            <v>178</v>
          </cell>
        </row>
        <row r="2243">
          <cell r="A2243" t="str">
            <v>001.31.00060</v>
          </cell>
          <cell r="B2243" t="str">
            <v>Fornecimento e instalação de extintor de incêndio tipo manual com suporte de parede, pó químico seco 4 kg</v>
          </cell>
          <cell r="C2243" t="str">
            <v>UN</v>
          </cell>
          <cell r="D2243">
            <v>55</v>
          </cell>
        </row>
        <row r="2244">
          <cell r="A2244" t="str">
            <v>001.31.00080</v>
          </cell>
          <cell r="B2244" t="str">
            <v>Fornecimento e instalação de tubo de aço galvanizado - classe média - tipo manesmann diâm. 63 mm</v>
          </cell>
          <cell r="C2244" t="str">
            <v>M</v>
          </cell>
          <cell r="D2244">
            <v>36.810600000000001</v>
          </cell>
        </row>
        <row r="2245">
          <cell r="A2245" t="str">
            <v>001.31.00100</v>
          </cell>
          <cell r="B2245" t="str">
            <v>Fornecimento e instalação de tubo de aço galvanizado - classe média - tipo manesmann diâm. 75 mm</v>
          </cell>
          <cell r="C2245" t="str">
            <v>M</v>
          </cell>
          <cell r="D2245">
            <v>41.1601</v>
          </cell>
        </row>
        <row r="2246">
          <cell r="A2246" t="str">
            <v>001.31.00120</v>
          </cell>
          <cell r="B2246" t="str">
            <v>Fornecimento e instalação de luva c/ rosca - classe 10 - tipo tupyou similar diâm. 63 mm</v>
          </cell>
          <cell r="C2246" t="str">
            <v>UN</v>
          </cell>
          <cell r="D2246">
            <v>19.0609</v>
          </cell>
        </row>
        <row r="2247">
          <cell r="A2247" t="str">
            <v>001.31.00140</v>
          </cell>
          <cell r="B2247" t="str">
            <v>Fornecimento e instalação de luva c/ rosca - classe 10 - tipo tupyou similar diâm. 75 mm</v>
          </cell>
          <cell r="C2247" t="str">
            <v>UN</v>
          </cell>
          <cell r="D2247">
            <v>26.9695</v>
          </cell>
        </row>
        <row r="2248">
          <cell r="A2248" t="str">
            <v>001.31.00160</v>
          </cell>
          <cell r="B2248" t="str">
            <v>Fornecimento e instalação de joelho 90º aço galvanizado - tupy ou similar diâm. 63 mm</v>
          </cell>
          <cell r="C2248" t="str">
            <v>UN</v>
          </cell>
          <cell r="D2248">
            <v>30.510899999999999</v>
          </cell>
        </row>
        <row r="2249">
          <cell r="A2249" t="str">
            <v>001.31.00180</v>
          </cell>
          <cell r="B2249" t="str">
            <v>Fornecimento e instalação de joelho 90º aço galvanizado - tupy ou similar diâm. 75 mm</v>
          </cell>
          <cell r="C2249" t="str">
            <v>UN</v>
          </cell>
          <cell r="D2249">
            <v>34.019500000000001</v>
          </cell>
        </row>
        <row r="2250">
          <cell r="A2250" t="str">
            <v>001.31.00200</v>
          </cell>
          <cell r="B2250" t="str">
            <v>Fornecimento e instalação de tee aço galvanizado - tupyou similar diâm. 63 mm</v>
          </cell>
          <cell r="C2250" t="str">
            <v>UN</v>
          </cell>
          <cell r="D2250">
            <v>30.569500000000001</v>
          </cell>
        </row>
        <row r="2251">
          <cell r="A2251" t="str">
            <v>001.31.00220</v>
          </cell>
          <cell r="B2251" t="str">
            <v>Fornecimento e instalação de flanges aço galvanizado - tupy ou similar diâm. 75 mm</v>
          </cell>
          <cell r="C2251" t="str">
            <v>UN</v>
          </cell>
          <cell r="D2251">
            <v>24.5395</v>
          </cell>
        </row>
        <row r="2252">
          <cell r="A2252" t="str">
            <v>001.31.00240</v>
          </cell>
          <cell r="B2252" t="str">
            <v>Fornecimento e instalação de niple duplo de aço galvanizado - tupy ou similar diâm. 63 mm</v>
          </cell>
          <cell r="C2252" t="str">
            <v>UN</v>
          </cell>
          <cell r="D2252">
            <v>14.510899999999999</v>
          </cell>
        </row>
        <row r="2253">
          <cell r="A2253" t="str">
            <v>001.31.00260</v>
          </cell>
          <cell r="B2253" t="str">
            <v>Fornecimento e instalação de niple duplo de aço galvanizado - tupy ou similar diâm. 75 mm</v>
          </cell>
          <cell r="C2253" t="str">
            <v>UN</v>
          </cell>
          <cell r="D2253">
            <v>20.369499999999999</v>
          </cell>
        </row>
        <row r="2254">
          <cell r="A2254" t="str">
            <v>001.31.00280</v>
          </cell>
          <cell r="B2254" t="str">
            <v>Fornecimento e instalação de luva de união c/ assento em bronze - tupy ou similar diâm. 63 mm</v>
          </cell>
          <cell r="C2254" t="str">
            <v>UN</v>
          </cell>
          <cell r="D2254">
            <v>38.019500000000001</v>
          </cell>
        </row>
        <row r="2255">
          <cell r="A2255" t="str">
            <v>001.31.00300</v>
          </cell>
          <cell r="B2255" t="str">
            <v>Fornecimento e instalação de luva de união c/ assento em bronze - tupy ou similar diâm. 75 mm</v>
          </cell>
          <cell r="C2255" t="str">
            <v>UN</v>
          </cell>
          <cell r="D2255">
            <v>47.078200000000002</v>
          </cell>
        </row>
        <row r="2256">
          <cell r="A2256" t="str">
            <v>001.31.00320</v>
          </cell>
          <cell r="B2256" t="str">
            <v>Fornecimento e instalação de registro de gaveta em bronze - acabamento bruto - niágara  ou similar diâm.63 mm</v>
          </cell>
          <cell r="C2256" t="str">
            <v>UN</v>
          </cell>
          <cell r="D2256">
            <v>93.778700000000001</v>
          </cell>
        </row>
        <row r="2257">
          <cell r="A2257" t="str">
            <v>001.31.00340</v>
          </cell>
          <cell r="B2257" t="str">
            <v>Fornecimento e instalação de registro de gaveta em bronze - acabamento bruto - niágara  ou similar diâm.75 mm</v>
          </cell>
          <cell r="C2257" t="str">
            <v>UN</v>
          </cell>
          <cell r="D2257">
            <v>147.45590000000001</v>
          </cell>
        </row>
        <row r="2258">
          <cell r="A2258" t="str">
            <v>001.31.00360</v>
          </cell>
          <cell r="B2258" t="str">
            <v>Fornecimento e instalação de válvula de retenção - aço galvanizado tupy classe 150 4 portinhola diâm.63 mm</v>
          </cell>
          <cell r="C2258" t="str">
            <v>UN</v>
          </cell>
          <cell r="D2258">
            <v>116.59869999999999</v>
          </cell>
        </row>
        <row r="2259">
          <cell r="A2259" t="str">
            <v>001.31.00380</v>
          </cell>
          <cell r="B2259" t="str">
            <v>Fornecimento e instalação de válvula globo angular  - classe 150  diâm. 63 mm</v>
          </cell>
          <cell r="C2259" t="str">
            <v>UN</v>
          </cell>
          <cell r="D2259">
            <v>72.828699999999998</v>
          </cell>
        </row>
        <row r="2260">
          <cell r="A2260" t="str">
            <v>001.31.00400</v>
          </cell>
          <cell r="B2260" t="str">
            <v>Fornecimento e instalação de engate rápido """"""""""""""""""""""""""""""""store"""""""""""""""""""""""""""""""" c/ red. ferro galvanizado diâm. 63 mm x 35 mm</v>
          </cell>
          <cell r="C2260" t="str">
            <v>UN</v>
          </cell>
          <cell r="D2260">
            <v>10.872199999999999</v>
          </cell>
        </row>
        <row r="2261">
          <cell r="A2261" t="str">
            <v>001.31.00420</v>
          </cell>
          <cell r="B2261" t="str">
            <v>Fornecimento e instalaçao de hidrante de recalque composto de caixa da alvenaria, registro globo angular 45º - 2 1/2"""""""""""""""""""""""""""""""" e tampa de fºfº 40 x 60 cm</v>
          </cell>
          <cell r="C2261" t="str">
            <v>UN</v>
          </cell>
          <cell r="D2261">
            <v>203.1936</v>
          </cell>
        </row>
        <row r="2262">
          <cell r="A2262" t="str">
            <v>001.31.00440</v>
          </cell>
          <cell r="B2262" t="str">
            <v>Fornecimento e instalação de hidrante de recalque composto de caixa de alvenaria, registro globo angular 45º - 1 1/2"""""""""""""""""""""""""""""""" e tampa de fºfº 80x60 cm</v>
          </cell>
          <cell r="C2262" t="str">
            <v>UN</v>
          </cell>
          <cell r="D2262">
            <v>327.75049999999999</v>
          </cell>
        </row>
        <row r="2263">
          <cell r="A2263" t="str">
            <v>001.31.00460</v>
          </cell>
          <cell r="B2263" t="str">
            <v>Fornecimento e instalação de mangueira fibra sintética pura tipo i graud - tipo parsh ou similar com adaptador para esguicho diâm. 1 1/2 pol</v>
          </cell>
          <cell r="C2263" t="str">
            <v>UN</v>
          </cell>
          <cell r="D2263">
            <v>180.34780000000001</v>
          </cell>
        </row>
        <row r="2264">
          <cell r="A2264" t="str">
            <v>001.31.00480</v>
          </cell>
          <cell r="B2264" t="str">
            <v xml:space="preserve">Fornecimento e instalação de armário em chapa de aço-com ventilação adequada - visor c/ inspeção c/ inscrição incêndio, cesto interno p/ abrigo da mangueira e esguicho tipo """"""""""""""""""""""""""""""""bucha spiero"""""""""""""""""""""""""""""""" ou </v>
          </cell>
          <cell r="C2264" t="str">
            <v>UN</v>
          </cell>
          <cell r="D2264">
            <v>109.34780000000001</v>
          </cell>
        </row>
        <row r="2265">
          <cell r="A2265" t="str">
            <v>001.31.00500</v>
          </cell>
          <cell r="B2265" t="str">
            <v>Fornecimento e instalação de bomba de incêndio - 4 cv/220v -1.800 rpm/60 hz - hm = 20 mca q=600l/min</v>
          </cell>
          <cell r="C2265" t="str">
            <v>UN</v>
          </cell>
          <cell r="D2265">
            <v>862.69560000000001</v>
          </cell>
        </row>
        <row r="2266">
          <cell r="A2266" t="str">
            <v>001.31.00520</v>
          </cell>
          <cell r="B2266" t="str">
            <v>Válvula  de pé com crivo de pvc tipo rosqueável 3/4 pol</v>
          </cell>
          <cell r="C2266" t="str">
            <v>UN</v>
          </cell>
          <cell r="D2266">
            <v>14.979100000000001</v>
          </cell>
        </row>
        <row r="2267">
          <cell r="A2267" t="str">
            <v>001.31.00540</v>
          </cell>
          <cell r="B2267" t="str">
            <v>Válvula  de pé com crivo de pvc tipo rosqueável 1 pol</v>
          </cell>
          <cell r="C2267" t="str">
            <v>UN</v>
          </cell>
          <cell r="D2267">
            <v>17.349900000000002</v>
          </cell>
        </row>
        <row r="2268">
          <cell r="A2268" t="str">
            <v>001.31.00560</v>
          </cell>
          <cell r="B2268" t="str">
            <v>Válvula  de pé com crivo de pvc tipo rosqueável 1 1/4 pol</v>
          </cell>
          <cell r="C2268" t="str">
            <v>UN</v>
          </cell>
          <cell r="D2268">
            <v>22.407900000000001</v>
          </cell>
        </row>
        <row r="2269">
          <cell r="A2269" t="str">
            <v>001.31.00580</v>
          </cell>
          <cell r="B2269" t="str">
            <v>Válvula de pé com crivo de pvc tipo rosqueável 1 1/2 pol</v>
          </cell>
          <cell r="C2269" t="str">
            <v>UN</v>
          </cell>
          <cell r="D2269">
            <v>22.038499999999999</v>
          </cell>
        </row>
        <row r="2270">
          <cell r="A2270" t="str">
            <v>001.32</v>
          </cell>
          <cell r="B2270" t="str">
            <v>INSTALAÇÕES HIDRÁULICA -  DRENAGEM</v>
          </cell>
          <cell r="D2270">
            <v>9055.3881000000001</v>
          </cell>
        </row>
        <row r="2271">
          <cell r="A2271" t="str">
            <v>001.32.00020</v>
          </cell>
          <cell r="B2271" t="str">
            <v>Fornecimento, assentamento e rejuntamento de tubos de concreto com armação simples 1000 mm</v>
          </cell>
          <cell r="C2271" t="str">
            <v>ML</v>
          </cell>
          <cell r="D2271">
            <v>152.85589999999999</v>
          </cell>
        </row>
        <row r="2272">
          <cell r="A2272" t="str">
            <v>001.32.00040</v>
          </cell>
          <cell r="B2272" t="str">
            <v>Fornecimento, assentamento e rejuntamento de tubos de concreto com armação simples  800 mm</v>
          </cell>
          <cell r="C2272" t="str">
            <v>ML</v>
          </cell>
          <cell r="D2272">
            <v>111.66160000000001</v>
          </cell>
        </row>
        <row r="2273">
          <cell r="A2273" t="str">
            <v>001.32.00060</v>
          </cell>
          <cell r="B2273" t="str">
            <v>Fornecimento, assentamento e rejuntamento de tubos de concreto com armação simples  600 mm</v>
          </cell>
          <cell r="C2273" t="str">
            <v>ML</v>
          </cell>
          <cell r="D2273">
            <v>84.84</v>
          </cell>
        </row>
        <row r="2274">
          <cell r="A2274" t="str">
            <v>001.32.00080</v>
          </cell>
          <cell r="B2274" t="str">
            <v>Fornecimento, assentamento e rejuntamento de tubos de concreto com armação simples  400 mm</v>
          </cell>
          <cell r="C2274" t="str">
            <v>ML</v>
          </cell>
          <cell r="D2274">
            <v>44.761699999999998</v>
          </cell>
        </row>
        <row r="2275">
          <cell r="A2275" t="str">
            <v>001.32.00100</v>
          </cell>
          <cell r="B2275" t="str">
            <v>Fornecimento, assentamento e rejuntamento de tubos de concreto com armação dupla 1000 mm</v>
          </cell>
          <cell r="C2275" t="str">
            <v>ML</v>
          </cell>
          <cell r="D2275">
            <v>187.85589999999999</v>
          </cell>
        </row>
        <row r="2276">
          <cell r="A2276" t="str">
            <v>001.32.00120</v>
          </cell>
          <cell r="B2276" t="str">
            <v>Fornecimento, assentamento e rejuntamento de tubos de concreto com armação dupla  800 mm</v>
          </cell>
          <cell r="C2276" t="str">
            <v>ML</v>
          </cell>
          <cell r="D2276">
            <v>135.66159999999999</v>
          </cell>
        </row>
        <row r="2277">
          <cell r="A2277" t="str">
            <v>001.32.00140</v>
          </cell>
          <cell r="B2277" t="str">
            <v>Fornecimento, assentamento e rejuntamento de tubos de concreto sem armação  600 mm</v>
          </cell>
          <cell r="C2277" t="str">
            <v>ML</v>
          </cell>
          <cell r="D2277">
            <v>66.078599999999994</v>
          </cell>
        </row>
        <row r="2278">
          <cell r="A2278" t="str">
            <v>001.32.00160</v>
          </cell>
          <cell r="B2278" t="str">
            <v>Fornecimento, assentamento e rejuntamento de tubos de concreto sem armação  500 mm</v>
          </cell>
          <cell r="C2278" t="str">
            <v>ML</v>
          </cell>
          <cell r="D2278">
            <v>48.900599999999997</v>
          </cell>
        </row>
        <row r="2279">
          <cell r="A2279" t="str">
            <v>001.32.00180</v>
          </cell>
          <cell r="B2279" t="str">
            <v>Fornecimento, assentamento e rejuntamento de tubos de concreto sem armação  400 mm</v>
          </cell>
          <cell r="C2279" t="str">
            <v>ML</v>
          </cell>
          <cell r="D2279">
            <v>34.761699999999998</v>
          </cell>
        </row>
        <row r="2280">
          <cell r="A2280" t="str">
            <v>001.32.00200</v>
          </cell>
          <cell r="B2280" t="str">
            <v>Fornecimento, assentamento e rejuntamento de tubos de concreto sem armação  350 mm</v>
          </cell>
          <cell r="C2280" t="str">
            <v>ML</v>
          </cell>
          <cell r="D2280">
            <v>26.261700000000001</v>
          </cell>
        </row>
        <row r="2281">
          <cell r="A2281" t="str">
            <v>001.32.00220</v>
          </cell>
          <cell r="B2281" t="str">
            <v>Fornecimento, assentamento e rejuntamento de tubos de concreto sem armação  300 mm</v>
          </cell>
          <cell r="C2281" t="str">
            <v>ML</v>
          </cell>
          <cell r="D2281">
            <v>21.886700000000001</v>
          </cell>
        </row>
        <row r="2282">
          <cell r="A2282" t="str">
            <v>001.32.00240</v>
          </cell>
          <cell r="B2282" t="str">
            <v>Fornecimento, assentamento e rejuntamento de tubos de concreto sem armação  250 mm</v>
          </cell>
          <cell r="C2282" t="str">
            <v>ML</v>
          </cell>
          <cell r="D2282">
            <v>20.886700000000001</v>
          </cell>
        </row>
        <row r="2283">
          <cell r="A2283" t="str">
            <v>001.32.00260</v>
          </cell>
          <cell r="B2283" t="str">
            <v>Fornecimento, assentamento e rejuntamento de tubos de concreto sem armação  200 mm</v>
          </cell>
          <cell r="C2283" t="str">
            <v>ML</v>
          </cell>
          <cell r="D2283">
            <v>16.670000000000002</v>
          </cell>
        </row>
        <row r="2284">
          <cell r="A2284" t="str">
            <v>001.32.00280</v>
          </cell>
          <cell r="B2284" t="str">
            <v>Fornecimento, assentamento e rejuntamento de tubos de concreto sem armação  150 mm</v>
          </cell>
          <cell r="C2284" t="str">
            <v>ML</v>
          </cell>
          <cell r="D2284">
            <v>14.67</v>
          </cell>
        </row>
        <row r="2285">
          <cell r="A2285" t="str">
            <v>001.32.00300</v>
          </cell>
          <cell r="B2285" t="str">
            <v>Fornecimento, assentamento e rejuntamento de tubos de concreto sem armação  100 mm</v>
          </cell>
          <cell r="C2285" t="str">
            <v>ML</v>
          </cell>
          <cell r="D2285">
            <v>11.6266</v>
          </cell>
        </row>
        <row r="2286">
          <cell r="A2286" t="str">
            <v>001.32.00320</v>
          </cell>
          <cell r="B2286" t="str">
            <v>Fornecimento, assentamento e rejuntamento de tubo de concreto poroso mf 400 mm</v>
          </cell>
          <cell r="C2286" t="str">
            <v>ML</v>
          </cell>
          <cell r="D2286">
            <v>38.261699999999998</v>
          </cell>
        </row>
        <row r="2287">
          <cell r="A2287" t="str">
            <v>001.32.00340</v>
          </cell>
          <cell r="B2287" t="str">
            <v>Fornecimento, assentamento e rejuntamento de tubo de concreto poroso mf 350 mm</v>
          </cell>
          <cell r="C2287" t="str">
            <v>ML</v>
          </cell>
          <cell r="D2287">
            <v>28.261700000000001</v>
          </cell>
        </row>
        <row r="2288">
          <cell r="A2288" t="str">
            <v>001.32.00360</v>
          </cell>
          <cell r="B2288" t="str">
            <v>Fornecimento, assentamento e rejuntamento de tubo de concreto poroso mf 300 mm</v>
          </cell>
          <cell r="C2288" t="str">
            <v>ML</v>
          </cell>
          <cell r="D2288">
            <v>19.161899999999999</v>
          </cell>
        </row>
        <row r="2289">
          <cell r="A2289" t="str">
            <v>001.32.00380</v>
          </cell>
          <cell r="B2289" t="str">
            <v>Fornecimento, assentamento e rejuntamento de tubo de concreto poroso mf 250 mm</v>
          </cell>
          <cell r="C2289" t="str">
            <v>ML</v>
          </cell>
          <cell r="D2289">
            <v>22.386700000000001</v>
          </cell>
        </row>
        <row r="2290">
          <cell r="A2290" t="str">
            <v>001.32.00400</v>
          </cell>
          <cell r="B2290" t="str">
            <v>Fornecimento, assentamento e rejuntamento de tubo de concreto poroso mf 200 mm</v>
          </cell>
          <cell r="C2290" t="str">
            <v>ML</v>
          </cell>
          <cell r="D2290">
            <v>16.87</v>
          </cell>
        </row>
        <row r="2291">
          <cell r="A2291" t="str">
            <v>001.32.00420</v>
          </cell>
          <cell r="B2291" t="str">
            <v>Fornecimento, assentamento e rejuntamento de tubo de concreto poroso mf 150 mm</v>
          </cell>
          <cell r="C2291" t="str">
            <v>ML</v>
          </cell>
          <cell r="D2291">
            <v>16.87</v>
          </cell>
        </row>
        <row r="2292">
          <cell r="A2292" t="str">
            <v>001.32.00440</v>
          </cell>
          <cell r="B2292" t="str">
            <v>Fornecimento, assentamento e rejuntamento de tubo de concreto poroso mf 100 mm</v>
          </cell>
          <cell r="C2292" t="str">
            <v>ML</v>
          </cell>
          <cell r="D2292">
            <v>20.426600000000001</v>
          </cell>
        </row>
        <row r="2293">
          <cell r="A2293" t="str">
            <v>001.32.00460</v>
          </cell>
          <cell r="B2293" t="str">
            <v>Execução de poço de visita conf. det. do dop n.4 120x120x50 cm</v>
          </cell>
          <cell r="C2293" t="str">
            <v>UN</v>
          </cell>
          <cell r="D2293">
            <v>713.39660000000003</v>
          </cell>
        </row>
        <row r="2294">
          <cell r="A2294" t="str">
            <v>001.32.00480</v>
          </cell>
          <cell r="B2294" t="str">
            <v>Execução de poço de visita conf. det. do dop n.4 120x120x70 cm</v>
          </cell>
          <cell r="C2294" t="str">
            <v>UN</v>
          </cell>
          <cell r="D2294">
            <v>802.01900000000001</v>
          </cell>
        </row>
        <row r="2295">
          <cell r="A2295" t="str">
            <v>001.32.00500</v>
          </cell>
          <cell r="B2295" t="str">
            <v>Execução de poço de visita conf. det. do dop n.4 120x120x105 cm</v>
          </cell>
          <cell r="C2295" t="str">
            <v>UN</v>
          </cell>
          <cell r="D2295">
            <v>962.78200000000004</v>
          </cell>
        </row>
        <row r="2296">
          <cell r="A2296" t="str">
            <v>001.32.00520</v>
          </cell>
          <cell r="B2296" t="str">
            <v>Execução de poço de visita conf. det. do dop n.4 120x120x120 cm</v>
          </cell>
          <cell r="C2296" t="str">
            <v>UN</v>
          </cell>
          <cell r="D2296">
            <v>1017.7448000000001</v>
          </cell>
        </row>
        <row r="2297">
          <cell r="A2297" t="str">
            <v>001.32.00540</v>
          </cell>
          <cell r="B2297" t="str">
            <v>Execução de poço de visita conf. det. do dop n.4 120x120x140 cm</v>
          </cell>
          <cell r="C2297" t="str">
            <v>UN</v>
          </cell>
          <cell r="D2297">
            <v>1466.7221999999999</v>
          </cell>
        </row>
        <row r="2298">
          <cell r="A2298" t="str">
            <v>001.32.00560</v>
          </cell>
          <cell r="B2298" t="str">
            <v>Execução de poço de visita conf. det. do dop n.4 120x120x190 cm</v>
          </cell>
          <cell r="C2298" t="str">
            <v>UN</v>
          </cell>
          <cell r="D2298">
            <v>1379.7886000000001</v>
          </cell>
        </row>
        <row r="2299">
          <cell r="A2299" t="str">
            <v>001.32.00580</v>
          </cell>
          <cell r="B2299" t="str">
            <v>Execução de caixa de passagem conf. det. n7 do dop 30 x 30 x 30 cm</v>
          </cell>
          <cell r="C2299" t="str">
            <v>UN</v>
          </cell>
          <cell r="D2299">
            <v>38.521000000000001</v>
          </cell>
        </row>
        <row r="2300">
          <cell r="A2300" t="str">
            <v>001.32.00600</v>
          </cell>
          <cell r="B2300" t="str">
            <v>Execução de caixa de passagem conf. det. n7 do dop 40 x 40 x 40 cm</v>
          </cell>
          <cell r="C2300" t="str">
            <v>UN</v>
          </cell>
          <cell r="D2300">
            <v>58.170699999999997</v>
          </cell>
        </row>
        <row r="2301">
          <cell r="A2301" t="str">
            <v>001.32.00620</v>
          </cell>
          <cell r="B2301" t="str">
            <v>Execução de caixa de passagem conf. det. n7 do dop 50 x 50 x 50 cm</v>
          </cell>
          <cell r="C2301" t="str">
            <v>UN</v>
          </cell>
          <cell r="D2301">
            <v>83.568399999999997</v>
          </cell>
        </row>
        <row r="2302">
          <cell r="A2302" t="str">
            <v>001.32.00640</v>
          </cell>
          <cell r="B2302" t="str">
            <v>Execução de caixa de passagem conf. det. n7 do dop 60 x 60 x 60 cm</v>
          </cell>
          <cell r="C2302" t="str">
            <v>UN</v>
          </cell>
          <cell r="D2302">
            <v>111.22369999999999</v>
          </cell>
        </row>
        <row r="2303">
          <cell r="A2303" t="str">
            <v>001.32.00660</v>
          </cell>
          <cell r="B2303" t="str">
            <v>Execução de caixa de passagem conf. det. n7 do dop 70 x 70 x 70 cm</v>
          </cell>
          <cell r="C2303" t="str">
            <v>UN</v>
          </cell>
          <cell r="D2303">
            <v>114.01609999999999</v>
          </cell>
        </row>
        <row r="2304">
          <cell r="A2304" t="str">
            <v>001.32.00680</v>
          </cell>
          <cell r="B2304" t="str">
            <v>Execução de caixa de passagem conf. det. n7 do dop 80 x 80 x 80 cm</v>
          </cell>
          <cell r="C2304" t="str">
            <v>UN</v>
          </cell>
          <cell r="D2304">
            <v>144.916</v>
          </cell>
        </row>
        <row r="2305">
          <cell r="A2305" t="str">
            <v>001.32.00700</v>
          </cell>
          <cell r="B2305" t="str">
            <v>Execução de caixa de passagem conf. det. n7 do dop 90 x 90 x 90 cm</v>
          </cell>
          <cell r="C2305" t="str">
            <v>UN</v>
          </cell>
          <cell r="D2305">
            <v>240.52289999999999</v>
          </cell>
        </row>
        <row r="2306">
          <cell r="A2306" t="str">
            <v>001.32.00720</v>
          </cell>
          <cell r="B2306" t="str">
            <v>Execução de caixa de passagem conf. det. n7 do dop 100 x 100 x 100 cm</v>
          </cell>
          <cell r="C2306" t="str">
            <v>UN</v>
          </cell>
          <cell r="D2306">
            <v>241.42449999999999</v>
          </cell>
        </row>
        <row r="2307">
          <cell r="A2307" t="str">
            <v>001.32.00740</v>
          </cell>
          <cell r="B2307" t="str">
            <v>Execução de caixa de passagem conf. det. n7 do dop 100 x 100 x 120 cm</v>
          </cell>
          <cell r="C2307" t="str">
            <v>UND</v>
          </cell>
          <cell r="D2307">
            <v>328.23200000000003</v>
          </cell>
        </row>
        <row r="2308">
          <cell r="A2308" t="str">
            <v>001.32.00760</v>
          </cell>
          <cell r="B2308" t="str">
            <v>Execução de caixa de passagem conf. det. n7 do dop 110 x 0.60 x 0.60 cm</v>
          </cell>
          <cell r="C2308" t="str">
            <v>UN</v>
          </cell>
          <cell r="D2308">
            <v>10.446400000000001</v>
          </cell>
        </row>
        <row r="2309">
          <cell r="A2309" t="str">
            <v>001.32.00780</v>
          </cell>
          <cell r="B2309" t="str">
            <v>Execução de caixa de areia dimensões 50 x 50 x 50 cm</v>
          </cell>
          <cell r="C2309" t="str">
            <v>UN</v>
          </cell>
          <cell r="D2309">
            <v>83.568399999999997</v>
          </cell>
        </row>
        <row r="2310">
          <cell r="A2310" t="str">
            <v>001.32.00800</v>
          </cell>
          <cell r="B2310" t="str">
            <v>Execução de canaleta para talude em concreto simples traço 1:4:8 com 8 cm espessura conf. det. n.32 e 33</v>
          </cell>
          <cell r="C2310" t="str">
            <v>ML</v>
          </cell>
          <cell r="D2310">
            <v>27.137599999999999</v>
          </cell>
        </row>
        <row r="2311">
          <cell r="A2311" t="str">
            <v>001.32.00820</v>
          </cell>
          <cell r="B2311" t="str">
            <v>Execução de canaleta de tijolo maciço 1/2 vez l=0,30 m inclusive grelha de ferro</v>
          </cell>
          <cell r="C2311" t="str">
            <v>ML</v>
          </cell>
          <cell r="D2311">
            <v>74.569299999999998</v>
          </cell>
        </row>
        <row r="2312">
          <cell r="A2312" t="str">
            <v>001.32.00840</v>
          </cell>
          <cell r="B2312" t="str">
            <v>Fornecimento e instalação de aspersor ou irrigador para jardim de metal - diamentro 3/4"</v>
          </cell>
          <cell r="C2312" t="str">
            <v>UN</v>
          </cell>
          <cell r="D2312">
            <v>15</v>
          </cell>
        </row>
        <row r="2313">
          <cell r="A2313" t="str">
            <v>001.33</v>
          </cell>
          <cell r="B2313" t="str">
            <v>LIMPEZA</v>
          </cell>
          <cell r="D2313">
            <v>20.2258</v>
          </cell>
        </row>
        <row r="2314">
          <cell r="A2314" t="str">
            <v>001.33.00020</v>
          </cell>
          <cell r="B2314" t="str">
            <v>Limpeza geral da obra</v>
          </cell>
          <cell r="C2314" t="str">
            <v>M2</v>
          </cell>
          <cell r="D2314">
            <v>1.9035</v>
          </cell>
        </row>
        <row r="2315">
          <cell r="A2315" t="str">
            <v>001.33.00040</v>
          </cell>
          <cell r="B2315" t="str">
            <v>Execução de limpeza geral da obra com retirada de entulhos</v>
          </cell>
          <cell r="C2315" t="str">
            <v>M2</v>
          </cell>
          <cell r="D2315">
            <v>1.9035</v>
          </cell>
        </row>
        <row r="2316">
          <cell r="A2316" t="str">
            <v>001.33.00060</v>
          </cell>
          <cell r="B2316" t="str">
            <v>Execução de Retirada de entulho em Caçamba inclusive Carga Manual distância até 30 mts</v>
          </cell>
          <cell r="C2316" t="str">
            <v>M3</v>
          </cell>
          <cell r="D2316">
            <v>16.418800000000001</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um"/>
      <sheetName val="Plan2"/>
      <sheetName val="Plan3"/>
      <sheetName val="cobertura quadra"/>
      <sheetName val="CRON REF"/>
    </sheetNames>
    <sheetDataSet>
      <sheetData sheetId="0" refreshError="1">
        <row r="3">
          <cell r="A3" t="str">
            <v>Obra :001 -  001</v>
          </cell>
        </row>
        <row r="4">
          <cell r="A4" t="str">
            <v xml:space="preserve">Total da Planilha - </v>
          </cell>
          <cell r="B4" t="str">
            <v>364.742,2448</v>
          </cell>
        </row>
        <row r="5">
          <cell r="A5" t="str">
            <v>Cód. Tarefa</v>
          </cell>
          <cell r="B5" t="str">
            <v>Descrição</v>
          </cell>
          <cell r="C5" t="str">
            <v>Unidade</v>
          </cell>
          <cell r="D5" t="str">
            <v>Valor Unitário</v>
          </cell>
        </row>
        <row r="6">
          <cell r="A6" t="str">
            <v>001</v>
          </cell>
          <cell r="B6" t="str">
            <v>BOLETIM DE REFERÊNCIA DE PREÇOS - ABRIL 2005</v>
          </cell>
          <cell r="D6">
            <v>364742.24479999999</v>
          </cell>
        </row>
        <row r="7">
          <cell r="A7" t="str">
            <v>001.01</v>
          </cell>
          <cell r="B7" t="str">
            <v>DEMOLIÇÃO E RETIRADA</v>
          </cell>
          <cell r="D7">
            <v>1590.6348</v>
          </cell>
        </row>
        <row r="8">
          <cell r="A8" t="str">
            <v>001.01.00020</v>
          </cell>
          <cell r="B8" t="str">
            <v>Demolição de cobertura construída c/telha de barro ou cerâmica</v>
          </cell>
          <cell r="C8" t="str">
            <v>M2</v>
          </cell>
          <cell r="D8">
            <v>2.6091000000000002</v>
          </cell>
        </row>
        <row r="9">
          <cell r="A9" t="str">
            <v>001.01.00040</v>
          </cell>
          <cell r="B9" t="str">
            <v>Demolição de cobertura construída c/telha de cimento amianto, alumínio, plastico e ferro galvanizado</v>
          </cell>
          <cell r="C9" t="str">
            <v>M2</v>
          </cell>
          <cell r="D9">
            <v>1.0871999999999999</v>
          </cell>
        </row>
        <row r="10">
          <cell r="A10" t="str">
            <v>001.01.00060</v>
          </cell>
          <cell r="B10" t="str">
            <v>Demolição de madeiramento de telhado constituído por tesouras (telha de barro)</v>
          </cell>
          <cell r="C10" t="str">
            <v>M2</v>
          </cell>
          <cell r="D10">
            <v>3.9278</v>
          </cell>
        </row>
        <row r="11">
          <cell r="A11" t="str">
            <v>001.01.00080</v>
          </cell>
          <cell r="B11" t="str">
            <v>Demolição de madeiramento de telhado constituído por tesouras (telha de cimento aminato e alumínio)</v>
          </cell>
          <cell r="C11" t="str">
            <v>M2</v>
          </cell>
          <cell r="D11">
            <v>3.3856999999999999</v>
          </cell>
        </row>
        <row r="12">
          <cell r="A12" t="str">
            <v>001.01.00100</v>
          </cell>
          <cell r="B12" t="str">
            <v>Demolição de madeiramento de telhado tipo pontaletados (telhas de barro)</v>
          </cell>
          <cell r="C12" t="str">
            <v>M2</v>
          </cell>
          <cell r="D12">
            <v>2.9251</v>
          </cell>
        </row>
        <row r="13">
          <cell r="A13" t="str">
            <v>001.01.00120</v>
          </cell>
          <cell r="B13" t="str">
            <v>Demolição de madeiramento de telhado tipo pontaletados (telhas de cimento aminato ou alumínio)</v>
          </cell>
          <cell r="C13" t="str">
            <v>M2</v>
          </cell>
          <cell r="D13">
            <v>2.9251</v>
          </cell>
        </row>
        <row r="14">
          <cell r="A14" t="str">
            <v>001.01.00130</v>
          </cell>
          <cell r="B14" t="str">
            <v>Demolição de Ripamento em Cobertura Barro ou Cerâmica</v>
          </cell>
          <cell r="C14" t="str">
            <v>m2</v>
          </cell>
          <cell r="D14">
            <v>0.19040000000000001</v>
          </cell>
        </row>
        <row r="15">
          <cell r="A15" t="str">
            <v>001.01.00140</v>
          </cell>
          <cell r="B15" t="str">
            <v>Demolição de estrutura de ferro  para  telhados</v>
          </cell>
          <cell r="C15" t="str">
            <v>M2</v>
          </cell>
          <cell r="D15">
            <v>8.0597999999999992</v>
          </cell>
        </row>
        <row r="16">
          <cell r="A16" t="str">
            <v>001.01.00160</v>
          </cell>
          <cell r="B16" t="str">
            <v>Retirada de cobertura de madeira - caibros e vigas</v>
          </cell>
          <cell r="C16" t="str">
            <v>ML</v>
          </cell>
          <cell r="D16">
            <v>0.20039999999999999</v>
          </cell>
        </row>
        <row r="17">
          <cell r="A17" t="str">
            <v>001.01.00180</v>
          </cell>
          <cell r="B17" t="str">
            <v>Retirada de cobertura de madeira - ripas</v>
          </cell>
          <cell r="C17" t="str">
            <v>ML</v>
          </cell>
          <cell r="D17">
            <v>0.1002</v>
          </cell>
        </row>
        <row r="18">
          <cell r="A18" t="str">
            <v>001.01.00200</v>
          </cell>
          <cell r="B18" t="str">
            <v>Retirada de cobertura em telhas de barro s/aproveitamento das cumeeiras e espigões</v>
          </cell>
          <cell r="C18" t="str">
            <v>UN</v>
          </cell>
          <cell r="D18">
            <v>0.27660000000000001</v>
          </cell>
        </row>
        <row r="19">
          <cell r="A19" t="str">
            <v>001.01.00220</v>
          </cell>
          <cell r="B19" t="str">
            <v>Retirada de cobertura em telhas de cimento aminato, alumínio, plástico ou ferro galvanizado</v>
          </cell>
          <cell r="C19" t="str">
            <v>UN</v>
          </cell>
          <cell r="D19">
            <v>3.6886000000000001</v>
          </cell>
        </row>
        <row r="20">
          <cell r="A20" t="str">
            <v>001.01.00240</v>
          </cell>
          <cell r="B20" t="str">
            <v>Retirada de cobertura em telhas cerãmicas ( plan , colonial , francesa , etc. )</v>
          </cell>
          <cell r="C20" t="str">
            <v>M2</v>
          </cell>
          <cell r="D20">
            <v>2.4449999999999998</v>
          </cell>
        </row>
        <row r="21">
          <cell r="A21" t="str">
            <v>001.01.00260</v>
          </cell>
          <cell r="B21" t="str">
            <v>Retirada de cobertura em telhas de cimento aminato, alumínio, plástico e c.g.</v>
          </cell>
          <cell r="C21" t="str">
            <v>M2</v>
          </cell>
          <cell r="D21">
            <v>1.3028999999999999</v>
          </cell>
        </row>
        <row r="22">
          <cell r="A22" t="str">
            <v>001.01.00280</v>
          </cell>
          <cell r="B22" t="str">
            <v>Retirada de madeiramento de telhado constituído por tesouras (telha de barro)</v>
          </cell>
          <cell r="C22" t="str">
            <v>M2</v>
          </cell>
          <cell r="D22">
            <v>3.0061</v>
          </cell>
        </row>
        <row r="23">
          <cell r="A23" t="str">
            <v>001.01.00300</v>
          </cell>
          <cell r="B23" t="str">
            <v>Retirada de madeiramento de telhado constituído por tesouras (telha de cimento amianto ou alumínio)</v>
          </cell>
          <cell r="C23" t="str">
            <v>M2</v>
          </cell>
          <cell r="D23">
            <v>2.5051000000000001</v>
          </cell>
        </row>
        <row r="24">
          <cell r="A24" t="str">
            <v>001.01.00320</v>
          </cell>
          <cell r="B24" t="str">
            <v>Retirada de madeiramento de telhado tipo pontaletados (telhas de barro)</v>
          </cell>
          <cell r="C24" t="str">
            <v>M2</v>
          </cell>
          <cell r="D24">
            <v>2.004</v>
          </cell>
        </row>
        <row r="25">
          <cell r="A25" t="str">
            <v>001.01.00340</v>
          </cell>
          <cell r="B25" t="str">
            <v>Retirada de madeiramento de telhado tipo pontaletados (telhas de cimento amianto ou alumínio)</v>
          </cell>
          <cell r="C25" t="str">
            <v>M2</v>
          </cell>
          <cell r="D25">
            <v>1.8036000000000001</v>
          </cell>
        </row>
        <row r="26">
          <cell r="A26" t="str">
            <v>001.01.00360</v>
          </cell>
          <cell r="B26" t="str">
            <v>Retirada de calhas e rufos metálicos</v>
          </cell>
          <cell r="C26" t="str">
            <v>M2</v>
          </cell>
          <cell r="D26">
            <v>3.0522</v>
          </cell>
        </row>
        <row r="27">
          <cell r="A27" t="str">
            <v>001.01.00380</v>
          </cell>
          <cell r="B27" t="str">
            <v>Demolição de revestimento de argamassa de cal e areia (inclusive emboço)</v>
          </cell>
          <cell r="C27" t="str">
            <v>M2</v>
          </cell>
          <cell r="D27">
            <v>1.9035</v>
          </cell>
        </row>
        <row r="28">
          <cell r="A28" t="str">
            <v>001.01.00400</v>
          </cell>
          <cell r="B28" t="str">
            <v>Demolição de revestimento de argamassa mista (inclusive emboço)</v>
          </cell>
          <cell r="C28" t="str">
            <v>M2</v>
          </cell>
          <cell r="D28">
            <v>2.8553000000000002</v>
          </cell>
        </row>
        <row r="29">
          <cell r="A29" t="str">
            <v>001.01.00420</v>
          </cell>
          <cell r="B29" t="str">
            <v>Demolição de revestimento de argamassa de cimento e areia (inclusive emboço)</v>
          </cell>
          <cell r="C29" t="str">
            <v>M2</v>
          </cell>
          <cell r="D29">
            <v>7.3181000000000003</v>
          </cell>
        </row>
        <row r="30">
          <cell r="A30" t="str">
            <v>001.01.00440</v>
          </cell>
          <cell r="B30" t="str">
            <v>Demolição de azulejos pastilas ladrilhos cerâmicos ou base de gres (inclusive emboço)</v>
          </cell>
          <cell r="C30" t="str">
            <v>M2</v>
          </cell>
          <cell r="D30">
            <v>7.0641999999999996</v>
          </cell>
        </row>
        <row r="31">
          <cell r="A31" t="str">
            <v>001.01.00460</v>
          </cell>
          <cell r="B31" t="str">
            <v>Demolição de mármore, pedra ou granito (inclusive emboço)</v>
          </cell>
          <cell r="C31" t="str">
            <v>M2</v>
          </cell>
          <cell r="D31">
            <v>7.0641999999999996</v>
          </cell>
        </row>
        <row r="32">
          <cell r="A32" t="str">
            <v>001.01.00480</v>
          </cell>
          <cell r="B32" t="str">
            <v>Demolição de quadro negro</v>
          </cell>
          <cell r="C32" t="str">
            <v>M2</v>
          </cell>
          <cell r="D32">
            <v>7.0641999999999996</v>
          </cell>
        </row>
        <row r="33">
          <cell r="A33" t="str">
            <v>001.01.00500</v>
          </cell>
          <cell r="B33" t="str">
            <v>Retirada de revestimento com mármore, pedra ou granito (inclusive emboço)</v>
          </cell>
          <cell r="C33" t="str">
            <v>M2</v>
          </cell>
          <cell r="D33">
            <v>6.5143000000000004</v>
          </cell>
        </row>
        <row r="34">
          <cell r="A34" t="str">
            <v>001.01.00520</v>
          </cell>
          <cell r="B34" t="str">
            <v>Demolição de forro de estuque (inclusive entarugamento de madeira)</v>
          </cell>
          <cell r="C34" t="str">
            <v>M2</v>
          </cell>
          <cell r="D34">
            <v>2.0588000000000002</v>
          </cell>
        </row>
        <row r="35">
          <cell r="A35" t="str">
            <v>001.01.00540</v>
          </cell>
          <cell r="B35" t="str">
            <v>Demolição de forro de madeira ou de gesso (incluso entarugamento)</v>
          </cell>
          <cell r="C35" t="str">
            <v>M2</v>
          </cell>
          <cell r="D35">
            <v>1.7394000000000001</v>
          </cell>
        </row>
        <row r="36">
          <cell r="A36" t="str">
            <v>001.01.00560</v>
          </cell>
          <cell r="B36" t="str">
            <v>Demolição somente das tábuas ou chapas de madeira ou de gesso</v>
          </cell>
          <cell r="C36" t="str">
            <v>M2</v>
          </cell>
          <cell r="D36">
            <v>2.6091000000000002</v>
          </cell>
        </row>
        <row r="37">
          <cell r="A37" t="str">
            <v>001.01.00580</v>
          </cell>
          <cell r="B37" t="str">
            <v>Demolição de lambris de madeira inclusive entarugamento</v>
          </cell>
          <cell r="C37" t="str">
            <v>M2</v>
          </cell>
          <cell r="D37">
            <v>7.0641999999999996</v>
          </cell>
        </row>
        <row r="38">
          <cell r="A38" t="str">
            <v>001.01.00600</v>
          </cell>
          <cell r="B38" t="str">
            <v>Demolição somente de chapas ou placas de lambris ou madeira</v>
          </cell>
          <cell r="C38" t="str">
            <v>M2</v>
          </cell>
          <cell r="D38">
            <v>4.3993000000000002</v>
          </cell>
        </row>
        <row r="39">
          <cell r="A39" t="str">
            <v>001.01.00620</v>
          </cell>
          <cell r="B39" t="str">
            <v>Retirada de todo o forro inclusive vigas e sarrafos</v>
          </cell>
          <cell r="C39" t="str">
            <v>M2</v>
          </cell>
          <cell r="D39">
            <v>9.2608999999999995</v>
          </cell>
        </row>
        <row r="40">
          <cell r="A40" t="str">
            <v>001.01.00640</v>
          </cell>
          <cell r="B40" t="str">
            <v>Retirada de todos os lambris inclusive caibros e sarrafos</v>
          </cell>
          <cell r="C40" t="str">
            <v>M2</v>
          </cell>
          <cell r="D40">
            <v>9.2608999999999995</v>
          </cell>
        </row>
        <row r="41">
          <cell r="A41" t="str">
            <v>001.01.00660</v>
          </cell>
          <cell r="B41" t="str">
            <v>Demolição de alvenaria de tijolos maciços</v>
          </cell>
          <cell r="C41" t="str">
            <v>M3</v>
          </cell>
          <cell r="D41">
            <v>17.935300000000002</v>
          </cell>
        </row>
        <row r="42">
          <cell r="A42" t="str">
            <v>001.01.00680</v>
          </cell>
          <cell r="B42" t="str">
            <v>Retirada de alvenaria de tijolos maciços</v>
          </cell>
          <cell r="C42" t="str">
            <v>M3</v>
          </cell>
          <cell r="D42">
            <v>33.967100000000002</v>
          </cell>
        </row>
        <row r="43">
          <cell r="A43" t="str">
            <v>001.01.00700</v>
          </cell>
          <cell r="B43" t="str">
            <v>Demolição de alvenaria de tijolos cerâmicos</v>
          </cell>
          <cell r="C43" t="str">
            <v>M3</v>
          </cell>
          <cell r="D43">
            <v>13.045400000000001</v>
          </cell>
        </row>
        <row r="44">
          <cell r="A44" t="str">
            <v>001.01.00720</v>
          </cell>
          <cell r="B44" t="str">
            <v>Demolição de alvenaria de blocos de concreto</v>
          </cell>
          <cell r="C44" t="str">
            <v>M3</v>
          </cell>
          <cell r="D44">
            <v>13.045400000000001</v>
          </cell>
        </row>
        <row r="45">
          <cell r="A45" t="str">
            <v>001.01.00740</v>
          </cell>
          <cell r="B45" t="str">
            <v>Retirada de alvenaria de blocos de concreto</v>
          </cell>
          <cell r="C45" t="str">
            <v>M3</v>
          </cell>
          <cell r="D45">
            <v>26.090800000000002</v>
          </cell>
        </row>
        <row r="46">
          <cell r="A46" t="str">
            <v>001.01.00760</v>
          </cell>
          <cell r="B46" t="str">
            <v>Demolição de alvenaria de pedra</v>
          </cell>
          <cell r="C46" t="str">
            <v>M3</v>
          </cell>
          <cell r="D46">
            <v>33.1633</v>
          </cell>
        </row>
        <row r="47">
          <cell r="A47" t="str">
            <v>001.01.00780</v>
          </cell>
          <cell r="B47" t="str">
            <v>Retirada de alvenaria de pedra</v>
          </cell>
          <cell r="C47" t="str">
            <v>M3</v>
          </cell>
          <cell r="D47">
            <v>37.511800000000001</v>
          </cell>
        </row>
        <row r="48">
          <cell r="A48" t="str">
            <v>001.01.00800</v>
          </cell>
          <cell r="B48" t="str">
            <v>Demolição de alvenaria de placas de concreto celular</v>
          </cell>
          <cell r="C48" t="str">
            <v>M3</v>
          </cell>
          <cell r="D48">
            <v>7.6139999999999999</v>
          </cell>
        </row>
        <row r="49">
          <cell r="A49" t="str">
            <v>001.01.00820</v>
          </cell>
          <cell r="B49" t="str">
            <v>Retirada de alvenaria de placas de concreto celular</v>
          </cell>
          <cell r="C49" t="str">
            <v>M3</v>
          </cell>
          <cell r="D49">
            <v>13.028600000000001</v>
          </cell>
        </row>
        <row r="50">
          <cell r="A50" t="str">
            <v>001.01.00840</v>
          </cell>
          <cell r="B50" t="str">
            <v>Demolição de alvenaria de adobo</v>
          </cell>
          <cell r="C50" t="str">
            <v>M3</v>
          </cell>
          <cell r="D50">
            <v>19.035</v>
          </cell>
        </row>
        <row r="51">
          <cell r="A51" t="str">
            <v>001.01.00860</v>
          </cell>
          <cell r="B51" t="str">
            <v>Demolição de elemento vazado</v>
          </cell>
          <cell r="C51" t="str">
            <v>M2</v>
          </cell>
          <cell r="D51">
            <v>24.4664</v>
          </cell>
        </row>
        <row r="52">
          <cell r="A52" t="str">
            <v>001.01.00880</v>
          </cell>
          <cell r="B52" t="str">
            <v>Demolição inclusive entarugamento de paredes divisórias de tábuas e chapas</v>
          </cell>
          <cell r="C52" t="str">
            <v>M2</v>
          </cell>
          <cell r="D52">
            <v>3.8069999999999999</v>
          </cell>
        </row>
        <row r="53">
          <cell r="A53" t="str">
            <v>001.01.00900</v>
          </cell>
          <cell r="B53" t="str">
            <v>Demolição apenas das tábuas ou chapas das paredes divisórias</v>
          </cell>
          <cell r="C53" t="str">
            <v>M2</v>
          </cell>
          <cell r="D53">
            <v>2.6648999999999998</v>
          </cell>
        </row>
        <row r="54">
          <cell r="A54" t="str">
            <v>001.01.00920</v>
          </cell>
          <cell r="B54" t="str">
            <v>Retirada de divisória tipo naval</v>
          </cell>
          <cell r="C54" t="str">
            <v>m2</v>
          </cell>
          <cell r="D54">
            <v>1.5227999999999999</v>
          </cell>
        </row>
        <row r="55">
          <cell r="A55" t="str">
            <v>001.01.00940</v>
          </cell>
          <cell r="B55" t="str">
            <v>Demolição de alvenaria de fundação de tijolos maciços inclusive escavações necessárias</v>
          </cell>
          <cell r="C55" t="str">
            <v>M3</v>
          </cell>
          <cell r="D55">
            <v>67.934200000000004</v>
          </cell>
        </row>
        <row r="56">
          <cell r="A56" t="str">
            <v>001.01.00960</v>
          </cell>
          <cell r="B56" t="str">
            <v>Demolição de alvenaria de fundações de pedra</v>
          </cell>
          <cell r="C56" t="str">
            <v>M3</v>
          </cell>
          <cell r="D56">
            <v>34.262999999999998</v>
          </cell>
        </row>
        <row r="57">
          <cell r="A57" t="str">
            <v>001.01.00980</v>
          </cell>
          <cell r="B57" t="str">
            <v>Demolição de concreto simples em fundação</v>
          </cell>
          <cell r="C57" t="str">
            <v>M3</v>
          </cell>
          <cell r="D57">
            <v>58.915799999999997</v>
          </cell>
        </row>
        <row r="58">
          <cell r="A58" t="str">
            <v>001.01.01000</v>
          </cell>
          <cell r="B58" t="str">
            <v>Demolição de concreto armado em fundações</v>
          </cell>
          <cell r="C58" t="str">
            <v>M3</v>
          </cell>
          <cell r="D58">
            <v>150.42070000000001</v>
          </cell>
        </row>
        <row r="59">
          <cell r="A59" t="str">
            <v>001.01.01020</v>
          </cell>
          <cell r="B59" t="str">
            <v>Demolição de concreto simples acima do embasamento</v>
          </cell>
          <cell r="C59" t="str">
            <v>M3</v>
          </cell>
          <cell r="D59">
            <v>48.915999999999997</v>
          </cell>
        </row>
        <row r="60">
          <cell r="A60" t="str">
            <v>001.01.01040</v>
          </cell>
          <cell r="B60" t="str">
            <v>Demolição de concreto armado acima do embasamento</v>
          </cell>
          <cell r="C60" t="str">
            <v>M3</v>
          </cell>
          <cell r="D60">
            <v>135.1079</v>
          </cell>
        </row>
        <row r="61">
          <cell r="A61" t="str">
            <v>001.01.01042</v>
          </cell>
          <cell r="B61" t="str">
            <v>Rasgo em piso de concreto simples 7.00 x 7.00 cm para passagem de tubulação, utilizando máquina corta piso manual com disco diamantado</v>
          </cell>
          <cell r="C61" t="str">
            <v>ml</v>
          </cell>
          <cell r="D61">
            <v>3.4912999999999998</v>
          </cell>
        </row>
        <row r="62">
          <cell r="A62" t="str">
            <v>001.01.01045</v>
          </cell>
          <cell r="B62" t="str">
            <v>Rasgo em piso de concreto simples 10.00 x 7.00 cm para passagem de tubulação, utilizando máquina corta piso manual com disco diamantado</v>
          </cell>
          <cell r="C62" t="str">
            <v>ml</v>
          </cell>
          <cell r="D62">
            <v>4.4429999999999996</v>
          </cell>
        </row>
        <row r="63">
          <cell r="A63" t="str">
            <v>001.01.01050</v>
          </cell>
          <cell r="B63" t="str">
            <v>Rasgo em piso de concreto simples 15.00 x 7.00 cm para passagem de tubulação, utilizando máquina corta piso manual com disco diamantado</v>
          </cell>
          <cell r="C63" t="str">
            <v>ml</v>
          </cell>
          <cell r="D63">
            <v>6.3464999999999998</v>
          </cell>
        </row>
        <row r="64">
          <cell r="A64" t="str">
            <v>001.01.01060</v>
          </cell>
          <cell r="B64" t="str">
            <v>Demolição de assoalhos de tábuas incl.rodapés e cordões</v>
          </cell>
          <cell r="C64" t="str">
            <v>M2</v>
          </cell>
          <cell r="D64">
            <v>6.8522999999999996</v>
          </cell>
        </row>
        <row r="65">
          <cell r="A65" t="str">
            <v>001.01.01080</v>
          </cell>
          <cell r="B65" t="str">
            <v>Demolição de assoalhos de tábuas apenas das tábuas</v>
          </cell>
          <cell r="C65" t="str">
            <v>M2</v>
          </cell>
          <cell r="D65">
            <v>2.7408999999999999</v>
          </cell>
        </row>
        <row r="66">
          <cell r="A66" t="str">
            <v>001.01.01100</v>
          </cell>
          <cell r="B66" t="str">
            <v>Retirada de todo piso assoalho de tábuas inclusive vigamento de peróba</v>
          </cell>
          <cell r="C66" t="str">
            <v>M2</v>
          </cell>
          <cell r="D66">
            <v>11.176299999999999</v>
          </cell>
        </row>
        <row r="67">
          <cell r="A67" t="str">
            <v>001.01.01120</v>
          </cell>
          <cell r="B67" t="str">
            <v>Demolição de pisos de tacos madeira inclusive argamassa de assentamento</v>
          </cell>
          <cell r="C67" t="str">
            <v>M2</v>
          </cell>
          <cell r="D67">
            <v>8.3957999999999995</v>
          </cell>
        </row>
        <row r="68">
          <cell r="A68" t="str">
            <v>001.01.01140</v>
          </cell>
          <cell r="B68" t="str">
            <v>Retirada de pisos de tacos madeira inclusive argamassa de assentamento</v>
          </cell>
          <cell r="C68" t="str">
            <v>M2</v>
          </cell>
          <cell r="D68">
            <v>10.020200000000001</v>
          </cell>
        </row>
        <row r="69">
          <cell r="A69" t="str">
            <v>001.01.01160</v>
          </cell>
          <cell r="B69" t="str">
            <v>Demolição de rodapé de madeira</v>
          </cell>
          <cell r="C69" t="str">
            <v>ML</v>
          </cell>
          <cell r="D69">
            <v>0.30459999999999998</v>
          </cell>
        </row>
        <row r="70">
          <cell r="A70" t="str">
            <v>001.01.01180</v>
          </cell>
          <cell r="B70" t="str">
            <v>Retirada de rodapé de madeira</v>
          </cell>
          <cell r="C70" t="str">
            <v>ML</v>
          </cell>
          <cell r="D70">
            <v>0.48730000000000001</v>
          </cell>
        </row>
        <row r="71">
          <cell r="A71" t="str">
            <v>001.01.01200</v>
          </cell>
          <cell r="B71" t="str">
            <v>Demolição de pisos de ladrilhos em geral</v>
          </cell>
          <cell r="C71" t="str">
            <v>M2</v>
          </cell>
          <cell r="D71">
            <v>3.0438999999999998</v>
          </cell>
        </row>
        <row r="72">
          <cell r="A72" t="str">
            <v>001.01.01220</v>
          </cell>
          <cell r="B72" t="str">
            <v>Demolição de ladrilhos em geral sobre base ou lastro de concreto</v>
          </cell>
          <cell r="C72" t="str">
            <v>M2</v>
          </cell>
          <cell r="D72">
            <v>6.0877999999999997</v>
          </cell>
        </row>
        <row r="73">
          <cell r="A73" t="str">
            <v>001.01.01240</v>
          </cell>
          <cell r="B73" t="str">
            <v>Demolição de pisos de granilite ou cimentado</v>
          </cell>
          <cell r="C73" t="str">
            <v>M2</v>
          </cell>
          <cell r="D73">
            <v>1.1307</v>
          </cell>
        </row>
        <row r="74">
          <cell r="A74" t="str">
            <v>001.01.01260</v>
          </cell>
          <cell r="B74" t="str">
            <v>Retirada de pavimentação em paralelepípedo</v>
          </cell>
          <cell r="C74" t="str">
            <v>M2</v>
          </cell>
          <cell r="D74">
            <v>3.4788000000000001</v>
          </cell>
        </row>
        <row r="75">
          <cell r="A75" t="str">
            <v>001.01.01280</v>
          </cell>
          <cell r="B75" t="str">
            <v>Demolição de pavimentação asfáltica p/processo manual</v>
          </cell>
          <cell r="C75" t="str">
            <v>M2</v>
          </cell>
          <cell r="D75">
            <v>5.7104999999999997</v>
          </cell>
        </row>
        <row r="76">
          <cell r="A76" t="str">
            <v>001.01.01300</v>
          </cell>
          <cell r="B76" t="str">
            <v>Demolição de pisos cimentados sobre base ou lastro concreto</v>
          </cell>
          <cell r="C76" t="str">
            <v>M2</v>
          </cell>
          <cell r="D76">
            <v>5.6529999999999996</v>
          </cell>
        </row>
        <row r="77">
          <cell r="A77" t="str">
            <v>001.01.01320</v>
          </cell>
          <cell r="B77" t="str">
            <v>Demolição de lastro de concreto</v>
          </cell>
          <cell r="C77" t="str">
            <v>M2</v>
          </cell>
          <cell r="D77">
            <v>3.0438999999999998</v>
          </cell>
        </row>
        <row r="78">
          <cell r="A78" t="str">
            <v>001.01.01340</v>
          </cell>
          <cell r="B78" t="str">
            <v>Retirada de vidros inteiros</v>
          </cell>
          <cell r="C78" t="str">
            <v>M2</v>
          </cell>
          <cell r="D78">
            <v>2.3028</v>
          </cell>
        </row>
        <row r="79">
          <cell r="A79" t="str">
            <v>001.01.01360</v>
          </cell>
          <cell r="B79" t="str">
            <v>Retirada de esquadrias de madeira inclusive batente</v>
          </cell>
          <cell r="C79" t="str">
            <v>M2</v>
          </cell>
          <cell r="D79">
            <v>3.4788000000000001</v>
          </cell>
        </row>
        <row r="80">
          <cell r="A80" t="str">
            <v>001.01.01380</v>
          </cell>
          <cell r="B80" t="str">
            <v>Retirada de esquadrias metálicas</v>
          </cell>
          <cell r="C80" t="str">
            <v>M2</v>
          </cell>
          <cell r="D80">
            <v>4.5599999999999996</v>
          </cell>
        </row>
        <row r="81">
          <cell r="A81" t="str">
            <v>001.01.01400</v>
          </cell>
          <cell r="B81" t="str">
            <v>Retirada de fechaduras</v>
          </cell>
          <cell r="C81" t="str">
            <v>UN</v>
          </cell>
          <cell r="D81">
            <v>2.3028</v>
          </cell>
        </row>
        <row r="82">
          <cell r="A82" t="str">
            <v>001.01.01420</v>
          </cell>
          <cell r="B82" t="str">
            <v>Retirada de esquadria de madeira, somente as folhas</v>
          </cell>
          <cell r="C82" t="str">
            <v>M2</v>
          </cell>
          <cell r="D82">
            <v>1.5441</v>
          </cell>
        </row>
        <row r="83">
          <cell r="A83" t="str">
            <v>001.01.01440</v>
          </cell>
          <cell r="B83" t="str">
            <v>Retirada de aparelhos de louça ou ferro sanitário</v>
          </cell>
          <cell r="C83" t="str">
            <v>UN</v>
          </cell>
          <cell r="D83">
            <v>8.3524999999999991</v>
          </cell>
        </row>
        <row r="84">
          <cell r="A84" t="str">
            <v>001.01.01460</v>
          </cell>
          <cell r="B84" t="str">
            <v>Retirada de caixa dágua pré fabricada</v>
          </cell>
          <cell r="C84" t="str">
            <v>UN</v>
          </cell>
          <cell r="D84">
            <v>13.9208</v>
          </cell>
        </row>
        <row r="85">
          <cell r="A85" t="str">
            <v>001.01.01480</v>
          </cell>
          <cell r="B85" t="str">
            <v>Demolição de tubulação de ferro galvanizado até 2 pol</v>
          </cell>
          <cell r="C85" t="str">
            <v>ML</v>
          </cell>
          <cell r="D85">
            <v>1.6705000000000001</v>
          </cell>
        </row>
        <row r="86">
          <cell r="A86" t="str">
            <v>001.01.01500</v>
          </cell>
          <cell r="B86" t="str">
            <v>Demolição de tubulação de ferro galvanizado acima de 2 pol</v>
          </cell>
          <cell r="C86" t="str">
            <v>ML</v>
          </cell>
          <cell r="D86">
            <v>2.7841999999999998</v>
          </cell>
        </row>
        <row r="87">
          <cell r="A87" t="str">
            <v>001.01.01520</v>
          </cell>
          <cell r="B87" t="str">
            <v>Retirada de tubo de ferro galvanizado até 2 pol</v>
          </cell>
          <cell r="C87" t="str">
            <v>ML</v>
          </cell>
          <cell r="D87">
            <v>2.7841999999999998</v>
          </cell>
        </row>
        <row r="88">
          <cell r="A88" t="str">
            <v>001.01.01540</v>
          </cell>
          <cell r="B88" t="str">
            <v>Retirada de tubo de ferro galvanizado acima de 2 pol</v>
          </cell>
          <cell r="C88" t="str">
            <v>ML</v>
          </cell>
          <cell r="D88">
            <v>3.3410000000000002</v>
          </cell>
        </row>
        <row r="89">
          <cell r="A89" t="str">
            <v>001.01.01560</v>
          </cell>
          <cell r="B89" t="str">
            <v>Demolição de tubo de f.f.ate 3 pol</v>
          </cell>
          <cell r="C89" t="str">
            <v>ML</v>
          </cell>
          <cell r="D89">
            <v>1.6705000000000001</v>
          </cell>
        </row>
        <row r="90">
          <cell r="A90" t="str">
            <v>001.01.01580</v>
          </cell>
          <cell r="B90" t="str">
            <v>Demolição de tubo de f.f.acima 3 pol</v>
          </cell>
          <cell r="C90" t="str">
            <v>ML</v>
          </cell>
          <cell r="D90">
            <v>2.7841999999999998</v>
          </cell>
        </row>
        <row r="91">
          <cell r="A91" t="str">
            <v>001.01.01600</v>
          </cell>
          <cell r="B91" t="str">
            <v>Retirada de tubo de f.f.ate 3 pol</v>
          </cell>
          <cell r="C91" t="str">
            <v>ML</v>
          </cell>
          <cell r="D91">
            <v>2.7841999999999998</v>
          </cell>
        </row>
        <row r="92">
          <cell r="A92" t="str">
            <v>001.01.01620</v>
          </cell>
          <cell r="B92" t="str">
            <v>Retirada de tubo de f.f.acima de 3 pol</v>
          </cell>
          <cell r="C92" t="str">
            <v>ML</v>
          </cell>
          <cell r="D92">
            <v>3.3410000000000002</v>
          </cell>
        </row>
        <row r="93">
          <cell r="A93" t="str">
            <v>001.01.01640</v>
          </cell>
          <cell r="B93" t="str">
            <v>Demolição de tubo de barro ou c.a.ate 3 pol</v>
          </cell>
          <cell r="C93" t="str">
            <v>ML</v>
          </cell>
          <cell r="D93">
            <v>1.1136999999999999</v>
          </cell>
        </row>
        <row r="94">
          <cell r="A94" t="str">
            <v>001.01.01660</v>
          </cell>
          <cell r="B94" t="str">
            <v>Demolição de tubo de barro ou c.a.acima de 3 pol</v>
          </cell>
          <cell r="C94" t="str">
            <v>ML</v>
          </cell>
          <cell r="D94">
            <v>1.6705000000000001</v>
          </cell>
        </row>
        <row r="95">
          <cell r="A95" t="str">
            <v>001.01.01680</v>
          </cell>
          <cell r="B95" t="str">
            <v>Retirada de tubos de barro ou cimento amianto até 3 pol</v>
          </cell>
          <cell r="C95" t="str">
            <v>ML</v>
          </cell>
          <cell r="D95">
            <v>3.3410000000000002</v>
          </cell>
        </row>
        <row r="96">
          <cell r="A96" t="str">
            <v>001.01.01700</v>
          </cell>
          <cell r="B96" t="str">
            <v>Retirada de tubos de barro ou cimento amianto acima de 3 pol</v>
          </cell>
          <cell r="C96" t="str">
            <v>ML</v>
          </cell>
          <cell r="D96">
            <v>3.8978000000000002</v>
          </cell>
        </row>
        <row r="97">
          <cell r="A97" t="str">
            <v>001.01.01720</v>
          </cell>
          <cell r="B97" t="str">
            <v>Retirada de registro ate 2 pol</v>
          </cell>
          <cell r="C97" t="str">
            <v>UN</v>
          </cell>
          <cell r="D97">
            <v>6.1250999999999998</v>
          </cell>
        </row>
        <row r="98">
          <cell r="A98" t="str">
            <v>001.01.01740</v>
          </cell>
          <cell r="B98" t="str">
            <v>Retirada de calhas e condutores</v>
          </cell>
          <cell r="C98" t="str">
            <v>ML</v>
          </cell>
          <cell r="D98">
            <v>1.2209000000000001</v>
          </cell>
        </row>
        <row r="99">
          <cell r="A99" t="str">
            <v>001.01.01760</v>
          </cell>
          <cell r="B99" t="str">
            <v>Execução de desentupimento de esgoto</v>
          </cell>
          <cell r="C99" t="str">
            <v>ML</v>
          </cell>
          <cell r="D99">
            <v>2.0348000000000002</v>
          </cell>
        </row>
        <row r="100">
          <cell r="A100" t="str">
            <v>001.01.01780</v>
          </cell>
          <cell r="B100" t="str">
            <v>Retirada de caixa de descarga</v>
          </cell>
          <cell r="C100" t="str">
            <v>UN</v>
          </cell>
          <cell r="D100">
            <v>5.3921999999999999</v>
          </cell>
        </row>
        <row r="101">
          <cell r="A101" t="str">
            <v>001.01.01800</v>
          </cell>
          <cell r="B101" t="str">
            <v>Retirada de bancadas, balcões ou pias (aço,granilite,ardósia,etc)</v>
          </cell>
          <cell r="C101" t="str">
            <v>M2</v>
          </cell>
          <cell r="D101">
            <v>9.2216000000000005</v>
          </cell>
        </row>
        <row r="102">
          <cell r="A102" t="str">
            <v>001.01.01820</v>
          </cell>
          <cell r="B102" t="str">
            <v>Demolição de quadro de luz e força</v>
          </cell>
          <cell r="C102" t="str">
            <v>UN</v>
          </cell>
          <cell r="D102">
            <v>13.9208</v>
          </cell>
        </row>
        <row r="103">
          <cell r="A103" t="str">
            <v>001.01.01840</v>
          </cell>
          <cell r="B103" t="str">
            <v>Retirada de quadro de luz e força</v>
          </cell>
          <cell r="C103" t="str">
            <v>UN</v>
          </cell>
          <cell r="D103">
            <v>19.489100000000001</v>
          </cell>
        </row>
        <row r="104">
          <cell r="A104" t="str">
            <v>001.01.01860</v>
          </cell>
          <cell r="B104" t="str">
            <v>Retirada de aparelhos incandecentes</v>
          </cell>
          <cell r="C104" t="str">
            <v>UN</v>
          </cell>
          <cell r="D104">
            <v>0.55679999999999996</v>
          </cell>
        </row>
        <row r="105">
          <cell r="A105" t="str">
            <v>001.01.01880</v>
          </cell>
          <cell r="B105" t="str">
            <v>Retirada de aparelhos fluorescentes</v>
          </cell>
          <cell r="C105" t="str">
            <v>UN</v>
          </cell>
          <cell r="D105">
            <v>2.2273000000000001</v>
          </cell>
        </row>
        <row r="106">
          <cell r="A106" t="str">
            <v>001.01.01900</v>
          </cell>
          <cell r="B106" t="str">
            <v>Demolição de tubulação elétrica ate 2.00 pol</v>
          </cell>
          <cell r="C106" t="str">
            <v>ML</v>
          </cell>
          <cell r="D106">
            <v>1.6705000000000001</v>
          </cell>
        </row>
        <row r="107">
          <cell r="A107" t="str">
            <v>001.01.01920</v>
          </cell>
          <cell r="B107" t="str">
            <v>Demolição de tubulação elétrica acima de 2.00 pol</v>
          </cell>
          <cell r="C107" t="str">
            <v>ML</v>
          </cell>
          <cell r="D107">
            <v>2.7841999999999998</v>
          </cell>
        </row>
        <row r="108">
          <cell r="A108" t="str">
            <v>001.01.01940</v>
          </cell>
          <cell r="B108" t="str">
            <v>Retirada de fiação (até cabo n.2 awg)</v>
          </cell>
          <cell r="C108" t="str">
            <v>ML</v>
          </cell>
          <cell r="D108">
            <v>0.1114</v>
          </cell>
        </row>
        <row r="109">
          <cell r="A109" t="str">
            <v>001.01.01960</v>
          </cell>
          <cell r="B109" t="str">
            <v>Retirada de fiação (do cabo 1/0 ate 4/0 awg)</v>
          </cell>
          <cell r="C109" t="str">
            <v>ML</v>
          </cell>
          <cell r="D109">
            <v>0.22270000000000001</v>
          </cell>
        </row>
        <row r="110">
          <cell r="A110" t="str">
            <v>001.01.01980</v>
          </cell>
          <cell r="B110" t="str">
            <v>Retirada de interruptores, tomadas, campainhas, etc. (inclusive, condutores e caixas)</v>
          </cell>
          <cell r="C110" t="str">
            <v>UN</v>
          </cell>
          <cell r="D110">
            <v>0.1114</v>
          </cell>
        </row>
        <row r="111">
          <cell r="A111" t="str">
            <v>001.01.02000</v>
          </cell>
          <cell r="B111" t="str">
            <v>Retirada de postes de madeira ou concreto ate 11.00 m</v>
          </cell>
          <cell r="C111" t="str">
            <v>UN</v>
          </cell>
          <cell r="D111">
            <v>17.455300000000001</v>
          </cell>
        </row>
        <row r="112">
          <cell r="A112" t="str">
            <v>001.01.02020</v>
          </cell>
          <cell r="B112" t="str">
            <v>Retirada de arruelas</v>
          </cell>
          <cell r="C112" t="str">
            <v>UN</v>
          </cell>
          <cell r="D112">
            <v>0.1114</v>
          </cell>
        </row>
        <row r="113">
          <cell r="A113" t="str">
            <v>001.01.02040</v>
          </cell>
          <cell r="B113" t="str">
            <v>Retirada de cruzeta de madeira</v>
          </cell>
          <cell r="C113" t="str">
            <v>UN</v>
          </cell>
          <cell r="D113">
            <v>0.27839999999999998</v>
          </cell>
        </row>
        <row r="114">
          <cell r="A114" t="str">
            <v>001.01.02060</v>
          </cell>
          <cell r="B114" t="str">
            <v>Retirada de isoladores</v>
          </cell>
          <cell r="C114" t="str">
            <v>UN</v>
          </cell>
          <cell r="D114">
            <v>0.55679999999999996</v>
          </cell>
        </row>
        <row r="115">
          <cell r="A115" t="str">
            <v>001.01.02080</v>
          </cell>
          <cell r="B115" t="str">
            <v>Retirada de mão francesa</v>
          </cell>
          <cell r="C115" t="str">
            <v>UN</v>
          </cell>
          <cell r="D115">
            <v>0.55679999999999996</v>
          </cell>
        </row>
        <row r="116">
          <cell r="A116" t="str">
            <v>001.01.02100</v>
          </cell>
          <cell r="B116" t="str">
            <v>Retirada de parafuso máquina ou francês</v>
          </cell>
          <cell r="C116" t="str">
            <v>UN</v>
          </cell>
          <cell r="D116">
            <v>0.55679999999999996</v>
          </cell>
        </row>
        <row r="117">
          <cell r="A117" t="str">
            <v>001.01.02120</v>
          </cell>
          <cell r="B117" t="str">
            <v>Retirada de pino p/isolador de 15 kv</v>
          </cell>
          <cell r="C117" t="str">
            <v>UN</v>
          </cell>
          <cell r="D117">
            <v>0.83520000000000005</v>
          </cell>
        </row>
        <row r="118">
          <cell r="A118" t="str">
            <v>001.01.02140</v>
          </cell>
          <cell r="B118" t="str">
            <v>Retirada de disjuntor monofásico, bifásico ou trifásico de 15 a até 200 a</v>
          </cell>
          <cell r="C118" t="str">
            <v>UN</v>
          </cell>
          <cell r="D118">
            <v>1.0174000000000001</v>
          </cell>
        </row>
        <row r="119">
          <cell r="A119" t="str">
            <v>001.01.02160</v>
          </cell>
          <cell r="B119" t="str">
            <v>Retirada de chave trifásica com fusíveis de 30a até 200a</v>
          </cell>
          <cell r="C119" t="str">
            <v>UN</v>
          </cell>
          <cell r="D119">
            <v>3.0522</v>
          </cell>
        </row>
        <row r="120">
          <cell r="A120" t="str">
            <v>001.01.02180</v>
          </cell>
          <cell r="B120" t="str">
            <v>Retirada de ventilador de teto completo</v>
          </cell>
          <cell r="C120" t="str">
            <v>UN</v>
          </cell>
          <cell r="D120">
            <v>1.526</v>
          </cell>
        </row>
        <row r="121">
          <cell r="A121" t="str">
            <v>001.01.02200</v>
          </cell>
          <cell r="B121" t="str">
            <v>Retirada de refletor com lâmpada</v>
          </cell>
          <cell r="C121" t="str">
            <v>UN</v>
          </cell>
          <cell r="D121">
            <v>1.526</v>
          </cell>
        </row>
        <row r="122">
          <cell r="A122" t="str">
            <v>001.01.02220</v>
          </cell>
          <cell r="B122" t="str">
            <v>Remanejamento de fancoils</v>
          </cell>
          <cell r="C122" t="str">
            <v>UN</v>
          </cell>
          <cell r="D122">
            <v>80.161600000000007</v>
          </cell>
        </row>
        <row r="123">
          <cell r="A123" t="str">
            <v>001.01.02240</v>
          </cell>
          <cell r="B123" t="str">
            <v>Retirada c/ remoção de transformador de at/bt-15 kv 75 a 150 kva</v>
          </cell>
          <cell r="C123" t="str">
            <v>UN</v>
          </cell>
          <cell r="D123">
            <v>199.11799999999999</v>
          </cell>
        </row>
        <row r="124">
          <cell r="A124" t="str">
            <v>001.01.02260</v>
          </cell>
          <cell r="B124" t="str">
            <v>Retirada com remoção de grupo motor-gerador de 60 a 250 kva</v>
          </cell>
          <cell r="C124" t="str">
            <v>UN</v>
          </cell>
          <cell r="D124">
            <v>199.11799999999999</v>
          </cell>
        </row>
        <row r="125">
          <cell r="A125" t="str">
            <v>001.01.02280</v>
          </cell>
          <cell r="B125" t="str">
            <v>Remoção de pintura a cal</v>
          </cell>
          <cell r="C125" t="str">
            <v>M2</v>
          </cell>
          <cell r="D125">
            <v>0.81220000000000003</v>
          </cell>
        </row>
        <row r="126">
          <cell r="A126" t="str">
            <v>001.01.02300</v>
          </cell>
          <cell r="B126" t="str">
            <v>Remoção de pintura a gesso cola ou base de látex (pva)</v>
          </cell>
          <cell r="C126" t="str">
            <v>M2</v>
          </cell>
          <cell r="D126">
            <v>1.0829</v>
          </cell>
        </row>
        <row r="127">
          <cell r="A127" t="str">
            <v>001.01.02320</v>
          </cell>
          <cell r="B127" t="str">
            <v>Remoção de pintura a óleo esmalte verniz ou grafite</v>
          </cell>
          <cell r="C127" t="str">
            <v>M2</v>
          </cell>
          <cell r="D127">
            <v>2.0588000000000002</v>
          </cell>
        </row>
        <row r="128">
          <cell r="A128" t="str">
            <v>001.01.02340</v>
          </cell>
          <cell r="B128" t="str">
            <v>Raspagem e lixamento de pintura a óleo esmalte verniz ou grafite</v>
          </cell>
          <cell r="C128" t="str">
            <v>M2</v>
          </cell>
          <cell r="D128">
            <v>1.5441</v>
          </cell>
        </row>
        <row r="129">
          <cell r="A129" t="str">
            <v>001.02</v>
          </cell>
          <cell r="B129" t="str">
            <v>SERVIÇOS PRELIMINARES</v>
          </cell>
          <cell r="D129">
            <v>3235.6857</v>
          </cell>
        </row>
        <row r="130">
          <cell r="A130" t="str">
            <v>001.02.00020</v>
          </cell>
          <cell r="B130" t="str">
            <v>Execução de Corte e destocamento inclusive remoção de árvore de pequeno porte com diâmetro até 15 cm</v>
          </cell>
          <cell r="C130" t="str">
            <v>un</v>
          </cell>
          <cell r="D130">
            <v>19.833600000000001</v>
          </cell>
        </row>
        <row r="131">
          <cell r="A131" t="str">
            <v>001.02.00040</v>
          </cell>
          <cell r="B131" t="str">
            <v>Execução de Corte e destocamento inclusive remoção de árvore de médio porte com diâmetro até 25 cm</v>
          </cell>
          <cell r="C131" t="str">
            <v>UN</v>
          </cell>
          <cell r="D131">
            <v>25.9434</v>
          </cell>
        </row>
        <row r="132">
          <cell r="A132" t="str">
            <v>001.02.00060</v>
          </cell>
          <cell r="B132" t="str">
            <v>Execução de Corte e destocamento de árvore de grande porte com diâmetro médio de 50 cm</v>
          </cell>
          <cell r="C132" t="str">
            <v>un</v>
          </cell>
          <cell r="D132">
            <v>115.05800000000001</v>
          </cell>
        </row>
        <row r="133">
          <cell r="A133" t="str">
            <v>001.02.00080</v>
          </cell>
          <cell r="B133" t="str">
            <v>Execução de Roçado em capoeirão c/empilhamento e queima de resíduos</v>
          </cell>
          <cell r="C133" t="str">
            <v>M2</v>
          </cell>
          <cell r="D133">
            <v>0.27450000000000002</v>
          </cell>
        </row>
        <row r="134">
          <cell r="A134" t="str">
            <v>001.02.00100</v>
          </cell>
          <cell r="B134" t="str">
            <v>Execução de Capinação de terreno inclusive retirada (bota fora)</v>
          </cell>
          <cell r="C134" t="str">
            <v>M2</v>
          </cell>
          <cell r="D134">
            <v>0.38069999999999998</v>
          </cell>
        </row>
        <row r="135">
          <cell r="A135" t="str">
            <v>001.02.00120</v>
          </cell>
          <cell r="B135" t="str">
            <v>Execução de Limpeza do terreno c/ retirada dos entulhos e queima dos mesmos</v>
          </cell>
          <cell r="C135" t="str">
            <v>M2</v>
          </cell>
          <cell r="D135">
            <v>0.30459999999999998</v>
          </cell>
        </row>
        <row r="136">
          <cell r="A136" t="str">
            <v>001.02.00160</v>
          </cell>
          <cell r="B136" t="str">
            <v>Fornecimento e Instalação de Tapume em chapa de madeira compensada 6.00 mm de espessura</v>
          </cell>
          <cell r="C136" t="str">
            <v>m2</v>
          </cell>
          <cell r="D136">
            <v>17.754799999999999</v>
          </cell>
        </row>
        <row r="137">
          <cell r="A137" t="str">
            <v>001.02.00180</v>
          </cell>
          <cell r="B137" t="str">
            <v>Fornecimento e Instalação de Tapume em Chapa Metálica e Fixado em Pilar de Madeira, com Parafusos Auto-Atarrachante,conf. det. SINFRA ( 8 Reaproveitamentos)</v>
          </cell>
          <cell r="C137" t="str">
            <v>ml</v>
          </cell>
          <cell r="D137">
            <v>20.6296</v>
          </cell>
        </row>
        <row r="138">
          <cell r="A138" t="str">
            <v>001.02.00200</v>
          </cell>
          <cell r="B138" t="str">
            <v>Execução de barracão de obra para alojamento</v>
          </cell>
          <cell r="C138" t="str">
            <v>m2</v>
          </cell>
          <cell r="D138">
            <v>65.298699999999997</v>
          </cell>
        </row>
        <row r="139">
          <cell r="A139" t="str">
            <v>001.02.00220</v>
          </cell>
          <cell r="B139" t="str">
            <v>Execução de barracão de obra para depósito ou refeitório</v>
          </cell>
          <cell r="C139" t="str">
            <v>m2</v>
          </cell>
          <cell r="D139">
            <v>62.970100000000002</v>
          </cell>
        </row>
        <row r="140">
          <cell r="A140" t="str">
            <v>001.02.00310</v>
          </cell>
          <cell r="B140" t="str">
            <v>Instalações Provisórias em Estrutura Metálica Tipo Conteiner (Almoxarifado, Depósito, Escritório, Ferramentaria, etc.) dim. 1.50x1.80x3.00 mts</v>
          </cell>
          <cell r="C140" t="str">
            <v>mês</v>
          </cell>
          <cell r="D140">
            <v>180</v>
          </cell>
        </row>
        <row r="141">
          <cell r="A141" t="str">
            <v>001.02.00320</v>
          </cell>
          <cell r="B141" t="str">
            <v>Execução de instalação provisória de água e esgoto</v>
          </cell>
          <cell r="C141" t="str">
            <v>UN</v>
          </cell>
          <cell r="D141">
            <v>769.67160000000001</v>
          </cell>
        </row>
        <row r="142">
          <cell r="A142" t="str">
            <v>001.02.00340</v>
          </cell>
          <cell r="B142" t="str">
            <v>Execução de instalação provisória de luz e força</v>
          </cell>
          <cell r="C142" t="str">
            <v>UN</v>
          </cell>
          <cell r="D142">
            <v>866.22799999999995</v>
          </cell>
        </row>
        <row r="143">
          <cell r="A143" t="str">
            <v>001.02.00380</v>
          </cell>
          <cell r="B143" t="str">
            <v>Fornecimento e instalação de placa de obra,de 5,00x3,00m,conforme detalhe da seet</v>
          </cell>
          <cell r="C143" t="str">
            <v>UN</v>
          </cell>
          <cell r="D143">
            <v>1009.9981</v>
          </cell>
        </row>
        <row r="144">
          <cell r="A144" t="str">
            <v>001.02.00400</v>
          </cell>
          <cell r="B144" t="str">
            <v>Fornecimento e instalação de placa de obra</v>
          </cell>
          <cell r="C144" t="str">
            <v>M2</v>
          </cell>
          <cell r="D144">
            <v>73.5017</v>
          </cell>
        </row>
        <row r="145">
          <cell r="A145" t="str">
            <v>001.02.00420</v>
          </cell>
          <cell r="B145" t="str">
            <v>Execução de locação da obra c/aparelhos topográficos p/medição considerar as faces externas das paredes</v>
          </cell>
          <cell r="C145" t="str">
            <v>M2</v>
          </cell>
          <cell r="D145">
            <v>1.2089000000000001</v>
          </cell>
        </row>
        <row r="146">
          <cell r="A146" t="str">
            <v>001.02.00440</v>
          </cell>
          <cell r="B146" t="str">
            <v>Execução de locação da obra c/tábuas corridas p/medição considerar as faces externas das paredes</v>
          </cell>
          <cell r="C146" t="str">
            <v>M2</v>
          </cell>
          <cell r="D146">
            <v>2.7069999999999999</v>
          </cell>
        </row>
        <row r="147">
          <cell r="A147" t="str">
            <v>001.02.00460</v>
          </cell>
          <cell r="B147" t="str">
            <v>Locação de linhas estaqueadas de 20 em 20 m para construção de muro, sem nivelamento</v>
          </cell>
          <cell r="C147" t="str">
            <v>ml</v>
          </cell>
          <cell r="D147">
            <v>1.5085999999999999</v>
          </cell>
        </row>
        <row r="148">
          <cell r="A148" t="str">
            <v>001.02.00480</v>
          </cell>
          <cell r="B148" t="str">
            <v>Locação de linhas estaqueadas de 20 em 20 m para construção de muro, com nivelamento</v>
          </cell>
          <cell r="C148" t="str">
            <v>ml</v>
          </cell>
          <cell r="D148">
            <v>2.4138000000000002</v>
          </cell>
        </row>
        <row r="149">
          <cell r="A149" t="str">
            <v>001.03</v>
          </cell>
          <cell r="B149" t="str">
            <v>MOVIMENTO DE TERRA</v>
          </cell>
          <cell r="D149">
            <v>268.12540000000001</v>
          </cell>
        </row>
        <row r="150">
          <cell r="A150" t="str">
            <v>001.03.00020</v>
          </cell>
          <cell r="B150" t="str">
            <v>Escavação manual de vala profund. até 2 mts em solo de 1ª categoria -   qualquer que seja o teor de umidade que apresente</v>
          </cell>
          <cell r="C150" t="str">
            <v>m3</v>
          </cell>
          <cell r="D150">
            <v>15.228</v>
          </cell>
        </row>
        <row r="151">
          <cell r="A151" t="str">
            <v>001.03.00030</v>
          </cell>
          <cell r="B151" t="str">
            <v>Escavação manual de vala profund. de 2 a 4 mts em solo de 1ª categoria -  qualquer que seja o teor de umidade que apresente</v>
          </cell>
          <cell r="C151" t="str">
            <v>m3</v>
          </cell>
          <cell r="D151">
            <v>17.131499999999999</v>
          </cell>
        </row>
        <row r="152">
          <cell r="A152" t="str">
            <v>001.03.00040</v>
          </cell>
          <cell r="B152" t="str">
            <v>Escavação manual em terra compacta ate 1,50m em material de primeira catergoria</v>
          </cell>
          <cell r="C152" t="str">
            <v>M3</v>
          </cell>
          <cell r="D152">
            <v>10.659599999999999</v>
          </cell>
        </row>
        <row r="153">
          <cell r="A153" t="str">
            <v>001.03.00060</v>
          </cell>
          <cell r="B153" t="str">
            <v>Escavação manual em terra compacta de 1,50 ate 4,00 m</v>
          </cell>
          <cell r="C153" t="str">
            <v>M3</v>
          </cell>
          <cell r="D153">
            <v>19.035</v>
          </cell>
        </row>
        <row r="154">
          <cell r="A154" t="str">
            <v>001.03.00080</v>
          </cell>
          <cell r="B154" t="str">
            <v>Escavação manual em terra dura ate 1,50m de profundidade</v>
          </cell>
          <cell r="C154" t="str">
            <v>M3</v>
          </cell>
          <cell r="D154">
            <v>13.7052</v>
          </cell>
        </row>
        <row r="155">
          <cell r="A155" t="str">
            <v>001.03.00100</v>
          </cell>
          <cell r="B155" t="str">
            <v>Escavação manual em terra dura de 1,50 a 4,00m de profundidade</v>
          </cell>
          <cell r="C155" t="str">
            <v>M3</v>
          </cell>
          <cell r="D155">
            <v>22.841999999999999</v>
          </cell>
        </row>
        <row r="156">
          <cell r="A156" t="str">
            <v>001.03.00110</v>
          </cell>
          <cell r="B156" t="str">
            <v>Reaterro manual de valas c/o proprio material escavado incl.serviços de apiloamento com masso de 30 kg</v>
          </cell>
          <cell r="C156" t="str">
            <v>m3</v>
          </cell>
          <cell r="D156">
            <v>7.4237000000000002</v>
          </cell>
        </row>
        <row r="157">
          <cell r="A157" t="str">
            <v>001.03.00120</v>
          </cell>
          <cell r="B157" t="str">
            <v>Reaterro manual de valas c/o proprio material escavado incl.serviços de apiloamento com masso de 30 kg a 60 kg</v>
          </cell>
          <cell r="C157" t="str">
            <v>m3</v>
          </cell>
          <cell r="D157">
            <v>8.1851000000000003</v>
          </cell>
        </row>
        <row r="158">
          <cell r="A158" t="str">
            <v>001.03.00130</v>
          </cell>
          <cell r="B158" t="str">
            <v>Reaterro Mecanizado de Vala Empregando Compactador  de Placa Vibratória Movido à Diesel VPY 1750</v>
          </cell>
          <cell r="C158" t="str">
            <v>m3</v>
          </cell>
          <cell r="D158">
            <v>1.2639</v>
          </cell>
        </row>
        <row r="159">
          <cell r="A159" t="str">
            <v>001.03.00140</v>
          </cell>
          <cell r="B159" t="str">
            <v>Aterro interno entre baldrames em camada de 20 cm, utilizando compactador mecânico (tipo sapo mecânico), incluindo transporte e espalhamento do material</v>
          </cell>
          <cell r="C159" t="str">
            <v>m3</v>
          </cell>
          <cell r="D159">
            <v>15.5708</v>
          </cell>
        </row>
        <row r="160">
          <cell r="A160" t="str">
            <v>001.03.00200</v>
          </cell>
          <cell r="B160" t="str">
            <v>Apiloamento de fundo de valas ou cavas com masso ate 30 kg</v>
          </cell>
          <cell r="C160" t="str">
            <v>M2</v>
          </cell>
          <cell r="D160">
            <v>4.3780999999999999</v>
          </cell>
        </row>
        <row r="161">
          <cell r="A161" t="str">
            <v>001.03.00220</v>
          </cell>
          <cell r="B161" t="str">
            <v>Apiloamento de fundo de valas ou cavas com masso de 30 a 60 kg</v>
          </cell>
          <cell r="C161" t="str">
            <v>M2</v>
          </cell>
          <cell r="D161">
            <v>6.4718999999999998</v>
          </cell>
        </row>
        <row r="162">
          <cell r="A162" t="str">
            <v>001.03.00240</v>
          </cell>
          <cell r="B162" t="str">
            <v>Espalhamento manual de terra descarregada</v>
          </cell>
          <cell r="C162" t="str">
            <v>m3</v>
          </cell>
          <cell r="D162">
            <v>1.5227999999999999</v>
          </cell>
        </row>
        <row r="163">
          <cell r="A163" t="str">
            <v>001.03.00280</v>
          </cell>
          <cell r="B163" t="str">
            <v>Aquisição de material para aterro (material de base ou subbase)</v>
          </cell>
          <cell r="C163" t="str">
            <v>m3</v>
          </cell>
          <cell r="D163">
            <v>7.03</v>
          </cell>
        </row>
        <row r="164">
          <cell r="A164" t="str">
            <v>001.03.00300</v>
          </cell>
          <cell r="B164" t="str">
            <v>Escavação manual a céu aberto para tubulões</v>
          </cell>
          <cell r="C164" t="str">
            <v>M3</v>
          </cell>
          <cell r="D164">
            <v>67.300799999999995</v>
          </cell>
        </row>
        <row r="165">
          <cell r="A165" t="str">
            <v>001.03.00310</v>
          </cell>
          <cell r="B165" t="str">
            <v>Escavação Mecanizada Com Perfuratriz com Diâmetro Médio de Perfuração de 80 cm</v>
          </cell>
          <cell r="C165" t="str">
            <v>ml</v>
          </cell>
          <cell r="D165">
            <v>8.5</v>
          </cell>
        </row>
        <row r="166">
          <cell r="A166" t="str">
            <v>001.03.00340</v>
          </cell>
          <cell r="B166" t="str">
            <v>Movimento de terra c/ corte e aterro compensado e c/ volume de corte excedente compensado manual em terreno mole</v>
          </cell>
          <cell r="C166" t="str">
            <v>M3</v>
          </cell>
          <cell r="D166">
            <v>9.5175000000000001</v>
          </cell>
        </row>
        <row r="167">
          <cell r="A167" t="str">
            <v>001.03.00360</v>
          </cell>
          <cell r="B167" t="str">
            <v>Movimento de terra c/ corte e aterro compensado e c/ volume de corte excedente compensado manual em terreno duro</v>
          </cell>
          <cell r="C167" t="str">
            <v>M3</v>
          </cell>
          <cell r="D167">
            <v>11.420999999999999</v>
          </cell>
        </row>
        <row r="168">
          <cell r="A168" t="str">
            <v>001.03.00380</v>
          </cell>
          <cell r="B168" t="str">
            <v>Movimento de terra c/ corte e aterro compensado e c/ volume de aterro por empréstimo volume compensado manual em terreno mole</v>
          </cell>
          <cell r="C168" t="str">
            <v>M3</v>
          </cell>
          <cell r="D168">
            <v>9.5175000000000001</v>
          </cell>
        </row>
        <row r="169">
          <cell r="A169" t="str">
            <v>001.03.00400</v>
          </cell>
          <cell r="B169" t="str">
            <v>Movimento de terra c/ corte e aterro compensado e c/ volume de aterro por empréstimo volume compensado manual em terreno duro</v>
          </cell>
          <cell r="C169" t="str">
            <v>M3</v>
          </cell>
          <cell r="D169">
            <v>11.420999999999999</v>
          </cell>
        </row>
        <row r="170">
          <cell r="A170" t="str">
            <v>001.04</v>
          </cell>
          <cell r="B170" t="str">
            <v>FUNDAÇÕES</v>
          </cell>
          <cell r="D170">
            <v>6408.5231000000003</v>
          </cell>
        </row>
        <row r="171">
          <cell r="A171" t="str">
            <v>001.04.00020</v>
          </cell>
          <cell r="B171" t="str">
            <v>Fornecimento, Lançamento e Aplicação de Lastro de Concreto c/ betoneira em fundações 1:5:10 c/167 kg cim/m3</v>
          </cell>
          <cell r="C171" t="str">
            <v>m3</v>
          </cell>
          <cell r="D171">
            <v>156.33449999999999</v>
          </cell>
        </row>
        <row r="172">
          <cell r="A172" t="str">
            <v>001.04.00105</v>
          </cell>
          <cell r="B172" t="str">
            <v>Fornecimento, confecção, transporte e aplicação de concreto 10 Mpa (241 kgcimento/m3),em fundações, virado na obra, composto por cimento portland CP 32 F, areia lavada tipo média a grossa, seixo rolado, e equipamentos.</v>
          </cell>
          <cell r="C172" t="str">
            <v>m3</v>
          </cell>
          <cell r="D172">
            <v>170.2595</v>
          </cell>
        </row>
        <row r="173">
          <cell r="A173" t="str">
            <v>001.04.00106</v>
          </cell>
          <cell r="B173" t="str">
            <v>Fornecimento, confecção, transporte e aplicação de concreto 13,5 Mpa (268 kgcimento/m3) em fundações, virado na obra, composto por cimento portland CP 32 F, areia lavada tipo média a grossa, seixo rolado, e equipamentos.</v>
          </cell>
          <cell r="C173" t="str">
            <v>m3</v>
          </cell>
          <cell r="D173">
            <v>177.58349999999999</v>
          </cell>
        </row>
        <row r="174">
          <cell r="A174" t="str">
            <v>001.04.00107</v>
          </cell>
          <cell r="B174" t="str">
            <v>Fornecimento, confecção, transporte e aplicação de concreto 15 Mpa (280 kgcimento/m3),em fundações, virado na obra, composto por cimento portland CP 32 F, areia lavada tipo média a grossa, seixo rolado, e equipamentos.</v>
          </cell>
          <cell r="C174" t="str">
            <v>m3</v>
          </cell>
          <cell r="D174">
            <v>174.21950000000001</v>
          </cell>
        </row>
        <row r="175">
          <cell r="A175" t="str">
            <v>001.04.00108</v>
          </cell>
          <cell r="B175" t="str">
            <v>Fornecimento, confecção, transporte e aplicação de concreto 18 Mpa (305 kgcimento/m3) em fundações, virado na obra, composto por cimento portland CP 32 F, areia lavada tipo média a grossa, seixo rolado, e equipamentos.</v>
          </cell>
          <cell r="C175" t="str">
            <v>m3</v>
          </cell>
          <cell r="D175">
            <v>187.62350000000001</v>
          </cell>
        </row>
        <row r="176">
          <cell r="A176" t="str">
            <v>001.04.00109</v>
          </cell>
          <cell r="B176" t="str">
            <v>Fornecimento, confecção, transporte e aplicação de concreto 20 Mpa (322 kgcimento/m3) em fundações, virado na obra, composto por cimento portland CP 32 F, areia lavada tipo média a grossa, seixo rolado, e equipamentos.</v>
          </cell>
          <cell r="C176" t="str">
            <v>m3</v>
          </cell>
          <cell r="D176">
            <v>201.55289999999999</v>
          </cell>
        </row>
        <row r="177">
          <cell r="A177" t="str">
            <v>001.04.00110</v>
          </cell>
          <cell r="B177" t="str">
            <v>Fornecimento, confecção, transporte e aplicação de concreto 21 Mpa (331 kgcimento/m3) em fundações, virado na obra, composto por cimento portland CP 32 F, areia lavada tipo média a grossa, seixo rolado, e equipamentos.</v>
          </cell>
          <cell r="C177" t="str">
            <v>m3</v>
          </cell>
          <cell r="D177">
            <v>188.06649999999999</v>
          </cell>
        </row>
        <row r="178">
          <cell r="A178" t="str">
            <v>001.04.00111</v>
          </cell>
          <cell r="B178" t="str">
            <v>Fornecimento, confecção, transporte e aplicação de concreto 25 Mpa (367 kgcimento/m3) em fundações, virado na obra, composto por cimento portland CP 32 F, areia lavada tipo média a grossa, seixo rolado, e equipamentos.</v>
          </cell>
          <cell r="C178" t="str">
            <v>m3</v>
          </cell>
          <cell r="D178">
            <v>197.83949999999999</v>
          </cell>
        </row>
        <row r="179">
          <cell r="A179" t="str">
            <v>001.04.00205</v>
          </cell>
          <cell r="B179" t="str">
            <v>Fornecimento, confecção, transporte e aplicação de concreto 10 Mpa (241 kgcimento/m3),em fundações, virado na obra, composto por cimento portland CP 32 F, areia lavada tipo média a grossa, pedra granitica britada, e equipamentos.</v>
          </cell>
          <cell r="C179" t="str">
            <v>m3</v>
          </cell>
          <cell r="D179">
            <v>179.58090000000001</v>
          </cell>
        </row>
        <row r="180">
          <cell r="A180" t="str">
            <v>001.04.00206</v>
          </cell>
          <cell r="B180" t="str">
            <v>Fornecimento, confecção, transporte e aplicação de concreto 13,5 Mpa (268 kgcimento/m3) em fundações, virado na obra, composto por cimento portland CP 32 F, areia lavada tipo média a grossa, pedra granitica britada, e equipamentos.</v>
          </cell>
          <cell r="C180" t="str">
            <v>m3</v>
          </cell>
          <cell r="D180">
            <v>186.9049</v>
          </cell>
        </row>
        <row r="181">
          <cell r="A181" t="str">
            <v>001.04.00207</v>
          </cell>
          <cell r="B181" t="str">
            <v>Fornecimento, confecção, transporte e aplicação de concreto 15 Mpa (280 kgcimento/m3),em fundações, virado na obra, composto por cimento portland CP 32 F, areia lavada tipo média a grossa, pedra granitica britada, e equipamentos.</v>
          </cell>
          <cell r="C181" t="str">
            <v>m3</v>
          </cell>
          <cell r="D181">
            <v>190.1549</v>
          </cell>
        </row>
        <row r="182">
          <cell r="A182" t="str">
            <v>001.04.00208</v>
          </cell>
          <cell r="B182" t="str">
            <v>Fornecimento, confecção, transporte e aplicação de concreto 18 Mpa (305 kgcimento/m3) em fundações, virado na obra, composto por cimento portland CP 32 F, areia lavada tipo média a grossa, pedra granitica britada, e equipamentos.</v>
          </cell>
          <cell r="C182" t="str">
            <v>m3</v>
          </cell>
          <cell r="D182">
            <v>196.94489999999999</v>
          </cell>
        </row>
        <row r="183">
          <cell r="A183" t="str">
            <v>001.04.00209</v>
          </cell>
          <cell r="B183" t="str">
            <v>Fornecimento, confecção, transporte e aplicação de concreto 20 Mpa (322 kgcimento/m3) em fundações, virado na obra, composto por cimento portland CP 32 F, areia lavada tipo média a grossa, pedra granitica britada, e equipamentos.</v>
          </cell>
          <cell r="C183" t="str">
            <v>m3</v>
          </cell>
          <cell r="D183">
            <v>201.55289999999999</v>
          </cell>
        </row>
        <row r="184">
          <cell r="A184" t="str">
            <v>001.04.00210</v>
          </cell>
          <cell r="B184" t="str">
            <v>Fornecimento, confecção, transporte e aplicação de concreto 21 Mpa (331 kgcimento/m3) em fundações, virado na obra, composto por cimento portland CP 32 F, areia lavada tipo média a grossa, pedra granitica britada, e equipamentos.</v>
          </cell>
          <cell r="C184" t="str">
            <v>m3</v>
          </cell>
          <cell r="D184">
            <v>204.00190000000001</v>
          </cell>
        </row>
        <row r="185">
          <cell r="A185" t="str">
            <v>001.04.00211</v>
          </cell>
          <cell r="B185" t="str">
            <v>Fornecimento, confecção, transporte e aplicação de concreto 25 Mpa (367 kgcimento/m3) em fundações, virado na obra, composto por cimento portland CP 32 F, areia lavada tipo média a grossa, pedra granitica britada, e equipamentos.</v>
          </cell>
          <cell r="C185" t="str">
            <v>m3</v>
          </cell>
          <cell r="D185">
            <v>221.38890000000001</v>
          </cell>
        </row>
        <row r="186">
          <cell r="A186" t="str">
            <v>001.04.00220</v>
          </cell>
          <cell r="B186" t="str">
            <v>Fornecimento, Transporte, Lançamento e Aplicação de Concreto usinado em fundação Fck= 13,5 Mpa</v>
          </cell>
          <cell r="C186" t="str">
            <v>m3</v>
          </cell>
          <cell r="D186">
            <v>219.32470000000001</v>
          </cell>
        </row>
        <row r="187">
          <cell r="A187" t="str">
            <v>001.04.00240</v>
          </cell>
          <cell r="B187" t="str">
            <v>Fornecimento, Transporte, Lançamento e Aplicação de Concreto usinado em fundação, Fck=15 mpa</v>
          </cell>
          <cell r="C187" t="str">
            <v>m3</v>
          </cell>
          <cell r="D187">
            <v>230.87469999999999</v>
          </cell>
        </row>
        <row r="188">
          <cell r="A188" t="str">
            <v>001.04.00260</v>
          </cell>
          <cell r="B188" t="str">
            <v>Fornecimento, Transporte, Lançamento e Aplicação de Concreto usinado em fundação Fck= 18 Mpa</v>
          </cell>
          <cell r="C188" t="str">
            <v>m3</v>
          </cell>
          <cell r="D188">
            <v>236.12469999999999</v>
          </cell>
        </row>
        <row r="189">
          <cell r="A189" t="str">
            <v>001.04.00280</v>
          </cell>
          <cell r="B189" t="str">
            <v>Fornecimento, Transporte, Lançamento e Aplicação de Concreto usinado em fundação Fck= 20 mpa</v>
          </cell>
          <cell r="C189" t="str">
            <v>m3</v>
          </cell>
          <cell r="D189">
            <v>249.7747</v>
          </cell>
        </row>
        <row r="190">
          <cell r="A190" t="str">
            <v>001.04.00290</v>
          </cell>
          <cell r="B190" t="str">
            <v>Fornecimento, Transporte, Lançamento e Aplicação de Concreto usinado em fundação Fck= 25 mpa</v>
          </cell>
          <cell r="C190" t="str">
            <v>m3</v>
          </cell>
          <cell r="D190">
            <v>260.2747</v>
          </cell>
        </row>
        <row r="191">
          <cell r="A191" t="str">
            <v>001.04.00300</v>
          </cell>
          <cell r="B191" t="str">
            <v>Forma inclusive desforma comum de tábua para fundações sem reaproveitamento</v>
          </cell>
          <cell r="C191" t="str">
            <v>M2</v>
          </cell>
          <cell r="D191">
            <v>33.5563</v>
          </cell>
        </row>
        <row r="192">
          <cell r="A192" t="str">
            <v>001.04.00320</v>
          </cell>
          <cell r="B192" t="str">
            <v>Forma inclusive desforma comum de tábua para fundações c/ 01 reaproveitamento</v>
          </cell>
          <cell r="C192" t="str">
            <v>M2</v>
          </cell>
          <cell r="D192">
            <v>21.167300000000001</v>
          </cell>
        </row>
        <row r="193">
          <cell r="A193" t="str">
            <v>001.04.00340</v>
          </cell>
          <cell r="B193" t="str">
            <v>Forma inclusive desforma comum de tábua para fundações c/ 02 reaproveitamentos</v>
          </cell>
          <cell r="C193" t="str">
            <v>m2</v>
          </cell>
          <cell r="D193">
            <v>17.304300000000001</v>
          </cell>
        </row>
        <row r="194">
          <cell r="A194" t="str">
            <v>001.04.00360</v>
          </cell>
          <cell r="B194" t="str">
            <v>Forma inclusive desforma comum de tábua para fundações c/ 03 reaproveitamentos</v>
          </cell>
          <cell r="C194" t="str">
            <v>m2</v>
          </cell>
          <cell r="D194">
            <v>15.972799999999999</v>
          </cell>
        </row>
        <row r="195">
          <cell r="A195" t="str">
            <v>001.04.00365</v>
          </cell>
          <cell r="B195" t="str">
            <v>Forma inclusive desforma comum de tábua para fundações c/ 04 reaproveitamentos</v>
          </cell>
          <cell r="C195" t="str">
            <v>m2</v>
          </cell>
          <cell r="D195">
            <v>15.2928</v>
          </cell>
        </row>
        <row r="196">
          <cell r="A196" t="str">
            <v>001.04.00400</v>
          </cell>
          <cell r="B196" t="str">
            <v>Fornecimento e Aplicação de Aço CA 50</v>
          </cell>
          <cell r="C196" t="str">
            <v>KG</v>
          </cell>
          <cell r="D196">
            <v>4.6759000000000004</v>
          </cell>
        </row>
        <row r="197">
          <cell r="A197" t="str">
            <v>001.04.00420</v>
          </cell>
          <cell r="B197" t="str">
            <v>Fornecimento e Aplicação de Aço CA - 60</v>
          </cell>
          <cell r="C197" t="str">
            <v>KG</v>
          </cell>
          <cell r="D197">
            <v>5.2900999999999998</v>
          </cell>
        </row>
        <row r="198">
          <cell r="A198" t="str">
            <v>001.04.00440</v>
          </cell>
          <cell r="B198" t="str">
            <v>Concreto ciclópico com 30% de pedra de mão traço 1:4:8</v>
          </cell>
          <cell r="C198" t="str">
            <v>M3</v>
          </cell>
          <cell r="D198">
            <v>160.297</v>
          </cell>
        </row>
        <row r="199">
          <cell r="A199" t="str">
            <v>001.04.00460</v>
          </cell>
          <cell r="B199" t="str">
            <v>Concreto ciclópico com 30% de pedra de mão traço 1:3:6</v>
          </cell>
          <cell r="C199" t="str">
            <v>M3</v>
          </cell>
          <cell r="D199">
            <v>169.07249999999999</v>
          </cell>
        </row>
        <row r="200">
          <cell r="A200" t="str">
            <v>001.04.00480</v>
          </cell>
          <cell r="B200" t="str">
            <v>Execução de Alvenaria de fundação e embasamento em tijolo maciço assente c/  o traço 1:4:12, cimento, cal e areia</v>
          </cell>
          <cell r="C200" t="str">
            <v>M3</v>
          </cell>
          <cell r="D200">
            <v>169.40549999999999</v>
          </cell>
        </row>
        <row r="201">
          <cell r="A201" t="str">
            <v>001.04.00500</v>
          </cell>
          <cell r="B201" t="str">
            <v>Execução de Alvenaria de fundação e embasamento em tijolo maciço assente c/ o traço 1:3, cimento e areia</v>
          </cell>
          <cell r="C201" t="str">
            <v>M3</v>
          </cell>
          <cell r="D201">
            <v>224.51480000000001</v>
          </cell>
        </row>
        <row r="202">
          <cell r="A202" t="str">
            <v>001.04.00520</v>
          </cell>
          <cell r="B202" t="str">
            <v>Execução de Alvenaria de fundação e embasamento em tijolo maciço assente c/ o traço 1:4 cimento e areia</v>
          </cell>
          <cell r="C202" t="str">
            <v>M3</v>
          </cell>
          <cell r="D202">
            <v>216.3278</v>
          </cell>
        </row>
        <row r="203">
          <cell r="A203" t="str">
            <v>001.04.00540</v>
          </cell>
          <cell r="B203" t="str">
            <v>Execução de Alvenaria de fundação e embasamento em tijolo maciço assente c/ o traço 1:5 cimento e areia</v>
          </cell>
          <cell r="C203" t="str">
            <v>M3</v>
          </cell>
          <cell r="D203">
            <v>211.26150000000001</v>
          </cell>
        </row>
        <row r="204">
          <cell r="A204" t="str">
            <v>001.04.00560</v>
          </cell>
          <cell r="B204" t="str">
            <v>Execução de Alvenaria de fundação e embasamento em tijolo maiciço assente c/ argamassa 1:3 c/adição de vedacit a 2 kg p/saco de cimento</v>
          </cell>
          <cell r="C204" t="str">
            <v>M3</v>
          </cell>
          <cell r="D204">
            <v>236.77549999999999</v>
          </cell>
        </row>
        <row r="205">
          <cell r="A205" t="str">
            <v>001.04.00580</v>
          </cell>
          <cell r="B205" t="str">
            <v>Execução de Alvenaria de tijolo comum em espelho p/ cinta de fundação (forma), assente c/ argamassa de cimento e areia 1:3</v>
          </cell>
          <cell r="C205" t="str">
            <v>M2</v>
          </cell>
          <cell r="D205">
            <v>15.642200000000001</v>
          </cell>
        </row>
        <row r="206">
          <cell r="A206" t="str">
            <v>001.04.00600</v>
          </cell>
          <cell r="B206" t="str">
            <v>Execução de Alvenaria de tijolo comum em espelho p/ cinta de fundação (forma), assente c/ argamassa de cimento e areia 1:4</v>
          </cell>
          <cell r="C206" t="str">
            <v>M2</v>
          </cell>
          <cell r="D206">
            <v>15.440200000000001</v>
          </cell>
        </row>
        <row r="207">
          <cell r="A207" t="str">
            <v>001.04.00620</v>
          </cell>
          <cell r="B207" t="str">
            <v>Confecção e lançamento de concreto em tubulão a céu aberto empregando concreto fck 150 mpa</v>
          </cell>
          <cell r="C207" t="str">
            <v>M3</v>
          </cell>
          <cell r="D207">
            <v>207.76410000000001</v>
          </cell>
        </row>
        <row r="208">
          <cell r="A208" t="str">
            <v>001.04.00640</v>
          </cell>
          <cell r="B208" t="str">
            <v>Confecção e lançamento de concreto em tubulão a céu aberto empregando concreto pré-misturado fck 15 mpa</v>
          </cell>
          <cell r="C208" t="str">
            <v>M3</v>
          </cell>
          <cell r="D208">
            <v>228.97120000000001</v>
          </cell>
        </row>
        <row r="209">
          <cell r="A209" t="str">
            <v>001.04.00660</v>
          </cell>
          <cell r="B209" t="str">
            <v>Execução de Broca de concreto armado no traço 1:3:6 até 4 m profundidade e c/ diâmetro 20 cm (escavação manual)</v>
          </cell>
          <cell r="C209" t="str">
            <v>ml</v>
          </cell>
          <cell r="D209">
            <v>15.726100000000001</v>
          </cell>
        </row>
        <row r="210">
          <cell r="A210" t="str">
            <v>001.04.00680</v>
          </cell>
          <cell r="B210" t="str">
            <v>Execução de Broca de concreto armado no traço 1:3:6 até 4 m profundidade e c/ diâmetro 25 cm (escavação manual)</v>
          </cell>
          <cell r="C210" t="str">
            <v>ml</v>
          </cell>
          <cell r="D210">
            <v>23.283100000000001</v>
          </cell>
        </row>
        <row r="211">
          <cell r="A211" t="str">
            <v>001.04.00700</v>
          </cell>
          <cell r="B211" t="str">
            <v>Execução de Broca de concreto armado no traço 1:3:6 até 4 m profundidade e c/ diâmetro 30 cm (escavação manual)</v>
          </cell>
          <cell r="C211" t="str">
            <v>ml</v>
          </cell>
          <cell r="D211">
            <v>32.720700000000001</v>
          </cell>
        </row>
        <row r="212">
          <cell r="A212" t="str">
            <v>001.04.00720</v>
          </cell>
          <cell r="B212" t="str">
            <v>Execução de Broca de concreto armado no traço 1:3:6 de 4 m até 6 m de profundidade e c/ diâmetro 25 cm (escavação manual)</v>
          </cell>
          <cell r="C212" t="str">
            <v>ml</v>
          </cell>
          <cell r="D212">
            <v>25.244</v>
          </cell>
        </row>
        <row r="213">
          <cell r="A213" t="str">
            <v>001.04.00740</v>
          </cell>
          <cell r="B213" t="str">
            <v>Execução de Broca de concreto armado no traço 1:3:6 de 4 m até 6 m de profundidade e c/ diâmetro 30 cm (escavação manual)</v>
          </cell>
          <cell r="C213" t="str">
            <v>ml</v>
          </cell>
          <cell r="D213">
            <v>36.314799999999998</v>
          </cell>
        </row>
        <row r="214">
          <cell r="A214" t="str">
            <v>001.04.00760</v>
          </cell>
          <cell r="B214" t="str">
            <v>Fornecimento e Cravação de estaca de concreto fck=15 mpa moldada no local diâmetro 25 cm tipo """"straus""""</v>
          </cell>
          <cell r="C214" t="str">
            <v>M</v>
          </cell>
          <cell r="D214">
            <v>40.098199999999999</v>
          </cell>
        </row>
        <row r="215">
          <cell r="A215" t="str">
            <v>001.04.00780</v>
          </cell>
          <cell r="B215" t="str">
            <v>Fornecimento e Cravação de estaca de concreto fck=15 mpa moldada no local diâmetro 32 cm tipo """"straus""""</v>
          </cell>
          <cell r="C215" t="str">
            <v>M</v>
          </cell>
          <cell r="D215">
            <v>58.744199999999999</v>
          </cell>
        </row>
        <row r="216">
          <cell r="A216" t="str">
            <v>001.04.00790</v>
          </cell>
          <cell r="B216" t="str">
            <v>Fornecimento e Cravação de Estaca de Concreto Pré Moldada Dim. 17.50 x 17.50 cm - 20 T</v>
          </cell>
          <cell r="C216" t="str">
            <v>ml</v>
          </cell>
          <cell r="D216">
            <v>30.5</v>
          </cell>
        </row>
        <row r="217">
          <cell r="A217" t="str">
            <v>001.04.00800</v>
          </cell>
          <cell r="B217" t="str">
            <v>Fornecimento e Cravação de Estaca de Concreto Pré-Moldada Dim (26,5x26,5)cm - 30 T</v>
          </cell>
          <cell r="C217" t="str">
            <v>ml</v>
          </cell>
          <cell r="D217">
            <v>49.4</v>
          </cell>
        </row>
        <row r="218">
          <cell r="A218" t="str">
            <v>001.04.00820</v>
          </cell>
          <cell r="B218" t="str">
            <v>Fornecimento e Instalação de emenda em estaca pré-moldada de concreto</v>
          </cell>
          <cell r="C218" t="str">
            <v>UN</v>
          </cell>
          <cell r="D218">
            <v>20</v>
          </cell>
        </row>
        <row r="219">
          <cell r="A219" t="str">
            <v>001.04.00840</v>
          </cell>
          <cell r="B219" t="str">
            <v>Lastro de brita granítica apiloado manualmente</v>
          </cell>
          <cell r="C219" t="str">
            <v>m3</v>
          </cell>
          <cell r="D219">
            <v>46.764000000000003</v>
          </cell>
        </row>
        <row r="220">
          <cell r="A220" t="str">
            <v>001.04.00860</v>
          </cell>
          <cell r="B220" t="str">
            <v>Lastro de areia média a grossa apiloado manualmente</v>
          </cell>
          <cell r="C220" t="str">
            <v>m3</v>
          </cell>
          <cell r="D220">
            <v>30.614000000000001</v>
          </cell>
        </row>
        <row r="221">
          <cell r="A221" t="str">
            <v>001.05</v>
          </cell>
          <cell r="B221" t="str">
            <v>ESTRUTURA</v>
          </cell>
          <cell r="D221">
            <v>5099.8338000000003</v>
          </cell>
        </row>
        <row r="222">
          <cell r="A222" t="str">
            <v>001.05.00020</v>
          </cell>
          <cell r="B222" t="str">
            <v>Fornecimento, confecção, transporte e aplicação de concreto 15 Mpa (280 kgcimento/m3),em estrutura, virado na obra, composto por cimento portland CP 32 F, areia lavada tipo média a grossa, seixo rolado, e equipamentos.</v>
          </cell>
          <cell r="C222" t="str">
            <v>m3</v>
          </cell>
          <cell r="D222">
            <v>176.6679</v>
          </cell>
        </row>
        <row r="223">
          <cell r="A223" t="str">
            <v>001.05.00021</v>
          </cell>
          <cell r="B223" t="str">
            <v>Fornecimento, confecção, transporte e aplicação de concreto 18 Mpa (305 kgcimento/m3) em estrutura, virado na obra, composto por cimento portland CP 32 F, areia lavada tipo média a grossa, seixo rolado, e equipamentos.</v>
          </cell>
          <cell r="C223" t="str">
            <v>m3</v>
          </cell>
          <cell r="D223">
            <v>183.4579</v>
          </cell>
        </row>
        <row r="224">
          <cell r="A224" t="str">
            <v>001.05.00022</v>
          </cell>
          <cell r="B224" t="str">
            <v>Fornecimento, confecção, transporte e aplicação de concreto 20 Mpa (322 kgcimento/m3) em estrutura, virado na obra, composto por cimento portland CP 32 F, areia lavada tipo média a grossa, seixo rolado, e equipamentos.</v>
          </cell>
          <cell r="C224" t="str">
            <v>m3</v>
          </cell>
          <cell r="D224">
            <v>197.38730000000001</v>
          </cell>
        </row>
        <row r="225">
          <cell r="A225" t="str">
            <v>001.05.00023</v>
          </cell>
          <cell r="B225" t="str">
            <v>Fornecimento, confecção, transporte e aplicação de concreto 21 Mpa (331 kgcimento/m3) em estrutura, virado na obra, composto por cimento portland CP 32 F, areia lavada tipo média a grossa, seixo rolado, e equipamentos.</v>
          </cell>
          <cell r="C225" t="str">
            <v>m3</v>
          </cell>
          <cell r="D225">
            <v>190.51490000000001</v>
          </cell>
        </row>
        <row r="226">
          <cell r="A226" t="str">
            <v>001.05.00024</v>
          </cell>
          <cell r="B226" t="str">
            <v>Fornecimento, confecção, transporte e aplicação de concreto 25 Mpa (367 kgcimento/m3) em estrutura, virado na obra, composto por cimento portland CP 32 F, areia lavada tipo média a grossa, seixo rolado, e equipamentos.</v>
          </cell>
          <cell r="C226" t="str">
            <v>m3</v>
          </cell>
          <cell r="D226">
            <v>200.28790000000001</v>
          </cell>
        </row>
        <row r="227">
          <cell r="A227" t="str">
            <v>001.05.00030</v>
          </cell>
          <cell r="B227" t="str">
            <v>Fornecimento, confecção, transporte e aplicação de concreto 15 Mpa (280 kgcimento/m3),em estrutura, virado na obra, composto por cimento portland CP 32 F, areia lavada tipo média a grossa, pedra granitica britada, e equipamentos.</v>
          </cell>
          <cell r="C227" t="str">
            <v>m3</v>
          </cell>
          <cell r="D227">
            <v>185.98929999999999</v>
          </cell>
        </row>
        <row r="228">
          <cell r="A228" t="str">
            <v>001.05.00031</v>
          </cell>
          <cell r="B228" t="str">
            <v>Fornecimento, confecção, transporte e aplicação de concreto 18 Mpa (305 kgcimento/m3) em estrutura, virado na obra, composto por cimento portland CP 32 F, areia lavada tipo média a grossa, pedra granitica britada, e equipamentos.</v>
          </cell>
          <cell r="C228" t="str">
            <v>m3</v>
          </cell>
          <cell r="D228">
            <v>192.77930000000001</v>
          </cell>
        </row>
        <row r="229">
          <cell r="A229" t="str">
            <v>001.05.00032</v>
          </cell>
          <cell r="B229" t="str">
            <v>Fornecimento, confecção, transporte e aplicação de concreto 20 Mpa (322 kgcimento/m3) em estrutura, virado na obra, composto por cimento portland CP 32 F, areia lavada tipo média a grossa, pedra granitica britada, e equipamentos.</v>
          </cell>
          <cell r="C229" t="str">
            <v>m3</v>
          </cell>
          <cell r="D229">
            <v>197.38730000000001</v>
          </cell>
        </row>
        <row r="230">
          <cell r="A230" t="str">
            <v>001.05.00033</v>
          </cell>
          <cell r="B230" t="str">
            <v>Fornecimento, confecção, transporte e aplicação de concreto 21 Mpa (322 kgcimento/m3) em estrutura, virado na obra, composto por cimento portland CP 32 F, areia lavada tipo média a grossa, pedra granitica britada, e equipamentos.</v>
          </cell>
          <cell r="C230" t="str">
            <v>m3</v>
          </cell>
          <cell r="D230">
            <v>199.83629999999999</v>
          </cell>
        </row>
        <row r="231">
          <cell r="A231" t="str">
            <v>001.05.00034</v>
          </cell>
          <cell r="B231" t="str">
            <v>Fornecimento, confecção, transporte e aplicação de concreto 25 Mpa (367 kgcimento/m3) em estrutura, virado na obra, composto por cimento portland CP 32 F, areia lavada tipo média a grossa, pedra granitica britada, e equipamentos.</v>
          </cell>
          <cell r="C231" t="str">
            <v>m3</v>
          </cell>
          <cell r="D231">
            <v>217.22329999999999</v>
          </cell>
        </row>
        <row r="232">
          <cell r="A232" t="str">
            <v>001.05.00140</v>
          </cell>
          <cell r="B232" t="str">
            <v>Fornecimento, Transporte, Lançamento, Adensamento e Acabamento Manual de Concreto Usinado Fck= 13,50 Mpa, em Estrutura.</v>
          </cell>
          <cell r="C232" t="str">
            <v>m3</v>
          </cell>
          <cell r="D232">
            <v>215.1591</v>
          </cell>
        </row>
        <row r="233">
          <cell r="A233" t="str">
            <v>001.05.00160</v>
          </cell>
          <cell r="B233" t="str">
            <v>Fornecimento, Transporte, Lançamento, Adensamento e Acabamento Manual de Concreto Usinado Fck= 15 Mpa, em Estrutura.</v>
          </cell>
          <cell r="C233" t="str">
            <v>m3</v>
          </cell>
          <cell r="D233">
            <v>226.70910000000001</v>
          </cell>
        </row>
        <row r="234">
          <cell r="A234" t="str">
            <v>001.05.00180</v>
          </cell>
          <cell r="B234" t="str">
            <v>Fornecimento, Transporte, Lançamento, Adensamento e Acabamento Manual de Concreto Usinado Fck= 18 Mpa, em Estrutura.</v>
          </cell>
          <cell r="C234" t="str">
            <v>m3</v>
          </cell>
          <cell r="D234">
            <v>231.95910000000001</v>
          </cell>
        </row>
        <row r="235">
          <cell r="A235" t="str">
            <v>001.05.00200</v>
          </cell>
          <cell r="B235" t="str">
            <v>Fornecimento, Transporte, Lançamento, Adensamento e Acabamento Manual de Concreto Usinado Fck= 20 Mpa, em Estrutura.</v>
          </cell>
          <cell r="C235" t="str">
            <v>m3</v>
          </cell>
          <cell r="D235">
            <v>245.60910000000001</v>
          </cell>
        </row>
        <row r="236">
          <cell r="A236" t="str">
            <v>001.05.00220</v>
          </cell>
          <cell r="B236" t="str">
            <v>Fornecimento, Transporte, Lançamento, Adensamento e Acabamento Manual de Concreto Usinado Fck= 25 Mpa, em Estrutura.</v>
          </cell>
          <cell r="C236" t="str">
            <v>m3</v>
          </cell>
          <cell r="D236">
            <v>256.10910000000001</v>
          </cell>
        </row>
        <row r="237">
          <cell r="A237" t="str">
            <v>001.05.00230</v>
          </cell>
          <cell r="B237" t="str">
            <v>Fornecimento e Aplicação de Concreto em Estrutura Fck= 13,50 Mpa (não está incluso o bombeamento)</v>
          </cell>
          <cell r="C237" t="str">
            <v>m3</v>
          </cell>
          <cell r="D237">
            <v>198.78899999999999</v>
          </cell>
        </row>
        <row r="238">
          <cell r="A238" t="str">
            <v>001.05.00231</v>
          </cell>
          <cell r="B238" t="str">
            <v>Fornecimento e Aplicação de Concreto em Estrutura Fck= 15 Mpa (não está incluso o bombeamento)</v>
          </cell>
          <cell r="C238" t="str">
            <v>m3</v>
          </cell>
          <cell r="D238">
            <v>210.339</v>
          </cell>
        </row>
        <row r="239">
          <cell r="A239" t="str">
            <v>001.05.00232</v>
          </cell>
          <cell r="B239" t="str">
            <v>Fornecimento e Aplicação de Concreto em Estrutura Fck= 18 Mpa (não está incluso o bombeamento)</v>
          </cell>
          <cell r="C239" t="str">
            <v>m3</v>
          </cell>
          <cell r="D239">
            <v>215.589</v>
          </cell>
        </row>
        <row r="240">
          <cell r="A240" t="str">
            <v>001.05.00233</v>
          </cell>
          <cell r="B240" t="str">
            <v>Fornecimento e Aplicação de Concreto em Estrutura Fck= 20 Mpa (não está incluso o bombeamento)</v>
          </cell>
          <cell r="C240" t="str">
            <v>m3</v>
          </cell>
          <cell r="D240">
            <v>229.239</v>
          </cell>
        </row>
        <row r="241">
          <cell r="A241" t="str">
            <v>001.05.00234</v>
          </cell>
          <cell r="B241" t="str">
            <v>Fornecimento e Aplicação de Concreto em Estrutura Fck= 25 Mpa (não está incluso o bombeamento)</v>
          </cell>
          <cell r="C241" t="str">
            <v>m3</v>
          </cell>
          <cell r="D241">
            <v>239.739</v>
          </cell>
        </row>
        <row r="242">
          <cell r="A242" t="str">
            <v>001.05.00235</v>
          </cell>
          <cell r="B242" t="str">
            <v>Serviço de Bombeamento de Concreto em Estrutura</v>
          </cell>
          <cell r="C242" t="str">
            <v>m3</v>
          </cell>
          <cell r="D242">
            <v>20</v>
          </cell>
        </row>
        <row r="243">
          <cell r="A243" t="str">
            <v>001.05.00260</v>
          </cell>
          <cell r="B243" t="str">
            <v>Fornecimento e Aplicação de Aço  CA 50 em estrutura</v>
          </cell>
          <cell r="C243" t="str">
            <v>KG</v>
          </cell>
          <cell r="D243">
            <v>4.6759000000000004</v>
          </cell>
        </row>
        <row r="244">
          <cell r="A244" t="str">
            <v>001.05.00280</v>
          </cell>
          <cell r="B244" t="str">
            <v>Fornecimento e Aplicação de Aço CA 60 em estrutura</v>
          </cell>
          <cell r="C244" t="str">
            <v>KG</v>
          </cell>
          <cell r="D244">
            <v>5.2900999999999998</v>
          </cell>
        </row>
        <row r="245">
          <cell r="A245" t="str">
            <v>001.05.00300</v>
          </cell>
          <cell r="B245" t="str">
            <v>Fornecimento e Aplicação de Aço em tela soldada 4.20 mm com malha 15x15 cm - Q 92</v>
          </cell>
          <cell r="C245" t="str">
            <v>m2</v>
          </cell>
          <cell r="D245">
            <v>9.0431000000000008</v>
          </cell>
        </row>
        <row r="246">
          <cell r="A246" t="str">
            <v>001.05.00320</v>
          </cell>
          <cell r="B246" t="str">
            <v>Confecção e Montagem de Forma incl. desforma comum de tábua  sem reaproveitamento</v>
          </cell>
          <cell r="C246" t="str">
            <v>M2</v>
          </cell>
          <cell r="D246">
            <v>43.644599999999997</v>
          </cell>
        </row>
        <row r="247">
          <cell r="A247" t="str">
            <v>001.05.00340</v>
          </cell>
          <cell r="B247" t="str">
            <v>Confecção e Montagem de Forma incl. desforma comum de tábua com 01 reaproveitamento</v>
          </cell>
          <cell r="C247" t="str">
            <v>M2</v>
          </cell>
          <cell r="D247">
            <v>26.484300000000001</v>
          </cell>
        </row>
        <row r="248">
          <cell r="A248" t="str">
            <v>001.05.00360</v>
          </cell>
          <cell r="B248" t="str">
            <v>Confecção e Montagem de Forma incl. desforma comum de tábua com 02 reaproveitamentos</v>
          </cell>
          <cell r="C248" t="str">
            <v>m2</v>
          </cell>
          <cell r="D248">
            <v>21.256499999999999</v>
          </cell>
        </row>
        <row r="249">
          <cell r="A249" t="str">
            <v>001.05.00365</v>
          </cell>
          <cell r="B249" t="str">
            <v>Confecção e Montagem de Forma incl. desforma comum de tábua  com 03 reaproveitamentos</v>
          </cell>
          <cell r="C249" t="str">
            <v>m2</v>
          </cell>
          <cell r="D249">
            <v>17.490200000000002</v>
          </cell>
        </row>
        <row r="250">
          <cell r="A250" t="str">
            <v>001.05.00370</v>
          </cell>
          <cell r="B250" t="str">
            <v>Confecção e Montagem de Forma incl. desforma comum de tábua  com 04 reaproveitamentos</v>
          </cell>
          <cell r="C250" t="str">
            <v>m2</v>
          </cell>
          <cell r="D250">
            <v>15.7019</v>
          </cell>
        </row>
        <row r="251">
          <cell r="A251" t="str">
            <v>001.05.00420</v>
          </cell>
          <cell r="B251" t="str">
            <v>Confecção e Montagem de Forma especial em chapa de madeira compensada do tipo resinada c/ 12 mm de espessura sem reaproveitamento</v>
          </cell>
          <cell r="C251" t="str">
            <v>M2</v>
          </cell>
          <cell r="D251">
            <v>42.938099999999999</v>
          </cell>
        </row>
        <row r="252">
          <cell r="A252" t="str">
            <v>001.05.00440</v>
          </cell>
          <cell r="B252" t="str">
            <v>Confecção e Montagem de Forma especial em chapa de madeira compensada do tipo resinada c/ 12 mm de espessura com 01 reaproveitamento</v>
          </cell>
          <cell r="C252" t="str">
            <v>M2</v>
          </cell>
          <cell r="D252">
            <v>36.784999999999997</v>
          </cell>
        </row>
        <row r="253">
          <cell r="A253" t="str">
            <v>001.05.00460</v>
          </cell>
          <cell r="B253" t="str">
            <v>Confecção e Montagem de Forma especial em chapa de madeira compensada do tipo resinada c/ 12 mm de espessura com 02 reaproveitamento</v>
          </cell>
          <cell r="C253" t="str">
            <v>m2</v>
          </cell>
          <cell r="D253">
            <v>31.637499999999999</v>
          </cell>
        </row>
        <row r="254">
          <cell r="A254" t="str">
            <v>001.05.00480</v>
          </cell>
          <cell r="B254" t="str">
            <v>Confecção e Montagem de Forma especial em chapa de madeira compensada do tipo plastificada c/ 12 mm de espessura sem reaproveitamento</v>
          </cell>
          <cell r="C254" t="str">
            <v>M2</v>
          </cell>
          <cell r="D254">
            <v>54.3521</v>
          </cell>
        </row>
        <row r="255">
          <cell r="A255" t="str">
            <v>001.05.00500</v>
          </cell>
          <cell r="B255" t="str">
            <v>Confecção e Montagem de Forma especial em chapa de madeira compensada do tipo plastificada c/ 12 mm de espessura com 01 reaproveitamento</v>
          </cell>
          <cell r="C255" t="str">
            <v>M2</v>
          </cell>
          <cell r="D255">
            <v>42.829000000000001</v>
          </cell>
        </row>
        <row r="256">
          <cell r="A256" t="str">
            <v>001.05.00520</v>
          </cell>
          <cell r="B256" t="str">
            <v>Confecção e Montagem de Forma especial em chapa de madeira compensada do tipo plastificada c/ 12 mm de espessura com 02 reaproveitamento</v>
          </cell>
          <cell r="C256" t="str">
            <v>M2</v>
          </cell>
          <cell r="D256">
            <v>34.566899999999997</v>
          </cell>
        </row>
        <row r="257">
          <cell r="A257" t="str">
            <v>001.05.00540</v>
          </cell>
          <cell r="B257" t="str">
            <v>Confecção e Montagem de Forma especial em chapa de madeira compensada do tipo plastificada c/ 12 mm de espessura com 03 reaproveitamento</v>
          </cell>
          <cell r="C257" t="str">
            <v>M2</v>
          </cell>
          <cell r="D257">
            <v>29.206600000000002</v>
          </cell>
        </row>
        <row r="258">
          <cell r="A258" t="str">
            <v>001.05.00560</v>
          </cell>
          <cell r="B258" t="str">
            <v>Confecção e Montagem de Forma especial em chapa de madeira compensada do tipo plastificada c/ 12 mm de espessura com 04 reaproveitamento</v>
          </cell>
          <cell r="C258" t="str">
            <v>M2</v>
          </cell>
          <cell r="D258">
            <v>25.8553</v>
          </cell>
        </row>
        <row r="259">
          <cell r="A259" t="str">
            <v>001.05.00660</v>
          </cell>
          <cell r="B259" t="str">
            <v>Execução de Laje pré-fabricada para forro espacamento entre vigas de 41cm a espessura da lajota de 8.00 cm e capeamento de 2.00 cm, incl tela soldada CA 60 4.20 mm 15 x 15 cm</v>
          </cell>
          <cell r="C259" t="str">
            <v>m2</v>
          </cell>
          <cell r="D259">
            <v>40.811</v>
          </cell>
        </row>
        <row r="260">
          <cell r="A260" t="str">
            <v>001.05.00680</v>
          </cell>
          <cell r="B260" t="str">
            <v>Execução de Laje pré-fabricada para piso espaçamento entre vigas de 41 cm a espessura da lajota de 8.00 cm e capeamento de 4.00 cm, incl tela soldada CA 60 4.20 mm 15 x 15 cm</v>
          </cell>
          <cell r="C260" t="str">
            <v>m2</v>
          </cell>
          <cell r="D260">
            <v>45.497900000000001</v>
          </cell>
        </row>
        <row r="261">
          <cell r="A261" t="str">
            <v>001.05.00720</v>
          </cell>
          <cell r="B261" t="str">
            <v>Execução de pilar tipo sanduíche de madeira 6x12 cm, entarugado c/ madeira através de parafusos</v>
          </cell>
          <cell r="C261" t="str">
            <v>ml</v>
          </cell>
          <cell r="D261">
            <v>20.256599999999999</v>
          </cell>
        </row>
        <row r="262">
          <cell r="A262" t="str">
            <v>001.05.00820</v>
          </cell>
          <cell r="B262" t="str">
            <v>Fornecimento e Execução de Grauteamento de Estrutura de Concreto Pré Moldado traço 1:3 incl. SuperPlastificante</v>
          </cell>
          <cell r="C262" t="str">
            <v>m3</v>
          </cell>
          <cell r="D262">
            <v>320.73930000000001</v>
          </cell>
        </row>
        <row r="263">
          <cell r="A263" t="str">
            <v>001.06</v>
          </cell>
          <cell r="B263" t="str">
            <v>IMPERMEABILIZAÇÕES E TRATAMENTOS</v>
          </cell>
          <cell r="D263">
            <v>134.8614</v>
          </cell>
        </row>
        <row r="264">
          <cell r="A264" t="str">
            <v>001.06.00020</v>
          </cell>
          <cell r="B264" t="str">
            <v>Execução de descupinização</v>
          </cell>
          <cell r="C264" t="str">
            <v>M2</v>
          </cell>
          <cell r="D264">
            <v>0.83</v>
          </cell>
        </row>
        <row r="265">
          <cell r="A265" t="str">
            <v>001.06.00040</v>
          </cell>
          <cell r="B265" t="str">
            <v>Execução de imunização de madeiramento de cobertura ou forro de madeira com aplicação de pentox claro a uma demão</v>
          </cell>
          <cell r="C265" t="str">
            <v>M2</v>
          </cell>
          <cell r="D265">
            <v>1.6774</v>
          </cell>
        </row>
        <row r="266">
          <cell r="A266" t="str">
            <v>001.06.00060</v>
          </cell>
          <cell r="B266" t="str">
            <v>Execução de pintura c/neutrol 45 c/ 02 demãos</v>
          </cell>
          <cell r="C266" t="str">
            <v>M2</v>
          </cell>
          <cell r="D266">
            <v>4.4787999999999997</v>
          </cell>
        </row>
        <row r="267">
          <cell r="A267" t="str">
            <v>001.06.00080</v>
          </cell>
          <cell r="B267" t="str">
            <v>Fornecimento e Instalação de Lona Plástica Preta ( Encerado)</v>
          </cell>
          <cell r="C267" t="str">
            <v>M2</v>
          </cell>
          <cell r="D267">
            <v>0.59719999999999995</v>
          </cell>
        </row>
        <row r="268">
          <cell r="A268" t="str">
            <v>001.06.00100</v>
          </cell>
          <cell r="B268" t="str">
            <v>Fornecimento e Instalação de Manta Tipo Bidim, com as seguintes características: permissividade de 120 l/s/m2; permeabilidade normal 4x10(-1) e resistência a tração na ruptura 425 N</v>
          </cell>
          <cell r="C268" t="str">
            <v>M2</v>
          </cell>
          <cell r="D268">
            <v>3.0371999999999999</v>
          </cell>
        </row>
        <row r="269">
          <cell r="A269" t="str">
            <v>001.06.00120</v>
          </cell>
          <cell r="B269" t="str">
            <v>Fornecimento e Instalação de Manta Tipo Bidim, com as seguintes características: permissividade de 100 l/s/m2; permeabilidade normal 4x10(-1) e resistência a tração na ruptura 750 N</v>
          </cell>
          <cell r="C269" t="str">
            <v>M2</v>
          </cell>
          <cell r="D269">
            <v>4.4127000000000001</v>
          </cell>
        </row>
        <row r="270">
          <cell r="A270" t="str">
            <v>001.06.00130</v>
          </cell>
          <cell r="B270" t="str">
            <v>Fornecimento e Aplicação de Nata de Cimento na proporção de 5 kg de cimento por m2</v>
          </cell>
          <cell r="C270" t="str">
            <v>m2</v>
          </cell>
          <cell r="D270">
            <v>1.8307</v>
          </cell>
        </row>
        <row r="271">
          <cell r="A271" t="str">
            <v>001.06.00135</v>
          </cell>
          <cell r="B271" t="str">
            <v>Fornecimento e Aplicação de chapisco de aderência c/argamassa de cimento e areia traço 1:3 e= 5 mm, incl. adesivo de alto desempenho para argamassas e chapisco.</v>
          </cell>
          <cell r="C271" t="str">
            <v>m2</v>
          </cell>
          <cell r="D271">
            <v>4.2747000000000002</v>
          </cell>
        </row>
        <row r="272">
          <cell r="A272" t="str">
            <v>001.06.00140</v>
          </cell>
          <cell r="B272" t="str">
            <v>Execução de regularização de laje com argamassa de cimento e areia 1:4 com cimento, espessura média igual a 3.00 cm, incl aplicação de nata de cimento para preparo de superficie.</v>
          </cell>
          <cell r="C272" t="str">
            <v>m2</v>
          </cell>
          <cell r="D272">
            <v>8.4360999999999997</v>
          </cell>
        </row>
        <row r="273">
          <cell r="A273" t="str">
            <v>001.06.00160</v>
          </cell>
          <cell r="B273" t="str">
            <v>Execução de proteção mecânica com argamassa de cimento e areia 1:3,espessura 2.00 cm</v>
          </cell>
          <cell r="C273" t="str">
            <v>m2</v>
          </cell>
          <cell r="D273">
            <v>6.0629</v>
          </cell>
        </row>
        <row r="274">
          <cell r="A274" t="str">
            <v>001.06.00200</v>
          </cell>
          <cell r="B274" t="str">
            <v>Execução de impermeabilização c/argamassa de cimento e areia 1:4 a 2.00 cm espessura c/ adição de 140 g/m2 de impermeabilizante, aplicação em parede como revestimento.</v>
          </cell>
          <cell r="C274" t="str">
            <v>m2</v>
          </cell>
          <cell r="D274">
            <v>14.679600000000001</v>
          </cell>
        </row>
        <row r="275">
          <cell r="A275" t="str">
            <v>001.06.00220</v>
          </cell>
          <cell r="B275" t="str">
            <v>Execução de impermeabilização c/argamassa de cimento e areia 1:3 a 2.50 cm espessura c/ adição de 185 g/m2 de impermeabilizante, para impermeabilização de Reservatórios.</v>
          </cell>
          <cell r="C275" t="str">
            <v>m2</v>
          </cell>
          <cell r="D275">
            <v>15.3651</v>
          </cell>
        </row>
        <row r="276">
          <cell r="A276" t="str">
            <v>001.06.00240</v>
          </cell>
          <cell r="B276" t="str">
            <v>Fornecimento e Aplicação de Impermeabilizante Cristalizante Sobre Superfície Perfeitamente Regularizada</v>
          </cell>
          <cell r="C276" t="str">
            <v>m2</v>
          </cell>
          <cell r="D276">
            <v>6.7892999999999999</v>
          </cell>
        </row>
        <row r="277">
          <cell r="A277" t="str">
            <v>001.06.00300</v>
          </cell>
          <cell r="B277" t="str">
            <v>Execução de impermeabilização de laje de cobertura com utilização de manta asfáltica poliéster 3.00 mm</v>
          </cell>
          <cell r="C277" t="str">
            <v>M2</v>
          </cell>
          <cell r="D277">
            <v>26.46</v>
          </cell>
        </row>
        <row r="278">
          <cell r="A278" t="str">
            <v>001.06.00320</v>
          </cell>
          <cell r="B278" t="str">
            <v>Execução de impermeabilização de laje de cobertura com utilização de manta asfáltica poliéster 4.00 mm</v>
          </cell>
          <cell r="C278" t="str">
            <v>M2</v>
          </cell>
          <cell r="D278">
            <v>28.497</v>
          </cell>
        </row>
        <row r="279">
          <cell r="A279" t="str">
            <v>001.06.00340</v>
          </cell>
          <cell r="B279" t="str">
            <v>Fornecimento e Aplicação de Isopor e = 5,00 cm, conf. Det. Sinfra n.01</v>
          </cell>
          <cell r="C279" t="str">
            <v>M2</v>
          </cell>
          <cell r="D279">
            <v>7.4326999999999996</v>
          </cell>
        </row>
        <row r="280">
          <cell r="A280" t="str">
            <v>001.07</v>
          </cell>
          <cell r="B280" t="str">
            <v>ALVENARIA</v>
          </cell>
          <cell r="D280">
            <v>1844.6894</v>
          </cell>
        </row>
        <row r="281">
          <cell r="A281" t="str">
            <v>001.07.00020</v>
          </cell>
          <cell r="B281" t="str">
            <v>Execução de alvenaria de elevação de tijolo maciço assente c/ argamassa de cimento e areia no traço 1:3 de 1/4 vez</v>
          </cell>
          <cell r="C281" t="str">
            <v>M2</v>
          </cell>
          <cell r="D281">
            <v>16.777699999999999</v>
          </cell>
        </row>
        <row r="282">
          <cell r="A282" t="str">
            <v>001.07.00040</v>
          </cell>
          <cell r="B282" t="str">
            <v>Execução de alvenaria de elevação de tijolo maciço assente c/ argamassa de cimento e areia no traço 1:3 de 1/2 vez</v>
          </cell>
          <cell r="C282" t="str">
            <v>M2</v>
          </cell>
          <cell r="D282">
            <v>31.524699999999999</v>
          </cell>
        </row>
        <row r="283">
          <cell r="A283" t="str">
            <v>001.07.00060</v>
          </cell>
          <cell r="B283" t="str">
            <v>Execução de alvenaria de elevação de tijolo maciço assente c/ argamassa de cimento e areia no traço 1:3 de 1 vez</v>
          </cell>
          <cell r="C283" t="str">
            <v>M2</v>
          </cell>
          <cell r="D283">
            <v>55.713500000000003</v>
          </cell>
        </row>
        <row r="284">
          <cell r="A284" t="str">
            <v>001.07.00080</v>
          </cell>
          <cell r="B284" t="str">
            <v>Execução de alvenaria de elevação de tijolo maciço assente c/ argamassa de cal e areia no traço de 1:4 de 1/4 vez</v>
          </cell>
          <cell r="C284" t="str">
            <v>M2</v>
          </cell>
          <cell r="D284">
            <v>14.9764</v>
          </cell>
        </row>
        <row r="285">
          <cell r="A285" t="str">
            <v>001.07.00100</v>
          </cell>
          <cell r="B285" t="str">
            <v>Execução de alvenaria de elevação de tijolo maciço assente c/ argamassa de cal e areia no traço de 1:4 de 1/2 vez</v>
          </cell>
          <cell r="C285" t="str">
            <v>M2</v>
          </cell>
          <cell r="D285">
            <v>27.887599999999999</v>
          </cell>
        </row>
        <row r="286">
          <cell r="A286" t="str">
            <v>001.07.00120</v>
          </cell>
          <cell r="B286" t="str">
            <v>Execução de alvenaria de elevação de tijolo maciço assente c/ argamassa de cal e areia no traço de 1:4 de 1 vez</v>
          </cell>
          <cell r="C286" t="str">
            <v>M2</v>
          </cell>
          <cell r="D286">
            <v>50.272199999999998</v>
          </cell>
        </row>
        <row r="287">
          <cell r="A287" t="str">
            <v>001.07.00140</v>
          </cell>
          <cell r="B287" t="str">
            <v>Execução de alvenaria de tijolo maciço assente c/ argamassa de cimento e areia no traço 1:4 de 1/4 vez</v>
          </cell>
          <cell r="C287" t="str">
            <v>M2</v>
          </cell>
          <cell r="D287">
            <v>17.266100000000002</v>
          </cell>
        </row>
        <row r="288">
          <cell r="A288" t="str">
            <v>001.07.00160</v>
          </cell>
          <cell r="B288" t="str">
            <v>Execução de alvenaria de tijolo maciço assente c/ argamassa de cimento e areia no traço 1:4 de 1/2 vez</v>
          </cell>
          <cell r="C288" t="str">
            <v>M2</v>
          </cell>
          <cell r="D288">
            <v>29.367699999999999</v>
          </cell>
        </row>
        <row r="289">
          <cell r="A289" t="str">
            <v>001.07.00180</v>
          </cell>
          <cell r="B289" t="str">
            <v>Execução de alvenaria de tijolo maciço assente c/ argamassa de cimento e areia no traço 1:4 de 1 vez</v>
          </cell>
          <cell r="C289" t="str">
            <v>M2</v>
          </cell>
          <cell r="D289">
            <v>54.098999999999997</v>
          </cell>
        </row>
        <row r="290">
          <cell r="A290" t="str">
            <v>001.07.00200</v>
          </cell>
          <cell r="B290" t="str">
            <v>Execução de alvenaria de elevação c/ tijolo maciço assente c/ argamassa mista de cimento cal e areia no traço 1:2:8 de de 1/4 vez</v>
          </cell>
          <cell r="C290" t="str">
            <v>M2</v>
          </cell>
          <cell r="D290">
            <v>15.995900000000001</v>
          </cell>
        </row>
        <row r="291">
          <cell r="A291" t="str">
            <v>001.07.00220</v>
          </cell>
          <cell r="B291" t="str">
            <v>Execução de alvenaria de elevação c/ tijolo maciço assente c/ argamassa mista de cimento cal e areia no traço 1:2:8 de de 1/2 vez</v>
          </cell>
          <cell r="C291" t="str">
            <v>M2</v>
          </cell>
          <cell r="D291">
            <v>30.2836</v>
          </cell>
        </row>
        <row r="292">
          <cell r="A292" t="str">
            <v>001.07.00240</v>
          </cell>
          <cell r="B292" t="str">
            <v>Execução de alvenaria de elevação c/ tijolo maciço assente c/ argamassa mista de cimento cal e areia no traço 1:2:8 de de 1 vez</v>
          </cell>
          <cell r="C292" t="str">
            <v>M2</v>
          </cell>
          <cell r="D292">
            <v>53.873100000000001</v>
          </cell>
        </row>
        <row r="293">
          <cell r="A293" t="str">
            <v>001.07.00260</v>
          </cell>
          <cell r="B293" t="str">
            <v>Execução de alvenaria de elevação de tijolo maciço assente c/ argamassa mista 1:4:12 de 1/2 vez</v>
          </cell>
          <cell r="C293" t="str">
            <v>M2</v>
          </cell>
          <cell r="D293">
            <v>26.956700000000001</v>
          </cell>
        </row>
        <row r="294">
          <cell r="A294" t="str">
            <v>001.07.00280</v>
          </cell>
          <cell r="B294" t="str">
            <v>Execução de alvenaria de elevação de tijolo maciço assente c/ argamassa mista 1:4:12 de 1 vez</v>
          </cell>
          <cell r="C294" t="str">
            <v>M2</v>
          </cell>
          <cell r="D294">
            <v>49.000100000000003</v>
          </cell>
        </row>
        <row r="295">
          <cell r="A295" t="str">
            <v>001.07.00300</v>
          </cell>
          <cell r="B295" t="str">
            <v>Execução de alvenaria de elevação de tijolo maciço assente c/ argamassa mista 1:4:12 de 1.5 vez</v>
          </cell>
          <cell r="C295" t="str">
            <v>M2</v>
          </cell>
          <cell r="D295">
            <v>67.3352</v>
          </cell>
        </row>
        <row r="296">
          <cell r="A296" t="str">
            <v>001.07.00340</v>
          </cell>
          <cell r="B296" t="str">
            <v>Execução de alvenaria de elevação c/ tijolo cerâmico 9x19x19 assente c/ argamassa mista 1:2:8 de 1/2 vez</v>
          </cell>
          <cell r="C296" t="str">
            <v>m2</v>
          </cell>
          <cell r="D296">
            <v>11.666499999999999</v>
          </cell>
        </row>
        <row r="297">
          <cell r="A297" t="str">
            <v>001.07.00360</v>
          </cell>
          <cell r="B297" t="str">
            <v>Execução de alvenaria de elevação c/ tijolo cerâmico 9x19x19 assente c/ argamassa mista 1:2:8 de 1 vez</v>
          </cell>
          <cell r="C297" t="str">
            <v>m2</v>
          </cell>
          <cell r="D297">
            <v>23.483000000000001</v>
          </cell>
        </row>
        <row r="298">
          <cell r="A298" t="str">
            <v>001.07.00420</v>
          </cell>
          <cell r="B298" t="str">
            <v>Execução de alvenaria aparente de tijolo cerâmico c/ 18 ou 21 furos (dim. 6.00x10.00x21.00 cm) assente c/ argamassa de cimento e areia no traço 1:2:8 de 1/2 vez</v>
          </cell>
          <cell r="C298" t="str">
            <v>m2</v>
          </cell>
          <cell r="D298">
            <v>37.906599999999997</v>
          </cell>
        </row>
        <row r="299">
          <cell r="A299" t="str">
            <v>001.07.00440</v>
          </cell>
          <cell r="B299" t="str">
            <v>Execução de alvenaria aparente de tijolo cerâmico c/ 18 ou 21 furos (dim. 6.00x10.00x21.00 cm) assente c/ argamassa de cimento e areia no traço 1:2:8 de 1 vez</v>
          </cell>
          <cell r="C299" t="str">
            <v>m2</v>
          </cell>
          <cell r="D299">
            <v>81.045699999999997</v>
          </cell>
        </row>
        <row r="300">
          <cell r="A300" t="str">
            <v>001.07.00540</v>
          </cell>
          <cell r="B300" t="str">
            <v>Execução de elemento vazado de cerâmica assente c/ argamassa de cimento e areia peneirada no traço 1:3</v>
          </cell>
          <cell r="C300" t="str">
            <v>m2</v>
          </cell>
          <cell r="D300">
            <v>27.084700000000002</v>
          </cell>
        </row>
        <row r="301">
          <cell r="A301" t="str">
            <v>001.07.00550</v>
          </cell>
          <cell r="B301" t="str">
            <v>Alvenaria de vedação com bloco cerâmico furado dim. 9x19x28, com juntas de 20 mm com argamassa mista de cimento, cal hidratada e areia sem peneirar no traço 1:2:9</v>
          </cell>
          <cell r="C301" t="str">
            <v>m2</v>
          </cell>
          <cell r="D301">
            <v>12.625400000000001</v>
          </cell>
        </row>
        <row r="302">
          <cell r="A302" t="str">
            <v>001.07.00551</v>
          </cell>
          <cell r="B302" t="str">
            <v>Alvenaria de vedação com bloco cerâmico furado dim.12x19x28, com juntas de 20 mm com argamassa mista de cimento, cal hidratada e areia sem peneirar no traço 1:2:9</v>
          </cell>
          <cell r="C302" t="str">
            <v>m2</v>
          </cell>
          <cell r="D302">
            <v>15.767799999999999</v>
          </cell>
        </row>
        <row r="303">
          <cell r="A303" t="str">
            <v>001.07.00552</v>
          </cell>
          <cell r="B303" t="str">
            <v>Alvenaria de vedação com bloco cerâmico furado dim.14x19x28, com juntas de 20 mm com argamassa mista de cimento, cal hidratada e areia sem peneirar no traço 1:2:9</v>
          </cell>
          <cell r="C303" t="str">
            <v>m2</v>
          </cell>
          <cell r="D303">
            <v>20.5151</v>
          </cell>
        </row>
        <row r="304">
          <cell r="A304" t="str">
            <v>001.07.00560</v>
          </cell>
          <cell r="B304" t="str">
            <v>Alvenaria de Vedação Com Bloco de Concreto, Juntas de 10 mm Com Argamassa Mista de Cimento, Cal Hidratada e Areia Sem Peneirar no traço 1:0,50:8 dim. 11,50x19x39 cm</v>
          </cell>
          <cell r="C304" t="str">
            <v>M2</v>
          </cell>
          <cell r="D304">
            <v>15.852</v>
          </cell>
        </row>
        <row r="305">
          <cell r="A305" t="str">
            <v>001.07.00580</v>
          </cell>
          <cell r="B305" t="str">
            <v>Alvenaria de Vedação Com Bloco de Concreto, Juntas de 10 mm Com Argamassa Mista de Cimento, Cal Hidratada e Areia Sem Peneirar no traço 1:0,50:8 dim. 14x19x39 cm</v>
          </cell>
          <cell r="C305" t="str">
            <v>M2</v>
          </cell>
          <cell r="D305">
            <v>20.927600000000002</v>
          </cell>
        </row>
        <row r="306">
          <cell r="A306" t="str">
            <v>001.07.00600</v>
          </cell>
          <cell r="B306" t="str">
            <v>Alvenaria de Vedação Com Bloco de Concreto, Juntas de 10 mm Com Argamassa Mista de Cimento, Cal Hidratada e Areia Sem Peneirar no traço 1:0,50:8 dim. 19x19x39 cm</v>
          </cell>
          <cell r="C306" t="str">
            <v>M2</v>
          </cell>
          <cell r="D306">
            <v>25.4863</v>
          </cell>
        </row>
        <row r="307">
          <cell r="A307" t="str">
            <v>001.07.00620</v>
          </cell>
          <cell r="B307" t="str">
            <v>Alvenaria Estrutural Com Bloco de Concreto, Juntas de 10 mm Com Argamassa Mista de Cimento, Cal Hidratada e Areia Sem Peneirar no traço 1:0,25:6 dim. 14x19x39 cm</v>
          </cell>
          <cell r="C307" t="str">
            <v>M2</v>
          </cell>
          <cell r="D307">
            <v>22.66</v>
          </cell>
        </row>
        <row r="308">
          <cell r="A308" t="str">
            <v>001.07.00640</v>
          </cell>
          <cell r="B308" t="str">
            <v>Alvenaria Estrutural Com Bloco de Concreto, Juntas de 10 mm Com Argamassa Mista de Cimento, Cal Hidratada e Areia Sem Peneirar no traço 1:0,25:6 dim. 19x19x39 cm</v>
          </cell>
          <cell r="C308" t="str">
            <v>M2</v>
          </cell>
          <cell r="D308">
            <v>29.4238</v>
          </cell>
        </row>
        <row r="309">
          <cell r="A309" t="str">
            <v>001.07.00710</v>
          </cell>
          <cell r="B309" t="str">
            <v>Execucao de escada com degraus de tijolo macico, asente com massa forte, inclusive revestimento dos espelhos e pisos</v>
          </cell>
          <cell r="C309" t="str">
            <v>m3</v>
          </cell>
          <cell r="D309">
            <v>241.85810000000001</v>
          </cell>
        </row>
        <row r="310">
          <cell r="A310" t="str">
            <v>001.07.00720</v>
          </cell>
          <cell r="B310" t="str">
            <v>Reparo de trincas ou rachaduras em alvenaria de tijolo com ferros transversais e posteriormente refazer o acabamento conforme revestimento existente</v>
          </cell>
          <cell r="C310" t="str">
            <v>M</v>
          </cell>
          <cell r="D310">
            <v>8.8058999999999994</v>
          </cell>
        </row>
        <row r="311">
          <cell r="A311" t="str">
            <v>001.07.00790</v>
          </cell>
          <cell r="B311" t="str">
            <v>Fornecimento e instalação de caixa de concreto pré-moldado para ar condicionado de 7.000 btu</v>
          </cell>
          <cell r="C311" t="str">
            <v>un</v>
          </cell>
          <cell r="D311">
            <v>50.443199999999997</v>
          </cell>
        </row>
        <row r="312">
          <cell r="A312" t="str">
            <v>001.07.00792</v>
          </cell>
          <cell r="B312" t="str">
            <v>Fornecimento e instalação de caixa de concreto pré-moldado para ar condicionado de 10.000 btu</v>
          </cell>
          <cell r="C312" t="str">
            <v>un</v>
          </cell>
          <cell r="D312">
            <v>54.443199999999997</v>
          </cell>
        </row>
        <row r="313">
          <cell r="A313" t="str">
            <v>001.07.00794</v>
          </cell>
          <cell r="B313" t="str">
            <v>Fornecimento e instalação de caixa de concreto pré-moldado para ar condicionado de 20.000 btu</v>
          </cell>
          <cell r="C313" t="str">
            <v>un</v>
          </cell>
          <cell r="D313">
            <v>68.443200000000004</v>
          </cell>
        </row>
        <row r="314">
          <cell r="A314" t="str">
            <v>001.07.00800</v>
          </cell>
          <cell r="B314" t="str">
            <v>Verga, contra-verga ou pilar de concreto armado, incluindo concreto, forma e ferragem com concreto 13,5 mpa (300kg. cim/m3)</v>
          </cell>
          <cell r="C314" t="str">
            <v>M3</v>
          </cell>
          <cell r="D314">
            <v>534.92179999999996</v>
          </cell>
        </row>
        <row r="315">
          <cell r="A315" t="str">
            <v>001.08</v>
          </cell>
          <cell r="B315" t="str">
            <v>COBERTURA</v>
          </cell>
          <cell r="D315">
            <v>1176.3939</v>
          </cell>
        </row>
        <row r="316">
          <cell r="A316" t="str">
            <v>001.08.00005</v>
          </cell>
          <cell r="B316" t="str">
            <v>Estrutura metálica para cobertura, com especificações mínimas: perfil aço dobrado, laminado e chaparia ASTM A 36, eletrodo E6013, especificação AWS. incl. montagem e fundo anti corrosão a base de cromato de zinco</v>
          </cell>
          <cell r="C316" t="str">
            <v>kg</v>
          </cell>
          <cell r="D316">
            <v>5.625</v>
          </cell>
        </row>
        <row r="317">
          <cell r="A317" t="str">
            <v>001.08.00010</v>
          </cell>
          <cell r="B317" t="str">
            <v>Estrutura de madeira para telha de cerâmica ou de concreto, pontaletada sobre laje ou parede</v>
          </cell>
          <cell r="C317" t="str">
            <v>m2</v>
          </cell>
          <cell r="D317">
            <v>25.268599999999999</v>
          </cell>
        </row>
        <row r="318">
          <cell r="A318" t="str">
            <v>001.08.00015</v>
          </cell>
          <cell r="B318" t="str">
            <v>Estrutura de madeira para telha de fibrocimento, alumínio ou aço zincado pontaletada sobre laje ou parede</v>
          </cell>
          <cell r="C318" t="str">
            <v>m2</v>
          </cell>
          <cell r="D318">
            <v>7.6664000000000003</v>
          </cell>
        </row>
        <row r="319">
          <cell r="A319" t="str">
            <v>001.08.00080</v>
          </cell>
          <cell r="B319" t="str">
            <v>Estrutura de madeira para telhado, c/ distância entre tesouras 4.00 m, 02 águas, p/ cobertura c/ chapa ondulada de c.a. ou alumínio, com 10 m de vão</v>
          </cell>
          <cell r="C319" t="str">
            <v>m2</v>
          </cell>
          <cell r="D319">
            <v>20.342400000000001</v>
          </cell>
        </row>
        <row r="320">
          <cell r="A320" t="str">
            <v>001.08.00100</v>
          </cell>
          <cell r="B320" t="str">
            <v>Estrutura de madeira para telhado, c/ distância entre tesouras 4.00 m, 02 águas, p/ cobertura c/ chapa ondulada de c.a. ou alumínio, com 15 m de vão</v>
          </cell>
          <cell r="C320" t="str">
            <v>m2</v>
          </cell>
          <cell r="D320">
            <v>24.297899999999998</v>
          </cell>
        </row>
        <row r="321">
          <cell r="A321" t="str">
            <v>001.08.00120</v>
          </cell>
          <cell r="B321" t="str">
            <v>Estrutura de madeira para telhado, c/ distância entre tesouras 4.00 m, 02 águas, p/ cobertura c/ chapa ondulada de c.a. ou alumínio, com 20 m de vão</v>
          </cell>
          <cell r="C321" t="str">
            <v>m2</v>
          </cell>
          <cell r="D321">
            <v>30.482700000000001</v>
          </cell>
        </row>
        <row r="322">
          <cell r="A322" t="str">
            <v>001.08.00140</v>
          </cell>
          <cell r="B322" t="str">
            <v>Estrutura de madeira para telhado, c/ distância entre tesouras 4.00 m, 04 águas p/ cobertura c/ chapas onduladas de c.a ou alumínio, com 10 m de vao</v>
          </cell>
          <cell r="C322" t="str">
            <v>m2</v>
          </cell>
          <cell r="D322">
            <v>23.178999999999998</v>
          </cell>
        </row>
        <row r="323">
          <cell r="A323" t="str">
            <v>001.08.00160</v>
          </cell>
          <cell r="B323" t="str">
            <v>Execução de estrutura de madeira para telhado, c/ distância entre tesouras 4.00 m, 04 águas p/ cobertura c/ chapas onduladas de c.a ou alumínio, com 15 m de vao</v>
          </cell>
          <cell r="C323" t="str">
            <v>m2</v>
          </cell>
          <cell r="D323">
            <v>26.8645</v>
          </cell>
        </row>
        <row r="324">
          <cell r="A324" t="str">
            <v>001.08.00180</v>
          </cell>
          <cell r="B324" t="str">
            <v>Execução de estrutura de madeira para telhado, c/ distância entre tesouras 4.00 m, 04 águas p/ cobertura c/ chapas onduladas de c.a ou alumínio, com 20 m de vao</v>
          </cell>
          <cell r="C324" t="str">
            <v>m2</v>
          </cell>
          <cell r="D324">
            <v>35.208199999999998</v>
          </cell>
        </row>
        <row r="325">
          <cell r="A325" t="str">
            <v>001.08.00200</v>
          </cell>
          <cell r="B325" t="str">
            <v>Estrutura de Madeira  comum para telhado, constituído de tesouras (6x12 e 6x16 cm), terças (6x12 e 6x16 cm), caibros(5 x 6cm), ripas (1 x 5 cm) e contraventamentos p/ cobertura com telha de barro ou cerâmica de 3 a 7 m de vão</v>
          </cell>
          <cell r="C325" t="str">
            <v>m2</v>
          </cell>
          <cell r="D325">
            <v>27.703399999999998</v>
          </cell>
        </row>
        <row r="326">
          <cell r="A326" t="str">
            <v>001.08.00205</v>
          </cell>
          <cell r="B326" t="str">
            <v>Estrutura de Madeira comum para telhado, constituído de tesouras (6x12 e 6x16 cm), terças (6x12 e 6x16 cm), caibros(5 x 6cm), ripas (1 x 5 cm) e contraventamentos p/ cobertura com telha de barro ou cerâmica de 7 a 10 m de vão</v>
          </cell>
          <cell r="C326" t="str">
            <v>m2</v>
          </cell>
          <cell r="D326">
            <v>31.499500000000001</v>
          </cell>
        </row>
        <row r="327">
          <cell r="A327" t="str">
            <v>001.08.00210</v>
          </cell>
          <cell r="B327" t="str">
            <v>Estrutura de Madeira comum para telhado, constituído de tesouras (6x12 e 6x16 cm), terças (6x12 e 6x16 cm), caibros(5 x 6cm), ripas (1 x 5 cm) e contraventamentos p/ cobertura com telha de barro ou cerâmica de 10 a 13 m de vão</v>
          </cell>
          <cell r="C327" t="str">
            <v>m2</v>
          </cell>
          <cell r="D327">
            <v>35.7776</v>
          </cell>
        </row>
        <row r="328">
          <cell r="A328" t="str">
            <v>001.08.00240</v>
          </cell>
          <cell r="B328" t="str">
            <v>Estrutura de madeira para  telhas canalete 90 ou 43</v>
          </cell>
          <cell r="C328" t="str">
            <v>m2</v>
          </cell>
          <cell r="D328">
            <v>7.5975000000000001</v>
          </cell>
        </row>
        <row r="329">
          <cell r="A329" t="str">
            <v>001.08.00260</v>
          </cell>
          <cell r="B329" t="str">
            <v>Execução de estrutura de madeira para casa popular em telha ceramica</v>
          </cell>
          <cell r="C329" t="str">
            <v>m2</v>
          </cell>
          <cell r="D329">
            <v>15.370100000000001</v>
          </cell>
        </row>
        <row r="330">
          <cell r="A330" t="str">
            <v>001.08.00270</v>
          </cell>
          <cell r="B330" t="str">
            <v>Execução de Cobertura com telha cerâmica tipo ""plan"", inclinação 35%</v>
          </cell>
          <cell r="C330" t="str">
            <v>m2</v>
          </cell>
          <cell r="D330">
            <v>20.971499999999999</v>
          </cell>
        </row>
        <row r="331">
          <cell r="A331" t="str">
            <v>001.08.00275</v>
          </cell>
          <cell r="B331" t="str">
            <v>Execução de Cobertura com telha ceramica tipo portuguesa, inclinação 35%</v>
          </cell>
          <cell r="C331" t="str">
            <v>m2</v>
          </cell>
          <cell r="D331">
            <v>16.964300000000001</v>
          </cell>
        </row>
        <row r="332">
          <cell r="A332" t="str">
            <v>001.08.00280</v>
          </cell>
          <cell r="B332" t="str">
            <v>Execução de Cobertura com telha cerâmica tipo colonial, inclinação 35%</v>
          </cell>
          <cell r="C332" t="str">
            <v>m2</v>
          </cell>
          <cell r="D332">
            <v>26.0471</v>
          </cell>
        </row>
        <row r="333">
          <cell r="A333" t="str">
            <v>001.08.00285</v>
          </cell>
          <cell r="B333" t="str">
            <v>Execução de Cobertura com telha cerâmica tipo romana inclinação 35%</v>
          </cell>
          <cell r="C333" t="str">
            <v>m2</v>
          </cell>
          <cell r="D333">
            <v>16.5443</v>
          </cell>
        </row>
        <row r="334">
          <cell r="A334" t="str">
            <v>001.08.00290</v>
          </cell>
          <cell r="B334" t="str">
            <v>Execução de Cobertura com telha cerâmica tipo tipo francesa, inclinação 35%</v>
          </cell>
          <cell r="C334" t="str">
            <v>m2</v>
          </cell>
          <cell r="D334">
            <v>16.908300000000001</v>
          </cell>
        </row>
        <row r="335">
          <cell r="A335" t="str">
            <v>001.08.00300</v>
          </cell>
          <cell r="B335" t="str">
            <v>Fornecimento de Instalação de Cobertura com chapas onduladas de cimento amianto altura 24 mm, largura útil 450 mm, largura nominal  500 mm, de 4 mm de espessura, inclinação 27%</v>
          </cell>
          <cell r="C335" t="str">
            <v>m2</v>
          </cell>
          <cell r="D335">
            <v>5.5359999999999996</v>
          </cell>
        </row>
        <row r="336">
          <cell r="A336" t="str">
            <v>001.08.00305</v>
          </cell>
          <cell r="B336" t="str">
            <v>Fornecimento e Instalação de Cobertura com chapas onduladas de cimento amianto, altura 125 mm, largura útil 1.020 mm e largura nominal 1.064 mm, de 5 mm de espessura, inclinação 27%</v>
          </cell>
          <cell r="C336" t="str">
            <v>m2</v>
          </cell>
          <cell r="D336">
            <v>15.379</v>
          </cell>
        </row>
        <row r="337">
          <cell r="A337" t="str">
            <v>001.08.00310</v>
          </cell>
          <cell r="B337" t="str">
            <v>Fornecimento e Instalação de Cobertura com chapas onduladas de cimento amianto, altura 125 mm, largura útil 1.020 mm e largura nominal 1.064 mm, de 6 mm de espessura, inclinação 27%</v>
          </cell>
          <cell r="C337" t="str">
            <v>m2</v>
          </cell>
          <cell r="D337">
            <v>18.0379</v>
          </cell>
        </row>
        <row r="338">
          <cell r="A338" t="str">
            <v>001.08.00315</v>
          </cell>
          <cell r="B338" t="str">
            <v>Fornecimento e Instalação de Cobertura de cimento amianto, perfil trapezoidal,altura 181 mm, largura útil 490 mm, largura nominal 521 mm, de 8 mm de espessura, inclinação 3%</v>
          </cell>
          <cell r="C338" t="str">
            <v>m2</v>
          </cell>
          <cell r="D338">
            <v>22.775600000000001</v>
          </cell>
        </row>
        <row r="339">
          <cell r="A339" t="str">
            <v>001.08.00320</v>
          </cell>
          <cell r="B339" t="str">
            <v>Fornecimento e Instalação de Cobertura com telhas onduladas de poliester c/reforço de fibra de vidro</v>
          </cell>
          <cell r="C339" t="str">
            <v>m2</v>
          </cell>
          <cell r="D339">
            <v>29.275400000000001</v>
          </cell>
        </row>
        <row r="340">
          <cell r="A340" t="str">
            <v>001.08.00325</v>
          </cell>
          <cell r="B340" t="str">
            <v>Fornecimento e Instalação de Cobertura com telha de aço galvanizado zincado trapezoidal, trapézio alto ou baixo, com 0.43mm de espessura, incl.10%, fixada com hastes de ferro galvanizado tipo gancho, arruela de borracha e parafuso</v>
          </cell>
          <cell r="C340" t="str">
            <v>m2</v>
          </cell>
          <cell r="D340">
            <v>30.491099999999999</v>
          </cell>
        </row>
        <row r="341">
          <cell r="A341" t="str">
            <v>001.08.00330</v>
          </cell>
          <cell r="B341" t="str">
            <v>Fornecimento e Instalação de Cobertura com telha trapezoidal de aço pré-pintada eletrostaticamente em uma face, e=0,43 mm, inclinação 10%, fixada com hastes de ferro galvanizado tipo gancho, arruela de borracha e parafuso</v>
          </cell>
          <cell r="C341" t="str">
            <v>m2</v>
          </cell>
          <cell r="D341">
            <v>35.6661</v>
          </cell>
        </row>
        <row r="342">
          <cell r="A342" t="str">
            <v>001.08.00335</v>
          </cell>
          <cell r="B342" t="str">
            <v>Fornecimento e Instalação de Cobertura com telha trapezoidal de aço pré-pintada eletrostaticamente em duas faces, e=0,43 mm, inclinação 10%, fixada com hastes de ferro galvanizado tipo gancho, arruela de borracha e parafuso</v>
          </cell>
          <cell r="C342" t="str">
            <v>m2</v>
          </cell>
          <cell r="D342">
            <v>42.106099999999998</v>
          </cell>
        </row>
        <row r="343">
          <cell r="A343" t="str">
            <v>001.08.00401</v>
          </cell>
          <cell r="B343" t="str">
            <v>Execução de Cumeeira para telha de barro tipo francesa</v>
          </cell>
          <cell r="C343" t="str">
            <v>ML</v>
          </cell>
          <cell r="D343">
            <v>9.5657999999999994</v>
          </cell>
        </row>
        <row r="344">
          <cell r="A344" t="str">
            <v>001.08.00421</v>
          </cell>
          <cell r="B344" t="str">
            <v>Execução de Cumeeira para telha de barro tipo paulista ou colonial</v>
          </cell>
          <cell r="C344" t="str">
            <v>ML</v>
          </cell>
          <cell r="D344">
            <v>9.5657999999999994</v>
          </cell>
        </row>
        <row r="345">
          <cell r="A345" t="str">
            <v>001.08.00441</v>
          </cell>
          <cell r="B345" t="str">
            <v>Execução de Cumeeira para telha tipo romana</v>
          </cell>
          <cell r="C345" t="str">
            <v>ML</v>
          </cell>
          <cell r="D345">
            <v>8.9657999999999998</v>
          </cell>
        </row>
        <row r="346">
          <cell r="A346" t="str">
            <v>001.08.00561</v>
          </cell>
          <cell r="B346" t="str">
            <v>Fornecimento e Instalação de Cumeeira de cimento amianto normal p/telhas onduladas</v>
          </cell>
          <cell r="C346" t="str">
            <v>ML</v>
          </cell>
          <cell r="D346">
            <v>27.003799999999998</v>
          </cell>
        </row>
        <row r="347">
          <cell r="A347" t="str">
            <v>001.08.00581</v>
          </cell>
          <cell r="B347" t="str">
            <v>Fornecimento e Instalação de Cumeeira de cimento amianto universal p/telhas onduladas</v>
          </cell>
          <cell r="C347" t="str">
            <v>ML</v>
          </cell>
          <cell r="D347">
            <v>31.194800000000001</v>
          </cell>
        </row>
        <row r="348">
          <cell r="A348" t="str">
            <v>001.08.00601</v>
          </cell>
          <cell r="B348" t="str">
            <v>Fornecimento e Instalação de Cumeeira de cimento amianto para canalete 90</v>
          </cell>
          <cell r="C348" t="str">
            <v>ML</v>
          </cell>
          <cell r="D348">
            <v>30.819400000000002</v>
          </cell>
        </row>
        <row r="349">
          <cell r="A349" t="str">
            <v>001.08.00621</v>
          </cell>
          <cell r="B349" t="str">
            <v>Fornecimento e Instalação de Cumeeira de cimento amianto p/canalete 49</v>
          </cell>
          <cell r="C349" t="str">
            <v>ML</v>
          </cell>
          <cell r="D349">
            <v>30.819400000000002</v>
          </cell>
        </row>
        <row r="350">
          <cell r="A350" t="str">
            <v>001.08.00641</v>
          </cell>
          <cell r="B350" t="str">
            <v>Fornecimento e Instalação de Cumeeira de cimento amianto p/ telha vogatex</v>
          </cell>
          <cell r="C350" t="str">
            <v>ML</v>
          </cell>
          <cell r="D350">
            <v>7.2525000000000004</v>
          </cell>
        </row>
        <row r="351">
          <cell r="A351" t="str">
            <v>001.08.00661</v>
          </cell>
          <cell r="B351" t="str">
            <v>Fornecimento e Instalação de Tampão de cimento aminato para canalete 90 (723x215) mm</v>
          </cell>
          <cell r="C351" t="str">
            <v>UN</v>
          </cell>
          <cell r="D351">
            <v>20.029399999999999</v>
          </cell>
        </row>
        <row r="352">
          <cell r="A352" t="str">
            <v>001.08.00681</v>
          </cell>
          <cell r="B352" t="str">
            <v>Fornecimento e Instalação de Tampão de cimento amianto para cobertura c/canalete 49</v>
          </cell>
          <cell r="C352" t="str">
            <v>M2</v>
          </cell>
          <cell r="D352">
            <v>35.700200000000002</v>
          </cell>
        </row>
        <row r="353">
          <cell r="A353" t="str">
            <v>001.08.00701</v>
          </cell>
          <cell r="B353" t="str">
            <v>Fornecimento e Instalação de Tampão de cimento amianto para cobertura c/canalete 90</v>
          </cell>
          <cell r="C353" t="str">
            <v>M2</v>
          </cell>
          <cell r="D353">
            <v>51.2102</v>
          </cell>
        </row>
        <row r="354">
          <cell r="A354" t="str">
            <v>001.08.00800</v>
          </cell>
          <cell r="B354" t="str">
            <v>Fornecimento e Instalação de calha ou rufo na chapa n.26 com desenvolvimento de 25.00 cm</v>
          </cell>
          <cell r="C354" t="str">
            <v>ML</v>
          </cell>
          <cell r="D354">
            <v>12.5</v>
          </cell>
        </row>
        <row r="355">
          <cell r="A355" t="str">
            <v>001.08.00805</v>
          </cell>
          <cell r="B355" t="str">
            <v>Fornecimento e Instalação de calha ou rufo na chapa n.26 com desenvolvimento de 40.00 cm</v>
          </cell>
          <cell r="C355" t="str">
            <v>ML</v>
          </cell>
          <cell r="D355">
            <v>20</v>
          </cell>
        </row>
        <row r="356">
          <cell r="A356" t="str">
            <v>001.08.00810</v>
          </cell>
          <cell r="B356" t="str">
            <v>Fornecimento e Instalação de calha ou rufo na chapa n.24 com desenvolvimento de 25.00 cm</v>
          </cell>
          <cell r="C356" t="str">
            <v>ML</v>
          </cell>
          <cell r="D356">
            <v>13.75</v>
          </cell>
        </row>
        <row r="357">
          <cell r="A357" t="str">
            <v>001.08.00815</v>
          </cell>
          <cell r="B357" t="str">
            <v>Fornecimento e Instalação de calha ou rufo na chapa n.24 com desenvolvimento de 30.00 cm</v>
          </cell>
          <cell r="C357" t="str">
            <v>ML</v>
          </cell>
          <cell r="D357">
            <v>16.5</v>
          </cell>
        </row>
        <row r="358">
          <cell r="A358" t="str">
            <v>001.08.00820</v>
          </cell>
          <cell r="B358" t="str">
            <v>Fornecimento e Instalação de calha ou rufo na chapa n.24 com desenvolvimento de 50.00 cm</v>
          </cell>
          <cell r="C358" t="str">
            <v>ML</v>
          </cell>
          <cell r="D358">
            <v>27.5</v>
          </cell>
        </row>
        <row r="359">
          <cell r="A359" t="str">
            <v>001.08.00825</v>
          </cell>
          <cell r="B359" t="str">
            <v>Fornecimento e Instalação de calha ou rufo na chapa n.24 com desenvolvimento de 120.00 cm</v>
          </cell>
          <cell r="C359" t="str">
            <v>ML</v>
          </cell>
          <cell r="D359">
            <v>66</v>
          </cell>
        </row>
        <row r="360">
          <cell r="A360" t="str">
            <v>001.08.00830</v>
          </cell>
          <cell r="B360" t="str">
            <v>Fornecimento e Instalação de condutor na chapa n.26</v>
          </cell>
          <cell r="C360" t="str">
            <v>ML</v>
          </cell>
          <cell r="D360">
            <v>20</v>
          </cell>
        </row>
        <row r="361">
          <cell r="A361" t="str">
            <v>001.08.00835</v>
          </cell>
          <cell r="B361" t="str">
            <v>Fornecimento e Instalação de condutor na chapa n.24</v>
          </cell>
          <cell r="C361" t="str">
            <v>ML</v>
          </cell>
          <cell r="D361">
            <v>22</v>
          </cell>
        </row>
        <row r="362">
          <cell r="A362" t="str">
            <v>001.08.01181</v>
          </cell>
          <cell r="B362" t="str">
            <v>Fornecimento e Instalação de Cumeeira lisa de aluminio pré-pintada - perkron</v>
          </cell>
          <cell r="C362" t="str">
            <v>ML</v>
          </cell>
          <cell r="D362">
            <v>20.704000000000001</v>
          </cell>
        </row>
        <row r="363">
          <cell r="A363" t="str">
            <v>001.08.01261</v>
          </cell>
          <cell r="B363" t="str">
            <v>Fornecimento e Instalação de Tubo de pvc para águas pluviais inclusive braçadeira para fixação 100 mm</v>
          </cell>
          <cell r="C363" t="str">
            <v>ML</v>
          </cell>
          <cell r="D363">
            <v>12.404400000000001</v>
          </cell>
        </row>
        <row r="364">
          <cell r="A364" t="str">
            <v>001.08.01281</v>
          </cell>
          <cell r="B364" t="str">
            <v>Fornecimento e Instalação de Curva de pvc 90º diâm.100 mm</v>
          </cell>
          <cell r="C364" t="str">
            <v>un</v>
          </cell>
          <cell r="D364">
            <v>13.850899999999999</v>
          </cell>
        </row>
        <row r="365">
          <cell r="A365" t="str">
            <v>001.08.01301</v>
          </cell>
          <cell r="B365" t="str">
            <v>Fornecimento e Instalação de Ralo seco vertical em ferro fundido diâm.100 mm</v>
          </cell>
          <cell r="C365" t="str">
            <v>UN</v>
          </cell>
          <cell r="D365">
            <v>12.534800000000001</v>
          </cell>
        </row>
        <row r="366">
          <cell r="A366" t="str">
            <v>001.08.01361</v>
          </cell>
          <cell r="B366" t="str">
            <v>Fornecimento e instalação de Acabamento de beiral com tabua trabalhada, tratada e envernizada 1"""" x 10""""</v>
          </cell>
          <cell r="C366" t="str">
            <v>ML</v>
          </cell>
          <cell r="D366">
            <v>10.306100000000001</v>
          </cell>
        </row>
        <row r="367">
          <cell r="A367" t="str">
            <v>001.08.01381</v>
          </cell>
          <cell r="B367" t="str">
            <v>Execução de Reparo de cobertura -  emboçamento da última fiada de telhas cerâmicas, empregando argamassa mista de cimento, cal e areia no traço 1:2:8</v>
          </cell>
          <cell r="C367" t="str">
            <v>ML</v>
          </cell>
          <cell r="D367">
            <v>3.4887000000000001</v>
          </cell>
        </row>
        <row r="368">
          <cell r="A368" t="str">
            <v>001.08.01401</v>
          </cell>
          <cell r="B368" t="str">
            <v>Execução de Reparo de cobertura -  revisão de cobertura de telhas cerâmicas com tomada de  goteiras</v>
          </cell>
          <cell r="C368" t="str">
            <v>M2</v>
          </cell>
          <cell r="D368">
            <v>0.46110000000000001</v>
          </cell>
        </row>
        <row r="369">
          <cell r="A369" t="str">
            <v>001.08.01440</v>
          </cell>
          <cell r="B369" t="str">
            <v>Execução de Reparo de cobertura - substituição de ripa de peróba</v>
          </cell>
          <cell r="C369" t="str">
            <v>m2</v>
          </cell>
          <cell r="D369">
            <v>2.6128</v>
          </cell>
        </row>
        <row r="370">
          <cell r="A370" t="str">
            <v>001.08.01441</v>
          </cell>
          <cell r="B370" t="str">
            <v>Execução de Reparo de cobertura - substituição de caibros de peróba</v>
          </cell>
          <cell r="C370" t="str">
            <v>ML</v>
          </cell>
          <cell r="D370">
            <v>3.2985000000000002</v>
          </cell>
        </row>
        <row r="371">
          <cell r="A371" t="str">
            <v>001.08.01461</v>
          </cell>
          <cell r="B371" t="str">
            <v>Execução de Reparo de cobertura - substituição de vigas de peróba 6x12 cm</v>
          </cell>
          <cell r="C371" t="str">
            <v>ML</v>
          </cell>
          <cell r="D371">
            <v>9.8161000000000005</v>
          </cell>
        </row>
        <row r="372">
          <cell r="A372" t="str">
            <v>001.08.01481</v>
          </cell>
          <cell r="B372" t="str">
            <v>Execução de Reparo de cobertura - substituição de vigas de peróba 6x16 cm</v>
          </cell>
          <cell r="C372" t="str">
            <v>ML</v>
          </cell>
          <cell r="D372">
            <v>10.3172</v>
          </cell>
        </row>
        <row r="373">
          <cell r="A373" t="str">
            <v>001.08.01501</v>
          </cell>
          <cell r="B373" t="str">
            <v>Execução de Reparo de cobertura - substituição de telha cerâmica tipo francesa</v>
          </cell>
          <cell r="C373" t="str">
            <v>UN</v>
          </cell>
          <cell r="D373">
            <v>0.96889999999999998</v>
          </cell>
        </row>
        <row r="374">
          <cell r="A374" t="str">
            <v>001.08.01521</v>
          </cell>
          <cell r="B374" t="str">
            <v>Execução de Reparo de cobertura - substituição de telha cerâmica tipo colonial</v>
          </cell>
          <cell r="C374" t="str">
            <v>UN</v>
          </cell>
          <cell r="D374">
            <v>0.89890000000000003</v>
          </cell>
        </row>
        <row r="375">
          <cell r="A375" t="str">
            <v>001.08.01541</v>
          </cell>
          <cell r="B375" t="str">
            <v>Execução de Reparo de cobertura - substituição de telha cerâmica tipo plan</v>
          </cell>
          <cell r="C375" t="str">
            <v>UN</v>
          </cell>
          <cell r="D375">
            <v>0.76890000000000003</v>
          </cell>
        </row>
        <row r="376">
          <cell r="A376" t="str">
            <v>001.09</v>
          </cell>
          <cell r="B376" t="str">
            <v>ESQUADRIAS</v>
          </cell>
          <cell r="D376">
            <v>17702.920600000001</v>
          </cell>
        </row>
        <row r="377">
          <cell r="A377" t="str">
            <v>001.09.00020</v>
          </cell>
          <cell r="B377" t="str">
            <v>Fornecimento e Instalação de Porta metálica de abrir em chapa dobrada n 18</v>
          </cell>
          <cell r="C377" t="str">
            <v>M2</v>
          </cell>
          <cell r="D377">
            <v>248.29320000000001</v>
          </cell>
        </row>
        <row r="378">
          <cell r="A378" t="str">
            <v>001.09.00040</v>
          </cell>
          <cell r="B378" t="str">
            <v>Fornecimento e Instalação de Porta metálica de abrir em metalón</v>
          </cell>
          <cell r="C378" t="str">
            <v>M2</v>
          </cell>
          <cell r="D378">
            <v>148.44319999999999</v>
          </cell>
        </row>
        <row r="379">
          <cell r="A379" t="str">
            <v>001.09.00060</v>
          </cell>
          <cell r="B379" t="str">
            <v>Fornecimento e Instalação de Porta metálica de abrir em perfil metálico (cantoneiras e tees)</v>
          </cell>
          <cell r="C379" t="str">
            <v>M2</v>
          </cell>
          <cell r="D379">
            <v>161.44319999999999</v>
          </cell>
        </row>
        <row r="380">
          <cell r="A380" t="str">
            <v>001.09.00080</v>
          </cell>
          <cell r="B380" t="str">
            <v>Fornecimento e Instalação de Porta metálica de correr em chapa dobrada n 18</v>
          </cell>
          <cell r="C380" t="str">
            <v>M2</v>
          </cell>
          <cell r="D380">
            <v>161.44319999999999</v>
          </cell>
        </row>
        <row r="381">
          <cell r="A381" t="str">
            <v>001.09.00100</v>
          </cell>
          <cell r="B381" t="str">
            <v>Fornecimento e instalação de Porta metálica de correr em metalón</v>
          </cell>
          <cell r="C381" t="str">
            <v>M2</v>
          </cell>
          <cell r="D381">
            <v>183.44319999999999</v>
          </cell>
        </row>
        <row r="382">
          <cell r="A382" t="str">
            <v>001.09.00120</v>
          </cell>
          <cell r="B382" t="str">
            <v>Fornecimento e Instalação de Porta metálica de correr em perfil metálico (cantoneiras e tees)</v>
          </cell>
          <cell r="C382" t="str">
            <v>M2</v>
          </cell>
          <cell r="D382">
            <v>168.44319999999999</v>
          </cell>
        </row>
        <row r="383">
          <cell r="A383" t="str">
            <v>001.09.00140</v>
          </cell>
          <cell r="B383" t="str">
            <v>Fornecimento e Instalaçao de Porta metálica de de abrir em metalón com janela acoplada</v>
          </cell>
          <cell r="C383" t="str">
            <v>M2</v>
          </cell>
          <cell r="D383">
            <v>100.9432</v>
          </cell>
        </row>
        <row r="384">
          <cell r="A384" t="str">
            <v>001.09.00160</v>
          </cell>
          <cell r="B384" t="str">
            <v>Fornecimento e Instalação de Porta metálica de ( 2,00 x 2,60 ) m - 2 fls de abrir c/ vidro</v>
          </cell>
          <cell r="C384" t="str">
            <v>UN</v>
          </cell>
          <cell r="D384">
            <v>768.81600000000003</v>
          </cell>
        </row>
        <row r="385">
          <cell r="A385" t="str">
            <v>001.09.00180</v>
          </cell>
          <cell r="B385" t="str">
            <v>Porta metálica de enrolar em chapa de aço ondulada</v>
          </cell>
          <cell r="C385" t="str">
            <v>M2</v>
          </cell>
          <cell r="D385">
            <v>88.012</v>
          </cell>
        </row>
        <row r="386">
          <cell r="A386" t="str">
            <v>001.09.00200</v>
          </cell>
          <cell r="B386" t="str">
            <v>Janela metálica basculante em chapa dobrada n 18</v>
          </cell>
          <cell r="C386" t="str">
            <v>M2</v>
          </cell>
          <cell r="D386">
            <v>229.2216</v>
          </cell>
        </row>
        <row r="387">
          <cell r="A387" t="str">
            <v>001.09.00220</v>
          </cell>
          <cell r="B387" t="str">
            <v>Janela metálica basculante em metalón</v>
          </cell>
          <cell r="C387" t="str">
            <v>M2</v>
          </cell>
          <cell r="D387">
            <v>166.16159999999999</v>
          </cell>
        </row>
        <row r="388">
          <cell r="A388" t="str">
            <v>001.09.00240</v>
          </cell>
          <cell r="B388" t="str">
            <v>Janela metálica basculante em perfil metálico (cantoneiras e tees)</v>
          </cell>
          <cell r="C388" t="str">
            <v>M2</v>
          </cell>
          <cell r="D388">
            <v>166.16159999999999</v>
          </cell>
        </row>
        <row r="389">
          <cell r="A389" t="str">
            <v>001.09.00260</v>
          </cell>
          <cell r="B389" t="str">
            <v>Janela metálica de correr em chapa de aço  dobrada n 18</v>
          </cell>
          <cell r="C389" t="str">
            <v>M2</v>
          </cell>
          <cell r="D389">
            <v>194.2216</v>
          </cell>
        </row>
        <row r="390">
          <cell r="A390" t="str">
            <v>001.09.00280</v>
          </cell>
          <cell r="B390" t="str">
            <v>Janela metálica de correr em metalón</v>
          </cell>
          <cell r="C390" t="str">
            <v>M2</v>
          </cell>
          <cell r="D390">
            <v>156.9881</v>
          </cell>
        </row>
        <row r="391">
          <cell r="A391" t="str">
            <v>001.09.00300</v>
          </cell>
          <cell r="B391" t="str">
            <v>Janela metálica de correr em perfis metálicos (cantoneiras e tees)</v>
          </cell>
          <cell r="C391" t="str">
            <v>M2</v>
          </cell>
          <cell r="D391">
            <v>164.2216</v>
          </cell>
        </row>
        <row r="392">
          <cell r="A392" t="str">
            <v>001.09.00320</v>
          </cell>
          <cell r="B392" t="str">
            <v>Janela metálica maximar em chapa dobrada n 18</v>
          </cell>
          <cell r="C392" t="str">
            <v>M2</v>
          </cell>
          <cell r="D392">
            <v>171.9881</v>
          </cell>
        </row>
        <row r="393">
          <cell r="A393" t="str">
            <v>001.09.00340</v>
          </cell>
          <cell r="B393" t="str">
            <v>Janela metálica maximar em metalón</v>
          </cell>
          <cell r="C393" t="str">
            <v>M2</v>
          </cell>
          <cell r="D393">
            <v>171.9881</v>
          </cell>
        </row>
        <row r="394">
          <cell r="A394" t="str">
            <v>001.09.00360</v>
          </cell>
          <cell r="B394" t="str">
            <v>Janela metálica maximar em perfis metálicos (cantoneiras e tees)</v>
          </cell>
          <cell r="C394" t="str">
            <v>M2</v>
          </cell>
          <cell r="D394">
            <v>180.9881</v>
          </cell>
        </row>
        <row r="395">
          <cell r="A395" t="str">
            <v>001.09.00380</v>
          </cell>
          <cell r="B395" t="str">
            <v>Janela metálica veneziana em metalon</v>
          </cell>
          <cell r="C395" t="str">
            <v>M2</v>
          </cell>
          <cell r="D395">
            <v>141.9881</v>
          </cell>
        </row>
        <row r="396">
          <cell r="A396" t="str">
            <v>001.09.00400</v>
          </cell>
          <cell r="B396" t="str">
            <v>Janela metálica fixa para vidro em chapa dobrada</v>
          </cell>
          <cell r="C396" t="str">
            <v>M2</v>
          </cell>
          <cell r="D396">
            <v>196.9881</v>
          </cell>
        </row>
        <row r="397">
          <cell r="A397" t="str">
            <v>001.09.00440</v>
          </cell>
          <cell r="B397" t="str">
            <v>Janela metálica tipo grade de ferro de 1/2 pol. espaçados a cada 15 cm incl. tela de arame sobreposta, j3-120x50 cm</v>
          </cell>
          <cell r="C397" t="str">
            <v>UN</v>
          </cell>
          <cell r="D397">
            <v>253.99090000000001</v>
          </cell>
        </row>
        <row r="398">
          <cell r="A398" t="str">
            <v>001.09.00460</v>
          </cell>
          <cell r="B398" t="str">
            <v>Janela metálica de chapa dobrada n.18 tipo grade fixa inclusive ferragens e tela mosquiteiro</v>
          </cell>
          <cell r="C398" t="str">
            <v>M2</v>
          </cell>
          <cell r="D398">
            <v>141.7216</v>
          </cell>
        </row>
        <row r="399">
          <cell r="A399" t="str">
            <v>001.09.00480</v>
          </cell>
          <cell r="B399" t="str">
            <v>Janela metálica de correr em metalón com tela</v>
          </cell>
          <cell r="C399" t="str">
            <v>M2</v>
          </cell>
          <cell r="D399">
            <v>158.83240000000001</v>
          </cell>
        </row>
        <row r="400">
          <cell r="A400" t="str">
            <v>001.09.00500</v>
          </cell>
          <cell r="B400" t="str">
            <v>Portão metálico tipo grade em ferro de 1/2 pol espaçados a cada 15 cm conf. modelo, p5-90x210 cm</v>
          </cell>
          <cell r="C400" t="str">
            <v>UN</v>
          </cell>
          <cell r="D400">
            <v>327.63900000000001</v>
          </cell>
        </row>
        <row r="401">
          <cell r="A401" t="str">
            <v>001.09.00510</v>
          </cell>
          <cell r="B401" t="str">
            <v>Portão de Correr em Chapa Corrugada N.18, Conf. Det. SINFRA N.06</v>
          </cell>
          <cell r="C401" t="str">
            <v>m2</v>
          </cell>
          <cell r="D401">
            <v>210.41220000000001</v>
          </cell>
        </row>
        <row r="402">
          <cell r="A402" t="str">
            <v>001.09.00520</v>
          </cell>
          <cell r="B402" t="str">
            <v>Gradil  de ferro metalón 20x20 mm</v>
          </cell>
          <cell r="C402" t="str">
            <v>M2</v>
          </cell>
          <cell r="D402">
            <v>78.488200000000006</v>
          </cell>
        </row>
        <row r="403">
          <cell r="A403" t="str">
            <v>001.09.00530</v>
          </cell>
          <cell r="B403" t="str">
            <v>Fornecimento e Instalação de Gradil em Módulos Fixos, conf. det. SINFRA/ FEMA - Entrada do Parque Mãe Bonifácia</v>
          </cell>
          <cell r="C403" t="str">
            <v>ml</v>
          </cell>
          <cell r="D403">
            <v>233.9051</v>
          </cell>
        </row>
        <row r="404">
          <cell r="A404" t="str">
            <v>001.09.00540</v>
          </cell>
          <cell r="B404" t="str">
            <v>Portão de ferro metalon  30x20mm</v>
          </cell>
          <cell r="C404" t="str">
            <v>M2</v>
          </cell>
          <cell r="D404">
            <v>54.642400000000002</v>
          </cell>
        </row>
        <row r="405">
          <cell r="A405" t="str">
            <v>001.09.00560</v>
          </cell>
          <cell r="B405" t="str">
            <v>Grades de proteção - chapa 2 x 1 cm</v>
          </cell>
          <cell r="C405" t="str">
            <v>M2</v>
          </cell>
          <cell r="D405">
            <v>69.721599999999995</v>
          </cell>
        </row>
        <row r="406">
          <cell r="A406" t="str">
            <v>001.09.00580</v>
          </cell>
          <cell r="B406" t="str">
            <v>Portão metálico em chapa dobrada com fechamento em chapa lisa, inclusive ferragens</v>
          </cell>
          <cell r="C406" t="str">
            <v>M2</v>
          </cell>
          <cell r="D406">
            <v>88.421599999999998</v>
          </cell>
        </row>
        <row r="407">
          <cell r="A407" t="str">
            <v>001.09.00600</v>
          </cell>
          <cell r="B407" t="str">
            <v>Corrimão metálico de ferro ( 3 x 2 cm ) h=0,80m</v>
          </cell>
          <cell r="C407" t="str">
            <v>ML</v>
          </cell>
          <cell r="D407">
            <v>59.221600000000002</v>
          </cell>
        </row>
        <row r="408">
          <cell r="A408" t="str">
            <v>001.09.00620</v>
          </cell>
          <cell r="B408" t="str">
            <v>Portão metálico em chapa lisa vincada c/ requadro em perfil de ferro simples, inclusive ferragens e fechadura</v>
          </cell>
          <cell r="C408" t="str">
            <v>M2</v>
          </cell>
          <cell r="D408">
            <v>103.83240000000001</v>
          </cell>
        </row>
        <row r="409">
          <cell r="A409" t="str">
            <v>001.09.00640</v>
          </cell>
          <cell r="B409" t="str">
            <v>Alçapão metálico em chapa galvanizada</v>
          </cell>
          <cell r="C409" t="str">
            <v>M2</v>
          </cell>
          <cell r="D409">
            <v>248.29320000000001</v>
          </cell>
        </row>
        <row r="410">
          <cell r="A410" t="str">
            <v>001.09.00660</v>
          </cell>
          <cell r="B410" t="str">
            <v>Fornecimento e Instalação de Batente ou guarnição metálica para vão de ( 0,80 x 2,10 ) m</v>
          </cell>
          <cell r="C410" t="str">
            <v>UN</v>
          </cell>
          <cell r="D410">
            <v>61.488100000000003</v>
          </cell>
        </row>
        <row r="411">
          <cell r="A411" t="str">
            <v>001.09.00680</v>
          </cell>
          <cell r="B411" t="str">
            <v>Fornecimento e Instalação de Batente ou guarnição metálica para vão de ( 1,20 x 2,10 ) m</v>
          </cell>
          <cell r="C411" t="str">
            <v>UN</v>
          </cell>
          <cell r="D411">
            <v>66.370199999999997</v>
          </cell>
        </row>
        <row r="412">
          <cell r="A412" t="str">
            <v>001.09.00700</v>
          </cell>
          <cell r="B412" t="str">
            <v>Fornecimento e Instalação de Batente ou guarnição metálica para vão de ( 1,50 x 2,10 ) m</v>
          </cell>
          <cell r="C412" t="str">
            <v>UN</v>
          </cell>
          <cell r="D412">
            <v>70.2624</v>
          </cell>
        </row>
        <row r="413">
          <cell r="A413" t="str">
            <v>001.09.00720</v>
          </cell>
          <cell r="B413" t="str">
            <v>Fornecimento e Instalação de Batente ou guarnição metálica para vão de ( 1,80 x 2,10 ) m</v>
          </cell>
          <cell r="C413" t="str">
            <v>UN</v>
          </cell>
          <cell r="D413">
            <v>74.154600000000002</v>
          </cell>
        </row>
        <row r="414">
          <cell r="A414" t="str">
            <v>001.09.00740</v>
          </cell>
          <cell r="B414" t="str">
            <v>Fornecimento e Instalação de Porta  de ferro em perfil metálico - 0,80x2,10m - padrão comercial</v>
          </cell>
          <cell r="C414" t="str">
            <v>UN</v>
          </cell>
          <cell r="D414">
            <v>117.1932</v>
          </cell>
        </row>
        <row r="415">
          <cell r="A415" t="str">
            <v>001.09.00760</v>
          </cell>
          <cell r="B415" t="str">
            <v>Fornecimento e Instalação de Porta  de ferro em perfis metalicos - 0,70x2,10m - padrão comercial</v>
          </cell>
          <cell r="C415" t="str">
            <v>UN</v>
          </cell>
          <cell r="D415">
            <v>117.1932</v>
          </cell>
        </row>
        <row r="416">
          <cell r="A416" t="str">
            <v>001.09.00770</v>
          </cell>
          <cell r="B416" t="str">
            <v>Fornecimento e Instalação de Porta  de ferro em perfil metálico - 0,60x2,10m - padrão comercial</v>
          </cell>
          <cell r="C416" t="str">
            <v>un</v>
          </cell>
          <cell r="D416">
            <v>132.35319999999999</v>
          </cell>
        </row>
        <row r="417">
          <cell r="A417" t="str">
            <v>001.09.00780</v>
          </cell>
          <cell r="B417" t="str">
            <v>Fornecimento e Instalação de Porta de Ferro de Correr Em Perfil Metálico Tipo Mosaico Quadriculado, 4 Folhas, Dim. 2.00 x 2.13 Req. 13 Chapa 22 - Padrão Comercial</v>
          </cell>
          <cell r="C417" t="str">
            <v>m2</v>
          </cell>
          <cell r="D417">
            <v>241.3716</v>
          </cell>
        </row>
        <row r="418">
          <cell r="A418" t="str">
            <v>001.09.00790</v>
          </cell>
          <cell r="B418" t="str">
            <v>Fornecimento e Instalação de Porta de ferro tipo veneziana - 0,80x2,10m - padrão comercial</v>
          </cell>
          <cell r="C418" t="str">
            <v>un</v>
          </cell>
          <cell r="D418">
            <v>132.35319999999999</v>
          </cell>
        </row>
        <row r="419">
          <cell r="A419" t="str">
            <v>001.09.00800</v>
          </cell>
          <cell r="B419" t="str">
            <v>Fornecimento e Instalação de Porta de ferro tipo veneziana - 0,70x2,10m - padrão comercial</v>
          </cell>
          <cell r="C419" t="str">
            <v>UN</v>
          </cell>
          <cell r="D419">
            <v>132.35319999999999</v>
          </cell>
        </row>
        <row r="420">
          <cell r="A420" t="str">
            <v>001.09.00805</v>
          </cell>
          <cell r="B420" t="str">
            <v>Fornecimento e Instalação de Porta de ferro tipo veneziana - 0,60x2,10m - padrão comercial</v>
          </cell>
          <cell r="C420" t="str">
            <v>un</v>
          </cell>
          <cell r="D420">
            <v>132.35319999999999</v>
          </cell>
        </row>
        <row r="421">
          <cell r="A421" t="str">
            <v>001.09.00820</v>
          </cell>
          <cell r="B421" t="str">
            <v>Fornecimento e Instalação de Janela de ferro em perfis metálicos - basculante com grade - padrão comercial</v>
          </cell>
          <cell r="C421" t="str">
            <v>M2</v>
          </cell>
          <cell r="D421">
            <v>229.2216</v>
          </cell>
        </row>
        <row r="422">
          <cell r="A422" t="str">
            <v>001.09.00825</v>
          </cell>
          <cell r="B422" t="str">
            <v>Fornecimento e Instalação de Janela Tipo Vitro Basculante com Grade Xadrez 0.40 x 0.40 cm, batente e = 12 cm chapa 22 - Padrão Comercial</v>
          </cell>
          <cell r="C422" t="str">
            <v>m2</v>
          </cell>
          <cell r="D422">
            <v>166.3862</v>
          </cell>
        </row>
        <row r="423">
          <cell r="A423" t="str">
            <v>001.09.00826</v>
          </cell>
          <cell r="B423" t="str">
            <v>Fornecimento e Instalação de Janela Tipo Vitro Basculante com Grade Xadrez 0.40 x 0.60 cm Batente e = 12 cm Chapa 22 - Padrão Comercial</v>
          </cell>
          <cell r="C423" t="str">
            <v>m2</v>
          </cell>
          <cell r="D423">
            <v>166.3862</v>
          </cell>
        </row>
        <row r="424">
          <cell r="A424" t="str">
            <v>001.09.00830</v>
          </cell>
          <cell r="B424" t="str">
            <v>Fornecimento e Instalação de Janela Tipo Vitro Maxim-ar 1.00 x 0.60 m c/ Grade Xadrez, Batente E = 12 cm, Chapa 22  - Padrão Comercial</v>
          </cell>
          <cell r="C424" t="str">
            <v>m2</v>
          </cell>
          <cell r="D424">
            <v>214.61619999999999</v>
          </cell>
        </row>
        <row r="425">
          <cell r="A425" t="str">
            <v>001.09.00840</v>
          </cell>
          <cell r="B425" t="str">
            <v>Fornecimento e Instalação de Janela de ferro em perfis metálicos - de correr com grade  - padrão comercial</v>
          </cell>
          <cell r="C425" t="str">
            <v>m2</v>
          </cell>
          <cell r="D425">
            <v>156.9881</v>
          </cell>
        </row>
        <row r="426">
          <cell r="A426" t="str">
            <v>001.09.00845</v>
          </cell>
          <cell r="B426" t="str">
            <v>Fornecimento e Instalação de Janela Tipo Vitro de Correr com Caixilho Fixo 1.20 x 1.00 m c/ Grade, Batente E = 12 cm, Chapa 22 4 Folhas - Padrão Comercial</v>
          </cell>
          <cell r="C426" t="str">
            <v>m2</v>
          </cell>
          <cell r="D426">
            <v>128.71619999999999</v>
          </cell>
        </row>
        <row r="427">
          <cell r="A427" t="str">
            <v>001.09.00846</v>
          </cell>
          <cell r="B427" t="str">
            <v>Fornecimento e Instalação de Janela Tipo Vitro de Correr com Caixilho Fixo 1.50 x 1.00 m c/ Grade, Batente E = 12 cm, Chapa 22 4 Folhas - Padrão Comercial</v>
          </cell>
          <cell r="C427" t="str">
            <v>m2</v>
          </cell>
          <cell r="D427">
            <v>118.58620000000001</v>
          </cell>
        </row>
        <row r="428">
          <cell r="A428" t="str">
            <v>001.09.00848</v>
          </cell>
          <cell r="B428" t="str">
            <v>Fornecimento e Instalação de Janela Tipo Vitro de Correr com Caixilho Fixo 2.00 x 1.00 m s/ Grade, Batente e= 12 cm Chapa 22, 4 Folhas - Padrão Comercial</v>
          </cell>
          <cell r="C428" t="str">
            <v>m2</v>
          </cell>
          <cell r="D428">
            <v>113.1362</v>
          </cell>
        </row>
        <row r="429">
          <cell r="A429" t="str">
            <v>001.09.00850</v>
          </cell>
          <cell r="B429" t="str">
            <v>Fornecimento e Instalação de Janela Tipo Vitro de Correr com Caixilho Fixo 1.50 x 1.20 m c/ Grade, Batente E = 12 cm, Chapa 22 4 Folhas - Padrão Comercial</v>
          </cell>
          <cell r="C429" t="str">
            <v>m2</v>
          </cell>
          <cell r="D429">
            <v>110.7362</v>
          </cell>
        </row>
        <row r="430">
          <cell r="A430" t="str">
            <v>001.09.00860</v>
          </cell>
          <cell r="B430" t="str">
            <v>Fornecimento e Instalação de Janela metálica tipo veneziana de correr com grade - padrão comercial</v>
          </cell>
          <cell r="C430" t="str">
            <v>m2</v>
          </cell>
          <cell r="D430">
            <v>156.9881</v>
          </cell>
        </row>
        <row r="431">
          <cell r="A431" t="str">
            <v>001.09.00900</v>
          </cell>
          <cell r="B431" t="str">
            <v>Fornecimento e Instalação de Porta Padrão Popular (sem defeitos), Tipo Solidor, Dimensão 60 x 210 cm, incl. Portal de Cedrinho Fixado Com Espuma de Poliuretano, Alisar de Cedrinho, Dobradiça de Ferro Zincado 31/2"" x 21/2"",</v>
          </cell>
          <cell r="C431" t="str">
            <v>CJ</v>
          </cell>
          <cell r="D431">
            <v>112.01260000000001</v>
          </cell>
        </row>
        <row r="432">
          <cell r="A432" t="str">
            <v>001.09.00920</v>
          </cell>
          <cell r="B432" t="str">
            <v>Fornecimento e Instalação de Porta Padrão Popular (sem defeitos), Tipo Solidor, Dimensão 70 x 210 cm, incl. Portal de Cedrinho Fixado Com Espuma de Poliuretano, Alisar de Cedrinho, Dobradiça de Ferro Zincado 31/2"" x 21/2"",</v>
          </cell>
          <cell r="C432" t="str">
            <v>CJ</v>
          </cell>
          <cell r="D432">
            <v>112.01260000000001</v>
          </cell>
        </row>
        <row r="433">
          <cell r="A433" t="str">
            <v>001.09.00940</v>
          </cell>
          <cell r="B433" t="str">
            <v>Fornecimento e Instalação de Porta Padrão Popular (sem defeitos), Tipo Solidor, Dimensão 80 x 210 cm, incl. Portal de Cedrinho Fixado Com Espuma de Poliuretano, Alisar de Cedrinho, Dobradiça de Ferro Zincado 31/2"" x 21/2"",</v>
          </cell>
          <cell r="C433" t="str">
            <v>CJ</v>
          </cell>
          <cell r="D433">
            <v>112.01260000000001</v>
          </cell>
        </row>
        <row r="434">
          <cell r="A434" t="str">
            <v>001.09.00960</v>
          </cell>
          <cell r="B434" t="str">
            <v>Fornecimento e Instalação de Porta Tipo Solidor, Angelim, Prensada, Semi Oca, Laminada Para Pintura, Dim. 60 x 210 cm, incl. Portal de Angelim e=3.50cm, Fixado C/ Espuma de Poliuretano, Alisar de Angelim l=6.00cm, Dobradiça de Ferro Niquel. 31/2"" x 21/</v>
          </cell>
          <cell r="C434" t="str">
            <v>CJ</v>
          </cell>
          <cell r="D434">
            <v>205.89259999999999</v>
          </cell>
        </row>
        <row r="435">
          <cell r="A435" t="str">
            <v>001.09.00980</v>
          </cell>
          <cell r="B435" t="str">
            <v>Fornecimento e Instalação de Porta Tipo Solidor, Angelim, Prensada, Semi Oca, Laminada Para Pintura, Dim. 60 x 210 cm, incl. Portal de Angelim e=3.50cm, Fixado C/ Espuma de Poliuretano, Alisar de Angelim l=6.00cm, Dobradiça de Ferro Niquel. 31/2"" x 21/</v>
          </cell>
          <cell r="C435" t="str">
            <v>CJ</v>
          </cell>
          <cell r="D435">
            <v>205.89259999999999</v>
          </cell>
        </row>
        <row r="436">
          <cell r="A436" t="str">
            <v>001.09.01000</v>
          </cell>
          <cell r="B436" t="str">
            <v>Fornecimento e Instalação de Porta Tipo Solidor, Angelim, Prensada, Semi Oca, Laminada Para Pintura, Dim. 60 x 210 cm, incl. Portal de Angelim e=3.50cm, Fixado C/ Espuma de Poliuretano, Alisar de Angelim l=6.00cm, Dobradiça de Ferro Niquel. 31/2"" x 21/</v>
          </cell>
          <cell r="C436" t="str">
            <v>CJ</v>
          </cell>
          <cell r="D436">
            <v>205.89259999999999</v>
          </cell>
        </row>
        <row r="437">
          <cell r="A437" t="str">
            <v>001.09.01010</v>
          </cell>
          <cell r="B437" t="str">
            <v>Fornecimento e Instalação de Porta Tipo Solidor, Angelim, Prensada, Semi Oca, Laminada Para Pintura, Dim. 90 x 210 cm, incl. Portal de Angelim e=3.50cm, Fixado C/ Espuma de Poliuretano, Alisar de Angelim l=6.00cm, Dobradiça de Ferro Niquel. 31/2"" x 21/</v>
          </cell>
          <cell r="C437" t="str">
            <v>CJ</v>
          </cell>
          <cell r="D437">
            <v>205.89259999999999</v>
          </cell>
        </row>
        <row r="438">
          <cell r="A438" t="str">
            <v>001.09.01020</v>
          </cell>
          <cell r="B438" t="str">
            <v>Fornecimento e Instalação de Porta Tipo Solidor, Angelim, Prensada, Encabeçada,Semi Oca, Laminada Para Envernizamento, Dim. 60 x 210 cm, incl. Portal de Angelim e=3.50cm, Fixado C/ Espuma de Poliuretano, Alisar de Angelim l=6.00cm, Dobradiça 31/2""x21/2</v>
          </cell>
          <cell r="C438" t="str">
            <v>CJ</v>
          </cell>
          <cell r="D438">
            <v>230.9126</v>
          </cell>
        </row>
        <row r="439">
          <cell r="A439" t="str">
            <v>001.09.01040</v>
          </cell>
          <cell r="B439" t="str">
            <v>Fornecimento e Instalação de Porta Tipo Solidor, Angelim, Prensada, Encabeçada,Semi Oca, Laminada Para Envernizamento, Dim. 70 x 210 cm, incl. Portal de Angelim e=3.50cm, Fixado C/ Espuma de Poliuretano, Alisar de Angelim l=6.00cm, Dobradiça 31/2""x21/2</v>
          </cell>
          <cell r="C439" t="str">
            <v>CJ</v>
          </cell>
          <cell r="D439">
            <v>230.9126</v>
          </cell>
        </row>
        <row r="440">
          <cell r="A440" t="str">
            <v>001.09.01060</v>
          </cell>
          <cell r="B440" t="str">
            <v>Fornecimento e Instalação de Porta Tipo Solidor, Angelim, Prensada, Encabeçada,Semi Oca, Laminada Para Envernizamento, Dim. 80 x 210 cm, incl. Portal de Angelim e=3.50cm, Fixado C/ Espuma de Poliuretano, Alisar de Angelim l=6.00cm, Dobradiça 31/2""x21/2</v>
          </cell>
          <cell r="C440" t="str">
            <v>CJ</v>
          </cell>
          <cell r="D440">
            <v>230.9126</v>
          </cell>
        </row>
        <row r="441">
          <cell r="A441" t="str">
            <v>001.09.01070</v>
          </cell>
          <cell r="B441" t="str">
            <v>Fornecimento e Instalação de Porta Tipo Solidor, Angelim, Prensada, Encabeçada,Semi Oca, Laminada Para Envernizamento, Dim. 90 x 210 cm, incl. Portal de Angelim e=3.50cm, Fixado C/ Espuma de Poliuretano, Alisar de Angelim l=6.00cm, Dobradiça 31/2""x21/2</v>
          </cell>
          <cell r="C441" t="str">
            <v>CJ</v>
          </cell>
          <cell r="D441">
            <v>230.9126</v>
          </cell>
        </row>
        <row r="442">
          <cell r="A442" t="str">
            <v>001.09.01080</v>
          </cell>
          <cell r="B442" t="str">
            <v>Fornecimento e Instalação de Porta Tipo Solidor,Itaúba, Prensada, Encabeçada,Semi Oca, Laminada Para Envernizamento, Dim. 60 x 210 cm, incl. Portal de Itaúba e=3.50cm, Fixado C/ Espuma de Poliuretano, Alisar de Itaúba l=6.00cm, Dobradiça de 31/2""x21/2</v>
          </cell>
          <cell r="C442" t="str">
            <v>CJ</v>
          </cell>
          <cell r="D442">
            <v>237.99260000000001</v>
          </cell>
        </row>
        <row r="443">
          <cell r="A443" t="str">
            <v>001.09.01100</v>
          </cell>
          <cell r="B443" t="str">
            <v>Fornecimento e Instalação de Porta Tipo Solidor,Itaúba, Prensada, Encabeçada,Semi Oca, Laminada Para Envernizamento, Dim. 70 x 210 cm, incl. Portal de Itaúba e=3.50cm, Fixado C/ Espuma de Poliuretano, Alisar de Itaúba l=6.00cm, Dobradiça de 31/2""x21/2"</v>
          </cell>
          <cell r="C443" t="str">
            <v>CJ</v>
          </cell>
          <cell r="D443">
            <v>237.99260000000001</v>
          </cell>
        </row>
        <row r="444">
          <cell r="A444" t="str">
            <v>001.09.01120</v>
          </cell>
          <cell r="B444" t="str">
            <v>Fornecimento e Instalação de Porta Tipo Solidor,Itaúba, Prensada, Encabeçada,Semi Oca, Laminada Para Envernizamento, Dim. 80 x 210 cm, incl. Portal de Itaúba e=3.50cm, Fixado C/ Espuma de Poliuretano, Alisar de Itaúba l=6.00cm, Dobradiça de 31/2""x21/2"</v>
          </cell>
          <cell r="C444" t="str">
            <v>CJ</v>
          </cell>
          <cell r="D444">
            <v>226.30260000000001</v>
          </cell>
        </row>
        <row r="445">
          <cell r="A445" t="str">
            <v>001.09.01130</v>
          </cell>
          <cell r="B445" t="str">
            <v>Fornecimento e Instalação de Porta Tipo Solidor,Itaúba, Prensada, Encabeçada,Semi Oca, Laminada Para Envernizamento, Dim. 90 x 210 cm, incl. Portal de Itaúba e=3.50cm, Fixado C/ Espuma de Poliuretano, Alisar de Itaúba l=6.00cm, Dobradiça de 31/2""x21/2"</v>
          </cell>
          <cell r="C445" t="str">
            <v>CJ</v>
          </cell>
          <cell r="D445">
            <v>226.30260000000001</v>
          </cell>
        </row>
        <row r="446">
          <cell r="A446" t="str">
            <v>001.09.01290</v>
          </cell>
          <cell r="B446" t="str">
            <v>Fornecimento e Instalação de Porta Tipo Solidor, Angelim, Prensada, Semi Oca, Laminada e Formicada TX PP30 0.8 mm, Dim. 60 x 210 cm, incl. Portal de Angelim e=3.50cm, Fix. Espuma de Poliur., Alisar de Angelim l=6.00cm, Dobr. de Ferro Niquel. 31/2"" x 21</v>
          </cell>
          <cell r="C446" t="str">
            <v>un</v>
          </cell>
          <cell r="D446">
            <v>308.86610000000002</v>
          </cell>
        </row>
        <row r="447">
          <cell r="A447" t="str">
            <v>001.09.01291</v>
          </cell>
          <cell r="B447" t="str">
            <v>Fornecimento e Instalação de Porta Tipo Solidor, Angelim, Prensada, Semi Oca, Laminada e Formicada TX PP30 0.8 mm, Dim. 70 x 210 cm, incl. Portal de Angelim e=3.50cm, Fix. Espuma de Poliur., Alisar de Angelim l=6.00cm, Dobr. de Ferro Niquel. 31/2"" x 21</v>
          </cell>
          <cell r="C447" t="str">
            <v>un</v>
          </cell>
          <cell r="D447">
            <v>332.24610000000001</v>
          </cell>
        </row>
        <row r="448">
          <cell r="A448" t="str">
            <v>001.09.01292</v>
          </cell>
          <cell r="B448" t="str">
            <v>Fornecimento e Instalação de Porta Tipo Solidor, Angelim, Prensada, Semi Oca, Laminada e Formicada TX PP30 0.8 mm, Dim. 80 x 210 cm, incl. Portal de Angelim e=3.50cm, Fix. Espuma de Poliur., Alisar de Angelim l=6.00cm, Dobr. de Ferro Niquel. 31/2"" x 21</v>
          </cell>
          <cell r="C448" t="str">
            <v>un</v>
          </cell>
          <cell r="D448">
            <v>332.24610000000001</v>
          </cell>
        </row>
        <row r="449">
          <cell r="A449" t="str">
            <v>001.09.01293</v>
          </cell>
          <cell r="B449" t="str">
            <v>Fornecimento e Instalação de Porta Tipo Solidor, Angelim, Prensada, Semi Oca, Laminada e Formicada TX PP30 0.8 mm, Dim. 90 x 210 cm, incl. Portal de Angelim e=3.50cm, Fix. Espuma de Poliur., Alisar de Angelim l=6.00cm, Dobr. de Ferro Niquel. 31/2"" x 21</v>
          </cell>
          <cell r="C449" t="str">
            <v>un</v>
          </cell>
          <cell r="D449">
            <v>332.24610000000001</v>
          </cell>
        </row>
        <row r="450">
          <cell r="A450" t="str">
            <v>001.09.01420</v>
          </cell>
          <cell r="B450" t="str">
            <v>Fechadura c/ chave central, maçaneta tipo copo, conjunto completo p/portas de entrada</v>
          </cell>
          <cell r="C450" t="str">
            <v>UN</v>
          </cell>
          <cell r="D450">
            <v>23.020199999999999</v>
          </cell>
        </row>
        <row r="451">
          <cell r="A451" t="str">
            <v>001.09.01440</v>
          </cell>
          <cell r="B451" t="str">
            <v>Fechadura c/ chave central, maçaneta tipo copo, conjunto completo p/portas de comunicacao</v>
          </cell>
          <cell r="C451" t="str">
            <v>UN</v>
          </cell>
          <cell r="D451">
            <v>18.860199999999999</v>
          </cell>
        </row>
        <row r="452">
          <cell r="A452" t="str">
            <v>001.09.01460</v>
          </cell>
          <cell r="B452" t="str">
            <v>Fechadura c/ chave central, maçaneta tipo copo, conjunto completo p/portas de banheiro</v>
          </cell>
          <cell r="C452" t="str">
            <v>UN</v>
          </cell>
          <cell r="D452">
            <v>18.860199999999999</v>
          </cell>
        </row>
        <row r="453">
          <cell r="A453" t="str">
            <v>001.09.02300</v>
          </cell>
          <cell r="B453" t="str">
            <v>Tela metálica tipo mosquiteiro fixado em ferro cantoneira de abas iguais de 1/2""""x1/8""""</v>
          </cell>
          <cell r="C453" t="str">
            <v>M2</v>
          </cell>
          <cell r="D453">
            <v>33.885399999999997</v>
          </cell>
        </row>
        <row r="454">
          <cell r="A454" t="str">
            <v>001.09.02320</v>
          </cell>
          <cell r="B454" t="str">
            <v>Tela metálica tipo mosquiteiro fixado em ferro cantoneira de abas iguais de 1""""x3/16""""</v>
          </cell>
          <cell r="C454" t="str">
            <v>M2</v>
          </cell>
          <cell r="D454">
            <v>59.985399999999998</v>
          </cell>
        </row>
        <row r="455">
          <cell r="A455" t="str">
            <v>001.09.02325</v>
          </cell>
          <cell r="B455" t="str">
            <v>Fornecimento e Instalação de Chapa de Ferro Preta Lisa e= 3 mm Conf. Det. 26 A SEJUSP</v>
          </cell>
          <cell r="C455" t="str">
            <v>m2</v>
          </cell>
          <cell r="D455">
            <v>128.08510000000001</v>
          </cell>
        </row>
        <row r="456">
          <cell r="A456" t="str">
            <v>001.09.02327</v>
          </cell>
          <cell r="B456" t="str">
            <v>Fornecimento e Instalação de Chapa de Ferro Preta Lisa e= 8 mm Conf. Det. 26 C SEJUSP</v>
          </cell>
          <cell r="C456" t="str">
            <v>m2</v>
          </cell>
          <cell r="D456">
            <v>339.98250000000002</v>
          </cell>
        </row>
        <row r="457">
          <cell r="A457" t="str">
            <v>001.09.02330</v>
          </cell>
          <cell r="B457" t="str">
            <v>Fornecimento e Instalação de Porta Para Cadeia ou Presídio 0.80 x 2.10 em grade 7/8"" e barra chata 1 1/2"" x 5/16"" Conf. Det. 05 SINFRA</v>
          </cell>
          <cell r="C457" t="str">
            <v>m2</v>
          </cell>
          <cell r="D457">
            <v>227.84440000000001</v>
          </cell>
        </row>
        <row r="458">
          <cell r="A458" t="str">
            <v>001.09.02335</v>
          </cell>
          <cell r="B458" t="str">
            <v>Fornecimento e Instalação de Porta Metálica C/ Passa Prato Conf. Det. 05 SEJUSP</v>
          </cell>
          <cell r="C458" t="str">
            <v>m2</v>
          </cell>
          <cell r="D458">
            <v>356.19459999999998</v>
          </cell>
        </row>
        <row r="459">
          <cell r="A459" t="str">
            <v>001.09.02336</v>
          </cell>
          <cell r="B459" t="str">
            <v>Fornecimento e Instalação de Porta Metálica S/ Passa Prato Conf. Det. 05 A SEJUSP</v>
          </cell>
          <cell r="C459" t="str">
            <v>m2</v>
          </cell>
          <cell r="D459">
            <v>278.31799999999998</v>
          </cell>
        </row>
        <row r="460">
          <cell r="A460" t="str">
            <v>001.09.02337</v>
          </cell>
          <cell r="B460" t="str">
            <v>Fornecimento e Instalação de Porta Metálica C/ Chapa Metálica Sobre Toda a Porta Conf. Det. 05 B  SEJUSP</v>
          </cell>
          <cell r="C460" t="str">
            <v>m2</v>
          </cell>
          <cell r="D460">
            <v>426.10849999999999</v>
          </cell>
        </row>
        <row r="461">
          <cell r="A461" t="str">
            <v>001.09.02338</v>
          </cell>
          <cell r="B461" t="str">
            <v>Fornecimento e Instalação de Conjunto de Grade Conf. Det. 08 SEJUSP</v>
          </cell>
          <cell r="C461" t="str">
            <v>m2</v>
          </cell>
          <cell r="D461">
            <v>130.26499999999999</v>
          </cell>
        </row>
        <row r="462">
          <cell r="A462" t="str">
            <v>001.09.02340</v>
          </cell>
          <cell r="B462" t="str">
            <v>Fornecimento e Instalação de Grade Metálica Conf. Det. 09 A SEJUSP</v>
          </cell>
          <cell r="C462" t="str">
            <v>m2</v>
          </cell>
          <cell r="D462">
            <v>191.0461</v>
          </cell>
        </row>
        <row r="463">
          <cell r="A463" t="str">
            <v>001.09.02345</v>
          </cell>
          <cell r="B463" t="str">
            <v>Fornecimento e Instalação de Porta Metálica C/ Chapa Metálica Sobre Toda a Porta Conf. Det. 23  SEJUSP</v>
          </cell>
          <cell r="C463" t="str">
            <v>m2</v>
          </cell>
          <cell r="D463">
            <v>380.67520000000002</v>
          </cell>
        </row>
        <row r="464">
          <cell r="A464" t="str">
            <v>001.09.02346</v>
          </cell>
          <cell r="B464" t="str">
            <v>Fornecimento e Instalação de Porta Metálica S/ Chapa Metálica Conf. Det. 23 A  SEJUSP</v>
          </cell>
          <cell r="C464" t="str">
            <v>m2</v>
          </cell>
          <cell r="D464">
            <v>297.05579999999998</v>
          </cell>
        </row>
        <row r="465">
          <cell r="A465" t="str">
            <v>001.09.02350</v>
          </cell>
          <cell r="B465" t="str">
            <v>Fornecimento e Instalação de Visor Conf. Det. 30 SEJUSP</v>
          </cell>
          <cell r="C465" t="str">
            <v>un</v>
          </cell>
          <cell r="D465">
            <v>210.67439999999999</v>
          </cell>
        </row>
        <row r="466">
          <cell r="A466" t="str">
            <v>001.09.02360</v>
          </cell>
          <cell r="B466" t="str">
            <v>Fornecimento e Instalação de Tranca Tipo Comum Conf. Det. 41 SEJUSP</v>
          </cell>
          <cell r="C466" t="str">
            <v>un</v>
          </cell>
          <cell r="D466">
            <v>122.6871</v>
          </cell>
        </row>
        <row r="467">
          <cell r="A467" t="str">
            <v>001.09.02365</v>
          </cell>
          <cell r="B467" t="str">
            <v>Fornecimento e Instalação de Grade Metálica Conf. Det. 45 B SEJUSP</v>
          </cell>
          <cell r="C467" t="str">
            <v>m2</v>
          </cell>
          <cell r="D467">
            <v>246.3074</v>
          </cell>
        </row>
        <row r="468">
          <cell r="A468" t="str">
            <v>001.09.02370</v>
          </cell>
          <cell r="B468" t="str">
            <v>Batente de madeira 15 x 15 cm para porta e janela</v>
          </cell>
          <cell r="C468" t="str">
            <v>m</v>
          </cell>
          <cell r="D468">
            <v>20.7333</v>
          </cell>
        </row>
        <row r="469">
          <cell r="A469" t="str">
            <v>001.09.02380</v>
          </cell>
          <cell r="B469" t="str">
            <v>Batente de madeira 3,5 x 14,5 cm para portas e janelas</v>
          </cell>
          <cell r="C469" t="str">
            <v>M</v>
          </cell>
          <cell r="D469">
            <v>8.0296000000000003</v>
          </cell>
        </row>
        <row r="470">
          <cell r="A470" t="str">
            <v>001.09.02400</v>
          </cell>
          <cell r="B470" t="str">
            <v>Reparo em esquadria - substituição de folhas de porta/janelas de madeira tipo almofadada</v>
          </cell>
          <cell r="C470" t="str">
            <v>M2</v>
          </cell>
          <cell r="D470">
            <v>42.630299999999998</v>
          </cell>
        </row>
        <row r="471">
          <cell r="A471" t="str">
            <v>001.09.02420</v>
          </cell>
          <cell r="B471" t="str">
            <v>Reparo em esquadria - substituição de batente de madeira</v>
          </cell>
          <cell r="C471" t="str">
            <v>M</v>
          </cell>
          <cell r="D471">
            <v>17.7865</v>
          </cell>
        </row>
        <row r="472">
          <cell r="A472" t="str">
            <v>001.09.02440</v>
          </cell>
          <cell r="B472" t="str">
            <v>Reparo em esquadria - substituição de folha de porta de madeira tipo solidor, inclusive dobradiças, -(0,60x1,80)m</v>
          </cell>
          <cell r="C472" t="str">
            <v>UN</v>
          </cell>
          <cell r="D472">
            <v>50.916499999999999</v>
          </cell>
        </row>
        <row r="473">
          <cell r="A473" t="str">
            <v>001.09.02460</v>
          </cell>
          <cell r="B473" t="str">
            <v>Reparo em esquadria - substituição de folha de porta de madeira tipo solidor, inclusive dobradiças, -(0,60x2,10)m</v>
          </cell>
          <cell r="C473" t="str">
            <v>UN</v>
          </cell>
          <cell r="D473">
            <v>54.606499999999997</v>
          </cell>
        </row>
        <row r="474">
          <cell r="A474" t="str">
            <v>001.09.02480</v>
          </cell>
          <cell r="B474" t="str">
            <v>Reparo em esquadria - substituição de folha de porta de madeira tipo solidor, inclusive dobradiças, -(0,70x2,10)m</v>
          </cell>
          <cell r="C474" t="str">
            <v>UN</v>
          </cell>
          <cell r="D474">
            <v>54.606499999999997</v>
          </cell>
        </row>
        <row r="475">
          <cell r="A475" t="str">
            <v>001.09.02500</v>
          </cell>
          <cell r="B475" t="str">
            <v>Reparo em esquadria - substituição de folha de porta de madeira tipo solidor, inclusive dobradiças, -(0,80x2,10)m</v>
          </cell>
          <cell r="C475" t="str">
            <v>UN</v>
          </cell>
          <cell r="D475">
            <v>54.606499999999997</v>
          </cell>
        </row>
        <row r="476">
          <cell r="A476" t="str">
            <v>001.09.02520</v>
          </cell>
          <cell r="B476" t="str">
            <v>Reparo em esquadria - substituição de folha de porta de madeira tipo solidor, inclusive dobradiças, -(0,90x2,10)m</v>
          </cell>
          <cell r="C476" t="str">
            <v>UN</v>
          </cell>
          <cell r="D476">
            <v>92.606499999999997</v>
          </cell>
        </row>
        <row r="477">
          <cell r="A477" t="str">
            <v>001.09.02540</v>
          </cell>
          <cell r="B477" t="str">
            <v>Reparo em esquadria - substituição de folha de madeira almofadada, inclusive dobradiças-(0,60x2,10)m</v>
          </cell>
          <cell r="C477" t="str">
            <v>UN</v>
          </cell>
          <cell r="D477">
            <v>73.606499999999997</v>
          </cell>
        </row>
        <row r="478">
          <cell r="A478" t="str">
            <v>001.09.02560</v>
          </cell>
          <cell r="B478" t="str">
            <v>Reparo em esquadria - substituição de folha de madeira almofadada, inclusive dobradiças-(0,70x2,10)m</v>
          </cell>
          <cell r="C478" t="str">
            <v>UN</v>
          </cell>
          <cell r="D478">
            <v>73.606499999999997</v>
          </cell>
        </row>
        <row r="479">
          <cell r="A479" t="str">
            <v>001.09.02580</v>
          </cell>
          <cell r="B479" t="str">
            <v>Reparo em esquadria - substituição de folha de madeira almofadada, inclusive dobradiças-(0,80x2,10)m</v>
          </cell>
          <cell r="C479" t="str">
            <v>UN</v>
          </cell>
          <cell r="D479">
            <v>73.606499999999997</v>
          </cell>
        </row>
        <row r="480">
          <cell r="A480" t="str">
            <v>001.09.02600</v>
          </cell>
          <cell r="B480" t="str">
            <v>Reparo em esquadria - substituição de folha de madeira almofadada, inclusive dobradiças-(0,90x2,10)m</v>
          </cell>
          <cell r="C480" t="str">
            <v>UN</v>
          </cell>
          <cell r="D480">
            <v>87.606499999999997</v>
          </cell>
        </row>
        <row r="481">
          <cell r="A481" t="str">
            <v>001.09.02620</v>
          </cell>
          <cell r="B481" t="str">
            <v>Reparo em esquadria - substituição de batente de peroba, inclusive guarnições -vão de (0,60x2,10)m</v>
          </cell>
          <cell r="C481" t="str">
            <v>JG</v>
          </cell>
          <cell r="D481">
            <v>98.226600000000005</v>
          </cell>
        </row>
        <row r="482">
          <cell r="A482" t="str">
            <v>001.09.02640</v>
          </cell>
          <cell r="B482" t="str">
            <v>Reparo em esquadria - substituição de batente de peroba, inclusive guarnições -vão de (0,70x2,10)m</v>
          </cell>
          <cell r="C482" t="str">
            <v>JG</v>
          </cell>
          <cell r="D482">
            <v>96.892099999999999</v>
          </cell>
        </row>
        <row r="483">
          <cell r="A483" t="str">
            <v>001.09.02660</v>
          </cell>
          <cell r="B483" t="str">
            <v>Reparo em esquadria - substituição de batente de peroba, inclusive guarnições -vão de (0,80x2,10)m</v>
          </cell>
          <cell r="C483" t="str">
            <v>JG</v>
          </cell>
          <cell r="D483">
            <v>108.9226</v>
          </cell>
        </row>
        <row r="484">
          <cell r="A484" t="str">
            <v>001.09.02800</v>
          </cell>
          <cell r="B484" t="str">
            <v>Reparo em Grades e Portões - substituição de ferro CA 25 1/2""</v>
          </cell>
          <cell r="C484" t="str">
            <v>ml</v>
          </cell>
          <cell r="D484">
            <v>4.0110999999999999</v>
          </cell>
        </row>
        <row r="485">
          <cell r="A485" t="str">
            <v>001.09.02820</v>
          </cell>
          <cell r="B485" t="str">
            <v>Reparo em Grades e Portões - substituição de ferro CA 25 7/8""</v>
          </cell>
          <cell r="C485" t="str">
            <v>ml</v>
          </cell>
          <cell r="D485">
            <v>13.7584</v>
          </cell>
        </row>
        <row r="486">
          <cell r="A486" t="str">
            <v>001.09.02840</v>
          </cell>
          <cell r="B486" t="str">
            <v>Reparo em Alambrados e Portões - substituição de tubo de ferro em chapa preta diam.2"" chapa 13</v>
          </cell>
          <cell r="C486" t="str">
            <v>ml</v>
          </cell>
          <cell r="D486">
            <v>16.174800000000001</v>
          </cell>
        </row>
        <row r="487">
          <cell r="A487" t="str">
            <v>001.09.02860</v>
          </cell>
          <cell r="B487" t="str">
            <v>Reparo em Alambrados e Portões - substituição de tela de alambrado galvanizado malha 2"" fio dw12</v>
          </cell>
          <cell r="C487" t="str">
            <v>m2</v>
          </cell>
          <cell r="D487">
            <v>14.151400000000001</v>
          </cell>
        </row>
        <row r="488">
          <cell r="A488" t="str">
            <v>001.10</v>
          </cell>
          <cell r="B488" t="str">
            <v>REVESTIMENTO</v>
          </cell>
          <cell r="D488">
            <v>329.01499999999999</v>
          </cell>
        </row>
        <row r="489">
          <cell r="A489" t="str">
            <v>001.10.00020</v>
          </cell>
          <cell r="B489" t="str">
            <v>Chapisco de aderência c/argamassa de cimento e areia traço 1:3 e= 5 mm</v>
          </cell>
          <cell r="C489" t="str">
            <v>m2</v>
          </cell>
          <cell r="D489">
            <v>1.9576</v>
          </cell>
        </row>
        <row r="490">
          <cell r="A490" t="str">
            <v>001.10.00040</v>
          </cell>
          <cell r="B490" t="str">
            <v>Chapisco de acab.c/argam.de cimento e pedrisco traço 1:4  e= 7 mm</v>
          </cell>
          <cell r="C490" t="str">
            <v>m2</v>
          </cell>
          <cell r="D490">
            <v>2.9297</v>
          </cell>
        </row>
        <row r="491">
          <cell r="A491" t="str">
            <v>001.10.00100</v>
          </cell>
          <cell r="B491" t="str">
            <v>Reboco paulista usando argamassa mista de cimento cal e areia no traço 1:2:8 com 20 mm de espessura</v>
          </cell>
          <cell r="C491" t="str">
            <v>m2</v>
          </cell>
          <cell r="D491">
            <v>7.8211000000000004</v>
          </cell>
        </row>
        <row r="492">
          <cell r="A492" t="str">
            <v>001.10.00110</v>
          </cell>
          <cell r="B492" t="str">
            <v>Reboco paulista usando argamassa mista de cimento cal e areia no traço 1:2:9 com 20 mm de espessura</v>
          </cell>
          <cell r="C492" t="str">
            <v>m2</v>
          </cell>
          <cell r="D492">
            <v>7.6371000000000002</v>
          </cell>
        </row>
        <row r="493">
          <cell r="A493" t="str">
            <v>001.10.00120</v>
          </cell>
          <cell r="B493" t="str">
            <v>Reboco c/ argamassa de cal em pasta e areia fina peneirada no traço 1:2 (espessura 0.5 cm)</v>
          </cell>
          <cell r="C493" t="str">
            <v>m2</v>
          </cell>
          <cell r="D493">
            <v>3.6324999999999998</v>
          </cell>
        </row>
        <row r="494">
          <cell r="A494" t="str">
            <v>001.10.00170</v>
          </cell>
          <cell r="B494" t="str">
            <v>Revestimento c/ argamassa de barita e = 1O mm</v>
          </cell>
          <cell r="C494" t="str">
            <v>m2</v>
          </cell>
          <cell r="D494">
            <v>42.392600000000002</v>
          </cell>
        </row>
        <row r="495">
          <cell r="A495" t="str">
            <v>001.10.00180</v>
          </cell>
          <cell r="B495" t="str">
            <v>Reboco barra lisa com argamassa de cimento e areia 1:1.5 com impermeabilizante inclusive emboço de cimento e areia 1:4</v>
          </cell>
          <cell r="C495" t="str">
            <v>M2</v>
          </cell>
          <cell r="D495">
            <v>17.493600000000001</v>
          </cell>
        </row>
        <row r="496">
          <cell r="A496" t="str">
            <v>001.10.00200</v>
          </cell>
          <cell r="B496" t="str">
            <v>Barra lisa c/ acabamento em nata de cimento comum c/ desempenadeira de aço sobre emboço de cimento e areia 1:4</v>
          </cell>
          <cell r="C496" t="str">
            <v>m2</v>
          </cell>
          <cell r="D496">
            <v>12.008100000000001</v>
          </cell>
        </row>
        <row r="497">
          <cell r="A497" t="str">
            <v>001.10.00220</v>
          </cell>
          <cell r="B497" t="str">
            <v>Barra lisa c/ acabamento em nata de cimento comum c/ desempenadeira de aço sobre emboço de cimento e areia 1:4:8</v>
          </cell>
          <cell r="C497" t="str">
            <v>m2</v>
          </cell>
          <cell r="D497">
            <v>11.581300000000001</v>
          </cell>
        </row>
        <row r="498">
          <cell r="A498" t="str">
            <v>001.10.00240</v>
          </cell>
          <cell r="B498" t="str">
            <v>Barra lisa c/ acabamento em nata de cimento branco c/ desempenadeira de aço sobre emboço de cimento e areia 1:4</v>
          </cell>
          <cell r="C498" t="str">
            <v>m2</v>
          </cell>
          <cell r="D498">
            <v>14.0441</v>
          </cell>
        </row>
        <row r="499">
          <cell r="A499" t="str">
            <v>001.10.00260</v>
          </cell>
          <cell r="B499" t="str">
            <v>Barra lisa c/ acabamento em nata de cimento comum c/ desempenadeira de aço sobre emboço de cimento e areia 1:4:8</v>
          </cell>
          <cell r="C499" t="str">
            <v>m2</v>
          </cell>
          <cell r="D499">
            <v>11.581300000000001</v>
          </cell>
        </row>
        <row r="500">
          <cell r="A500" t="str">
            <v>001.10.00280</v>
          </cell>
          <cell r="B500" t="str">
            <v>Revestimento com azulejo branco (dimensão mínima 150x150 mm, espessura mínima 4 mm) empregando argamassa pré fabricada de cimento colante (a prumo ), incl rejuntamento</v>
          </cell>
          <cell r="C500" t="str">
            <v>m2</v>
          </cell>
          <cell r="D500">
            <v>22.776800000000001</v>
          </cell>
        </row>
        <row r="501">
          <cell r="A501" t="str">
            <v>001.10.00300</v>
          </cell>
          <cell r="B501" t="str">
            <v>Revestimento com azulejo decorado (dimensão mínima 150x150 mm, espessura mínima 4 mm) empregando argamassa pré fabricada de cimento colante (a prumo ), incl rejuntamento</v>
          </cell>
          <cell r="C501" t="str">
            <v>m2</v>
          </cell>
          <cell r="D501">
            <v>19.9938</v>
          </cell>
        </row>
        <row r="502">
          <cell r="A502" t="str">
            <v>001.10.00320</v>
          </cell>
          <cell r="B502" t="str">
            <v>Revestimento Com Piso Parede (dimensão mínima 300x300 mm, espessura mínima 6 mm) Empregando Argamassa Pré Fabricada de Cimento Colante, incl Rejuntamento</v>
          </cell>
          <cell r="C502" t="str">
            <v>m2</v>
          </cell>
          <cell r="D502">
            <v>19.991800000000001</v>
          </cell>
        </row>
        <row r="503">
          <cell r="A503" t="str">
            <v>001.10.00330</v>
          </cell>
          <cell r="B503" t="str">
            <v>Fornecimento e Assentamento de Pastilha de Porcelana (dimensão mínima 100x100 mm, espessura mínima 8 mm), Assentada Com Argamassa Pré- Fabricada de Cimento Colante, Incl. Rejuntamento</v>
          </cell>
          <cell r="C503" t="str">
            <v>m2</v>
          </cell>
          <cell r="D503">
            <v>47.176099999999998</v>
          </cell>
        </row>
        <row r="504">
          <cell r="A504" t="str">
            <v>001.10.00560</v>
          </cell>
          <cell r="B504" t="str">
            <v>Revestimento c/ carpete 8 mm sobre parede</v>
          </cell>
          <cell r="C504" t="str">
            <v>M2</v>
          </cell>
          <cell r="D504">
            <v>24.803599999999999</v>
          </cell>
        </row>
        <row r="505">
          <cell r="A505" t="str">
            <v>001.10.00580</v>
          </cell>
          <cell r="B505" t="str">
            <v>Revestimento de paredes com laminado melaminico colado (formiplac texturizado)</v>
          </cell>
          <cell r="C505" t="str">
            <v>m2</v>
          </cell>
          <cell r="D505">
            <v>23.991599999999998</v>
          </cell>
        </row>
        <row r="506">
          <cell r="A506" t="str">
            <v>001.10.00660</v>
          </cell>
          <cell r="B506" t="str">
            <v>Faixas decorativas para portas e janelas, 10 cm de largura, em argamassa mista de cimento cal e areia</v>
          </cell>
          <cell r="C506" t="str">
            <v>M</v>
          </cell>
          <cell r="D506">
            <v>4.1908000000000003</v>
          </cell>
        </row>
        <row r="507">
          <cell r="A507" t="str">
            <v>001.10.00680</v>
          </cell>
          <cell r="B507" t="str">
            <v>Fornecimento e Assentamento de Faixa Cerâmica Decorada Para Cozinha e Banheiro</v>
          </cell>
          <cell r="C507" t="str">
            <v>ml</v>
          </cell>
          <cell r="D507">
            <v>13.7346</v>
          </cell>
        </row>
        <row r="508">
          <cell r="A508" t="str">
            <v>001.10.00740</v>
          </cell>
          <cell r="B508" t="str">
            <v>Correção de trincas em paredes, usando ferro de 1/4"""" e argamassa de cimento e areia 1:3</v>
          </cell>
          <cell r="C508" t="str">
            <v>M</v>
          </cell>
          <cell r="D508">
            <v>19.276900000000001</v>
          </cell>
        </row>
        <row r="509">
          <cell r="A509" t="str">
            <v>001.11</v>
          </cell>
          <cell r="B509" t="str">
            <v>PISOS RODAPÉS SOLEIRAS E PEITORIS</v>
          </cell>
          <cell r="D509">
            <v>1236.8943999999999</v>
          </cell>
        </row>
        <row r="510">
          <cell r="A510" t="str">
            <v>001.11.00010</v>
          </cell>
          <cell r="B510" t="str">
            <v>Preparo e apiloamento do local destinado a receber o piso, incl. carga e transporte manual de material de caixão de empréstimo para complementação do que faltar.</v>
          </cell>
          <cell r="C510" t="str">
            <v>m2</v>
          </cell>
          <cell r="D510">
            <v>5.9009</v>
          </cell>
        </row>
        <row r="511">
          <cell r="A511" t="str">
            <v>001.11.00015</v>
          </cell>
          <cell r="B511" t="str">
            <v>Fornecimento e Execução de Picoteamento de Piso Para Aplicação de Argamassa de Regularização em Pisos Pré Exitentes</v>
          </cell>
          <cell r="C511" t="str">
            <v>m2</v>
          </cell>
          <cell r="D511">
            <v>1.3325</v>
          </cell>
        </row>
        <row r="512">
          <cell r="A512" t="str">
            <v>001.11.00040</v>
          </cell>
          <cell r="B512" t="str">
            <v>Regularização de laje ou lastro de concreto com argamassa de cimento e areia no traço 1:3, procedendo-se da seguinte maneira: umidecer abundantemente o contrapiso, aplicar nata de agua e cimento e finalmente a aplicar da argamassa de regularização.</v>
          </cell>
          <cell r="C512" t="str">
            <v>m3</v>
          </cell>
          <cell r="D512">
            <v>283.80529999999999</v>
          </cell>
        </row>
        <row r="513">
          <cell r="A513" t="str">
            <v>001.11.00050</v>
          </cell>
          <cell r="B513" t="str">
            <v>Contrapiso de concreto não estrutural Fck=13,5 Mpa, preparado com régua de alumínio e desempenadeira de madeira, perfeitamente nivelado, pronto para receber o piso, esp.= 6.00 cm</v>
          </cell>
          <cell r="C513" t="str">
            <v>m2</v>
          </cell>
          <cell r="D513">
            <v>16.967300000000002</v>
          </cell>
        </row>
        <row r="514">
          <cell r="A514" t="str">
            <v>001.11.00060</v>
          </cell>
          <cell r="B514" t="str">
            <v>Calçada em concreto Fck=13,5 Mpa no traco 1:3:6 com junta de dilatação de madeira 1.2 cm de espessura formando quadro 2.0 x 2.0 m com 6.0 cm de espessura, preparado com régua de alumínio e desempenadeira de madeira, perfeitamente nivelado.</v>
          </cell>
          <cell r="C514" t="str">
            <v>m2</v>
          </cell>
          <cell r="D514">
            <v>19.508099999999999</v>
          </cell>
        </row>
        <row r="515">
          <cell r="A515" t="str">
            <v>001.11.00080</v>
          </cell>
          <cell r="B515" t="str">
            <v>Calçada em concreto Fck=13,5 Mpa, no traço 1:3:6 com junta de dilatação seca, formando quadro de 2.00x2.00 m, com 6 cm de espessura, preparado com régua de alumínio e desempenadeira de madeira, perfeitamente nivelado.</v>
          </cell>
          <cell r="C515" t="str">
            <v>m2</v>
          </cell>
          <cell r="D515">
            <v>19.508099999999999</v>
          </cell>
        </row>
        <row r="516">
          <cell r="A516" t="str">
            <v>001.11.00100</v>
          </cell>
          <cell r="B516" t="str">
            <v>Calçada em Concreto Usinado 13,50 Mpa, Com Junta de Dilatação de Ripa de Madeira de 1.20 cm de Espessura formando Quadro 1.50 x 1.50 m, sendo a espessura de e= 5.00 cm, preparado com régua de alumínio e desempenadeira de madeira, perfeitamente nivelado.</v>
          </cell>
          <cell r="C516" t="str">
            <v>m2</v>
          </cell>
          <cell r="D516">
            <v>20.432700000000001</v>
          </cell>
        </row>
        <row r="517">
          <cell r="A517" t="str">
            <v>001.11.00110</v>
          </cell>
          <cell r="B517" t="str">
            <v>Calçada em Concreto Usinado 13,50 Mpa, Com Junta de Dilatação de Ripa de Madeira de 1.20 cm de Espessura formando Quadro 1.50 x 1.50 m, sendo a espessura de e=7.00 cm, preparado com régua de alumínio e desempenadeira de madeira, perfeitamente nivelado.</v>
          </cell>
          <cell r="C517" t="str">
            <v>m2</v>
          </cell>
          <cell r="D517">
            <v>25.315899999999999</v>
          </cell>
        </row>
        <row r="518">
          <cell r="A518" t="str">
            <v>001.11.00180</v>
          </cell>
          <cell r="B518" t="str">
            <v>Cimentado liso queimado c/espessura de 1.5 cm c/argamassa de cimento e areia no traço 1:3, procedendo-se da seguinte maneira: umidecer abundantemente o contrapiso, aplicar nata de agua e cimento e finalmente a aplicar da argamassa de acabamento.</v>
          </cell>
          <cell r="C518" t="str">
            <v>m2</v>
          </cell>
          <cell r="D518">
            <v>6.6917999999999997</v>
          </cell>
        </row>
        <row r="519">
          <cell r="A519" t="str">
            <v>001.11.00200</v>
          </cell>
          <cell r="B519" t="str">
            <v>Cimentado liso queimado c/espessura de 2 cm usando argamassa de cimento e areia 1:3 c/ juntas plásticas de 19 mm formando quadros de 2.00 x 2.00 m,umidecer abundantemente o contrapiso, aplicar nata de agua e cimento e finalmente a aplicar a argamassa.</v>
          </cell>
          <cell r="C519" t="str">
            <v>m2</v>
          </cell>
          <cell r="D519">
            <v>10.9033</v>
          </cell>
        </row>
        <row r="520">
          <cell r="A520" t="str">
            <v>001.11.00280</v>
          </cell>
          <cell r="B520" t="str">
            <v>Cimentado liso queimado c/ po xadrez e=1.5 cm c/argamassa de cimento e areia no traço 1:3, umidecer abundantemente o contrapiso, aplicar nata de agua e cimento e finalmente a aplicar a argamassa.</v>
          </cell>
          <cell r="C520" t="str">
            <v>m2</v>
          </cell>
          <cell r="D520">
            <v>7.5258000000000003</v>
          </cell>
        </row>
        <row r="521">
          <cell r="A521" t="str">
            <v>001.11.00310</v>
          </cell>
          <cell r="B521" t="str">
            <v>Revestimento com Piso Cerâmico Esmaltado (dimensão mínima 300x300mm, espessura mínima 8 mm), PI 02, Assentado Com Argamassa Colante Uso Interno, incl. rejuntamento.</v>
          </cell>
          <cell r="C521" t="str">
            <v>m2</v>
          </cell>
          <cell r="D521">
            <v>19.514099999999999</v>
          </cell>
        </row>
        <row r="522">
          <cell r="A522" t="str">
            <v>001.11.00311</v>
          </cell>
          <cell r="B522" t="str">
            <v>Revestimento com Piso Cerâmico Esmaltado (dimensão mínima 300x300mm, espessura mínima 8 mm), PI 03, Assentado Com Argamassa Colante Uso Interno, incl. rejuntamento</v>
          </cell>
          <cell r="C522" t="str">
            <v>m2</v>
          </cell>
          <cell r="D522">
            <v>19.514099999999999</v>
          </cell>
        </row>
        <row r="523">
          <cell r="A523" t="str">
            <v>001.11.00312</v>
          </cell>
          <cell r="B523" t="str">
            <v>Revestimento com Piso Cerâmico Esmaltado (dimensão mínima 300x300mm, espessura mínima 8 mm), PI 04, Assentado Com Argamassa Colante Uso Interno, incl. rejuntamento</v>
          </cell>
          <cell r="C523" t="str">
            <v>m2</v>
          </cell>
          <cell r="D523">
            <v>19.514099999999999</v>
          </cell>
        </row>
        <row r="524">
          <cell r="A524" t="str">
            <v>001.11.00313</v>
          </cell>
          <cell r="B524" t="str">
            <v>Revestimento com Piso Cerâmico Esmaltado (dimensão mínima 300x300mm, espessura mínima 8 mm), PI 05, Assentado Com Argamassa Colante Uso Interno, incl. rejuntamento</v>
          </cell>
          <cell r="C524" t="str">
            <v>m2</v>
          </cell>
          <cell r="D524">
            <v>19.514099999999999</v>
          </cell>
        </row>
        <row r="525">
          <cell r="A525" t="str">
            <v>001.11.00321</v>
          </cell>
          <cell r="B525" t="str">
            <v>Revestimento de pisos e lajotas cerâmicas 30x30 cm assente c/argamassa de cimento e areia 1:4</v>
          </cell>
          <cell r="C525" t="str">
            <v>M2</v>
          </cell>
          <cell r="D525">
            <v>21.881699999999999</v>
          </cell>
        </row>
        <row r="526">
          <cell r="A526" t="str">
            <v>001.11.00341</v>
          </cell>
          <cell r="B526" t="str">
            <v>Assentamento de ladrilho hidráulico cor natural do cimento, assente com argamassa mista de cimento, cal e areia traço 1:4 adição 100 kg cimento</v>
          </cell>
          <cell r="C526" t="str">
            <v>m2</v>
          </cell>
          <cell r="D526">
            <v>34.721200000000003</v>
          </cell>
        </row>
        <row r="527">
          <cell r="A527" t="str">
            <v>001.11.00342</v>
          </cell>
          <cell r="B527" t="str">
            <v>Assentamento de ladrilho hidráulico cor única, assente com argamassa mista de cimento, cal e areia traço 1:4 adição 100 kg cimento</v>
          </cell>
          <cell r="C527" t="str">
            <v>m2</v>
          </cell>
          <cell r="D527">
            <v>36.921199999999999</v>
          </cell>
        </row>
        <row r="528">
          <cell r="A528" t="str">
            <v>001.11.00343</v>
          </cell>
          <cell r="B528" t="str">
            <v>Assentamento de ladrilho hidráulico tipo Cuiabá, assente com argamassa mista de cimento, cal e areia traço 1:4 adição 100 kg cimento</v>
          </cell>
          <cell r="C528" t="str">
            <v>m2</v>
          </cell>
          <cell r="D528">
            <v>38.0212</v>
          </cell>
        </row>
        <row r="529">
          <cell r="A529" t="str">
            <v>001.11.00344</v>
          </cell>
          <cell r="B529" t="str">
            <v>Assentamento de ladrilho hidráulico tipo Copacabana, assente com argamassa mista de cimento, cal e areia traço 1:4 adição 100 kg cimento</v>
          </cell>
          <cell r="C529" t="str">
            <v>m2</v>
          </cell>
          <cell r="D529">
            <v>43.5212</v>
          </cell>
        </row>
        <row r="530">
          <cell r="A530" t="str">
            <v>001.11.00461</v>
          </cell>
          <cell r="B530" t="str">
            <v>Revestimento de piso em granilite fundido no local formando quadros de 2.00 m2 de área ( no máximo) com junta plastica colorida e faixa perimétrica de 30 cm na cor preta fazendo meia cana, aplicação de 2 demãos de resina acrilica</v>
          </cell>
          <cell r="C530" t="str">
            <v>m2</v>
          </cell>
          <cell r="D530">
            <v>16.6541</v>
          </cell>
        </row>
        <row r="531">
          <cell r="A531" t="str">
            <v>001.11.00481</v>
          </cell>
          <cell r="B531" t="str">
            <v>Assentamento de junta plástica de dilatacao p/pisos de 19 mm</v>
          </cell>
          <cell r="C531" t="str">
            <v>ML</v>
          </cell>
          <cell r="D531">
            <v>1.6704000000000001</v>
          </cell>
        </row>
        <row r="532">
          <cell r="A532" t="str">
            <v>001.11.00581</v>
          </cell>
          <cell r="B532" t="str">
            <v>Revestimento de piso em ardosia natural 40x40cm cor preta tipo on com resinex</v>
          </cell>
          <cell r="C532" t="str">
            <v>M2</v>
          </cell>
          <cell r="D532">
            <v>26.732700000000001</v>
          </cell>
        </row>
        <row r="533">
          <cell r="A533" t="str">
            <v>001.11.00601</v>
          </cell>
          <cell r="B533" t="str">
            <v>Revestimento de paviflex sobre lastro ou laje regularizada, assentado com cola especial de 2.00 mm de espessura</v>
          </cell>
          <cell r="C533" t="str">
            <v>M2</v>
          </cell>
          <cell r="D533">
            <v>40.183599999999998</v>
          </cell>
        </row>
        <row r="534">
          <cell r="A534" t="str">
            <v>001.11.00621</v>
          </cell>
          <cell r="B534" t="str">
            <v>Revestimento de paviflex sobre lastro ou laje regularizada, assentado com cola especial de 3.20 mm de espessura</v>
          </cell>
          <cell r="C534" t="str">
            <v>M2</v>
          </cell>
          <cell r="D534">
            <v>68.533600000000007</v>
          </cell>
        </row>
        <row r="535">
          <cell r="A535" t="str">
            <v>001.11.00641</v>
          </cell>
          <cell r="B535" t="str">
            <v>Revestimento de paviflex sobre lastro ou laje regularizada, assentado com cola especial de 1.60 mm de espessura</v>
          </cell>
          <cell r="C535" t="str">
            <v>M2</v>
          </cell>
          <cell r="D535">
            <v>32.833599999999997</v>
          </cell>
        </row>
        <row r="536">
          <cell r="A536" t="str">
            <v>001.11.00681</v>
          </cell>
          <cell r="B536" t="str">
            <v>Revestimento da escada (degrau e espelho) c/ ardósia preta tipo on c/ resinex</v>
          </cell>
          <cell r="C536" t="str">
            <v>M2</v>
          </cell>
          <cell r="D536">
            <v>30.999199999999998</v>
          </cell>
        </row>
        <row r="537">
          <cell r="A537" t="str">
            <v>001.11.00701</v>
          </cell>
          <cell r="B537" t="str">
            <v>Execução de Piso em Concreto Usinado Armado Fck=15 Mpa, espessura do concreto e=15, incluso lastro de brita espessura e= 5 cm, e tela soldada Q 92 de 15 x 15 cm , diam do aço 4.20 mm2, acabamento do piso sem elementos mecânicos</v>
          </cell>
          <cell r="C537" t="str">
            <v>m2</v>
          </cell>
          <cell r="D537">
            <v>42.729100000000003</v>
          </cell>
        </row>
        <row r="538">
          <cell r="A538" t="str">
            <v>001.11.00721</v>
          </cell>
          <cell r="B538" t="str">
            <v>Assentamento de rodapé de cimentado usando argamassa de cimento e areia 1:3 com altura de 10 cm, simples</v>
          </cell>
          <cell r="C538" t="str">
            <v>ML</v>
          </cell>
          <cell r="D538">
            <v>5.4762000000000004</v>
          </cell>
        </row>
        <row r="539">
          <cell r="A539" t="str">
            <v>001.11.00741</v>
          </cell>
          <cell r="B539" t="str">
            <v>Assentamento de rodapé de cimentado usando argamassa de cimento e areia 1:3 com altura de 10 cm, de cor</v>
          </cell>
          <cell r="C539" t="str">
            <v>ML</v>
          </cell>
          <cell r="D539">
            <v>6.3990999999999998</v>
          </cell>
        </row>
        <row r="540">
          <cell r="A540" t="str">
            <v>001.11.00761</v>
          </cell>
          <cell r="B540" t="str">
            <v>Assentamento de rodapés para pisos em ceramica 30x30</v>
          </cell>
          <cell r="C540" t="str">
            <v>ML</v>
          </cell>
          <cell r="D540">
            <v>5.4912999999999998</v>
          </cell>
        </row>
        <row r="541">
          <cell r="A541" t="str">
            <v>001.11.00781</v>
          </cell>
          <cell r="B541" t="str">
            <v>Assentamento de rodapés de de madeira de 10 cm de altura</v>
          </cell>
          <cell r="C541" t="str">
            <v>ML</v>
          </cell>
          <cell r="D541">
            <v>7.4458000000000002</v>
          </cell>
        </row>
        <row r="542">
          <cell r="A542" t="str">
            <v>001.11.00821</v>
          </cell>
          <cell r="B542" t="str">
            <v>Assentamento de mármore c/10 cm de altura e 2.00 cm de espessura</v>
          </cell>
          <cell r="C542" t="str">
            <v>ML</v>
          </cell>
          <cell r="D542">
            <v>19.636099999999999</v>
          </cell>
        </row>
        <row r="543">
          <cell r="A543" t="str">
            <v>001.11.00841</v>
          </cell>
          <cell r="B543" t="str">
            <v>Assentamento de rodapé de cerâmica empregando pasta de argamassa de cimento colante</v>
          </cell>
          <cell r="C543" t="str">
            <v>ML</v>
          </cell>
          <cell r="D543">
            <v>2.1575000000000002</v>
          </cell>
        </row>
        <row r="544">
          <cell r="A544" t="str">
            <v>001.11.00861</v>
          </cell>
          <cell r="B544" t="str">
            <v>Assentamento de paviflex c/9 cm de altura assente com cola especial</v>
          </cell>
          <cell r="C544" t="str">
            <v>ML</v>
          </cell>
          <cell r="D544">
            <v>4.3353999999999999</v>
          </cell>
        </row>
        <row r="545">
          <cell r="A545" t="str">
            <v>001.11.00901</v>
          </cell>
          <cell r="B545" t="str">
            <v>Assentamento de rodapé de madeira de peróba 7x1.5 cm fixados c/tacos de peróba previamente chumbados na alvenaria c/ espaçamento max. de 2.00x2.00 m</v>
          </cell>
          <cell r="C545" t="str">
            <v>ML</v>
          </cell>
          <cell r="D545">
            <v>22.854800000000001</v>
          </cell>
        </row>
        <row r="546">
          <cell r="A546" t="str">
            <v>001.11.00921</v>
          </cell>
          <cell r="B546" t="str">
            <v>Assentamento de rodapé de ardósia natural</v>
          </cell>
          <cell r="C546" t="str">
            <v>ML</v>
          </cell>
          <cell r="D546">
            <v>7.9911000000000003</v>
          </cell>
        </row>
        <row r="547">
          <cell r="A547" t="str">
            <v>001.11.00941</v>
          </cell>
          <cell r="B547" t="str">
            <v>Assentamento de rodapé de granito na cor verde ubatuba com 7 cm de espessura</v>
          </cell>
          <cell r="C547" t="str">
            <v>ML</v>
          </cell>
          <cell r="D547">
            <v>19.324100000000001</v>
          </cell>
        </row>
        <row r="548">
          <cell r="A548" t="str">
            <v>001.11.00961</v>
          </cell>
          <cell r="B548" t="str">
            <v>Assentamento de rodapé de de lajota colonial</v>
          </cell>
          <cell r="C548" t="str">
            <v>ML</v>
          </cell>
          <cell r="D548">
            <v>8.1670999999999996</v>
          </cell>
        </row>
        <row r="549">
          <cell r="A549" t="str">
            <v>001.11.00981</v>
          </cell>
          <cell r="B549" t="str">
            <v>Assentamento de soleiras externas c/ pingadeira ou ressalto penetrando 2.50 cm de c/ lado da alvenaria assentado c/ aragam. de cimento e areia no traço 1:4, de mármore branco marfim 3.00 cm</v>
          </cell>
          <cell r="C549" t="str">
            <v>ML</v>
          </cell>
          <cell r="D549">
            <v>21.161999999999999</v>
          </cell>
        </row>
        <row r="550">
          <cell r="A550" t="str">
            <v>001.11.01001</v>
          </cell>
          <cell r="B550" t="str">
            <v>Assentamento de soleiras externas c/ pingadeira ou ressalto penetrando 2.50 cm de c/ lado da alvenaria assentado c/ aragam. de cimento e areia no traço 1:4, de granilite</v>
          </cell>
          <cell r="C550" t="str">
            <v>ML</v>
          </cell>
          <cell r="D550">
            <v>6.5724</v>
          </cell>
        </row>
        <row r="551">
          <cell r="A551" t="str">
            <v>001.11.01021</v>
          </cell>
          <cell r="B551" t="str">
            <v>Assentamento de soleira interna de 0.15 m de mármore branco marfim 3.00 cmassente c/ argamassa de cimento e areia 1:4 m</v>
          </cell>
          <cell r="C551" t="str">
            <v>ML</v>
          </cell>
          <cell r="D551">
            <v>20.3873</v>
          </cell>
        </row>
        <row r="552">
          <cell r="A552" t="str">
            <v>001.11.01041</v>
          </cell>
          <cell r="B552" t="str">
            <v>Assentamento de soleira interna de 0.15 m de granilite  assente c/ argamassa de cimento e areia 1:4 m</v>
          </cell>
          <cell r="C552" t="str">
            <v>ML</v>
          </cell>
          <cell r="D552">
            <v>7.1898</v>
          </cell>
        </row>
        <row r="553">
          <cell r="A553" t="str">
            <v>001.11.01061</v>
          </cell>
          <cell r="B553" t="str">
            <v>Assentamento de soleira interna de 0.15 m de ardósia ,assente c/ argamassa de cimento e areia no traço 1:4</v>
          </cell>
          <cell r="C553" t="str">
            <v>ML</v>
          </cell>
          <cell r="D553">
            <v>11.455299999999999</v>
          </cell>
        </row>
        <row r="554">
          <cell r="A554" t="str">
            <v>001.11.01081</v>
          </cell>
          <cell r="B554" t="str">
            <v>Assentamento de soleira de granito l=0,15m e=2cm</v>
          </cell>
          <cell r="C554" t="str">
            <v>UN</v>
          </cell>
          <cell r="D554">
            <v>23.486999999999998</v>
          </cell>
        </row>
        <row r="555">
          <cell r="A555" t="str">
            <v>001.11.01101</v>
          </cell>
          <cell r="B555" t="str">
            <v>Assentamento de soleira de granito na cor verde ubatuba l=15 cm</v>
          </cell>
          <cell r="C555" t="str">
            <v>ML</v>
          </cell>
          <cell r="D555">
            <v>40.587000000000003</v>
          </cell>
        </row>
        <row r="556">
          <cell r="A556" t="str">
            <v>001.11.01121</v>
          </cell>
          <cell r="B556" t="str">
            <v>Assentamento de peitoril de mármore branco espessura 3.00 cm, assente com argamassa de cimento e areia traço 1:4</v>
          </cell>
          <cell r="C556" t="str">
            <v>ML</v>
          </cell>
          <cell r="D556">
            <v>17.907399999999999</v>
          </cell>
        </row>
        <row r="557">
          <cell r="A557" t="str">
            <v>001.11.01141</v>
          </cell>
          <cell r="B557" t="str">
            <v>Assentamento de peitoril de granilite espessura 2.50 cm, assente com argamassa de cimento e areia traço 1:4</v>
          </cell>
          <cell r="C557" t="str">
            <v>ML</v>
          </cell>
          <cell r="D557">
            <v>8.5264000000000006</v>
          </cell>
        </row>
        <row r="558">
          <cell r="A558" t="str">
            <v>001.11.01161</v>
          </cell>
          <cell r="B558" t="str">
            <v>Assentamento de peitoril de ardósia polida  espessura 3.00 cm, assente com argamassa de cimento e areia traço 1:4</v>
          </cell>
          <cell r="C558" t="str">
            <v>ml</v>
          </cell>
          <cell r="D558">
            <v>14.244999999999999</v>
          </cell>
        </row>
        <row r="559">
          <cell r="A559" t="str">
            <v>001.11.01181</v>
          </cell>
          <cell r="B559" t="str">
            <v>Assentamento de peitoril interno de mármore branco espessura 2.00 cm, assentes com argamassa de cimento e areia 1:4</v>
          </cell>
          <cell r="C559" t="str">
            <v>ML</v>
          </cell>
          <cell r="D559">
            <v>18.947700000000001</v>
          </cell>
        </row>
        <row r="560">
          <cell r="A560" t="str">
            <v>001.11.01201</v>
          </cell>
          <cell r="B560" t="str">
            <v>Assentamento de peitoril interno de granilite espessura 2.50 cm, assentes com argamassa de cimento e areia 1:4</v>
          </cell>
          <cell r="C560" t="str">
            <v>ML</v>
          </cell>
          <cell r="D560">
            <v>5.7976999999999999</v>
          </cell>
        </row>
        <row r="561">
          <cell r="A561" t="str">
            <v>001.12</v>
          </cell>
          <cell r="B561" t="str">
            <v>FORROS E DIVISÓRIAS</v>
          </cell>
          <cell r="D561">
            <v>1101.4413</v>
          </cell>
        </row>
        <row r="562">
          <cell r="A562" t="str">
            <v>001.12.00020</v>
          </cell>
          <cell r="B562" t="str">
            <v>Forro de tábuas de cedrinho 10.00x1.00 cm aplicados em sarrafos 10x2.5 cm espacados de 50x50 cm</v>
          </cell>
          <cell r="C562" t="str">
            <v>M2</v>
          </cell>
          <cell r="D562">
            <v>28.898499999999999</v>
          </cell>
        </row>
        <row r="563">
          <cell r="A563" t="str">
            <v>001.12.00040</v>
          </cell>
          <cell r="B563" t="str">
            <v>Forro de tábuas de cedrinho 10.00x1.00 cm aplicados em caibros de 5x6 cm espaçados de 50x50 cm</v>
          </cell>
          <cell r="C563" t="str">
            <v>M2</v>
          </cell>
          <cell r="D563">
            <v>29.525500000000001</v>
          </cell>
        </row>
        <row r="564">
          <cell r="A564" t="str">
            <v>001.12.00100</v>
          </cell>
          <cell r="B564" t="str">
            <v>Cimalha de cedrinho</v>
          </cell>
          <cell r="C564" t="str">
            <v>ML</v>
          </cell>
          <cell r="D564">
            <v>2.3441000000000001</v>
          </cell>
        </row>
        <row r="565">
          <cell r="A565" t="str">
            <v>001.12.00140</v>
          </cell>
          <cell r="B565" t="str">
            <v>Forro de gesso 60x60 cm liso fixado diretamente na estrutura por meio de arame galvanizado</v>
          </cell>
          <cell r="C565" t="str">
            <v>m2</v>
          </cell>
          <cell r="D565">
            <v>17.436599999999999</v>
          </cell>
        </row>
        <row r="566">
          <cell r="A566" t="str">
            <v>001.12.00150</v>
          </cell>
          <cell r="B566" t="str">
            <v>Forro Em Gesso Acartonado com Painel FGA  incl. assessórios</v>
          </cell>
          <cell r="C566" t="str">
            <v>m2</v>
          </cell>
          <cell r="D566">
            <v>31.337399999999999</v>
          </cell>
        </row>
        <row r="567">
          <cell r="A567" t="str">
            <v>001.12.00155</v>
          </cell>
          <cell r="B567" t="str">
            <v>Forro Em Gesso Acartonado com Painel FGE  incl. assessórios</v>
          </cell>
          <cell r="C567" t="str">
            <v>m2</v>
          </cell>
          <cell r="D567">
            <v>35.223300000000002</v>
          </cell>
        </row>
        <row r="568">
          <cell r="A568" t="str">
            <v>001.12.00160</v>
          </cell>
          <cell r="B568" t="str">
            <v>Fornecimento e Instalação de Moldura em Gesso h=7 cm</v>
          </cell>
          <cell r="C568" t="str">
            <v>m</v>
          </cell>
          <cell r="D568">
            <v>7</v>
          </cell>
        </row>
        <row r="569">
          <cell r="A569" t="str">
            <v>001.12.00180</v>
          </cell>
          <cell r="B569" t="str">
            <v>Sanca de gesso l=1,20 m</v>
          </cell>
          <cell r="C569" t="str">
            <v>ML</v>
          </cell>
          <cell r="D569">
            <v>25</v>
          </cell>
        </row>
        <row r="570">
          <cell r="A570" t="str">
            <v>001.12.00200</v>
          </cell>
          <cell r="B570" t="str">
            <v>Sanca de gesso l=0,30m</v>
          </cell>
          <cell r="C570" t="str">
            <v>ML</v>
          </cell>
          <cell r="D570">
            <v>9</v>
          </cell>
        </row>
        <row r="571">
          <cell r="A571" t="str">
            <v>001.12.00320</v>
          </cell>
          <cell r="B571" t="str">
            <v>Fornecimento e Instalação de Forro de pvc branco 200 mm, incl. estrutura para fixação em metalon galvanizado e rodaforro</v>
          </cell>
          <cell r="C571" t="str">
            <v>m2</v>
          </cell>
          <cell r="D571">
            <v>29</v>
          </cell>
        </row>
        <row r="572">
          <cell r="A572" t="str">
            <v>001.12.00360</v>
          </cell>
          <cell r="B572" t="str">
            <v>Substituição de tábuas p/forro de cedrinho</v>
          </cell>
          <cell r="C572" t="str">
            <v>M2</v>
          </cell>
          <cell r="D572">
            <v>18.536999999999999</v>
          </cell>
        </row>
        <row r="573">
          <cell r="A573" t="str">
            <v>001.12.00380</v>
          </cell>
          <cell r="B573" t="str">
            <v>Repregamento de forro de madeira</v>
          </cell>
          <cell r="C573" t="str">
            <v>M2</v>
          </cell>
          <cell r="D573">
            <v>1.2952999999999999</v>
          </cell>
        </row>
        <row r="574">
          <cell r="A574" t="str">
            <v>001.12.00600</v>
          </cell>
          <cell r="B574" t="str">
            <v>Fornecimento e instalação de divisória de granilite para sanitários assentada com argamassa de cimento e areia 1:3</v>
          </cell>
          <cell r="C574" t="str">
            <v>m2</v>
          </cell>
          <cell r="D574">
            <v>118.28060000000001</v>
          </cell>
        </row>
        <row r="575">
          <cell r="A575" t="str">
            <v>001.12.00700</v>
          </cell>
          <cell r="B575" t="str">
            <v>Fornecimento e instalação de divisória p/ banheiro em ardosia polida natural c/ resinex</v>
          </cell>
          <cell r="C575" t="str">
            <v>m2</v>
          </cell>
          <cell r="D575">
            <v>109.6836</v>
          </cell>
        </row>
        <row r="576">
          <cell r="A576" t="str">
            <v>001.12.00800</v>
          </cell>
          <cell r="B576" t="str">
            <v>Fornecimento e instalação de divisória p/ banheiro em granito polido, assente com argamassa,  na cor cinza.</v>
          </cell>
          <cell r="C576" t="str">
            <v>m2</v>
          </cell>
          <cell r="D576">
            <v>156.2336</v>
          </cell>
        </row>
        <row r="577">
          <cell r="A577" t="str">
            <v>001.12.00900</v>
          </cell>
          <cell r="B577" t="str">
            <v>Fornecimento e instalação de divisória naval stander padrão bege com perfis de aço na cor preto , cinza ou branco</v>
          </cell>
          <cell r="C577" t="str">
            <v>m2</v>
          </cell>
          <cell r="D577">
            <v>42.383400000000002</v>
          </cell>
        </row>
        <row r="578">
          <cell r="A578" t="str">
            <v>001.12.00920</v>
          </cell>
          <cell r="B578" t="str">
            <v>Fornecimento e instalação de porta de divisória  incl.montante , fechadura e dobradiças, divisória naval stander branco, cinza ou areia jundiai  com perfis de aço na cor preto, branco e cinza</v>
          </cell>
          <cell r="C578" t="str">
            <v>cj</v>
          </cell>
          <cell r="D578">
            <v>126.0202</v>
          </cell>
        </row>
        <row r="579">
          <cell r="A579" t="str">
            <v>001.12.00940</v>
          </cell>
          <cell r="B579" t="str">
            <v>Fornecimento e instalação de divisória naval stander padrão branco, cinza ou areia jundiai, perfis de aço na cor preta e bandeira em vidro</v>
          </cell>
          <cell r="C579" t="str">
            <v>m2</v>
          </cell>
          <cell r="D579">
            <v>56.060600000000001</v>
          </cell>
        </row>
        <row r="580">
          <cell r="A580" t="str">
            <v>001.12.00960</v>
          </cell>
          <cell r="B580" t="str">
            <v>Fornecimento e instalação de porta de divisória  incl.montante , fechadura e dobradiças, divisória naval stander branco, cinza ou areia jundiai  com perfis de aço na cor preto, branco e cinza</v>
          </cell>
          <cell r="C580" t="str">
            <v>cj</v>
          </cell>
          <cell r="D580">
            <v>126.0202</v>
          </cell>
        </row>
        <row r="581">
          <cell r="A581" t="str">
            <v>001.12.00980</v>
          </cell>
          <cell r="B581" t="str">
            <v>Fornecimento e instalação de ferragens para porta de divisória</v>
          </cell>
          <cell r="C581" t="str">
            <v>un</v>
          </cell>
          <cell r="D581">
            <v>71.010099999999994</v>
          </cell>
        </row>
        <row r="582">
          <cell r="A582" t="str">
            <v>001.12.01000</v>
          </cell>
          <cell r="B582" t="str">
            <v>Parede Em Gesso Acartonado Revestida nas Duas Faces com Painel FGE sendo Montante e Guia 75, incl. parafuso GN 25, Massa e Fita .</v>
          </cell>
          <cell r="C582" t="str">
            <v>m2</v>
          </cell>
          <cell r="D582">
            <v>61.151299999999999</v>
          </cell>
        </row>
        <row r="583">
          <cell r="A583" t="str">
            <v>001.13</v>
          </cell>
          <cell r="B583" t="str">
            <v>VIDROS</v>
          </cell>
          <cell r="D583">
            <v>2710.9706000000001</v>
          </cell>
        </row>
        <row r="584">
          <cell r="A584" t="str">
            <v>001.13.00020</v>
          </cell>
          <cell r="B584" t="str">
            <v>Fornecimento e Instalação de Vidro liso incolor espessura 3.00 mm</v>
          </cell>
          <cell r="C584" t="str">
            <v>m2</v>
          </cell>
          <cell r="D584">
            <v>42</v>
          </cell>
        </row>
        <row r="585">
          <cell r="A585" t="str">
            <v>001.13.00040</v>
          </cell>
          <cell r="B585" t="str">
            <v>Fornecimento e Instalação de Vidro liso incolor espessura 4.00 mm</v>
          </cell>
          <cell r="C585" t="str">
            <v>m2</v>
          </cell>
          <cell r="D585">
            <v>58</v>
          </cell>
        </row>
        <row r="586">
          <cell r="A586" t="str">
            <v>001.13.00060</v>
          </cell>
          <cell r="B586" t="str">
            <v>Fornecimento e Instalação de Vidro liso incolor espessura 5.00 mm</v>
          </cell>
          <cell r="C586" t="str">
            <v>m2</v>
          </cell>
          <cell r="D586">
            <v>75</v>
          </cell>
        </row>
        <row r="587">
          <cell r="A587" t="str">
            <v>001.13.00080</v>
          </cell>
          <cell r="B587" t="str">
            <v>Fornecimento e Instalação de Vidro liso incolor espessura 6.00 mm</v>
          </cell>
          <cell r="C587" t="str">
            <v>m2</v>
          </cell>
          <cell r="D587">
            <v>85</v>
          </cell>
        </row>
        <row r="588">
          <cell r="A588" t="str">
            <v>001.13.00081</v>
          </cell>
          <cell r="B588" t="str">
            <v>Fornecimento e Instalação de Vidro liso incolor espessura 8.00 mm</v>
          </cell>
          <cell r="C588" t="str">
            <v>m2</v>
          </cell>
          <cell r="D588">
            <v>100</v>
          </cell>
        </row>
        <row r="589">
          <cell r="A589" t="str">
            <v>001.13.00082</v>
          </cell>
          <cell r="B589" t="str">
            <v>Fornecimento e Instalação de Vidro liso incolor espessura 10.00 mm</v>
          </cell>
          <cell r="C589" t="str">
            <v>m2</v>
          </cell>
          <cell r="D589">
            <v>145</v>
          </cell>
        </row>
        <row r="590">
          <cell r="A590" t="str">
            <v>001.13.00100</v>
          </cell>
          <cell r="B590" t="str">
            <v>Fornecimento e Instalação de Vidro martelado espessura 3.00 mm</v>
          </cell>
          <cell r="C590" t="str">
            <v>m2</v>
          </cell>
          <cell r="D590">
            <v>42</v>
          </cell>
        </row>
        <row r="591">
          <cell r="A591" t="str">
            <v>001.13.00120</v>
          </cell>
          <cell r="B591" t="str">
            <v>Fornecimento e Instalação de Vidro canelado comum espessura 4.00 mm</v>
          </cell>
          <cell r="C591" t="str">
            <v>m2</v>
          </cell>
          <cell r="D591">
            <v>42</v>
          </cell>
        </row>
        <row r="592">
          <cell r="A592" t="str">
            <v>001.13.00140</v>
          </cell>
          <cell r="B592" t="str">
            <v>Fornecimento e Instalação de Vidro liso fumê cinza espessura 4.00 mm</v>
          </cell>
          <cell r="C592" t="str">
            <v>m2</v>
          </cell>
          <cell r="D592">
            <v>85</v>
          </cell>
        </row>
        <row r="593">
          <cell r="A593" t="str">
            <v>001.13.00160</v>
          </cell>
          <cell r="B593" t="str">
            <v>Fornecimento e Instalação de Vidro liso fumê cinza espessura 5.00 mm</v>
          </cell>
          <cell r="C593" t="str">
            <v>m2</v>
          </cell>
          <cell r="D593">
            <v>100</v>
          </cell>
        </row>
        <row r="594">
          <cell r="A594" t="str">
            <v>001.13.00170</v>
          </cell>
          <cell r="B594" t="str">
            <v>Fornecimento e Instalação de Vidro liso cinza fumê espessura 6.00 mm</v>
          </cell>
          <cell r="C594" t="str">
            <v>m2</v>
          </cell>
          <cell r="D594">
            <v>115</v>
          </cell>
        </row>
        <row r="595">
          <cell r="A595" t="str">
            <v>001.13.00175</v>
          </cell>
          <cell r="B595" t="str">
            <v>Fornecimento e Instalação de Vidro liso cinza fumê espessura 8.00 mm</v>
          </cell>
          <cell r="C595" t="str">
            <v>m2</v>
          </cell>
          <cell r="D595">
            <v>155</v>
          </cell>
        </row>
        <row r="596">
          <cell r="A596" t="str">
            <v>001.13.00180</v>
          </cell>
          <cell r="B596" t="str">
            <v>Fornecimento e Instalação de Vidro liso fumê cinza espessura 10.00 mm</v>
          </cell>
          <cell r="C596" t="str">
            <v>m2</v>
          </cell>
          <cell r="D596">
            <v>195</v>
          </cell>
        </row>
        <row r="597">
          <cell r="A597" t="str">
            <v>001.13.00300</v>
          </cell>
          <cell r="B597" t="str">
            <v>Fornecimento e Instalação de Vidro liso incolor termperado espessura 6.00 mm</v>
          </cell>
          <cell r="C597" t="str">
            <v>m2</v>
          </cell>
          <cell r="D597">
            <v>115</v>
          </cell>
        </row>
        <row r="598">
          <cell r="A598" t="str">
            <v>001.13.00320</v>
          </cell>
          <cell r="B598" t="str">
            <v>Fornecimento e Instalação de Vidro liso incolor termperado espessura 8.00 mm</v>
          </cell>
          <cell r="C598" t="str">
            <v>m2</v>
          </cell>
          <cell r="D598">
            <v>140</v>
          </cell>
        </row>
        <row r="599">
          <cell r="A599" t="str">
            <v>001.13.00340</v>
          </cell>
          <cell r="B599" t="str">
            <v>Fornecimento e Instalação de Vidro liso incolor termperado espessura 10.00 mm</v>
          </cell>
          <cell r="C599" t="str">
            <v>m2</v>
          </cell>
          <cell r="D599">
            <v>170</v>
          </cell>
        </row>
        <row r="600">
          <cell r="A600" t="str">
            <v>001.13.00400</v>
          </cell>
          <cell r="B600" t="str">
            <v>Fornecimento e Instalação de Vidro liso cinza fumê temperado espessura 6 mm</v>
          </cell>
          <cell r="C600" t="str">
            <v>m2</v>
          </cell>
          <cell r="D600">
            <v>145</v>
          </cell>
        </row>
        <row r="601">
          <cell r="A601" t="str">
            <v>001.13.00420</v>
          </cell>
          <cell r="B601" t="str">
            <v>Fornecimento e Instalação de Vidro liso cinza fumê temperado espessura 8 mm</v>
          </cell>
          <cell r="C601" t="str">
            <v>m2</v>
          </cell>
          <cell r="D601">
            <v>190</v>
          </cell>
        </row>
        <row r="602">
          <cell r="A602" t="str">
            <v>001.13.00440</v>
          </cell>
          <cell r="B602" t="str">
            <v>Fornecimento e Instalação de Vidro liso cinza fumê temperado espessura 10 mm</v>
          </cell>
          <cell r="C602" t="str">
            <v>m2</v>
          </cell>
          <cell r="D602">
            <v>225</v>
          </cell>
        </row>
        <row r="603">
          <cell r="A603" t="str">
            <v>001.13.00500</v>
          </cell>
          <cell r="B603" t="str">
            <v>Fornecimento e Instalação de Perfil ""U"" Cavalão</v>
          </cell>
          <cell r="C603" t="str">
            <v>ml</v>
          </cell>
          <cell r="D603">
            <v>8.6859999999999999</v>
          </cell>
        </row>
        <row r="604">
          <cell r="A604" t="str">
            <v>001.13.00520</v>
          </cell>
          <cell r="B604" t="str">
            <v>Fornecimento e Instalação de Dobradiça Inferior Para Porta de Vidro</v>
          </cell>
          <cell r="C604" t="str">
            <v>un</v>
          </cell>
          <cell r="D604">
            <v>53.412599999999998</v>
          </cell>
        </row>
        <row r="605">
          <cell r="A605" t="str">
            <v>001.13.00540</v>
          </cell>
          <cell r="B605" t="str">
            <v>Fornecimento e Instalação de Dobradiça Superior Para Porta de Vidro</v>
          </cell>
          <cell r="C605" t="str">
            <v>un</v>
          </cell>
          <cell r="D605">
            <v>53.412599999999998</v>
          </cell>
        </row>
        <row r="606">
          <cell r="A606" t="str">
            <v>001.13.00560</v>
          </cell>
          <cell r="B606" t="str">
            <v>Fornecimento e Instalação de Trinco Para Piso em Porta de Vidro</v>
          </cell>
          <cell r="C606" t="str">
            <v>un</v>
          </cell>
          <cell r="D606">
            <v>62.6342</v>
          </cell>
        </row>
        <row r="607">
          <cell r="A607" t="str">
            <v>001.13.00580</v>
          </cell>
          <cell r="B607" t="str">
            <v>Fornecimento e Instalação de Fechadura e  Contra Fechadura Para Porta de Vidro</v>
          </cell>
          <cell r="C607" t="str">
            <v>cj</v>
          </cell>
          <cell r="D607">
            <v>93.412599999999998</v>
          </cell>
        </row>
        <row r="608">
          <cell r="A608" t="str">
            <v>001.13.00600</v>
          </cell>
          <cell r="B608" t="str">
            <v>Fornecimento e Instalação de Puxador de Madeira Para Porta de Vidro</v>
          </cell>
          <cell r="C608" t="str">
            <v>cj</v>
          </cell>
          <cell r="D608">
            <v>43.412599999999998</v>
          </cell>
        </row>
        <row r="609">
          <cell r="A609" t="str">
            <v>001.13.00800</v>
          </cell>
          <cell r="B609" t="str">
            <v>Fornecimento e instalação de box para banheiro em perfil de alumínio e acrílico cinza, incl.toalheiro</v>
          </cell>
          <cell r="C609" t="str">
            <v>m2</v>
          </cell>
          <cell r="D609">
            <v>86</v>
          </cell>
        </row>
        <row r="610">
          <cell r="A610" t="str">
            <v>001.13.00820</v>
          </cell>
          <cell r="B610" t="str">
            <v>Fornecimento e instalação de box para banheiro em perfil de alumínio com acrílico fumê,cristal ou ouro velho, incl. toalheiro</v>
          </cell>
          <cell r="C610" t="str">
            <v>m2</v>
          </cell>
          <cell r="D610">
            <v>86</v>
          </cell>
        </row>
        <row r="611">
          <cell r="A611" t="str">
            <v>001.14</v>
          </cell>
          <cell r="B611" t="str">
            <v>PINTURA</v>
          </cell>
          <cell r="D611">
            <v>567.21900000000005</v>
          </cell>
        </row>
        <row r="612">
          <cell r="A612" t="str">
            <v>001.14.00020</v>
          </cell>
          <cell r="B612" t="str">
            <v>Caiação em paredes e tetos à 03 demãos</v>
          </cell>
          <cell r="C612" t="str">
            <v>m2</v>
          </cell>
          <cell r="D612">
            <v>0.82599999999999996</v>
          </cell>
        </row>
        <row r="613">
          <cell r="A613" t="str">
            <v>001.14.00045</v>
          </cell>
          <cell r="B613" t="str">
            <v>Emassamento de Parede Interna ou Forro Com Massa Corrida à Base de PVA  1ª Linha com Duas Demãos</v>
          </cell>
          <cell r="C613" t="str">
            <v>m2</v>
          </cell>
          <cell r="D613">
            <v>3.2052999999999998</v>
          </cell>
        </row>
        <row r="614">
          <cell r="A614" t="str">
            <v>001.14.00047</v>
          </cell>
          <cell r="B614" t="str">
            <v>Emassamento de Parede Interna, Externa ou Forro Com Massa Corrida  Acrílica  1ª Linha com Duas Demãos</v>
          </cell>
          <cell r="C614" t="str">
            <v>m2</v>
          </cell>
          <cell r="D614">
            <v>5.8514999999999997</v>
          </cell>
        </row>
        <row r="615">
          <cell r="A615" t="str">
            <v>001.14.00048</v>
          </cell>
          <cell r="B615" t="str">
            <v>Pintura Em Selador Acrilico (1ª Linha ) Sobre Superfície Rebocada, duas demãos, aplicado a rolo de lã</v>
          </cell>
          <cell r="C615" t="str">
            <v>m2</v>
          </cell>
          <cell r="D615">
            <v>2.0775999999999999</v>
          </cell>
        </row>
        <row r="616">
          <cell r="A616" t="str">
            <v>001.14.00050</v>
          </cell>
          <cell r="B616" t="str">
            <v>Pintura Em Látex PVA (1ª Linha Renner ou Suvinil) Sobre Superfície Perfeitamente Emassada, duas demãos</v>
          </cell>
          <cell r="C616" t="str">
            <v>m2</v>
          </cell>
          <cell r="D616">
            <v>2.9777999999999998</v>
          </cell>
        </row>
        <row r="617">
          <cell r="A617" t="str">
            <v>001.14.00080</v>
          </cell>
          <cell r="B617" t="str">
            <v>Pintura Em Látex PVA (1ª Linha Renner ou Suvinil) em superfície rebocada executada como segue: limpeza e lixamento preliminar , uma demão de selador(, duas demãos de tinta de acabamento</v>
          </cell>
          <cell r="C617" t="str">
            <v>m2</v>
          </cell>
          <cell r="D617">
            <v>4.4993999999999996</v>
          </cell>
        </row>
        <row r="618">
          <cell r="A618" t="str">
            <v>001.14.00100</v>
          </cell>
          <cell r="B618" t="str">
            <v>Pintura Látex Acrílica (1ª Linha Renner ou Suvinil) Sobre Superfície Perfeitamente Emassada, duas demãos</v>
          </cell>
          <cell r="C618" t="str">
            <v>m2</v>
          </cell>
          <cell r="D618">
            <v>3.1438999999999999</v>
          </cell>
        </row>
        <row r="619">
          <cell r="A619" t="str">
            <v>001.14.00120</v>
          </cell>
          <cell r="B619" t="str">
            <v>Pintura Látex Acrílico(1ª Linha Renner ou Suvinil) em superfície rebocada executada como segue: limpeza e lixamento preliminar, uma demão de selador acrílico e duas demãos de tinta de acabamento</v>
          </cell>
          <cell r="C619" t="str">
            <v>m2</v>
          </cell>
          <cell r="D619">
            <v>4.6654999999999998</v>
          </cell>
        </row>
        <row r="620">
          <cell r="A620" t="str">
            <v>001.14.00140</v>
          </cell>
          <cell r="B620" t="str">
            <v>Textura Acrílica (1ªLinha) em Parede Externa ou Interna, incl. Aplicação de Fundo Preparador de Superfície Base Solvente</v>
          </cell>
          <cell r="C620" t="str">
            <v>m2</v>
          </cell>
          <cell r="D620">
            <v>7.2527999999999997</v>
          </cell>
        </row>
        <row r="621">
          <cell r="A621" t="str">
            <v>001.14.00180</v>
          </cell>
          <cell r="B621" t="str">
            <v>Pintura em esquadria de ferro inclusive lixamento uma demão de zarcão, correções de imperfeições e 02 demãos de tinta base de grafite</v>
          </cell>
          <cell r="C621" t="str">
            <v>M2</v>
          </cell>
          <cell r="D621">
            <v>11.182399999999999</v>
          </cell>
        </row>
        <row r="622">
          <cell r="A622" t="str">
            <v>001.14.00200</v>
          </cell>
          <cell r="B622" t="str">
            <v>Pintura em esquadria de ferro inclusive lixamento uma demão de zarcão, correções de imperfeições e 02 demãos de tinta base de esmalte</v>
          </cell>
          <cell r="C622" t="str">
            <v>M2</v>
          </cell>
          <cell r="D622">
            <v>10.8704</v>
          </cell>
        </row>
        <row r="623">
          <cell r="A623" t="str">
            <v>001.14.00220</v>
          </cell>
          <cell r="B623" t="str">
            <v>Pintura em esquadria de ferro inclusive lixamento uma demão de zarcão, correções de imperfeições e 02 demãos de tinta base de alimínio</v>
          </cell>
          <cell r="C623" t="str">
            <v>M2</v>
          </cell>
          <cell r="D623">
            <v>10.8704</v>
          </cell>
        </row>
        <row r="624">
          <cell r="A624" t="str">
            <v>001.14.00240</v>
          </cell>
          <cell r="B624" t="str">
            <v>Pintura em esquadria de ferro inclusive lixamento uma demão de zarcão, correções de imperfeições e 02 demãos de tinta base de óleo</v>
          </cell>
          <cell r="C624" t="str">
            <v>M2</v>
          </cell>
          <cell r="D624">
            <v>10.8704</v>
          </cell>
        </row>
        <row r="625">
          <cell r="A625" t="str">
            <v>001.14.00260</v>
          </cell>
          <cell r="B625" t="str">
            <v>Pintura a esmalte em esquadrias de madeira com massa corrida</v>
          </cell>
          <cell r="C625" t="str">
            <v>M2</v>
          </cell>
          <cell r="D625">
            <v>12.101699999999999</v>
          </cell>
        </row>
        <row r="626">
          <cell r="A626" t="str">
            <v>001.14.00280</v>
          </cell>
          <cell r="B626" t="str">
            <v>Pintura a esmalte em esquadria de madeira sem massa corrida aplicada a 2 ou 3 demãos após os lixamentos preliminares</v>
          </cell>
          <cell r="C626" t="str">
            <v>M2</v>
          </cell>
          <cell r="D626">
            <v>8.1027000000000005</v>
          </cell>
        </row>
        <row r="627">
          <cell r="A627" t="str">
            <v>001.14.00300</v>
          </cell>
          <cell r="B627" t="str">
            <v>Pintura a esmalte com massa corrida em rodpés de madeira à 3 demãos aos após lixamento preliminar</v>
          </cell>
          <cell r="C627" t="str">
            <v>ML</v>
          </cell>
          <cell r="D627">
            <v>2.4598</v>
          </cell>
        </row>
        <row r="628">
          <cell r="A628" t="str">
            <v>001.14.00320</v>
          </cell>
          <cell r="B628" t="str">
            <v>Pintura à esmalte em forro de madeira à duas demãos em superfície lixada aparelhada e amassada</v>
          </cell>
          <cell r="C628" t="str">
            <v>M2</v>
          </cell>
          <cell r="D628">
            <v>11.655099999999999</v>
          </cell>
        </row>
        <row r="629">
          <cell r="A629" t="str">
            <v>001.14.00340</v>
          </cell>
          <cell r="B629" t="str">
            <v>Pintura em estrutura metálica com grafite incl. limpeza com escova de aço e duas demãos de zarcão</v>
          </cell>
          <cell r="C629" t="str">
            <v>M2</v>
          </cell>
          <cell r="D629">
            <v>5.1429</v>
          </cell>
        </row>
        <row r="630">
          <cell r="A630" t="str">
            <v>001.14.00360</v>
          </cell>
          <cell r="B630" t="str">
            <v>Pintura em estrutura metálica com alumínio incl. limpeza com escova de aço e duas demãos de zarcão</v>
          </cell>
          <cell r="C630" t="str">
            <v>M2</v>
          </cell>
          <cell r="D630">
            <v>5.1429</v>
          </cell>
        </row>
        <row r="631">
          <cell r="A631" t="str">
            <v>001.14.00380</v>
          </cell>
          <cell r="B631" t="str">
            <v>Pintura em estrutura metálica com esmalte incl. limpeza com escova de aço e duas demãos de zarcão</v>
          </cell>
          <cell r="C631" t="str">
            <v>M2</v>
          </cell>
          <cell r="D631">
            <v>5.1429</v>
          </cell>
        </row>
        <row r="632">
          <cell r="A632" t="str">
            <v>001.14.00400</v>
          </cell>
          <cell r="B632" t="str">
            <v>Pintura em cobertura metálica zincada inclusive limpeza das superfícies (interna e externa) na face interna.uma demão de tinta base (cromato de zinco) e duas demãos de tinta de acabamento de base sintética,</v>
          </cell>
          <cell r="C632" t="str">
            <v>M2</v>
          </cell>
          <cell r="D632">
            <v>6.2830000000000004</v>
          </cell>
        </row>
        <row r="633">
          <cell r="A633" t="str">
            <v>001.14.00420</v>
          </cell>
          <cell r="B633" t="str">
            <v>Pintura em cobertura metálica zincada inclusive limpeza das superfícies (interna e externa) na face externa aplicação de emulsão asfáltica a frio na espessura aproximadamente de 1.00 mm, uma demão de acabamento com tinta base de asfalto</v>
          </cell>
          <cell r="C633" t="str">
            <v>M2</v>
          </cell>
          <cell r="D633">
            <v>13.9017</v>
          </cell>
        </row>
        <row r="634">
          <cell r="A634" t="str">
            <v>001.14.00500</v>
          </cell>
          <cell r="B634" t="str">
            <v>Pintura em paredes internas com esmalte incl 02 demaos de massa corrida pva</v>
          </cell>
          <cell r="C634" t="str">
            <v>m2</v>
          </cell>
          <cell r="D634">
            <v>9.0042000000000009</v>
          </cell>
        </row>
        <row r="635">
          <cell r="A635" t="str">
            <v>001.14.00520</v>
          </cell>
          <cell r="B635" t="str">
            <v>Pintura em paredes internas com esmalte e com retoque de  massa corrida</v>
          </cell>
          <cell r="C635" t="str">
            <v>m2</v>
          </cell>
          <cell r="D635">
            <v>6.5228000000000002</v>
          </cell>
        </row>
        <row r="636">
          <cell r="A636" t="str">
            <v>001.14.00540</v>
          </cell>
          <cell r="B636" t="str">
            <v>Pintura interan a óleo em paredes com massa corrida executada da seguinte forma: lixamento preliminar a seco com lixa n.1 e limpeza do pó resultante, aparelhamento com 01 demão de líquido base (impermeabilizante) aplicado a trincha ou pincel</v>
          </cell>
          <cell r="C636" t="str">
            <v>M2</v>
          </cell>
          <cell r="D636">
            <v>12.253399999999999</v>
          </cell>
        </row>
        <row r="637">
          <cell r="A637" t="str">
            <v>001.14.00560</v>
          </cell>
          <cell r="B637" t="str">
            <v>Pintura à óleo em paredes internas, duas demãos, sem massa corrida executada da seguinte forma: lixamento preliminar a seco com lixa n.1 e limpeza do pó resultante - aparelhamento 01 demão com líquidobase (impermeabilizante) - 02 ou 03 demãos</v>
          </cell>
          <cell r="C637" t="str">
            <v>M2</v>
          </cell>
          <cell r="D637">
            <v>6.5228000000000002</v>
          </cell>
        </row>
        <row r="638">
          <cell r="A638" t="str">
            <v>001.14.00580</v>
          </cell>
          <cell r="B638" t="str">
            <v>Pintura a óleo em esquadrias de madeira c/massa corrida</v>
          </cell>
          <cell r="C638" t="str">
            <v>M2</v>
          </cell>
          <cell r="D638">
            <v>10.767300000000001</v>
          </cell>
        </row>
        <row r="639">
          <cell r="A639" t="str">
            <v>001.14.00600</v>
          </cell>
          <cell r="B639" t="str">
            <v>Pintura em porta de madeira com tinta a óleo renner ou similar</v>
          </cell>
          <cell r="C639" t="str">
            <v>M2</v>
          </cell>
          <cell r="D639">
            <v>7.2358000000000002</v>
          </cell>
        </row>
        <row r="640">
          <cell r="A640" t="str">
            <v>001.14.00620</v>
          </cell>
          <cell r="B640" t="str">
            <v>Pintura à óleo em rodapés de madeira à duas demãos após lixamento preliminar com retoques de massa para vedação de juntas, orifícios e outros defeitos</v>
          </cell>
          <cell r="C640" t="str">
            <v>ML</v>
          </cell>
          <cell r="D640">
            <v>1.4215</v>
          </cell>
        </row>
        <row r="641">
          <cell r="A641" t="str">
            <v>001.14.00640</v>
          </cell>
          <cell r="B641" t="str">
            <v>Pintura externa à óleo em madeira (portões, cerca, etc) à 03 demãos s/ aparelhamento e emassamento prévio</v>
          </cell>
          <cell r="C641" t="str">
            <v>M2</v>
          </cell>
          <cell r="D641">
            <v>7.2100999999999997</v>
          </cell>
        </row>
        <row r="642">
          <cell r="A642" t="str">
            <v>001.14.00660</v>
          </cell>
          <cell r="B642" t="str">
            <v>Pintura à óleo em madeiramento aparente (galpões, passadiços e beirais) a 3 demãos sem aparelhamento e emassamento prévio</v>
          </cell>
          <cell r="C642" t="str">
            <v>M2</v>
          </cell>
          <cell r="D642">
            <v>5.1166</v>
          </cell>
        </row>
        <row r="643">
          <cell r="A643" t="str">
            <v>001.14.00680</v>
          </cell>
          <cell r="B643" t="str">
            <v>Pintura externa c/ verniz plástico a base de poliuretano (verniz de barco) aplicado à 3 demãos sobre esquadrias e peça de madeira expostas ao tempo convenientemente intercalado entre as demãos</v>
          </cell>
          <cell r="C643" t="str">
            <v>M2</v>
          </cell>
          <cell r="D643">
            <v>6.3780999999999999</v>
          </cell>
        </row>
        <row r="644">
          <cell r="A644" t="str">
            <v>001.14.00700</v>
          </cell>
          <cell r="B644" t="str">
            <v>Pintura envernizamento de alvenaria aparente inclusive a preparação da superfície em 02 demãos</v>
          </cell>
          <cell r="C644" t="str">
            <v>M2</v>
          </cell>
          <cell r="D644">
            <v>6.2975000000000003</v>
          </cell>
        </row>
        <row r="645">
          <cell r="A645" t="str">
            <v>001.14.00720</v>
          </cell>
          <cell r="B645" t="str">
            <v>Pintura com verniz acrílico sobre paredes de concreto aplicado à duas demãos</v>
          </cell>
          <cell r="C645" t="str">
            <v>M2</v>
          </cell>
          <cell r="D645">
            <v>4.5688000000000004</v>
          </cell>
        </row>
        <row r="646">
          <cell r="A646" t="str">
            <v>001.14.00740</v>
          </cell>
          <cell r="B646" t="str">
            <v>Envernizamento interno em esquadrias ou forro de madeira executador da seguinte forma:lixamento e limpeza preliminar, correção de defeitos com massa incolor seguido de lixamento, duas demãos de verniz de  aparelho e lixamento e 02 demãos de verniz</v>
          </cell>
          <cell r="C646" t="str">
            <v>m2</v>
          </cell>
          <cell r="D646">
            <v>6.9675000000000002</v>
          </cell>
        </row>
        <row r="647">
          <cell r="A647" t="str">
            <v>001.14.00780</v>
          </cell>
          <cell r="B647" t="str">
            <v>Pintura - envernizamento de rodapés de madeira lixada e aparelhada com retoque de massa para correção de juntas e orifícios, verniz e acabamento aplicado em duas demãos a pincel</v>
          </cell>
          <cell r="C647" t="str">
            <v>M2</v>
          </cell>
          <cell r="D647">
            <v>1.3131999999999999</v>
          </cell>
        </row>
        <row r="648">
          <cell r="A648" t="str">
            <v>001.14.00800</v>
          </cell>
          <cell r="B648" t="str">
            <v>Pintura - envernizamento de rodapés de madeira lixada e aparelhada com retoque de massa para correção de juntas e orifícios, verniz e acabamento aplicado em duas demãos a boneca</v>
          </cell>
          <cell r="C648" t="str">
            <v>M2</v>
          </cell>
          <cell r="D648">
            <v>1.4215</v>
          </cell>
        </row>
        <row r="649">
          <cell r="A649" t="str">
            <v>001.14.00820</v>
          </cell>
          <cell r="B649" t="str">
            <v>Enceramento de madeira à boneca (portas, lambris, painéis  divisões) recomendada apenas para madeiras nobres como imbuia, caviúna, perobinha do campo, jacarandá, etc. e executado como segue: limpeza e lixamento preliminar, obturação de orifíc</v>
          </cell>
          <cell r="C649" t="str">
            <v>M2</v>
          </cell>
          <cell r="D649">
            <v>6.3494999999999999</v>
          </cell>
        </row>
        <row r="650">
          <cell r="A650" t="str">
            <v>001.14.00840</v>
          </cell>
          <cell r="B650" t="str">
            <v>Pintura externa em madeira aparente c/ líquido imunizante aplicado à brocha, pistola ou por imersão de acordo com as especificações  do fabricante</v>
          </cell>
          <cell r="C650" t="str">
            <v>M2</v>
          </cell>
          <cell r="D650">
            <v>1.6244000000000001</v>
          </cell>
        </row>
        <row r="651">
          <cell r="A651" t="str">
            <v>001.14.00860</v>
          </cell>
          <cell r="B651" t="str">
            <v>Pintura c/nata de cimento</v>
          </cell>
          <cell r="C651" t="str">
            <v>M2</v>
          </cell>
          <cell r="D651">
            <v>1.9872000000000001</v>
          </cell>
        </row>
        <row r="652">
          <cell r="A652" t="str">
            <v>001.14.00880</v>
          </cell>
          <cell r="B652" t="str">
            <v>Pintura novacor piso</v>
          </cell>
          <cell r="C652" t="str">
            <v>M2</v>
          </cell>
          <cell r="D652">
            <v>3.8085</v>
          </cell>
        </row>
        <row r="653">
          <cell r="A653" t="str">
            <v>001.14.00885</v>
          </cell>
          <cell r="B653" t="str">
            <v>Pintura de marcação da quadra de esportes c/tinta especial (conf.especificação da cbd) inclusive preparo da superfície (larg. 5.00 cm)</v>
          </cell>
          <cell r="C653" t="str">
            <v>ml</v>
          </cell>
          <cell r="D653">
            <v>4.2210000000000001</v>
          </cell>
        </row>
        <row r="654">
          <cell r="A654" t="str">
            <v>001.14.00890</v>
          </cell>
          <cell r="B654" t="str">
            <v>Pintura de marcação do campo de futebol a cal inclusive preparação do terreno largura 10 cm (conf. especif.do dop)</v>
          </cell>
          <cell r="C654" t="str">
            <v>ml</v>
          </cell>
          <cell r="D654">
            <v>3.1065</v>
          </cell>
        </row>
        <row r="655">
          <cell r="A655" t="str">
            <v>001.14.00895</v>
          </cell>
          <cell r="B655" t="str">
            <v>Demarcação de faixa com tinta acrílica especial - largura 10.00 cm</v>
          </cell>
          <cell r="C655" t="str">
            <v>ml</v>
          </cell>
          <cell r="D655">
            <v>5.4360999999999997</v>
          </cell>
        </row>
        <row r="656">
          <cell r="A656" t="str">
            <v>001.14.00900</v>
          </cell>
          <cell r="B656" t="str">
            <v>Resina aplicada a duas demaos em pisos diversos</v>
          </cell>
          <cell r="C656" t="str">
            <v>M2</v>
          </cell>
          <cell r="D656">
            <v>1.9628000000000001</v>
          </cell>
        </row>
        <row r="657">
          <cell r="A657" t="str">
            <v>001.14.00920</v>
          </cell>
          <cell r="B657" t="str">
            <v>Raspagem, lixamento e aplicacao de sinteco fosco e semi-fosco</v>
          </cell>
          <cell r="C657" t="str">
            <v>M2</v>
          </cell>
          <cell r="D657">
            <v>6.0039999999999996</v>
          </cell>
        </row>
        <row r="658">
          <cell r="A658" t="str">
            <v>001.14.00940</v>
          </cell>
          <cell r="B658" t="str">
            <v>Pintura em concreto aparente com silicone aplicado a duas demãos</v>
          </cell>
          <cell r="C658" t="str">
            <v>m2</v>
          </cell>
          <cell r="D658">
            <v>5.9654999999999996</v>
          </cell>
        </row>
        <row r="659">
          <cell r="A659" t="str">
            <v>001.14.00960</v>
          </cell>
          <cell r="B659" t="str">
            <v>Pintura do nome do estado e da atividade</v>
          </cell>
          <cell r="C659" t="str">
            <v>UN</v>
          </cell>
          <cell r="D659">
            <v>188.68</v>
          </cell>
        </row>
        <row r="660">
          <cell r="A660" t="str">
            <v>001.14.00990</v>
          </cell>
          <cell r="B660" t="str">
            <v>Pintura Epóxi em Piso a Duas Demãos Sobre Superfície Rebocada, incl Limpeza da superfície</v>
          </cell>
          <cell r="C660" t="str">
            <v>m2</v>
          </cell>
          <cell r="D660">
            <v>9.5902999999999992</v>
          </cell>
        </row>
        <row r="661">
          <cell r="A661" t="str">
            <v>001.14.00995</v>
          </cell>
          <cell r="B661" t="str">
            <v>Pintura Epóxi em Piscina ou Área Molhada à Duas Demãos Sobre Superfície Rebocada, incl preparação da superfície</v>
          </cell>
          <cell r="C661" t="str">
            <v>m2</v>
          </cell>
          <cell r="D661">
            <v>11.5015</v>
          </cell>
        </row>
        <row r="662">
          <cell r="A662" t="str">
            <v>001.14.00996</v>
          </cell>
          <cell r="B662" t="str">
            <v>Demarcação de Faixa Com Tinta Epóxi em Pisos, à Duas Demãos, Incl. Preparo da Superfície</v>
          </cell>
          <cell r="C662" t="str">
            <v>ml</v>
          </cell>
          <cell r="D662">
            <v>4.1375999999999999</v>
          </cell>
        </row>
        <row r="663">
          <cell r="A663" t="str">
            <v>001.14.00997</v>
          </cell>
          <cell r="B663" t="str">
            <v>Demarcação de Faixa Com Tinta Epóxi em Piscinas ou Áreas Molhadas, à Duas Demãos, Incl. Preparo da Superfície</v>
          </cell>
          <cell r="C663" t="str">
            <v>ml</v>
          </cell>
          <cell r="D663">
            <v>4.1375999999999999</v>
          </cell>
        </row>
        <row r="664">
          <cell r="A664" t="str">
            <v>001.14.01020</v>
          </cell>
          <cell r="B664" t="str">
            <v>Pintura de conservação de parede ou teto sem retoque de massa,com látex pva(1ª Linha Renner ou Suvinil) à uma demão, incl. aplicação fundo preparador base solvente</v>
          </cell>
          <cell r="C664" t="str">
            <v>m2</v>
          </cell>
          <cell r="D664">
            <v>3.2517999999999998</v>
          </cell>
        </row>
        <row r="665">
          <cell r="A665" t="str">
            <v>001.14.01040</v>
          </cell>
          <cell r="B665" t="str">
            <v>Pintura de conservação de parede ou teto sem retoque de massa,com látex pva(1ª Linha Renner ou Suvinil)  a duas demãos, incl.  aplicação fundo preparador base solvente</v>
          </cell>
          <cell r="C665" t="str">
            <v>m2</v>
          </cell>
          <cell r="D665">
            <v>4.0791000000000004</v>
          </cell>
        </row>
        <row r="666">
          <cell r="A666" t="str">
            <v>001.14.01060</v>
          </cell>
          <cell r="B666" t="str">
            <v>Pintura de conservação de parede ou teto sem retoque de massa,com tinta a oleo  à uma demão, incl. aplicação fundo preparador base solvente</v>
          </cell>
          <cell r="C666" t="str">
            <v>m2</v>
          </cell>
          <cell r="D666">
            <v>3.8188</v>
          </cell>
        </row>
        <row r="667">
          <cell r="A667" t="str">
            <v>001.14.01080</v>
          </cell>
          <cell r="B667" t="str">
            <v>Pintura de conservação de parede ou teto sem retoque de massa,com tinta a oleo a duas demãos, incl. aplicação fundo preparador base solvente</v>
          </cell>
          <cell r="C667" t="str">
            <v>m2</v>
          </cell>
          <cell r="D667">
            <v>5.5712000000000002</v>
          </cell>
        </row>
        <row r="668">
          <cell r="A668" t="str">
            <v>001.14.01100</v>
          </cell>
          <cell r="B668" t="str">
            <v>Pintura de conservação de parede ou teto sem retoque de massa,com tinta látex acrilico(1ª Linha Renner ou Suvinil) à uma demão, incl. aplicação fundo preparador base solvente</v>
          </cell>
          <cell r="C668" t="str">
            <v>m2</v>
          </cell>
          <cell r="D668">
            <v>3.3854000000000002</v>
          </cell>
        </row>
        <row r="669">
          <cell r="A669" t="str">
            <v>001.14.01120</v>
          </cell>
          <cell r="B669" t="str">
            <v>Pintura de conservação de parede ou teto sem retoque de massa,com tinta látex acrilico(1ª Linha Renner ou Suvinil) a duas demãos, incl. aplicação fundo preparador base solvente</v>
          </cell>
          <cell r="C669" t="str">
            <v>m2</v>
          </cell>
          <cell r="D669">
            <v>4.2451999999999996</v>
          </cell>
        </row>
        <row r="670">
          <cell r="A670" t="str">
            <v>001.14.01140</v>
          </cell>
          <cell r="B670" t="str">
            <v>Pintura de conservação em parede ou teto com retoque de massa, com látex pva(1ª Linha Renner ou Suvinil)  à duas demãos, incl. aplicação fundo preparador base solvente</v>
          </cell>
          <cell r="C670" t="str">
            <v>m2</v>
          </cell>
          <cell r="D670">
            <v>5.0374999999999996</v>
          </cell>
        </row>
        <row r="671">
          <cell r="A671" t="str">
            <v>001.14.01160</v>
          </cell>
          <cell r="B671" t="str">
            <v>Pintura de conservação em parede ou teto com retoque de massa, com tinta a óleo  à duas demãos incl. aplicação fundo preparador base solvente</v>
          </cell>
          <cell r="C671" t="str">
            <v>m2</v>
          </cell>
          <cell r="D671">
            <v>6.0312000000000001</v>
          </cell>
        </row>
        <row r="672">
          <cell r="A672" t="str">
            <v>001.14.01180</v>
          </cell>
          <cell r="B672" t="str">
            <v>Pintura de conservação em parede ou teto com retoque de massa, com tinta latéx acrilílico(1ª Linha Renner ou Suvinil) à duas demãos, incl. aplicação fundo preparador base solvente</v>
          </cell>
          <cell r="C672" t="str">
            <v>m2</v>
          </cell>
          <cell r="D672">
            <v>5.2035999999999998</v>
          </cell>
        </row>
        <row r="673">
          <cell r="A673" t="str">
            <v>001.14.01200</v>
          </cell>
          <cell r="B673" t="str">
            <v>Pintura de conservação em esquadria metálica com tinta a oleo à uma demão com retoque da pintura de base (zarcão ou grafite)</v>
          </cell>
          <cell r="C673" t="str">
            <v>M2</v>
          </cell>
          <cell r="D673">
            <v>3.3538000000000001</v>
          </cell>
        </row>
        <row r="674">
          <cell r="A674" t="str">
            <v>001.14.01220</v>
          </cell>
          <cell r="B674" t="str">
            <v>Pintura de conservação em esquadria metálica com tinta a oleo a duas demãos com retoque da pintura de base (zarcão ou grafite)</v>
          </cell>
          <cell r="C674" t="str">
            <v>M2</v>
          </cell>
          <cell r="D674">
            <v>5.1830999999999996</v>
          </cell>
        </row>
        <row r="675">
          <cell r="A675" t="str">
            <v>001.14.01240</v>
          </cell>
          <cell r="B675" t="str">
            <v>Pintura de conservação em esquadria metálica com tinta grafite à uma demão com retoque da pintura de base (zarcão ou grafite)</v>
          </cell>
          <cell r="C675" t="str">
            <v>M2</v>
          </cell>
          <cell r="D675">
            <v>3.5670000000000002</v>
          </cell>
        </row>
        <row r="676">
          <cell r="A676" t="str">
            <v>001.14.01260</v>
          </cell>
          <cell r="B676" t="str">
            <v>Pintura de conservação em esquadria metálica com tinta grafite a duas demãos com retoque da pintura de base (zarcão ou grafite)</v>
          </cell>
          <cell r="C676" t="str">
            <v>M2</v>
          </cell>
          <cell r="D676">
            <v>5.5922999999999998</v>
          </cell>
        </row>
        <row r="677">
          <cell r="A677" t="str">
            <v>001.14.01280</v>
          </cell>
          <cell r="B677" t="str">
            <v>Pintura de conservação em esquadria metálica com tinta esmalte à uma demão com retoque da pintura de base (zarcão ou grafite)</v>
          </cell>
          <cell r="C677" t="str">
            <v>M2</v>
          </cell>
          <cell r="D677">
            <v>3.5670000000000002</v>
          </cell>
        </row>
        <row r="678">
          <cell r="A678" t="str">
            <v>001.14.01300</v>
          </cell>
          <cell r="B678" t="str">
            <v>Pintura de conservação em esquadria metálica com tinta esmalte a duas demãos com retoque da pintura de base (zarcão ou grafite)</v>
          </cell>
          <cell r="C678" t="str">
            <v>M2</v>
          </cell>
          <cell r="D678">
            <v>5.5922999999999998</v>
          </cell>
        </row>
        <row r="679">
          <cell r="A679" t="str">
            <v>001.15</v>
          </cell>
          <cell r="B679" t="str">
            <v>SERVIÇOS COMPLEMENTARES</v>
          </cell>
          <cell r="D679">
            <v>12847.773999999999</v>
          </cell>
        </row>
        <row r="680">
          <cell r="A680" t="str">
            <v>001.15.00020</v>
          </cell>
          <cell r="B680" t="str">
            <v>Fornecimento de quadro negro conforme detalhe do dop de 4.00x1.20m executado na obra. após chapisco prévio será executado o emboço com argamassa 1:4:8 e reboco com argamassa 1:2 ;12 de granulação fina com superfície cuidadosamente desempenada. pintura p</v>
          </cell>
          <cell r="C680" t="str">
            <v>UN</v>
          </cell>
          <cell r="D680">
            <v>118.06019999999999</v>
          </cell>
        </row>
        <row r="681">
          <cell r="A681" t="str">
            <v>001.15.00040</v>
          </cell>
          <cell r="B681" t="str">
            <v>Fornecimento de quadro negro conforme detalhe do dop de 4.00x1.20 m executado na obra, a 80 cm do piso acabado. após chapisco prévio será executado o emboço 1:4:8 e reboco com argamassa 1:4:12 de granulação fina com a superfície cuidadosamente desempena</v>
          </cell>
          <cell r="C681" t="str">
            <v>UN</v>
          </cell>
          <cell r="D681">
            <v>110.9093</v>
          </cell>
        </row>
        <row r="682">
          <cell r="A682" t="str">
            <v>001.15.00060</v>
          </cell>
          <cell r="B682" t="str">
            <v>Recuperação de quadro negro com retoque de massa (base de óleo) lixamento e polimento com lixa de água e pintura com duas demãos de tinta verde opaca especial</v>
          </cell>
          <cell r="C682" t="str">
            <v>UN</v>
          </cell>
          <cell r="D682">
            <v>52.200299999999999</v>
          </cell>
        </row>
        <row r="683">
          <cell r="A683" t="str">
            <v>001.15.00080</v>
          </cell>
          <cell r="B683" t="str">
            <v>Fornecimento e instalação de quadro negro de madeira compensada 6 mm de espessura incl.moldura e porta giz</v>
          </cell>
          <cell r="C683" t="str">
            <v>M2</v>
          </cell>
          <cell r="D683">
            <v>39.831699999999998</v>
          </cell>
        </row>
        <row r="684">
          <cell r="A684" t="str">
            <v>001.15.00100</v>
          </cell>
          <cell r="B684" t="str">
            <v>Fornecimento e instalação de porta giz de madeira c/guarnição</v>
          </cell>
          <cell r="C684" t="str">
            <v>ML</v>
          </cell>
          <cell r="D684">
            <v>3.6802000000000001</v>
          </cell>
        </row>
        <row r="685">
          <cell r="A685" t="str">
            <v>001.15.00120</v>
          </cell>
          <cell r="B685" t="str">
            <v>Fornecimento e instalação de placa de inauguração para grupo escolar (25.00x40.00) cm</v>
          </cell>
          <cell r="C685" t="str">
            <v>UN</v>
          </cell>
          <cell r="D685">
            <v>154.75360000000001</v>
          </cell>
        </row>
        <row r="686">
          <cell r="A686" t="str">
            <v>001.15.00140</v>
          </cell>
          <cell r="B686" t="str">
            <v>Fornecimento e instalação de placa de inauguração para cadeias públicas (36.50x47.00) cm</v>
          </cell>
          <cell r="C686" t="str">
            <v>UN</v>
          </cell>
          <cell r="D686">
            <v>204.75360000000001</v>
          </cell>
        </row>
        <row r="687">
          <cell r="A687" t="str">
            <v>001.15.00160</v>
          </cell>
          <cell r="B687" t="str">
            <v>Fornecimento e instalação de placa de inauguração p/ escritório regional urbano da prodeagro - 25x40cm</v>
          </cell>
          <cell r="C687" t="str">
            <v>UN</v>
          </cell>
          <cell r="D687">
            <v>1354.7536</v>
          </cell>
        </row>
        <row r="688">
          <cell r="A688" t="str">
            <v>001.15.00180</v>
          </cell>
          <cell r="B688" t="str">
            <v>Fornecimento e instalação de placa de inauguração em alumínio fundido 65.00x75.00cm</v>
          </cell>
          <cell r="C688" t="str">
            <v>UN</v>
          </cell>
          <cell r="D688">
            <v>403.83240000000001</v>
          </cell>
        </row>
        <row r="689">
          <cell r="A689" t="str">
            <v>001.15.00220</v>
          </cell>
          <cell r="B689" t="str">
            <v>Fornecimento e instalação de mastro p/bandeira em poste cônico inclusive pintura e pertences altura livre 5.00 m</v>
          </cell>
          <cell r="C689" t="str">
            <v>UN</v>
          </cell>
          <cell r="D689">
            <v>202.20920000000001</v>
          </cell>
        </row>
        <row r="690">
          <cell r="A690" t="str">
            <v>001.15.00240</v>
          </cell>
          <cell r="B690" t="str">
            <v>Fornecimento e instalação de mastro p/bandeira em cano galvanizado diâmetro 3 pol inclusive pintura e pertences altura livre 5 m</v>
          </cell>
          <cell r="C690" t="str">
            <v>UN</v>
          </cell>
          <cell r="D690">
            <v>371.83190000000002</v>
          </cell>
        </row>
        <row r="691">
          <cell r="A691" t="str">
            <v>001.15.00260</v>
          </cell>
          <cell r="B691" t="str">
            <v>Fornecimento e instalação de mastro p/bandeira constituído de 3 postes de cano galvanizado diâmetro 3 pol conforme detalhe do dop</v>
          </cell>
          <cell r="C691" t="str">
            <v>CJ</v>
          </cell>
          <cell r="D691">
            <v>1926.1723</v>
          </cell>
        </row>
        <row r="692">
          <cell r="A692" t="str">
            <v>001.15.00280</v>
          </cell>
          <cell r="B692" t="str">
            <v>Fornecimento e instalação de trave p/futebol de salão incluindo pintura, rede de nylon conforme detalhe dop</v>
          </cell>
          <cell r="C692" t="str">
            <v>CJ</v>
          </cell>
          <cell r="D692">
            <v>733.02239999999995</v>
          </cell>
        </row>
        <row r="693">
          <cell r="A693" t="str">
            <v>001.15.00320</v>
          </cell>
          <cell r="B693" t="str">
            <v>Fornecimento e instalação de suporte p/tabela de basquete em treliçado inclusive pilares de concreto armado (aparente), fundação, pintura (treliças) conforme det. do dop</v>
          </cell>
          <cell r="C693" t="str">
            <v>UN</v>
          </cell>
          <cell r="D693">
            <v>2321.2620000000002</v>
          </cell>
        </row>
        <row r="694">
          <cell r="A694" t="str">
            <v>001.15.00360</v>
          </cell>
          <cell r="B694" t="str">
            <v>Fornecimento e instalação de suporte p/voley em cano galvanizado diâmetro 3 pol inclusive pintura dos mastros, catraca, rede e demais pertences ( 02 postes)</v>
          </cell>
          <cell r="C694" t="str">
            <v>CJ</v>
          </cell>
          <cell r="D694">
            <v>454.94439999999997</v>
          </cell>
        </row>
        <row r="695">
          <cell r="A695" t="str">
            <v>001.15.00370</v>
          </cell>
          <cell r="B695" t="str">
            <v>Execução de Arquibancada Com 03 degraus em Estrutura Mista de Concreto Armado e Alvenaria, Conf. Det. SINFRA</v>
          </cell>
          <cell r="C695" t="str">
            <v>ml</v>
          </cell>
          <cell r="D695">
            <v>1287.9147</v>
          </cell>
        </row>
        <row r="696">
          <cell r="A696" t="str">
            <v>001.15.00720</v>
          </cell>
          <cell r="B696" t="str">
            <v>Fornecimento e instalação de bancada seca em ardósia polida  1.50 x 0.80</v>
          </cell>
          <cell r="C696" t="str">
            <v>UN</v>
          </cell>
          <cell r="D696">
            <v>180.38390000000001</v>
          </cell>
        </row>
        <row r="697">
          <cell r="A697" t="str">
            <v>001.15.00760</v>
          </cell>
          <cell r="B697" t="str">
            <v>Fornecimento e instalação de bancada seca em granito polido</v>
          </cell>
          <cell r="C697" t="str">
            <v>M2</v>
          </cell>
          <cell r="D697">
            <v>213.06979999999999</v>
          </cell>
        </row>
        <row r="698">
          <cell r="A698" t="str">
            <v>001.15.00860</v>
          </cell>
          <cell r="B698" t="str">
            <v>Fornecimento e assentamento de revestimento externo com retalhos de pedra de mao</v>
          </cell>
          <cell r="C698" t="str">
            <v>M2</v>
          </cell>
          <cell r="D698">
            <v>10.0808</v>
          </cell>
        </row>
        <row r="699">
          <cell r="A699" t="str">
            <v>001.15.00940</v>
          </cell>
          <cell r="B699" t="str">
            <v>Fornecimento e instalação de armário sob pia em fórmica</v>
          </cell>
          <cell r="C699" t="str">
            <v>M2</v>
          </cell>
          <cell r="D699">
            <v>225</v>
          </cell>
        </row>
        <row r="700">
          <cell r="A700" t="str">
            <v>001.15.00960</v>
          </cell>
          <cell r="B700" t="str">
            <v>Fornecimento e instalação de armário em madeira aparente aparelhada e tratada</v>
          </cell>
          <cell r="C700" t="str">
            <v>M2</v>
          </cell>
          <cell r="D700">
            <v>114.4205</v>
          </cell>
        </row>
        <row r="701">
          <cell r="A701" t="str">
            <v>001.15.00980</v>
          </cell>
          <cell r="B701" t="str">
            <v>Fornecimento e instalação de armário em alvenaria com prateleiras de madeira aparelhada (2,40x0,60x3,00)m</v>
          </cell>
          <cell r="C701" t="str">
            <v>UN</v>
          </cell>
          <cell r="D701">
            <v>287.95139999999998</v>
          </cell>
        </row>
        <row r="702">
          <cell r="A702" t="str">
            <v>001.15.01000</v>
          </cell>
          <cell r="B702" t="str">
            <v>Fornecimento e instalação de balcão de madeira conf. projeto 12.20 x 0.60 x 1.00 m</v>
          </cell>
          <cell r="C702" t="str">
            <v>UN</v>
          </cell>
          <cell r="D702">
            <v>969.9</v>
          </cell>
        </row>
        <row r="703">
          <cell r="A703" t="str">
            <v>001.15.01080</v>
          </cell>
          <cell r="B703" t="str">
            <v>Fornecimento e instalação de exaustor elétrico com d=50cm 1cv</v>
          </cell>
          <cell r="C703" t="str">
            <v>UN</v>
          </cell>
          <cell r="D703">
            <v>161.83240000000001</v>
          </cell>
        </row>
        <row r="704">
          <cell r="A704" t="str">
            <v>001.15.01140</v>
          </cell>
          <cell r="B704" t="str">
            <v>Fornecimento e instalação de mola p/ porta tipo vai-vem</v>
          </cell>
          <cell r="C704" t="str">
            <v>UN</v>
          </cell>
          <cell r="D704">
            <v>33.307000000000002</v>
          </cell>
        </row>
        <row r="705">
          <cell r="A705" t="str">
            <v>001.15.01220</v>
          </cell>
          <cell r="B705" t="str">
            <v>Fornecimento e instalação  de banca ou tampo de ardósia natural cor preta tipo on c/ resinex</v>
          </cell>
          <cell r="C705" t="str">
            <v>M2</v>
          </cell>
          <cell r="D705">
            <v>109.943</v>
          </cell>
        </row>
        <row r="706">
          <cell r="A706" t="str">
            <v>001.15.01240</v>
          </cell>
          <cell r="B706" t="str">
            <v>Fornecimento e instalação de banca ou tampo em ardósia polida esp. 3cm</v>
          </cell>
          <cell r="C706" t="str">
            <v>M2</v>
          </cell>
          <cell r="D706">
            <v>108.2216</v>
          </cell>
        </row>
        <row r="707">
          <cell r="A707" t="str">
            <v>001.15.01320</v>
          </cell>
          <cell r="B707" t="str">
            <v>Fornecimento e instalação de portão em cano galvanizado 2 pol e tela galvanizada malha 2cm</v>
          </cell>
          <cell r="C707" t="str">
            <v>M2</v>
          </cell>
          <cell r="D707">
            <v>100.0842</v>
          </cell>
        </row>
        <row r="708">
          <cell r="A708" t="str">
            <v>001.15.01400</v>
          </cell>
          <cell r="B708" t="str">
            <v>Fornecimento e instalação de bancada, tampo ou balcão em granito cinza polido, espessura 2.00 cm</v>
          </cell>
          <cell r="C708" t="str">
            <v>M2</v>
          </cell>
          <cell r="D708">
            <v>135.2216</v>
          </cell>
        </row>
        <row r="709">
          <cell r="A709" t="str">
            <v>001.15.01460</v>
          </cell>
          <cell r="B709" t="str">
            <v>Fornecimento e instalação de caixa de concreto pré-moldado para ar condicionado de 10.000 btu</v>
          </cell>
          <cell r="C709" t="str">
            <v>UN</v>
          </cell>
          <cell r="D709">
            <v>54.443199999999997</v>
          </cell>
        </row>
        <row r="710">
          <cell r="A710" t="str">
            <v>001.15.01560</v>
          </cell>
          <cell r="B710" t="str">
            <v>Fornecimento e instalação de bancada em granito cinza polido l=0,60m sobre alvenaria revestida de azulejo branco, exceto cubas (quantificada e orçada na parte hidráulica)</v>
          </cell>
          <cell r="C710" t="str">
            <v>ML</v>
          </cell>
          <cell r="D710">
            <v>140.9074</v>
          </cell>
        </row>
        <row r="711">
          <cell r="A711" t="str">
            <v>001.15.01600</v>
          </cell>
          <cell r="B711" t="str">
            <v>Fornecimento e instalação de balcão de atendimento em madeira l=0,40m e=0,05m apoiado sobre alvenaria aparente de tijolo cerâmico de 21 furos, inclusive passagem pelo balcão</v>
          </cell>
          <cell r="C711" t="str">
            <v>M</v>
          </cell>
          <cell r="D711">
            <v>108.1168</v>
          </cell>
        </row>
        <row r="712">
          <cell r="A712" t="str">
            <v>001.15.01620</v>
          </cell>
          <cell r="B712" t="str">
            <v>Fornecimento e instalação de corrimao em tubo galvanizado 1"""" chumbado no piso h=1,00m pintado com tinta à óleo 02 demãos</v>
          </cell>
          <cell r="C712" t="str">
            <v>M</v>
          </cell>
          <cell r="D712">
            <v>55.084299999999999</v>
          </cell>
        </row>
        <row r="713">
          <cell r="A713" t="str">
            <v>001.15.01640</v>
          </cell>
          <cell r="B713" t="str">
            <v>Fornecimento e instalação de corrimão em tubo galvanizado 2"""" chumbado no piso h=1.00 m pintado com tinta à óleo 02 demãos</v>
          </cell>
          <cell r="C713" t="str">
            <v>ML</v>
          </cell>
          <cell r="D713">
            <v>99.674300000000002</v>
          </cell>
        </row>
        <row r="714">
          <cell r="A714" t="str">
            <v>***</v>
          </cell>
          <cell r="B714" t="str">
            <v>Fornecimento e instalação de quadro negro, abaulado, c=5.00 m, h=1.30 m, apoiado em pedra de ardósia com moldura em madeira, conforme detalhe</v>
          </cell>
          <cell r="C714" t="str">
            <v>un</v>
          </cell>
          <cell r="D714">
            <v>541.83000000000004</v>
          </cell>
        </row>
        <row r="715">
          <cell r="A715" t="str">
            <v>001.16</v>
          </cell>
          <cell r="B715" t="str">
            <v>URBANIZAÇÃO</v>
          </cell>
          <cell r="D715">
            <v>2312.7172</v>
          </cell>
        </row>
        <row r="716">
          <cell r="A716" t="str">
            <v>001.16.00241</v>
          </cell>
          <cell r="B716" t="str">
            <v>Fornecimento e Plantio de Agave Comum (pequena), com manutenção por 60 dias com irrigação, pulverização, poda e substituição de mudas mortas</v>
          </cell>
          <cell r="C716" t="str">
            <v>un</v>
          </cell>
          <cell r="D716">
            <v>7.3754</v>
          </cell>
        </row>
        <row r="717">
          <cell r="A717" t="str">
            <v>001.16.00242</v>
          </cell>
          <cell r="B717" t="str">
            <v>Fornecimento e Plantio de Agave Comum (média), com manutenção por 60 dias com irrigação, pulverização, poda e substituição de mudas mortas</v>
          </cell>
          <cell r="C717" t="str">
            <v>un</v>
          </cell>
          <cell r="D717">
            <v>14.278</v>
          </cell>
        </row>
        <row r="718">
          <cell r="A718" t="str">
            <v>001.16.00243</v>
          </cell>
          <cell r="B718" t="str">
            <v>Fornecimento e Plantio de Agave Comum (grande), com manutenção por 60 dias com irrigação, pulverização, poda e substituição de mudas mortas</v>
          </cell>
          <cell r="C718" t="str">
            <v>un</v>
          </cell>
          <cell r="D718">
            <v>20.0794</v>
          </cell>
        </row>
        <row r="719">
          <cell r="A719" t="str">
            <v>001.16.00244</v>
          </cell>
          <cell r="B719" t="str">
            <v>Fornecimento e Plantio de Areca (pequena), com manutenção por 60 dias com irrigação, pulverização, poda e substituição de mudas mortas</v>
          </cell>
          <cell r="C719" t="str">
            <v>un</v>
          </cell>
          <cell r="D719">
            <v>10.375400000000001</v>
          </cell>
        </row>
        <row r="720">
          <cell r="A720" t="str">
            <v>001.16.00245</v>
          </cell>
          <cell r="B720" t="str">
            <v>Fornecimento e Plantio de Areca (média), com manutenção por 60 dias com irrigação, pulverização, poda e substituição de mudas mortas</v>
          </cell>
          <cell r="C720" t="str">
            <v>un</v>
          </cell>
          <cell r="D720">
            <v>19.277999999999999</v>
          </cell>
        </row>
        <row r="721">
          <cell r="A721" t="str">
            <v>001.16.00246</v>
          </cell>
          <cell r="B721" t="str">
            <v>Fornecimento e Plantio de Areca (grande), com manutenção por 60 dias com irrigação, pulverização, poda e substituição de mudas mortas</v>
          </cell>
          <cell r="C721" t="str">
            <v>un</v>
          </cell>
          <cell r="D721">
            <v>30.0794</v>
          </cell>
        </row>
        <row r="722">
          <cell r="A722" t="str">
            <v>001.16.00247</v>
          </cell>
          <cell r="B722" t="str">
            <v>Fornecimento e Plantio de Bauhínia Rosa (pequeno), com manutenção por 60 dias com irrigação, pulverização, poda e substituição de mudas mortas</v>
          </cell>
          <cell r="C722" t="str">
            <v>un</v>
          </cell>
          <cell r="D722">
            <v>6.0031999999999996</v>
          </cell>
        </row>
        <row r="723">
          <cell r="A723" t="str">
            <v>001.16.00248</v>
          </cell>
          <cell r="B723" t="str">
            <v>Fornecimento e Plantio de Bauhínia Rosa (médio), com manutenção por 60 dias com irrigação, pulverização, poda e substituição de mudas mortas</v>
          </cell>
          <cell r="C723" t="str">
            <v>un</v>
          </cell>
          <cell r="D723">
            <v>17.375399999999999</v>
          </cell>
        </row>
        <row r="724">
          <cell r="A724" t="str">
            <v>001.16.00249</v>
          </cell>
          <cell r="B724" t="str">
            <v>Fornecimento e Plantio de Bahuínia Rosa (grande), com manutenção por 60 dias com irrigação, pulverização, poda e substituição de mudas mortas</v>
          </cell>
          <cell r="C724" t="str">
            <v>un</v>
          </cell>
          <cell r="D724">
            <v>31.7027</v>
          </cell>
        </row>
        <row r="725">
          <cell r="A725" t="str">
            <v>001.16.00250</v>
          </cell>
          <cell r="B725" t="str">
            <v>Fornecimento e Plantio de Biri, com manutenção por 60 dias com irrigação, pulverização, poda e substituição de mudas mortas</v>
          </cell>
          <cell r="C725" t="str">
            <v>un</v>
          </cell>
          <cell r="D725">
            <v>7.5031999999999996</v>
          </cell>
        </row>
        <row r="726">
          <cell r="A726" t="str">
            <v>001.16.00251</v>
          </cell>
          <cell r="B726" t="str">
            <v>Fornecimento e Plantio de Chuva de Ouro (pequena), com manutenção por 60 dias com irrigação, pulverização, poda e substituição de mudas mortas</v>
          </cell>
          <cell r="C726" t="str">
            <v>un</v>
          </cell>
          <cell r="D726">
            <v>7.5031999999999996</v>
          </cell>
        </row>
        <row r="727">
          <cell r="A727" t="str">
            <v>001.16.00252</v>
          </cell>
          <cell r="B727" t="str">
            <v>Fornecimento e Plantio de Chuva de Ouro (média), com manutenção por 60 dias com irrigação, pulverização, poda e substituição de mudas mortas</v>
          </cell>
          <cell r="C727" t="str">
            <v>un</v>
          </cell>
          <cell r="D727">
            <v>13.3637</v>
          </cell>
        </row>
        <row r="728">
          <cell r="A728" t="str">
            <v>001.16.00253</v>
          </cell>
          <cell r="B728" t="str">
            <v>Fornecimento e Plantio de Chuva de Ouro (grande), com manutenção por 60 dias com irrigação, pulverização, poda e substituição de mudas mortas</v>
          </cell>
          <cell r="C728" t="str">
            <v>un</v>
          </cell>
          <cell r="D728">
            <v>17.375399999999999</v>
          </cell>
        </row>
        <row r="729">
          <cell r="A729" t="str">
            <v>001.16.00254</v>
          </cell>
          <cell r="B729" t="str">
            <v>Fornecimento e Plantio de Croton (pequena), com manutenção por 60 dias com irrigação, pulverização, poda e substituição de mudas mortas</v>
          </cell>
          <cell r="C729" t="str">
            <v>un</v>
          </cell>
          <cell r="D729">
            <v>3.5032000000000001</v>
          </cell>
        </row>
        <row r="730">
          <cell r="A730" t="str">
            <v>001.16.00255</v>
          </cell>
          <cell r="B730" t="str">
            <v>Fornecimento e Plantio de Croton (média), com manutenção por 60 dias com irrigação, pulverização, poda e substituição de mudas mortas</v>
          </cell>
          <cell r="C730" t="str">
            <v>un</v>
          </cell>
          <cell r="D730">
            <v>5.3636999999999997</v>
          </cell>
        </row>
        <row r="731">
          <cell r="A731" t="str">
            <v>001.16.00256</v>
          </cell>
          <cell r="B731" t="str">
            <v>Fornecimento e Plantio de Croton (grande), com manutenção por 60 dias com irrigação, pulverização, poda e substituição de mudas mortas</v>
          </cell>
          <cell r="C731" t="str">
            <v>un</v>
          </cell>
          <cell r="D731">
            <v>10.375400000000001</v>
          </cell>
        </row>
        <row r="732">
          <cell r="A732" t="str">
            <v>001.16.00257</v>
          </cell>
          <cell r="B732" t="str">
            <v>Fornecimento e Plantio de Dracena Marginata (pequena), com manutenção por 60 dias com irrigação, pulverização, poda e substituição de mudas mortas</v>
          </cell>
          <cell r="C732" t="str">
            <v>un</v>
          </cell>
          <cell r="D732">
            <v>8.8754000000000008</v>
          </cell>
        </row>
        <row r="733">
          <cell r="A733" t="str">
            <v>001.16.00258</v>
          </cell>
          <cell r="B733" t="str">
            <v>Fornecimento e Plantio de Dracena Marginata (média), com manutenção por 60 dias com irrigação, pulverização, poda e substituição de mudas mortas</v>
          </cell>
          <cell r="C733" t="str">
            <v>un</v>
          </cell>
          <cell r="D733">
            <v>17.375399999999999</v>
          </cell>
        </row>
        <row r="734">
          <cell r="A734" t="str">
            <v>001.16.00259</v>
          </cell>
          <cell r="B734" t="str">
            <v>Fornecimento e Plantio de Dracena Marginata (grande), com manutenção por 60 dias com irrigação, pulverização, poda e substituição de mudas mortas</v>
          </cell>
          <cell r="C734" t="str">
            <v>un</v>
          </cell>
          <cell r="D734">
            <v>29.277999999999999</v>
          </cell>
        </row>
        <row r="735">
          <cell r="A735" t="str">
            <v>001.16.00260</v>
          </cell>
          <cell r="B735" t="str">
            <v>Fornecimento e Plantio de Era Forrageira, com manutenção por 60 dias com irrigação, pulverização, poda e substituição de mudas mortas</v>
          </cell>
          <cell r="C735" t="str">
            <v>un</v>
          </cell>
          <cell r="D735">
            <v>2.0032000000000001</v>
          </cell>
        </row>
        <row r="736">
          <cell r="A736" t="str">
            <v>001.16.00261</v>
          </cell>
          <cell r="B736" t="str">
            <v>Fornecimento e Plantio de Eretrina (média), com manutenção por 60 dias com irrigação, pulverização, poda e substituição de mudas mortas</v>
          </cell>
          <cell r="C736" t="str">
            <v>un</v>
          </cell>
          <cell r="D736">
            <v>16.363700000000001</v>
          </cell>
        </row>
        <row r="737">
          <cell r="A737" t="str">
            <v>001.16.00262</v>
          </cell>
          <cell r="B737" t="str">
            <v>Fornecimento e Plantio de Hemigrafis Forrageira , com manutenção por 60 dias com irrigação, pulverização, poda e substituição de mudas mortas</v>
          </cell>
          <cell r="C737" t="str">
            <v>un</v>
          </cell>
          <cell r="D737">
            <v>1.5032000000000001</v>
          </cell>
        </row>
        <row r="738">
          <cell r="A738" t="str">
            <v>001.16.00263</v>
          </cell>
          <cell r="B738" t="str">
            <v>Fornecimento e Plantio de Hibisco Bicolor (pequena), com manutenção por 60 dias com irrigação, pulverização, poda e substituição de mudas mortas</v>
          </cell>
          <cell r="C738" t="str">
            <v>un</v>
          </cell>
          <cell r="D738">
            <v>3.5032000000000001</v>
          </cell>
        </row>
        <row r="739">
          <cell r="A739" t="str">
            <v>001.16.00264</v>
          </cell>
          <cell r="B739" t="str">
            <v>Fornecimento e Plantio de Hibisco Bicolor (média), com manutenção por 60 dias com irrigação, pulverização, poda e substituição de mudas mortas</v>
          </cell>
          <cell r="C739" t="str">
            <v>un</v>
          </cell>
          <cell r="D739">
            <v>5.3636999999999997</v>
          </cell>
        </row>
        <row r="740">
          <cell r="A740" t="str">
            <v>001.16.00265</v>
          </cell>
          <cell r="B740" t="str">
            <v>Fornecimento e Plantio de Hibisco Bicolor (grande), com manutenção por 60 dias com irrigação, pulverização, poda e substituição de mudas mortas</v>
          </cell>
          <cell r="C740" t="str">
            <v>un</v>
          </cell>
          <cell r="D740">
            <v>10.375400000000001</v>
          </cell>
        </row>
        <row r="741">
          <cell r="A741" t="str">
            <v>001.16.00266</v>
          </cell>
          <cell r="B741" t="str">
            <v>Fornecimento e Plantio de Ipê Amarelo (pequeno), com manutenção por 60 dias com irrigação, pulverização, poda e substituição de mudas mortas</v>
          </cell>
          <cell r="C741" t="str">
            <v>un</v>
          </cell>
          <cell r="D741">
            <v>9.3636999999999997</v>
          </cell>
        </row>
        <row r="742">
          <cell r="A742" t="str">
            <v>001.16.00267</v>
          </cell>
          <cell r="B742" t="str">
            <v>Fornecimento e Plantio de Ipê Amarelo (médio), com manutenção por 60 dias com irrigação, pulverização, poda e substituição de mudas mortas</v>
          </cell>
          <cell r="C742" t="str">
            <v>un</v>
          </cell>
          <cell r="D742">
            <v>14.375400000000001</v>
          </cell>
        </row>
        <row r="743">
          <cell r="A743" t="str">
            <v>001.16.00268</v>
          </cell>
          <cell r="B743" t="str">
            <v>Fornecimento e Plantio de Ipê Amarelo (grande), com manutenção por 60 dias com irrigação, pulverização, poda e substituição de mudas mortas</v>
          </cell>
          <cell r="C743" t="str">
            <v>un</v>
          </cell>
          <cell r="D743">
            <v>25.0794</v>
          </cell>
        </row>
        <row r="744">
          <cell r="A744" t="str">
            <v>001.16.00269</v>
          </cell>
          <cell r="B744" t="str">
            <v>Fornecimento e Plantio de Ipê Rosa (pequeno), com manutenção por 60 dias com irrigação, pulverização, poda e substituição de mudas mortas</v>
          </cell>
          <cell r="C744" t="str">
            <v>un</v>
          </cell>
          <cell r="D744">
            <v>10.375400000000001</v>
          </cell>
        </row>
        <row r="745">
          <cell r="A745" t="str">
            <v>001.16.00270</v>
          </cell>
          <cell r="B745" t="str">
            <v>Fornecimento e Plantio de Ipê Rosa (médio), com manutenção por 60 dias com irrigação, pulverização, poda e substituição de mudas mortas</v>
          </cell>
          <cell r="C745" t="str">
            <v>un</v>
          </cell>
          <cell r="D745">
            <v>16.277999999999999</v>
          </cell>
        </row>
        <row r="746">
          <cell r="A746" t="str">
            <v>001.16.00271</v>
          </cell>
          <cell r="B746" t="str">
            <v>Fornecimento e Plantio de Ipê Rosa (grande), com manutenção por 60 dias com irrigação, pulverização, poda e substituição de mudas mortas</v>
          </cell>
          <cell r="C746" t="str">
            <v>un</v>
          </cell>
          <cell r="D746">
            <v>24.406700000000001</v>
          </cell>
        </row>
        <row r="747">
          <cell r="A747" t="str">
            <v>001.16.00272</v>
          </cell>
          <cell r="B747" t="str">
            <v>Fornecimento e Plantio de Ipê Roxo (pequeno), com manutenção por 60 dias com irrigação, pulverização, poda e substituição de mudas mortas</v>
          </cell>
          <cell r="C747" t="str">
            <v>un</v>
          </cell>
          <cell r="D747">
            <v>10.375400000000001</v>
          </cell>
        </row>
        <row r="748">
          <cell r="A748" t="str">
            <v>001.16.00273</v>
          </cell>
          <cell r="B748" t="str">
            <v>Fornecimento e Plantio de Ipê Roxo (médio), com manutenção por 60 dias com irrigação, pulverização, poda e substituição de mudas mortas</v>
          </cell>
          <cell r="C748" t="str">
            <v>un</v>
          </cell>
          <cell r="D748">
            <v>17.0794</v>
          </cell>
        </row>
        <row r="749">
          <cell r="A749" t="str">
            <v>001.16.00274</v>
          </cell>
          <cell r="B749" t="str">
            <v>Fornecimento e Plantio de Ipê Roxo (grande), com manutenção por 60 dias com irrigação, pulverização, poda e substituição de mudas mortas</v>
          </cell>
          <cell r="C749" t="str">
            <v>un</v>
          </cell>
          <cell r="D749">
            <v>25.0794</v>
          </cell>
        </row>
        <row r="750">
          <cell r="A750" t="str">
            <v>001.16.00275</v>
          </cell>
          <cell r="B750" t="str">
            <v>Fornecimento e Plantio de Ixória Híbrida Amarela (pequena), com manutenção por 60 dias com irrigação, pulverização, poda e substituição de mudas mortas</v>
          </cell>
          <cell r="C750" t="str">
            <v>un</v>
          </cell>
          <cell r="D750">
            <v>3.5032000000000001</v>
          </cell>
        </row>
        <row r="751">
          <cell r="A751" t="str">
            <v>001.16.00276</v>
          </cell>
          <cell r="B751" t="str">
            <v>Fornecimento e Plantio de Ixória Híbrida Amarela (média), com manutenção por 60 dias com irrigação, pulverização, poda e substituição de mudas mortas</v>
          </cell>
          <cell r="C751" t="str">
            <v>un</v>
          </cell>
          <cell r="D751">
            <v>5.3636999999999997</v>
          </cell>
        </row>
        <row r="752">
          <cell r="A752" t="str">
            <v>001.16.00277</v>
          </cell>
          <cell r="B752" t="str">
            <v>Fornecimento e Plantio de Ixória Híbrida Amarela (grande), com manutenção por 60 dias com irrigação, pulverização, poda e substituição de mudas mortas</v>
          </cell>
          <cell r="C752" t="str">
            <v>un</v>
          </cell>
          <cell r="D752">
            <v>9.3636999999999997</v>
          </cell>
        </row>
        <row r="753">
          <cell r="A753" t="str">
            <v>001.16.00278</v>
          </cell>
          <cell r="B753" t="str">
            <v>Fornecimento e Plantio de Ixória Híbrida Vermelha (pequena), com manutenção por 60 dias com irrigação, pulverização, poda e substituição de mudas mortas</v>
          </cell>
          <cell r="C753" t="str">
            <v>un</v>
          </cell>
          <cell r="D753">
            <v>3.5032000000000001</v>
          </cell>
        </row>
        <row r="754">
          <cell r="A754" t="str">
            <v>001.16.00279</v>
          </cell>
          <cell r="B754" t="str">
            <v>Fornecimento e Plantio de Ixória Híbrida Vermelha (média), com manutenção por 60 dias com irrigação, pulverização, poda e substituição de mudas mortas</v>
          </cell>
          <cell r="C754" t="str">
            <v>un</v>
          </cell>
          <cell r="D754">
            <v>5.3636999999999997</v>
          </cell>
        </row>
        <row r="755">
          <cell r="A755" t="str">
            <v>001.16.00280</v>
          </cell>
          <cell r="B755" t="str">
            <v>Fornecimento e Plantio de Ixória Híbrida Vermelha (grande), com manutenção por 60 dias com irrigação, pulverização, poda e substituição de mudas mortas</v>
          </cell>
          <cell r="C755" t="str">
            <v>un</v>
          </cell>
          <cell r="D755">
            <v>9.3636999999999997</v>
          </cell>
        </row>
        <row r="756">
          <cell r="A756" t="str">
            <v>001.16.00281</v>
          </cell>
          <cell r="B756" t="str">
            <v>Fornecimento e Plantio de Jacarandá Mimoso (pequeno), com manutenção por 60 dias com irrigação, pulverização, poda e substituição de mudas mortas</v>
          </cell>
          <cell r="C756" t="str">
            <v>un</v>
          </cell>
          <cell r="D756">
            <v>4.8636999999999997</v>
          </cell>
        </row>
        <row r="757">
          <cell r="A757" t="str">
            <v>001.16.00282</v>
          </cell>
          <cell r="B757" t="str">
            <v>Fornecimento e Plantio de Jacarandá Mimoso (médio), com manutenção por 60 dias com irrigação, pulverização, poda e substituição de mudas mortas</v>
          </cell>
          <cell r="C757" t="str">
            <v>un</v>
          </cell>
          <cell r="D757">
            <v>16.277999999999999</v>
          </cell>
        </row>
        <row r="758">
          <cell r="A758" t="str">
            <v>001.16.00283</v>
          </cell>
          <cell r="B758" t="str">
            <v>Fornecimento e Plantio de Jacarandá Mimoso (grande), com manutenção por 60 dias com irrigação, pulverização, poda e substituição de mudas mortas</v>
          </cell>
          <cell r="C758" t="str">
            <v>un</v>
          </cell>
          <cell r="D758">
            <v>23.0794</v>
          </cell>
        </row>
        <row r="759">
          <cell r="A759" t="str">
            <v>001.16.00284</v>
          </cell>
          <cell r="B759" t="str">
            <v>Fornecimento e Plantio de Mini Flamboyant (pequena), com manutenção por 60 dias com irrigação, pulverização, poda e substituição de mudas mortas</v>
          </cell>
          <cell r="C759" t="str">
            <v>un</v>
          </cell>
          <cell r="D759">
            <v>4.8636999999999997</v>
          </cell>
        </row>
        <row r="760">
          <cell r="A760" t="str">
            <v>001.16.00285</v>
          </cell>
          <cell r="B760" t="str">
            <v>Fornecimento e Plantio de Mini Flamboyant (média), com manutenção por 60 dias com irrigação, pulverização, poda e substituição de mudas mortas</v>
          </cell>
          <cell r="C760" t="str">
            <v>un</v>
          </cell>
          <cell r="D760">
            <v>7.3754</v>
          </cell>
        </row>
        <row r="761">
          <cell r="A761" t="str">
            <v>001.16.00286</v>
          </cell>
          <cell r="B761" t="str">
            <v>Fornecimento e Plantio de Mini Ixória (pequena), com manutenção por 60 dias com irrigação, pulverização, poda e substituição de mudas mortas</v>
          </cell>
          <cell r="C761" t="str">
            <v>un</v>
          </cell>
          <cell r="D761">
            <v>1.6032</v>
          </cell>
        </row>
        <row r="762">
          <cell r="A762" t="str">
            <v>001.16.00287</v>
          </cell>
          <cell r="B762" t="str">
            <v>Fornecimento e Plantio de Mini Ixória (média), com manutenção por 60 dias com irrigação, pulverização, poda e substituição de mudas mortas</v>
          </cell>
          <cell r="C762" t="str">
            <v>un</v>
          </cell>
          <cell r="D762">
            <v>4.3636999999999997</v>
          </cell>
        </row>
        <row r="763">
          <cell r="A763" t="str">
            <v>001.16.00288</v>
          </cell>
          <cell r="B763" t="str">
            <v>Fornecimento e Plantio de Mini Ixória (grande), com manutenção por 60 dias com irrigação, pulverização, poda e substituição de mudas mortas</v>
          </cell>
          <cell r="C763" t="str">
            <v>un</v>
          </cell>
          <cell r="D763">
            <v>7.3754</v>
          </cell>
        </row>
        <row r="764">
          <cell r="A764" t="str">
            <v>001.16.00289</v>
          </cell>
          <cell r="B764" t="str">
            <v>Fornecimento e Plantio de Musaendra (pequena), com manutenção por 60 dias com irrigação, pulverização, poda e substituição de mudas mortas</v>
          </cell>
          <cell r="C764" t="str">
            <v>un</v>
          </cell>
          <cell r="D764">
            <v>5.3636999999999997</v>
          </cell>
        </row>
        <row r="765">
          <cell r="A765" t="str">
            <v>001.16.00290</v>
          </cell>
          <cell r="B765" t="str">
            <v>Fornecimento e Plantio de Musaendra (média), com manutenção por 60 dias com irrigação, pulverização, poda e substituição de mudas mortas</v>
          </cell>
          <cell r="C765" t="str">
            <v>un</v>
          </cell>
          <cell r="D765">
            <v>12.278</v>
          </cell>
        </row>
        <row r="766">
          <cell r="A766" t="str">
            <v>001.16.00291</v>
          </cell>
          <cell r="B766" t="str">
            <v>Fornecimento e Plantio de Oiti (pequena), com manutenção por 60 dias com irrigação, pulverização, poda e substituição de mudas mortas</v>
          </cell>
          <cell r="C766" t="str">
            <v>un</v>
          </cell>
          <cell r="D766">
            <v>10.0794</v>
          </cell>
        </row>
        <row r="767">
          <cell r="A767" t="str">
            <v>001.16.00292</v>
          </cell>
          <cell r="B767" t="str">
            <v>Fornecimento e Plantio de Oiti (média), com manutenção por 60 dias com irrigação, pulverização, poda e substituição de mudas mortas</v>
          </cell>
          <cell r="C767" t="str">
            <v>un</v>
          </cell>
          <cell r="D767">
            <v>22.4833</v>
          </cell>
        </row>
        <row r="768">
          <cell r="A768" t="str">
            <v>001.16.00293</v>
          </cell>
          <cell r="B768" t="str">
            <v>Fornecimento e Plantio de Oiti (grande), com manutenção por 60 dias com irrigação, pulverização, poda e substituição de mudas mortas</v>
          </cell>
          <cell r="C768" t="str">
            <v>un</v>
          </cell>
          <cell r="D768">
            <v>39.588700000000003</v>
          </cell>
        </row>
        <row r="769">
          <cell r="A769" t="str">
            <v>001.16.00294</v>
          </cell>
          <cell r="B769" t="str">
            <v>Fornecimento e Plantio de Paineira (grande), com manutenção por 60 dias com irrigação, pulverização, poda e substituição de mudas mortas</v>
          </cell>
          <cell r="C769" t="str">
            <v>un</v>
          </cell>
          <cell r="D769">
            <v>32.4833</v>
          </cell>
        </row>
        <row r="770">
          <cell r="A770" t="str">
            <v>001.16.00295</v>
          </cell>
          <cell r="B770" t="str">
            <v>Fornecimento e Plantio de Palmeira Fênix ( 2.00 mts), com manutenção por 60 dias com irrigação, pulverização, poda e substituição de mudas mortas</v>
          </cell>
          <cell r="C770" t="str">
            <v>un</v>
          </cell>
          <cell r="D770">
            <v>32.4833</v>
          </cell>
        </row>
        <row r="771">
          <cell r="A771" t="str">
            <v>001.16.00296</v>
          </cell>
          <cell r="B771" t="str">
            <v>Fornecimento e Plantio de Palmeira Fênix ( 3.00 mts), com manutenção por 60 dias com irrigação, pulverização, poda e substituição de mudas mortas</v>
          </cell>
          <cell r="C771" t="str">
            <v>un</v>
          </cell>
          <cell r="D771">
            <v>54.588700000000003</v>
          </cell>
        </row>
        <row r="772">
          <cell r="A772" t="str">
            <v>001.16.00297</v>
          </cell>
          <cell r="B772" t="str">
            <v>Fornecimento e Plantio de Palmeira Fênix ( 4.00 mts), com manutenção por 60 dias com irrigação, pulverização, poda e substituição de mudas mortas</v>
          </cell>
          <cell r="C772" t="str">
            <v>un</v>
          </cell>
          <cell r="D772">
            <v>77.793999999999997</v>
          </cell>
        </row>
        <row r="773">
          <cell r="A773" t="str">
            <v>001.16.00298</v>
          </cell>
          <cell r="B773" t="str">
            <v>Fornecimento e Plantio de Palmeira Fênix ( 4.50 mts), com manutenção por 60 dias com irrigação, pulverização, poda e substituição de mudas mortas</v>
          </cell>
          <cell r="C773" t="str">
            <v>un</v>
          </cell>
          <cell r="D773">
            <v>109.39660000000001</v>
          </cell>
        </row>
        <row r="774">
          <cell r="A774" t="str">
            <v>001.16.00299</v>
          </cell>
          <cell r="B774" t="str">
            <v>Fornecimento e Plantio de Palmeira Imperial ( 1.20 mts), com manutenção por 60 dias com irrigação, pulverização, poda e substituição de mudas mortas</v>
          </cell>
          <cell r="C774" t="str">
            <v>un</v>
          </cell>
          <cell r="D774">
            <v>20.0794</v>
          </cell>
        </row>
        <row r="775">
          <cell r="A775" t="str">
            <v>001.16.00300</v>
          </cell>
          <cell r="B775" t="str">
            <v>Fornecimento e Plantio de Palmeira Imperial ( 2.00 mts), com manutenção por 60 dias com irrigação, pulverização, poda e substituição de mudas mortas</v>
          </cell>
          <cell r="C775" t="str">
            <v>un</v>
          </cell>
          <cell r="D775">
            <v>47.4833</v>
          </cell>
        </row>
        <row r="776">
          <cell r="A776" t="str">
            <v>001.16.00301</v>
          </cell>
          <cell r="B776" t="str">
            <v>Fornecimento e Plantio de Palmeira Imperial ( 3.00 mts), com manutenção por 60 dias com irrigação, pulverização, poda e substituição de mudas mortas</v>
          </cell>
          <cell r="C776" t="str">
            <v>un</v>
          </cell>
          <cell r="D776">
            <v>84.588700000000003</v>
          </cell>
        </row>
        <row r="777">
          <cell r="A777" t="str">
            <v>001.16.00302</v>
          </cell>
          <cell r="B777" t="str">
            <v>Fornecimento e Plantio de Palmeira Jerivá ( 2.00 mts), com manutenção por 60 dias com irrigação, pulverização, poda e substituição de mudas mortas</v>
          </cell>
          <cell r="C777" t="str">
            <v>un</v>
          </cell>
          <cell r="D777">
            <v>42.4833</v>
          </cell>
        </row>
        <row r="778">
          <cell r="A778" t="str">
            <v>001.16.00303</v>
          </cell>
          <cell r="B778" t="str">
            <v>Fornecimento e Plantio de Palmeira Jerivá (3.00 mts), com manutenção por 60 dias com irrigação, pulverização, poda e substituição de mudas mortas</v>
          </cell>
          <cell r="C778" t="str">
            <v>un</v>
          </cell>
          <cell r="D778">
            <v>59.588700000000003</v>
          </cell>
        </row>
        <row r="779">
          <cell r="A779" t="str">
            <v>001.16.00304</v>
          </cell>
          <cell r="B779" t="str">
            <v>Fornecimento e Plantio de Palmeira Jerivá (4.00 mts), com manutenção por 60 dias com irrigação, pulverização, poda e substituição de mudas mortas</v>
          </cell>
          <cell r="C779" t="str">
            <v>un</v>
          </cell>
          <cell r="D779">
            <v>77.793999999999997</v>
          </cell>
        </row>
        <row r="780">
          <cell r="A780" t="str">
            <v>001.16.00305</v>
          </cell>
          <cell r="B780" t="str">
            <v>Fornecimento e Plantio de Palmeira Jerivá (4.50 mts), com manutenção por 60 dias com irrigação, pulverização, poda e substituição de mudas mortas</v>
          </cell>
          <cell r="C780" t="str">
            <v>un</v>
          </cell>
          <cell r="D780">
            <v>98.7239</v>
          </cell>
        </row>
        <row r="781">
          <cell r="A781" t="str">
            <v>001.16.00306</v>
          </cell>
          <cell r="B781" t="str">
            <v>Fornecimento e Plantio de Papirus do Egito (pequeno), com manutenção por 60 dias com irrigação, pulverização, poda e substituição de mudas mortas</v>
          </cell>
          <cell r="C781" t="str">
            <v>un</v>
          </cell>
          <cell r="D781">
            <v>4.0031999999999996</v>
          </cell>
        </row>
        <row r="782">
          <cell r="A782" t="str">
            <v>001.16.00307</v>
          </cell>
          <cell r="B782" t="str">
            <v>Fornecimento e Plantio de Papirus do Egito (médio), com manutenção por 60 dias com irrigação, pulverização, poda e substituição de mudas mortas</v>
          </cell>
          <cell r="C782" t="str">
            <v>un</v>
          </cell>
          <cell r="D782">
            <v>4.0031999999999996</v>
          </cell>
        </row>
        <row r="783">
          <cell r="A783" t="str">
            <v>001.16.00308</v>
          </cell>
          <cell r="B783" t="str">
            <v>Fornecimento e Plantio de Pau Brasil (média), com manutenção por 60 dias com irrigação, pulverização, poda e substituição de mudas mortas</v>
          </cell>
          <cell r="C783" t="str">
            <v>un</v>
          </cell>
          <cell r="D783">
            <v>19.277999999999999</v>
          </cell>
        </row>
        <row r="784">
          <cell r="A784" t="str">
            <v>001.16.00309</v>
          </cell>
          <cell r="B784" t="str">
            <v>Fornecimento e Plantio de Pau Ferro (pequeno), com manutenção por 60 dias com irrigação, pulverização, poda e substituição de mudas mortas</v>
          </cell>
          <cell r="C784" t="str">
            <v>un</v>
          </cell>
          <cell r="D784">
            <v>6.3636999999999997</v>
          </cell>
        </row>
        <row r="785">
          <cell r="A785" t="str">
            <v>001.16.00310</v>
          </cell>
          <cell r="B785" t="str">
            <v>Fornecimento e Plantio de Pau Ferro (médio), com manutenção por 60 dias com irrigação, pulverização, poda e substituição de mudas mortas</v>
          </cell>
          <cell r="C785" t="str">
            <v>un</v>
          </cell>
          <cell r="D785">
            <v>6.3636999999999997</v>
          </cell>
        </row>
        <row r="786">
          <cell r="A786" t="str">
            <v>001.16.00311</v>
          </cell>
          <cell r="B786" t="str">
            <v>Fornecimento e Plantio de Pingo de Ouro (pequeno), com manutenção por 60 dias com irrigação, pulverização, poda e substituição de mudas mortas</v>
          </cell>
          <cell r="C786" t="str">
            <v>un</v>
          </cell>
          <cell r="D786">
            <v>1.5032000000000001</v>
          </cell>
        </row>
        <row r="787">
          <cell r="A787" t="str">
            <v>001.16.00312</v>
          </cell>
          <cell r="B787" t="str">
            <v>Fornecimento e Plantio de Pingo de Ouro (média), com manutenção por 60 dias com irrigação, pulverização, poda e substituição de mudas mortas</v>
          </cell>
          <cell r="C787" t="str">
            <v>un</v>
          </cell>
          <cell r="D787">
            <v>2.5032000000000001</v>
          </cell>
        </row>
        <row r="788">
          <cell r="A788" t="str">
            <v>001.16.00313</v>
          </cell>
          <cell r="B788" t="str">
            <v>Fornecimento e Plantio de Pingo de Ouro (grande), com manutenção por 60 dias com irrigação, pulverização, poda e substituição de mudas mortas</v>
          </cell>
          <cell r="C788" t="str">
            <v>un</v>
          </cell>
          <cell r="D788">
            <v>4.3636999999999997</v>
          </cell>
        </row>
        <row r="789">
          <cell r="A789" t="str">
            <v>001.16.00314</v>
          </cell>
          <cell r="B789" t="str">
            <v>Fornecimento e Plantio de Sansão do Campo (pequeno), com manutenção por 60 dias com irrigação, pulverização, poda e substituição de mudas mortas</v>
          </cell>
          <cell r="C789" t="str">
            <v>un</v>
          </cell>
          <cell r="D789">
            <v>1.4032</v>
          </cell>
        </row>
        <row r="790">
          <cell r="A790" t="str">
            <v>001.16.00320</v>
          </cell>
          <cell r="B790" t="str">
            <v>Grade de proteção para árvores h = 2.00 m</v>
          </cell>
          <cell r="C790" t="str">
            <v>un</v>
          </cell>
          <cell r="D790">
            <v>33.894199999999998</v>
          </cell>
        </row>
        <row r="791">
          <cell r="A791" t="str">
            <v>001.16.00321</v>
          </cell>
          <cell r="B791" t="str">
            <v>Fornecimento e espalhamento de terra vegetal</v>
          </cell>
          <cell r="C791" t="str">
            <v>m3</v>
          </cell>
          <cell r="D791">
            <v>70.227999999999994</v>
          </cell>
        </row>
        <row r="792">
          <cell r="A792" t="str">
            <v>001.16.00322</v>
          </cell>
          <cell r="B792" t="str">
            <v>Grama em Sementes - Plantio Manual de Semente de Grama incl. Irrigação de Área, Frequência 1 Vez Por Semana Pelo Período de 30 dias</v>
          </cell>
          <cell r="C792" t="str">
            <v>m2</v>
          </cell>
          <cell r="D792">
            <v>0.62280000000000002</v>
          </cell>
        </row>
        <row r="793">
          <cell r="A793" t="str">
            <v>001.16.00323</v>
          </cell>
          <cell r="B793" t="str">
            <v>Grama em mudas tipo (forquilha ou estrela) com manutenção por 60 dias  com irrigação diária, pulverização, adubação e substiuição de mudas mortas</v>
          </cell>
          <cell r="C793" t="str">
            <v>m2</v>
          </cell>
          <cell r="D793">
            <v>2.5028000000000001</v>
          </cell>
        </row>
        <row r="794">
          <cell r="A794" t="str">
            <v>001.16.00325</v>
          </cell>
          <cell r="B794" t="str">
            <v>Grama em placas com manutenção por 60 dias com irrigação diária, pulverização, adubação e substituição de mudas mortas</v>
          </cell>
          <cell r="C794" t="str">
            <v>m2</v>
          </cell>
          <cell r="D794">
            <v>4.5937999999999999</v>
          </cell>
        </row>
        <row r="795">
          <cell r="A795" t="str">
            <v>001.16.00337</v>
          </cell>
          <cell r="B795" t="str">
            <v>Cascalho lavado p/passeio</v>
          </cell>
          <cell r="C795" t="str">
            <v>m3</v>
          </cell>
          <cell r="D795">
            <v>36.814</v>
          </cell>
        </row>
        <row r="796">
          <cell r="A796" t="str">
            <v>001.16.00640</v>
          </cell>
          <cell r="B796" t="str">
            <v>Brita na área interna do prédio</v>
          </cell>
          <cell r="C796" t="str">
            <v>M3</v>
          </cell>
          <cell r="D796">
            <v>44.918399999999998</v>
          </cell>
        </row>
        <row r="797">
          <cell r="A797" t="str">
            <v>001.16.00660</v>
          </cell>
          <cell r="B797" t="str">
            <v>Brita na área interna do prédio - branca - (fins decorativos)</v>
          </cell>
          <cell r="C797" t="str">
            <v>M3</v>
          </cell>
          <cell r="D797">
            <v>49.228000000000002</v>
          </cell>
        </row>
        <row r="798">
          <cell r="A798" t="str">
            <v>001.16.00680</v>
          </cell>
          <cell r="B798" t="str">
            <v>Brita na área interna do prédio - escurinha - (fins decorativos)</v>
          </cell>
          <cell r="C798" t="str">
            <v>M3</v>
          </cell>
          <cell r="D798">
            <v>49.228000000000002</v>
          </cell>
        </row>
        <row r="799">
          <cell r="A799" t="str">
            <v>001.16.00760</v>
          </cell>
          <cell r="B799" t="str">
            <v>Execução de alambrado em tubo de ferro Galvanizado 2.1/2"" chapa 13 formando quadro de 3.00x3.00m e tela galvanizada fio 12 malha 2"" fixado com arame galvanizado n.14</v>
          </cell>
          <cell r="C799" t="str">
            <v>m2</v>
          </cell>
          <cell r="D799">
            <v>50.365400000000001</v>
          </cell>
        </row>
        <row r="800">
          <cell r="A800" t="str">
            <v>001.16.00770</v>
          </cell>
          <cell r="B800" t="str">
            <v>Alambrado c/ Tela Arame Galv. Losangular fio 12, malha 2"", altura da tela 1.50 m, fix. em pilarete de concreto pré moldado h= 2.60 m, espaçados a cada 2.50 m, com reforço arame galv. n.10, incl.mureta de alvenaria h=0.50 m chapiscada, rebocada e caiada</v>
          </cell>
          <cell r="C800" t="str">
            <v>ml</v>
          </cell>
          <cell r="D800">
            <v>69.436300000000003</v>
          </cell>
        </row>
        <row r="801">
          <cell r="A801" t="str">
            <v>001.16.00775</v>
          </cell>
          <cell r="B801" t="str">
            <v>Alambrado c/ Tela Arame Galv. Soldada 150x50 fio 12, altura da tela 1.50 m, fix. em pilarete de concreto pré moldado h= 2.80 m, espaçados a cada 2.50 m, com reforço arame galv. n.10, incl.mureta de alvenaria h=0.50 m chapiscada, rebocada e caiada</v>
          </cell>
          <cell r="C801" t="str">
            <v>ml</v>
          </cell>
          <cell r="D801">
            <v>76.352900000000005</v>
          </cell>
        </row>
        <row r="802">
          <cell r="A802" t="str">
            <v>001.16.00776</v>
          </cell>
          <cell r="B802" t="str">
            <v>Fornecimento e Instalação de Portão em Tubo Galvanizado 2"" e Tela Galvanizada Malha 2"", incl. Ferragens</v>
          </cell>
          <cell r="C802" t="str">
            <v>m2</v>
          </cell>
          <cell r="D802">
            <v>100.0842</v>
          </cell>
        </row>
        <row r="803">
          <cell r="A803" t="str">
            <v>001.16.00777</v>
          </cell>
          <cell r="B803" t="str">
            <v>Fornecimento e Instalação de Portão em Tubo Galvanizado 2"" em Tela Galvanizada Malha 2"", incl. Ferragens dim. 0.80 x 2.10 m Conf. Det. 04 SINFRA</v>
          </cell>
          <cell r="C803" t="str">
            <v>m2</v>
          </cell>
          <cell r="D803">
            <v>120.17749999999999</v>
          </cell>
        </row>
        <row r="804">
          <cell r="A804" t="str">
            <v>001.16.00778</v>
          </cell>
          <cell r="B804" t="str">
            <v>Pavimentação c/ lajotas pré-moldadas de concreto sextavado ( bloquete). deverão observar as mesmas especificações de ítens anteriores no que se refere a assentamento e rejuntamento. espessura de 5 cm para calcadas</v>
          </cell>
          <cell r="C804" t="str">
            <v>m2</v>
          </cell>
          <cell r="D804">
            <v>22.2544</v>
          </cell>
        </row>
        <row r="805">
          <cell r="A805" t="str">
            <v>001.16.00779</v>
          </cell>
          <cell r="B805" t="str">
            <v>Pavimentação c/ lajotas pré-moldadas de concreto sextavado ( bloquete). deverão observar as mesmas especificações de ítens anteriores no que se refere a assentamento e rejuntamento. espessura de 10 cm para tráfego</v>
          </cell>
          <cell r="C805" t="str">
            <v>m2</v>
          </cell>
          <cell r="D805">
            <v>32.5959</v>
          </cell>
        </row>
        <row r="806">
          <cell r="A806" t="str">
            <v>001.16.00880</v>
          </cell>
          <cell r="B806" t="str">
            <v>Fornecimento e assentamento de paralelepípedo</v>
          </cell>
          <cell r="C806" t="str">
            <v>m2</v>
          </cell>
          <cell r="D806">
            <v>27.15</v>
          </cell>
        </row>
        <row r="807">
          <cell r="A807" t="str">
            <v>001.16.00981</v>
          </cell>
          <cell r="B807" t="str">
            <v>Guias de concreto pré-moldados (concreto 300kg cimento/m3) de seção 15x30 cm (espessura 12.00 cm no topo)  o serviço inclui a abertura das valas, assentamento e rejuntamento das guias</v>
          </cell>
          <cell r="C807" t="str">
            <v>ml</v>
          </cell>
          <cell r="D807">
            <v>18.142399999999999</v>
          </cell>
        </row>
        <row r="808">
          <cell r="A808" t="str">
            <v>001.16.00982</v>
          </cell>
          <cell r="B808" t="str">
            <v>Guias curvas de concreto pré-moldados (concreto 300kg cimento/m3) de seção 15x30 cm (espessura 12.00 cm no topo)  o serviço inclui a abertura das valas, assentamento e rejuntamento das guias</v>
          </cell>
          <cell r="C808" t="str">
            <v>ml</v>
          </cell>
          <cell r="D808">
            <v>18.024899999999999</v>
          </cell>
        </row>
        <row r="809">
          <cell r="A809" t="str">
            <v>001.16.00984</v>
          </cell>
          <cell r="B809" t="str">
            <v>Sarjeta de concreto (300kg cim/m3) fundido no local seção 40.00 x 8.00 cm, o serviço inclui a abertura de vala, assentamento e rejuntamento</v>
          </cell>
          <cell r="C809" t="str">
            <v>ml</v>
          </cell>
          <cell r="D809">
            <v>16.5931</v>
          </cell>
        </row>
        <row r="810">
          <cell r="A810" t="str">
            <v>001.16.00985</v>
          </cell>
          <cell r="B810" t="str">
            <v>Retirada e reassentamento de meio-fio</v>
          </cell>
          <cell r="C810" t="str">
            <v>m</v>
          </cell>
          <cell r="D810">
            <v>17.592400000000001</v>
          </cell>
        </row>
        <row r="811">
          <cell r="A811" t="str">
            <v>001.17</v>
          </cell>
          <cell r="B811" t="str">
            <v>INSTALAÇÕES ELÉTRICAS - BAIXA TENSÃO</v>
          </cell>
          <cell r="D811">
            <v>40234.390099999997</v>
          </cell>
        </row>
        <row r="812">
          <cell r="A812" t="str">
            <v>001.17.00002</v>
          </cell>
          <cell r="B812" t="str">
            <v>Abertura e enchimento de rasgos na alvenaria para passagem de canalização diâmetro 1/2 à 1 pol</v>
          </cell>
          <cell r="C812" t="str">
            <v>ML</v>
          </cell>
          <cell r="D812">
            <v>2.0531000000000001</v>
          </cell>
        </row>
        <row r="813">
          <cell r="A813" t="str">
            <v>001.17.00004</v>
          </cell>
          <cell r="B813" t="str">
            <v>Abertura e enchimento de rasgos na alvenaria para passagem de canalização diâmetro 1 1/4 à 2 pol</v>
          </cell>
          <cell r="C813" t="str">
            <v>ML</v>
          </cell>
          <cell r="D813">
            <v>2.7353999999999998</v>
          </cell>
        </row>
        <row r="814">
          <cell r="A814" t="str">
            <v>001.17.00006</v>
          </cell>
          <cell r="B814" t="str">
            <v>Abertura e enchimento de rasgos na alvenaria para passagem de canalização diâmetro 2.5 à 4 pol</v>
          </cell>
          <cell r="C814" t="str">
            <v>ML</v>
          </cell>
          <cell r="D814">
            <v>3.8428</v>
          </cell>
        </row>
        <row r="815">
          <cell r="A815" t="str">
            <v>001.17.00010</v>
          </cell>
          <cell r="B815" t="str">
            <v>Abertura e enchimento de rasgos no concreto para passagem de canalização diâmetro de 1/2 à 1 pol</v>
          </cell>
          <cell r="C815" t="str">
            <v>ML</v>
          </cell>
          <cell r="D815">
            <v>4.4991000000000003</v>
          </cell>
        </row>
        <row r="816">
          <cell r="A816" t="str">
            <v>001.17.00020</v>
          </cell>
          <cell r="B816" t="str">
            <v>Envelope de concreto Fck=13,50 Mpa, para proteção de tubos enterrados, incl. escavação, acerto de vala e lançamento de concreto</v>
          </cell>
          <cell r="C816" t="str">
            <v>M3</v>
          </cell>
          <cell r="D816">
            <v>192.8115</v>
          </cell>
        </row>
        <row r="817">
          <cell r="A817" t="str">
            <v>001.17.00040</v>
          </cell>
          <cell r="B817" t="str">
            <v>Fornecimento e instalação de Padrão Monofásico Em Aço Galvanizado h= 5.00 mts Aéreo 40 A """"CP"""" s/ eletroduto - Conjunto completo incl aterramento</v>
          </cell>
          <cell r="C817" t="str">
            <v>UN</v>
          </cell>
          <cell r="D817">
            <v>228.0378</v>
          </cell>
        </row>
        <row r="818">
          <cell r="A818" t="str">
            <v>001.17.00060</v>
          </cell>
          <cell r="B818" t="str">
            <v>Fornecimento e instalação de Padrão Monofásico Em Aço Galvanizado h= 7.00 mts Aéreo 40 A """"CP"""" s/ eletroduto - Conjunto completo incl aterramento</v>
          </cell>
          <cell r="C818" t="str">
            <v>UN</v>
          </cell>
          <cell r="D818">
            <v>266.49779999999998</v>
          </cell>
        </row>
        <row r="819">
          <cell r="A819" t="str">
            <v>001.17.00080</v>
          </cell>
          <cell r="B819" t="str">
            <v>Fornecimento e Instalação de Padrão Bifásico  Em Aço Galvanizado h= 7.00 mts Aéreo 60 A """"CP"""" s/ eletroduto - Conjunto completo incl aterramento</v>
          </cell>
          <cell r="C819" t="str">
            <v>UN</v>
          </cell>
          <cell r="D819">
            <v>305.90170000000001</v>
          </cell>
        </row>
        <row r="820">
          <cell r="A820" t="str">
            <v>001.17.00100</v>
          </cell>
          <cell r="B820" t="str">
            <v>Fornecimento e instalação de Padrão Trifásico  Em Aço Galvanizado h= 7.00 mts Aéreo 60 A """"CP"""" s/ eletroduto - Conjunto completo incl aterramento</v>
          </cell>
          <cell r="C820" t="str">
            <v>UN</v>
          </cell>
          <cell r="D820">
            <v>629.08119999999997</v>
          </cell>
        </row>
        <row r="821">
          <cell r="A821" t="str">
            <v>001.17.00120</v>
          </cell>
          <cell r="B821" t="str">
            <v>Fornecimento e instalação de Padrão Trifásico  Em Aço Galvanizado h= 7.00 mts Aéreo 100 A """"CP"""" s/ eletroduto - Conjunto completo incl aterramento</v>
          </cell>
          <cell r="C821" t="str">
            <v>UN</v>
          </cell>
          <cell r="D821">
            <v>836.77120000000002</v>
          </cell>
        </row>
        <row r="822">
          <cell r="A822" t="str">
            <v>001.17.00140</v>
          </cell>
          <cell r="B822" t="str">
            <v>Fornecimento e instalação de Padrão Trifásico  Em Aço Galvanizado h= 7.00 mts Aéreo 125 A """"CP"""" s/ eletroduto, DJ T 04 - Conjunto completo incl aterramento</v>
          </cell>
          <cell r="C822" t="str">
            <v>CJ</v>
          </cell>
          <cell r="D822">
            <v>1771.3912</v>
          </cell>
        </row>
        <row r="823">
          <cell r="A823" t="str">
            <v>001.17.00160</v>
          </cell>
          <cell r="B823" t="str">
            <v>Fornecimento e instalação de Caixa Padrão """"CP"""" P/ Medidor Monofásico, Bifásico e Trifásico - Baixa Tensão</v>
          </cell>
          <cell r="C823" t="str">
            <v>UN</v>
          </cell>
          <cell r="D823">
            <v>46.717799999999997</v>
          </cell>
        </row>
        <row r="824">
          <cell r="A824" t="str">
            <v>001.17.00180</v>
          </cell>
          <cell r="B824" t="str">
            <v>Fornecimento e instalação de Caixa Padrão """"FP"""" P/ Medidor Bifásico e Trifásico - Baixa Tensão</v>
          </cell>
          <cell r="C824" t="str">
            <v>UN</v>
          </cell>
          <cell r="D824">
            <v>95.237799999999993</v>
          </cell>
        </row>
        <row r="825">
          <cell r="A825" t="str">
            <v>001.17.00200</v>
          </cell>
          <cell r="B825" t="str">
            <v>Fornecimento e instalação de Caixa Padrão """"FM"""" P/ Medidor Monofásico - Baixa Tensão</v>
          </cell>
          <cell r="C825" t="str">
            <v>UN</v>
          </cell>
          <cell r="D825">
            <v>81.090900000000005</v>
          </cell>
        </row>
        <row r="826">
          <cell r="A826" t="str">
            <v>001.17.00220</v>
          </cell>
          <cell r="B826" t="str">
            <v>Fornecimento e instalação de Isolador Roldana de Plástico C/ Parafuso P/ Fixar em Madeira de 1/2 pol.</v>
          </cell>
          <cell r="C826" t="str">
            <v>UN</v>
          </cell>
          <cell r="D826">
            <v>0.54479999999999995</v>
          </cell>
        </row>
        <row r="827">
          <cell r="A827" t="str">
            <v>001.17.00240</v>
          </cell>
          <cell r="B827" t="str">
            <v>Fornecimento e instalação de Isolador Roldana de Plástico C/ Parafuso P/ Fixar em Madeira de 3/4 pol.</v>
          </cell>
          <cell r="C827" t="str">
            <v>UN</v>
          </cell>
          <cell r="D827">
            <v>0.56679999999999997</v>
          </cell>
        </row>
        <row r="828">
          <cell r="A828" t="str">
            <v>001.17.00250</v>
          </cell>
          <cell r="B828" t="str">
            <v>Fornecimento e Instalação de Isolador Roldana de Porcelana 72x72 C/ Parafuso P/ Fixar Em Madeira</v>
          </cell>
          <cell r="C828" t="str">
            <v>UN</v>
          </cell>
          <cell r="D828">
            <v>2.4375</v>
          </cell>
        </row>
        <row r="829">
          <cell r="A829" t="str">
            <v>001.17.00260</v>
          </cell>
          <cell r="B829" t="str">
            <v>Fornecimento e instalação de Mangueira  Polietileno Marron  Linha Popular Diâmetro 1/2 Pol X 2,0 mm</v>
          </cell>
          <cell r="C829" t="str">
            <v>M</v>
          </cell>
          <cell r="D829">
            <v>1.0469999999999999</v>
          </cell>
        </row>
        <row r="830">
          <cell r="A830" t="str">
            <v>001.17.00280</v>
          </cell>
          <cell r="B830" t="str">
            <v>Fornecimento e instalação de Mangueira  Polietileno Marron  Linha Popular Diâmetro 3/4 Pol X 2,5 mm</v>
          </cell>
          <cell r="C830" t="str">
            <v>M</v>
          </cell>
          <cell r="D830">
            <v>1.304</v>
          </cell>
        </row>
        <row r="831">
          <cell r="A831" t="str">
            <v>001.17.00300</v>
          </cell>
          <cell r="B831" t="str">
            <v>Fornecimento e instalação de Mangueira  Polietileno Marron  Linha Popular Diâmetro 1 Pol X 2,5 mm</v>
          </cell>
          <cell r="C831" t="str">
            <v>M</v>
          </cell>
          <cell r="D831">
            <v>1.5761000000000001</v>
          </cell>
        </row>
        <row r="832">
          <cell r="A832" t="str">
            <v>001.17.00320</v>
          </cell>
          <cell r="B832" t="str">
            <v>Fornecimento e instalação de canaleta de pvc 110x20x2.200 mm ref. 300 46 sistema """"""""x"""""""" da pial</v>
          </cell>
          <cell r="C832" t="str">
            <v>UN</v>
          </cell>
          <cell r="D832">
            <v>5.7478999999999996</v>
          </cell>
        </row>
        <row r="833">
          <cell r="A833" t="str">
            <v>001.17.00340</v>
          </cell>
          <cell r="B833" t="str">
            <v>Fornecimento e instalação de eletroduto flexível  1/2"""""""" (20mm) corrugado de pvc</v>
          </cell>
          <cell r="C833" t="str">
            <v>M</v>
          </cell>
          <cell r="D833">
            <v>1.5539000000000001</v>
          </cell>
        </row>
        <row r="834">
          <cell r="A834" t="str">
            <v>001.17.00360</v>
          </cell>
          <cell r="B834" t="str">
            <v>Fornecimento e instalação de eletroduto flexível  3/4"""""""" (25mm) corrugado de pvc</v>
          </cell>
          <cell r="C834" t="str">
            <v>M</v>
          </cell>
          <cell r="D834">
            <v>1.9313</v>
          </cell>
        </row>
        <row r="835">
          <cell r="A835" t="str">
            <v>001.17.00380</v>
          </cell>
          <cell r="B835" t="str">
            <v>Fornecimento e instalação de eletroduto flexível  1"""""""" (32mm) corrugado de pvc</v>
          </cell>
          <cell r="C835" t="str">
            <v>M</v>
          </cell>
          <cell r="D835">
            <v>3.2338</v>
          </cell>
        </row>
        <row r="836">
          <cell r="A836" t="str">
            <v>001.17.00400</v>
          </cell>
          <cell r="B836" t="str">
            <v>Fornecimento e instalação de Caixa Retang. De Ferro  de Embutir C/Furos De 1/2 pol e 3/4pol 4x2pol</v>
          </cell>
          <cell r="C836" t="str">
            <v>UN</v>
          </cell>
          <cell r="D836">
            <v>3.0249000000000001</v>
          </cell>
        </row>
        <row r="837">
          <cell r="A837" t="str">
            <v>001.17.00440</v>
          </cell>
          <cell r="B837" t="str">
            <v>Fornecimento e instalação de Caixa Retang. De Ferro  de Embutir C/Furos De 1/2 pol e 3/4pol 4x4pol</v>
          </cell>
          <cell r="C837" t="str">
            <v>UN</v>
          </cell>
          <cell r="D837">
            <v>3.8159000000000001</v>
          </cell>
        </row>
        <row r="838">
          <cell r="A838" t="str">
            <v>001.17.00460</v>
          </cell>
          <cell r="B838" t="str">
            <v>Fornecimento e instalação de Caixa Retang. De Ferro  de Embutir C/Furos De 1/2 pol e 3/4pol 3x3pol</v>
          </cell>
          <cell r="C838" t="str">
            <v>UN</v>
          </cell>
          <cell r="D838">
            <v>3.3249</v>
          </cell>
        </row>
        <row r="839">
          <cell r="A839" t="str">
            <v>001.17.00480</v>
          </cell>
          <cell r="B839" t="str">
            <v>Fornecimento e instalação de Caixa  Octog. De Ferro de Embutir Fundo Movel C/Furos 1/2 pol e3/4pol 4x4 pol - FMD</v>
          </cell>
          <cell r="C839" t="str">
            <v>UN</v>
          </cell>
          <cell r="D839">
            <v>4.2039</v>
          </cell>
        </row>
        <row r="840">
          <cell r="A840" t="str">
            <v>001.17.00510</v>
          </cell>
          <cell r="B840" t="str">
            <v>Fornecimento e instalação de Caixa De Ligação P/Piso Em Liga De Alumínio 4x2pol</v>
          </cell>
          <cell r="C840" t="str">
            <v>UN</v>
          </cell>
          <cell r="D840">
            <v>8.4628999999999994</v>
          </cell>
        </row>
        <row r="841">
          <cell r="A841" t="str">
            <v>001.17.00540</v>
          </cell>
          <cell r="B841" t="str">
            <v>Fornecimento e instalação de fio de cobre seção 1.50 mm2, com isolamento para 750 v, com caract. não propagante ao fogo e auto extinguível, pirastic ou similar.</v>
          </cell>
          <cell r="C841" t="str">
            <v>ML</v>
          </cell>
          <cell r="D841">
            <v>0.61150000000000004</v>
          </cell>
        </row>
        <row r="842">
          <cell r="A842" t="str">
            <v>001.17.00560</v>
          </cell>
          <cell r="B842" t="str">
            <v>Fornecimento e instalação de fio de cobre seção 2.50 mm2, com isolamento para 750 v, com caract. não propagante ao fogo e auto extinguível, pirastic ou similar.</v>
          </cell>
          <cell r="C842" t="str">
            <v>ML</v>
          </cell>
          <cell r="D842">
            <v>0.71350000000000002</v>
          </cell>
        </row>
        <row r="843">
          <cell r="A843" t="str">
            <v>001.17.00580</v>
          </cell>
          <cell r="B843" t="str">
            <v>Fornecimento e instalação de fio de cobre seção 4.00 mm2, com isolamento para 750 v, com caract. não propagante ao fogo e auto extinguível, pirastic ou similar.</v>
          </cell>
          <cell r="C843" t="str">
            <v>ML</v>
          </cell>
          <cell r="D843">
            <v>1.3251999999999999</v>
          </cell>
        </row>
        <row r="844">
          <cell r="A844" t="str">
            <v>001.17.00600</v>
          </cell>
          <cell r="B844" t="str">
            <v>Fornecimento e instalação de fio de cobre seção 6.00 mm2, com isolamento para 750 v, com caract. não propagante ao fogo e auto extinguível, pirastic ou similar.</v>
          </cell>
          <cell r="C844" t="str">
            <v>ML</v>
          </cell>
          <cell r="D844">
            <v>1.8349</v>
          </cell>
        </row>
        <row r="845">
          <cell r="A845" t="str">
            <v>001.17.00620</v>
          </cell>
          <cell r="B845" t="str">
            <v>Fornecimento e instalação de fio de cobre seção 10.00 mm2, com isolamento para 750 v, com caract. não propagante ao fogo e auto extinguível, pirastic ou similar.</v>
          </cell>
          <cell r="C845" t="str">
            <v>ML</v>
          </cell>
          <cell r="D845">
            <v>3.0064000000000002</v>
          </cell>
        </row>
        <row r="846">
          <cell r="A846" t="str">
            <v>001.17.00640</v>
          </cell>
          <cell r="B846" t="str">
            <v>Fornecimento e instalação de cabo de cobre seção 2.50 mm2, com isolamento para 750 v, com caract. não propagante ao fogo e auto extinguível, pirastic flex ou similar.</v>
          </cell>
          <cell r="C846" t="str">
            <v>ML</v>
          </cell>
          <cell r="D846">
            <v>0.86650000000000005</v>
          </cell>
        </row>
        <row r="847">
          <cell r="A847" t="str">
            <v>001.17.00660</v>
          </cell>
          <cell r="B847" t="str">
            <v>Fornecimento e instalação de cabo de cobre seção 4.00 mm2, com isolamento para 750 v, com caract. não propagante ao fogo e auto extinguível, pirastic flex ou similar.</v>
          </cell>
          <cell r="C847" t="str">
            <v>ML</v>
          </cell>
          <cell r="D847">
            <v>1.4782</v>
          </cell>
        </row>
        <row r="848">
          <cell r="A848" t="str">
            <v>001.17.00680</v>
          </cell>
          <cell r="B848" t="str">
            <v>Fornecimento e instalação de cabo de cobre seção 6.00 mm2, com isolamento para 750 v, com caract. não propagante ao fogo e auto extinguível, pirastic flex ou similar.</v>
          </cell>
          <cell r="C848" t="str">
            <v>ML</v>
          </cell>
          <cell r="D848">
            <v>2.0388999999999999</v>
          </cell>
        </row>
        <row r="849">
          <cell r="A849" t="str">
            <v>001.17.00700</v>
          </cell>
          <cell r="B849" t="str">
            <v>Fornecimento e instalação de cabo de cobre seção 10.00 mm2, com isolamento para 750 v, com caract. não propagante ao fogo e auto extinguível, pirastic ou similar.</v>
          </cell>
          <cell r="C849" t="str">
            <v>ML</v>
          </cell>
          <cell r="D849">
            <v>3.7713999999999999</v>
          </cell>
        </row>
        <row r="850">
          <cell r="A850" t="str">
            <v>001.17.00720</v>
          </cell>
          <cell r="B850" t="str">
            <v>Fornecimento e instalação de cabo de cobre seção 16.00 mm2, com isolamento para 750 v, com caract. não propagante ao fogo e auto extinguível, pirastic ou similar.</v>
          </cell>
          <cell r="C850" t="str">
            <v>ML</v>
          </cell>
          <cell r="D850">
            <v>4.9938000000000002</v>
          </cell>
        </row>
        <row r="851">
          <cell r="A851" t="str">
            <v>001.17.00740</v>
          </cell>
          <cell r="B851" t="str">
            <v>Fornecimento e instalação de cabo de cobre seção 25.00 mm2, com isolamento para 750 v, com caract. não propagante ao fogo e auto extinguível, pirastic ou similar.</v>
          </cell>
          <cell r="C851" t="str">
            <v>ML</v>
          </cell>
          <cell r="D851">
            <v>8.0535999999999994</v>
          </cell>
        </row>
        <row r="852">
          <cell r="A852" t="str">
            <v>001.17.00760</v>
          </cell>
          <cell r="B852" t="str">
            <v>Fornecimento e instalação de cabo de cobre seção 35.00 mm2, com isolamento para 750 v, com caract. não propagante ao fogo e auto extinguível, pirastic ou similar.</v>
          </cell>
          <cell r="C852" t="str">
            <v>ML</v>
          </cell>
          <cell r="D852">
            <v>10.704499999999999</v>
          </cell>
        </row>
        <row r="853">
          <cell r="A853" t="str">
            <v>001.17.00780</v>
          </cell>
          <cell r="B853" t="str">
            <v>Fornecimento e instalação de cabo de cobre seção 50.00 mm2, com isolamento para 750 v, com caract. não propagante ao fogo e auto extinguível, pirastic ou similar.</v>
          </cell>
          <cell r="C853" t="str">
            <v>ML</v>
          </cell>
          <cell r="D853">
            <v>14.883900000000001</v>
          </cell>
        </row>
        <row r="854">
          <cell r="A854" t="str">
            <v>001.17.00800</v>
          </cell>
          <cell r="B854" t="str">
            <v>Fornecimento e instalação de cabo de cobre seção 70.00 mm2, com isolamento para 750 v, com caract. não propagante ao fogo e auto extinguível, pirastic ou similar.</v>
          </cell>
          <cell r="C854" t="str">
            <v>ML</v>
          </cell>
          <cell r="D854">
            <v>20.595099999999999</v>
          </cell>
        </row>
        <row r="855">
          <cell r="A855" t="str">
            <v>001.17.00820</v>
          </cell>
          <cell r="B855" t="str">
            <v>Fornecimento e instalação de cabo de cobre seção 95.00 mm2, com isolamento para 750 v, com caract. não propagante ao fogo e auto extinguível, pirastic ou similar.</v>
          </cell>
          <cell r="C855" t="str">
            <v>ML</v>
          </cell>
          <cell r="D855">
            <v>26.4086</v>
          </cell>
        </row>
        <row r="856">
          <cell r="A856" t="str">
            <v>001.17.00840</v>
          </cell>
          <cell r="B856" t="str">
            <v>Fornecimento e instalação de cabo de cobre seção 120.00 mm2, com isolamento para 750 v, com caract. não propagante ao fogo e auto extinguível, pirastic ou similar.</v>
          </cell>
          <cell r="C856" t="str">
            <v>ML</v>
          </cell>
          <cell r="D856">
            <v>33.341999999999999</v>
          </cell>
        </row>
        <row r="857">
          <cell r="A857" t="str">
            <v>001.17.00860</v>
          </cell>
          <cell r="B857" t="str">
            <v>Fornecimento e instalação de cabo de cobre seção 150.00 mm2, com isolamento para 750 v, com caract. não propagante ao fogo e auto extinguível, pirastic ou similar.</v>
          </cell>
          <cell r="C857" t="str">
            <v>ML</v>
          </cell>
          <cell r="D857">
            <v>40.428100000000001</v>
          </cell>
        </row>
        <row r="858">
          <cell r="A858" t="str">
            <v>001.17.00880</v>
          </cell>
          <cell r="B858" t="str">
            <v>Fornecimento e instalação de cabo de cobre seção 185.00 mm2, com isolamento para 750 v, com caract. não propagante ao fogo e auto extinguível, pirastic ou similar.</v>
          </cell>
          <cell r="C858" t="str">
            <v>ML</v>
          </cell>
          <cell r="D858">
            <v>51.388599999999997</v>
          </cell>
        </row>
        <row r="859">
          <cell r="A859" t="str">
            <v>001.17.00900</v>
          </cell>
          <cell r="B859" t="str">
            <v>Fornecimento e instalação de cabo de cobre seção 240.00 mm2, com isolamento para 750 v, com caract. não propagante ao fogo e auto extinguível, pirastic ou similar.</v>
          </cell>
          <cell r="C859" t="str">
            <v>ML</v>
          </cell>
          <cell r="D859">
            <v>67.194000000000003</v>
          </cell>
        </row>
        <row r="860">
          <cell r="A860" t="str">
            <v>001.17.00920</v>
          </cell>
          <cell r="B860" t="str">
            <v>Fornecimento e instalação de cabo de cobre seção 300.00 mm2, com isolamento para 750 v, com caract. não propagante ao fogo e auto extinguível, pirastic ou similar.</v>
          </cell>
          <cell r="C860" t="str">
            <v>ML</v>
          </cell>
          <cell r="D860">
            <v>86.567899999999995</v>
          </cell>
        </row>
        <row r="861">
          <cell r="A861" t="str">
            <v>001.17.00940</v>
          </cell>
          <cell r="B861" t="str">
            <v>Fornecimento e instalação de cabo de cobre seção 400.00 mm2, com isolamento para 750 v, com caract. não propagante ao fogo e auto extinguível, pirastic ou similar.</v>
          </cell>
          <cell r="C861" t="str">
            <v>ML</v>
          </cell>
          <cell r="D861">
            <v>128.47980000000001</v>
          </cell>
        </row>
        <row r="862">
          <cell r="A862" t="str">
            <v>001.17.00960</v>
          </cell>
          <cell r="B862" t="str">
            <v>Fornecimento e instalação de cabo de cobre seção 500.00 mm2, com isolamento para 750 v, com caract. não propagante ao fogo e auto extinguível, pirastic ou similar.</v>
          </cell>
          <cell r="C862" t="str">
            <v>ML</v>
          </cell>
          <cell r="D862">
            <v>132.3663</v>
          </cell>
        </row>
        <row r="863">
          <cell r="A863" t="str">
            <v>001.17.00980</v>
          </cell>
          <cell r="B863" t="str">
            <v>Fornecimento e instalação de cabo de cobre seção 2x2.50 mm2, com isolamento para 0.60 /1.00 Kv, com caract. não propagante ao fogo e auto extinguível, sintenax ou similar.</v>
          </cell>
          <cell r="C863" t="str">
            <v>ML</v>
          </cell>
          <cell r="D863">
            <v>2.3454999999999999</v>
          </cell>
        </row>
        <row r="864">
          <cell r="A864" t="str">
            <v>001.17.01000</v>
          </cell>
          <cell r="B864" t="str">
            <v>Fornecimento e instalação de cabo de cobre seção 2x4.00 mm2, com isolamento para 0.60 /1.00 Kv, com caract. não propagante ao fogo e auto extinguível, sintenax ou similar.</v>
          </cell>
          <cell r="C864" t="str">
            <v>ML</v>
          </cell>
          <cell r="D864">
            <v>3.5691999999999999</v>
          </cell>
        </row>
        <row r="865">
          <cell r="A865" t="str">
            <v>001.17.01020</v>
          </cell>
          <cell r="B865" t="str">
            <v>Fornecimento e instalação de cabo de cobre seção 2x6.00 mm2, com isolamento para 0.60 /1.00 Kv, com caract. não propagante ao fogo e auto extinguível, sintenax ou similar.</v>
          </cell>
          <cell r="C865" t="str">
            <v>ML</v>
          </cell>
          <cell r="D865">
            <v>5.2519</v>
          </cell>
        </row>
        <row r="866">
          <cell r="A866" t="str">
            <v>001.17.01040</v>
          </cell>
          <cell r="B866" t="str">
            <v>Fornecimento e instalação de cabo de cobre seção 2x10.00 mm2, com isolamento para 0.60 /1.00 Kv, com caract. não propagante ao fogo e auto extinguível, sintenax ou similar.</v>
          </cell>
          <cell r="C866" t="str">
            <v>ML</v>
          </cell>
          <cell r="D866">
            <v>8.5654000000000003</v>
          </cell>
        </row>
        <row r="867">
          <cell r="A867" t="str">
            <v>001.17.01060</v>
          </cell>
          <cell r="B867" t="str">
            <v>Fornecimento e instalação de cabo de cobre seção 3x2.50 mm2, com isolamento para 0.60 /1.00 Kv, com caract. não propagante ao fogo e auto extinguível, sintenax ou similar.</v>
          </cell>
          <cell r="C867" t="str">
            <v>ML</v>
          </cell>
          <cell r="D867">
            <v>3.1615000000000002</v>
          </cell>
        </row>
        <row r="868">
          <cell r="A868" t="str">
            <v>001.17.01080</v>
          </cell>
          <cell r="B868" t="str">
            <v>Fornecimento e instalação de cabo de cobre seção 3x4.00 mm2, com isolamento para 0.60 /1.00 Kv, com caract. não propagante ao fogo e auto extinguível, sintenax ou similar.</v>
          </cell>
          <cell r="C868" t="str">
            <v>ML</v>
          </cell>
          <cell r="D868">
            <v>4.7422000000000004</v>
          </cell>
        </row>
        <row r="869">
          <cell r="A869" t="str">
            <v>001.17.01100</v>
          </cell>
          <cell r="B869" t="str">
            <v>Fornecimento e instalação de cabo de cobre seção 3x6.00 mm2, com isolamento para 0.60 /1.00 Kv, com caract. não propagante ao fogo e auto extinguível, sintenax ou similar.</v>
          </cell>
          <cell r="C869" t="str">
            <v>ML</v>
          </cell>
          <cell r="D869">
            <v>6.5269000000000004</v>
          </cell>
        </row>
        <row r="870">
          <cell r="A870" t="str">
            <v>001.17.01120</v>
          </cell>
          <cell r="B870" t="str">
            <v>Fornecimento e instalação de cabo de cobre seção 3x10.00 mm2, com isolamento para 0.60 /1.00 Kv, com caract. não propagante ao fogo e auto extinguível, sintenax ou similar.</v>
          </cell>
          <cell r="C870" t="str">
            <v>ML</v>
          </cell>
          <cell r="D870">
            <v>11.2174</v>
          </cell>
        </row>
        <row r="871">
          <cell r="A871" t="str">
            <v>001.17.01140</v>
          </cell>
          <cell r="B871" t="str">
            <v>Fornecimento e instalação de cabos de cobre seção 4.00 mm2,para tensão de 1000 volts formado por condutor de fio de cobre isolado com material de característica não propagante ao fogo</v>
          </cell>
          <cell r="C871" t="str">
            <v>ML</v>
          </cell>
          <cell r="D871">
            <v>1.9363999999999999</v>
          </cell>
        </row>
        <row r="872">
          <cell r="A872" t="str">
            <v>001.17.01160</v>
          </cell>
          <cell r="B872" t="str">
            <v>Fornecimento e instalação de cabos de cobre seção 6.00 mm2,para tensão de 1000 volts formado por condutor de fio de cobre isolado com material de característica não propagante ao fogo</v>
          </cell>
          <cell r="C872" t="str">
            <v>ML</v>
          </cell>
          <cell r="D872">
            <v>2.5855999999999999</v>
          </cell>
        </row>
        <row r="873">
          <cell r="A873" t="str">
            <v>001.17.01180</v>
          </cell>
          <cell r="B873" t="str">
            <v>Fornecimento e instalação de cabos de cobre seção 10.00 mm2,para tensão de 1000 volts formado por condutor de fio de cobre isolado com material de característica não propagante ao fogo</v>
          </cell>
          <cell r="C873" t="str">
            <v>ML</v>
          </cell>
          <cell r="D873">
            <v>3.6796000000000002</v>
          </cell>
        </row>
        <row r="874">
          <cell r="A874" t="str">
            <v>001.17.01200</v>
          </cell>
          <cell r="B874" t="str">
            <v>Fornecimento e instalação de cabos de cobre seção 16.00 mm2,para tensão de 1000 volts formado por condutor de fio de cobre isolado com material de característica não propagante ao fogo</v>
          </cell>
          <cell r="C874" t="str">
            <v>ML</v>
          </cell>
          <cell r="D874">
            <v>5.5650000000000004</v>
          </cell>
        </row>
        <row r="875">
          <cell r="A875" t="str">
            <v>001.17.01220</v>
          </cell>
          <cell r="B875" t="str">
            <v>Fornecimento e instalação de cabos de cobre seção 25.00 mm2,para tensão de 1000 volts formado por condutor de fio de cobre isolado com material de característica não propagante ao fogo</v>
          </cell>
          <cell r="C875" t="str">
            <v>ML</v>
          </cell>
          <cell r="D875">
            <v>8.3596000000000004</v>
          </cell>
        </row>
        <row r="876">
          <cell r="A876" t="str">
            <v>001.17.01240</v>
          </cell>
          <cell r="B876" t="str">
            <v>Fornecimento e instalação de cabos de cobre seção 35.00 mm2,para tensão de 1000 volts formado por condutor de fio de cobre isolado com material de característica não propagante ao fogo</v>
          </cell>
          <cell r="C876" t="str">
            <v>ML</v>
          </cell>
          <cell r="D876">
            <v>10.2149</v>
          </cell>
        </row>
        <row r="877">
          <cell r="A877" t="str">
            <v>001.17.01260</v>
          </cell>
          <cell r="B877" t="str">
            <v>Fornecimento e instalação de cabos de cobre seção 50.00 mm2,para tensão de 1000 volts formado por condutor de fio de cobre isolado com material de característica não propagante ao fogo</v>
          </cell>
          <cell r="C877" t="str">
            <v>ML</v>
          </cell>
          <cell r="D877">
            <v>16.5669</v>
          </cell>
        </row>
        <row r="878">
          <cell r="A878" t="str">
            <v>001.17.01280</v>
          </cell>
          <cell r="B878" t="str">
            <v>Fornecimento e instalação de cabos de cobre seção 70.00 mm2,para tensão de 1000 volts formado por condutor de fio de cobre isolado com material de característica não propagante ao fogo</v>
          </cell>
          <cell r="C878" t="str">
            <v>ML</v>
          </cell>
          <cell r="D878">
            <v>18.7591</v>
          </cell>
        </row>
        <row r="879">
          <cell r="A879" t="str">
            <v>001.17.01300</v>
          </cell>
          <cell r="B879" t="str">
            <v>Fornecimento e instalação de cabos de cobre seção 95.00 mm2,para tensão de 1000 volts formado por condutor de fio de cobre isolado com material de característica não propagante ao fogo</v>
          </cell>
          <cell r="C879" t="str">
            <v>ML</v>
          </cell>
          <cell r="D879">
            <v>25.0928</v>
          </cell>
        </row>
        <row r="880">
          <cell r="A880" t="str">
            <v>001.17.01320</v>
          </cell>
          <cell r="B880" t="str">
            <v>Fornecimento e instalação de cabos de cobre seção 120.00 mm2,para tensão de 1000 volts formado por condutor de fio de cobre isolado com material de característica não propagante ao fogo 2</v>
          </cell>
          <cell r="C880" t="str">
            <v>ML</v>
          </cell>
          <cell r="D880">
            <v>31.516200000000001</v>
          </cell>
        </row>
        <row r="881">
          <cell r="A881" t="str">
            <v>001.17.01340</v>
          </cell>
          <cell r="B881" t="str">
            <v>Fornecimento e instalação de cabos de cobre seção 150 mm2,para tensão de 1000 volts formado por condutor de fio de cobre isolado com material de característica não propagante ao fogo</v>
          </cell>
          <cell r="C881" t="str">
            <v>ML</v>
          </cell>
          <cell r="D881">
            <v>38.112699999999997</v>
          </cell>
        </row>
        <row r="882">
          <cell r="A882" t="str">
            <v>001.17.01360</v>
          </cell>
          <cell r="B882" t="str">
            <v>Fornecimento e instalação de cabos de cobre seção 185 mm2,para tensão de 1000 volts formado por condutor de fio de cobre isolado com material de característica não propagante ao fogo</v>
          </cell>
          <cell r="C882" t="str">
            <v>ML</v>
          </cell>
          <cell r="D882">
            <v>48.614199999999997</v>
          </cell>
        </row>
        <row r="883">
          <cell r="A883" t="str">
            <v>001.17.01380</v>
          </cell>
          <cell r="B883" t="str">
            <v>Fornecimento e instalação de cabos de cobre seção 240 mm2,para tensão de 1000 volts formado por condutor de fio de cobre isolado com material de característica não propagante ao fogo</v>
          </cell>
          <cell r="C883" t="str">
            <v>ML</v>
          </cell>
          <cell r="D883">
            <v>62.348999999999997</v>
          </cell>
        </row>
        <row r="884">
          <cell r="A884" t="str">
            <v>001.17.01400</v>
          </cell>
          <cell r="B884" t="str">
            <v>Fornecimento e instalação de cabos de seção 300 mm2,para tensão de 1000 volts formado por condutor de fio de cobre isolado com material de característica não propagante ao fogo</v>
          </cell>
          <cell r="C884" t="str">
            <v>ML</v>
          </cell>
          <cell r="D884">
            <v>79.631900000000002</v>
          </cell>
        </row>
        <row r="885">
          <cell r="A885" t="str">
            <v>001.17.01420</v>
          </cell>
          <cell r="B885" t="str">
            <v>Fornecimento e instalação de cabo de cobre seção 25 mm2,com isolamento de 15 kv</v>
          </cell>
          <cell r="C885" t="str">
            <v>ML</v>
          </cell>
          <cell r="D885">
            <v>37.429600000000001</v>
          </cell>
        </row>
        <row r="886">
          <cell r="A886" t="str">
            <v>001.17.01440</v>
          </cell>
          <cell r="B886" t="str">
            <v>Fornecimento e instalação de eletroduto de pvc 1 1/4"""""""" corrugado tipo kanaflex</v>
          </cell>
          <cell r="C886" t="str">
            <v>ML</v>
          </cell>
          <cell r="D886">
            <v>4.6773999999999996</v>
          </cell>
        </row>
        <row r="887">
          <cell r="A887" t="str">
            <v>001.17.01460</v>
          </cell>
          <cell r="B887" t="str">
            <v>Fornecimento e instalação de eletroduto de pvc 1 1/2"""""""" corrugado tipo kanaflex</v>
          </cell>
          <cell r="C887" t="str">
            <v>ML</v>
          </cell>
          <cell r="D887">
            <v>5.5545999999999998</v>
          </cell>
        </row>
        <row r="888">
          <cell r="A888" t="str">
            <v>001.17.01500</v>
          </cell>
          <cell r="B888" t="str">
            <v>Fornecimento e instalação de eletroduto rígido de ferro galvanizado  1/2"""" c/ rosca nas duas pontas em barra de 3 metros - Médio</v>
          </cell>
          <cell r="C888" t="str">
            <v>UN</v>
          </cell>
          <cell r="D888">
            <v>19.233899999999998</v>
          </cell>
        </row>
        <row r="889">
          <cell r="A889" t="str">
            <v>001.17.01520</v>
          </cell>
          <cell r="B889" t="str">
            <v>Fornecimento e instalação de eletroduto rígido de ferro galvanizado  3/4"""" c/ rosca nas duas pontas em barra de 3 metros - Médio</v>
          </cell>
          <cell r="C889" t="str">
            <v>UN</v>
          </cell>
          <cell r="D889">
            <v>22.9299</v>
          </cell>
        </row>
        <row r="890">
          <cell r="A890" t="str">
            <v>001.17.01540</v>
          </cell>
          <cell r="B890" t="str">
            <v>Fornecimento e instalação de eletroduto rígido de ferro galvanizado 1"""" c/ rosca nas duas pontas em barra de 3 metros - Médio</v>
          </cell>
          <cell r="C890" t="str">
            <v>UN</v>
          </cell>
          <cell r="D890">
            <v>26.741399999999999</v>
          </cell>
        </row>
        <row r="891">
          <cell r="A891" t="str">
            <v>001.17.01560</v>
          </cell>
          <cell r="B891" t="str">
            <v>Fornecimento e instalação de eletroduto rígido de ferro galvanizado 1 1/4"""" c/ rosca nas duas pontas em barra de 3 metros - Médio</v>
          </cell>
          <cell r="C891" t="str">
            <v>UN</v>
          </cell>
          <cell r="D891">
            <v>37.051299999999998</v>
          </cell>
        </row>
        <row r="892">
          <cell r="A892" t="str">
            <v>001.17.01580</v>
          </cell>
          <cell r="B892" t="str">
            <v>Fornecimento e instalação de eletroduto rígido de ferro galvanizado 1 1/2"""" c/ rosca nas duas pontas em barra de 3 metros - Médio</v>
          </cell>
          <cell r="C892" t="str">
            <v>UN</v>
          </cell>
          <cell r="D892">
            <v>49.987299999999998</v>
          </cell>
        </row>
        <row r="893">
          <cell r="A893" t="str">
            <v>001.17.01600</v>
          </cell>
          <cell r="B893" t="str">
            <v>Fornecimento e instalação de eletroduto rígido de ferro galvanizado 2"""" c/ rosca nas duas pontas em barra de 3 metros - Médio</v>
          </cell>
          <cell r="C893" t="str">
            <v>UN</v>
          </cell>
          <cell r="D893">
            <v>66.619299999999996</v>
          </cell>
        </row>
        <row r="894">
          <cell r="A894" t="str">
            <v>001.17.01620</v>
          </cell>
          <cell r="B894" t="str">
            <v>Fornecimento e instalação de eletroduto rígido de ferro galvanizado 2 1/2"""" c/ rosca nas duas pontas em barra de 3 metros - Médio</v>
          </cell>
          <cell r="C894" t="str">
            <v>UN</v>
          </cell>
          <cell r="D894">
            <v>69.936300000000003</v>
          </cell>
        </row>
        <row r="895">
          <cell r="A895" t="str">
            <v>001.17.01640</v>
          </cell>
          <cell r="B895" t="str">
            <v>Fornecimento e instalação de eletroduto rígido de ferro galvanizado 3"""" c/ rosca nas duas pontas em barra de 3 metros - Médio</v>
          </cell>
          <cell r="C895" t="str">
            <v>UN</v>
          </cell>
          <cell r="D895">
            <v>117.46980000000001</v>
          </cell>
        </row>
        <row r="896">
          <cell r="A896" t="str">
            <v>001.17.01660</v>
          </cell>
          <cell r="B896" t="str">
            <v>Fornecimento e instalação de eletroduto rígido de ferro galvanizado 4"""" c/ rosca nas duas pontas em barra de 3 metros - Médio</v>
          </cell>
          <cell r="C896" t="str">
            <v>UN</v>
          </cell>
          <cell r="D896">
            <v>149.5788</v>
          </cell>
        </row>
        <row r="897">
          <cell r="A897" t="str">
            <v>001.17.01680</v>
          </cell>
          <cell r="B897" t="str">
            <v>Fornecimento e instalação de eletroduto de pvc  1/2"""""""" roscável anti-chama em barra de 3 m</v>
          </cell>
          <cell r="C897" t="str">
            <v>UN</v>
          </cell>
          <cell r="D897">
            <v>5.6475999999999997</v>
          </cell>
        </row>
        <row r="898">
          <cell r="A898" t="str">
            <v>001.17.01700</v>
          </cell>
          <cell r="B898" t="str">
            <v>Fornecimento e instalação de eletroduto de pvc  3/4"""""""" roscável anti-chama em barra de 3 m</v>
          </cell>
          <cell r="C898" t="str">
            <v>UN</v>
          </cell>
          <cell r="D898">
            <v>6.4875999999999996</v>
          </cell>
        </row>
        <row r="899">
          <cell r="A899" t="str">
            <v>001.17.01720</v>
          </cell>
          <cell r="B899" t="str">
            <v>Fornecimento e instalação de eletroduto de pvc  1"""""""" roscável anti-chama em barra de 3 m</v>
          </cell>
          <cell r="C899" t="str">
            <v>UN</v>
          </cell>
          <cell r="D899">
            <v>8.5876000000000001</v>
          </cell>
        </row>
        <row r="900">
          <cell r="A900" t="str">
            <v>001.17.01740</v>
          </cell>
          <cell r="B900" t="str">
            <v>Fornecimento e instalação de eletroduto de pvc  1 1/4"""""""" roscável anti-chama em barra de 3 m</v>
          </cell>
          <cell r="C900" t="str">
            <v>UN</v>
          </cell>
          <cell r="D900">
            <v>12.9339</v>
          </cell>
        </row>
        <row r="901">
          <cell r="A901" t="str">
            <v>001.17.01760</v>
          </cell>
          <cell r="B901" t="str">
            <v>Fornecimento e instalação de eletroduto de pvc  1 1/2"""""""" roscável anti-chama em barra de 3 m</v>
          </cell>
          <cell r="C901" t="str">
            <v>UN</v>
          </cell>
          <cell r="D901">
            <v>14.4039</v>
          </cell>
        </row>
        <row r="902">
          <cell r="A902" t="str">
            <v>001.17.01780</v>
          </cell>
          <cell r="B902" t="str">
            <v>Fornecimento e instalação de eletroduto de pvc  2"""""""" roscável anti-chama em barra de 3 m</v>
          </cell>
          <cell r="C902" t="str">
            <v>UN</v>
          </cell>
          <cell r="D902">
            <v>18.498899999999999</v>
          </cell>
        </row>
        <row r="903">
          <cell r="A903" t="str">
            <v>001.17.01800</v>
          </cell>
          <cell r="B903" t="str">
            <v>Fornecimento e instalação de eletroduto de pvc  2 1/2"""""""" roscável anti-chama em barra de 3 m</v>
          </cell>
          <cell r="C903" t="str">
            <v>UN</v>
          </cell>
          <cell r="D903">
            <v>31.560199999999998</v>
          </cell>
        </row>
        <row r="904">
          <cell r="A904" t="str">
            <v>001.17.01820</v>
          </cell>
          <cell r="B904" t="str">
            <v>Fornecimento e instalação de eletroduto de pvc  3"""""""" roscável anti-chama em barra de 3 m</v>
          </cell>
          <cell r="C904" t="str">
            <v>UN</v>
          </cell>
          <cell r="D904">
            <v>33.240200000000002</v>
          </cell>
        </row>
        <row r="905">
          <cell r="A905" t="str">
            <v>001.17.01840</v>
          </cell>
          <cell r="B905" t="str">
            <v>Fornecimento e instalação de eletroduto de pvc  4"""""""" roscável anti-chama em barra de 3 m</v>
          </cell>
          <cell r="C905" t="str">
            <v>UN</v>
          </cell>
          <cell r="D905">
            <v>41.955199999999998</v>
          </cell>
        </row>
        <row r="906">
          <cell r="A906" t="str">
            <v>001.17.01850</v>
          </cell>
          <cell r="B906" t="str">
            <v>Fornecimento e instalação de conjunto bucha e arruela 1/2"""" de pvc para eletroduto roscável</v>
          </cell>
          <cell r="C906" t="str">
            <v>CJ</v>
          </cell>
          <cell r="D906">
            <v>0.4975</v>
          </cell>
        </row>
        <row r="907">
          <cell r="A907" t="str">
            <v>001.17.01860</v>
          </cell>
          <cell r="B907" t="str">
            <v>Fornecimento e instalação de conjunto bucha e arruela 3/4"""""""" de pvc para eletroduto roscáve</v>
          </cell>
          <cell r="C907" t="str">
            <v>CJ</v>
          </cell>
          <cell r="D907">
            <v>0.52749999999999997</v>
          </cell>
        </row>
        <row r="908">
          <cell r="A908" t="str">
            <v>001.17.01880</v>
          </cell>
          <cell r="B908" t="str">
            <v>Fornecimento e instalação de conjunto bucha e arruela 1"""""""" de pvc para eletroduto roscável</v>
          </cell>
          <cell r="C908" t="str">
            <v>CJ</v>
          </cell>
          <cell r="D908">
            <v>0.6875</v>
          </cell>
        </row>
        <row r="909">
          <cell r="A909" t="str">
            <v>001.17.01900</v>
          </cell>
          <cell r="B909" t="str">
            <v>Fornecimento e instalação de conjunto bucha e arruela 1 1/4"""""""" de pvc para eletroduto roscável</v>
          </cell>
          <cell r="C909" t="str">
            <v>CJ</v>
          </cell>
          <cell r="D909">
            <v>1.2450000000000001</v>
          </cell>
        </row>
        <row r="910">
          <cell r="A910" t="str">
            <v>001.17.01920</v>
          </cell>
          <cell r="B910" t="str">
            <v>Fornecimento e instalação de conjunto bucha e arruela 1 1/2"""""""",de pvc para eletroduto roscável</v>
          </cell>
          <cell r="C910" t="str">
            <v>CJ</v>
          </cell>
          <cell r="D910">
            <v>1.425</v>
          </cell>
        </row>
        <row r="911">
          <cell r="A911" t="str">
            <v>001.17.01940</v>
          </cell>
          <cell r="B911" t="str">
            <v>Fornecimento e instalação de conjunto bucha e arruela 2"""""""", de pvc para eletroduto roscável</v>
          </cell>
          <cell r="C911" t="str">
            <v>CJ</v>
          </cell>
          <cell r="D911">
            <v>1.915</v>
          </cell>
        </row>
        <row r="912">
          <cell r="A912" t="str">
            <v>001.17.01960</v>
          </cell>
          <cell r="B912" t="str">
            <v>Fornecimento e instalação de conjunto bucha e arruela 2 1/2"""""""", de pvc para eletroduto roscável</v>
          </cell>
          <cell r="C912" t="str">
            <v>CJ</v>
          </cell>
          <cell r="D912">
            <v>3.3275000000000001</v>
          </cell>
        </row>
        <row r="913">
          <cell r="A913" t="str">
            <v>001.17.01980</v>
          </cell>
          <cell r="B913" t="str">
            <v>Fornecimento e instalação de conjunto bucha e arruela 3"""""""", de pvc para eletroduto roscável</v>
          </cell>
          <cell r="C913" t="str">
            <v>CJ</v>
          </cell>
          <cell r="D913">
            <v>3.9775</v>
          </cell>
        </row>
        <row r="914">
          <cell r="A914" t="str">
            <v>001.17.02000</v>
          </cell>
          <cell r="B914" t="str">
            <v>Fornecimento e instalação de conjunto bucha e arruela 4"""""""" de pvc para eletroduto roscável</v>
          </cell>
          <cell r="C914" t="str">
            <v>CJ</v>
          </cell>
          <cell r="D914">
            <v>5.3075000000000001</v>
          </cell>
        </row>
        <row r="915">
          <cell r="A915" t="str">
            <v>001.17.02020</v>
          </cell>
          <cell r="B915" t="str">
            <v>Fornecimento e instalação de curva 90º de pvc 1/2"""""""" para eletroduto roscável</v>
          </cell>
          <cell r="C915" t="str">
            <v>UN</v>
          </cell>
          <cell r="D915">
            <v>1.3501000000000001</v>
          </cell>
        </row>
        <row r="916">
          <cell r="A916" t="str">
            <v>001.17.02040</v>
          </cell>
          <cell r="B916" t="str">
            <v>Fornecimento e instalação de curva 90º de pvc 3/4"""""""" para eletroduto roscável</v>
          </cell>
          <cell r="C916" t="str">
            <v>UN</v>
          </cell>
          <cell r="D916">
            <v>1.7375</v>
          </cell>
        </row>
        <row r="917">
          <cell r="A917" t="str">
            <v>001.17.02060</v>
          </cell>
          <cell r="B917" t="str">
            <v>Fornecimento e instalação de curva 90º de pvc 1"""""""" para eletroduto roscável</v>
          </cell>
          <cell r="C917" t="str">
            <v>UN</v>
          </cell>
          <cell r="D917">
            <v>2.2374999999999998</v>
          </cell>
        </row>
        <row r="918">
          <cell r="A918" t="str">
            <v>001.17.02080</v>
          </cell>
          <cell r="B918" t="str">
            <v>Fornecimento e instalação de curva 90º de pvc 1 1/4"""""""" para eletroduto roscável</v>
          </cell>
          <cell r="C918" t="str">
            <v>UN</v>
          </cell>
          <cell r="D918">
            <v>2.9249999999999998</v>
          </cell>
        </row>
        <row r="919">
          <cell r="A919" t="str">
            <v>001.17.02100</v>
          </cell>
          <cell r="B919" t="str">
            <v>Fornecimento e instalação de curva 90º de pvc 1 1/2"""""""" para eletroduto roscável</v>
          </cell>
          <cell r="C919" t="str">
            <v>UN</v>
          </cell>
          <cell r="D919">
            <v>3.3250000000000002</v>
          </cell>
        </row>
        <row r="920">
          <cell r="A920" t="str">
            <v>001.17.02120</v>
          </cell>
          <cell r="B920" t="str">
            <v>Fornecimento e instalação de curva 90º de pvc 2"""""""" para eletroduto roscável</v>
          </cell>
          <cell r="C920" t="str">
            <v>UN</v>
          </cell>
          <cell r="D920">
            <v>4.625</v>
          </cell>
        </row>
        <row r="921">
          <cell r="A921" t="str">
            <v>001.17.02140</v>
          </cell>
          <cell r="B921" t="str">
            <v>Fornecimento e instalação de curva 90º de pvc 2 1/2"""""""" para eletroduto roscável</v>
          </cell>
          <cell r="C921" t="str">
            <v>UN</v>
          </cell>
          <cell r="D921">
            <v>8.8063000000000002</v>
          </cell>
        </row>
        <row r="922">
          <cell r="A922" t="str">
            <v>001.17.02160</v>
          </cell>
          <cell r="B922" t="str">
            <v>Fornecimento e instalação de curva 90º de pvc 3"""""""" para eletroduto roscável</v>
          </cell>
          <cell r="C922" t="str">
            <v>UN</v>
          </cell>
          <cell r="D922">
            <v>9.0062999999999995</v>
          </cell>
        </row>
        <row r="923">
          <cell r="A923" t="str">
            <v>001.17.02180</v>
          </cell>
          <cell r="B923" t="str">
            <v>Fornecimento e instalação de curva 90º de pvc 4"""""""" para eletroduto roscável</v>
          </cell>
          <cell r="C923" t="str">
            <v>UN</v>
          </cell>
          <cell r="D923">
            <v>16.906300000000002</v>
          </cell>
        </row>
        <row r="924">
          <cell r="A924" t="str">
            <v>001.17.02200</v>
          </cell>
          <cell r="B924" t="str">
            <v>Fornecimento e instalação de curva 135° de pvc 3/4"""""""" para eletroduto roscável</v>
          </cell>
          <cell r="C924" t="str">
            <v>UN</v>
          </cell>
          <cell r="D924">
            <v>2.1375000000000002</v>
          </cell>
        </row>
        <row r="925">
          <cell r="A925" t="str">
            <v>001.17.02220</v>
          </cell>
          <cell r="B925" t="str">
            <v>Fornecimento e instalação de curva 135° de pvc 1"""""""" para eletroduto roscável</v>
          </cell>
          <cell r="C925" t="str">
            <v>UN</v>
          </cell>
          <cell r="D925">
            <v>3.4575</v>
          </cell>
        </row>
        <row r="926">
          <cell r="A926" t="str">
            <v>001.17.02240</v>
          </cell>
          <cell r="B926" t="str">
            <v>Fornecimento e instalação de curva 135° de pvc 1 1/4"""""""" para eletroduto roscável</v>
          </cell>
          <cell r="C926" t="str">
            <v>UN</v>
          </cell>
          <cell r="D926">
            <v>7.3250000000000002</v>
          </cell>
        </row>
        <row r="927">
          <cell r="A927" t="str">
            <v>001.17.02260</v>
          </cell>
          <cell r="B927" t="str">
            <v>Fornecimento e instalação de curva 135° de pvc 1 1/2"""""""" para eletroduto roscável</v>
          </cell>
          <cell r="C927" t="str">
            <v>UN</v>
          </cell>
          <cell r="D927">
            <v>9.625</v>
          </cell>
        </row>
        <row r="928">
          <cell r="A928" t="str">
            <v>001.17.02280</v>
          </cell>
          <cell r="B928" t="str">
            <v>Fornecimento e instalação de curva 135° de pvc 2"""""""" para eletroduto roscável</v>
          </cell>
          <cell r="C928" t="str">
            <v>UN</v>
          </cell>
          <cell r="D928">
            <v>13.625</v>
          </cell>
        </row>
        <row r="929">
          <cell r="A929" t="str">
            <v>001.17.02300</v>
          </cell>
          <cell r="B929" t="str">
            <v>Fornecimento e instalação de luva pvc 1/2"""""""" p/ eletroduto roscável</v>
          </cell>
          <cell r="C929" t="str">
            <v>UN</v>
          </cell>
          <cell r="D929">
            <v>0.76880000000000004</v>
          </cell>
        </row>
        <row r="930">
          <cell r="A930" t="str">
            <v>001.17.02320</v>
          </cell>
          <cell r="B930" t="str">
            <v>Fornecimento e instalação de luva pvc 3/4"""""""" p/ eletroduto roscável</v>
          </cell>
          <cell r="C930" t="str">
            <v>UN</v>
          </cell>
          <cell r="D930">
            <v>0.86880000000000002</v>
          </cell>
        </row>
        <row r="931">
          <cell r="A931" t="str">
            <v>001.17.02340</v>
          </cell>
          <cell r="B931" t="str">
            <v>Fornecimento e instalação de luva pvc 1"""""""" p/ eletruduto roscável</v>
          </cell>
          <cell r="C931" t="str">
            <v>UN</v>
          </cell>
          <cell r="D931">
            <v>1.0688</v>
          </cell>
        </row>
        <row r="932">
          <cell r="A932" t="str">
            <v>001.17.02360</v>
          </cell>
          <cell r="B932" t="str">
            <v>Fornecimento e instalação de luva pvc 1 1/4"""""""" p/ eletroduto roscável</v>
          </cell>
          <cell r="C932" t="str">
            <v>UN</v>
          </cell>
          <cell r="D932">
            <v>1.4562999999999999</v>
          </cell>
        </row>
        <row r="933">
          <cell r="A933" t="str">
            <v>001.17.02380</v>
          </cell>
          <cell r="B933" t="str">
            <v>Fornecimento e instalação de luva pvc 1 1/2"""""""" p/ eletroduto roscável</v>
          </cell>
          <cell r="C933" t="str">
            <v>UN</v>
          </cell>
          <cell r="D933">
            <v>1.6563000000000001</v>
          </cell>
        </row>
        <row r="934">
          <cell r="A934" t="str">
            <v>001.17.02400</v>
          </cell>
          <cell r="B934" t="str">
            <v>Fornecimento e instalação de luva pvc 2"""""""" p/ eletroduto roscável</v>
          </cell>
          <cell r="C934" t="str">
            <v>UN</v>
          </cell>
          <cell r="D934">
            <v>2.5063</v>
          </cell>
        </row>
        <row r="935">
          <cell r="A935" t="str">
            <v>001.17.02420</v>
          </cell>
          <cell r="B935" t="str">
            <v>Fornecimento e instalação de luva pvc 2 1/2"""""""" p/ eletroduto roscável</v>
          </cell>
          <cell r="C935" t="str">
            <v>UN</v>
          </cell>
          <cell r="D935">
            <v>6.0575000000000001</v>
          </cell>
        </row>
        <row r="936">
          <cell r="A936" t="str">
            <v>001.17.02440</v>
          </cell>
          <cell r="B936" t="str">
            <v>Fornecimento e instalação de luva pvc 3"""""""" p/ eletroduto roscável</v>
          </cell>
          <cell r="C936" t="str">
            <v>UN</v>
          </cell>
          <cell r="D936">
            <v>6.1375000000000002</v>
          </cell>
        </row>
        <row r="937">
          <cell r="A937" t="str">
            <v>001.17.02460</v>
          </cell>
          <cell r="B937" t="str">
            <v>Fornecimento e instalação de luva pvc 4"""""""" p/ eletroduto roscável</v>
          </cell>
          <cell r="C937" t="str">
            <v>UN</v>
          </cell>
          <cell r="D937">
            <v>14.9375</v>
          </cell>
        </row>
        <row r="938">
          <cell r="A938" t="str">
            <v>001.17.02480</v>
          </cell>
          <cell r="B938" t="str">
            <v>Fornecimento e instalação de braçadeira 3/4"""""""" p/ eletroduto</v>
          </cell>
          <cell r="C938" t="str">
            <v>UN</v>
          </cell>
          <cell r="D938">
            <v>1.5174000000000001</v>
          </cell>
        </row>
        <row r="939">
          <cell r="A939" t="str">
            <v>001.17.02500</v>
          </cell>
          <cell r="B939" t="str">
            <v>Fornecimento e instalação de braçadeira 1"""""""" p/ eletroduto</v>
          </cell>
          <cell r="C939" t="str">
            <v>UN</v>
          </cell>
          <cell r="D939">
            <v>2.0760000000000001</v>
          </cell>
        </row>
        <row r="940">
          <cell r="A940" t="str">
            <v>001.17.02520</v>
          </cell>
          <cell r="B940" t="str">
            <v>Fornecimento e instalação de braçadeira 1/2"""""""" p/ eletroduto</v>
          </cell>
          <cell r="C940" t="str">
            <v>UN</v>
          </cell>
          <cell r="D940">
            <v>1.0873999999999999</v>
          </cell>
        </row>
        <row r="941">
          <cell r="A941" t="str">
            <v>001.17.02540</v>
          </cell>
          <cell r="B941" t="str">
            <v>Fornecimento e instalação de braçadeira 2"""""""" p/ eletroduto</v>
          </cell>
          <cell r="C941" t="str">
            <v>UN</v>
          </cell>
          <cell r="D941">
            <v>3.4148000000000001</v>
          </cell>
        </row>
        <row r="942">
          <cell r="A942" t="str">
            <v>001.17.02560</v>
          </cell>
          <cell r="B942" t="str">
            <v>Fornecimento e instalação de braçadeira p/ eletroduto tipo unha de pvc, c/01 parafuso de d=25 mm (3/4"""""""")</v>
          </cell>
          <cell r="C942" t="str">
            <v>UN</v>
          </cell>
          <cell r="D942">
            <v>1.5174000000000001</v>
          </cell>
        </row>
        <row r="943">
          <cell r="A943" t="str">
            <v>001.17.02580</v>
          </cell>
          <cell r="B943" t="str">
            <v>Fornecimento e instalação de curva de ferro galvanizado de 135º diâm. 4""""""""</v>
          </cell>
          <cell r="C943" t="str">
            <v>UN</v>
          </cell>
          <cell r="D943">
            <v>82.183000000000007</v>
          </cell>
        </row>
        <row r="944">
          <cell r="A944" t="str">
            <v>001.17.02600</v>
          </cell>
          <cell r="B944" t="str">
            <v>Fornecimento e instalação de curva de ferro galvanizado de 135º diâm. 3""""""""</v>
          </cell>
          <cell r="C944" t="str">
            <v>UN</v>
          </cell>
          <cell r="D944">
            <v>47.240900000000003</v>
          </cell>
        </row>
        <row r="945">
          <cell r="A945" t="str">
            <v>001.17.02620</v>
          </cell>
          <cell r="B945" t="str">
            <v>Fornecimento e instalação de curva de ferro galvanizado de 135º diâm. 2 1/2""""""""</v>
          </cell>
          <cell r="C945" t="str">
            <v>UN</v>
          </cell>
          <cell r="D945">
            <v>35.663899999999998</v>
          </cell>
        </row>
        <row r="946">
          <cell r="A946" t="str">
            <v>001.17.02640</v>
          </cell>
          <cell r="B946" t="str">
            <v>Fornecimento e instalação de curva de ferro galvanizado de 135º diâm. 2""""""""</v>
          </cell>
          <cell r="C946" t="str">
            <v>UN</v>
          </cell>
          <cell r="D946">
            <v>23.131699999999999</v>
          </cell>
        </row>
        <row r="947">
          <cell r="A947" t="str">
            <v>001.17.02660</v>
          </cell>
          <cell r="B947" t="str">
            <v>Fornecimento e instalação de curva de ferro galvanizado de 135º diâm. 1 1/2""""""""</v>
          </cell>
          <cell r="C947" t="str">
            <v>UN</v>
          </cell>
          <cell r="D947">
            <v>15.5609</v>
          </cell>
        </row>
        <row r="948">
          <cell r="A948" t="str">
            <v>001.17.02680</v>
          </cell>
          <cell r="B948" t="str">
            <v>Fornecimento e instalação de curva de ferro galvanizado de 135º diâm. 1 1/4'</v>
          </cell>
          <cell r="C948" t="str">
            <v>UN</v>
          </cell>
          <cell r="D948">
            <v>8.7721999999999998</v>
          </cell>
        </row>
        <row r="949">
          <cell r="A949" t="str">
            <v>001.17.02700</v>
          </cell>
          <cell r="B949" t="str">
            <v>Fornecimento e instalação de curva de ferro galvanizado de 135º diâm. 1""""""""</v>
          </cell>
          <cell r="C949" t="str">
            <v>UN</v>
          </cell>
          <cell r="D949">
            <v>5.2544000000000004</v>
          </cell>
        </row>
        <row r="950">
          <cell r="A950" t="str">
            <v>001.17.02720</v>
          </cell>
          <cell r="B950" t="str">
            <v>Fornecimento e instalação de curva de ferro galvanizado de 135º diâm. 3/4'</v>
          </cell>
          <cell r="C950" t="str">
            <v>UN</v>
          </cell>
          <cell r="D950">
            <v>3.3826000000000001</v>
          </cell>
        </row>
        <row r="951">
          <cell r="A951" t="str">
            <v>001.17.02740</v>
          </cell>
          <cell r="B951" t="str">
            <v>Fornecimento e instalação de curva de ferro galvanizado de 90º diâm. 3""""""""</v>
          </cell>
          <cell r="C951" t="str">
            <v>UN</v>
          </cell>
          <cell r="D951">
            <v>48.075099999999999</v>
          </cell>
        </row>
        <row r="952">
          <cell r="A952" t="str">
            <v>001.17.02760</v>
          </cell>
          <cell r="B952" t="str">
            <v>Fornecimento e instalação de curva de ferro galvanizado de 90º diâm. 2 1/2""""""""</v>
          </cell>
          <cell r="C952" t="str">
            <v>UN</v>
          </cell>
          <cell r="D952">
            <v>23.665099999999999</v>
          </cell>
        </row>
        <row r="953">
          <cell r="A953" t="str">
            <v>001.17.02780</v>
          </cell>
          <cell r="B953" t="str">
            <v>Fornecimento e instalação de curva de ferro galvanizado de 90º diâm. 2""""""""</v>
          </cell>
          <cell r="C953" t="str">
            <v>UN</v>
          </cell>
          <cell r="D953">
            <v>18.676300000000001</v>
          </cell>
        </row>
        <row r="954">
          <cell r="A954" t="str">
            <v>001.17.02800</v>
          </cell>
          <cell r="B954" t="str">
            <v>Fornecimento e instalação de curva de ferro galvanizado de 90º diâm. 1 1/2""""""""</v>
          </cell>
          <cell r="C954" t="str">
            <v>UN</v>
          </cell>
          <cell r="D954">
            <v>10.206300000000001</v>
          </cell>
        </row>
        <row r="955">
          <cell r="A955" t="str">
            <v>001.17.02820</v>
          </cell>
          <cell r="B955" t="str">
            <v>Fornecimento e instalação de curva de ferro galvanizado de 90º diâm. 1 1/4""""""""</v>
          </cell>
          <cell r="C955" t="str">
            <v>UN</v>
          </cell>
          <cell r="D955">
            <v>8.1163000000000007</v>
          </cell>
        </row>
        <row r="956">
          <cell r="A956" t="str">
            <v>001.17.02840</v>
          </cell>
          <cell r="B956" t="str">
            <v>Fornecimento e instalação de curva de ferro galvanizado de 90º diâm. 1""""""""</v>
          </cell>
          <cell r="C956" t="str">
            <v>UN</v>
          </cell>
          <cell r="D956">
            <v>4.3475000000000001</v>
          </cell>
        </row>
        <row r="957">
          <cell r="A957" t="str">
            <v>001.17.02860</v>
          </cell>
          <cell r="B957" t="str">
            <v>Fornecimento e instalação de curva de ferro galvanizado de 90º diâm. 3/4""""""""</v>
          </cell>
          <cell r="C957" t="str">
            <v>UN</v>
          </cell>
          <cell r="D957">
            <v>3.4674999999999998</v>
          </cell>
        </row>
        <row r="958">
          <cell r="A958" t="str">
            <v>001.17.02880</v>
          </cell>
          <cell r="B958" t="str">
            <v>Fornecimento e instalação de curva de ferro galvanizado de 90º diâm. 1/2""""""""</v>
          </cell>
          <cell r="C958" t="str">
            <v>UN</v>
          </cell>
          <cell r="D958">
            <v>2.8075000000000001</v>
          </cell>
        </row>
        <row r="959">
          <cell r="A959" t="str">
            <v>001.17.02940</v>
          </cell>
          <cell r="B959" t="str">
            <v>Fornecimento e instalação de luva de ferro galvanizado  1/2""""""""</v>
          </cell>
          <cell r="C959" t="str">
            <v>UN</v>
          </cell>
          <cell r="D959">
            <v>1.4588000000000001</v>
          </cell>
        </row>
        <row r="960">
          <cell r="A960" t="str">
            <v>001.17.02960</v>
          </cell>
          <cell r="B960" t="str">
            <v>Fornecimento e instalação de luva de ferro galvanizado  3/4""""""""</v>
          </cell>
          <cell r="C960" t="str">
            <v>UN</v>
          </cell>
          <cell r="D960">
            <v>1.5688</v>
          </cell>
        </row>
        <row r="961">
          <cell r="A961" t="str">
            <v>001.17.02980</v>
          </cell>
          <cell r="B961" t="str">
            <v>Fornecimento e instalação de luva de ferro galvanizado  1""""""""</v>
          </cell>
          <cell r="C961" t="str">
            <v>UN</v>
          </cell>
          <cell r="D961">
            <v>1.8988</v>
          </cell>
        </row>
        <row r="962">
          <cell r="A962" t="str">
            <v>001.17.03000</v>
          </cell>
          <cell r="B962" t="str">
            <v>Fornecimento e instalação de luva de ferro galvanizado  1 1/4""""""""</v>
          </cell>
          <cell r="C962" t="str">
            <v>UN</v>
          </cell>
          <cell r="D962">
            <v>2.9662999999999999</v>
          </cell>
        </row>
        <row r="963">
          <cell r="A963" t="str">
            <v>001.17.03020</v>
          </cell>
          <cell r="B963" t="str">
            <v>Fornecimento e instalação de luva de ferro galvanizado  1 1/2</v>
          </cell>
          <cell r="C963" t="str">
            <v>UN</v>
          </cell>
          <cell r="D963">
            <v>3.5163000000000002</v>
          </cell>
        </row>
        <row r="964">
          <cell r="A964" t="str">
            <v>001.17.03040</v>
          </cell>
          <cell r="B964" t="str">
            <v>Fornecimento e instalação de luva de ferro galvanizado  2""""""""</v>
          </cell>
          <cell r="C964" t="str">
            <v>UN</v>
          </cell>
          <cell r="D964">
            <v>5.8262999999999998</v>
          </cell>
        </row>
        <row r="965">
          <cell r="A965" t="str">
            <v>001.17.03060</v>
          </cell>
          <cell r="B965" t="str">
            <v>Fornecimento e instalação de luva de ferro galvanizado  2 1/2""""""""</v>
          </cell>
          <cell r="C965" t="str">
            <v>UN</v>
          </cell>
          <cell r="D965">
            <v>5.8174999999999999</v>
          </cell>
        </row>
        <row r="966">
          <cell r="A966" t="str">
            <v>001.17.03080</v>
          </cell>
          <cell r="B966" t="str">
            <v>Fornecimento e instalação de luva de ferro galvanizado  3""""""""</v>
          </cell>
          <cell r="C966" t="str">
            <v>UN</v>
          </cell>
          <cell r="D966">
            <v>7.7575000000000003</v>
          </cell>
        </row>
        <row r="967">
          <cell r="A967" t="str">
            <v>001.17.03100</v>
          </cell>
          <cell r="B967" t="str">
            <v>Fornecimento e instalação de luva de ferro galvanizado  4""""""""</v>
          </cell>
          <cell r="C967" t="str">
            <v>UN</v>
          </cell>
          <cell r="D967">
            <v>10.8375</v>
          </cell>
        </row>
        <row r="968">
          <cell r="A968" t="str">
            <v>001.17.03103</v>
          </cell>
          <cell r="B968" t="str">
            <v>Fornecimento e Instalação de Bucha e Arruela D.1/2 pol p/ Eletroduto - Alumínio</v>
          </cell>
          <cell r="C968" t="str">
            <v>UN</v>
          </cell>
          <cell r="D968">
            <v>0.57350000000000001</v>
          </cell>
        </row>
        <row r="969">
          <cell r="A969" t="str">
            <v>001.17.03104</v>
          </cell>
          <cell r="B969" t="str">
            <v>Fornecimento e Instalação de Bucha e Arruela D.3/4pol p/ Eletroduto - Alumínio</v>
          </cell>
          <cell r="C969" t="str">
            <v>UN</v>
          </cell>
          <cell r="D969">
            <v>0.60750000000000004</v>
          </cell>
        </row>
        <row r="970">
          <cell r="A970" t="str">
            <v>001.17.03105</v>
          </cell>
          <cell r="B970" t="str">
            <v>Fornecimento e Instalação de Bucha e Arruela D.1pol p/ Eletroduto - Alumínio</v>
          </cell>
          <cell r="C970" t="str">
            <v>UN</v>
          </cell>
          <cell r="D970">
            <v>0.84750000000000003</v>
          </cell>
        </row>
        <row r="971">
          <cell r="A971" t="str">
            <v>001.17.03106</v>
          </cell>
          <cell r="B971" t="str">
            <v>Fornecimento e Instalação de Bucha e Arruela D 1.5pol p/ Eletroduto - Alumínio</v>
          </cell>
          <cell r="C971" t="str">
            <v>UN</v>
          </cell>
          <cell r="D971">
            <v>1.5149999999999999</v>
          </cell>
        </row>
        <row r="972">
          <cell r="A972" t="str">
            <v>001.17.03107</v>
          </cell>
          <cell r="B972" t="str">
            <v>Fornecimento e Instalação de Bucha e Arruela D.2pol p/ Eletroduto - Alumínio</v>
          </cell>
          <cell r="C972" t="str">
            <v>UN</v>
          </cell>
          <cell r="D972">
            <v>2.0550000000000002</v>
          </cell>
        </row>
        <row r="973">
          <cell r="A973" t="str">
            <v>001.17.03108</v>
          </cell>
          <cell r="B973" t="str">
            <v>Fornecimento e Instalação de Bucha e Arruela D.2.5pol p/ Eletroduto - Alumínio</v>
          </cell>
          <cell r="C973" t="str">
            <v>UN</v>
          </cell>
          <cell r="D973">
            <v>3.7174999999999998</v>
          </cell>
        </row>
        <row r="974">
          <cell r="A974" t="str">
            <v>001.17.03109</v>
          </cell>
          <cell r="B974" t="str">
            <v>Fornecimento e Instalação de Bucha e Arruela D.3pol p/ Eletroduto - Alumínio</v>
          </cell>
          <cell r="C974" t="str">
            <v>UN</v>
          </cell>
          <cell r="D974">
            <v>4.0575000000000001</v>
          </cell>
        </row>
        <row r="975">
          <cell r="A975" t="str">
            <v>001.17.03110</v>
          </cell>
          <cell r="B975" t="str">
            <v>Fornecimento e Instalação de Bucha e Arruela D.4pol p/ Eletroduto - Alumínio</v>
          </cell>
          <cell r="C975" t="str">
            <v>UN</v>
          </cell>
          <cell r="D975">
            <v>6.4574999999999996</v>
          </cell>
        </row>
        <row r="976">
          <cell r="A976" t="str">
            <v>001.17.03115</v>
          </cell>
          <cell r="B976" t="str">
            <v>Fornecimento e Instalação de Condulete de Alumínio Tipo """"C"""", S/ Tampa, 1/2""""</v>
          </cell>
          <cell r="C976" t="str">
            <v>UN</v>
          </cell>
          <cell r="D976">
            <v>5.7950999999999997</v>
          </cell>
        </row>
        <row r="977">
          <cell r="A977" t="str">
            <v>001.17.03117</v>
          </cell>
          <cell r="B977" t="str">
            <v>Fornecimento e Instalação de Condulete de Alumínio Tipo """"C"""", S/ Tampa, 3/4""""</v>
          </cell>
          <cell r="C977" t="str">
            <v>UN</v>
          </cell>
          <cell r="D977">
            <v>5.7950999999999997</v>
          </cell>
        </row>
        <row r="978">
          <cell r="A978" t="str">
            <v>001.17.03119</v>
          </cell>
          <cell r="B978" t="str">
            <v>Fornecimento e Instalação de Condulete de Alumínio Tipo """"C"""", S/ Tampa, 1""""</v>
          </cell>
          <cell r="C978" t="str">
            <v>UN</v>
          </cell>
          <cell r="D978">
            <v>8.5251000000000001</v>
          </cell>
        </row>
        <row r="979">
          <cell r="A979" t="str">
            <v>001.17.03121</v>
          </cell>
          <cell r="B979" t="str">
            <v>Fornecimento e Instalação de Condulete de Alumínio Tipo """"C"""", C/ Tampa, 1 1/4""""</v>
          </cell>
          <cell r="C979" t="str">
            <v>UN</v>
          </cell>
          <cell r="D979">
            <v>14.661300000000001</v>
          </cell>
        </row>
        <row r="980">
          <cell r="A980" t="str">
            <v>001.17.03123</v>
          </cell>
          <cell r="B980" t="str">
            <v>Fornecimento e Instalação de Condulete de Alumínio Tipo """"C"""", C/ Tampa, 1 1/2""""</v>
          </cell>
          <cell r="C980" t="str">
            <v>UN</v>
          </cell>
          <cell r="D980">
            <v>19.691299999999998</v>
          </cell>
        </row>
        <row r="981">
          <cell r="A981" t="str">
            <v>001.17.03125</v>
          </cell>
          <cell r="B981" t="str">
            <v>Fornecimento e Instalação de Condulete de Alumínio Tipo """"C"""", C/ Tampa, 2""""</v>
          </cell>
          <cell r="C981" t="str">
            <v>UN</v>
          </cell>
          <cell r="D981">
            <v>27.211300000000001</v>
          </cell>
        </row>
        <row r="982">
          <cell r="A982" t="str">
            <v>001.17.03127</v>
          </cell>
          <cell r="B982" t="str">
            <v>Fornecimento e Instalação de Condulete de Alumínio Tipo """"C"""", C/ Tampa, 2  1/2""""</v>
          </cell>
          <cell r="C982" t="str">
            <v>UN</v>
          </cell>
          <cell r="D982">
            <v>55.011299999999999</v>
          </cell>
        </row>
        <row r="983">
          <cell r="A983" t="str">
            <v>001.17.03129</v>
          </cell>
          <cell r="B983" t="str">
            <v>Fornecimento e Instalação de Condulete de Alumínio Tipo """"E"""", S/ Tampa, 1/2""""</v>
          </cell>
          <cell r="C983" t="str">
            <v>UN</v>
          </cell>
          <cell r="D983">
            <v>5.4451000000000001</v>
          </cell>
        </row>
        <row r="984">
          <cell r="A984" t="str">
            <v>001.17.03131</v>
          </cell>
          <cell r="B984" t="str">
            <v>Fornecimento e Instalação de Condulete de Alumínio Tipo """"E"""", S/ Tampa, 3/4""""</v>
          </cell>
          <cell r="C984" t="str">
            <v>UN</v>
          </cell>
          <cell r="D984">
            <v>5.4451000000000001</v>
          </cell>
        </row>
        <row r="985">
          <cell r="A985" t="str">
            <v>001.17.03133</v>
          </cell>
          <cell r="B985" t="str">
            <v>Fornecimento e Instalação de Condulete de Alumínio Tipo """"E"""", S/ Tampa, 1""""</v>
          </cell>
          <cell r="C985" t="str">
            <v>UN</v>
          </cell>
          <cell r="D985">
            <v>7.5951000000000004</v>
          </cell>
        </row>
        <row r="986">
          <cell r="A986" t="str">
            <v>001.17.03135</v>
          </cell>
          <cell r="B986" t="str">
            <v>Fornecimento e Instalação de Condulete de Alumínio Tipo """"E"""", C/ Tampa, 1 1/4""""</v>
          </cell>
          <cell r="C986" t="str">
            <v>UN</v>
          </cell>
          <cell r="D986">
            <v>13.6313</v>
          </cell>
        </row>
        <row r="987">
          <cell r="A987" t="str">
            <v>001.17.03137</v>
          </cell>
          <cell r="B987" t="str">
            <v>Fornecimento e Instalação de Condulete de Alumínio Tipo """"E"""", C/ Tampa, 1 1/2""""</v>
          </cell>
          <cell r="C987" t="str">
            <v>UN</v>
          </cell>
          <cell r="D987">
            <v>18.641300000000001</v>
          </cell>
        </row>
        <row r="988">
          <cell r="A988" t="str">
            <v>001.17.03139</v>
          </cell>
          <cell r="B988" t="str">
            <v>Fornecimento e Instalação de Condulete de Alumínio Tipo """"E"""", C/ Tampa, 2""""</v>
          </cell>
          <cell r="C988" t="str">
            <v>UN</v>
          </cell>
          <cell r="D988">
            <v>26.311299999999999</v>
          </cell>
        </row>
        <row r="989">
          <cell r="A989" t="str">
            <v>001.17.03141</v>
          </cell>
          <cell r="B989" t="str">
            <v>Fornecimento e Instalação de Condulete de Alumínio Tipo """"E"""", C/ Tampa, 2  1/2""""</v>
          </cell>
          <cell r="C989" t="str">
            <v>UN</v>
          </cell>
          <cell r="D989">
            <v>55.011299999999999</v>
          </cell>
        </row>
        <row r="990">
          <cell r="A990" t="str">
            <v>001.17.03143</v>
          </cell>
          <cell r="B990" t="str">
            <v>Fornecimento e Instalação de Condulete de Alumínio Tipo """"LL"""",""""LB"""", """"LR"""", S/ Tampa, 1/2""""</v>
          </cell>
          <cell r="C990" t="str">
            <v>UN</v>
          </cell>
          <cell r="D990">
            <v>5.7950999999999997</v>
          </cell>
        </row>
        <row r="991">
          <cell r="A991" t="str">
            <v>001.17.03145</v>
          </cell>
          <cell r="B991" t="str">
            <v>Fornecimento e Instalação de Condulete de Alumínio Tipo """"LL"""",""""LB"""", """"LR"""", S/ Tampa, 3/4""""</v>
          </cell>
          <cell r="C991" t="str">
            <v>UN</v>
          </cell>
          <cell r="D991">
            <v>5.7950999999999997</v>
          </cell>
        </row>
        <row r="992">
          <cell r="A992" t="str">
            <v>001.17.03147</v>
          </cell>
          <cell r="B992" t="str">
            <v>Fornecimento e Instalação de Condulete de Alumínio Tipo  """"LL"""",""""LB"""", """"LR"""", S/ Tampa, 1""""</v>
          </cell>
          <cell r="C992" t="str">
            <v>UN</v>
          </cell>
          <cell r="D992">
            <v>8.5251000000000001</v>
          </cell>
        </row>
        <row r="993">
          <cell r="A993" t="str">
            <v>001.17.03149</v>
          </cell>
          <cell r="B993" t="str">
            <v>Fornecimento e Instalação de Condulete de Alumínio Tipo """"LL"""",""""LB"""", """"LR"""", C/ Tampa, 1 1/4""""</v>
          </cell>
          <cell r="C993" t="str">
            <v>UN</v>
          </cell>
          <cell r="D993">
            <v>14.661300000000001</v>
          </cell>
        </row>
        <row r="994">
          <cell r="A994" t="str">
            <v>001.17.03151</v>
          </cell>
          <cell r="B994" t="str">
            <v>Fornecimento e Instalação de Condulete de Alumínio Tipo  """"LL"""",""""LB"""", """"LR"""", C/ Tampa, 1 1/2""""</v>
          </cell>
          <cell r="C994" t="str">
            <v>UN</v>
          </cell>
          <cell r="D994">
            <v>19.691299999999998</v>
          </cell>
        </row>
        <row r="995">
          <cell r="A995" t="str">
            <v>001.17.03153</v>
          </cell>
          <cell r="B995" t="str">
            <v>Fornecimento e Instalação de Condulete de Alumínio Tipo  """"LL"""",""""LB"""", """"LR"""", C/ Tampa, 2""""</v>
          </cell>
          <cell r="C995" t="str">
            <v>UN</v>
          </cell>
          <cell r="D995">
            <v>27.211300000000001</v>
          </cell>
        </row>
        <row r="996">
          <cell r="A996" t="str">
            <v>001.17.03155</v>
          </cell>
          <cell r="B996" t="str">
            <v>Fornecimento e Instalação de Condulete de Alumínio Tipo  """"LL"""",""""LB"""", """"LR"""", C/ Tampa, 2  1/2""""</v>
          </cell>
          <cell r="C996" t="str">
            <v>UN</v>
          </cell>
          <cell r="D996">
            <v>55.271299999999997</v>
          </cell>
        </row>
        <row r="997">
          <cell r="A997" t="str">
            <v>001.17.03157</v>
          </cell>
          <cell r="B997" t="str">
            <v>Fornecimento e Instalação de Condulete de Alumínio Tipo """"TB"""", S/ Tampa, 1/2""""</v>
          </cell>
          <cell r="C997" t="str">
            <v>UN</v>
          </cell>
          <cell r="D997">
            <v>6.4939</v>
          </cell>
        </row>
        <row r="998">
          <cell r="A998" t="str">
            <v>001.17.03159</v>
          </cell>
          <cell r="B998" t="str">
            <v>Fornecimento e Instalação de Condulete de Alumínio Tipo """"TB"""", S/ Tampa, 3/4""""</v>
          </cell>
          <cell r="C998" t="str">
            <v>UN</v>
          </cell>
          <cell r="D998">
            <v>6.4939</v>
          </cell>
        </row>
        <row r="999">
          <cell r="A999" t="str">
            <v>001.17.03161</v>
          </cell>
          <cell r="B999" t="str">
            <v>Fornecimento e Instalação de Condulete de Alumínio Tipo """"TB"""", S/ Tampa, 1""""</v>
          </cell>
          <cell r="C999" t="str">
            <v>UN</v>
          </cell>
          <cell r="D999">
            <v>9.5439000000000007</v>
          </cell>
        </row>
        <row r="1000">
          <cell r="A1000" t="str">
            <v>001.17.03163</v>
          </cell>
          <cell r="B1000" t="str">
            <v>Fornecimento e Instalação de Condulete de Alumínio Tipo """"TB"""", C/ Tampa, 1 1/4""""</v>
          </cell>
          <cell r="C1000" t="str">
            <v>UN</v>
          </cell>
          <cell r="D1000">
            <v>16.330100000000002</v>
          </cell>
        </row>
        <row r="1001">
          <cell r="A1001" t="str">
            <v>001.17.03165</v>
          </cell>
          <cell r="B1001" t="str">
            <v>Fornecimento e Instalação de Condulete de Alumínio Tipo """"TB"""", C/ Tampa, 1 1/2""""</v>
          </cell>
          <cell r="C1001" t="str">
            <v>UN</v>
          </cell>
          <cell r="D1001">
            <v>22.030100000000001</v>
          </cell>
        </row>
        <row r="1002">
          <cell r="A1002" t="str">
            <v>001.17.03166</v>
          </cell>
          <cell r="B1002" t="str">
            <v>Fornecimento e Instalação de Condulete de Alumínio Tipo """"TB"""", C/ Tampa, 2""""</v>
          </cell>
          <cell r="C1002" t="str">
            <v>UN</v>
          </cell>
          <cell r="D1002">
            <v>29.5501</v>
          </cell>
        </row>
        <row r="1003">
          <cell r="A1003" t="str">
            <v>001.17.03167</v>
          </cell>
          <cell r="B1003" t="str">
            <v>Fornecimento e Instalação de Condulete de Alumínio Tipo """"TB"""", C/ Tampa, 2  1/2""""</v>
          </cell>
          <cell r="C1003" t="str">
            <v>UN</v>
          </cell>
          <cell r="D1003">
            <v>59.510100000000001</v>
          </cell>
        </row>
        <row r="1004">
          <cell r="A1004" t="str">
            <v>001.17.03168</v>
          </cell>
          <cell r="B1004" t="str">
            <v>Fornecimento e Instalação de Condulete de Alumínio Tipo """"X"""", S/ Tampa, 1/2""""</v>
          </cell>
          <cell r="C1004" t="str">
            <v>UN</v>
          </cell>
          <cell r="D1004">
            <v>6.3350999999999997</v>
          </cell>
        </row>
        <row r="1005">
          <cell r="A1005" t="str">
            <v>001.17.03169</v>
          </cell>
          <cell r="B1005" t="str">
            <v>Fornecimento e Instalação de Condulete de Alumínio Tipo """"X"""", S/ Tampa, 3/4""""</v>
          </cell>
          <cell r="C1005" t="str">
            <v>UN</v>
          </cell>
          <cell r="D1005">
            <v>6.3350999999999997</v>
          </cell>
        </row>
        <row r="1006">
          <cell r="A1006" t="str">
            <v>001.17.03170</v>
          </cell>
          <cell r="B1006" t="str">
            <v>Fornecimento e Instalação de Condulete de Alumínio Tipo """"X"""", S/ Tampa, 1""""</v>
          </cell>
          <cell r="C1006" t="str">
            <v>UN</v>
          </cell>
          <cell r="D1006">
            <v>9.3651</v>
          </cell>
        </row>
        <row r="1007">
          <cell r="A1007" t="str">
            <v>001.17.03171</v>
          </cell>
          <cell r="B1007" t="str">
            <v>Fornecimento e Instalação de Condulete de Alumínio Tipo """"X"""", C/ Tampa, 1 1/4""""</v>
          </cell>
          <cell r="C1007" t="str">
            <v>UN</v>
          </cell>
          <cell r="D1007">
            <v>16.421299999999999</v>
          </cell>
        </row>
        <row r="1008">
          <cell r="A1008" t="str">
            <v>001.17.03172</v>
          </cell>
          <cell r="B1008" t="str">
            <v>Fornecimento e Instalação de Condulete de Alumínio Tipo """"X"""", C/ Tampa, 1 1/2""""</v>
          </cell>
          <cell r="C1008" t="str">
            <v>UN</v>
          </cell>
          <cell r="D1008">
            <v>23.3813</v>
          </cell>
        </row>
        <row r="1009">
          <cell r="A1009" t="str">
            <v>001.17.03173</v>
          </cell>
          <cell r="B1009" t="str">
            <v>Fornecimento e Instalação de Condulete de Alumínio Tipo """"X"""", C/ Tampa, 2""""</v>
          </cell>
          <cell r="C1009" t="str">
            <v>UN</v>
          </cell>
          <cell r="D1009">
            <v>31.321300000000001</v>
          </cell>
        </row>
        <row r="1010">
          <cell r="A1010" t="str">
            <v>001.17.03174</v>
          </cell>
          <cell r="B1010" t="str">
            <v>Fornecimento e Instalação de Condulete de Alumínio Tipo """"X"""", C/ Tampa, 2  1/2""""</v>
          </cell>
          <cell r="C1010" t="str">
            <v>UN</v>
          </cell>
          <cell r="D1010">
            <v>59.0413</v>
          </cell>
        </row>
        <row r="1011">
          <cell r="A1011" t="str">
            <v>001.17.03175</v>
          </cell>
          <cell r="B1011" t="str">
            <v>Fornecimento e Instalação de Tampa de Alumínio 1/2"""" e 3/4"""" 1 P</v>
          </cell>
          <cell r="C1011" t="str">
            <v>UN</v>
          </cell>
          <cell r="D1011">
            <v>1.7963</v>
          </cell>
        </row>
        <row r="1012">
          <cell r="A1012" t="str">
            <v>001.17.03176</v>
          </cell>
          <cell r="B1012" t="str">
            <v>Fornecimento e Instalação de Tampa de Alumínio 1/2"""" e 3/4"""" 1 P Red.</v>
          </cell>
          <cell r="C1012" t="str">
            <v>UN</v>
          </cell>
          <cell r="D1012">
            <v>1.7963</v>
          </cell>
        </row>
        <row r="1013">
          <cell r="A1013" t="str">
            <v>001.17.03177</v>
          </cell>
          <cell r="B1013" t="str">
            <v>Fornecimento e Instalação de Tampa de Alumínio 1/2"""" e 3/4"""" 1 P RJ 45</v>
          </cell>
          <cell r="C1013" t="str">
            <v>UN</v>
          </cell>
          <cell r="D1013">
            <v>1.7963</v>
          </cell>
        </row>
        <row r="1014">
          <cell r="A1014" t="str">
            <v>001.17.03178</v>
          </cell>
          <cell r="B1014" t="str">
            <v>Fornecimento e Instalação de Tampa de Alumínio 1/2"""" e 3/4"""" 2 P</v>
          </cell>
          <cell r="C1014" t="str">
            <v>UN</v>
          </cell>
          <cell r="D1014">
            <v>1.7963</v>
          </cell>
        </row>
        <row r="1015">
          <cell r="A1015" t="str">
            <v>001.17.03179</v>
          </cell>
          <cell r="B1015" t="str">
            <v>Fornecimento e Instalação de Tampa de Alumínio 1/2"""" e 3/4"""" 2 P Sep.</v>
          </cell>
          <cell r="C1015" t="str">
            <v>UN</v>
          </cell>
          <cell r="D1015">
            <v>1.7963</v>
          </cell>
        </row>
        <row r="1016">
          <cell r="A1016" t="str">
            <v>001.17.03181</v>
          </cell>
          <cell r="B1016" t="str">
            <v>Fornecimento e Instalação de Tampa de Alumínio 1/2"""" e 3/4"""" 2 P RJ 45</v>
          </cell>
          <cell r="C1016" t="str">
            <v>UN</v>
          </cell>
          <cell r="D1016">
            <v>1.7963</v>
          </cell>
        </row>
        <row r="1017">
          <cell r="A1017" t="str">
            <v>001.17.03183</v>
          </cell>
          <cell r="B1017" t="str">
            <v>Fornecimento e Instalação de Tampa de Alumínio 1/2"""" e 3/4"""" 3 P</v>
          </cell>
          <cell r="C1017" t="str">
            <v>UN</v>
          </cell>
          <cell r="D1017">
            <v>1.7963</v>
          </cell>
        </row>
        <row r="1018">
          <cell r="A1018" t="str">
            <v>001.17.03185</v>
          </cell>
          <cell r="B1018" t="str">
            <v>Fornecimento e Instalação de Tampa de Alumínio 1/2"""" e 3/4"""" Cega</v>
          </cell>
          <cell r="C1018" t="str">
            <v>UN</v>
          </cell>
          <cell r="D1018">
            <v>1.7963</v>
          </cell>
        </row>
        <row r="1019">
          <cell r="A1019" t="str">
            <v>001.17.03187</v>
          </cell>
          <cell r="B1019" t="str">
            <v>Fornecimento e Instalação de Tampa de Alumínio 1"""" 1 P</v>
          </cell>
          <cell r="C1019" t="str">
            <v>UN</v>
          </cell>
          <cell r="D1019">
            <v>2.2763</v>
          </cell>
        </row>
        <row r="1020">
          <cell r="A1020" t="str">
            <v>001.17.03189</v>
          </cell>
          <cell r="B1020" t="str">
            <v>Fornecimento e Instalação de Tampa de Alumínio 1"""" 1 P Red.</v>
          </cell>
          <cell r="C1020" t="str">
            <v>UN</v>
          </cell>
          <cell r="D1020">
            <v>2.2763</v>
          </cell>
        </row>
        <row r="1021">
          <cell r="A1021" t="str">
            <v>001.17.03191</v>
          </cell>
          <cell r="B1021" t="str">
            <v>Fornecimento e Instalação de Tampa de Alumínio 1"""" 1 P RJ 45</v>
          </cell>
          <cell r="C1021" t="str">
            <v>UN</v>
          </cell>
          <cell r="D1021">
            <v>2.2763</v>
          </cell>
        </row>
        <row r="1022">
          <cell r="A1022" t="str">
            <v>001.17.03193</v>
          </cell>
          <cell r="B1022" t="str">
            <v>Fornecimento e Instalação de Tampa de Alumínio 1"""" 2 P</v>
          </cell>
          <cell r="C1022" t="str">
            <v>UN</v>
          </cell>
          <cell r="D1022">
            <v>2.2763</v>
          </cell>
        </row>
        <row r="1023">
          <cell r="A1023" t="str">
            <v>001.17.03195</v>
          </cell>
          <cell r="B1023" t="str">
            <v>Fornecimento e Instalação de Tampa de Alumínio 1"""" 2 P Sep.</v>
          </cell>
          <cell r="C1023" t="str">
            <v>UN</v>
          </cell>
          <cell r="D1023">
            <v>2.2763</v>
          </cell>
        </row>
        <row r="1024">
          <cell r="A1024" t="str">
            <v>001.17.03197</v>
          </cell>
          <cell r="B1024" t="str">
            <v>Fornecimento e Instalação de Tampa de Alumínio 1"""" 2 P RJ 45</v>
          </cell>
          <cell r="C1024" t="str">
            <v>UN</v>
          </cell>
          <cell r="D1024">
            <v>2.2763</v>
          </cell>
        </row>
        <row r="1025">
          <cell r="A1025" t="str">
            <v>001.17.03199</v>
          </cell>
          <cell r="B1025" t="str">
            <v>Fornecimento e Instalação de Tampa de Alumínio 1"""" 3 P</v>
          </cell>
          <cell r="C1025" t="str">
            <v>UN</v>
          </cell>
          <cell r="D1025">
            <v>2.2763</v>
          </cell>
        </row>
        <row r="1026">
          <cell r="A1026" t="str">
            <v>001.17.03201</v>
          </cell>
          <cell r="B1026" t="str">
            <v>Fornecimento e Instalação de Tampa de Alumínio 1"""" Cega</v>
          </cell>
          <cell r="C1026" t="str">
            <v>UN</v>
          </cell>
          <cell r="D1026">
            <v>2.2763</v>
          </cell>
        </row>
        <row r="1027">
          <cell r="A1027" t="str">
            <v>001.17.03600</v>
          </cell>
          <cell r="B1027" t="str">
            <v>Fornecimento e instalação de caixa metálica com tampa parafusada de Embutir de 20.00x20.00x10.00 cm</v>
          </cell>
          <cell r="C1027" t="str">
            <v>UN</v>
          </cell>
          <cell r="D1027">
            <v>27.677399999999999</v>
          </cell>
        </row>
        <row r="1028">
          <cell r="A1028" t="str">
            <v>001.17.03620</v>
          </cell>
          <cell r="B1028" t="str">
            <v>Fornecimento e instalação de caixa metálica com tampa parafusada de Embutir de 25.00x25.00x12.00 cm</v>
          </cell>
          <cell r="C1028" t="str">
            <v>UN</v>
          </cell>
          <cell r="D1028">
            <v>34.0961</v>
          </cell>
        </row>
        <row r="1029">
          <cell r="A1029" t="str">
            <v>001.17.03640</v>
          </cell>
          <cell r="B1029" t="str">
            <v>Fornecimento e instalação de caixa metálica com tampa parafusada de Embutir 30.00x30.00x15.00 cm</v>
          </cell>
          <cell r="C1029" t="str">
            <v>UN</v>
          </cell>
          <cell r="D1029">
            <v>47.6509</v>
          </cell>
        </row>
        <row r="1030">
          <cell r="A1030" t="str">
            <v>001.17.03660</v>
          </cell>
          <cell r="B1030" t="str">
            <v>Fornecimento e instalação de caixa metálica com tampa parafusada de Embutir 40.00x40.00x15.00 cm</v>
          </cell>
          <cell r="C1030" t="str">
            <v>UN</v>
          </cell>
          <cell r="D1030">
            <v>71.347800000000007</v>
          </cell>
        </row>
        <row r="1031">
          <cell r="A1031" t="str">
            <v>001.17.03680</v>
          </cell>
          <cell r="B1031" t="str">
            <v>Fornecimento e instalação de caixa metálica com tampa parafusada de Embutir 50.00x50.00x15.00 cm</v>
          </cell>
          <cell r="C1031" t="str">
            <v>UN</v>
          </cell>
          <cell r="D1031">
            <v>91.437799999999996</v>
          </cell>
        </row>
        <row r="1032">
          <cell r="A1032" t="str">
            <v>001.17.03820</v>
          </cell>
          <cell r="B1032" t="str">
            <v>Fornecimento e instalação de Quadro Metálico De  80 x 60 x 25 cm C/Porta P/ Comando</v>
          </cell>
          <cell r="C1032" t="str">
            <v>UN</v>
          </cell>
          <cell r="D1032">
            <v>285.25560000000002</v>
          </cell>
        </row>
        <row r="1033">
          <cell r="A1033" t="str">
            <v>001.17.03840</v>
          </cell>
          <cell r="B1033" t="str">
            <v>Fornecimento e instalação de Quadro Metálico De  60x 60x20 cm C/Porta P/ Comando</v>
          </cell>
          <cell r="C1033" t="str">
            <v>UN</v>
          </cell>
          <cell r="D1033">
            <v>290.11869999999999</v>
          </cell>
        </row>
        <row r="1034">
          <cell r="A1034" t="str">
            <v>001.17.03850</v>
          </cell>
          <cell r="B1034" t="str">
            <v>Fornecimento e instalação de Quadro De Distribuicao P/ 01- 03 Circuitos De Sobrepor, Pvc, Eletromar ou Mesmo Padrão</v>
          </cell>
          <cell r="C1034" t="str">
            <v>UN</v>
          </cell>
          <cell r="D1034">
            <v>33.127800000000001</v>
          </cell>
        </row>
        <row r="1035">
          <cell r="A1035" t="str">
            <v>001.17.03855</v>
          </cell>
          <cell r="B1035" t="str">
            <v>Fornecimento e instalação de Quadro De Distribuicao P/ 04 - 06 Circuitos De Sobrepor, Pvc, Eletromar ou Mesmo Padrão</v>
          </cell>
          <cell r="C1035" t="str">
            <v>UN</v>
          </cell>
          <cell r="D1035">
            <v>42.2378</v>
          </cell>
        </row>
        <row r="1036">
          <cell r="A1036" t="str">
            <v>001.17.03860</v>
          </cell>
          <cell r="B1036" t="str">
            <v>Fornecimento e instalação de Quadro De Dist Embutir Metálico Com Porta P/ 06 Circuitos</v>
          </cell>
          <cell r="C1036" t="str">
            <v>UN</v>
          </cell>
          <cell r="D1036">
            <v>36.1678</v>
          </cell>
        </row>
        <row r="1037">
          <cell r="A1037" t="str">
            <v>001.17.03880</v>
          </cell>
          <cell r="B1037" t="str">
            <v>Fornecimento e instalação de Quadro De Dist Embutir Metálico Com Porta P/ 12 Circuitos</v>
          </cell>
          <cell r="C1037" t="str">
            <v>UN</v>
          </cell>
          <cell r="D1037">
            <v>46.957799999999999</v>
          </cell>
        </row>
        <row r="1038">
          <cell r="A1038" t="str">
            <v>001.17.03900</v>
          </cell>
          <cell r="B1038" t="str">
            <v>Fornecimento e instalação de Quadro De Dist Embutir Metálico Com Porta P/ 18 Circuitos</v>
          </cell>
          <cell r="C1038" t="str">
            <v>UN</v>
          </cell>
          <cell r="D1038">
            <v>85.844800000000006</v>
          </cell>
        </row>
        <row r="1039">
          <cell r="A1039" t="str">
            <v>001.17.03920</v>
          </cell>
          <cell r="B1039" t="str">
            <v>Fornecimento e instalação de Quadro De Dist Tripolar Embutir C/ Barramento Com Porta 20 Circuitos 100 A</v>
          </cell>
          <cell r="C1039" t="str">
            <v>UN</v>
          </cell>
          <cell r="D1039">
            <v>134.12479999999999</v>
          </cell>
        </row>
        <row r="1040">
          <cell r="A1040" t="str">
            <v>001.17.03980</v>
          </cell>
          <cell r="B1040" t="str">
            <v>Fornecimento e instalação de Quadro De Dist Tripolar Embutir C/ Barramento Com Porta 24 Circuitos 100 A</v>
          </cell>
          <cell r="C1040" t="str">
            <v>UN</v>
          </cell>
          <cell r="D1040">
            <v>183.55170000000001</v>
          </cell>
        </row>
        <row r="1041">
          <cell r="A1041" t="str">
            <v>001.17.04000</v>
          </cell>
          <cell r="B1041" t="str">
            <v>Fornecimento e instalação de Quadro De Dist Tripolar Embutir C/ Barramento Com Porta 40 Circuitos 100 A</v>
          </cell>
          <cell r="C1041" t="str">
            <v>UN</v>
          </cell>
          <cell r="D1041">
            <v>418.18869999999998</v>
          </cell>
        </row>
        <row r="1042">
          <cell r="A1042" t="str">
            <v>001.17.04020</v>
          </cell>
          <cell r="B1042" t="str">
            <v>Fornecimento e instalação de Quadro De Dist Tripolar Embutir C/ Barramento Com Porta 50 Circuitos 100 A</v>
          </cell>
          <cell r="C1042" t="str">
            <v>UN</v>
          </cell>
          <cell r="D1042">
            <v>570.69560000000001</v>
          </cell>
        </row>
        <row r="1043">
          <cell r="A1043" t="str">
            <v>001.17.04060</v>
          </cell>
          <cell r="B1043" t="str">
            <v>Fornecimento e instalação de Quadro De Dist Tripolar Embutir C/ Barramento Com Porta 32 Circuitos 100 A</v>
          </cell>
          <cell r="C1043" t="str">
            <v>UN</v>
          </cell>
          <cell r="D1043">
            <v>197.90170000000001</v>
          </cell>
        </row>
        <row r="1044">
          <cell r="A1044" t="str">
            <v>001.17.04200</v>
          </cell>
          <cell r="B1044" t="str">
            <v>Fornecimento e Instalação de Disjuntor monofásico EL 10A da marca Eletromar ou Mesmo Padrão (UL)</v>
          </cell>
          <cell r="C1044" t="str">
            <v>UN</v>
          </cell>
          <cell r="D1044">
            <v>6.3827999999999996</v>
          </cell>
        </row>
        <row r="1045">
          <cell r="A1045" t="str">
            <v>001.17.04202</v>
          </cell>
          <cell r="B1045" t="str">
            <v>Fornecimento e Instalação de Disjuntor monofásico EL 15A da marca Eletromar ou Mesmo Padrão (UL)</v>
          </cell>
          <cell r="C1045" t="str">
            <v>UN</v>
          </cell>
          <cell r="D1045">
            <v>6.5027999999999997</v>
          </cell>
        </row>
        <row r="1046">
          <cell r="A1046" t="str">
            <v>001.17.04203</v>
          </cell>
          <cell r="B1046" t="str">
            <v>Fornecimento e Instalação de Disjuntor monofásico EL 20A da marca Eletromar ou Mesmo Padrão (UL)</v>
          </cell>
          <cell r="C1046" t="str">
            <v>UN</v>
          </cell>
          <cell r="D1046">
            <v>6.4518000000000004</v>
          </cell>
        </row>
        <row r="1047">
          <cell r="A1047" t="str">
            <v>001.17.04204</v>
          </cell>
          <cell r="B1047" t="str">
            <v>Fornecimento e Instalação de Disjuntor monofásico EL 25A da marca Eletromar ou Mesmo Padrão (UL)</v>
          </cell>
          <cell r="C1047" t="str">
            <v>UN</v>
          </cell>
          <cell r="D1047">
            <v>6.4518000000000004</v>
          </cell>
        </row>
        <row r="1048">
          <cell r="A1048" t="str">
            <v>001.17.04205</v>
          </cell>
          <cell r="B1048" t="str">
            <v>Fornecimento e Instalação de Disjuntor monofásico EL 30A da marca Eletromar ou Mesmo Padrão (UL)</v>
          </cell>
          <cell r="C1048" t="str">
            <v>UN</v>
          </cell>
          <cell r="D1048">
            <v>6.4428000000000001</v>
          </cell>
        </row>
        <row r="1049">
          <cell r="A1049" t="str">
            <v>001.17.04206</v>
          </cell>
          <cell r="B1049" t="str">
            <v>Fornecimento e Instalação de Disjuntor monofásico EL 35A da marca Eletromar ou Mesmo Padrão (UL)</v>
          </cell>
          <cell r="C1049" t="str">
            <v>UN</v>
          </cell>
          <cell r="D1049">
            <v>9.8287999999999993</v>
          </cell>
        </row>
        <row r="1050">
          <cell r="A1050" t="str">
            <v>001.17.04207</v>
          </cell>
          <cell r="B1050" t="str">
            <v>Fornecimento e Instalação de Disjuntor monofásico EL 40A da marca Eletromar ou Mesmo Padrão (UL)</v>
          </cell>
          <cell r="C1050" t="str">
            <v>UN</v>
          </cell>
          <cell r="D1050">
            <v>9.7338000000000005</v>
          </cell>
        </row>
        <row r="1051">
          <cell r="A1051" t="str">
            <v>001.17.04208</v>
          </cell>
          <cell r="B1051" t="str">
            <v>Fornecimento e Instalação de Disjuntor monofásico EL 50A da marca Eletromar ou Mesmo Padrão (UL)</v>
          </cell>
          <cell r="C1051" t="str">
            <v>UN</v>
          </cell>
          <cell r="D1051">
            <v>9.0527999999999995</v>
          </cell>
        </row>
        <row r="1052">
          <cell r="A1052" t="str">
            <v>001.17.04210</v>
          </cell>
          <cell r="B1052" t="str">
            <v>Fornecimento e Instalação de Disjuntor monofásico EL 60A da marca Eletromar ou Mesmo Padrão (UL)</v>
          </cell>
          <cell r="C1052" t="str">
            <v>UN</v>
          </cell>
          <cell r="D1052">
            <v>14.152799999999999</v>
          </cell>
        </row>
        <row r="1053">
          <cell r="A1053" t="str">
            <v>001.17.04212</v>
          </cell>
          <cell r="B1053" t="str">
            <v>Fornecimento e Instalação de Disjuntor monofásico EL 70A da marca Eletromar ou Mesmo Padrão (UL)</v>
          </cell>
          <cell r="C1053" t="str">
            <v>UN</v>
          </cell>
          <cell r="D1053">
            <v>14.152799999999999</v>
          </cell>
        </row>
        <row r="1054">
          <cell r="A1054" t="str">
            <v>001.17.04214</v>
          </cell>
          <cell r="B1054" t="str">
            <v>Fornecimento e Instalação de Disjuntor bifásico EL 10A da marca Eletromar ou Mesmo Padrão (UL)</v>
          </cell>
          <cell r="C1054" t="str">
            <v>UN</v>
          </cell>
          <cell r="D1054">
            <v>32.344799999999999</v>
          </cell>
        </row>
        <row r="1055">
          <cell r="A1055" t="str">
            <v>001.17.04216</v>
          </cell>
          <cell r="B1055" t="str">
            <v>Fornecimento e Instalação de Disjuntor bifásico EL 15A da marca Eletromar ou Mesmo Padrão (UL)</v>
          </cell>
          <cell r="C1055" t="str">
            <v>UN</v>
          </cell>
          <cell r="D1055">
            <v>30.945799999999998</v>
          </cell>
        </row>
        <row r="1056">
          <cell r="A1056" t="str">
            <v>001.17.04218</v>
          </cell>
          <cell r="B1056" t="str">
            <v>Fornecimento e Instalação de Disjuntor bifásico EL 20A da marca Eletromar ou Mesmo Padrão (UL)</v>
          </cell>
          <cell r="C1056" t="str">
            <v>UN</v>
          </cell>
          <cell r="D1056">
            <v>30.945799999999998</v>
          </cell>
        </row>
        <row r="1057">
          <cell r="A1057" t="str">
            <v>001.17.04220</v>
          </cell>
          <cell r="B1057" t="str">
            <v>Fornecimento e Instalação de Disjuntor bifásico EL 25A da marca Eletromar ou Mesmo Padrão (UL)</v>
          </cell>
          <cell r="C1057" t="str">
            <v>UN</v>
          </cell>
          <cell r="D1057">
            <v>30.945799999999998</v>
          </cell>
        </row>
        <row r="1058">
          <cell r="A1058" t="str">
            <v>001.17.04222</v>
          </cell>
          <cell r="B1058" t="str">
            <v>Fornecimento e Instalação de Disjuntor bifásico EL 30A da marca Eletromar ou Mesmo Padrão (UL)</v>
          </cell>
          <cell r="C1058" t="str">
            <v>UN</v>
          </cell>
          <cell r="D1058">
            <v>30.945799999999998</v>
          </cell>
        </row>
        <row r="1059">
          <cell r="A1059" t="str">
            <v>001.17.04224</v>
          </cell>
          <cell r="B1059" t="str">
            <v>Fornecimento e Instalação de Disjuntor bifásico EL 35A da marca Eletromar ou Mesmo Padrão (UL)</v>
          </cell>
          <cell r="C1059" t="str">
            <v>UN</v>
          </cell>
          <cell r="D1059">
            <v>32.344799999999999</v>
          </cell>
        </row>
        <row r="1060">
          <cell r="A1060" t="str">
            <v>001.17.04226</v>
          </cell>
          <cell r="B1060" t="str">
            <v>Fornecimento e Instalação de Disjuntor bifásico EL 40A da marca Eletromar ou Mesmo Padrão (UL)</v>
          </cell>
          <cell r="C1060" t="str">
            <v>UN</v>
          </cell>
          <cell r="D1060">
            <v>32.344799999999999</v>
          </cell>
        </row>
        <row r="1061">
          <cell r="A1061" t="str">
            <v>001.17.04228</v>
          </cell>
          <cell r="B1061" t="str">
            <v>Fornecimento e Instalação de Disjuntor bifásico EL 50A da marca Eletromar ou Mesmo Padrão (UL))</v>
          </cell>
          <cell r="C1061" t="str">
            <v>UN</v>
          </cell>
          <cell r="D1061">
            <v>32.344799999999999</v>
          </cell>
        </row>
        <row r="1062">
          <cell r="A1062" t="str">
            <v>001.17.04230</v>
          </cell>
          <cell r="B1062" t="str">
            <v>Fornecimento e Instalação de Disjuntor bifásico EL 60A da marca Eletromar ou Mesmo Padrão (UL)</v>
          </cell>
          <cell r="C1062" t="str">
            <v>UN</v>
          </cell>
          <cell r="D1062">
            <v>46.3628</v>
          </cell>
        </row>
        <row r="1063">
          <cell r="A1063" t="str">
            <v>001.17.04231</v>
          </cell>
          <cell r="B1063" t="str">
            <v>Fornecimento e Instalação de Disjuntor bifásico EL 70A da marca Eletromar ou Mesmo Padrão (UL)</v>
          </cell>
          <cell r="C1063" t="str">
            <v>UN</v>
          </cell>
          <cell r="D1063">
            <v>47.0608</v>
          </cell>
        </row>
        <row r="1064">
          <cell r="A1064" t="str">
            <v>001.17.04232</v>
          </cell>
          <cell r="B1064" t="str">
            <v>Fornecimento e Instalação de Disjuntor bifásico EL 90A da marca Eletromar ou Mesmo Padrão (UL)</v>
          </cell>
          <cell r="C1064" t="str">
            <v>UN</v>
          </cell>
          <cell r="D1064">
            <v>47.0608</v>
          </cell>
        </row>
        <row r="1065">
          <cell r="A1065" t="str">
            <v>001.17.04233</v>
          </cell>
          <cell r="B1065" t="str">
            <v>Fornecimento e Instalação de Disjuntor bifásico EL 100A da marca Eletromar ou Mesmo Padrão (UL)</v>
          </cell>
          <cell r="C1065" t="str">
            <v>UN</v>
          </cell>
          <cell r="D1065">
            <v>46.3628</v>
          </cell>
        </row>
        <row r="1066">
          <cell r="A1066" t="str">
            <v>001.17.04234</v>
          </cell>
          <cell r="B1066" t="str">
            <v>Fornecimento e Instalação de Disjuntor trifásico EL 10A  C da marca Eletromar ou Mesmo Padrão (UL)</v>
          </cell>
          <cell r="C1066" t="str">
            <v>UN</v>
          </cell>
          <cell r="D1066">
            <v>37.5886</v>
          </cell>
        </row>
        <row r="1067">
          <cell r="A1067" t="str">
            <v>001.17.04235</v>
          </cell>
          <cell r="B1067" t="str">
            <v>Fornecimento e Instalação de Disjuntor trifásico EL 15A  C da marca Eletromar ou Mesmo Padrão (UL)</v>
          </cell>
          <cell r="C1067" t="str">
            <v>UN</v>
          </cell>
          <cell r="D1067">
            <v>38.156599999999997</v>
          </cell>
        </row>
        <row r="1068">
          <cell r="A1068" t="str">
            <v>001.17.04236</v>
          </cell>
          <cell r="B1068" t="str">
            <v>Fornecimento e Instalação de Disjuntor trifásico EL 20A  C da marca Eletromar ou Mesmo Padrão (UL)</v>
          </cell>
          <cell r="C1068" t="str">
            <v>UN</v>
          </cell>
          <cell r="D1068">
            <v>36.9026</v>
          </cell>
        </row>
        <row r="1069">
          <cell r="A1069" t="str">
            <v>001.17.04237</v>
          </cell>
          <cell r="B1069" t="str">
            <v>Fornecimento e Instalação de Disjuntor trifásico EL 25A  C da marca Eletromar ou Mesmo Padrão (UL)</v>
          </cell>
          <cell r="C1069" t="str">
            <v>UN</v>
          </cell>
          <cell r="D1069">
            <v>37.0396</v>
          </cell>
        </row>
        <row r="1070">
          <cell r="A1070" t="str">
            <v>001.17.04238</v>
          </cell>
          <cell r="B1070" t="str">
            <v>Fornecimento e Instalação de Disjuntor trifásico EL 30A  C da marca Eletromar ou Mesmo Padrão (UL)</v>
          </cell>
          <cell r="C1070" t="str">
            <v>UN</v>
          </cell>
          <cell r="D1070">
            <v>37.459600000000002</v>
          </cell>
        </row>
        <row r="1071">
          <cell r="A1071" t="str">
            <v>001.17.04239</v>
          </cell>
          <cell r="B1071" t="str">
            <v>Fornecimento e Instalação de Disjuntor trifásico EL 35A  C da marca Eletromar ou Mesmo Padrão (UL)</v>
          </cell>
          <cell r="C1071" t="str">
            <v>UN</v>
          </cell>
          <cell r="D1071">
            <v>36.9026</v>
          </cell>
        </row>
        <row r="1072">
          <cell r="A1072" t="str">
            <v>001.17.04240</v>
          </cell>
          <cell r="B1072" t="str">
            <v>Fornecimento e Instalação de Disjuntor trifásico EL 40A  C da marca Eletromar ou Mesmo Padrão (UL)</v>
          </cell>
          <cell r="C1072" t="str">
            <v>UN</v>
          </cell>
          <cell r="D1072">
            <v>38.098599999999998</v>
          </cell>
        </row>
        <row r="1073">
          <cell r="A1073" t="str">
            <v>001.17.04241</v>
          </cell>
          <cell r="B1073" t="str">
            <v>Fornecimento e Instalação de Disjuntor trifásico EL 50A  C da marca Eletromar ou Mesmo Padrão (UL)</v>
          </cell>
          <cell r="C1073" t="str">
            <v>UN</v>
          </cell>
          <cell r="D1073">
            <v>38.818600000000004</v>
          </cell>
        </row>
        <row r="1074">
          <cell r="A1074" t="str">
            <v>001.17.04242</v>
          </cell>
          <cell r="B1074" t="str">
            <v>Fornecimento e Instalação de Disjuntor trifásico EL 60A  C da marca Eletromar ou Mesmo Padrão (UL)</v>
          </cell>
          <cell r="C1074" t="str">
            <v>UN</v>
          </cell>
          <cell r="D1074">
            <v>56.241599999999998</v>
          </cell>
        </row>
        <row r="1075">
          <cell r="A1075" t="str">
            <v>001.17.04243</v>
          </cell>
          <cell r="B1075" t="str">
            <v>Fornecimento e Instalação de Disjuntor trifásico EL 70A  C da marca Eletromar ou Mesmo Padrão (UL)</v>
          </cell>
          <cell r="C1075" t="str">
            <v>UN</v>
          </cell>
          <cell r="D1075">
            <v>56.241599999999998</v>
          </cell>
        </row>
        <row r="1076">
          <cell r="A1076" t="str">
            <v>001.17.04244</v>
          </cell>
          <cell r="B1076" t="str">
            <v>Fornecimento e Instalação de Disjuntor trifásico EL 90A  C da marca Eletromar ou Mesmo Padrão (UL)</v>
          </cell>
          <cell r="C1076" t="str">
            <v>UN</v>
          </cell>
          <cell r="D1076">
            <v>56.241599999999998</v>
          </cell>
        </row>
        <row r="1077">
          <cell r="A1077" t="str">
            <v>001.17.04245</v>
          </cell>
          <cell r="B1077" t="str">
            <v>Fornecimento e Instalação de Disjuntor trifásico EL 100A  C da marca Eletromar ou Mesmo Padrão (UL)</v>
          </cell>
          <cell r="C1077" t="str">
            <v>UN</v>
          </cell>
          <cell r="D1077">
            <v>56.241599999999998</v>
          </cell>
        </row>
        <row r="1078">
          <cell r="A1078" t="str">
            <v>001.17.04246</v>
          </cell>
          <cell r="B1078" t="str">
            <v>Fornecimento e Instalação de Disjuntor trifásico EL 120A  CA da marca Eletromar ou Mesmo Padrão (UL)</v>
          </cell>
          <cell r="C1078" t="str">
            <v>UN</v>
          </cell>
          <cell r="D1078">
            <v>168.3416</v>
          </cell>
        </row>
        <row r="1079">
          <cell r="A1079" t="str">
            <v>001.17.04247</v>
          </cell>
          <cell r="B1079" t="str">
            <v>Fornecimento e Instalação de Disjuntor trifásico EL 125A  CA da marca Eletromar ou Mesmo Padrão (UL)</v>
          </cell>
          <cell r="C1079" t="str">
            <v>UN</v>
          </cell>
          <cell r="D1079">
            <v>166.66159999999999</v>
          </cell>
        </row>
        <row r="1080">
          <cell r="A1080" t="str">
            <v>001.17.04248</v>
          </cell>
          <cell r="B1080" t="str">
            <v>Fornecimento e Instalação de Disjuntor trifásico EL 150A  CA da marca Eletromar ou Mesmo Padrão (UL)</v>
          </cell>
          <cell r="C1080" t="str">
            <v>UN</v>
          </cell>
          <cell r="D1080">
            <v>157.05160000000001</v>
          </cell>
        </row>
        <row r="1081">
          <cell r="A1081" t="str">
            <v>001.17.04249</v>
          </cell>
          <cell r="B1081" t="str">
            <v>Fornecimento e Instalação de Disjuntor trifásico EL 175A  CA da marca Eletromar ou Mesmo Padrão (UL)</v>
          </cell>
          <cell r="C1081" t="str">
            <v>UN</v>
          </cell>
          <cell r="D1081">
            <v>157.05160000000001</v>
          </cell>
        </row>
        <row r="1082">
          <cell r="A1082" t="str">
            <v>001.17.04250</v>
          </cell>
          <cell r="B1082" t="str">
            <v>Fornecimento e Instalação de Disjuntor trifásico EL 200A  CA da marca Eletromar ou Mesmo Padrão (UL)</v>
          </cell>
          <cell r="C1082" t="str">
            <v>UN</v>
          </cell>
          <cell r="D1082">
            <v>157.05160000000001</v>
          </cell>
        </row>
        <row r="1083">
          <cell r="A1083" t="str">
            <v>001.17.04251</v>
          </cell>
          <cell r="B1083" t="str">
            <v>Fornecimento e Instalação de Disjuntor trifásico EL 225A  CA da marca Eletromar ou Mesmo Padrão (UL)</v>
          </cell>
          <cell r="C1083" t="str">
            <v>UN</v>
          </cell>
          <cell r="D1083">
            <v>166.66159999999999</v>
          </cell>
        </row>
        <row r="1084">
          <cell r="A1084" t="str">
            <v>001.17.04252</v>
          </cell>
          <cell r="B1084" t="str">
            <v>Fornecimento e Instalação de Disjuntor trifásico EL 250A  CA da marca Eletromar ou Mesmo Padrão (UL)</v>
          </cell>
          <cell r="C1084" t="str">
            <v>UN</v>
          </cell>
          <cell r="D1084">
            <v>435.9076</v>
          </cell>
        </row>
        <row r="1085">
          <cell r="A1085" t="str">
            <v>001.17.04253</v>
          </cell>
          <cell r="B1085" t="str">
            <v>Fornecimento e Instalação de Disjuntor trifásico EL 300A  KI da marca Eletromar ou Mesmo Padrão (UL)</v>
          </cell>
          <cell r="C1085" t="str">
            <v>UN</v>
          </cell>
          <cell r="D1085">
            <v>1739.0686000000001</v>
          </cell>
        </row>
        <row r="1086">
          <cell r="A1086" t="str">
            <v>001.17.04254</v>
          </cell>
          <cell r="B1086" t="str">
            <v>Fornecimento e Instalação de Disjuntor trifásico EL 350A  KI da marca Eletromar ou Mesmo Padrão (UL)</v>
          </cell>
          <cell r="C1086" t="str">
            <v>UN</v>
          </cell>
          <cell r="D1086">
            <v>1739.0686000000001</v>
          </cell>
        </row>
        <row r="1087">
          <cell r="A1087" t="str">
            <v>001.17.04255</v>
          </cell>
          <cell r="B1087" t="str">
            <v>Fornecimento e Instalação de Disjuntor trifásico EL 400A  KI da marca Eletromar ou Mesmo Padrão (UL)</v>
          </cell>
          <cell r="C1087" t="str">
            <v>UN</v>
          </cell>
          <cell r="D1087">
            <v>1657.1786</v>
          </cell>
        </row>
        <row r="1088">
          <cell r="A1088" t="str">
            <v>001.17.04256</v>
          </cell>
          <cell r="B1088" t="str">
            <v>Fornecimento e Instalação de Disjuntor trifásico EL 500A  LI da marca Eletromar ou Mesmo Padrão (UL)</v>
          </cell>
          <cell r="C1088" t="str">
            <v>UN</v>
          </cell>
          <cell r="D1088">
            <v>2994.7356</v>
          </cell>
        </row>
        <row r="1089">
          <cell r="A1089" t="str">
            <v>001.17.04257</v>
          </cell>
          <cell r="B1089" t="str">
            <v>Fornecimento e Instalação de Disjuntor trifásico EL 600A  LI da marca Eletromar ou Mesmo Padrão (UL)</v>
          </cell>
          <cell r="C1089" t="str">
            <v>UN</v>
          </cell>
          <cell r="D1089">
            <v>2994.7356</v>
          </cell>
        </row>
        <row r="1090">
          <cell r="A1090" t="str">
            <v>001.17.04258</v>
          </cell>
          <cell r="B1090" t="str">
            <v>Fornecimento e Instalação de Disjuntor trifásico EL 630A  LI da marca Eletromar ou Mesmo Padrão (UL)</v>
          </cell>
          <cell r="C1090" t="str">
            <v>UN</v>
          </cell>
          <cell r="D1090">
            <v>2994.7356</v>
          </cell>
        </row>
        <row r="1091">
          <cell r="A1091" t="str">
            <v>001.17.04259</v>
          </cell>
          <cell r="B1091" t="str">
            <v>Fornecimento e Instalação de Disjuntor trifásico EL 700A  LI da marca Eletromar ou Mesmo Padrão (UL)</v>
          </cell>
          <cell r="C1091" t="str">
            <v>UN</v>
          </cell>
          <cell r="D1091">
            <v>5358.4516000000003</v>
          </cell>
        </row>
        <row r="1092">
          <cell r="A1092" t="str">
            <v>001.17.04260</v>
          </cell>
          <cell r="B1092" t="str">
            <v>Fornecimento e Instalação de Disjuntor trifásico EL 800A  LI da marca Eletromar ou Mesmo Padrão (UL)</v>
          </cell>
          <cell r="C1092" t="str">
            <v>UN</v>
          </cell>
          <cell r="D1092">
            <v>5358.4516000000003</v>
          </cell>
        </row>
        <row r="1093">
          <cell r="A1093" t="str">
            <v>001.17.04261</v>
          </cell>
          <cell r="B1093" t="str">
            <v>Fornecimento e Instalação de Disjuntor mini monopolar 6A B da marca Siemens ou Mesmo Padrão (DIN)</v>
          </cell>
          <cell r="C1093" t="str">
            <v>UN</v>
          </cell>
          <cell r="D1093">
            <v>24.9558</v>
          </cell>
        </row>
        <row r="1094">
          <cell r="A1094" t="str">
            <v>001.17.04263</v>
          </cell>
          <cell r="B1094" t="str">
            <v>Fornecimento e Instalação de Disjuntor mini monopolar 25A B da marca Siemens ou Mesmo Padrão (DIN)</v>
          </cell>
          <cell r="C1094" t="str">
            <v>UN</v>
          </cell>
          <cell r="D1094">
            <v>8.4428000000000001</v>
          </cell>
        </row>
        <row r="1095">
          <cell r="A1095" t="str">
            <v>001.17.04265</v>
          </cell>
          <cell r="B1095" t="str">
            <v>Fornecimento e Instalação de Disjuntor mini monopolar 32A B da marca Siemens ou Mesmo Padrão (DIN)</v>
          </cell>
          <cell r="C1095" t="str">
            <v>UN</v>
          </cell>
          <cell r="D1095">
            <v>8.5578000000000003</v>
          </cell>
        </row>
        <row r="1096">
          <cell r="A1096" t="str">
            <v>001.17.04267</v>
          </cell>
          <cell r="B1096" t="str">
            <v>Fornecimento e Instalação de Disjuntor mini bipolar 6A C da marca Siemens ou Mesmo Padrão (DIN)</v>
          </cell>
          <cell r="C1096" t="str">
            <v>UN</v>
          </cell>
          <cell r="D1096">
            <v>97.156800000000004</v>
          </cell>
        </row>
        <row r="1097">
          <cell r="A1097" t="str">
            <v>001.17.04269</v>
          </cell>
          <cell r="B1097" t="str">
            <v>Fornecimento e Instalação de Disjuntor mini bipolar 10A C da marca Siemens ou Mesmo Padrão (DIN)</v>
          </cell>
          <cell r="C1097" t="str">
            <v>UN</v>
          </cell>
          <cell r="D1097">
            <v>54.020800000000001</v>
          </cell>
        </row>
        <row r="1098">
          <cell r="A1098" t="str">
            <v>001.17.04271</v>
          </cell>
          <cell r="B1098" t="str">
            <v>Fornecimento e Instalação de Disjuntor mini bipolar 16A C da marca Siemens ou Mesmo Padrão (DIN)</v>
          </cell>
          <cell r="C1098" t="str">
            <v>UN</v>
          </cell>
          <cell r="D1098">
            <v>53.877800000000001</v>
          </cell>
        </row>
        <row r="1099">
          <cell r="A1099" t="str">
            <v>001.17.04273</v>
          </cell>
          <cell r="B1099" t="str">
            <v>Fornecimento e Instalação de Disjuntor mini bipolar 20A C da marca Siemens ou Mesmo Padrão (DIN)</v>
          </cell>
          <cell r="C1099" t="str">
            <v>UN</v>
          </cell>
          <cell r="D1099">
            <v>54.020800000000001</v>
          </cell>
        </row>
        <row r="1100">
          <cell r="A1100" t="str">
            <v>001.17.04275</v>
          </cell>
          <cell r="B1100" t="str">
            <v>Fornecimento e Instalação de Disjuntor mini bipolar 32A C da marca Siemens ou Mesmo Padrão (DIN)</v>
          </cell>
          <cell r="C1100" t="str">
            <v>UN</v>
          </cell>
          <cell r="D1100">
            <v>54.020800000000001</v>
          </cell>
        </row>
        <row r="1101">
          <cell r="A1101" t="str">
            <v>001.17.04277</v>
          </cell>
          <cell r="B1101" t="str">
            <v>Fornecimento e Instalação de Disjuntor mini bipolar 63A C da marca Siemens ou Mesmo Padrão (DIN)</v>
          </cell>
          <cell r="C1101" t="str">
            <v>UN</v>
          </cell>
          <cell r="D1101">
            <v>75.750799999999998</v>
          </cell>
        </row>
        <row r="1102">
          <cell r="A1102" t="str">
            <v>001.17.04279</v>
          </cell>
          <cell r="B1102" t="str">
            <v>Fornecimento e Instalação de Disjuntor mini bipolar 80A C da marca Siemens ou Mesmo Padrão (DIN)</v>
          </cell>
          <cell r="C1102" t="str">
            <v>UN</v>
          </cell>
          <cell r="D1102">
            <v>75.750799999999998</v>
          </cell>
        </row>
        <row r="1103">
          <cell r="A1103" t="str">
            <v>001.17.04281</v>
          </cell>
          <cell r="B1103" t="str">
            <v>Fornecimento e Instalação de Disjuntor mini bipolar 2A C da marca Siemens ou Mesmo Padrão (DIN)</v>
          </cell>
          <cell r="C1103" t="str">
            <v>UN</v>
          </cell>
          <cell r="D1103">
            <v>97.156800000000004</v>
          </cell>
        </row>
        <row r="1104">
          <cell r="A1104" t="str">
            <v>001.17.04283</v>
          </cell>
          <cell r="B1104" t="str">
            <v>Fornecimento e Instalação de Disjuntor mini tripolar G 13A C da marca Siemens ou Mesmo Padrão (DIN)</v>
          </cell>
          <cell r="C1104" t="str">
            <v>UN</v>
          </cell>
          <cell r="D1104">
            <v>60.380600000000001</v>
          </cell>
        </row>
        <row r="1105">
          <cell r="A1105" t="str">
            <v>001.17.04285</v>
          </cell>
          <cell r="B1105" t="str">
            <v>Fornecimento e Instalação de Disjuntor mini tripolar G 25A C da marca Siemens ou Mesmo Padrão (DIN)</v>
          </cell>
          <cell r="C1105" t="str">
            <v>UN</v>
          </cell>
          <cell r="D1105">
            <v>60.380600000000001</v>
          </cell>
        </row>
        <row r="1106">
          <cell r="A1106" t="str">
            <v>001.17.04287</v>
          </cell>
          <cell r="B1106" t="str">
            <v>Fornecimento e Instalação de Disjuntor mini tripolar G 32A C da marca Siemens ou Mesmo Padrão (DIN)</v>
          </cell>
          <cell r="C1106" t="str">
            <v>UN</v>
          </cell>
          <cell r="D1106">
            <v>60.380600000000001</v>
          </cell>
        </row>
        <row r="1107">
          <cell r="A1107" t="str">
            <v>001.17.04289</v>
          </cell>
          <cell r="B1107" t="str">
            <v>Fornecimento e Instalação de Disjuntor mini tripolar G 40A C da marca Siemens ou Mesmo Padrão (DIN)</v>
          </cell>
          <cell r="C1107" t="str">
            <v>UN</v>
          </cell>
          <cell r="D1107">
            <v>60.380600000000001</v>
          </cell>
        </row>
        <row r="1108">
          <cell r="A1108" t="str">
            <v>001.17.04291</v>
          </cell>
          <cell r="B1108" t="str">
            <v>Fornecimento e Instalação de Disjuntor mini tripolar G 70A C da marca Siemens ou Mesmo Padrão (DIN)</v>
          </cell>
          <cell r="C1108" t="str">
            <v>UN</v>
          </cell>
          <cell r="D1108">
            <v>86.239599999999996</v>
          </cell>
        </row>
        <row r="1109">
          <cell r="A1109" t="str">
            <v>001.17.04293</v>
          </cell>
          <cell r="B1109" t="str">
            <v>Fornecimento e Instalação de Disjuntor mini tripolar G 80A C da marca Siemens ou Mesmo Padrão (DIN)</v>
          </cell>
          <cell r="C1109" t="str">
            <v>UN</v>
          </cell>
          <cell r="D1109">
            <v>86.239599999999996</v>
          </cell>
        </row>
        <row r="1110">
          <cell r="A1110" t="str">
            <v>001.17.04300</v>
          </cell>
          <cell r="B1110" t="str">
            <v>Fornecimento e Instalação de Interruptor Simples de embutir 1 tecla 10 A - 250V com espelho para caixa 4x2"""""""", Linha Popular</v>
          </cell>
          <cell r="C1110" t="str">
            <v>CJ</v>
          </cell>
          <cell r="D1110">
            <v>4.8750999999999998</v>
          </cell>
        </row>
        <row r="1111">
          <cell r="A1111" t="str">
            <v>001.17.04302</v>
          </cell>
          <cell r="B1111" t="str">
            <v>Fornecimento e Instalação de Interruptor Simples de Embutir 2 teclas 10 A - 250V com espelho para caixa 4x2"""""""", Linha Popular</v>
          </cell>
          <cell r="C1111" t="str">
            <v>CJ</v>
          </cell>
          <cell r="D1111">
            <v>7.0251000000000001</v>
          </cell>
        </row>
        <row r="1112">
          <cell r="A1112" t="str">
            <v>001.17.04304</v>
          </cell>
          <cell r="B1112" t="str">
            <v>Fornecimento e Instalação de Interruptor Simples de Embutir 3 teclas 10 A - 250V com espelho para caixa 4x2"""""""", Linha Popular</v>
          </cell>
          <cell r="C1112" t="str">
            <v>CJ</v>
          </cell>
          <cell r="D1112">
            <v>9.1651000000000007</v>
          </cell>
        </row>
        <row r="1113">
          <cell r="A1113" t="str">
            <v>001.17.04310</v>
          </cell>
          <cell r="B1113" t="str">
            <v>Fornecimento e Instalação de Interruptor Paralelo de Embutir 1 tecla 10 A - 250V com espelho para caixa 4x2"""""""", Linha Popular</v>
          </cell>
          <cell r="C1113" t="str">
            <v>CJ</v>
          </cell>
          <cell r="D1113">
            <v>5.6051000000000002</v>
          </cell>
        </row>
        <row r="1114">
          <cell r="A1114" t="str">
            <v>001.17.04312</v>
          </cell>
          <cell r="B1114" t="str">
            <v>Fornecimento e Instalação de Interruptor Paralelo de Embutir 2 teclas 10 A - 250V com espelho para caixa 4x2"""""""", Linha Popular</v>
          </cell>
          <cell r="C1114" t="str">
            <v>CJ</v>
          </cell>
          <cell r="D1114">
            <v>8.4750999999999994</v>
          </cell>
        </row>
        <row r="1115">
          <cell r="A1115" t="str">
            <v>001.17.04314</v>
          </cell>
          <cell r="B1115" t="str">
            <v>Fornecimento e Instalação de Interruptor Paralelo 3 teclas de Embutir 10 A - 250V com espelho para caixa 4x2"""""""", Linha Popular</v>
          </cell>
          <cell r="C1115" t="str">
            <v>CJ</v>
          </cell>
          <cell r="D1115">
            <v>11.805099999999999</v>
          </cell>
        </row>
        <row r="1116">
          <cell r="A1116" t="str">
            <v>001.17.04316</v>
          </cell>
          <cell r="B1116" t="str">
            <v>Fornecimento e Instalação de Conjunto de Interruptor Simples e Tomada 2P universal de Embutir 10 A - 250V com espelho para caixa 4x2"""""""", Linha Popular</v>
          </cell>
          <cell r="C1116" t="str">
            <v>CJ</v>
          </cell>
          <cell r="D1116">
            <v>7.2651000000000003</v>
          </cell>
        </row>
        <row r="1117">
          <cell r="A1117" t="str">
            <v>001.17.04320</v>
          </cell>
          <cell r="B1117" t="str">
            <v>Fornecimento e Instalação de Conjunto de Interruptor Paralelo e Tomada 2P universal de Embutir 10 A - 250V com espelho para caixa 4x2"""""""", Linha Popular</v>
          </cell>
          <cell r="C1117" t="str">
            <v>CJ</v>
          </cell>
          <cell r="D1117">
            <v>8.0650999999999993</v>
          </cell>
        </row>
        <row r="1118">
          <cell r="A1118" t="str">
            <v>001.17.04324</v>
          </cell>
          <cell r="B1118" t="str">
            <v>Fornecimento e Instalação de Interruptor Bipolar de Embutir 25 A - 250V com espelho para caixa 4x2"""""""", Linha Popular</v>
          </cell>
          <cell r="C1118" t="str">
            <v>CJ</v>
          </cell>
          <cell r="D1118">
            <v>35.7851</v>
          </cell>
        </row>
        <row r="1119">
          <cell r="A1119" t="str">
            <v>001.17.04326</v>
          </cell>
          <cell r="B1119" t="str">
            <v>Fornecimento e Instalação de Tomada  2P universal de Embutir 10 A - 250V com espelho para caixa 4x2"""""""", Linha Popular</v>
          </cell>
          <cell r="C1119" t="str">
            <v>CJ</v>
          </cell>
          <cell r="D1119">
            <v>4.8750999999999998</v>
          </cell>
        </row>
        <row r="1120">
          <cell r="A1120" t="str">
            <v>001.17.04328</v>
          </cell>
          <cell r="B1120" t="str">
            <v>Fornecimento e Instalação de Tomada  2P+T universal de Embutir 10 A - 250V com espelho para caixa 4x2"""""""", Linha Popular</v>
          </cell>
          <cell r="C1120" t="str">
            <v>CJ</v>
          </cell>
          <cell r="D1120">
            <v>6.4250999999999996</v>
          </cell>
        </row>
        <row r="1121">
          <cell r="A1121" t="str">
            <v>001.17.04330</v>
          </cell>
          <cell r="B1121" t="str">
            <v>Fornecimento e Instalação de Tomada  2P+T universal de Embutir 15 A - 250V para informática com espelho para caixa 4x2"""""""", Linha Popular</v>
          </cell>
          <cell r="C1121" t="str">
            <v>CJ</v>
          </cell>
          <cell r="D1121">
            <v>6.4250999999999996</v>
          </cell>
        </row>
        <row r="1122">
          <cell r="A1122" t="str">
            <v>001.17.04332</v>
          </cell>
          <cell r="B1122" t="str">
            <v>Fornecimento e Instalação de Tomada 3P de Embutir 20 A - 250V para Ar Condicionado, Linha Popular</v>
          </cell>
          <cell r="C1122" t="str">
            <v>CJ</v>
          </cell>
          <cell r="D1122">
            <v>6.5050999999999997</v>
          </cell>
        </row>
        <row r="1123">
          <cell r="A1123" t="str">
            <v>001.17.04338</v>
          </cell>
          <cell r="B1123" t="str">
            <v>Fornecimento e Instalação de Tomada  2P+T universal 15 A - 250V para informática de Embutir no piso com espelho para latão em caixa 4x2"""""""", Linha Popular</v>
          </cell>
          <cell r="C1123" t="str">
            <v>CJ</v>
          </cell>
          <cell r="D1123">
            <v>17.275099999999998</v>
          </cell>
        </row>
        <row r="1124">
          <cell r="A1124" t="str">
            <v>001.17.04346</v>
          </cell>
          <cell r="B1124" t="str">
            <v>Interruptor Simples de embutir 1 tecla 10 A - 250V com espelho para caixa 4x2"""""""", Linha Pratis ou Mesmo Padrão</v>
          </cell>
          <cell r="C1124" t="str">
            <v>CJ</v>
          </cell>
          <cell r="D1124">
            <v>5.6951000000000001</v>
          </cell>
        </row>
        <row r="1125">
          <cell r="A1125" t="str">
            <v>001.17.04440</v>
          </cell>
          <cell r="B1125" t="str">
            <v>Fornecimento e instalação de conjunto arstrop com tomada bipolar mais polo terra e disjuntor termomagnético Bipolar de 30A/250v para embutir UL, em caixa metálica de 4"""" x 4"""" x 2""""</v>
          </cell>
          <cell r="C1125" t="str">
            <v>CJ</v>
          </cell>
          <cell r="D1125">
            <v>66.710400000000007</v>
          </cell>
        </row>
        <row r="1126">
          <cell r="A1126" t="str">
            <v>001.17.04480</v>
          </cell>
          <cell r="B1126" t="str">
            <v>Fornecimento e instalação de conjunto arstop para computador com disjuntor bipolar de 10A/250v e tomada 2P+T em caixa de 10 x 10 x 5 cm, cor marfim</v>
          </cell>
          <cell r="C1126" t="str">
            <v>CJ</v>
          </cell>
          <cell r="D1126">
            <v>36.090400000000002</v>
          </cell>
        </row>
        <row r="1127">
          <cell r="A1127" t="str">
            <v>001.17.05440</v>
          </cell>
          <cell r="B1127" t="str">
            <v>Fornecimento e instalação de campainha de timbre tipo residencial 50/60hz para embutir com caixa metálica 4""""""""x2""""""""</v>
          </cell>
          <cell r="C1127" t="str">
            <v>CJ</v>
          </cell>
          <cell r="D1127">
            <v>17.657599999999999</v>
          </cell>
        </row>
        <row r="1128">
          <cell r="A1128" t="str">
            <v>001.17.05460</v>
          </cell>
          <cell r="B1128" t="str">
            <v>Fornecimento e instalação de campainha de timbre tipo residencial 50/60hz para embutir sem caixa metálica 4""""""""x2""""""""</v>
          </cell>
          <cell r="C1128" t="str">
            <v>UN</v>
          </cell>
          <cell r="D1128">
            <v>15.4504</v>
          </cell>
        </row>
        <row r="1129">
          <cell r="A1129" t="str">
            <v>001.17.05480</v>
          </cell>
          <cell r="B1129" t="str">
            <v>Fornecimento e instalação de campainha de alta potência 50/60hz 110 v com timbre de diâm. 150.00mm 100db</v>
          </cell>
          <cell r="C1129" t="str">
            <v>UN</v>
          </cell>
          <cell r="D1129">
            <v>160.1044</v>
          </cell>
        </row>
        <row r="1130">
          <cell r="A1130" t="str">
            <v>001.17.05500</v>
          </cell>
          <cell r="B1130" t="str">
            <v>Fornecimento e instalação de campainha de alta potência 50/60hz 110 v com timbre de diâm. 250.00mm 104db</v>
          </cell>
          <cell r="C1130" t="str">
            <v>UN</v>
          </cell>
          <cell r="D1130">
            <v>217.1044</v>
          </cell>
        </row>
        <row r="1131">
          <cell r="A1131" t="str">
            <v>001.17.05520</v>
          </cell>
          <cell r="B1131" t="str">
            <v>Fornecimento e instalação de ventilador de teto c/rot em sentido dir/inverso c/4 pas de Madeira 60hz 110v c/ interuptor tipo reostado p/2 setores e com capacitor</v>
          </cell>
          <cell r="C1131" t="str">
            <v>CJ</v>
          </cell>
          <cell r="D1131">
            <v>136.4348</v>
          </cell>
        </row>
        <row r="1132">
          <cell r="A1132" t="str">
            <v>001.17.05602</v>
          </cell>
          <cell r="B1132" t="str">
            <v>Fornecimento e instalação de luminária tipo calha industrial e comercial com lâmpada fluorescente 2 x 20w, reator alto fator de potência partida rápida e acessórios</v>
          </cell>
          <cell r="C1132" t="str">
            <v>CJ</v>
          </cell>
          <cell r="D1132">
            <v>49.6113</v>
          </cell>
        </row>
        <row r="1133">
          <cell r="A1133" t="str">
            <v>001.17.05604</v>
          </cell>
          <cell r="B1133" t="str">
            <v>Fornecimento e instalação de luminária tipo calha industrial e comercial com lâmpada fluorescente 2 x 40w, reator alto fator de potência partida rápida e acessórios</v>
          </cell>
          <cell r="C1133" t="str">
            <v>CJ</v>
          </cell>
          <cell r="D1133">
            <v>54.011299999999999</v>
          </cell>
        </row>
        <row r="1134">
          <cell r="A1134" t="str">
            <v>001.17.05606</v>
          </cell>
          <cell r="B1134" t="str">
            <v>Fornecimento e instalação de luminária tipo arandela em ferro pintado para uso externo com lâmapada incandescente 1x60w/127v (Tipo Tartaruga)</v>
          </cell>
          <cell r="C1134" t="str">
            <v>CJ</v>
          </cell>
          <cell r="D1134">
            <v>21.4391</v>
          </cell>
        </row>
        <row r="1135">
          <cell r="A1135" t="str">
            <v>001.17.05608</v>
          </cell>
          <cell r="B1135" t="str">
            <v>Fornecimento e instalação de luminária bloco autônomo de iluminação de emergência com 2 projetores</v>
          </cell>
          <cell r="C1135" t="str">
            <v>UN</v>
          </cell>
          <cell r="D1135">
            <v>153.58699999999999</v>
          </cell>
        </row>
        <row r="1136">
          <cell r="A1136" t="str">
            <v>001.17.05620</v>
          </cell>
          <cell r="B1136" t="str">
            <v>Fornecimento e instalação de chuveiro elétrico Maxi-Banho 2500w-110/220v</v>
          </cell>
          <cell r="C1136" t="str">
            <v>CJ</v>
          </cell>
          <cell r="D1136">
            <v>32.261800000000001</v>
          </cell>
        </row>
        <row r="1137">
          <cell r="A1137" t="str">
            <v>001.17.05660</v>
          </cell>
          <cell r="B1137" t="str">
            <v>Fornecimento e instalação de baquelite s/ chave p/ lâmpada incandescente</v>
          </cell>
          <cell r="C1137" t="str">
            <v>UN</v>
          </cell>
          <cell r="D1137">
            <v>1.9875</v>
          </cell>
        </row>
        <row r="1138">
          <cell r="A1138" t="str">
            <v>001.17.05680</v>
          </cell>
          <cell r="B1138" t="str">
            <v>Fornecimento e instalação de baquelite c/ chave p/ lâmpada incandescente</v>
          </cell>
          <cell r="C1138" t="str">
            <v>UN</v>
          </cell>
          <cell r="D1138">
            <v>2.9375</v>
          </cell>
        </row>
        <row r="1139">
          <cell r="A1139" t="str">
            <v>001.17.05700</v>
          </cell>
          <cell r="B1139" t="str">
            <v>Fornecimento e instalação de soquete p/ lâmpada fluorescente</v>
          </cell>
          <cell r="C1139" t="str">
            <v>UN</v>
          </cell>
          <cell r="D1139">
            <v>1.1301000000000001</v>
          </cell>
        </row>
        <row r="1140">
          <cell r="A1140" t="str">
            <v>001.17.05740</v>
          </cell>
          <cell r="B1140" t="str">
            <v>Fornecimento e instalação de Soquete De Porcelana P/ Lâmpada Comum  E 27</v>
          </cell>
          <cell r="C1140" t="str">
            <v>UN</v>
          </cell>
          <cell r="D1140">
            <v>3.3273999999999999</v>
          </cell>
        </row>
        <row r="1141">
          <cell r="A1141" t="str">
            <v>001.17.05760</v>
          </cell>
          <cell r="B1141" t="str">
            <v>Fornecimento e instalação de Soquete De Porcelana P/ Lâmpada Comum  E 40</v>
          </cell>
          <cell r="C1141" t="str">
            <v>UN</v>
          </cell>
          <cell r="D1141">
            <v>7.5263</v>
          </cell>
        </row>
        <row r="1142">
          <cell r="A1142" t="str">
            <v>001.17.05780</v>
          </cell>
          <cell r="B1142" t="str">
            <v>Fornecimento e instalação de lâmpada vapor de sódio 250w</v>
          </cell>
          <cell r="C1142" t="str">
            <v>UN</v>
          </cell>
          <cell r="D1142">
            <v>32.656300000000002</v>
          </cell>
        </row>
        <row r="1143">
          <cell r="A1143" t="str">
            <v>001.17.05800</v>
          </cell>
          <cell r="B1143" t="str">
            <v>Fornecimento e instalação de lâmpada fluorescente pl com reator - 25w/127v</v>
          </cell>
          <cell r="C1143" t="str">
            <v>UN</v>
          </cell>
          <cell r="D1143">
            <v>13.1663</v>
          </cell>
        </row>
        <row r="1144">
          <cell r="A1144" t="str">
            <v>001.17.05820</v>
          </cell>
          <cell r="B1144" t="str">
            <v>Fornecimento e instalação de lâmpada mista 160w/220v</v>
          </cell>
          <cell r="C1144" t="str">
            <v>UN</v>
          </cell>
          <cell r="D1144">
            <v>9.1163000000000007</v>
          </cell>
        </row>
        <row r="1145">
          <cell r="A1145" t="str">
            <v>001.17.05840</v>
          </cell>
          <cell r="B1145" t="str">
            <v>Fornecimento e instalação de lâmpada mista 250w/220v</v>
          </cell>
          <cell r="C1145" t="str">
            <v>UN</v>
          </cell>
          <cell r="D1145">
            <v>12.6563</v>
          </cell>
        </row>
        <row r="1146">
          <cell r="A1146" t="str">
            <v>001.17.05860</v>
          </cell>
          <cell r="B1146" t="str">
            <v>Fornecimento e instalação de lâmpada mista 500w/220v</v>
          </cell>
          <cell r="C1146" t="str">
            <v>UN</v>
          </cell>
          <cell r="D1146">
            <v>28.0063</v>
          </cell>
        </row>
        <row r="1147">
          <cell r="A1147" t="str">
            <v>001.17.05880</v>
          </cell>
          <cell r="B1147" t="str">
            <v>Fornecimento e instalação de lâmpada hospitalar p/ sala cirurgica """"""""seyalitica"""""""" 250w/220v</v>
          </cell>
          <cell r="C1147" t="str">
            <v>UN</v>
          </cell>
          <cell r="D1147">
            <v>83.666300000000007</v>
          </cell>
        </row>
        <row r="1148">
          <cell r="A1148" t="str">
            <v>001.17.05900</v>
          </cell>
          <cell r="B1148" t="str">
            <v>Fornecimento e instalação de lâmpada a vapor de mercúrio de alta pressão 400 w</v>
          </cell>
          <cell r="C1148" t="str">
            <v>UN</v>
          </cell>
          <cell r="D1148">
            <v>30.656300000000002</v>
          </cell>
        </row>
        <row r="1149">
          <cell r="A1149" t="str">
            <v>001.17.05920</v>
          </cell>
          <cell r="B1149" t="str">
            <v>Fornecimento e instalação de lâmpada incandescente 60 w</v>
          </cell>
          <cell r="C1149" t="str">
            <v>UN</v>
          </cell>
          <cell r="D1149">
            <v>1.5063</v>
          </cell>
        </row>
        <row r="1150">
          <cell r="A1150" t="str">
            <v>001.17.05940</v>
          </cell>
          <cell r="B1150" t="str">
            <v>Fornecimento e instalação de lâmpada incandescente 100 w</v>
          </cell>
          <cell r="C1150" t="str">
            <v>UN</v>
          </cell>
          <cell r="D1150">
            <v>1.8463000000000001</v>
          </cell>
        </row>
        <row r="1151">
          <cell r="A1151" t="str">
            <v>001.17.05960</v>
          </cell>
          <cell r="B1151" t="str">
            <v>Fornecimento e instalação de lâmpada incandescente 150 w</v>
          </cell>
          <cell r="C1151" t="str">
            <v>UN</v>
          </cell>
          <cell r="D1151">
            <v>2.3963000000000001</v>
          </cell>
        </row>
        <row r="1152">
          <cell r="A1152" t="str">
            <v>001.17.05980</v>
          </cell>
          <cell r="B1152" t="str">
            <v>Fornecimento e instalação de lâmpada incandescente 200 w</v>
          </cell>
          <cell r="C1152" t="str">
            <v>UN</v>
          </cell>
          <cell r="D1152">
            <v>2.8763000000000001</v>
          </cell>
        </row>
        <row r="1153">
          <cell r="A1153" t="str">
            <v>001.17.06000</v>
          </cell>
          <cell r="B1153" t="str">
            <v>Fornecimento e instalação de lâmpada incandescente 20 w</v>
          </cell>
          <cell r="C1153" t="str">
            <v>UN</v>
          </cell>
          <cell r="D1153">
            <v>3.6362999999999999</v>
          </cell>
        </row>
        <row r="1154">
          <cell r="A1154" t="str">
            <v>001.17.06020</v>
          </cell>
          <cell r="B1154" t="str">
            <v>Fornecimento e instalação de lâmpada incandescente 40 w</v>
          </cell>
          <cell r="C1154" t="str">
            <v>UN</v>
          </cell>
          <cell r="D1154">
            <v>3.6362999999999999</v>
          </cell>
        </row>
        <row r="1155">
          <cell r="A1155" t="str">
            <v>001.17.06080</v>
          </cell>
          <cell r="B1155" t="str">
            <v>Fornecimento e instalação de reator convencional 20w</v>
          </cell>
          <cell r="C1155" t="str">
            <v>UN</v>
          </cell>
          <cell r="D1155">
            <v>7.4062999999999999</v>
          </cell>
        </row>
        <row r="1156">
          <cell r="A1156" t="str">
            <v>001.17.06100</v>
          </cell>
          <cell r="B1156" t="str">
            <v>Fornecimento e instalação de reator convencional 40w</v>
          </cell>
          <cell r="C1156" t="str">
            <v>UN</v>
          </cell>
          <cell r="D1156">
            <v>13.5863</v>
          </cell>
        </row>
        <row r="1157">
          <cell r="A1157" t="str">
            <v>001.17.06160</v>
          </cell>
          <cell r="B1157" t="str">
            <v>Fornecimento e instalação de reator rvm para lampada vapor de mercurio 250 w</v>
          </cell>
          <cell r="C1157" t="str">
            <v>UN</v>
          </cell>
          <cell r="D1157">
            <v>45.296300000000002</v>
          </cell>
        </row>
        <row r="1158">
          <cell r="A1158" t="str">
            <v>001.17.06180</v>
          </cell>
          <cell r="B1158" t="str">
            <v>Fornecimento e instalação de reator rvm 400b26 da philips</v>
          </cell>
          <cell r="C1158" t="str">
            <v>UN</v>
          </cell>
          <cell r="D1158">
            <v>51.346299999999999</v>
          </cell>
        </row>
        <row r="1159">
          <cell r="A1159" t="str">
            <v>001.17.06200</v>
          </cell>
          <cell r="B1159" t="str">
            <v>Fornecimento e instalação de reator simples partida rápida 20w/110v</v>
          </cell>
          <cell r="C1159" t="str">
            <v>UN</v>
          </cell>
          <cell r="D1159">
            <v>17.684799999999999</v>
          </cell>
        </row>
        <row r="1160">
          <cell r="A1160" t="str">
            <v>001.17.06220</v>
          </cell>
          <cell r="B1160" t="str">
            <v>Fornecimento e instalação de reator simples partida rápida 40w/110v</v>
          </cell>
          <cell r="C1160" t="str">
            <v>UN</v>
          </cell>
          <cell r="D1160">
            <v>17.406300000000002</v>
          </cell>
        </row>
        <row r="1161">
          <cell r="A1161" t="str">
            <v>001.17.06240</v>
          </cell>
          <cell r="B1161" t="str">
            <v>Fornecimento e instalação de reator duplo partida rápida 20w/110v</v>
          </cell>
          <cell r="C1161" t="str">
            <v>UN</v>
          </cell>
          <cell r="D1161">
            <v>27.0139</v>
          </cell>
        </row>
        <row r="1162">
          <cell r="A1162" t="str">
            <v>001.17.06260</v>
          </cell>
          <cell r="B1162" t="str">
            <v>Fornecimento e instalação de reator duplo partida rápida 40w/110v para lampada fluorescente</v>
          </cell>
          <cell r="C1162" t="str">
            <v>UN</v>
          </cell>
          <cell r="D1162">
            <v>28.343900000000001</v>
          </cell>
        </row>
        <row r="1163">
          <cell r="A1163" t="str">
            <v>001.17.06280</v>
          </cell>
          <cell r="B1163" t="str">
            <v>Fornecimento e instalação de reator simples partida rápida 20w/220v</v>
          </cell>
          <cell r="C1163" t="str">
            <v>UN</v>
          </cell>
          <cell r="D1163">
            <v>16.8063</v>
          </cell>
        </row>
        <row r="1164">
          <cell r="A1164" t="str">
            <v>001.17.06300</v>
          </cell>
          <cell r="B1164" t="str">
            <v>Fornecimento e instalaçao de reator simples partida rápida 40w/220v</v>
          </cell>
          <cell r="C1164" t="str">
            <v>UN</v>
          </cell>
          <cell r="D1164">
            <v>17.096299999999999</v>
          </cell>
        </row>
        <row r="1165">
          <cell r="A1165" t="str">
            <v>001.17.06320</v>
          </cell>
          <cell r="B1165" t="str">
            <v>Fornecimento e instalação de reator duplo partida rápida 20w/220v</v>
          </cell>
          <cell r="C1165" t="str">
            <v>UN</v>
          </cell>
          <cell r="D1165">
            <v>27.9239</v>
          </cell>
        </row>
        <row r="1166">
          <cell r="A1166" t="str">
            <v>001.17.06340</v>
          </cell>
          <cell r="B1166" t="str">
            <v>Fornecimento e instalação de reator duplo partida rápida 40w/220v</v>
          </cell>
          <cell r="C1166" t="str">
            <v>UN</v>
          </cell>
          <cell r="D1166">
            <v>27.9239</v>
          </cell>
        </row>
        <row r="1167">
          <cell r="A1167" t="str">
            <v>001.17.06350</v>
          </cell>
          <cell r="B1167" t="str">
            <v>Fornecimento e instalação de  rolo de fita isolante plástica, de 20.00 m</v>
          </cell>
          <cell r="C1167" t="str">
            <v>UN</v>
          </cell>
          <cell r="D1167">
            <v>12.693300000000001</v>
          </cell>
        </row>
        <row r="1168">
          <cell r="A1168" t="str">
            <v>001.17.06355</v>
          </cell>
          <cell r="B1168" t="str">
            <v>Fornecimento e instalação de  rolo de fita isolante plástica, de 10.00 m</v>
          </cell>
          <cell r="C1168" t="str">
            <v>UN</v>
          </cell>
          <cell r="D1168">
            <v>12.1243</v>
          </cell>
        </row>
        <row r="1169">
          <cell r="A1169" t="str">
            <v>001.17.06360</v>
          </cell>
          <cell r="B1169" t="str">
            <v>Fornecimento e instalação de  rolo de fita isolante plástica, de 05.00 m</v>
          </cell>
          <cell r="C1169" t="str">
            <v>UN</v>
          </cell>
          <cell r="D1169">
            <v>5.7667000000000002</v>
          </cell>
        </row>
        <row r="1170">
          <cell r="A1170" t="str">
            <v>001.17.06365</v>
          </cell>
          <cell r="B1170" t="str">
            <v>Fornecimento e instalação de rolo de fita isolante de alta fusão, de 10.00 m</v>
          </cell>
          <cell r="C1170" t="str">
            <v>UN</v>
          </cell>
          <cell r="D1170">
            <v>20.225300000000001</v>
          </cell>
        </row>
        <row r="1171">
          <cell r="A1171" t="str">
            <v>001.18</v>
          </cell>
          <cell r="B1171" t="str">
            <v>INSTALAÇÕES ELÉTRICAS - LÓGICA E TELEFONIA</v>
          </cell>
          <cell r="D1171">
            <v>3704.7485999999999</v>
          </cell>
        </row>
        <row r="1172">
          <cell r="A1172" t="str">
            <v>001.18.00020</v>
          </cell>
          <cell r="B1172" t="str">
            <v>Fornecimento e instalação de fio para telefone 2x22 awg</v>
          </cell>
          <cell r="C1172" t="str">
            <v>M</v>
          </cell>
          <cell r="D1172">
            <v>0.92349999999999999</v>
          </cell>
        </row>
        <row r="1173">
          <cell r="A1173" t="str">
            <v>001.18.00040</v>
          </cell>
          <cell r="B1173" t="str">
            <v>Fornecimento e instalação de cabo tipo UTP , categoria 5 E Azul</v>
          </cell>
          <cell r="C1173" t="str">
            <v>M</v>
          </cell>
          <cell r="D1173">
            <v>1.3346</v>
          </cell>
        </row>
        <row r="1174">
          <cell r="A1174" t="str">
            <v>001.18.00080</v>
          </cell>
          <cell r="B1174" t="str">
            <v>Fornecimento e instalação de terminal rj-45</v>
          </cell>
          <cell r="C1174" t="str">
            <v>UN</v>
          </cell>
          <cell r="D1174">
            <v>2.8348</v>
          </cell>
        </row>
        <row r="1175">
          <cell r="A1175" t="str">
            <v>001.18.00100</v>
          </cell>
          <cell r="B1175" t="str">
            <v>Fornecimento e instalação de tomada tipo rj45</v>
          </cell>
          <cell r="C1175" t="str">
            <v>UN</v>
          </cell>
          <cell r="D1175">
            <v>11.8522</v>
          </cell>
        </row>
        <row r="1176">
          <cell r="A1176" t="str">
            <v>001.18.00101</v>
          </cell>
          <cell r="B1176" t="str">
            <v>Fornecimento e Instalação de Bandeja  Normal 19''X1UX290 MM Bege ou Preto</v>
          </cell>
          <cell r="C1176" t="str">
            <v>un</v>
          </cell>
          <cell r="D1176">
            <v>62.450600000000001</v>
          </cell>
        </row>
        <row r="1177">
          <cell r="A1177" t="str">
            <v>001.18.00102</v>
          </cell>
          <cell r="B1177" t="str">
            <v>Certificação De Ponto</v>
          </cell>
          <cell r="C1177" t="str">
            <v>un</v>
          </cell>
          <cell r="D1177">
            <v>25</v>
          </cell>
        </row>
        <row r="1178">
          <cell r="A1178" t="str">
            <v>001.18.00103</v>
          </cell>
          <cell r="B1178" t="str">
            <v>Fornecimento e Instalação de Conector RJ45 Femea Cat. 5E - Bege ou Preto</v>
          </cell>
          <cell r="C1178" t="str">
            <v>un</v>
          </cell>
          <cell r="D1178">
            <v>20.0839</v>
          </cell>
        </row>
        <row r="1179">
          <cell r="A1179" t="str">
            <v>001.18.00104</v>
          </cell>
          <cell r="B1179" t="str">
            <v>Fornecimento e Instalação de Guia De Cabo Fechado Horizontal 1U Bege ou Preto</v>
          </cell>
          <cell r="C1179" t="str">
            <v>un</v>
          </cell>
          <cell r="D1179">
            <v>28.5502</v>
          </cell>
        </row>
        <row r="1180">
          <cell r="A1180" t="str">
            <v>001.18.00105</v>
          </cell>
          <cell r="B1180" t="str">
            <v>Fornecimento e Instalação de Kit De Identificação Elétrica Anilha + Fita</v>
          </cell>
          <cell r="C1180" t="str">
            <v>CJ</v>
          </cell>
          <cell r="D1180">
            <v>3.2063000000000001</v>
          </cell>
        </row>
        <row r="1181">
          <cell r="A1181" t="str">
            <v>001.18.00106</v>
          </cell>
          <cell r="B1181" t="str">
            <v>Fornecimento e Instalação de Kit De Identificação Lógica ( Anilha + Fita)</v>
          </cell>
          <cell r="C1181" t="str">
            <v>CJ</v>
          </cell>
          <cell r="D1181">
            <v>3.2063000000000001</v>
          </cell>
        </row>
        <row r="1182">
          <cell r="A1182" t="str">
            <v>001.18.00107</v>
          </cell>
          <cell r="B1182" t="str">
            <v>Fornecimento e Instalação de Painel Frontal 19''X1U Bege ou Preto</v>
          </cell>
          <cell r="C1182" t="str">
            <v>un</v>
          </cell>
          <cell r="D1182">
            <v>15.2102</v>
          </cell>
        </row>
        <row r="1183">
          <cell r="A1183" t="str">
            <v>001.18.00108</v>
          </cell>
          <cell r="B1183" t="str">
            <v>Fornecimento e Instalação de Patch Cord  CAT. 5E RIGIDO 2.5M C/ CAPA</v>
          </cell>
          <cell r="C1183" t="str">
            <v>un</v>
          </cell>
          <cell r="D1183">
            <v>11.6814</v>
          </cell>
        </row>
        <row r="1184">
          <cell r="A1184" t="str">
            <v>001.18.00109</v>
          </cell>
          <cell r="B1184" t="str">
            <v>Fornecimento e Instalação de Patch Cord Cat. 5E Flex. 1.5M  Azul S/ Capa</v>
          </cell>
          <cell r="C1184" t="str">
            <v>un</v>
          </cell>
          <cell r="D1184">
            <v>11.381399999999999</v>
          </cell>
        </row>
        <row r="1185">
          <cell r="A1185" t="str">
            <v>001.18.00110</v>
          </cell>
          <cell r="B1185" t="str">
            <v>Fornecimento e Instalação de Patch Painel 24 Portas Categoria 5E</v>
          </cell>
          <cell r="C1185" t="str">
            <v>un</v>
          </cell>
          <cell r="D1185">
            <v>518.56119999999999</v>
          </cell>
        </row>
        <row r="1186">
          <cell r="A1186" t="str">
            <v>001.18.00111</v>
          </cell>
          <cell r="B1186" t="str">
            <v>Fornecimento e Instalação de Porca Gaiola 5MM Fechado Com 02 Ventilador</v>
          </cell>
          <cell r="C1186" t="str">
            <v>un</v>
          </cell>
          <cell r="D1186">
            <v>1.9175</v>
          </cell>
        </row>
        <row r="1187">
          <cell r="A1187" t="str">
            <v>001.18.00112</v>
          </cell>
          <cell r="B1187" t="str">
            <v>Fornecimento e Instalação de Rack 19''X12UX550MM Fechado Com 02 Ventilador</v>
          </cell>
          <cell r="C1187" t="str">
            <v>un</v>
          </cell>
          <cell r="D1187">
            <v>857.90239999999994</v>
          </cell>
        </row>
        <row r="1188">
          <cell r="A1188" t="str">
            <v>001.18.00113</v>
          </cell>
          <cell r="B1188" t="str">
            <v>Fornecimento e Instalação de Régua 19'' Com 6 Tomadas 2P+T</v>
          </cell>
          <cell r="C1188" t="str">
            <v>un</v>
          </cell>
          <cell r="D1188">
            <v>87.990200000000002</v>
          </cell>
        </row>
        <row r="1189">
          <cell r="A1189" t="str">
            <v>001.18.00114</v>
          </cell>
          <cell r="B1189" t="str">
            <v>Fornecimento e Instalação de Switch 24P AT - FS724I 10/100</v>
          </cell>
          <cell r="C1189" t="str">
            <v>un</v>
          </cell>
          <cell r="D1189">
            <v>1089.0812000000001</v>
          </cell>
        </row>
        <row r="1190">
          <cell r="A1190" t="str">
            <v>001.18.00117</v>
          </cell>
          <cell r="B1190" t="str">
            <v>Fornecimento e Instalação de Tampa Encaixe  50 x 50 x 300 mm</v>
          </cell>
          <cell r="C1190" t="str">
            <v>br</v>
          </cell>
          <cell r="D1190">
            <v>10.8339</v>
          </cell>
        </row>
        <row r="1191">
          <cell r="A1191" t="str">
            <v>001.18.00118</v>
          </cell>
          <cell r="B1191" t="str">
            <v>Fornecimento e Instalação de Calha Lisa 50 x 50 x 300 mm Tipo U</v>
          </cell>
          <cell r="C1191" t="str">
            <v>br</v>
          </cell>
          <cell r="D1191">
            <v>43.610599999999998</v>
          </cell>
        </row>
        <row r="1192">
          <cell r="A1192" t="str">
            <v>001.18.00120</v>
          </cell>
          <cell r="B1192" t="str">
            <v>Fornecimento e Instalação de Tomada para Telefone tipo Telebrás de Embutir com espelho para caixa 4x2"", Linha Popular</v>
          </cell>
          <cell r="C1192" t="str">
            <v>CJ</v>
          </cell>
          <cell r="D1192">
            <v>6.2751000000000001</v>
          </cell>
        </row>
        <row r="1193">
          <cell r="A1193" t="str">
            <v>001.18.00121</v>
          </cell>
          <cell r="B1193" t="str">
            <v>Fornecimento e Instalação de Tomada para Telefone RJ 11 de Embutir com espelho para caixa 4x2"", Linha Popular</v>
          </cell>
          <cell r="C1193" t="str">
            <v>CJ</v>
          </cell>
          <cell r="D1193">
            <v>5.8350999999999997</v>
          </cell>
        </row>
        <row r="1194">
          <cell r="A1194" t="str">
            <v>001.18.00122</v>
          </cell>
          <cell r="B1194" t="str">
            <v>Fornecimento e Instalação de Tomada para Rede de Informática RJ 45 de Embutir com espelho para caixa 4x2"", Linha Popular</v>
          </cell>
          <cell r="C1194" t="str">
            <v>CJ</v>
          </cell>
          <cell r="D1194">
            <v>21.145099999999999</v>
          </cell>
        </row>
        <row r="1195">
          <cell r="A1195" t="str">
            <v>001.18.00123</v>
          </cell>
          <cell r="B1195" t="str">
            <v>Fornecimento e Instalação de Tomada para Rede de Informática com 2 RJ 45 de Embutir com espelho para caixa 4x4"", Linha Popular</v>
          </cell>
          <cell r="C1195" t="str">
            <v>CJ</v>
          </cell>
          <cell r="D1195">
            <v>2.8751000000000002</v>
          </cell>
        </row>
        <row r="1196">
          <cell r="A1196" t="str">
            <v>001.18.00124</v>
          </cell>
          <cell r="B1196" t="str">
            <v>Fornecimento e Instalação de Tomada para Telefone tipo Telebrás de Embutir para piso com espelho em latão para caixa 4x2""</v>
          </cell>
          <cell r="C1196" t="str">
            <v>CJ</v>
          </cell>
          <cell r="D1196">
            <v>18.145099999999999</v>
          </cell>
        </row>
        <row r="1197">
          <cell r="A1197" t="str">
            <v>001.18.00125</v>
          </cell>
          <cell r="B1197" t="str">
            <v>Fornecimento e Instalação de Tomada para Telefone RJ 11 de Embutir para piso com espelho em latão para caixa 4x2""</v>
          </cell>
          <cell r="C1197" t="str">
            <v>CJ</v>
          </cell>
          <cell r="D1197">
            <v>12.495100000000001</v>
          </cell>
        </row>
        <row r="1198">
          <cell r="A1198" t="str">
            <v>001.18.00127</v>
          </cell>
          <cell r="B1198" t="str">
            <v>Fornecimento e Instalação de Tomada para Rede de Informática RJ 45 de Embutir para piso com espelho para latão em caixa 4x2""</v>
          </cell>
          <cell r="C1198" t="str">
            <v>CJ</v>
          </cell>
          <cell r="D1198">
            <v>11.6251</v>
          </cell>
        </row>
        <row r="1199">
          <cell r="A1199" t="str">
            <v>001.18.00128</v>
          </cell>
          <cell r="B1199" t="str">
            <v>Fornecimento e Instalação de Tomada para Rede de Informática com 2 RJ 45 de Embutir para piso com espelho em latão para caixa 4x2""</v>
          </cell>
          <cell r="C1199" t="str">
            <v>CJ</v>
          </cell>
          <cell r="D1199">
            <v>8.1051000000000002</v>
          </cell>
        </row>
        <row r="1200">
          <cell r="A1200" t="str">
            <v>001.18.00201</v>
          </cell>
          <cell r="B1200" t="str">
            <v>Fornecimento e instalação de caixa metálica p/ telefone n.1 10.00x10.00x5.00 cm</v>
          </cell>
          <cell r="C1200" t="str">
            <v>UN</v>
          </cell>
          <cell r="D1200">
            <v>1.726</v>
          </cell>
        </row>
        <row r="1201">
          <cell r="A1201" t="str">
            <v>001.18.00221</v>
          </cell>
          <cell r="B1201" t="str">
            <v>Fornecimento e instalação de caixa metálica p/ telefone n.2 20.00x20.00x12.00 cm</v>
          </cell>
          <cell r="C1201" t="str">
            <v>UN</v>
          </cell>
          <cell r="D1201">
            <v>32.087400000000002</v>
          </cell>
        </row>
        <row r="1202">
          <cell r="A1202" t="str">
            <v>001.18.00241</v>
          </cell>
          <cell r="B1202" t="str">
            <v>Fornecimento e instalação de caixa metálica p/ telefone n.3 40.00x40.00x12.00 cm</v>
          </cell>
          <cell r="C1202" t="str">
            <v>UN</v>
          </cell>
          <cell r="D1202">
            <v>65.377799999999993</v>
          </cell>
        </row>
        <row r="1203">
          <cell r="A1203" t="str">
            <v>001.18.00261</v>
          </cell>
          <cell r="B1203" t="str">
            <v>Fornecimento e instalação de caixa metálica p/ telefone n.4 60.00x60.00x12.00 cm</v>
          </cell>
          <cell r="C1203" t="str">
            <v>UN</v>
          </cell>
          <cell r="D1203">
            <v>113.2948</v>
          </cell>
        </row>
        <row r="1204">
          <cell r="A1204" t="str">
            <v>001.18.00281</v>
          </cell>
          <cell r="B1204" t="str">
            <v>Fornecimento e instalação de caixa metálica p/ telefone n.5 80.00x80.00x12.00 cm</v>
          </cell>
          <cell r="C1204" t="str">
            <v>UN</v>
          </cell>
          <cell r="D1204">
            <v>198.24379999999999</v>
          </cell>
        </row>
        <row r="1205">
          <cell r="A1205" t="str">
            <v>001.18.00301</v>
          </cell>
          <cell r="B1205" t="str">
            <v>Fornecimento e instalação de caixa metálica p/ telefone n.6 120.00x120.00x12.00 cm</v>
          </cell>
          <cell r="C1205" t="str">
            <v>UN</v>
          </cell>
          <cell r="D1205">
            <v>399.90559999999999</v>
          </cell>
        </row>
        <row r="1206">
          <cell r="A1206" t="str">
            <v>001.18.00321</v>
          </cell>
          <cell r="B1206" t="str">
            <v>Execução de caixa de entrada em alvenaria c/ tampa metálica conf. padrão telemat r1 (60x35x50)cm</v>
          </cell>
          <cell r="C1206" t="str">
            <v>UN</v>
          </cell>
          <cell r="D1206">
            <v>0</v>
          </cell>
        </row>
        <row r="1207">
          <cell r="A1207" t="str">
            <v>001.18.00341</v>
          </cell>
          <cell r="B1207" t="str">
            <v>Execução de caixa de entrada em alvenaria c/ tampa metálica conf. padrão telemat r2 (107x52x50) cm</v>
          </cell>
          <cell r="C1207" t="str">
            <v>UN</v>
          </cell>
          <cell r="D1207">
            <v>0</v>
          </cell>
        </row>
        <row r="1208">
          <cell r="A1208" t="str">
            <v>001.19</v>
          </cell>
          <cell r="B1208" t="str">
            <v>INSTALAÇÕES ELÉTRICAS - PREVENÇÃO CONTRA DESCARGAS ATMOSFÉRICAS E INCÊNDIO</v>
          </cell>
          <cell r="D1208">
            <v>3654.4434999999999</v>
          </cell>
        </row>
        <row r="1209">
          <cell r="A1209" t="str">
            <v>001.19.00120</v>
          </cell>
          <cell r="B1209" t="str">
            <v>Fornecimento e Instalação de Cabo de cobre nú seção 10.00 mm2</v>
          </cell>
          <cell r="C1209" t="str">
            <v>ml</v>
          </cell>
          <cell r="D1209">
            <v>4.0815000000000001</v>
          </cell>
        </row>
        <row r="1210">
          <cell r="A1210" t="str">
            <v>001.19.00140</v>
          </cell>
          <cell r="B1210" t="str">
            <v>Fornecimento e Instalação de Cabo de cobre nú seção 16.00 mm2</v>
          </cell>
          <cell r="C1210" t="str">
            <v>ml</v>
          </cell>
          <cell r="D1210">
            <v>6.4927000000000001</v>
          </cell>
        </row>
        <row r="1211">
          <cell r="A1211" t="str">
            <v>001.19.00160</v>
          </cell>
          <cell r="B1211" t="str">
            <v>Fornecimento e Instalação de Cabo de cobre nú seção 25.00 mm2</v>
          </cell>
          <cell r="C1211" t="str">
            <v>ml</v>
          </cell>
          <cell r="D1211">
            <v>6.4927000000000001</v>
          </cell>
        </row>
        <row r="1212">
          <cell r="A1212" t="str">
            <v>001.19.00165</v>
          </cell>
          <cell r="B1212" t="str">
            <v>Fornecimento e Instalação de Cabo de cobre nú seção 35.00 mm2</v>
          </cell>
          <cell r="C1212" t="str">
            <v>ml</v>
          </cell>
          <cell r="D1212">
            <v>8.6486999999999998</v>
          </cell>
        </row>
        <row r="1213">
          <cell r="A1213" t="str">
            <v>001.19.00166</v>
          </cell>
          <cell r="B1213" t="str">
            <v>Fornecimento e Instalação de Cabo de cobre nú seção 50.00 mm2</v>
          </cell>
          <cell r="C1213" t="str">
            <v>ml</v>
          </cell>
          <cell r="D1213">
            <v>13.034700000000001</v>
          </cell>
        </row>
        <row r="1214">
          <cell r="A1214" t="str">
            <v>001.19.00170</v>
          </cell>
          <cell r="B1214" t="str">
            <v>Fornecimento e Instalação de Cabo de cobre nú seção 70.00 mm2</v>
          </cell>
          <cell r="C1214" t="str">
            <v>ml</v>
          </cell>
          <cell r="D1214">
            <v>16.818899999999999</v>
          </cell>
        </row>
        <row r="1215">
          <cell r="A1215" t="str">
            <v>001.19.00180</v>
          </cell>
          <cell r="B1215" t="str">
            <v>Fornecimento e Instalação de Cabo de cobre nú seção 95.00 mm2</v>
          </cell>
          <cell r="C1215" t="str">
            <v>ml</v>
          </cell>
          <cell r="D1215">
            <v>22.8918</v>
          </cell>
        </row>
        <row r="1216">
          <cell r="A1216" t="str">
            <v>001.19.01200</v>
          </cell>
          <cell r="B1216" t="str">
            <v>Fornecimento e Instalação de Relee fotoelétrico para comando automático de iluminação 110V/220V, incl. Base</v>
          </cell>
          <cell r="C1216" t="str">
            <v>un</v>
          </cell>
          <cell r="D1216">
            <v>23.947700000000001</v>
          </cell>
        </row>
        <row r="1217">
          <cell r="A1217" t="str">
            <v>001.19.01300</v>
          </cell>
          <cell r="B1217" t="str">
            <v>Execução de caixa de concreto 40x40x60cm com tampa de concreto armado</v>
          </cell>
          <cell r="C1217" t="str">
            <v>UN</v>
          </cell>
          <cell r="D1217">
            <v>49.377099999999999</v>
          </cell>
        </row>
        <row r="1218">
          <cell r="A1218" t="str">
            <v>001.19.01340</v>
          </cell>
          <cell r="B1218" t="str">
            <v>Fornecimento e Instalação de Solda Exotérmica 25</v>
          </cell>
          <cell r="C1218" t="str">
            <v>un</v>
          </cell>
          <cell r="D1218">
            <v>6.7877000000000001</v>
          </cell>
        </row>
        <row r="1219">
          <cell r="A1219" t="str">
            <v>001.19.01360</v>
          </cell>
          <cell r="B1219" t="str">
            <v>Fornecimento e Instalação de Solda Exotérmica 32</v>
          </cell>
          <cell r="C1219" t="str">
            <v>un</v>
          </cell>
          <cell r="D1219">
            <v>7.3876999999999997</v>
          </cell>
        </row>
        <row r="1220">
          <cell r="A1220" t="str">
            <v>001.19.01380</v>
          </cell>
          <cell r="B1220" t="str">
            <v>Fornecimento e Instalação de Solda Exotérmica 45</v>
          </cell>
          <cell r="C1220" t="str">
            <v>un</v>
          </cell>
          <cell r="D1220">
            <v>7.7877000000000001</v>
          </cell>
        </row>
        <row r="1221">
          <cell r="A1221" t="str">
            <v>001.19.01400</v>
          </cell>
          <cell r="B1221" t="str">
            <v>Fornecimento e Instalação de Solda Exotérmica 65</v>
          </cell>
          <cell r="C1221" t="str">
            <v>un</v>
          </cell>
          <cell r="D1221">
            <v>8.1876999999999995</v>
          </cell>
        </row>
        <row r="1222">
          <cell r="A1222" t="str">
            <v>001.19.01420</v>
          </cell>
          <cell r="B1222" t="str">
            <v>Fornecimento e Instalação de Solda Exotérmica 90</v>
          </cell>
          <cell r="C1222" t="str">
            <v>un</v>
          </cell>
          <cell r="D1222">
            <v>9.2876999999999992</v>
          </cell>
        </row>
        <row r="1223">
          <cell r="A1223" t="str">
            <v>001.19.01440</v>
          </cell>
          <cell r="B1223" t="str">
            <v>Fornecimento e Instalação de Solda Exotérmica 115</v>
          </cell>
          <cell r="C1223" t="str">
            <v>un</v>
          </cell>
          <cell r="D1223">
            <v>10.1877</v>
          </cell>
        </row>
        <row r="1224">
          <cell r="A1224" t="str">
            <v>001.19.01460</v>
          </cell>
          <cell r="B1224" t="str">
            <v>Fornecimento e Instalação de Solda Exotérmica 150</v>
          </cell>
          <cell r="C1224" t="str">
            <v>un</v>
          </cell>
          <cell r="D1224">
            <v>11.387700000000001</v>
          </cell>
        </row>
        <row r="1225">
          <cell r="A1225" t="str">
            <v>001.19.01480</v>
          </cell>
          <cell r="B1225" t="str">
            <v>Fornecimento e Instalação de Solda Exotérmica 200</v>
          </cell>
          <cell r="C1225" t="str">
            <v>un</v>
          </cell>
          <cell r="D1225">
            <v>13.0877</v>
          </cell>
        </row>
        <row r="1226">
          <cell r="A1226" t="str">
            <v>001.19.02000</v>
          </cell>
          <cell r="B1226" t="str">
            <v>Fornecimento E Instalação De Captor Tipo Franklin - Latão Niquelado De 300mm 1 Descida</v>
          </cell>
          <cell r="C1226" t="str">
            <v>un</v>
          </cell>
          <cell r="D1226">
            <v>28.450199999999999</v>
          </cell>
        </row>
        <row r="1227">
          <cell r="A1227" t="str">
            <v>001.19.02020</v>
          </cell>
          <cell r="B1227" t="str">
            <v>Fornecimento E Instalação De Captor Tipo Franklin - Latão Niquelado De 350mm 1 Descida</v>
          </cell>
          <cell r="C1227" t="str">
            <v>un</v>
          </cell>
          <cell r="D1227">
            <v>53.720199999999998</v>
          </cell>
        </row>
        <row r="1228">
          <cell r="A1228" t="str">
            <v>001.19.02040</v>
          </cell>
          <cell r="B1228" t="str">
            <v>Fornecimento E Instalação De Captor Tipo Franklin - Latão Niquelado De 300 Mm 2 Descidas</v>
          </cell>
          <cell r="C1228" t="str">
            <v>un</v>
          </cell>
          <cell r="D1228">
            <v>36.970199999999998</v>
          </cell>
        </row>
        <row r="1229">
          <cell r="A1229" t="str">
            <v>001.19.02060</v>
          </cell>
          <cell r="B1229" t="str">
            <v>Fornecimento E Instalação De Captor Tipo Franklin - Latão Niquelado De 350 Mm 2 Descidas</v>
          </cell>
          <cell r="C1229" t="str">
            <v>un</v>
          </cell>
          <cell r="D1229">
            <v>57.190199999999997</v>
          </cell>
        </row>
        <row r="1230">
          <cell r="A1230" t="str">
            <v>001.19.02080</v>
          </cell>
          <cell r="B1230" t="str">
            <v>Fornecimento E Instalação De Captor Tipo Franklin - Inox De 300 Mm 1 Descida</v>
          </cell>
          <cell r="C1230" t="str">
            <v>un</v>
          </cell>
          <cell r="D1230">
            <v>85.720200000000006</v>
          </cell>
        </row>
        <row r="1231">
          <cell r="A1231" t="str">
            <v>001.19.02100</v>
          </cell>
          <cell r="B1231" t="str">
            <v>Fornecimento E Instalação De Captor Tipo Franklin - Inox De 300 Mm 2 Descidas</v>
          </cell>
          <cell r="C1231" t="str">
            <v>un</v>
          </cell>
          <cell r="D1231">
            <v>97.920199999999994</v>
          </cell>
        </row>
        <row r="1232">
          <cell r="A1232" t="str">
            <v>001.19.02120</v>
          </cell>
          <cell r="B1232" t="str">
            <v>Fornecimento E Instalação De Terminais Aéreos - Fixação Horizontal De 300 Mm S/ Abraçadeira</v>
          </cell>
          <cell r="C1232" t="str">
            <v>un</v>
          </cell>
          <cell r="D1232">
            <v>6.8788999999999998</v>
          </cell>
        </row>
        <row r="1233">
          <cell r="A1233" t="str">
            <v>001.19.02140</v>
          </cell>
          <cell r="B1233" t="str">
            <v>Fornecimento E Instalação De Terminais Aéreos - Fixação Horizontal De 300 Mm C/ Abraçadeira</v>
          </cell>
          <cell r="C1233" t="str">
            <v>un</v>
          </cell>
          <cell r="D1233">
            <v>7.9889000000000001</v>
          </cell>
        </row>
        <row r="1234">
          <cell r="A1234" t="str">
            <v>001.19.02160</v>
          </cell>
          <cell r="B1234" t="str">
            <v>Fornecimento E Instalação De Terminais Aéreos - Fixação Horizontal De 600 Mm S/ Abraçadeira</v>
          </cell>
          <cell r="C1234" t="str">
            <v>un</v>
          </cell>
          <cell r="D1234">
            <v>8.0488999999999997</v>
          </cell>
        </row>
        <row r="1235">
          <cell r="A1235" t="str">
            <v>001.19.02180</v>
          </cell>
          <cell r="B1235" t="str">
            <v>Fornecimento e Instalação de Terminais aéreos - Fixação Horizontal de 600 mm C/ Abraçadeira</v>
          </cell>
          <cell r="C1235" t="str">
            <v>un</v>
          </cell>
          <cell r="D1235">
            <v>9.1288999999999998</v>
          </cell>
        </row>
        <row r="1236">
          <cell r="A1236" t="str">
            <v>001.19.02200</v>
          </cell>
          <cell r="B1236" t="str">
            <v>Fornecimento E Instalação De Terminais Aéreos - Fixação Vertical De 300 Mm S/ Abraçadeira</v>
          </cell>
          <cell r="C1236" t="str">
            <v>un</v>
          </cell>
          <cell r="D1236">
            <v>6.8788999999999998</v>
          </cell>
        </row>
        <row r="1237">
          <cell r="A1237" t="str">
            <v>001.19.02220</v>
          </cell>
          <cell r="B1237" t="str">
            <v>Fornecimento e Instalação de Terminais Aéreos -Fixação Vertical de 300 mm C/ Abraçadeira</v>
          </cell>
          <cell r="C1237" t="str">
            <v>un</v>
          </cell>
          <cell r="D1237">
            <v>7.9889000000000001</v>
          </cell>
        </row>
        <row r="1238">
          <cell r="A1238" t="str">
            <v>001.19.02240</v>
          </cell>
          <cell r="B1238" t="str">
            <v>Fornecimento E Instalação De Terminais Aéreos - Fixação Vertical De 600 Mm S/ Abraçadeira</v>
          </cell>
          <cell r="C1238" t="str">
            <v>un</v>
          </cell>
          <cell r="D1238">
            <v>8.0488999999999997</v>
          </cell>
        </row>
        <row r="1239">
          <cell r="A1239" t="str">
            <v>001.19.02260</v>
          </cell>
          <cell r="B1239" t="str">
            <v>Fornecimento E Instalação De Treminais Aéreos - Fixação Vertical De 600 Mm C/ Abraçadeira</v>
          </cell>
          <cell r="C1239" t="str">
            <v>un</v>
          </cell>
          <cell r="D1239">
            <v>9.1288999999999998</v>
          </cell>
        </row>
        <row r="1240">
          <cell r="A1240" t="str">
            <v>001.19.02280</v>
          </cell>
          <cell r="B1240" t="str">
            <v>Fornecimento E Instalção De Isolador De Uso Geral - Fixação Horizontal Simples</v>
          </cell>
          <cell r="C1240" t="str">
            <v>un</v>
          </cell>
          <cell r="D1240">
            <v>5.5701000000000001</v>
          </cell>
        </row>
        <row r="1241">
          <cell r="A1241" t="str">
            <v>001.19.02300</v>
          </cell>
          <cell r="B1241" t="str">
            <v>Fornecimento E Instalação De Isolador De Uso Geral - Fixação Horizontal Simples C/ 100 Mm</v>
          </cell>
          <cell r="C1241" t="str">
            <v>un</v>
          </cell>
          <cell r="D1241">
            <v>4.7500999999999998</v>
          </cell>
        </row>
        <row r="1242">
          <cell r="A1242" t="str">
            <v>001.19.02320</v>
          </cell>
          <cell r="B1242" t="str">
            <v>Fornecimento E Instalação De Isolador De Uso Geral - Fixação Horizontal Reforçado</v>
          </cell>
          <cell r="C1242" t="str">
            <v>un</v>
          </cell>
          <cell r="D1242">
            <v>5.3101000000000003</v>
          </cell>
        </row>
        <row r="1243">
          <cell r="A1243" t="str">
            <v>001.19.02340</v>
          </cell>
          <cell r="B1243" t="str">
            <v>Fornecimento E Instalação De Isolador De Uso Geral - Fixação Horizontal  Reforçado C/ 100 Mm</v>
          </cell>
          <cell r="C1243" t="str">
            <v>un</v>
          </cell>
          <cell r="D1243">
            <v>6.4100999999999999</v>
          </cell>
        </row>
        <row r="1244">
          <cell r="A1244" t="str">
            <v>001.19.02360</v>
          </cell>
          <cell r="B1244" t="str">
            <v>Fornecimento e Instalação de Isolador de Uso Geral - Fixação em 90º Reforçado 90º</v>
          </cell>
          <cell r="C1244" t="str">
            <v>un</v>
          </cell>
          <cell r="D1244">
            <v>9.4100999999999999</v>
          </cell>
        </row>
        <row r="1245">
          <cell r="A1245" t="str">
            <v>001.19.02380</v>
          </cell>
          <cell r="B1245" t="str">
            <v>Fornecimento E Instalação De Isolador De Uso Geral - Fixação Em 90º Reforçado 90º C/ 100 Mm</v>
          </cell>
          <cell r="C1245" t="str">
            <v>un</v>
          </cell>
          <cell r="D1245">
            <v>9.4100999999999999</v>
          </cell>
        </row>
        <row r="1246">
          <cell r="A1246" t="str">
            <v>001.19.02400</v>
          </cell>
          <cell r="B1246" t="str">
            <v>Fornecimento E Instalação De Mastro H De 2,00 M X 1. 1/2''</v>
          </cell>
          <cell r="C1246" t="str">
            <v>un</v>
          </cell>
          <cell r="D1246">
            <v>45.065199999999997</v>
          </cell>
        </row>
        <row r="1247">
          <cell r="A1247" t="str">
            <v>001.19.02420</v>
          </cell>
          <cell r="B1247" t="str">
            <v>Fornecimento E Instalação De Mastro H De 3,00m X 1. 1/2''</v>
          </cell>
          <cell r="C1247" t="str">
            <v>un</v>
          </cell>
          <cell r="D1247">
            <v>64.845200000000006</v>
          </cell>
        </row>
        <row r="1248">
          <cell r="A1248" t="str">
            <v>001.19.02440</v>
          </cell>
          <cell r="B1248" t="str">
            <v>Fornecimento E Instalação De Mastro H De 4,00 M X 1. 1/2''</v>
          </cell>
          <cell r="C1248" t="str">
            <v>un</v>
          </cell>
          <cell r="D1248">
            <v>88.975200000000001</v>
          </cell>
        </row>
        <row r="1249">
          <cell r="A1249" t="str">
            <v>001.19.02460</v>
          </cell>
          <cell r="B1249" t="str">
            <v>Fornecimento E Instalação de Mastro H de 5,00 m x 1. 1/2''</v>
          </cell>
          <cell r="C1249" t="str">
            <v>un</v>
          </cell>
          <cell r="D1249">
            <v>104.4252</v>
          </cell>
        </row>
        <row r="1250">
          <cell r="A1250" t="str">
            <v>001.19.02480</v>
          </cell>
          <cell r="B1250" t="str">
            <v>Fornecimento E Instalação De Mastro H De 6,00 M X 1. 1/2''</v>
          </cell>
          <cell r="C1250" t="str">
            <v>un</v>
          </cell>
          <cell r="D1250">
            <v>124.0752</v>
          </cell>
        </row>
        <row r="1251">
          <cell r="A1251" t="str">
            <v>001.19.02500</v>
          </cell>
          <cell r="B1251" t="str">
            <v>Fornecimento E Instalação De Mastro H De 2,00 M X 2''</v>
          </cell>
          <cell r="C1251" t="str">
            <v>un</v>
          </cell>
          <cell r="D1251">
            <v>54.0152</v>
          </cell>
        </row>
        <row r="1252">
          <cell r="A1252" t="str">
            <v>001.19.02520</v>
          </cell>
          <cell r="B1252" t="str">
            <v>Fornecimento E Instalação De Mastro H De 3,00 M X 2''</v>
          </cell>
          <cell r="C1252" t="str">
            <v>un</v>
          </cell>
          <cell r="D1252">
            <v>77.845200000000006</v>
          </cell>
        </row>
        <row r="1253">
          <cell r="A1253" t="str">
            <v>001.19.02540</v>
          </cell>
          <cell r="B1253" t="str">
            <v>Fornecimento E Instalação De Masto H De 4,00 M X 2''</v>
          </cell>
          <cell r="C1253" t="str">
            <v>un</v>
          </cell>
          <cell r="D1253">
            <v>103.5652</v>
          </cell>
        </row>
        <row r="1254">
          <cell r="A1254" t="str">
            <v>001.19.02560</v>
          </cell>
          <cell r="B1254" t="str">
            <v>Fornecimento E Instalação De Mastro H De 5,00 M X 2''</v>
          </cell>
          <cell r="C1254" t="str">
            <v>un</v>
          </cell>
          <cell r="D1254">
            <v>126.23520000000001</v>
          </cell>
        </row>
        <row r="1255">
          <cell r="A1255" t="str">
            <v>001.19.02580</v>
          </cell>
          <cell r="B1255" t="str">
            <v>Fornecimento E Instalação De Mastro H De 6,00 M X 2''</v>
          </cell>
          <cell r="C1255" t="str">
            <v>un</v>
          </cell>
          <cell r="D1255">
            <v>150.0752</v>
          </cell>
        </row>
        <row r="1256">
          <cell r="A1256" t="str">
            <v>001.19.02600</v>
          </cell>
          <cell r="B1256" t="str">
            <v>Fornecimento E Instalação De Mastro Telescópico H De 5,00 M X 1. 1/2'' E 2''</v>
          </cell>
          <cell r="C1256" t="str">
            <v>un</v>
          </cell>
          <cell r="D1256">
            <v>159.3152</v>
          </cell>
        </row>
        <row r="1257">
          <cell r="A1257" t="str">
            <v>001.19.02620</v>
          </cell>
          <cell r="B1257" t="str">
            <v>Fornecimento E Instalação De Mastro Telescópico H De 7,00 M X 1. 1/2'' E 2''</v>
          </cell>
          <cell r="C1257" t="str">
            <v>un</v>
          </cell>
          <cell r="D1257">
            <v>220.84520000000001</v>
          </cell>
        </row>
        <row r="1258">
          <cell r="A1258" t="str">
            <v>001.19.02640</v>
          </cell>
          <cell r="B1258" t="str">
            <v>Fornecimento E Instalação De Mastro Telescópico H De 9,00 M X 1. 1/2'' E 2''</v>
          </cell>
          <cell r="C1258" t="str">
            <v>un</v>
          </cell>
          <cell r="D1258">
            <v>281.51519999999999</v>
          </cell>
        </row>
        <row r="1259">
          <cell r="A1259" t="str">
            <v>001.19.02660</v>
          </cell>
          <cell r="B1259" t="str">
            <v>Fornecimento E Instalação De Isolador P/ Mastro - Simples 1 Descida De 3/4''</v>
          </cell>
          <cell r="C1259" t="str">
            <v>un</v>
          </cell>
          <cell r="D1259">
            <v>6.6101000000000001</v>
          </cell>
        </row>
        <row r="1260">
          <cell r="A1260" t="str">
            <v>001.19.02680</v>
          </cell>
          <cell r="B1260" t="str">
            <v>Fornecimento E Instalação De Isolador P/ Mastro - Simples 1 Descida De 1''</v>
          </cell>
          <cell r="C1260" t="str">
            <v>un</v>
          </cell>
          <cell r="D1260">
            <v>6.7401</v>
          </cell>
        </row>
        <row r="1261">
          <cell r="A1261" t="str">
            <v>001.19.02700</v>
          </cell>
          <cell r="B1261" t="str">
            <v>Fornecimento E Instalação De Isolador P/ Mastro - Simples 1 Descida De 1. 1/4''</v>
          </cell>
          <cell r="C1261" t="str">
            <v>un</v>
          </cell>
          <cell r="D1261">
            <v>7.2201000000000004</v>
          </cell>
        </row>
        <row r="1262">
          <cell r="A1262" t="str">
            <v>001.19.02720</v>
          </cell>
          <cell r="B1262" t="str">
            <v>Fornecimento E Instalação De Isolador P/ Mastro - Simples 1 Descida De 1. 1/2''</v>
          </cell>
          <cell r="C1262" t="str">
            <v>un</v>
          </cell>
          <cell r="D1262">
            <v>7.3601000000000001</v>
          </cell>
        </row>
        <row r="1263">
          <cell r="A1263" t="str">
            <v>001.19.02740</v>
          </cell>
          <cell r="B1263" t="str">
            <v>Fornecimento E Instalação De Isolador P/ Mastro - Simples 1 Descida De 2''</v>
          </cell>
          <cell r="C1263" t="str">
            <v>un</v>
          </cell>
          <cell r="D1263">
            <v>7.5900999999999996</v>
          </cell>
        </row>
        <row r="1264">
          <cell r="A1264" t="str">
            <v>001.19.02760</v>
          </cell>
          <cell r="B1264" t="str">
            <v>Fornecimento E Instalação De Isolador P/ Mastro - Simples 2 Descidas De 3/4''</v>
          </cell>
          <cell r="C1264" t="str">
            <v>un</v>
          </cell>
          <cell r="D1264">
            <v>7.1300999999999997</v>
          </cell>
        </row>
        <row r="1265">
          <cell r="A1265" t="str">
            <v>001.19.02780</v>
          </cell>
          <cell r="B1265" t="str">
            <v>Fornecimento E Instalação De Isolador P/ Mastro - Simples 2 Descidas De 1''</v>
          </cell>
          <cell r="C1265" t="str">
            <v>un</v>
          </cell>
          <cell r="D1265">
            <v>7.2900999999999998</v>
          </cell>
        </row>
        <row r="1266">
          <cell r="A1266" t="str">
            <v>001.19.02800</v>
          </cell>
          <cell r="B1266" t="str">
            <v>Fornecimento E Instalação De Isolador P/ Mastro - Simples 2 Descidas De 1. 1/4''</v>
          </cell>
          <cell r="C1266" t="str">
            <v>un</v>
          </cell>
          <cell r="D1266">
            <v>7.9100999999999999</v>
          </cell>
        </row>
        <row r="1267">
          <cell r="A1267" t="str">
            <v>001.19.02820</v>
          </cell>
          <cell r="B1267" t="str">
            <v>Fornecimento E Instalação De Isolador P/ Mastro - Simples 2 Descidas De 1. 1/2''</v>
          </cell>
          <cell r="C1267" t="str">
            <v>un</v>
          </cell>
          <cell r="D1267">
            <v>8.4300999999999995</v>
          </cell>
        </row>
        <row r="1268">
          <cell r="A1268" t="str">
            <v>001.19.02840</v>
          </cell>
          <cell r="B1268" t="str">
            <v>Fornecimento E Instalação De Isolador P/ Mastro - Simples 2 Descidas De 2''</v>
          </cell>
          <cell r="C1268" t="str">
            <v>un</v>
          </cell>
          <cell r="D1268">
            <v>8.7500999999999998</v>
          </cell>
        </row>
        <row r="1269">
          <cell r="A1269" t="str">
            <v>001.19.02860</v>
          </cell>
          <cell r="B1269" t="str">
            <v>Fornecimento E Instalação De Isolador P/ Mastro - Reforçado 1 Descida De 3/4''</v>
          </cell>
          <cell r="C1269" t="str">
            <v>un</v>
          </cell>
          <cell r="D1269">
            <v>8.5900999999999996</v>
          </cell>
        </row>
        <row r="1270">
          <cell r="A1270" t="str">
            <v>001.19.02880</v>
          </cell>
          <cell r="B1270" t="str">
            <v>Fornecimento E Instalação De Isolador P/ Mastro - Reforçado 1 Descida De 1''</v>
          </cell>
          <cell r="C1270" t="str">
            <v>un</v>
          </cell>
          <cell r="D1270">
            <v>8.5900999999999996</v>
          </cell>
        </row>
        <row r="1271">
          <cell r="A1271" t="str">
            <v>001.19.02900</v>
          </cell>
          <cell r="B1271" t="str">
            <v>Fornecimento E Instalação De Isolador P/ Mastro - Reforçado 1 Descida De 1. 1/4''</v>
          </cell>
          <cell r="C1271" t="str">
            <v>un</v>
          </cell>
          <cell r="D1271">
            <v>9.0100999999999996</v>
          </cell>
        </row>
        <row r="1272">
          <cell r="A1272" t="str">
            <v>001.19.02920</v>
          </cell>
          <cell r="B1272" t="str">
            <v>Fornecimento E Instalação De Isolador P/ Mastro - Reforçado 1 Descida De 1. 1/2''</v>
          </cell>
          <cell r="C1272" t="str">
            <v>un</v>
          </cell>
          <cell r="D1272">
            <v>9.7500999999999998</v>
          </cell>
        </row>
        <row r="1273">
          <cell r="A1273" t="str">
            <v>001.19.02940</v>
          </cell>
          <cell r="B1273" t="str">
            <v>Fornecimento E Instalação De Isolador P/ Mastro - Reforçado 1 Descida De 2''</v>
          </cell>
          <cell r="C1273" t="str">
            <v>un</v>
          </cell>
          <cell r="D1273">
            <v>10.4001</v>
          </cell>
        </row>
        <row r="1274">
          <cell r="A1274" t="str">
            <v>001.19.02960</v>
          </cell>
          <cell r="B1274" t="str">
            <v>Fornecimento E Instalação De Isolador P/ Mastro - Reforçado 2 Descidas De 3/4''</v>
          </cell>
          <cell r="C1274" t="str">
            <v>un</v>
          </cell>
          <cell r="D1274">
            <v>9.5300999999999991</v>
          </cell>
        </row>
        <row r="1275">
          <cell r="A1275" t="str">
            <v>001.19.02980</v>
          </cell>
          <cell r="B1275" t="str">
            <v>Fornecimento E Instalação De Isolador P/ Mastro - Reforçado 2 Descidas De 1''</v>
          </cell>
          <cell r="C1275" t="str">
            <v>un</v>
          </cell>
          <cell r="D1275">
            <v>9.5300999999999991</v>
          </cell>
        </row>
        <row r="1276">
          <cell r="A1276" t="str">
            <v>001.19.03000</v>
          </cell>
          <cell r="B1276" t="str">
            <v>Fornecimento E Instalação De Isolador P/ Mastro - Reforçado 2 Descidas De 1. 1/4''</v>
          </cell>
          <cell r="C1276" t="str">
            <v>un</v>
          </cell>
          <cell r="D1276">
            <v>9.7301000000000002</v>
          </cell>
        </row>
        <row r="1277">
          <cell r="A1277" t="str">
            <v>001.19.03020</v>
          </cell>
          <cell r="B1277" t="str">
            <v>Fornecimento E Instalação De Isolador P/ Mastro - Reforçado 2 Descidas De 1. 1/2''</v>
          </cell>
          <cell r="C1277" t="str">
            <v>un</v>
          </cell>
          <cell r="D1277">
            <v>10.2201</v>
          </cell>
        </row>
        <row r="1278">
          <cell r="A1278" t="str">
            <v>001.19.03040</v>
          </cell>
          <cell r="B1278" t="str">
            <v>Fornecimento E Instalação De Isolador P/ Mastro - Reforçado 2 Descidas De 2''</v>
          </cell>
          <cell r="C1278" t="str">
            <v>un</v>
          </cell>
          <cell r="D1278">
            <v>10.690099999999999</v>
          </cell>
        </row>
        <row r="1279">
          <cell r="A1279" t="str">
            <v>001.19.03060</v>
          </cell>
          <cell r="B1279" t="str">
            <v>Fornecimento E Instalação De Fixadores P/ Mastro - Base P/ Mastro H De 1. ¹/²''</v>
          </cell>
          <cell r="C1279" t="str">
            <v>un</v>
          </cell>
          <cell r="D1279">
            <v>34.003</v>
          </cell>
        </row>
        <row r="1280">
          <cell r="A1280" t="str">
            <v>001.19.03080</v>
          </cell>
          <cell r="B1280" t="str">
            <v>Fornecimento E Instalação De Fixadores P/ Mastro - Base P/ Mastro H De 2''</v>
          </cell>
          <cell r="C1280" t="str">
            <v>un</v>
          </cell>
          <cell r="D1280">
            <v>34.863</v>
          </cell>
        </row>
        <row r="1281">
          <cell r="A1281" t="str">
            <v>001.19.03100</v>
          </cell>
          <cell r="B1281" t="str">
            <v>Fornecimento E Instalação De Conectores De Uso Geral - Emenda E Medição P/ Cabo Até Ø50mm² 2P</v>
          </cell>
          <cell r="C1281" t="str">
            <v>un</v>
          </cell>
          <cell r="D1281">
            <v>9.5326000000000004</v>
          </cell>
        </row>
        <row r="1282">
          <cell r="A1282" t="str">
            <v>001.19.03120</v>
          </cell>
          <cell r="B1282" t="str">
            <v>Fornecimento E Instalação De Conectores De Uso Geral - Emenda E Medição P/ Cabo Até Ø120mm² 2P</v>
          </cell>
          <cell r="C1282" t="str">
            <v>un</v>
          </cell>
          <cell r="D1282">
            <v>13.8826</v>
          </cell>
        </row>
        <row r="1283">
          <cell r="A1283" t="str">
            <v>001.19.03140</v>
          </cell>
          <cell r="B1283" t="str">
            <v>Fornecimento E Instalação De Conector De Uso Geral - Emenda E Medição P/ Cabo Até  Ø50mm² 4P</v>
          </cell>
          <cell r="C1283" t="str">
            <v>un</v>
          </cell>
          <cell r="D1283">
            <v>16.772600000000001</v>
          </cell>
        </row>
        <row r="1284">
          <cell r="A1284" t="str">
            <v>001.19.03160</v>
          </cell>
          <cell r="B1284" t="str">
            <v>Fornecimento E Instalação De Conector De Uso Geral - Emenda E Medição P/ Cabo Até Ø 120 Mm² 4P</v>
          </cell>
          <cell r="C1284" t="str">
            <v>un</v>
          </cell>
          <cell r="D1284">
            <v>23.7926</v>
          </cell>
        </row>
        <row r="1285">
          <cell r="A1285" t="str">
            <v>001.19.03180</v>
          </cell>
          <cell r="B1285" t="str">
            <v>Fornecimento E Instalação De Conector De Uso Geral - Split Bolt P/ Cabo Ø 16mm²</v>
          </cell>
          <cell r="C1285" t="str">
            <v>un</v>
          </cell>
          <cell r="D1285">
            <v>5.5625999999999998</v>
          </cell>
        </row>
        <row r="1286">
          <cell r="A1286" t="str">
            <v>001.19.03200</v>
          </cell>
          <cell r="B1286" t="str">
            <v>Fornecimento E Instalação De Conector De Uso Geral - Split Bolt P/ Cabo Ø 25 Mm²</v>
          </cell>
          <cell r="C1286" t="str">
            <v>un</v>
          </cell>
          <cell r="D1286">
            <v>5.8525999999999998</v>
          </cell>
        </row>
        <row r="1287">
          <cell r="A1287" t="str">
            <v>001.19.03220</v>
          </cell>
          <cell r="B1287" t="str">
            <v>Fornecimento E Instalação De Conector De Uso Geral - Split Bolt P/ Cabo Ø 35 Mm²</v>
          </cell>
          <cell r="C1287" t="str">
            <v>un</v>
          </cell>
          <cell r="D1287">
            <v>6.4226000000000001</v>
          </cell>
        </row>
        <row r="1288">
          <cell r="A1288" t="str">
            <v>001.19.03240</v>
          </cell>
          <cell r="B1288" t="str">
            <v>Fornecimento E Instalação De Conector De Uso Gera - Split Bolt P/ Cabo Ø 50 Mm²</v>
          </cell>
          <cell r="C1288" t="str">
            <v>un</v>
          </cell>
          <cell r="D1288">
            <v>7.2926000000000002</v>
          </cell>
        </row>
        <row r="1289">
          <cell r="A1289" t="str">
            <v>001.19.03260</v>
          </cell>
          <cell r="B1289" t="str">
            <v>Fornecimento E Instalação De Conector De Uso Geral - Split Bolt P/ Cabo Ø 70 Mm²</v>
          </cell>
          <cell r="C1289" t="str">
            <v>un</v>
          </cell>
          <cell r="D1289">
            <v>9.0226000000000006</v>
          </cell>
        </row>
        <row r="1290">
          <cell r="A1290" t="str">
            <v>001.19.03280</v>
          </cell>
          <cell r="B1290" t="str">
            <v>Fornecimento E Instalação De Conector De Uso Geral - Split Bolt P/ Cabo Até Ø 70 Mm²</v>
          </cell>
          <cell r="C1290" t="str">
            <v>un</v>
          </cell>
          <cell r="D1290">
            <v>11.332599999999999</v>
          </cell>
        </row>
        <row r="1291">
          <cell r="A1291" t="str">
            <v>001.19.03300</v>
          </cell>
          <cell r="B1291" t="str">
            <v>Fornecimento E Instalação De Conector De Uso Geral - Split Bolt C/ Pino E Porca P/ Cabo Ø 16 Mm²</v>
          </cell>
          <cell r="C1291" t="str">
            <v>un</v>
          </cell>
          <cell r="D1291">
            <v>7.2926000000000002</v>
          </cell>
        </row>
        <row r="1292">
          <cell r="A1292" t="str">
            <v>001.19.03320</v>
          </cell>
          <cell r="B1292" t="str">
            <v>Fornecimento E Instalação De Conector De Uso Geral - Split Bolt C/ Pino E Porca P/ Cabo Ø 25 Mm²</v>
          </cell>
          <cell r="C1292" t="str">
            <v>un</v>
          </cell>
          <cell r="D1292">
            <v>6.8625999999999996</v>
          </cell>
        </row>
        <row r="1293">
          <cell r="A1293" t="str">
            <v>001.19.03340</v>
          </cell>
          <cell r="B1293" t="str">
            <v>Fornecimento E Instalação De Conector De Uso Geral - Split Bolt C/ Pino E Porca P/ Cabo Ø 35 Mm²</v>
          </cell>
          <cell r="C1293" t="str">
            <v>un</v>
          </cell>
          <cell r="D1293">
            <v>7.3026</v>
          </cell>
        </row>
        <row r="1294">
          <cell r="A1294" t="str">
            <v>001.19.03360</v>
          </cell>
          <cell r="B1294" t="str">
            <v>Fornecimento E Instalação De Conector De Uso Geral - Split Bolt C/ Pino E Porca P/ Cabo Ø 50 Mm²</v>
          </cell>
          <cell r="C1294" t="str">
            <v>un</v>
          </cell>
          <cell r="D1294">
            <v>8.2726000000000006</v>
          </cell>
        </row>
        <row r="1295">
          <cell r="A1295" t="str">
            <v>001.19.03380</v>
          </cell>
          <cell r="B1295" t="str">
            <v>Fornecimento E Instalação De Conector De Uso Geral - Split Bolt C/ Pino E Porca P/ Cabo Ø 70 Mm²</v>
          </cell>
          <cell r="C1295" t="str">
            <v>un</v>
          </cell>
          <cell r="D1295">
            <v>11.442600000000001</v>
          </cell>
        </row>
        <row r="1296">
          <cell r="A1296" t="str">
            <v>001.19.03400</v>
          </cell>
          <cell r="B1296" t="str">
            <v>Fornecimento E Instalação De Conector De Uso Geral - Terminal De Pressão C/ Passagem Frontal P/ Cabo Ø 16 Mm²</v>
          </cell>
          <cell r="C1296" t="str">
            <v>un</v>
          </cell>
          <cell r="D1296">
            <v>10.4626</v>
          </cell>
        </row>
        <row r="1297">
          <cell r="A1297" t="str">
            <v>001.19.03420</v>
          </cell>
          <cell r="B1297" t="str">
            <v>Fornecimento E Instalação De Conector De Uso Gera - Terminal De Pressão C/ Passagem Frontal P/ Cabo Ø 25 Mm²</v>
          </cell>
          <cell r="C1297" t="str">
            <v>un</v>
          </cell>
          <cell r="D1297">
            <v>4.7926000000000002</v>
          </cell>
        </row>
        <row r="1298">
          <cell r="A1298" t="str">
            <v>001.19.03440</v>
          </cell>
          <cell r="B1298" t="str">
            <v>Fornecimento E Instalação De Conector De Uso Geral - Terminal De Pressão C/ Passagem Frontal P/ Cabo Ø 35 Mm²</v>
          </cell>
          <cell r="C1298" t="str">
            <v>un</v>
          </cell>
          <cell r="D1298">
            <v>5.0826000000000002</v>
          </cell>
        </row>
        <row r="1299">
          <cell r="A1299" t="str">
            <v>001.19.03460</v>
          </cell>
          <cell r="B1299" t="str">
            <v>Fornecimento E Instalação De Conector De Uso Geral - Terminal De Pressão C/ Passagem Frontal P/ Cabo Ø 50 Mm²</v>
          </cell>
          <cell r="C1299" t="str">
            <v>un</v>
          </cell>
          <cell r="D1299">
            <v>5.4626000000000001</v>
          </cell>
        </row>
        <row r="1300">
          <cell r="A1300" t="str">
            <v>001.19.03480</v>
          </cell>
          <cell r="B1300" t="str">
            <v>Fornecimento E Instalação De Conector De Uso Geral - Terminal De Pressão C/ Passagem Frontal P/ Cabo Ø 70 Mm²</v>
          </cell>
          <cell r="C1300" t="str">
            <v>un</v>
          </cell>
          <cell r="D1300">
            <v>6.1125999999999996</v>
          </cell>
        </row>
        <row r="1301">
          <cell r="A1301" t="str">
            <v>001.19.03500</v>
          </cell>
          <cell r="B1301" t="str">
            <v>Fornecimento E Instalação De Conector De Uso Geral - Terminal De Pressão C/ Passagem Lateral P/ Cabo Ø 16 Mm²</v>
          </cell>
          <cell r="C1301" t="str">
            <v>un</v>
          </cell>
          <cell r="D1301">
            <v>7.5125999999999999</v>
          </cell>
        </row>
        <row r="1302">
          <cell r="A1302" t="str">
            <v>001.19.03520</v>
          </cell>
          <cell r="B1302" t="str">
            <v>Fornecimento E Instalação De Conector De Uso Geral - Terminal De Pressão C/ Passagem Lateral P/ Cabo Ø 25 Mm²</v>
          </cell>
          <cell r="C1302" t="str">
            <v>un</v>
          </cell>
          <cell r="D1302">
            <v>7.5125999999999999</v>
          </cell>
        </row>
        <row r="1303">
          <cell r="A1303" t="str">
            <v>001.19.03540</v>
          </cell>
          <cell r="B1303" t="str">
            <v>Fornecimento E Instalação De Conector De Uso Geral - Terminal De Pressão C/ Passagem Lateral P/ Cabo Ø 35 Mm²</v>
          </cell>
          <cell r="C1303" t="str">
            <v>un</v>
          </cell>
          <cell r="D1303">
            <v>7.5125999999999999</v>
          </cell>
        </row>
        <row r="1304">
          <cell r="A1304" t="str">
            <v>001.19.03560</v>
          </cell>
          <cell r="B1304" t="str">
            <v>Fornecimento E Instalação De Conector De Uso Geral - Terminal De Pressão C/ Passagem Lateral P/ Cabo Ø 50 Mm²</v>
          </cell>
          <cell r="C1304" t="str">
            <v>un</v>
          </cell>
          <cell r="D1304">
            <v>10.762600000000001</v>
          </cell>
        </row>
        <row r="1305">
          <cell r="A1305" t="str">
            <v>001.19.03580</v>
          </cell>
          <cell r="B1305" t="str">
            <v>Fornecimento E Instalação De Conector De Uso Geral - Terminal De Pressão C/ Passagem Lateral P/ Cabo Ø 70 Mm²</v>
          </cell>
          <cell r="C1305" t="str">
            <v>un</v>
          </cell>
          <cell r="D1305">
            <v>10.762600000000001</v>
          </cell>
        </row>
        <row r="1306">
          <cell r="A1306" t="str">
            <v>001.19.03600</v>
          </cell>
          <cell r="B1306" t="str">
            <v>Fornecimento E Instalação De Conector De Uso Geral - Tensionador P/ Cabo Cobre Até Ø95 Mm²</v>
          </cell>
          <cell r="C1306" t="str">
            <v>un</v>
          </cell>
          <cell r="D1306">
            <v>9.2826000000000004</v>
          </cell>
        </row>
        <row r="1307">
          <cell r="A1307" t="str">
            <v>001.19.03620</v>
          </cell>
          <cell r="B1307" t="str">
            <v>Fornecimento E Instalação De Conector De Uso Geral - Terminal De Pressão C/ 4 Parafusos P/ Cabo Ø 16/35 Mm²</v>
          </cell>
          <cell r="C1307" t="str">
            <v>un</v>
          </cell>
          <cell r="D1307">
            <v>10.4626</v>
          </cell>
        </row>
        <row r="1308">
          <cell r="A1308" t="str">
            <v>001.19.03640</v>
          </cell>
          <cell r="B1308" t="str">
            <v>Fornecimento E Instalação De Conector De Uso Geral - Terminal De Pressão C/ 4 Parafusos P/ Cabo Ø35/70 Mm²</v>
          </cell>
          <cell r="C1308" t="str">
            <v>un</v>
          </cell>
          <cell r="D1308">
            <v>13.5726</v>
          </cell>
        </row>
        <row r="1309">
          <cell r="A1309" t="str">
            <v>001.19.03660</v>
          </cell>
          <cell r="B1309" t="str">
            <v>Fornecimento E Instalação De Conector De Uso Geral - Terminal Tipo X De Latão P/ Cabo Até Ø50 Mm²</v>
          </cell>
          <cell r="C1309" t="str">
            <v>un</v>
          </cell>
          <cell r="D1309">
            <v>8.0126000000000008</v>
          </cell>
        </row>
        <row r="1310">
          <cell r="A1310" t="str">
            <v>001.19.03680</v>
          </cell>
          <cell r="B1310" t="str">
            <v>Fornecimento E Instalação De Conector De Uso Geral - Abraçadeira Tipo Ômega P/ Cabo Ø 16 Mm²</v>
          </cell>
          <cell r="C1310" t="str">
            <v>un</v>
          </cell>
          <cell r="D1310">
            <v>5.9325999999999999</v>
          </cell>
        </row>
        <row r="1311">
          <cell r="A1311" t="str">
            <v>001.19.03700</v>
          </cell>
          <cell r="B1311" t="str">
            <v>Fornecimento E Instalação De Conector De Uso Geral - Abraçadeira Tipo Ômega P/ Cabo Ø35 Mm²</v>
          </cell>
          <cell r="C1311" t="str">
            <v>un</v>
          </cell>
          <cell r="D1311">
            <v>5.9325999999999999</v>
          </cell>
        </row>
        <row r="1312">
          <cell r="A1312" t="str">
            <v>001.19.03720</v>
          </cell>
          <cell r="B1312" t="str">
            <v>Fornecimento e instalação de componentes de fixação - chapa de fixação tipo unha</v>
          </cell>
          <cell r="C1312" t="str">
            <v>un</v>
          </cell>
          <cell r="D1312">
            <v>2.9350999999999998</v>
          </cell>
        </row>
        <row r="1313">
          <cell r="A1313" t="str">
            <v>001.19.03740</v>
          </cell>
          <cell r="B1313" t="str">
            <v>Fornecimento E Instalação De Componentes De Fixação - Abraçadeira 3 Estais P/ Mastro De 1. ¹/²''</v>
          </cell>
          <cell r="C1313" t="str">
            <v>un</v>
          </cell>
          <cell r="D1313">
            <v>5.9250999999999996</v>
          </cell>
        </row>
        <row r="1314">
          <cell r="A1314" t="str">
            <v>001.19.03760</v>
          </cell>
          <cell r="B1314" t="str">
            <v>Fornecimento E Instalação De Componentes De Fixação - Abraçadeira 3 Estais  P/ Mastro 2''</v>
          </cell>
          <cell r="C1314" t="str">
            <v>un</v>
          </cell>
          <cell r="D1314">
            <v>5.9250999999999996</v>
          </cell>
        </row>
        <row r="1315">
          <cell r="A1315" t="str">
            <v>001.19.03780</v>
          </cell>
          <cell r="B1315" t="str">
            <v>Fornecimento E Instalação De Componentes De Fixação - Abraçadeira 4 Estais P/ Mastro De 1. ¹/²''</v>
          </cell>
          <cell r="C1315" t="str">
            <v>un</v>
          </cell>
          <cell r="D1315">
            <v>7.1451000000000002</v>
          </cell>
        </row>
        <row r="1316">
          <cell r="A1316" t="str">
            <v>001.19.03800</v>
          </cell>
          <cell r="B1316" t="str">
            <v>Fornecimento E Instalação De Componentes De Fixação - Abraçadeira 4 Estais P/ Mastro De 2''</v>
          </cell>
          <cell r="C1316" t="str">
            <v>un</v>
          </cell>
          <cell r="D1316">
            <v>7.1451000000000002</v>
          </cell>
        </row>
        <row r="1317">
          <cell r="A1317" t="str">
            <v>001.19.03820</v>
          </cell>
          <cell r="B1317" t="str">
            <v>Fornecimento E Instalação De Componentes De Fixação - Fixador De Estais P/ Tubo</v>
          </cell>
          <cell r="C1317" t="str">
            <v>un</v>
          </cell>
          <cell r="D1317">
            <v>3.6551</v>
          </cell>
        </row>
        <row r="1318">
          <cell r="A1318" t="str">
            <v>001.19.03840</v>
          </cell>
          <cell r="B1318" t="str">
            <v>Fornecimento E Instalação De Componentes De Fixação - Fixador De Estais P/ Cabo</v>
          </cell>
          <cell r="C1318" t="str">
            <v>un</v>
          </cell>
          <cell r="D1318">
            <v>3.1751</v>
          </cell>
        </row>
        <row r="1319">
          <cell r="A1319" t="str">
            <v>001.19.03860</v>
          </cell>
          <cell r="B1319" t="str">
            <v>Fornecimento E Instalação De Componentes De Fixação - Manilha De 1/4''</v>
          </cell>
          <cell r="C1319" t="str">
            <v>un</v>
          </cell>
          <cell r="D1319">
            <v>9.4451000000000001</v>
          </cell>
        </row>
        <row r="1320">
          <cell r="A1320" t="str">
            <v>001.19.03880</v>
          </cell>
          <cell r="B1320" t="str">
            <v>Fornecimento E Instalação De Componentes De Fixação - Esticador P/ Cabo De Aço De 3/16''</v>
          </cell>
          <cell r="C1320" t="str">
            <v>un</v>
          </cell>
          <cell r="D1320">
            <v>7.6551</v>
          </cell>
        </row>
        <row r="1321">
          <cell r="A1321" t="str">
            <v>001.19.03900</v>
          </cell>
          <cell r="B1321" t="str">
            <v>Fornecimento E Instalação De Componentes De Fixação - Esticador P/ Cabo De Aço De 1/4''</v>
          </cell>
          <cell r="C1321" t="str">
            <v>un</v>
          </cell>
          <cell r="D1321">
            <v>8.8551000000000002</v>
          </cell>
        </row>
        <row r="1322">
          <cell r="A1322" t="str">
            <v>001.19.03920</v>
          </cell>
          <cell r="B1322" t="str">
            <v>Fornecimento E Instalação De Componentes De Fixação - Sapatilha De 3/16''</v>
          </cell>
          <cell r="C1322" t="str">
            <v>un</v>
          </cell>
          <cell r="D1322">
            <v>3.0750999999999999</v>
          </cell>
        </row>
        <row r="1323">
          <cell r="A1323" t="str">
            <v>001.19.03940</v>
          </cell>
          <cell r="B1323" t="str">
            <v>Fornecimento E Instalação De Componentes De Fixação - Sapatilha De 1/4''</v>
          </cell>
          <cell r="C1323" t="str">
            <v>un</v>
          </cell>
          <cell r="D1323">
            <v>3.4051</v>
          </cell>
        </row>
        <row r="1324">
          <cell r="A1324" t="str">
            <v>001.19.03960</v>
          </cell>
          <cell r="B1324" t="str">
            <v>Fornecimeto E Instalação De Componentes De Fixação - Grampo Crosby De 3/16''</v>
          </cell>
          <cell r="C1324" t="str">
            <v>un</v>
          </cell>
          <cell r="D1324">
            <v>3.0251000000000001</v>
          </cell>
        </row>
        <row r="1325">
          <cell r="A1325" t="str">
            <v>001.19.03980</v>
          </cell>
          <cell r="B1325" t="str">
            <v>Fornecimento E Instalação De Componentes De Fixação - Grampo Crosby De 1/4''</v>
          </cell>
          <cell r="C1325" t="str">
            <v>un</v>
          </cell>
          <cell r="D1325">
            <v>3.0750999999999999</v>
          </cell>
        </row>
        <row r="1326">
          <cell r="A1326" t="str">
            <v>001.19.04000</v>
          </cell>
          <cell r="B1326" t="str">
            <v>Fornecimento E Instalação De Componentes De Fixação - Abraçadeira Tipo ""D"" C/ Cunha De 3/4''</v>
          </cell>
          <cell r="C1326" t="str">
            <v>un</v>
          </cell>
          <cell r="D1326">
            <v>2.6751</v>
          </cell>
        </row>
        <row r="1327">
          <cell r="A1327" t="str">
            <v>001.19.04020</v>
          </cell>
          <cell r="B1327" t="str">
            <v>Fornecimento  Instalação De Componentes De Fixação - Abraçadeira Tipo ""D"" C/ Cunha De 1''</v>
          </cell>
          <cell r="C1327" t="str">
            <v>un</v>
          </cell>
          <cell r="D1327">
            <v>2.8451</v>
          </cell>
        </row>
        <row r="1328">
          <cell r="A1328" t="str">
            <v>001.19.04040</v>
          </cell>
          <cell r="B1328" t="str">
            <v>Fornecimento E Instalação De Componentes De Fixação - Abraçadeira Tipo ""D"" C/ Cunha De 1.¹/4''</v>
          </cell>
          <cell r="C1328" t="str">
            <v>un</v>
          </cell>
          <cell r="D1328">
            <v>3.4950999999999999</v>
          </cell>
        </row>
        <row r="1329">
          <cell r="A1329" t="str">
            <v>001.19.04060</v>
          </cell>
          <cell r="B1329" t="str">
            <v>Fornecimento E Instalação De Componentes De Fixação - Abraçadeira Tipo ""D"" C/ Cunha De 1.¹/²''</v>
          </cell>
          <cell r="C1329" t="str">
            <v>un</v>
          </cell>
          <cell r="D1329">
            <v>3.4950999999999999</v>
          </cell>
        </row>
        <row r="1330">
          <cell r="A1330" t="str">
            <v>001.19.04080</v>
          </cell>
          <cell r="B1330" t="str">
            <v>Fornecimento E Instalação De Componentes De Fixação - Abraçadeira Tipo ""D"" C/ Cunha De 2''</v>
          </cell>
          <cell r="C1330" t="str">
            <v>un</v>
          </cell>
          <cell r="D1330">
            <v>3.7951000000000001</v>
          </cell>
        </row>
        <row r="1331">
          <cell r="A1331" t="str">
            <v>001.19.04100</v>
          </cell>
          <cell r="B1331" t="str">
            <v>Fornecimento E Instalação De Componentes De Fixação - Parafuso Sextavado C/ Bucha De Pvc Rosca Sob. 1/4'' X 1. ¹/²'' DZ</v>
          </cell>
          <cell r="C1331" t="str">
            <v>ct</v>
          </cell>
          <cell r="D1331">
            <v>2.1650999999999998</v>
          </cell>
        </row>
        <row r="1332">
          <cell r="A1332" t="str">
            <v>001.19.04120</v>
          </cell>
          <cell r="B1332" t="str">
            <v>Fornecimento E Instalação De Componentes De Fixação - Parafuso Sextavado C/ Bucha De Pvc Rosca Sob. 5/16'' X 1. ¹/²''DZ</v>
          </cell>
          <cell r="C1332" t="str">
            <v>ct</v>
          </cell>
          <cell r="D1332">
            <v>2.2951000000000001</v>
          </cell>
        </row>
        <row r="1333">
          <cell r="A1333" t="str">
            <v>001.19.04140</v>
          </cell>
          <cell r="B1333" t="str">
            <v>Fornecimento E Instalação De Componentes De Fixação - Parafuso Sextavado C/ Bucha De Pvc Rosca Sob. 5/16'' X 2'' DZ</v>
          </cell>
          <cell r="C1333" t="str">
            <v>ct</v>
          </cell>
          <cell r="D1333">
            <v>2.3351000000000002</v>
          </cell>
        </row>
        <row r="1334">
          <cell r="A1334" t="str">
            <v>001.19.04160</v>
          </cell>
          <cell r="B1334" t="str">
            <v>Fornecimento E Instalação De Conj. De Contraventegem Com Cabo P/ Mastro 1. ¹/²''</v>
          </cell>
          <cell r="C1334" t="str">
            <v>cj</v>
          </cell>
          <cell r="D1334">
            <v>109.0183</v>
          </cell>
        </row>
        <row r="1335">
          <cell r="A1335" t="str">
            <v>001.19.04180</v>
          </cell>
          <cell r="B1335" t="str">
            <v>Fornecimento E Instalação De Conj. De Contraventagem Com Cabo P/ Mastro 2''</v>
          </cell>
          <cell r="C1335" t="str">
            <v>cj</v>
          </cell>
          <cell r="D1335">
            <v>109.2383</v>
          </cell>
        </row>
        <row r="1336">
          <cell r="A1336" t="str">
            <v>001.19.04200</v>
          </cell>
          <cell r="B1336" t="str">
            <v>Fornecimento E Instalação De Componentes P/ Aterramento - Conector Cabo/Haste Tipo Olhal Reforçado 3/4''</v>
          </cell>
          <cell r="C1336" t="str">
            <v>un</v>
          </cell>
          <cell r="D1336">
            <v>5.9263000000000003</v>
          </cell>
        </row>
        <row r="1337">
          <cell r="A1337" t="str">
            <v>001.19.04220</v>
          </cell>
          <cell r="B1337" t="str">
            <v>Fornecimento E Instalação De Componentes P/ Aterramento - Conector Cabo/Haste Tipo Olhal Reforçado 5/8''</v>
          </cell>
          <cell r="C1337" t="str">
            <v>un</v>
          </cell>
          <cell r="D1337">
            <v>4.6763000000000003</v>
          </cell>
        </row>
        <row r="1338">
          <cell r="A1338" t="str">
            <v>001.19.04240</v>
          </cell>
          <cell r="B1338" t="str">
            <v>Fornecimento E Instalação De Componentes P/ Aterramento Cabo/Haste Tipo Olhal Leve 5/8''</v>
          </cell>
          <cell r="C1338" t="str">
            <v>un</v>
          </cell>
          <cell r="D1338">
            <v>8.3163</v>
          </cell>
        </row>
        <row r="1339">
          <cell r="A1339" t="str">
            <v>001.19.04260</v>
          </cell>
          <cell r="B1339" t="str">
            <v>Fornecimento E Instalação De Componentes P/ Aterramento - Luva De Emenda P/ Haste De 5/8''</v>
          </cell>
          <cell r="C1339" t="str">
            <v>un</v>
          </cell>
          <cell r="D1339">
            <v>7.7563000000000004</v>
          </cell>
        </row>
        <row r="1340">
          <cell r="A1340" t="str">
            <v>001.19.04280</v>
          </cell>
          <cell r="B1340" t="str">
            <v>Fornecimento E Instalação De Componentes P/ Aterramento - Luva De Emenda P/ Haste De 3/4''</v>
          </cell>
          <cell r="C1340" t="str">
            <v>un</v>
          </cell>
          <cell r="D1340">
            <v>7.7563000000000004</v>
          </cell>
        </row>
        <row r="1341">
          <cell r="A1341" t="str">
            <v>001.19.04300</v>
          </cell>
          <cell r="B1341" t="str">
            <v>Fornecimento e Instalação de Componentes  p/ Aterramento - Conector Cabo/Haste Tipo Grampo</v>
          </cell>
          <cell r="C1341" t="str">
            <v>un</v>
          </cell>
          <cell r="D1341">
            <v>4.6763000000000003</v>
          </cell>
        </row>
        <row r="1342">
          <cell r="A1342" t="str">
            <v>001.19.04320</v>
          </cell>
          <cell r="B1342" t="str">
            <v>Fornecimento E Inwstalação De Componentes P/ Aterramento - Haste Aterramento AC De 5/8'' X 2,40m</v>
          </cell>
          <cell r="C1342" t="str">
            <v>un</v>
          </cell>
          <cell r="D1342">
            <v>32.567700000000002</v>
          </cell>
        </row>
        <row r="1343">
          <cell r="A1343" t="str">
            <v>001.19.04340</v>
          </cell>
          <cell r="B1343" t="str">
            <v>Fornecimento E Instalação De Componentes P/ Aterramento - Haste Aterramento  AC De 5/8'' X 3,00 M</v>
          </cell>
          <cell r="C1343" t="str">
            <v>un</v>
          </cell>
          <cell r="D1343">
            <v>38.967700000000001</v>
          </cell>
        </row>
        <row r="1344">
          <cell r="A1344" t="str">
            <v>001.19.04360</v>
          </cell>
          <cell r="B1344" t="str">
            <v>Fornecimento E Instalação De Componentes P/ Aterramento - Haste Aterramento AC De 3/4'' X 2,40 M</v>
          </cell>
          <cell r="C1344" t="str">
            <v>un</v>
          </cell>
          <cell r="D1344">
            <v>43.447699999999998</v>
          </cell>
        </row>
        <row r="1345">
          <cell r="A1345" t="str">
            <v>001.19.04380</v>
          </cell>
          <cell r="B1345" t="str">
            <v>Fornecimento E Instalação De Componentes P/ Aterramento - Haste Aterramento AC De 3/4'' X 300 M</v>
          </cell>
          <cell r="C1345" t="str">
            <v>un</v>
          </cell>
          <cell r="D1345">
            <v>52.9377</v>
          </cell>
        </row>
        <row r="1346">
          <cell r="A1346" t="str">
            <v>001.19.04400</v>
          </cell>
          <cell r="B1346" t="str">
            <v>Forecimento E Instalação De Componentes P/ Aterramento - Haste Aterramento BC De 5/8'' X 2,40 M</v>
          </cell>
          <cell r="C1346" t="str">
            <v>un</v>
          </cell>
          <cell r="D1346">
            <v>20.247699999999998</v>
          </cell>
        </row>
        <row r="1347">
          <cell r="A1347" t="str">
            <v>001.19.04420</v>
          </cell>
          <cell r="B1347" t="str">
            <v>Fornecimento E Instalação De Componentes P/ Aterramento - Haste Aterramento BC De 5/8'' X 3,00 M</v>
          </cell>
          <cell r="C1347" t="str">
            <v>un</v>
          </cell>
          <cell r="D1347">
            <v>29.607700000000001</v>
          </cell>
        </row>
        <row r="1348">
          <cell r="A1348" t="str">
            <v>001.19.04440</v>
          </cell>
          <cell r="B1348" t="str">
            <v>Fornecimento E Instalação De Componentes P/ Aterramento - Haste Aterramento BC De 3/4'' X 2,40 M</v>
          </cell>
          <cell r="C1348" t="str">
            <v>un</v>
          </cell>
          <cell r="D1348">
            <v>36.6877</v>
          </cell>
        </row>
        <row r="1349">
          <cell r="A1349" t="str">
            <v>001.19.04460</v>
          </cell>
          <cell r="B1349" t="str">
            <v>Fornecimento E Instalação De Componentes P/ Aterramento - Haste Aterramento BC De 3/4'' X 3,00 M</v>
          </cell>
          <cell r="C1349" t="str">
            <v>un</v>
          </cell>
          <cell r="D1349">
            <v>39.9377</v>
          </cell>
        </row>
        <row r="1350">
          <cell r="A1350" t="str">
            <v>001.19.04480</v>
          </cell>
          <cell r="B1350" t="str">
            <v>Fornecimento E Instalação De Sinalizadores - Aparelhos Sinalizadores Simples S/ Célula</v>
          </cell>
          <cell r="C1350" t="str">
            <v>un</v>
          </cell>
          <cell r="D1350">
            <v>22.027699999999999</v>
          </cell>
        </row>
        <row r="1351">
          <cell r="A1351" t="str">
            <v>001.19.04500</v>
          </cell>
          <cell r="B1351" t="str">
            <v>Fornecimento E Instalação De Sinalizadores - Aparelhos Sinalizadores Simples C/ Célula</v>
          </cell>
          <cell r="C1351" t="str">
            <v>un</v>
          </cell>
          <cell r="D1351">
            <v>35.887700000000002</v>
          </cell>
        </row>
        <row r="1352">
          <cell r="A1352" t="str">
            <v>001.19.04520</v>
          </cell>
          <cell r="B1352" t="str">
            <v>Fornecimento E Instalação De Sinalizadores - Aparelhos Sinalizadores Duplo S/ Célula</v>
          </cell>
          <cell r="C1352" t="str">
            <v>un</v>
          </cell>
          <cell r="D1352">
            <v>41.237699999999997</v>
          </cell>
        </row>
        <row r="1353">
          <cell r="A1353" t="str">
            <v>001.19.04540</v>
          </cell>
          <cell r="B1353" t="str">
            <v>Fornecimento E Instalação De Sinalizadores - Aparelhos Sinalizadores Duplo C/ Célula</v>
          </cell>
          <cell r="C1353" t="str">
            <v>un</v>
          </cell>
          <cell r="D1353">
            <v>74.887699999999995</v>
          </cell>
        </row>
        <row r="1354">
          <cell r="A1354" t="str">
            <v>001.19.04560</v>
          </cell>
          <cell r="B1354" t="str">
            <v>Fornecimento E Instalação De Abraçadeira P/ Sinalizador De 1. ¹/²''</v>
          </cell>
          <cell r="C1354" t="str">
            <v>un</v>
          </cell>
          <cell r="D1354">
            <v>5.4851000000000001</v>
          </cell>
        </row>
        <row r="1355">
          <cell r="A1355" t="str">
            <v>001.19.04580</v>
          </cell>
          <cell r="B1355" t="str">
            <v>Fornecimento E Instalação De Abraçadeira P/ Sinalizador De 2''</v>
          </cell>
          <cell r="C1355" t="str">
            <v>un</v>
          </cell>
          <cell r="D1355">
            <v>5.6250999999999998</v>
          </cell>
        </row>
        <row r="1356">
          <cell r="A1356" t="str">
            <v>001.20</v>
          </cell>
          <cell r="B1356" t="str">
            <v>INSTALAÇÕES ELÉTRICAS - EQUIPAMENTOS</v>
          </cell>
          <cell r="D1356">
            <v>73781.902000000002</v>
          </cell>
        </row>
        <row r="1357">
          <cell r="A1357" t="str">
            <v>001.20.00020</v>
          </cell>
          <cell r="B1357" t="str">
            <v>Conjunto motor bomba centrífuga trifásica 50 a 60 hz para sucção até 6m pot. 1/2 hp</v>
          </cell>
          <cell r="C1357" t="str">
            <v>CJ</v>
          </cell>
          <cell r="D1357">
            <v>288.70030000000003</v>
          </cell>
        </row>
        <row r="1358">
          <cell r="A1358" t="str">
            <v>001.20.00040</v>
          </cell>
          <cell r="B1358" t="str">
            <v>Conjunto motor bomba centrífuga trifásica 50 a 60 hz para sucção até 6m pot. 3/4 hp</v>
          </cell>
          <cell r="C1358" t="str">
            <v>CJ</v>
          </cell>
          <cell r="D1358">
            <v>299.70030000000003</v>
          </cell>
        </row>
        <row r="1359">
          <cell r="A1359" t="str">
            <v>001.20.00060</v>
          </cell>
          <cell r="B1359" t="str">
            <v>Conjunto motor bomba centrífuga trifásica 50 a 60 hz para sucção até 6m pot. 1 hp</v>
          </cell>
          <cell r="C1359" t="str">
            <v>CJ</v>
          </cell>
          <cell r="D1359">
            <v>389.57139999999998</v>
          </cell>
        </row>
        <row r="1360">
          <cell r="A1360" t="str">
            <v>001.20.00080</v>
          </cell>
          <cell r="B1360" t="str">
            <v>Conjunto motor bomba centrífuga trifásica 50 a 60 hz para sucção até 6m pot. 1 1/2"""""""" hp</v>
          </cell>
          <cell r="C1360" t="str">
            <v>CJ</v>
          </cell>
          <cell r="D1360">
            <v>466.57139999999998</v>
          </cell>
        </row>
        <row r="1361">
          <cell r="A1361" t="str">
            <v>001.20.00100</v>
          </cell>
          <cell r="B1361" t="str">
            <v>Conjunto motor bomba centrífuga trifásica 50 a 60 hz para sucção até 6m pot. 2"""""""" hp</v>
          </cell>
          <cell r="C1361" t="str">
            <v>CJ</v>
          </cell>
          <cell r="D1361">
            <v>499.4425</v>
          </cell>
        </row>
        <row r="1362">
          <cell r="A1362" t="str">
            <v>001.20.00120</v>
          </cell>
          <cell r="B1362" t="str">
            <v>Conjunto motor bomba centrifuga monoestagio com bocais flangeados - cf-7 mark ou similar - 03 cv</v>
          </cell>
          <cell r="C1362" t="str">
            <v>UN</v>
          </cell>
          <cell r="D1362">
            <v>276.4425</v>
          </cell>
        </row>
        <row r="1363">
          <cell r="A1363" t="str">
            <v>001.20.00140</v>
          </cell>
          <cell r="B1363" t="str">
            <v>Fornecimento e Instalação de Ar Condicionado Tipo Split 9 000 BTUS, Linha Tempstar ou Mesmo Padrão</v>
          </cell>
          <cell r="C1363" t="str">
            <v>CJ</v>
          </cell>
          <cell r="D1363">
            <v>2150</v>
          </cell>
        </row>
        <row r="1364">
          <cell r="A1364" t="str">
            <v>001.20.00160</v>
          </cell>
          <cell r="B1364" t="str">
            <v>Fornecimento e Instalação de Ar Condicionado Tipo Split 12 000 BTUS, Linha Tempstar ou Mesmo Padrão</v>
          </cell>
          <cell r="C1364" t="str">
            <v>CJ</v>
          </cell>
          <cell r="D1364">
            <v>2520</v>
          </cell>
        </row>
        <row r="1365">
          <cell r="A1365" t="str">
            <v>001.20.00165</v>
          </cell>
          <cell r="B1365" t="str">
            <v>Fornecimento e Instalação de Ar Condicionado Tipo Split 18 000 BTUS, Linha Tempstar ou Mesmo Padrão</v>
          </cell>
          <cell r="C1365" t="str">
            <v>CJ</v>
          </cell>
          <cell r="D1365">
            <v>2960</v>
          </cell>
        </row>
        <row r="1366">
          <cell r="A1366" t="str">
            <v>001.20.00170</v>
          </cell>
          <cell r="B1366" t="str">
            <v>Fornecimento e Instalação de Ar Condicionado Tipo Split 22 000 BTUS, Linha Tempstar ou Mesmo Padrão</v>
          </cell>
          <cell r="C1366" t="str">
            <v>CJ</v>
          </cell>
          <cell r="D1366">
            <v>4090</v>
          </cell>
        </row>
        <row r="1367">
          <cell r="A1367" t="str">
            <v>001.20.00175</v>
          </cell>
          <cell r="B1367" t="str">
            <v>Fornecimento e Instalação de Ar Condicionado Tipo Split 36 000 BTUS, Linha Tempstar ou Mesmo Padrão</v>
          </cell>
          <cell r="C1367" t="str">
            <v>CJ</v>
          </cell>
          <cell r="D1367">
            <v>5960</v>
          </cell>
        </row>
        <row r="1368">
          <cell r="A1368" t="str">
            <v>001.20.00180</v>
          </cell>
          <cell r="B1368" t="str">
            <v>Fornecimento e Instalação de Ar Condicionado Tipo Split 48 000 BTUS, Linha Tempstar ou Mesmo Padrão</v>
          </cell>
          <cell r="C1368" t="str">
            <v>CJ</v>
          </cell>
          <cell r="D1368">
            <v>7000</v>
          </cell>
        </row>
        <row r="1369">
          <cell r="A1369" t="str">
            <v>001.20.00200</v>
          </cell>
          <cell r="B1369" t="str">
            <v>Fornecimento e Instalação de Ar Condicionado Tipo Split 60 000 BTUS, Linha Tempstar ou Mesmo Padrão</v>
          </cell>
          <cell r="C1369" t="str">
            <v>CJ</v>
          </cell>
          <cell r="D1369">
            <v>7630</v>
          </cell>
        </row>
        <row r="1370">
          <cell r="A1370" t="str">
            <v>001.20.00220</v>
          </cell>
          <cell r="B1370" t="str">
            <v>Fornecimento e Instalação de Ar Condicionado Tipo Split 7 000 BTUS, Linha Silence ou Mesmo Padrão</v>
          </cell>
          <cell r="C1370" t="str">
            <v>CJ</v>
          </cell>
          <cell r="D1370">
            <v>2205</v>
          </cell>
        </row>
        <row r="1371">
          <cell r="A1371" t="str">
            <v>001.20.00240</v>
          </cell>
          <cell r="B1371" t="str">
            <v>Fornecimento e Instalação de Ar Condicionado Tipo Split 9 000 BTUS, Linha Silence ou Mesmo Padrão</v>
          </cell>
          <cell r="C1371" t="str">
            <v>CJ</v>
          </cell>
          <cell r="D1371">
            <v>2510</v>
          </cell>
        </row>
        <row r="1372">
          <cell r="A1372" t="str">
            <v>001.20.00260</v>
          </cell>
          <cell r="B1372" t="str">
            <v>Fornecimento e Instalação de Ar Condicionado Tipo Split 12 000 BTUS, Linha Silence ou Mesmo Padrão</v>
          </cell>
          <cell r="C1372" t="str">
            <v>CJ</v>
          </cell>
          <cell r="D1372">
            <v>2980</v>
          </cell>
        </row>
        <row r="1373">
          <cell r="A1373" t="str">
            <v>001.20.00265</v>
          </cell>
          <cell r="B1373" t="str">
            <v>Fornecimento e Instalação de Ar Condicionado Tipo Split 18 000 BTUS, Linha Silence ou Mesmo Padrão</v>
          </cell>
          <cell r="C1373" t="str">
            <v>CJ</v>
          </cell>
          <cell r="D1373">
            <v>4000</v>
          </cell>
        </row>
        <row r="1374">
          <cell r="A1374" t="str">
            <v>001.20.00270</v>
          </cell>
          <cell r="B1374" t="str">
            <v>Fornecimento e Instalação de Ar Condicionado Tipo Split 24 000 BTUS, Linha Silence ou Mesmo Padrão</v>
          </cell>
          <cell r="C1374" t="str">
            <v>CJ</v>
          </cell>
          <cell r="D1374">
            <v>4420</v>
          </cell>
        </row>
        <row r="1375">
          <cell r="A1375" t="str">
            <v>001.20.00275</v>
          </cell>
          <cell r="B1375" t="str">
            <v>Fornecimento e Instalação de Ar Condicionado Tipo Split 36 000 BTUS, Linha Modernitá ou Mesmo Padrão</v>
          </cell>
          <cell r="C1375" t="str">
            <v>CJ</v>
          </cell>
          <cell r="D1375">
            <v>6250</v>
          </cell>
        </row>
        <row r="1376">
          <cell r="A1376" t="str">
            <v>001.20.00280</v>
          </cell>
          <cell r="B1376" t="str">
            <v>Fornecimento e Instalação de Ar Condicionado Tipo Split 48 000 BTUS, Linha Silence ou Mesmo Padrão</v>
          </cell>
          <cell r="C1376" t="str">
            <v>CJ</v>
          </cell>
          <cell r="D1376">
            <v>8000</v>
          </cell>
        </row>
        <row r="1377">
          <cell r="A1377" t="str">
            <v>001.20.00300</v>
          </cell>
          <cell r="B1377" t="str">
            <v>Fornecimento e Instalação de Ar Condicionado Tipo Split 60 000 BTUS, Linha Silence ou Mesmo Padrão</v>
          </cell>
          <cell r="C1377" t="str">
            <v>CJ</v>
          </cell>
          <cell r="D1377">
            <v>8700</v>
          </cell>
        </row>
        <row r="1378">
          <cell r="A1378" t="str">
            <v>001.20.00320</v>
          </cell>
          <cell r="B1378" t="str">
            <v>Fornecimento e Instalação de Rede Figorígena (Tubo de Cobre 3/8"" e 1/4""; Cabo PP 4x1.50; Isolante Térmico em Espuma Para Tubulação 5/8"" e Fita Aluminizada) Para Aparelho Ar Cond. Split até 10.000 BTU'S</v>
          </cell>
          <cell r="C1378" t="str">
            <v>ml</v>
          </cell>
          <cell r="D1378">
            <v>30.718499999999999</v>
          </cell>
        </row>
        <row r="1379">
          <cell r="A1379" t="str">
            <v>001.20.00340</v>
          </cell>
          <cell r="B1379" t="str">
            <v>Fornecimento e Instalação de Rede Figorígena (Tubo de Cobre 1/2"" e 1/4""; Cabo PP 4x1.50; Isolante Térmico em Espuma Para Tubulação 3/4"" e Fita Aluminizada) Para Aparelho Ar Cond. Split de 12.000 BTU'S</v>
          </cell>
          <cell r="C1379" t="str">
            <v>ml</v>
          </cell>
          <cell r="D1379">
            <v>31.688700000000001</v>
          </cell>
        </row>
        <row r="1380">
          <cell r="A1380" t="str">
            <v>001.20.00360</v>
          </cell>
          <cell r="B1380" t="str">
            <v>Fornecimento e Instalação de Rede Figorígena (Tubo de Cobre 3/8"" e 5/8""; Cabo PP 4x1.50; Isolante Térmico em Espuma Para Tubulação 7/8"" e Fita Aluminizada) Para Aparelho Ar Cond. Split de 24.000 BTU'S</v>
          </cell>
          <cell r="C1380" t="str">
            <v>ml</v>
          </cell>
          <cell r="D1380">
            <v>38.580199999999998</v>
          </cell>
        </row>
        <row r="1381">
          <cell r="A1381" t="str">
            <v>001.20.00380</v>
          </cell>
          <cell r="B1381" t="str">
            <v>Fornecimento e Instalação de Rede Figorígena (Tubo de Cobre 1/2"" e 7/8""; Cabo PP 4x1.50; Isolante Térmico em Espuma Para Tubulação 1"" e Fita Aluminizada) Para Aparelho Ar Cond. Split de 48.000 BTU'S</v>
          </cell>
          <cell r="C1381" t="str">
            <v>ml</v>
          </cell>
          <cell r="D1381">
            <v>42.743099999999998</v>
          </cell>
        </row>
        <row r="1382">
          <cell r="A1382" t="str">
            <v>001.20.00400</v>
          </cell>
          <cell r="B1382" t="str">
            <v>Fornecimento e Instalação de Rede Figorígena (Tubo de Cobre 1/2"" e 7/8""; Cabo PP 4x1.50; Isolante Térmico em Espuma Para Tubulação 1"" e Fita Aluminizada) Para Aparelho Ar Cond. Split de 60.000 BTU'S</v>
          </cell>
          <cell r="C1382" t="str">
            <v>ml</v>
          </cell>
          <cell r="D1382">
            <v>42.743099999999998</v>
          </cell>
        </row>
        <row r="1383">
          <cell r="A1383" t="str">
            <v>001.21</v>
          </cell>
          <cell r="B1383" t="str">
            <v>INSTALAÇÕES ELÉTRICAS - CAIXAS DE INSPEÇÃO E PASSAGEM</v>
          </cell>
          <cell r="D1383">
            <v>1816.068</v>
          </cell>
        </row>
        <row r="1384">
          <cell r="A1384" t="str">
            <v>001.21.00020</v>
          </cell>
          <cell r="B1384" t="str">
            <v>Execução de caixa de passagem de concreto de 5 cm espessura e tampa de concreto impermeabilizada de 30.00 x 30.00 x 30.00 cm</v>
          </cell>
          <cell r="C1384" t="str">
            <v>CJ</v>
          </cell>
          <cell r="D1384">
            <v>29.3675</v>
          </cell>
        </row>
        <row r="1385">
          <cell r="A1385" t="str">
            <v>001.21.00040</v>
          </cell>
          <cell r="B1385" t="str">
            <v>Execução de caixa de passagem de concreto de 5 cm espessura e tampa de concreto impermeabilizada de 30.00 x 30.00 x 40.00 cm</v>
          </cell>
          <cell r="C1385" t="str">
            <v>CJ</v>
          </cell>
          <cell r="D1385">
            <v>33.421199999999999</v>
          </cell>
        </row>
        <row r="1386">
          <cell r="A1386" t="str">
            <v>001.21.00060</v>
          </cell>
          <cell r="B1386" t="str">
            <v>Execução de caixa de passagem de concreto de 5 cm espessura e tampa de concreto impermeabilizada de 40.00 x 40.00 x 40.00 cm</v>
          </cell>
          <cell r="C1386" t="str">
            <v>CJ</v>
          </cell>
          <cell r="D1386">
            <v>49.469099999999997</v>
          </cell>
        </row>
        <row r="1387">
          <cell r="A1387" t="str">
            <v>001.21.00080</v>
          </cell>
          <cell r="B1387" t="str">
            <v>Execução de caixa de passagem de concreto de 5 cm espessura e tampa de concreto impermeabilizada de 40.00 x 40.00 x 50.00 cm</v>
          </cell>
          <cell r="C1387" t="str">
            <v>CJ</v>
          </cell>
          <cell r="D1387">
            <v>56.373899999999999</v>
          </cell>
        </row>
        <row r="1388">
          <cell r="A1388" t="str">
            <v>001.21.00100</v>
          </cell>
          <cell r="B1388" t="str">
            <v>Execução de caixa de passagem de concreto de 5 cm espessura e tampa de concreto impermeabilizada de 50.00 x 50.00 x 50.00 cm</v>
          </cell>
          <cell r="C1388" t="str">
            <v>CJ</v>
          </cell>
          <cell r="D1388">
            <v>74.656300000000002</v>
          </cell>
        </row>
        <row r="1389">
          <cell r="A1389" t="str">
            <v>001.21.00120</v>
          </cell>
          <cell r="B1389" t="str">
            <v>Execução de caixa de passagem de concreto de 5 cm espessura e tampa de concreto impermeabilizada de 50.00 x 50.00 x 60.00 cm</v>
          </cell>
          <cell r="C1389" t="str">
            <v>CJ</v>
          </cell>
          <cell r="D1389">
            <v>83.427599999999998</v>
          </cell>
        </row>
        <row r="1390">
          <cell r="A1390" t="str">
            <v>001.21.00140</v>
          </cell>
          <cell r="B1390" t="str">
            <v>Execução de caixa de passagem de concreto de 5 cm espessura e tampa de concreto impermeabilizada de 60.00 x 60.00 x 60.00 cm</v>
          </cell>
          <cell r="C1390" t="str">
            <v>CJ</v>
          </cell>
          <cell r="D1390">
            <v>105.6909</v>
          </cell>
        </row>
        <row r="1391">
          <cell r="A1391" t="str">
            <v>001.21.00160</v>
          </cell>
          <cell r="B1391" t="str">
            <v>Execução de caixa de passagem de concreto de 5 cm espessura e tampa de concreto impermeabilizada de 80.00 x 80.00 x 80.00 cm</v>
          </cell>
          <cell r="C1391" t="str">
            <v>CJ</v>
          </cell>
          <cell r="D1391">
            <v>184.7371</v>
          </cell>
        </row>
        <row r="1392">
          <cell r="A1392" t="str">
            <v>001.21.00180</v>
          </cell>
          <cell r="B1392" t="str">
            <v>Execução de caixa de passagem de concreto de 5 cm espessura e tampa de concreto impermeabilizada de 80.00 x 80.00 x 100.00 cm</v>
          </cell>
          <cell r="C1392" t="str">
            <v>CJ</v>
          </cell>
          <cell r="D1392">
            <v>214.36359999999999</v>
          </cell>
        </row>
        <row r="1393">
          <cell r="A1393" t="str">
            <v>001.21.00200</v>
          </cell>
          <cell r="B1393" t="str">
            <v>Execução de caixa de passagem de alvenaria de 1/2 vez c/ tampa de concreto impermeabilizada 30.00 x 30.00 x 30.00 cm</v>
          </cell>
          <cell r="C1393" t="str">
            <v>CJ</v>
          </cell>
          <cell r="D1393">
            <v>42.596299999999999</v>
          </cell>
        </row>
        <row r="1394">
          <cell r="A1394" t="str">
            <v>001.21.00220</v>
          </cell>
          <cell r="B1394" t="str">
            <v>Execução de caixa de passagem de alvenaria de 1/2 vez c/ tampa de concreto impermeabilizada 30.00 x 30.00 x 40.00 cm</v>
          </cell>
          <cell r="C1394" t="str">
            <v>CJ</v>
          </cell>
          <cell r="D1394">
            <v>49.892099999999999</v>
          </cell>
        </row>
        <row r="1395">
          <cell r="A1395" t="str">
            <v>001.21.00240</v>
          </cell>
          <cell r="B1395" t="str">
            <v>Execução de caixa de passagem de alvenaria de 1/2 vez c/ tampa de concreto impermeabilizada 40.00 x 40.00 x 40.00 cm</v>
          </cell>
          <cell r="C1395" t="str">
            <v>CJ</v>
          </cell>
          <cell r="D1395">
            <v>62.007599999999996</v>
          </cell>
        </row>
        <row r="1396">
          <cell r="A1396" t="str">
            <v>001.21.00260</v>
          </cell>
          <cell r="B1396" t="str">
            <v>Execução de caixa de passagem de alvenaria de 1/2 vez c/ tampa de concreto impermeabilizada 40.00 x 40.00 x 50.00 cm</v>
          </cell>
          <cell r="C1396" t="str">
            <v>CJ</v>
          </cell>
          <cell r="D1396">
            <v>73.315600000000003</v>
          </cell>
        </row>
        <row r="1397">
          <cell r="A1397" t="str">
            <v>001.21.00280</v>
          </cell>
          <cell r="B1397" t="str">
            <v>Execução de caixa de passagem de alvenaria de 1/2 vez c/ tampa de concreto impermeabiliada 50.00 x 50.00 x 50.00 cm</v>
          </cell>
          <cell r="C1397" t="str">
            <v>CJ</v>
          </cell>
          <cell r="D1397">
            <v>90.509</v>
          </cell>
        </row>
        <row r="1398">
          <cell r="A1398" t="str">
            <v>001.21.00300</v>
          </cell>
          <cell r="B1398" t="str">
            <v>Exeucução de caixa de passagem de alvenaria de 1/2 vez c/ tampa de concreto impermeabilizada 50.00 x 50.00 x 60.0 cm</v>
          </cell>
          <cell r="C1398" t="str">
            <v>CJ</v>
          </cell>
          <cell r="D1398">
            <v>100.90900000000001</v>
          </cell>
        </row>
        <row r="1399">
          <cell r="A1399" t="str">
            <v>001.21.00320</v>
          </cell>
          <cell r="B1399" t="str">
            <v>Execuçãoo de caixa de passagem de alvenaria de 1/2 vez c/ tampa de concreto impermeabilizada 60.00 x 60.00 x 60.00 cm</v>
          </cell>
          <cell r="C1399" t="str">
            <v>CJ</v>
          </cell>
          <cell r="D1399">
            <v>123.2679</v>
          </cell>
        </row>
        <row r="1400">
          <cell r="A1400" t="str">
            <v>001.21.00340</v>
          </cell>
          <cell r="B1400" t="str">
            <v>Execução de caixa de passagem de alvenaria de 1/2 vez c/ tampa de concreto impermeabilizada 80.00 x 80.00 x 80.00 cm</v>
          </cell>
          <cell r="C1400" t="str">
            <v>CJ</v>
          </cell>
          <cell r="D1400">
            <v>202.98230000000001</v>
          </cell>
        </row>
        <row r="1401">
          <cell r="A1401" t="str">
            <v>001.21.00360</v>
          </cell>
          <cell r="B1401" t="str">
            <v>Execução de caixa de passagem de alvenaria de 1/2 vez c/ tampa de concreto impermeabilizada 80.00 x 80.00 x 100.00 cm</v>
          </cell>
          <cell r="C1401" t="str">
            <v>CJ</v>
          </cell>
          <cell r="D1401">
            <v>239.08099999999999</v>
          </cell>
        </row>
        <row r="1402">
          <cell r="A1402" t="str">
            <v>001.22</v>
          </cell>
          <cell r="B1402" t="str">
            <v>INSTALAÇÕES ELÉTRICAS - ALTA TENSÃO</v>
          </cell>
          <cell r="D1402">
            <v>102058.2659</v>
          </cell>
        </row>
        <row r="1403">
          <cell r="A1403" t="str">
            <v>001.22.00020</v>
          </cell>
          <cell r="B1403" t="str">
            <v>Fornecimento e Instalação de Fusível NH 63 A, 500 V</v>
          </cell>
          <cell r="C1403" t="str">
            <v>UN</v>
          </cell>
          <cell r="D1403">
            <v>14.727399999999999</v>
          </cell>
        </row>
        <row r="1404">
          <cell r="A1404" t="str">
            <v>001.22.00040</v>
          </cell>
          <cell r="B1404" t="str">
            <v>Fornecimento e Instalação de Fusível NH 80 A, 500 V</v>
          </cell>
          <cell r="C1404" t="str">
            <v>UN</v>
          </cell>
          <cell r="D1404">
            <v>5.1574</v>
          </cell>
        </row>
        <row r="1405">
          <cell r="A1405" t="str">
            <v>001.22.00060</v>
          </cell>
          <cell r="B1405" t="str">
            <v>Fornecimento e Instalação de Fusível NH 100 A, 500 V</v>
          </cell>
          <cell r="C1405" t="str">
            <v>UN</v>
          </cell>
          <cell r="D1405">
            <v>14.727399999999999</v>
          </cell>
        </row>
        <row r="1406">
          <cell r="A1406" t="str">
            <v>001.22.00080</v>
          </cell>
          <cell r="B1406" t="str">
            <v>Fornecimento e Instalação de Fusível NH 160 A, 500 V</v>
          </cell>
          <cell r="C1406" t="str">
            <v>UN</v>
          </cell>
          <cell r="D1406">
            <v>14.727399999999999</v>
          </cell>
        </row>
        <row r="1407">
          <cell r="A1407" t="str">
            <v>001.22.00100</v>
          </cell>
          <cell r="B1407" t="str">
            <v>Fornecimento e Instalação de Fusível NH 200 A, 500 V</v>
          </cell>
          <cell r="C1407" t="str">
            <v>UN</v>
          </cell>
          <cell r="D1407">
            <v>31.236000000000001</v>
          </cell>
        </row>
        <row r="1408">
          <cell r="A1408" t="str">
            <v>001.22.00120</v>
          </cell>
          <cell r="B1408" t="str">
            <v>Fornecimento e Instalação de Fusível NH 315 A, 500 V</v>
          </cell>
          <cell r="C1408" t="str">
            <v>UN</v>
          </cell>
          <cell r="D1408">
            <v>45.926000000000002</v>
          </cell>
        </row>
        <row r="1409">
          <cell r="A1409" t="str">
            <v>001.22.00140</v>
          </cell>
          <cell r="B1409" t="str">
            <v>Fornecimento e Instalação de Fusível NH 400 A, 500 V</v>
          </cell>
          <cell r="C1409" t="str">
            <v>UN</v>
          </cell>
          <cell r="D1409">
            <v>20.795999999999999</v>
          </cell>
        </row>
        <row r="1410">
          <cell r="A1410" t="str">
            <v>001.22.00160</v>
          </cell>
          <cell r="B1410" t="str">
            <v>Fornecimento e Instalação de Fusível NH 630 A, 500 V</v>
          </cell>
          <cell r="C1410" t="str">
            <v>UN</v>
          </cell>
          <cell r="D1410">
            <v>29.936</v>
          </cell>
        </row>
        <row r="1411">
          <cell r="A1411" t="str">
            <v>001.22.00180</v>
          </cell>
          <cell r="B1411" t="str">
            <v>Fornecimento e instalação de chave blindada triplar 3x125amp/500v</v>
          </cell>
          <cell r="C1411" t="str">
            <v>CJ</v>
          </cell>
          <cell r="D1411">
            <v>322.31909999999999</v>
          </cell>
        </row>
        <row r="1412">
          <cell r="A1412" t="str">
            <v>001.22.00190</v>
          </cell>
          <cell r="B1412" t="str">
            <v>Execução de mureta em alvenaria de 1.5 vez  de tijolo assente com argamassa mista 1:2:8 cimento cal hidratada e areia inclusive fundação em concreto ciclópico no traço 1:3;6 revestimento rústico e caiação - para instalação de medidor de luz e força</v>
          </cell>
          <cell r="C1412" t="str">
            <v>m2</v>
          </cell>
          <cell r="D1412">
            <v>142.69110000000001</v>
          </cell>
        </row>
        <row r="1413">
          <cell r="A1413" t="str">
            <v>001.22.00200</v>
          </cell>
          <cell r="B1413" t="str">
            <v>Fornecimento e instalação de placa de advertência com os dizeres ""perigo de morte alta tensão""</v>
          </cell>
          <cell r="C1413" t="str">
            <v>PC</v>
          </cell>
          <cell r="D1413">
            <v>36.087000000000003</v>
          </cell>
        </row>
        <row r="1414">
          <cell r="A1414" t="str">
            <v>001.22.00220</v>
          </cell>
          <cell r="B1414" t="str">
            <v>Fornecimento e instalação de arame de aço galvanizado nº 14bwg (27 2g/m)</v>
          </cell>
          <cell r="C1414" t="str">
            <v>KG</v>
          </cell>
          <cell r="D1414">
            <v>8.3422000000000001</v>
          </cell>
        </row>
        <row r="1415">
          <cell r="A1415" t="str">
            <v>001.22.00240</v>
          </cell>
          <cell r="B1415" t="str">
            <v>Fornecimento e instalação de cabo de aço 6.4mm 1/4""</v>
          </cell>
          <cell r="C1415" t="str">
            <v>ML</v>
          </cell>
          <cell r="D1415">
            <v>2.5790000000000002</v>
          </cell>
        </row>
        <row r="1416">
          <cell r="A1416" t="str">
            <v>001.22.00260</v>
          </cell>
          <cell r="B1416" t="str">
            <v>Esticador galvanizado de diâm. 1/2""</v>
          </cell>
          <cell r="C1416" t="str">
            <v>UN</v>
          </cell>
          <cell r="D1416">
            <v>13.026</v>
          </cell>
        </row>
        <row r="1417">
          <cell r="A1417" t="str">
            <v>001.22.00280</v>
          </cell>
          <cell r="B1417" t="str">
            <v>Fornecimento e instalação de sapatilha para cabo de aço ate 3/8</v>
          </cell>
          <cell r="C1417" t="str">
            <v>UN</v>
          </cell>
          <cell r="D1417">
            <v>1.5673999999999999</v>
          </cell>
        </row>
        <row r="1418">
          <cell r="A1418" t="str">
            <v>001.22.00300</v>
          </cell>
          <cell r="B1418" t="str">
            <v>Fornecimento e instalação de fita de alumínio para proteção de 1 x 10 mm</v>
          </cell>
          <cell r="C1418" t="str">
            <v>KG</v>
          </cell>
          <cell r="D1418">
            <v>34.2209</v>
          </cell>
        </row>
        <row r="1419">
          <cell r="A1419" t="str">
            <v>001.22.00320</v>
          </cell>
          <cell r="B1419" t="str">
            <v>Fornecimento e instalação de arruela redonda para parafuso diam. 16.00 mm (5/8"""")</v>
          </cell>
          <cell r="C1419" t="str">
            <v>UN</v>
          </cell>
          <cell r="D1419">
            <v>0.78869999999999996</v>
          </cell>
        </row>
        <row r="1420">
          <cell r="A1420" t="str">
            <v>001.22.00340</v>
          </cell>
          <cell r="B1420" t="str">
            <v>Fornecimento e instalação de porca quadrada para parafuso diâmetro 16.00mm</v>
          </cell>
          <cell r="C1420" t="str">
            <v>UN</v>
          </cell>
          <cell r="D1420">
            <v>1.2174</v>
          </cell>
        </row>
        <row r="1421">
          <cell r="A1421" t="str">
            <v>001.22.00360</v>
          </cell>
          <cell r="B1421" t="str">
            <v>Fornecimento e instalação de Cabo de Alumínio Nú 2 CAA AWG SPARROW</v>
          </cell>
          <cell r="C1421" t="str">
            <v>KG</v>
          </cell>
          <cell r="D1421">
            <v>16.043700000000001</v>
          </cell>
        </row>
        <row r="1422">
          <cell r="A1422" t="str">
            <v>001.22.00380</v>
          </cell>
          <cell r="B1422" t="str">
            <v>Fornecimento e Instalação de Cabo de Alumínio Multiplexado 3 x 1 x 35 mm2 + 35 mm2 - Fase CA, Isolamento com XLPE e Neutro Nú CAL</v>
          </cell>
          <cell r="C1422" t="str">
            <v>ML</v>
          </cell>
          <cell r="D1422">
            <v>12.3843</v>
          </cell>
        </row>
        <row r="1423">
          <cell r="A1423" t="str">
            <v>001.22.00400</v>
          </cell>
          <cell r="B1423" t="str">
            <v>Fornecimento e Instalação de Cabo de Alumínio Multiplexado 3 x 1 x 70 mm2 + 70 mm2 - Fase CA, Isolamento com XLPE e Neutro Nú CAL</v>
          </cell>
          <cell r="C1423" t="str">
            <v>ML</v>
          </cell>
          <cell r="D1423">
            <v>21.6357</v>
          </cell>
        </row>
        <row r="1424">
          <cell r="A1424" t="str">
            <v>001.22.00420</v>
          </cell>
          <cell r="B1424" t="str">
            <v>Fornecimento e Instalação de Cabo de Alumínio Multiplexado 3 x 1 x 120 mm2 + 70 mm2 - Fase CA, Isolamento com XLPE e Neutro Nú CAL</v>
          </cell>
          <cell r="C1424" t="str">
            <v>ML</v>
          </cell>
          <cell r="D1424">
            <v>32.845500000000001</v>
          </cell>
        </row>
        <row r="1425">
          <cell r="A1425" t="str">
            <v>001.22.00440</v>
          </cell>
          <cell r="B1425" t="str">
            <v>Fornecimento e instalação de Cruzeta de Concreto 90 x 90 x 2000 mm - 250 daN - Retangular</v>
          </cell>
          <cell r="C1425" t="str">
            <v>UN</v>
          </cell>
          <cell r="D1425">
            <v>63.160200000000003</v>
          </cell>
        </row>
        <row r="1426">
          <cell r="A1426" t="str">
            <v>001.22.00460</v>
          </cell>
          <cell r="B1426" t="str">
            <v>Fornecimento e Instalação de Mão Francesa Plana 3/16"""" x 32 x 619 mm</v>
          </cell>
          <cell r="C1426" t="str">
            <v>UN</v>
          </cell>
          <cell r="D1426">
            <v>7.4939</v>
          </cell>
        </row>
        <row r="1427">
          <cell r="A1427" t="str">
            <v>001.22.00480</v>
          </cell>
          <cell r="B1427" t="str">
            <v>Fornecimento e Instalação de Olhal Para Parafuso de Diam.16mm</v>
          </cell>
          <cell r="C1427" t="str">
            <v>UN</v>
          </cell>
          <cell r="D1427">
            <v>8.6938999999999993</v>
          </cell>
        </row>
        <row r="1428">
          <cell r="A1428" t="str">
            <v>001.22.00500</v>
          </cell>
          <cell r="B1428" t="str">
            <v>Fornecimento e Instalação de Isolador de Disco de 154.00 mm (6"""")</v>
          </cell>
          <cell r="C1428" t="str">
            <v>UN</v>
          </cell>
          <cell r="D1428">
            <v>25.343900000000001</v>
          </cell>
        </row>
        <row r="1429">
          <cell r="A1429" t="str">
            <v>001.22.00520</v>
          </cell>
          <cell r="B1429" t="str">
            <v>Fornecimento e instalação de Isolador de Pilar 15.00 Kv - 110 Kv</v>
          </cell>
          <cell r="C1429" t="str">
            <v>UN</v>
          </cell>
          <cell r="D1429">
            <v>59.335299999999997</v>
          </cell>
        </row>
        <row r="1430">
          <cell r="A1430" t="str">
            <v>001.22.00540</v>
          </cell>
          <cell r="B1430" t="str">
            <v>Fornecimento e instalação de Isolador de Pilar 34,50 Kv - 170 Kv</v>
          </cell>
          <cell r="C1430" t="str">
            <v>UN</v>
          </cell>
          <cell r="D1430">
            <v>56.075299999999999</v>
          </cell>
        </row>
        <row r="1431">
          <cell r="A1431" t="str">
            <v>001.22.00560</v>
          </cell>
          <cell r="B1431" t="str">
            <v>Fornecimento e Instalação de Pino Auto Travante 16.00 x 168.00 mm 15/34.5 KV</v>
          </cell>
          <cell r="C1431" t="str">
            <v>UN</v>
          </cell>
          <cell r="D1431">
            <v>8.9469999999999992</v>
          </cell>
        </row>
        <row r="1432">
          <cell r="A1432" t="str">
            <v>001.22.00580</v>
          </cell>
          <cell r="B1432" t="str">
            <v>Fornecimento e Instalação de Arruela Quadrada 16.00 de 38.00mm X 3.00 mm com Furo de 18.00 mm</v>
          </cell>
          <cell r="C1432" t="str">
            <v>UN</v>
          </cell>
          <cell r="D1432">
            <v>0.58520000000000005</v>
          </cell>
        </row>
        <row r="1433">
          <cell r="A1433" t="str">
            <v>001.22.00600</v>
          </cell>
          <cell r="B1433" t="str">
            <v>Fornecimento e Instalação de Gancho Olhal</v>
          </cell>
          <cell r="C1433" t="str">
            <v>UN</v>
          </cell>
          <cell r="D1433">
            <v>6.5651000000000002</v>
          </cell>
        </row>
        <row r="1434">
          <cell r="A1434" t="str">
            <v>001.22.00620</v>
          </cell>
          <cell r="B1434" t="str">
            <v>Fornecimento e instalação de chave fusível XS 15 Kv 300 A 10 KA Mod C</v>
          </cell>
          <cell r="C1434" t="str">
            <v>UN</v>
          </cell>
          <cell r="D1434">
            <v>140.35390000000001</v>
          </cell>
        </row>
        <row r="1435">
          <cell r="A1435" t="str">
            <v>001.22.00640</v>
          </cell>
          <cell r="B1435" t="str">
            <v>Fornecimento e Instalação de Chave Fusível XS 36,2 Kv 300 A 5 KA Mod C</v>
          </cell>
          <cell r="C1435" t="str">
            <v>UN</v>
          </cell>
          <cell r="D1435">
            <v>205.47389999999999</v>
          </cell>
        </row>
        <row r="1436">
          <cell r="A1436" t="str">
            <v>001.22.00660</v>
          </cell>
          <cell r="B1436" t="str">
            <v>Fornecimento e Instalação de Chave Seccionadora Unipolar 15 Kv 630 A 95 KV C/ Terminal</v>
          </cell>
          <cell r="C1436" t="str">
            <v>UN</v>
          </cell>
          <cell r="D1436">
            <v>236.5522</v>
          </cell>
        </row>
        <row r="1437">
          <cell r="A1437" t="str">
            <v>001.22.00680</v>
          </cell>
          <cell r="B1437" t="str">
            <v>Fornecimento e Instalação de Chave Seccionadora Unipolar 36,2 Kv 630 A 95 KV C/ Terminal</v>
          </cell>
          <cell r="C1437" t="str">
            <v>UN</v>
          </cell>
          <cell r="D1437">
            <v>405.08699999999999</v>
          </cell>
        </row>
        <row r="1438">
          <cell r="A1438" t="str">
            <v>001.22.00700</v>
          </cell>
          <cell r="B1438" t="str">
            <v>Fornecimento e Instalação de Protetor de Bucha A. T. de Trafo 15 KV</v>
          </cell>
          <cell r="C1438" t="str">
            <v>UN</v>
          </cell>
          <cell r="D1438">
            <v>15.6751</v>
          </cell>
        </row>
        <row r="1439">
          <cell r="A1439" t="str">
            <v>001.22.00720</v>
          </cell>
          <cell r="B1439" t="str">
            <v>Fornecimento e Instalação de Elo Fusível de Alta Tensão 1 H 500 mm</v>
          </cell>
          <cell r="C1439" t="str">
            <v>UN</v>
          </cell>
          <cell r="D1439">
            <v>4.0347999999999997</v>
          </cell>
        </row>
        <row r="1440">
          <cell r="A1440" t="str">
            <v>001.22.00740</v>
          </cell>
          <cell r="B1440" t="str">
            <v>Fornecimento e Instalação de Elo Fusível de Alta Tensão 2 H 500 mm</v>
          </cell>
          <cell r="C1440" t="str">
            <v>UN</v>
          </cell>
          <cell r="D1440">
            <v>4.0347999999999997</v>
          </cell>
        </row>
        <row r="1441">
          <cell r="A1441" t="str">
            <v>001.22.00760</v>
          </cell>
          <cell r="B1441" t="str">
            <v>Fornecimento e Instalação de Elo Fusível de Alta Tensão 3 H 500 mm</v>
          </cell>
          <cell r="C1441" t="str">
            <v>UN</v>
          </cell>
          <cell r="D1441">
            <v>4.0347999999999997</v>
          </cell>
        </row>
        <row r="1442">
          <cell r="A1442" t="str">
            <v>001.22.00780</v>
          </cell>
          <cell r="B1442" t="str">
            <v>Fornecimento e Instalação de Elo Fusível de Alta Tensão 5 H 500 mm</v>
          </cell>
          <cell r="C1442" t="str">
            <v>UN</v>
          </cell>
          <cell r="D1442">
            <v>4.0347999999999997</v>
          </cell>
        </row>
        <row r="1443">
          <cell r="A1443" t="str">
            <v>001.22.00800</v>
          </cell>
          <cell r="B1443" t="str">
            <v>Fornecimento e Instalação de Elo Fusível de Alta Tensão 6 K 500 mm</v>
          </cell>
          <cell r="C1443" t="str">
            <v>UN</v>
          </cell>
          <cell r="D1443">
            <v>4.0347999999999997</v>
          </cell>
        </row>
        <row r="1444">
          <cell r="A1444" t="str">
            <v>001.22.00820</v>
          </cell>
          <cell r="B1444" t="str">
            <v>Fornecimento e Instalação de Elo Fusível de Alta Tensão 15 K 500 mm</v>
          </cell>
          <cell r="C1444" t="str">
            <v>UN</v>
          </cell>
          <cell r="D1444">
            <v>4.5347999999999997</v>
          </cell>
        </row>
        <row r="1445">
          <cell r="A1445" t="str">
            <v>001.22.00840</v>
          </cell>
          <cell r="B1445" t="str">
            <v>Fornecimento e Instalação de Elo Fusível de Alta Tensão 25 K 500 mm</v>
          </cell>
          <cell r="C1445" t="str">
            <v>UN</v>
          </cell>
          <cell r="D1445">
            <v>4.8348000000000004</v>
          </cell>
        </row>
        <row r="1446">
          <cell r="A1446" t="str">
            <v>001.22.00860</v>
          </cell>
          <cell r="B1446" t="str">
            <v>Fornecimento e Instalação de Para Raios 12 KV 10 KA Polimérico ZQP</v>
          </cell>
          <cell r="C1446" t="str">
            <v>UN</v>
          </cell>
          <cell r="D1446">
            <v>151.76390000000001</v>
          </cell>
        </row>
        <row r="1447">
          <cell r="A1447" t="str">
            <v>001.22.00880</v>
          </cell>
          <cell r="B1447" t="str">
            <v>Fornecimento e Instalação de Para Raios 30 KV 10 KA Polimérico ZQP</v>
          </cell>
          <cell r="C1447" t="str">
            <v>UN</v>
          </cell>
          <cell r="D1447">
            <v>351.57389999999998</v>
          </cell>
        </row>
        <row r="1448">
          <cell r="A1448" t="str">
            <v>001.22.00900</v>
          </cell>
          <cell r="B1448" t="str">
            <v>Fornecimento e Instalação de Suporte Padronizado para Transformador Para Poste DT 195 X 100 mm</v>
          </cell>
          <cell r="C1448" t="str">
            <v>UN</v>
          </cell>
          <cell r="D1448">
            <v>70.433899999999994</v>
          </cell>
        </row>
        <row r="1449">
          <cell r="A1449" t="str">
            <v>001.22.00920</v>
          </cell>
          <cell r="B1449" t="str">
            <v>Fornecimento e Instalação de Suporte Para Transformador Em Poste Circular 210 mm</v>
          </cell>
          <cell r="C1449" t="str">
            <v>UN</v>
          </cell>
          <cell r="D1449">
            <v>66.173900000000003</v>
          </cell>
        </row>
        <row r="1450">
          <cell r="A1450" t="str">
            <v>001.22.00940</v>
          </cell>
          <cell r="B1450" t="str">
            <v>Fornecimento e Instalação de Suporte Para Transformador Em Poste Circular 230 mm</v>
          </cell>
          <cell r="C1450" t="str">
            <v>UN</v>
          </cell>
          <cell r="D1450">
            <v>71.173900000000003</v>
          </cell>
        </row>
        <row r="1451">
          <cell r="A1451" t="str">
            <v>001.22.00960</v>
          </cell>
          <cell r="B1451" t="str">
            <v>Fornecimento e instalação de transformador Monofásico - MRT - Tensão Secundária 245/127 V 34.5 KV - 15 KVA</v>
          </cell>
          <cell r="C1451" t="str">
            <v>UN</v>
          </cell>
          <cell r="D1451">
            <v>2085.2170000000001</v>
          </cell>
        </row>
        <row r="1452">
          <cell r="A1452" t="str">
            <v>001.22.00980</v>
          </cell>
          <cell r="B1452" t="str">
            <v>Forneciemnto e instalação de transformador trifásico 13 8 13 2 6 6kv/220v primário em triângulo secundário em estrela 30 kva</v>
          </cell>
          <cell r="C1452" t="str">
            <v>UN</v>
          </cell>
          <cell r="D1452">
            <v>3361.0868</v>
          </cell>
        </row>
        <row r="1453">
          <cell r="A1453" t="str">
            <v>001.22.01000</v>
          </cell>
          <cell r="B1453" t="str">
            <v>Forneciemnto e instalação de transformador trifásico 13 8 13 2 6 6kv/220v primário em triângulo secundário em estrela 45 kva</v>
          </cell>
          <cell r="C1453" t="str">
            <v>UN</v>
          </cell>
          <cell r="D1453">
            <v>4163.7824000000001</v>
          </cell>
        </row>
        <row r="1454">
          <cell r="A1454" t="str">
            <v>001.22.01020</v>
          </cell>
          <cell r="B1454" t="str">
            <v>Forneciemnto e instalação de transformador trifásico 13 8 13 2 6 6kv/220v primário em triângulo secundário em estrela 75 kva</v>
          </cell>
          <cell r="C1454" t="str">
            <v>UN</v>
          </cell>
          <cell r="D1454">
            <v>5813.4780000000001</v>
          </cell>
        </row>
        <row r="1455">
          <cell r="A1455" t="str">
            <v>001.22.01040</v>
          </cell>
          <cell r="B1455" t="str">
            <v>Forneciemnto e instalação de transformador trifásico 13 8 13 2 6 6kv/220v primário em triângulo secundário em estrela 112.5 kva</v>
          </cell>
          <cell r="C1455" t="str">
            <v>UN</v>
          </cell>
          <cell r="D1455">
            <v>7425.5169999999998</v>
          </cell>
        </row>
        <row r="1456">
          <cell r="A1456" t="str">
            <v>001.22.01060</v>
          </cell>
          <cell r="B1456" t="str">
            <v>Fornecimento e instalação de transformador trifásico 13 8 13 2 6 6kv/220v primário em triângulo secundário em estrela 150 kva</v>
          </cell>
          <cell r="C1456" t="str">
            <v>UN</v>
          </cell>
          <cell r="D1456">
            <v>9294.9560000000001</v>
          </cell>
        </row>
        <row r="1457">
          <cell r="A1457" t="str">
            <v>001.22.01080</v>
          </cell>
          <cell r="B1457" t="str">
            <v>Fornecimento e instalação de transformador trifásico 13 8 13 2 6 6kv/220v primário em triângulo secundário em estrela 15 kva</v>
          </cell>
          <cell r="C1457" t="str">
            <v>UN</v>
          </cell>
          <cell r="D1457">
            <v>2261.3912</v>
          </cell>
        </row>
        <row r="1458">
          <cell r="A1458" t="str">
            <v>001.22.01100</v>
          </cell>
          <cell r="B1458" t="str">
            <v>Fornecimento e instalação de transformador trifásico 13 8 13 2 6 6kv/220v primário em triângulo secundário em estrela 225 kva</v>
          </cell>
          <cell r="C1458" t="str">
            <v>UN</v>
          </cell>
          <cell r="D1458">
            <v>11986.138999999999</v>
          </cell>
        </row>
        <row r="1459">
          <cell r="A1459" t="str">
            <v>001.22.01120</v>
          </cell>
          <cell r="B1459" t="str">
            <v>Forneciemnto e instalação de transformador trifásico 13 8 13 2 6 6kv/220v primário em triângulo secundário em estrela 300 kva</v>
          </cell>
          <cell r="C1459" t="str">
            <v>UN</v>
          </cell>
          <cell r="D1459">
            <v>15607.834000000001</v>
          </cell>
        </row>
        <row r="1460">
          <cell r="A1460" t="str">
            <v>001.22.01140</v>
          </cell>
          <cell r="B1460" t="str">
            <v>Fornecimento e trasformação de trasformador de distribuição trifásico, com resfriamento em banho de óleo mineral, para uso interno, potência 500 kva - classe de tensão 15 kv, transprimários de 13.800, 13.200, 12.600 - ligação delta e 220-127v, ligação e</v>
          </cell>
          <cell r="C1460" t="str">
            <v>UN</v>
          </cell>
          <cell r="D1460">
            <v>21980.695</v>
          </cell>
        </row>
        <row r="1461">
          <cell r="A1461" t="str">
            <v>001.22.01160</v>
          </cell>
          <cell r="B1461" t="str">
            <v>Fornecimento e instalação de parafuso cabeça quadrada """"máquina"""", dim.16.00mm x 125.00mm, incl. Porca Quadrada Diam. Interno 16.00 mm</v>
          </cell>
          <cell r="C1461" t="str">
            <v>CJ</v>
          </cell>
          <cell r="D1461">
            <v>3.0575000000000001</v>
          </cell>
        </row>
        <row r="1462">
          <cell r="A1462" t="str">
            <v>001.22.01180</v>
          </cell>
          <cell r="B1462" t="str">
            <v>Fornecimento e instalação de parafuso cabeça quadrada """"máquina"""", dim.16.00mm x 150.00mm, incl. Porca Quadrada Diam. Interno 16.00 mm</v>
          </cell>
          <cell r="C1462" t="str">
            <v>CJ</v>
          </cell>
          <cell r="D1462">
            <v>3.4375</v>
          </cell>
        </row>
        <row r="1463">
          <cell r="A1463" t="str">
            <v>001.22.01200</v>
          </cell>
          <cell r="B1463" t="str">
            <v>Fornecimento e instalação de parafuso cabeça quadrada """"máquina"""", dim.16.00mm x 200.00mm, incl. Porca Quadrada Diam. Interno 16.00 mm</v>
          </cell>
          <cell r="C1463" t="str">
            <v>CJ</v>
          </cell>
          <cell r="D1463">
            <v>3.6074999999999999</v>
          </cell>
        </row>
        <row r="1464">
          <cell r="A1464" t="str">
            <v>001.22.01220</v>
          </cell>
          <cell r="B1464" t="str">
            <v>Fornecimento e instalação de parafuso cabeça quadrada """"máquina"""", dim.16.00mm x 250.00mm, incl. Porca Quadrada Diam. Interno 16.00 mm</v>
          </cell>
          <cell r="C1464" t="str">
            <v>CJ</v>
          </cell>
          <cell r="D1464">
            <v>4.0674999999999999</v>
          </cell>
        </row>
        <row r="1465">
          <cell r="A1465" t="str">
            <v>001.22.01240</v>
          </cell>
          <cell r="B1465" t="str">
            <v>Fornecimento e instalação de parafuso cabeça quadrada """"máquina"""", dim.16.00mm x 300.00mm, incl. Porca Quadrada Diam. Interno 16.00 mm</v>
          </cell>
          <cell r="C1465" t="str">
            <v>CJ</v>
          </cell>
          <cell r="D1465">
            <v>4.7074999999999996</v>
          </cell>
        </row>
        <row r="1466">
          <cell r="A1466" t="str">
            <v>001.22.01260</v>
          </cell>
          <cell r="B1466" t="str">
            <v>Fornecimento e instalação de parafuso cabeça quadrada """"máquina"""", dim.16.00mm x 350.00mm, incl. Porca Quadrada Diam. Interno 16.00 mm</v>
          </cell>
          <cell r="C1466" t="str">
            <v>CJ</v>
          </cell>
          <cell r="D1466">
            <v>5.6375000000000002</v>
          </cell>
        </row>
        <row r="1467">
          <cell r="A1467" t="str">
            <v>001.22.01280</v>
          </cell>
          <cell r="B1467" t="str">
            <v>Fornecimento e instalação de parafuso cabeça quadrada """"máquina"""", dim.16.00mm x 400.00mm, incl. Porca Quadrada Diam. Interno 16.00 mm</v>
          </cell>
          <cell r="C1467" t="str">
            <v>CJ</v>
          </cell>
          <cell r="D1467">
            <v>6.1375000000000002</v>
          </cell>
        </row>
        <row r="1468">
          <cell r="A1468" t="str">
            <v>001.22.01300</v>
          </cell>
          <cell r="B1468" t="str">
            <v>Fornecimento e instalação de parafuso cabeça quadrada """"máquina"""", dim.16.00mm x 450.00mm, incl. Porca Quadrada Diam. Interno 16.00 mm</v>
          </cell>
          <cell r="C1468" t="str">
            <v>CJ</v>
          </cell>
          <cell r="D1468">
            <v>6.5374999999999996</v>
          </cell>
        </row>
        <row r="1469">
          <cell r="A1469" t="str">
            <v>001.22.01320</v>
          </cell>
          <cell r="B1469" t="str">
            <v>Fornecimento e instalação de parafuso cabeça quadrada """"máquina"""", dim.16.00mm x 500.00mm, incl. Porca Quadrada Diam. Interno 16.00 mm</v>
          </cell>
          <cell r="C1469" t="str">
            <v>CJ</v>
          </cell>
          <cell r="D1469">
            <v>7.2374999999999998</v>
          </cell>
        </row>
        <row r="1470">
          <cell r="A1470" t="str">
            <v>001.22.01340</v>
          </cell>
          <cell r="B1470" t="str">
            <v>Fornecimento e instalação de cinta circular de aço galvanizado diam. 150.00 mm</v>
          </cell>
          <cell r="C1470" t="str">
            <v>UN</v>
          </cell>
          <cell r="D1470">
            <v>14.8439</v>
          </cell>
        </row>
        <row r="1471">
          <cell r="A1471" t="str">
            <v>001.22.01360</v>
          </cell>
          <cell r="B1471" t="str">
            <v>Fornecimento e instalação de cinta circular de aço galvanizado diam. 160.00 mm</v>
          </cell>
          <cell r="C1471" t="str">
            <v>UN</v>
          </cell>
          <cell r="D1471">
            <v>15.043900000000001</v>
          </cell>
        </row>
        <row r="1472">
          <cell r="A1472" t="str">
            <v>001.22.01380</v>
          </cell>
          <cell r="B1472" t="str">
            <v>Fornecimento e instalação de cinta circular de aço galvanizado diam. 170.00 mm</v>
          </cell>
          <cell r="C1472" t="str">
            <v>UN</v>
          </cell>
          <cell r="D1472">
            <v>15.2439</v>
          </cell>
        </row>
        <row r="1473">
          <cell r="A1473" t="str">
            <v>001.22.01400</v>
          </cell>
          <cell r="B1473" t="str">
            <v>Fornecimento e instalação de cinta circular de aço galvanizado diam. 180.00 mm</v>
          </cell>
          <cell r="C1473" t="str">
            <v>UN</v>
          </cell>
          <cell r="D1473">
            <v>15.6439</v>
          </cell>
        </row>
        <row r="1474">
          <cell r="A1474" t="str">
            <v>001.22.01420</v>
          </cell>
          <cell r="B1474" t="str">
            <v>Fornecimento e instalação de cinta circular de aço galvanizado diam. 190.00 mm</v>
          </cell>
          <cell r="C1474" t="str">
            <v>UN</v>
          </cell>
          <cell r="D1474">
            <v>17.260899999999999</v>
          </cell>
        </row>
        <row r="1475">
          <cell r="A1475" t="str">
            <v>001.22.01440</v>
          </cell>
          <cell r="B1475" t="str">
            <v>Fornecimento e instalação de cinta circular de aço galvanizado diam. 200.00 mm</v>
          </cell>
          <cell r="C1475" t="str">
            <v>UN</v>
          </cell>
          <cell r="D1475">
            <v>16.643899999999999</v>
          </cell>
        </row>
        <row r="1476">
          <cell r="A1476" t="str">
            <v>001.22.01460</v>
          </cell>
          <cell r="B1476" t="str">
            <v>Fornecimento e instalação de cinta circular de aço galvanizado diam. 210.00 mm</v>
          </cell>
          <cell r="C1476" t="str">
            <v>UN</v>
          </cell>
          <cell r="D1476">
            <v>16.943899999999999</v>
          </cell>
        </row>
        <row r="1477">
          <cell r="A1477" t="str">
            <v>001.22.01480</v>
          </cell>
          <cell r="B1477" t="str">
            <v>Fornecimento e instalação de cinta circular de aço galvanizado diam. 220.00 mm</v>
          </cell>
          <cell r="C1477" t="str">
            <v>UN</v>
          </cell>
          <cell r="D1477">
            <v>19.778199999999998</v>
          </cell>
        </row>
        <row r="1478">
          <cell r="A1478" t="str">
            <v>001.22.01500</v>
          </cell>
          <cell r="B1478" t="str">
            <v>Fornecimento e instalação de cinta circular de aço galvanizado diam. 230.00 mm</v>
          </cell>
          <cell r="C1478" t="str">
            <v>UN</v>
          </cell>
          <cell r="D1478">
            <v>18.2439</v>
          </cell>
        </row>
        <row r="1479">
          <cell r="A1479" t="str">
            <v>001.22.01520</v>
          </cell>
          <cell r="B1479" t="str">
            <v>Fornecimento e instalação de cinta circular de aço galvanizado diam. 240.00 mm</v>
          </cell>
          <cell r="C1479" t="str">
            <v>UN</v>
          </cell>
          <cell r="D1479">
            <v>18.543900000000001</v>
          </cell>
        </row>
        <row r="1480">
          <cell r="A1480" t="str">
            <v>001.22.01540</v>
          </cell>
          <cell r="B1480" t="str">
            <v>Fornecimento e instalação de cinta circular de aço galvanizado diam. 250.00 mm</v>
          </cell>
          <cell r="C1480" t="str">
            <v>UN</v>
          </cell>
          <cell r="D1480">
            <v>19.2439</v>
          </cell>
        </row>
        <row r="1481">
          <cell r="A1481" t="str">
            <v>001.22.01560</v>
          </cell>
          <cell r="B1481" t="str">
            <v>Fornecimento e instalação de parafuso rosca dupla """"passante"""" dim.16.00mm x 350.00mm, incl. Porca Quadrada Diam. Interno 16.00 mm</v>
          </cell>
          <cell r="C1481" t="str">
            <v>CJ</v>
          </cell>
          <cell r="D1481">
            <v>8.3750999999999998</v>
          </cell>
        </row>
        <row r="1482">
          <cell r="A1482" t="str">
            <v>001.22.01580</v>
          </cell>
          <cell r="B1482" t="str">
            <v>Fornecimento e instalação de parafuso rosca dupla """"passante"""" dim.16.00mm x 400.00mm, incl. Porca Quadrada Diam. Interno 16.00 mm</v>
          </cell>
          <cell r="C1482" t="str">
            <v>CJ</v>
          </cell>
          <cell r="D1482">
            <v>8.3150999999999993</v>
          </cell>
        </row>
        <row r="1483">
          <cell r="A1483" t="str">
            <v>001.22.01600</v>
          </cell>
          <cell r="B1483" t="str">
            <v>Fornecimento e instalação de parafuso rosca dupla """"passante"""" dim.16.00mm x 450.00mm, incl. Porca Quadrada Diam. Interno 16.00 mm</v>
          </cell>
          <cell r="C1483" t="str">
            <v>CJ</v>
          </cell>
          <cell r="D1483">
            <v>9.4750999999999994</v>
          </cell>
        </row>
        <row r="1484">
          <cell r="A1484" t="str">
            <v>001.22.01620</v>
          </cell>
          <cell r="B1484" t="str">
            <v>Fornecimento e instalação de parafuso rosca dupla """"passante"""" dim.16.00mm x 500.00mm, incl. Porca Quadrada Diam. Interno 16.00 mm</v>
          </cell>
          <cell r="C1484" t="str">
            <v>CJ</v>
          </cell>
          <cell r="D1484">
            <v>10.075100000000001</v>
          </cell>
        </row>
        <row r="1485">
          <cell r="A1485" t="str">
            <v>001.22.01640</v>
          </cell>
          <cell r="B1485" t="str">
            <v>Fornecimento e instalação de parafuso rosca dupla """"passante"""" dim.16.00mm x 550.00mm, incl. Porca Quadrada Diam. Interno 16.00 mm</v>
          </cell>
          <cell r="C1485" t="str">
            <v>CJ</v>
          </cell>
          <cell r="D1485">
            <v>10.3751</v>
          </cell>
        </row>
        <row r="1486">
          <cell r="A1486" t="str">
            <v>001.22.01660</v>
          </cell>
          <cell r="B1486" t="str">
            <v>Fornecimento e instalação de sela p/ cruzeta de concreto</v>
          </cell>
          <cell r="C1486" t="str">
            <v>UN</v>
          </cell>
          <cell r="D1486">
            <v>7.6238999999999999</v>
          </cell>
        </row>
        <row r="1487">
          <cell r="A1487" t="str">
            <v>001.22.01680</v>
          </cell>
          <cell r="B1487" t="str">
            <v>Fornecimento e instalação de parafuso francês (cabeça abaulada) 16.00 mm x 45.00 mm, incl. Porca Quadrada Diam. Interno 16.00 mm</v>
          </cell>
          <cell r="C1487" t="str">
            <v>CJ</v>
          </cell>
          <cell r="D1487">
            <v>2.5375000000000001</v>
          </cell>
        </row>
        <row r="1488">
          <cell r="A1488" t="str">
            <v>001.22.01700</v>
          </cell>
          <cell r="B1488" t="str">
            <v>Fornecimento e instalação de parafuso francês (cabeça abaulada) 16.00 mm x150.00 mm incl. Porca Quadrada Diam. Interno 16.00 mm</v>
          </cell>
          <cell r="C1488" t="str">
            <v>CJ</v>
          </cell>
          <cell r="D1488">
            <v>3.5375000000000001</v>
          </cell>
        </row>
        <row r="1489">
          <cell r="A1489" t="str">
            <v>001.22.01720</v>
          </cell>
          <cell r="B1489" t="str">
            <v>Fornecimento e Instalação de Laço de Topo Pref. Para Cabo 2 CAA - 15.00 KV</v>
          </cell>
          <cell r="C1489" t="str">
            <v>UN</v>
          </cell>
          <cell r="D1489">
            <v>4.2934999999999999</v>
          </cell>
        </row>
        <row r="1490">
          <cell r="A1490" t="str">
            <v>001.22.01740</v>
          </cell>
          <cell r="B1490" t="str">
            <v>Fornecimento e Instalação de Laço de Topo Pref. Para Cabo 2 CAA - 34.5 KV</v>
          </cell>
          <cell r="C1490" t="str">
            <v>UN</v>
          </cell>
          <cell r="D1490">
            <v>5.1435000000000004</v>
          </cell>
        </row>
        <row r="1491">
          <cell r="A1491" t="str">
            <v>001.22.01760</v>
          </cell>
          <cell r="B1491" t="str">
            <v>Fornecimento e Instalação de Manilha Sapatilha</v>
          </cell>
          <cell r="C1491" t="str">
            <v>UN</v>
          </cell>
          <cell r="D1491">
            <v>8.0974000000000004</v>
          </cell>
        </row>
        <row r="1492">
          <cell r="A1492" t="str">
            <v>001.22.01780</v>
          </cell>
          <cell r="B1492" t="str">
            <v>Fornecimento e Instalação de Alça Pré-Formada Cabo 2 AWG</v>
          </cell>
          <cell r="C1492" t="str">
            <v>UN</v>
          </cell>
          <cell r="D1492">
            <v>2.8675000000000002</v>
          </cell>
        </row>
        <row r="1493">
          <cell r="A1493" t="str">
            <v>001.22.01800</v>
          </cell>
          <cell r="B1493" t="str">
            <v>Fornecimento e instalação de Conector Derivação Cunha  Tipo Estribo Normal - 2 - 4</v>
          </cell>
          <cell r="C1493" t="str">
            <v>UN</v>
          </cell>
          <cell r="D1493">
            <v>12.614800000000001</v>
          </cell>
        </row>
        <row r="1494">
          <cell r="A1494" t="str">
            <v>001.22.01820</v>
          </cell>
          <cell r="B1494" t="str">
            <v>Fornecimento e Instalação de Conector Derivação Tipo Cunha - AMP - Tipo II ou Similar</v>
          </cell>
          <cell r="C1494" t="str">
            <v>UN</v>
          </cell>
          <cell r="D1494">
            <v>4.7948000000000004</v>
          </cell>
        </row>
        <row r="1495">
          <cell r="A1495" t="str">
            <v>001.22.01840</v>
          </cell>
          <cell r="B1495" t="str">
            <v>Fornecimento e Instalação de Conector Derivação Cunha 602380-2  336, 4 - 2</v>
          </cell>
          <cell r="C1495" t="str">
            <v>UN</v>
          </cell>
          <cell r="D1495">
            <v>17.134799999999998</v>
          </cell>
        </row>
        <row r="1496">
          <cell r="A1496" t="str">
            <v>001.22.01860</v>
          </cell>
          <cell r="B1496" t="str">
            <v>Fornecimento e Instalação de Conector Derivação p/Linha Viva 6 - 250</v>
          </cell>
          <cell r="C1496" t="str">
            <v>UN</v>
          </cell>
          <cell r="D1496">
            <v>12.2248</v>
          </cell>
        </row>
        <row r="1497">
          <cell r="A1497" t="str">
            <v>001.22.01880</v>
          </cell>
          <cell r="B1497" t="str">
            <v>Fornecimento e Instalação de Conector Transversal Tipo Cunha Para Aterramento 5/8"""" x ( 25 a 35 mm)</v>
          </cell>
          <cell r="C1497" t="str">
            <v>UN</v>
          </cell>
          <cell r="D1497">
            <v>16.5748</v>
          </cell>
        </row>
        <row r="1498">
          <cell r="A1498" t="str">
            <v>001.22.01900</v>
          </cell>
          <cell r="B1498" t="str">
            <v>Fornecimento e Instalação de Cabo de Cobre Isolado XLPE 15 KV 16 mm2</v>
          </cell>
          <cell r="C1498" t="str">
            <v>ML</v>
          </cell>
          <cell r="D1498">
            <v>9.1957000000000004</v>
          </cell>
        </row>
        <row r="1499">
          <cell r="A1499" t="str">
            <v>001.22.01920</v>
          </cell>
          <cell r="B1499" t="str">
            <v>Fornecimento e Instalação de Cartucho P/ Conector AMP Vermelho 444504-2</v>
          </cell>
          <cell r="C1499" t="str">
            <v>UN</v>
          </cell>
          <cell r="D1499">
            <v>5.0951000000000004</v>
          </cell>
        </row>
        <row r="1500">
          <cell r="A1500" t="str">
            <v>001.22.01940</v>
          </cell>
          <cell r="B1500" t="str">
            <v>Fornecimento e Instalação de Conector Terminal Tipo Espada P/ Chave Faca - Terminal - 336,4 MCM 34 KV</v>
          </cell>
          <cell r="C1500" t="str">
            <v>UN</v>
          </cell>
          <cell r="D1500">
            <v>32.534799999999997</v>
          </cell>
        </row>
        <row r="1501">
          <cell r="A1501" t="str">
            <v>001.22.01960</v>
          </cell>
          <cell r="B1501" t="str">
            <v>Fornecimento e Instalação de Poste Duplo T 7mts (150 kg), com Engastamento Simples, incl Escavação e Reaterro Apiloado, conf. Normatização Rede Cemat</v>
          </cell>
          <cell r="C1501" t="str">
            <v>UN</v>
          </cell>
          <cell r="D1501">
            <v>242.98140000000001</v>
          </cell>
        </row>
        <row r="1502">
          <cell r="A1502" t="str">
            <v>001.22.01980</v>
          </cell>
          <cell r="B1502" t="str">
            <v>Fornecimento e Instalação de Poste Duplo T 9mts (150 kg), com Engastamento Simples, incl Escavação e Reaterro Apiloado, conf. Normatização Rede Cemat</v>
          </cell>
          <cell r="C1502" t="str">
            <v>UN</v>
          </cell>
          <cell r="D1502">
            <v>244.20249999999999</v>
          </cell>
        </row>
        <row r="1503">
          <cell r="A1503" t="str">
            <v>001.22.02000</v>
          </cell>
          <cell r="B1503" t="str">
            <v>Fornecimento e Instalação de Poste Duplo T 10 mts (150 kg), com Engastamento Simples, incl Escavação e Reaterro Apiloado, conf. Normatização Rede Cemat</v>
          </cell>
          <cell r="C1503" t="str">
            <v>UN</v>
          </cell>
          <cell r="D1503">
            <v>255.8312</v>
          </cell>
        </row>
        <row r="1504">
          <cell r="A1504" t="str">
            <v>001.22.02020</v>
          </cell>
          <cell r="B1504" t="str">
            <v>Fornecimento e Instalação de Poste Duplo T 11 mts (200 kg), com Engastamento Simples, incl Escavação e Reaterro Apiloado, conf. Normatização Rede Cemat</v>
          </cell>
          <cell r="C1504" t="str">
            <v>UN</v>
          </cell>
          <cell r="D1504">
            <v>498.50170000000003</v>
          </cell>
        </row>
        <row r="1505">
          <cell r="A1505" t="str">
            <v>001.22.02040</v>
          </cell>
          <cell r="B1505" t="str">
            <v>Fornecimento e Instalação de Poste Duplo T 12 mts (300 kg), com Engastamento Simples, incl Escavação e Reaterro Apiloado, conf. Normatização Rede Cemat</v>
          </cell>
          <cell r="C1505" t="str">
            <v>UN</v>
          </cell>
          <cell r="D1505">
            <v>495.28809999999999</v>
          </cell>
        </row>
        <row r="1506">
          <cell r="A1506" t="str">
            <v>001.22.02060</v>
          </cell>
          <cell r="B1506" t="str">
            <v>Fornecimento e Instalação de Poste Duplo T 10mts (300 kg), com Engastamento Reforçado, incl Escavação e Reaterro Apiloado, conf. Normatização Rede Cemat</v>
          </cell>
          <cell r="C1506" t="str">
            <v>UN</v>
          </cell>
          <cell r="D1506">
            <v>422.85449999999997</v>
          </cell>
        </row>
        <row r="1507">
          <cell r="A1507" t="str">
            <v>001.22.02080</v>
          </cell>
          <cell r="B1507" t="str">
            <v>Fornecimento e Instalação de Poste Duplo T 11mts (300 kg), com Engastamento Reforçado, incl Escavação e Reaterro Apiloado, conf. Normatização Rede Cemat</v>
          </cell>
          <cell r="C1507" t="str">
            <v>UN</v>
          </cell>
          <cell r="D1507">
            <v>553.79449999999997</v>
          </cell>
        </row>
        <row r="1508">
          <cell r="A1508" t="str">
            <v>001.22.02100</v>
          </cell>
          <cell r="B1508" t="str">
            <v>Fornecimento e Instalação de Poste Duplo T 10 mts (150 kg), com Engastamento em Solo Cimento, incl Escavação e Reaterro Apiloado, conf. Normatização Rede Cemat</v>
          </cell>
          <cell r="C1508" t="str">
            <v>UN</v>
          </cell>
          <cell r="D1508">
            <v>270.33120000000002</v>
          </cell>
        </row>
        <row r="1509">
          <cell r="A1509" t="str">
            <v>001.22.02120</v>
          </cell>
          <cell r="B1509" t="str">
            <v>Fornecimento e Instalação de Poste Duplo T 10 mts (300 kg), com Engastamento em Solo Cimento, incl Escavação e Reaterro Apiloado, conf. Normatização Rede Cemat</v>
          </cell>
          <cell r="C1509" t="str">
            <v>UN</v>
          </cell>
          <cell r="D1509">
            <v>381.64120000000003</v>
          </cell>
        </row>
        <row r="1510">
          <cell r="A1510" t="str">
            <v>001.22.02140</v>
          </cell>
          <cell r="B1510" t="str">
            <v>Fornecimento e Instalação de Poste Duplo T 11 mts (200 kg), com Engastamento em Solo Cimento, incl Escavação e Reaterro Apiloado, conf. Normatização Rede Cemat</v>
          </cell>
          <cell r="C1510" t="str">
            <v>UN</v>
          </cell>
          <cell r="D1510">
            <v>513.00170000000003</v>
          </cell>
        </row>
        <row r="1511">
          <cell r="A1511" t="str">
            <v>001.22.02160</v>
          </cell>
          <cell r="B1511" t="str">
            <v>Fornecimento e Instalação de Poste Duplo T 11 mts (300 kg), com Engastamento em Solo Cimento, incl Escavação e Reaterro Apiloado, conf. Normatização Rede Cemat</v>
          </cell>
          <cell r="C1511" t="str">
            <v>UN</v>
          </cell>
          <cell r="D1511">
            <v>513.20169999999996</v>
          </cell>
        </row>
        <row r="1512">
          <cell r="A1512" t="str">
            <v>001.22.02180</v>
          </cell>
          <cell r="B1512" t="str">
            <v>Fornecimento e Instalação de Poste Duplo T 10 mts (600 kg), com Engastamento em Concreto Fck= 15 Mpa, incl Escavação e Reaterro Apiloado, conf. Normatização Rede Cemat</v>
          </cell>
          <cell r="C1512" t="str">
            <v>UN</v>
          </cell>
          <cell r="D1512">
            <v>538.46730000000002</v>
          </cell>
        </row>
        <row r="1513">
          <cell r="A1513" t="str">
            <v>001.22.02200</v>
          </cell>
          <cell r="B1513" t="str">
            <v>Fornecimento e Instalação de Poste Duplo T 10 mts (1000 kg), com Engastamento em Concreto Fck= 15 Mpa, incl Escavação e Reaterro Apiloado, conf. Normatização Rede Cemat</v>
          </cell>
          <cell r="C1513" t="str">
            <v>UN</v>
          </cell>
          <cell r="D1513">
            <v>645.46730000000002</v>
          </cell>
        </row>
        <row r="1514">
          <cell r="A1514" t="str">
            <v>001.22.02220</v>
          </cell>
          <cell r="B1514" t="str">
            <v>Fornecimento e Instalação de Poste Duplo T 11 mts (600 kg), com Engastamento em Concreto Fck= 15 Mpa, incl Escavação e Reaterro Apiloado, conf. Normatização Rede Cemat</v>
          </cell>
          <cell r="C1514" t="str">
            <v>UN</v>
          </cell>
          <cell r="D1514">
            <v>918.09780000000001</v>
          </cell>
        </row>
        <row r="1515">
          <cell r="A1515" t="str">
            <v>001.22.02240</v>
          </cell>
          <cell r="B1515" t="str">
            <v>Fornecimento e Instalação de Poste Duplo T 11 mts (1000 kg), com Engastamento em Concreto Fck= 15 Mpa, incl Escavação e Reaterro Apiloado, conf. Normatização Rede Cemat</v>
          </cell>
          <cell r="C1515" t="str">
            <v>UN</v>
          </cell>
          <cell r="D1515">
            <v>918.09780000000001</v>
          </cell>
        </row>
        <row r="1516">
          <cell r="A1516" t="str">
            <v>001.22.02260</v>
          </cell>
          <cell r="B1516" t="str">
            <v>Fornecimento e Instalação de Poste Circular 7 mts (150 kg), com Engastamento Simples, incl Escavação e Reaterro Apiloado, conf. Normatização Rede Cemat</v>
          </cell>
          <cell r="C1516" t="str">
            <v>UN</v>
          </cell>
          <cell r="D1516">
            <v>282.17140000000001</v>
          </cell>
        </row>
        <row r="1517">
          <cell r="A1517" t="str">
            <v>001.22.02280</v>
          </cell>
          <cell r="B1517" t="str">
            <v>Fornecimento e Instalação de Poste Circular 9 mts (150 kg), com Engastamento Simples, incl Escavação e Reaterro Apiloado, conf. Normatização Rede Cemat</v>
          </cell>
          <cell r="C1517" t="str">
            <v>UN</v>
          </cell>
          <cell r="D1517">
            <v>351.24250000000001</v>
          </cell>
        </row>
        <row r="1518">
          <cell r="A1518" t="str">
            <v>001.22.02300</v>
          </cell>
          <cell r="B1518" t="str">
            <v>Fornecimento e Instalação de Poste Circular 10 mts (150 kg), com Engastamento Simples, incl Escavação e Reaterro Apiloado, conf. Normatização Rede Cemat</v>
          </cell>
          <cell r="C1518" t="str">
            <v>UN</v>
          </cell>
          <cell r="D1518">
            <v>465.88119999999998</v>
          </cell>
        </row>
        <row r="1519">
          <cell r="A1519" t="str">
            <v>001.22.02320</v>
          </cell>
          <cell r="B1519" t="str">
            <v>Fornecimento e Instalação de Poste Circular 11 mts (200 kg), com Engastamento Simples, incl Escavação e Reaterro Apiloado, conf. Normatização Rede Cemat</v>
          </cell>
          <cell r="C1519" t="str">
            <v>UN</v>
          </cell>
          <cell r="D1519">
            <v>486.92169999999999</v>
          </cell>
        </row>
        <row r="1520">
          <cell r="A1520" t="str">
            <v>001.22.02340</v>
          </cell>
          <cell r="B1520" t="str">
            <v>Fornecimento e Instalação de Poste Circular 12 mts (300 kg), com Engastamento Simples, incl Escavação e Reaterro Apiloado, conf. Normatização Rede Cemat</v>
          </cell>
          <cell r="C1520" t="str">
            <v>UN</v>
          </cell>
          <cell r="D1520">
            <v>495.28809999999999</v>
          </cell>
        </row>
        <row r="1521">
          <cell r="A1521" t="str">
            <v>001.22.02360</v>
          </cell>
          <cell r="B1521" t="str">
            <v>Fornecimento e Instalação de Poste Circular 10 mts (300 kg), com Engastamento Reforçado, incl Escavação e Reaterro Apiloado, conf. Normatização Rede Cemat</v>
          </cell>
          <cell r="C1521" t="str">
            <v>UN</v>
          </cell>
          <cell r="D1521">
            <v>566.24450000000002</v>
          </cell>
        </row>
        <row r="1522">
          <cell r="A1522" t="str">
            <v>001.22.02380</v>
          </cell>
          <cell r="B1522" t="str">
            <v>Fornecimento e Instalação de Poste Circular 10 mts (150 kg), com Engastamento em Solo Cimento, incl Escavação e Reaterro Apiloado, conf. Normatização Rede Cemat</v>
          </cell>
          <cell r="C1522" t="str">
            <v>UN</v>
          </cell>
          <cell r="D1522">
            <v>480.38119999999998</v>
          </cell>
        </row>
        <row r="1523">
          <cell r="A1523" t="str">
            <v>001.22.02400</v>
          </cell>
          <cell r="B1523" t="str">
            <v>Fornecimento e Instalação de Poste Circular 10 mts (300 kg), com Engastamento em Solo Cimento, incl Escavação e Reaterro Apiloado, conf. Normatização Rede Cemat</v>
          </cell>
          <cell r="C1523" t="str">
            <v>UN</v>
          </cell>
          <cell r="D1523">
            <v>525.03120000000001</v>
          </cell>
        </row>
        <row r="1524">
          <cell r="A1524" t="str">
            <v>001.22.02420</v>
          </cell>
          <cell r="B1524" t="str">
            <v>Fornecimento e Instalação de Poste Circular 11 mts (200 kg), com Engastamento em Solo Cimento, incl Escavação e Reaterro Apiloado, conf. Normatização Rede Cemat</v>
          </cell>
          <cell r="C1524" t="str">
            <v>UN</v>
          </cell>
          <cell r="D1524">
            <v>501.42169999999999</v>
          </cell>
        </row>
        <row r="1525">
          <cell r="A1525" t="str">
            <v>001.22.02440</v>
          </cell>
          <cell r="B1525" t="str">
            <v>Fornecimento e Instalação de Poste Circular 11 mts (300 kg), com Engastamento em Solo Cimento, incl Escavação e Reaterro Apiloado, conf. Normatização Rede Cemat</v>
          </cell>
          <cell r="C1525" t="str">
            <v>UN</v>
          </cell>
          <cell r="D1525">
            <v>509.40170000000001</v>
          </cell>
        </row>
        <row r="1526">
          <cell r="A1526" t="str">
            <v>001.22.02460</v>
          </cell>
          <cell r="B1526" t="str">
            <v>Fornecimento e Instalação de Poste Circular 10 mts (600 kg), com Engastamento em Concreto Fck= 15 Mpa, incl Escavação e Reaterro Apiloado, conf. Normatização Rede Cemat</v>
          </cell>
          <cell r="C1526" t="str">
            <v>UN</v>
          </cell>
          <cell r="D1526">
            <v>513.6173</v>
          </cell>
        </row>
        <row r="1527">
          <cell r="A1527" t="str">
            <v>001.22.02480</v>
          </cell>
          <cell r="B1527" t="str">
            <v>Fornecimento e Instalação de Poste Circular 10 mts (1000 kg), com Engastamento em Concreto Fck= 15 Mpa, incl Escavação e Reaterro Apiloado, conf. Normatização Rede Cemat</v>
          </cell>
          <cell r="C1527" t="str">
            <v>UN</v>
          </cell>
          <cell r="D1527">
            <v>701.59730000000002</v>
          </cell>
        </row>
        <row r="1528">
          <cell r="A1528" t="str">
            <v>001.22.02500</v>
          </cell>
          <cell r="B1528" t="str">
            <v>Fornecimento e Instalação de Poste Circular 11 mts (600 kg), com Engastamento em Concreto Fck= 15 Mpa, incl Escavação e Reaterro Apiloado, conf. Normatização Rede Cemat</v>
          </cell>
          <cell r="C1528" t="str">
            <v>UN</v>
          </cell>
          <cell r="D1528">
            <v>574.3578</v>
          </cell>
        </row>
        <row r="1529">
          <cell r="A1529" t="str">
            <v>001.22.02520</v>
          </cell>
          <cell r="B1529" t="str">
            <v>Fornecimento e Instalação de Poste Circular 11 mts (1000 kg), com Engastamento em Concreto Fck= 15 Mpa, incl Escavação e Reaterro Apiloado, conf. Normatização Rede Cemat</v>
          </cell>
          <cell r="C1529" t="str">
            <v>UN</v>
          </cell>
          <cell r="D1529">
            <v>987.11779999999999</v>
          </cell>
        </row>
        <row r="1530">
          <cell r="A1530" t="str">
            <v>001.23</v>
          </cell>
          <cell r="B1530" t="str">
            <v>INSTALAÇÕES ELÉTRICAS - SERVIÇOS DE MANUTENÇÃO</v>
          </cell>
          <cell r="D1530">
            <v>734.33730000000003</v>
          </cell>
        </row>
        <row r="1531">
          <cell r="A1531" t="str">
            <v>001.23.00040</v>
          </cell>
          <cell r="B1531" t="str">
            <v>Revisão em ponto de energia c/ reaperto e substituição de fita isolante</v>
          </cell>
          <cell r="C1531" t="str">
            <v>PT</v>
          </cell>
          <cell r="D1531">
            <v>4.7134999999999998</v>
          </cell>
        </row>
        <row r="1532">
          <cell r="A1532" t="str">
            <v>001.23.00080</v>
          </cell>
          <cell r="B1532" t="str">
            <v>Fornecimento e substituição de espelho (ou placa) p/ tomada e/ou interruptor 4""""""""x2""""""""</v>
          </cell>
          <cell r="C1532" t="str">
            <v>UN</v>
          </cell>
          <cell r="D1532">
            <v>1.5708</v>
          </cell>
        </row>
        <row r="1533">
          <cell r="A1533" t="str">
            <v>001.23.00100</v>
          </cell>
          <cell r="B1533" t="str">
            <v>Fornecimento e substituição de espelho (ou placa) p/ tomada e/ou interruptor 4""""""""x4""""""""</v>
          </cell>
          <cell r="C1533" t="str">
            <v>UN</v>
          </cell>
          <cell r="D1533">
            <v>2.9007999999999998</v>
          </cell>
        </row>
        <row r="1534">
          <cell r="A1534" t="str">
            <v>001.23.00120</v>
          </cell>
          <cell r="B1534" t="str">
            <v>Fornecimento e substituição de tomada simples universal com espelho</v>
          </cell>
          <cell r="C1534" t="str">
            <v>UN</v>
          </cell>
          <cell r="D1534">
            <v>5.9904000000000002</v>
          </cell>
        </row>
        <row r="1535">
          <cell r="A1535" t="str">
            <v>001.23.00140</v>
          </cell>
          <cell r="B1535" t="str">
            <v>Fornecimento e substituição de interruptor c/ uma tecla simples c/ espelho</v>
          </cell>
          <cell r="C1535" t="str">
            <v>UN</v>
          </cell>
          <cell r="D1535">
            <v>6.3903999999999996</v>
          </cell>
        </row>
        <row r="1536">
          <cell r="A1536" t="str">
            <v>001.23.00160</v>
          </cell>
          <cell r="B1536" t="str">
            <v>Fornecimento e substituição de interruptor c/ duas teclas simples c/ espelho</v>
          </cell>
          <cell r="C1536" t="str">
            <v>UN</v>
          </cell>
          <cell r="D1536">
            <v>7.8316999999999997</v>
          </cell>
        </row>
        <row r="1537">
          <cell r="A1537" t="str">
            <v>001.23.00180</v>
          </cell>
          <cell r="B1537" t="str">
            <v>Forencimento e substituição de interruptor c/ tres teclas simples c/ espelho</v>
          </cell>
          <cell r="C1537" t="str">
            <v>UN</v>
          </cell>
          <cell r="D1537">
            <v>13.898999999999999</v>
          </cell>
        </row>
        <row r="1538">
          <cell r="A1538" t="str">
            <v>001.23.00200</v>
          </cell>
          <cell r="B1538" t="str">
            <v>Fornecimento e substituição de interruptor c/ uma tecla paralela e espelho</v>
          </cell>
          <cell r="C1538" t="str">
            <v>UN</v>
          </cell>
          <cell r="D1538">
            <v>13.613899999999999</v>
          </cell>
        </row>
        <row r="1539">
          <cell r="A1539" t="str">
            <v>001.23.00220</v>
          </cell>
          <cell r="B1539" t="str">
            <v>Fornecimento e substituição de reator simples a.f.p./p.r. - 1x20 w</v>
          </cell>
          <cell r="C1539" t="str">
            <v>UN</v>
          </cell>
          <cell r="D1539">
            <v>24.139099999999999</v>
          </cell>
        </row>
        <row r="1540">
          <cell r="A1540" t="str">
            <v>001.23.00240</v>
          </cell>
          <cell r="B1540" t="str">
            <v>Fornecimento e substituição de reator simples a.f.p./p.r. - 1x40 w</v>
          </cell>
          <cell r="C1540" t="str">
            <v>UN</v>
          </cell>
          <cell r="D1540">
            <v>34.139099999999999</v>
          </cell>
        </row>
        <row r="1541">
          <cell r="A1541" t="str">
            <v>001.23.00260</v>
          </cell>
          <cell r="B1541" t="str">
            <v>Fornecimento e substituição de reator duplo a.f.p./p.r. - 2x20 w</v>
          </cell>
          <cell r="C1541" t="str">
            <v>UN</v>
          </cell>
          <cell r="D1541">
            <v>34.736499999999999</v>
          </cell>
        </row>
        <row r="1542">
          <cell r="A1542" t="str">
            <v>001.23.00280</v>
          </cell>
          <cell r="B1542" t="str">
            <v>Fornecimento e substituição de reator duplo a.f.p./p.r. - 2x40 w</v>
          </cell>
          <cell r="C1542" t="str">
            <v>UN</v>
          </cell>
          <cell r="D1542">
            <v>34.736499999999999</v>
          </cell>
        </row>
        <row r="1543">
          <cell r="A1543" t="str">
            <v>001.23.00300</v>
          </cell>
          <cell r="B1543" t="str">
            <v>Fornecimento e substituição de lâmpada incandescente de 60 w</v>
          </cell>
          <cell r="C1543" t="str">
            <v>UN</v>
          </cell>
          <cell r="D1543">
            <v>1.8673999999999999</v>
          </cell>
        </row>
        <row r="1544">
          <cell r="A1544" t="str">
            <v>001.23.00320</v>
          </cell>
          <cell r="B1544" t="str">
            <v>Fornecimento e substituição de lâmpada incandescente de 100 w</v>
          </cell>
          <cell r="C1544" t="str">
            <v>UN</v>
          </cell>
          <cell r="D1544">
            <v>2.2073999999999998</v>
          </cell>
        </row>
        <row r="1545">
          <cell r="A1545" t="str">
            <v>001.23.00340</v>
          </cell>
          <cell r="B1545" t="str">
            <v>Fornecimento e substituição de lâmpada fluorescente de 20 w</v>
          </cell>
          <cell r="C1545" t="str">
            <v>UN</v>
          </cell>
          <cell r="D1545">
            <v>3.9973999999999998</v>
          </cell>
        </row>
        <row r="1546">
          <cell r="A1546" t="str">
            <v>001.23.00360</v>
          </cell>
          <cell r="B1546" t="str">
            <v>Fornecimento e substituição de lâmpada fluorescente de 40 w</v>
          </cell>
          <cell r="C1546" t="str">
            <v>UN</v>
          </cell>
          <cell r="D1546">
            <v>3.9973999999999998</v>
          </cell>
        </row>
        <row r="1547">
          <cell r="A1547" t="str">
            <v>001.23.00380</v>
          </cell>
          <cell r="B1547" t="str">
            <v>Fornecimento e substituição de disjuntor monopolar de 15 a</v>
          </cell>
          <cell r="C1547" t="str">
            <v>UN</v>
          </cell>
          <cell r="D1547">
            <v>8.6694999999999993</v>
          </cell>
        </row>
        <row r="1548">
          <cell r="A1548" t="str">
            <v>001.23.00400</v>
          </cell>
          <cell r="B1548" t="str">
            <v>Fornecimento e substituição de disjuntor monopolar de 20 a</v>
          </cell>
          <cell r="C1548" t="str">
            <v>UN</v>
          </cell>
          <cell r="D1548">
            <v>8.6694999999999993</v>
          </cell>
        </row>
        <row r="1549">
          <cell r="A1549" t="str">
            <v>001.23.00420</v>
          </cell>
          <cell r="B1549" t="str">
            <v>Fornecimento e substituição de disjuntor monopolar de 30 a</v>
          </cell>
          <cell r="C1549" t="str">
            <v>UN</v>
          </cell>
          <cell r="D1549">
            <v>8.6694999999999993</v>
          </cell>
        </row>
        <row r="1550">
          <cell r="A1550" t="str">
            <v>001.23.00440</v>
          </cell>
          <cell r="B1550" t="str">
            <v>Fornecimento e substituição de disjuntor monopolar de 40 a</v>
          </cell>
          <cell r="C1550" t="str">
            <v>UN</v>
          </cell>
          <cell r="D1550">
            <v>10.5695</v>
          </cell>
        </row>
        <row r="1551">
          <cell r="A1551" t="str">
            <v>001.23.00460</v>
          </cell>
          <cell r="B1551" t="str">
            <v>Fornecimento e substituição de disjuntor monopolar de 50 a</v>
          </cell>
          <cell r="C1551" t="str">
            <v>UN</v>
          </cell>
          <cell r="D1551">
            <v>10.5695</v>
          </cell>
        </row>
        <row r="1552">
          <cell r="A1552" t="str">
            <v>001.23.00480</v>
          </cell>
          <cell r="B1552" t="str">
            <v>Fornecimento e substituição de disjuntor bipolar de 15 a</v>
          </cell>
          <cell r="C1552" t="str">
            <v>UN</v>
          </cell>
          <cell r="D1552">
            <v>34.889099999999999</v>
          </cell>
        </row>
        <row r="1553">
          <cell r="A1553" t="str">
            <v>001.23.00500</v>
          </cell>
          <cell r="B1553" t="str">
            <v>Fornecimento e substituição de disjuntor bipolar de 20 a</v>
          </cell>
          <cell r="C1553" t="str">
            <v>UN</v>
          </cell>
          <cell r="D1553">
            <v>34.889099999999999</v>
          </cell>
        </row>
        <row r="1554">
          <cell r="A1554" t="str">
            <v>001.23.00520</v>
          </cell>
          <cell r="B1554" t="str">
            <v>Fornecimento e substituição de disjuntor bipolar de 30 a</v>
          </cell>
          <cell r="C1554" t="str">
            <v>UN</v>
          </cell>
          <cell r="D1554">
            <v>34.889099999999999</v>
          </cell>
        </row>
        <row r="1555">
          <cell r="A1555" t="str">
            <v>001.23.00540</v>
          </cell>
          <cell r="B1555" t="str">
            <v>Fornecimento e substituição de disjuntor bipolar de 40 a</v>
          </cell>
          <cell r="C1555" t="str">
            <v>UN</v>
          </cell>
          <cell r="D1555">
            <v>34.889099999999999</v>
          </cell>
        </row>
        <row r="1556">
          <cell r="A1556" t="str">
            <v>001.23.00560</v>
          </cell>
          <cell r="B1556" t="str">
            <v>Fornecimento e substituição de disjuntor bipolar de 50 a</v>
          </cell>
          <cell r="C1556" t="str">
            <v>UN</v>
          </cell>
          <cell r="D1556">
            <v>34.889099999999999</v>
          </cell>
        </row>
        <row r="1557">
          <cell r="A1557" t="str">
            <v>001.23.00580</v>
          </cell>
          <cell r="B1557" t="str">
            <v>Fornecimento e substituição de disjuntor tripolar de 15 a</v>
          </cell>
          <cell r="C1557" t="str">
            <v>UN</v>
          </cell>
          <cell r="D1557">
            <v>36.591299999999997</v>
          </cell>
        </row>
        <row r="1558">
          <cell r="A1558" t="str">
            <v>001.23.00600</v>
          </cell>
          <cell r="B1558" t="str">
            <v>Fornecimento e substituição de disjuntor tripolar de 20 a</v>
          </cell>
          <cell r="C1558" t="str">
            <v>UN</v>
          </cell>
          <cell r="D1558">
            <v>36.591299999999997</v>
          </cell>
        </row>
        <row r="1559">
          <cell r="A1559" t="str">
            <v>001.23.00620</v>
          </cell>
          <cell r="B1559" t="str">
            <v>Fornecimento e substituição de disjuntor tripolar de 30 a</v>
          </cell>
          <cell r="C1559" t="str">
            <v>UN</v>
          </cell>
          <cell r="D1559">
            <v>35.573900000000002</v>
          </cell>
        </row>
        <row r="1560">
          <cell r="A1560" t="str">
            <v>001.23.00640</v>
          </cell>
          <cell r="B1560" t="str">
            <v>Fornecimento e substituição de disjuntor tripolar de 40 a</v>
          </cell>
          <cell r="C1560" t="str">
            <v>UN</v>
          </cell>
          <cell r="D1560">
            <v>36.591299999999997</v>
          </cell>
        </row>
        <row r="1561">
          <cell r="A1561" t="str">
            <v>001.23.00660</v>
          </cell>
          <cell r="B1561" t="str">
            <v>Fornecimento e substituição de disjuntor tripolar de 50 a</v>
          </cell>
          <cell r="C1561" t="str">
            <v>UN</v>
          </cell>
          <cell r="D1561">
            <v>36.591299999999997</v>
          </cell>
        </row>
        <row r="1562">
          <cell r="A1562" t="str">
            <v>001.23.00680</v>
          </cell>
          <cell r="B1562" t="str">
            <v>Fornecimento e substituição de disjuntor tripolar de 70 a</v>
          </cell>
          <cell r="C1562" t="str">
            <v>UN</v>
          </cell>
          <cell r="D1562">
            <v>44.691299999999998</v>
          </cell>
        </row>
        <row r="1563">
          <cell r="A1563" t="str">
            <v>001.23.00700</v>
          </cell>
          <cell r="B1563" t="str">
            <v>Fornecimento e substituição de disjuntor tripolar de 90 a</v>
          </cell>
          <cell r="C1563" t="str">
            <v>UN</v>
          </cell>
          <cell r="D1563">
            <v>44.691299999999998</v>
          </cell>
        </row>
        <row r="1564">
          <cell r="A1564" t="str">
            <v>001.23.00720</v>
          </cell>
          <cell r="B1564" t="str">
            <v>Fornecimento e substituição de disjuntor tripolar de 100 a</v>
          </cell>
          <cell r="C1564" t="str">
            <v>UN</v>
          </cell>
          <cell r="D1564">
            <v>44.691299999999998</v>
          </cell>
        </row>
        <row r="1565">
          <cell r="A1565" t="str">
            <v>001.24</v>
          </cell>
          <cell r="B1565" t="str">
            <v>INSTALAÇÕES HIDRÁULICAS - PRELIMINARES</v>
          </cell>
          <cell r="D1565">
            <v>10772.4722</v>
          </cell>
        </row>
        <row r="1566">
          <cell r="A1566" t="str">
            <v>001.24.00020</v>
          </cell>
          <cell r="B1566" t="str">
            <v>Abertura e enchimento de rasgos na alvenaria para passagem de canalização diâmetro 1/2 à 1 pol</v>
          </cell>
          <cell r="C1566" t="str">
            <v>ML</v>
          </cell>
          <cell r="D1566">
            <v>2.0531000000000001</v>
          </cell>
        </row>
        <row r="1567">
          <cell r="A1567" t="str">
            <v>001.24.00040</v>
          </cell>
          <cell r="B1567" t="str">
            <v>Abertura e enchimento de rasgos na alvenaria para passagem de canalização diâmetro 1 1/4 à 2 pol</v>
          </cell>
          <cell r="C1567" t="str">
            <v>ML</v>
          </cell>
          <cell r="D1567">
            <v>2.7353999999999998</v>
          </cell>
        </row>
        <row r="1568">
          <cell r="A1568" t="str">
            <v>001.24.00060</v>
          </cell>
          <cell r="B1568" t="str">
            <v>Abertura e enchimento de rasgos na alvenaria para passagem de canalização diâmetro 2.5 à 4 pol</v>
          </cell>
          <cell r="C1568" t="str">
            <v>ML</v>
          </cell>
          <cell r="D1568">
            <v>3.8428</v>
          </cell>
        </row>
        <row r="1569">
          <cell r="A1569" t="str">
            <v>001.24.00080</v>
          </cell>
          <cell r="B1569" t="str">
            <v>Abertura e enchimento de rasgos no concreto para passagem de canalização diâmetro de 1/2 à 1 pol</v>
          </cell>
          <cell r="C1569" t="str">
            <v>ML</v>
          </cell>
          <cell r="D1569">
            <v>4.4991000000000003</v>
          </cell>
        </row>
        <row r="1570">
          <cell r="A1570" t="str">
            <v>001.24.00100</v>
          </cell>
          <cell r="B1570" t="str">
            <v>Fornecimento e instalação de entrada padrão de água através de cavalete completo em tubo de fºgº, padrão sanemat - 3/4""""""""""""""""""""""""""""""""</v>
          </cell>
          <cell r="C1570" t="str">
            <v>UN</v>
          </cell>
          <cell r="D1570">
            <v>34.4739</v>
          </cell>
        </row>
        <row r="1571">
          <cell r="A1571" t="str">
            <v>001.24.00120</v>
          </cell>
          <cell r="B1571" t="str">
            <v>Fornecimento e colocação de caixa de água de pvc, incl tampa de 1000 litros</v>
          </cell>
          <cell r="C1571" t="str">
            <v>UN</v>
          </cell>
          <cell r="D1571">
            <v>238.45779999999999</v>
          </cell>
        </row>
        <row r="1572">
          <cell r="A1572" t="str">
            <v>001.24.00140</v>
          </cell>
          <cell r="B1572" t="str">
            <v>Fornecimento e colocação de caixa de água de pvc, incl tampa de 500 litros</v>
          </cell>
          <cell r="C1572" t="str">
            <v>UN</v>
          </cell>
          <cell r="D1572">
            <v>141.7209</v>
          </cell>
        </row>
        <row r="1573">
          <cell r="A1573" t="str">
            <v>001.24.00160</v>
          </cell>
          <cell r="B1573" t="str">
            <v>Fornecimento e colocação de caixa de água de pvc, incl tampa de 310 litros</v>
          </cell>
          <cell r="C1573" t="str">
            <v>UN</v>
          </cell>
          <cell r="D1573">
            <v>138.6687</v>
          </cell>
        </row>
        <row r="1574">
          <cell r="A1574" t="str">
            <v>001.24.00180</v>
          </cell>
          <cell r="B1574" t="str">
            <v>Fornecimento e colocação de caixa de água de pvc, incl tampa de 100 litros</v>
          </cell>
          <cell r="C1574" t="str">
            <v>UN</v>
          </cell>
          <cell r="D1574">
            <v>136.63390000000001</v>
          </cell>
        </row>
        <row r="1575">
          <cell r="A1575" t="str">
            <v>001.24.00200</v>
          </cell>
          <cell r="B1575" t="str">
            <v>Fornecimento e  instalação de caixa de água metálica tipo taça com altura total de 6.00 m inclusive pintura (interna e externa)  base de fixação e instalação, de 5.000 litros</v>
          </cell>
          <cell r="C1575" t="str">
            <v>UN</v>
          </cell>
          <cell r="D1575">
            <v>9800</v>
          </cell>
        </row>
        <row r="1576">
          <cell r="A1576" t="str">
            <v>001.24.00220</v>
          </cell>
          <cell r="B1576" t="str">
            <v>Fornecimento e instalação de bóia interna tipo (são paulo) p/ caixa de água  amarelo bruto n.1350 marca deca 2 pol</v>
          </cell>
          <cell r="C1576" t="str">
            <v>UN</v>
          </cell>
          <cell r="D1576">
            <v>62.944299999999998</v>
          </cell>
        </row>
        <row r="1577">
          <cell r="A1577" t="str">
            <v>001.24.00240</v>
          </cell>
          <cell r="B1577" t="str">
            <v>Fornecimento e instalação de bóia interna tipo (são paulo) p/ caixa de água  amarelo bruto n.1350 marca deca 1 1/2 pol</v>
          </cell>
          <cell r="C1577" t="str">
            <v>UN</v>
          </cell>
          <cell r="D1577">
            <v>52.943399999999997</v>
          </cell>
        </row>
        <row r="1578">
          <cell r="A1578" t="str">
            <v>001.24.00260</v>
          </cell>
          <cell r="B1578" t="str">
            <v>Fornecimento e instalação de bóia interna tipo (são paulo) p/ caixa de água  amarelo bruto n.1350 marca deca 1 1/4 pol</v>
          </cell>
          <cell r="C1578" t="str">
            <v>UN</v>
          </cell>
          <cell r="D1578">
            <v>42.079500000000003</v>
          </cell>
        </row>
        <row r="1579">
          <cell r="A1579" t="str">
            <v>001.24.00280</v>
          </cell>
          <cell r="B1579" t="str">
            <v>Fornecimento e instalação de bóia interna tipo (são paulo) p/ caixa de água  amarelo bruto n.1350 marca deca 1 pol</v>
          </cell>
          <cell r="C1579" t="str">
            <v>UN</v>
          </cell>
          <cell r="D1579">
            <v>30.827100000000002</v>
          </cell>
        </row>
        <row r="1580">
          <cell r="A1580" t="str">
            <v>001.24.00300</v>
          </cell>
          <cell r="B1580" t="str">
            <v>Fornecimento e instalação de bóia interna tipo (são paulo) p/ caixa de água  amarelo bruto n.1350 marca deca 3/4 pol</v>
          </cell>
          <cell r="C1580" t="str">
            <v>UN</v>
          </cell>
          <cell r="D1580">
            <v>24.886299999999999</v>
          </cell>
        </row>
        <row r="1581">
          <cell r="A1581" t="str">
            <v>001.24.00320</v>
          </cell>
          <cell r="B1581" t="str">
            <v>Fornecimento e instalação de bóia interna tipo (são paulo) p/ caixa de água  amarelo bruto n.1350 marca deca 1/2 pol</v>
          </cell>
          <cell r="C1581" t="str">
            <v>UN</v>
          </cell>
          <cell r="D1581">
            <v>22.866299999999999</v>
          </cell>
        </row>
        <row r="1582">
          <cell r="A1582" t="str">
            <v>001.24.00340</v>
          </cell>
          <cell r="B1582" t="str">
            <v>Fornecimento e instalação de torneira bóia p/ caixa de água em pvc marca cipla 1 pol</v>
          </cell>
          <cell r="C1582" t="str">
            <v>UN</v>
          </cell>
          <cell r="D1582">
            <v>11.4071</v>
          </cell>
        </row>
        <row r="1583">
          <cell r="A1583" t="str">
            <v>001.24.00360</v>
          </cell>
          <cell r="B1583" t="str">
            <v>Fornecimento e instalação de torneira bóia p/ caixa de água em pvc marca cipla 3/4 pol</v>
          </cell>
          <cell r="C1583" t="str">
            <v>UN</v>
          </cell>
          <cell r="D1583">
            <v>10.7163</v>
          </cell>
        </row>
        <row r="1584">
          <cell r="A1584" t="str">
            <v>001.24.00380</v>
          </cell>
          <cell r="B1584" t="str">
            <v>Fornecimento e instalação de torneira bóia p/ caixa de água em pvc marca cipla 1/2 pol</v>
          </cell>
          <cell r="C1584" t="str">
            <v>UN</v>
          </cell>
          <cell r="D1584">
            <v>10.7163</v>
          </cell>
        </row>
        <row r="1585">
          <cell r="A1585" t="str">
            <v>001.25</v>
          </cell>
          <cell r="B1585" t="str">
            <v>INSTALAÇÕES HIDRÁULICAS - PVC SOLDÁVEL/ROSCÁVEL MARROM</v>
          </cell>
          <cell r="D1585">
            <v>2223.9286999999999</v>
          </cell>
        </row>
        <row r="1586">
          <cell r="A1586" t="str">
            <v>001.25.00020</v>
          </cell>
          <cell r="B1586" t="str">
            <v>Tubo de pvc rígido soldável marrom em barra de 6 m diâmetro 110mm (4) pol</v>
          </cell>
          <cell r="C1586" t="str">
            <v>M</v>
          </cell>
          <cell r="D1586">
            <v>28.8324</v>
          </cell>
        </row>
        <row r="1587">
          <cell r="A1587" t="str">
            <v>001.25.00040</v>
          </cell>
          <cell r="B1587" t="str">
            <v>Tubo de pvc rígido soldável marrom em barra de 6 m diâmetro 85mm (3) pol</v>
          </cell>
          <cell r="C1587" t="str">
            <v>M</v>
          </cell>
          <cell r="D1587">
            <v>24.287400000000002</v>
          </cell>
        </row>
        <row r="1588">
          <cell r="A1588" t="str">
            <v>001.25.00060</v>
          </cell>
          <cell r="B1588" t="str">
            <v>Tubo de pvc rígido soldável marrom em barra de 6 m diâmetro 75mm (2.5) pol</v>
          </cell>
          <cell r="C1588" t="str">
            <v>M</v>
          </cell>
          <cell r="D1588">
            <v>12.844099999999999</v>
          </cell>
        </row>
        <row r="1589">
          <cell r="A1589" t="str">
            <v>001.25.00080</v>
          </cell>
          <cell r="B1589" t="str">
            <v>Tubo de pvc rígido soldável marrom em barra de 6 m diâmetro 60mm (2) pl</v>
          </cell>
          <cell r="C1589" t="str">
            <v>M</v>
          </cell>
          <cell r="D1589">
            <v>8.5120000000000005</v>
          </cell>
        </row>
        <row r="1590">
          <cell r="A1590" t="str">
            <v>001.25.00100</v>
          </cell>
          <cell r="B1590" t="str">
            <v>Tubo de pvc rígido soldável marrom em barra de 6 m diâmetro 50mm (1.5) pol</v>
          </cell>
          <cell r="C1590" t="str">
            <v>M</v>
          </cell>
          <cell r="D1590">
            <v>5.1649000000000003</v>
          </cell>
        </row>
        <row r="1591">
          <cell r="A1591" t="str">
            <v>001.25.00120</v>
          </cell>
          <cell r="B1591" t="str">
            <v>Tubo de pvc rígido soldável marrom em barra de 6 m diâmetro 40mm (1.1/4) pol</v>
          </cell>
          <cell r="C1591" t="str">
            <v>M</v>
          </cell>
          <cell r="D1591">
            <v>6.1384999999999996</v>
          </cell>
        </row>
        <row r="1592">
          <cell r="A1592" t="str">
            <v>001.25.00140</v>
          </cell>
          <cell r="B1592" t="str">
            <v>Tubo de pvc rígido soldável marrom em barra de 6 m diâmetro 32mm (1) pol</v>
          </cell>
          <cell r="C1592" t="str">
            <v>M</v>
          </cell>
          <cell r="D1592">
            <v>4.7554999999999996</v>
          </cell>
        </row>
        <row r="1593">
          <cell r="A1593" t="str">
            <v>001.25.00160</v>
          </cell>
          <cell r="B1593" t="str">
            <v>Tubo de pvc rígido sodável marrom em barra de 6 m diâmetro 25mm (3/4) pol</v>
          </cell>
          <cell r="C1593" t="str">
            <v>M</v>
          </cell>
          <cell r="D1593">
            <v>1.7457</v>
          </cell>
        </row>
        <row r="1594">
          <cell r="A1594" t="str">
            <v>001.25.00180</v>
          </cell>
          <cell r="B1594" t="str">
            <v>Tubo de pvc rígido soldável marrom em barra de 6 m diâmetro 20mm (1/2) pol</v>
          </cell>
          <cell r="C1594" t="str">
            <v>M</v>
          </cell>
          <cell r="D1594">
            <v>1.7238</v>
          </cell>
        </row>
        <row r="1595">
          <cell r="A1595" t="str">
            <v>001.25.00200</v>
          </cell>
          <cell r="B1595" t="str">
            <v>Curva de 90º de pvc rígido para tubo soldável 110mm ( 4 pol )</v>
          </cell>
          <cell r="C1595" t="str">
            <v>UN</v>
          </cell>
          <cell r="D1595">
            <v>31.7151</v>
          </cell>
        </row>
        <row r="1596">
          <cell r="A1596" t="str">
            <v>001.25.00220</v>
          </cell>
          <cell r="B1596" t="str">
            <v>Curva de 90º de pvc rígido para tubo soldável 85mm ( 3 pol )</v>
          </cell>
          <cell r="C1596" t="str">
            <v>UN</v>
          </cell>
          <cell r="D1596">
            <v>15.64</v>
          </cell>
        </row>
        <row r="1597">
          <cell r="A1597" t="str">
            <v>001.25.00240</v>
          </cell>
          <cell r="B1597" t="str">
            <v>Curva de 90º de pvc rígido para tubo soldável 75mm (21/2 pol)</v>
          </cell>
          <cell r="C1597" t="str">
            <v>UN</v>
          </cell>
          <cell r="D1597">
            <v>16.07</v>
          </cell>
        </row>
        <row r="1598">
          <cell r="A1598" t="str">
            <v>001.25.00260</v>
          </cell>
          <cell r="B1598" t="str">
            <v>Curva de 90º de pvc rígido para tubo soldável 60mm (2 pol)</v>
          </cell>
          <cell r="C1598" t="str">
            <v>UN</v>
          </cell>
          <cell r="D1598">
            <v>13.555</v>
          </cell>
        </row>
        <row r="1599">
          <cell r="A1599" t="str">
            <v>001.25.00280</v>
          </cell>
          <cell r="B1599" t="str">
            <v>Curva de 90º de pvc rígido para tubo soldável 50mm (1 1/2 pol)</v>
          </cell>
          <cell r="C1599" t="str">
            <v>UN</v>
          </cell>
          <cell r="D1599">
            <v>6.5149999999999997</v>
          </cell>
        </row>
        <row r="1600">
          <cell r="A1600" t="str">
            <v>001.25.00300</v>
          </cell>
          <cell r="B1600" t="str">
            <v>Curva de 90º de pvc rígido para tubo soldável 40mm (1 1/4 pol)</v>
          </cell>
          <cell r="C1600" t="str">
            <v>UN</v>
          </cell>
          <cell r="D1600">
            <v>5.5049999999999999</v>
          </cell>
        </row>
        <row r="1601">
          <cell r="A1601" t="str">
            <v>001.25.00320</v>
          </cell>
          <cell r="B1601" t="str">
            <v>Curva de 90º de pvc rígido para tubo soldável 32mm (1 pol)</v>
          </cell>
          <cell r="C1601" t="str">
            <v>UN</v>
          </cell>
          <cell r="D1601">
            <v>5.3400999999999996</v>
          </cell>
        </row>
        <row r="1602">
          <cell r="A1602" t="str">
            <v>001.25.00340</v>
          </cell>
          <cell r="B1602" t="str">
            <v>Curva de 90º de pvc rígido para tubo soldável 25mm (3/4 pol)</v>
          </cell>
          <cell r="C1602" t="str">
            <v>UN</v>
          </cell>
          <cell r="D1602">
            <v>3.4701</v>
          </cell>
        </row>
        <row r="1603">
          <cell r="A1603" t="str">
            <v>001.25.00360</v>
          </cell>
          <cell r="B1603" t="str">
            <v>Curva de 90º de pvc rígido para tubo soldável 20mm (1/2 pol)</v>
          </cell>
          <cell r="C1603" t="str">
            <v>UN</v>
          </cell>
          <cell r="D1603">
            <v>2.6301000000000001</v>
          </cell>
        </row>
        <row r="1604">
          <cell r="A1604" t="str">
            <v>001.25.00380</v>
          </cell>
          <cell r="B1604" t="str">
            <v>Curva de 45º de pvc rígido para tubo soldável 110mm ( 4 pol )</v>
          </cell>
          <cell r="C1604" t="str">
            <v>UN</v>
          </cell>
          <cell r="D1604">
            <v>27.245100000000001</v>
          </cell>
        </row>
        <row r="1605">
          <cell r="A1605" t="str">
            <v>001.25.00400</v>
          </cell>
          <cell r="B1605" t="str">
            <v>Curva de 45º de pvc rígido para tubo soldável 85mm ( 3 pol )</v>
          </cell>
          <cell r="C1605" t="str">
            <v>UN</v>
          </cell>
          <cell r="D1605">
            <v>12.29</v>
          </cell>
        </row>
        <row r="1606">
          <cell r="A1606" t="str">
            <v>001.25.00420</v>
          </cell>
          <cell r="B1606" t="str">
            <v>Curva de 45º de pvc rígido para tubo soldável 75mm ( 2 1/2 pol )</v>
          </cell>
          <cell r="C1606" t="str">
            <v>UN</v>
          </cell>
          <cell r="D1606">
            <v>8.69</v>
          </cell>
        </row>
        <row r="1607">
          <cell r="A1607" t="str">
            <v>001.25.00440</v>
          </cell>
          <cell r="B1607" t="str">
            <v>Curva de 45º de pvc rígido para tubo soldável 60mm ( 2  pol )</v>
          </cell>
          <cell r="C1607" t="str">
            <v>UN</v>
          </cell>
          <cell r="D1607">
            <v>5.1150000000000002</v>
          </cell>
        </row>
        <row r="1608">
          <cell r="A1608" t="str">
            <v>001.25.00460</v>
          </cell>
          <cell r="B1608" t="str">
            <v>Curva de 45º de pvc rígido para tubo soldável 50mm ( 1 1/2  pol )</v>
          </cell>
          <cell r="C1608" t="str">
            <v>UN</v>
          </cell>
          <cell r="D1608">
            <v>3.5049999999999999</v>
          </cell>
        </row>
        <row r="1609">
          <cell r="A1609" t="str">
            <v>001.25.00480</v>
          </cell>
          <cell r="B1609" t="str">
            <v>Curva de 45º de pvc rígido para tubo soldável 50mm ( 1 1/4  pol )</v>
          </cell>
          <cell r="C1609" t="str">
            <v>UN</v>
          </cell>
          <cell r="D1609">
            <v>2.2850000000000001</v>
          </cell>
        </row>
        <row r="1610">
          <cell r="A1610" t="str">
            <v>001.25.00500</v>
          </cell>
          <cell r="B1610" t="str">
            <v>Curva de 45º de pvc rígido para tubo soldável 32mm ( 1  pol )</v>
          </cell>
          <cell r="C1610" t="str">
            <v>UN</v>
          </cell>
          <cell r="D1610">
            <v>1.3601000000000001</v>
          </cell>
        </row>
        <row r="1611">
          <cell r="A1611" t="str">
            <v>001.25.00520</v>
          </cell>
          <cell r="B1611" t="str">
            <v>Curva de 45º de pvc rígido para tubo soldável 25mm ( 3/4  pol )</v>
          </cell>
          <cell r="C1611" t="str">
            <v>UN</v>
          </cell>
          <cell r="D1611">
            <v>1.0901000000000001</v>
          </cell>
        </row>
        <row r="1612">
          <cell r="A1612" t="str">
            <v>001.25.00540</v>
          </cell>
          <cell r="B1612" t="str">
            <v>Curva de 45º de pvc rígido para tubo soldável 20mm ( 1/2  pol )</v>
          </cell>
          <cell r="C1612" t="str">
            <v>UN</v>
          </cell>
          <cell r="D1612">
            <v>1.2451000000000001</v>
          </cell>
        </row>
        <row r="1613">
          <cell r="A1613" t="str">
            <v>001.25.00560</v>
          </cell>
          <cell r="B1613" t="str">
            <v>Luva de pvc rígido para tubo soldável 110mm ( 4 pol )</v>
          </cell>
          <cell r="C1613" t="str">
            <v>UN</v>
          </cell>
          <cell r="D1613">
            <v>24.205100000000002</v>
          </cell>
        </row>
        <row r="1614">
          <cell r="A1614" t="str">
            <v>001.25.00580</v>
          </cell>
          <cell r="B1614" t="str">
            <v>Luva de pvc rígido para tubo soldável 85mm ( 3 pol )</v>
          </cell>
          <cell r="C1614" t="str">
            <v>UN</v>
          </cell>
          <cell r="D1614">
            <v>20.09</v>
          </cell>
        </row>
        <row r="1615">
          <cell r="A1615" t="str">
            <v>001.25.00600</v>
          </cell>
          <cell r="B1615" t="str">
            <v>Luva de pvc rígido para tubo soldável 75mm ( 2 1/2 pol )</v>
          </cell>
          <cell r="C1615" t="str">
            <v>UN</v>
          </cell>
          <cell r="D1615">
            <v>13.49</v>
          </cell>
        </row>
        <row r="1616">
          <cell r="A1616" t="str">
            <v>001.25.00620</v>
          </cell>
          <cell r="B1616" t="str">
            <v>Luva de pvc rígido para tubo soldável 60mm ( 2 pol )</v>
          </cell>
          <cell r="C1616" t="str">
            <v>UN</v>
          </cell>
          <cell r="D1616">
            <v>1.6950000000000001</v>
          </cell>
        </row>
        <row r="1617">
          <cell r="A1617" t="str">
            <v>001.25.00640</v>
          </cell>
          <cell r="B1617" t="str">
            <v>Luva de pvc rígido para tubo soldável 50mm ( 1 1/2 pol )</v>
          </cell>
          <cell r="C1617" t="str">
            <v>UN</v>
          </cell>
          <cell r="D1617">
            <v>2.9350000000000001</v>
          </cell>
        </row>
        <row r="1618">
          <cell r="A1618" t="str">
            <v>001.25.00660</v>
          </cell>
          <cell r="B1618" t="str">
            <v>Luva de pvc rígido para tubo soldável 40mm ( 1 1/4pol )</v>
          </cell>
          <cell r="C1618" t="str">
            <v>UN</v>
          </cell>
          <cell r="D1618">
            <v>2.585</v>
          </cell>
        </row>
        <row r="1619">
          <cell r="A1619" t="str">
            <v>001.25.00680</v>
          </cell>
          <cell r="B1619" t="str">
            <v>Luva de pvc rígido para tubo soldável 32mm ( 1 pol )</v>
          </cell>
          <cell r="C1619" t="str">
            <v>UN</v>
          </cell>
          <cell r="D1619">
            <v>1.4100999999999999</v>
          </cell>
        </row>
        <row r="1620">
          <cell r="A1620" t="str">
            <v>001.25.00700</v>
          </cell>
          <cell r="B1620" t="str">
            <v>Luva de pvc rígido para tubo soldável 25mm ( 3/4 pol )</v>
          </cell>
          <cell r="C1620" t="str">
            <v>UN</v>
          </cell>
          <cell r="D1620">
            <v>1.0501</v>
          </cell>
        </row>
        <row r="1621">
          <cell r="A1621" t="str">
            <v>001.25.00720</v>
          </cell>
          <cell r="B1621" t="str">
            <v>Luva de pvc rígido para tubo soldável 20mm ( 1/2 pol )</v>
          </cell>
          <cell r="C1621" t="str">
            <v>UN</v>
          </cell>
          <cell r="D1621">
            <v>1.0401</v>
          </cell>
        </row>
        <row r="1622">
          <cell r="A1622" t="str">
            <v>001.25.00740</v>
          </cell>
          <cell r="B1622" t="str">
            <v>Cotovelo de pvc rígido para tubo soldável 110 mm (4 pol)</v>
          </cell>
          <cell r="C1622" t="str">
            <v>UN</v>
          </cell>
          <cell r="D1622">
            <v>89.765100000000004</v>
          </cell>
        </row>
        <row r="1623">
          <cell r="A1623" t="str">
            <v>001.25.00760</v>
          </cell>
          <cell r="B1623" t="str">
            <v>Cotovelo de pvc rígido para tubo soldável 85 mm (3 pol)</v>
          </cell>
          <cell r="C1623" t="str">
            <v>UN</v>
          </cell>
          <cell r="D1623">
            <v>40.549999999999997</v>
          </cell>
        </row>
        <row r="1624">
          <cell r="A1624" t="str">
            <v>001.25.00780</v>
          </cell>
          <cell r="B1624" t="str">
            <v>Cotovelo de pvc rígido para tubo soldável 75 mm (2 1/2 pol)</v>
          </cell>
          <cell r="C1624" t="str">
            <v>UN</v>
          </cell>
          <cell r="D1624">
            <v>32.409999999999997</v>
          </cell>
        </row>
        <row r="1625">
          <cell r="A1625" t="str">
            <v>001.25.00800</v>
          </cell>
          <cell r="B1625" t="str">
            <v>Cotovelo de pvc rígido para tubo soldável 60 mm (2 pol)</v>
          </cell>
          <cell r="C1625" t="str">
            <v>UN</v>
          </cell>
          <cell r="D1625">
            <v>8.4250000000000007</v>
          </cell>
        </row>
        <row r="1626">
          <cell r="A1626" t="str">
            <v>001.25.00820</v>
          </cell>
          <cell r="B1626" t="str">
            <v>Cotovelo de pvc rígido para tubo soldável 50 mm ( 1 1/2 pol)</v>
          </cell>
          <cell r="C1626" t="str">
            <v>UN</v>
          </cell>
          <cell r="D1626">
            <v>3.5449999999999999</v>
          </cell>
        </row>
        <row r="1627">
          <cell r="A1627" t="str">
            <v>001.25.00840</v>
          </cell>
          <cell r="B1627" t="str">
            <v>Cotovelo de pvc rígido para tubo soldável 40 mm ( 1 1/4 pol)</v>
          </cell>
          <cell r="C1627" t="str">
            <v>UN</v>
          </cell>
          <cell r="D1627">
            <v>3.2650000000000001</v>
          </cell>
        </row>
        <row r="1628">
          <cell r="A1628" t="str">
            <v>001.25.00860</v>
          </cell>
          <cell r="B1628" t="str">
            <v>Cotovelo de pvc rígido para tubo soldável 32 mm ( 1 pol)</v>
          </cell>
          <cell r="C1628" t="str">
            <v>UN</v>
          </cell>
          <cell r="D1628">
            <v>1.5801000000000001</v>
          </cell>
        </row>
        <row r="1629">
          <cell r="A1629" t="str">
            <v>001.25.00880</v>
          </cell>
          <cell r="B1629" t="str">
            <v>Cotovelo de pvc rígido para tubo soldável 25 mm ( 3/4 pol)</v>
          </cell>
          <cell r="C1629" t="str">
            <v>UN</v>
          </cell>
          <cell r="D1629">
            <v>1.0501</v>
          </cell>
        </row>
        <row r="1630">
          <cell r="A1630" t="str">
            <v>001.25.00900</v>
          </cell>
          <cell r="B1630" t="str">
            <v>Cotovelo de pvc rígido para tubo soldável 20 mm ( 1/2 pol)</v>
          </cell>
          <cell r="C1630" t="str">
            <v>UN</v>
          </cell>
          <cell r="D1630">
            <v>0.98009999999999997</v>
          </cell>
        </row>
        <row r="1631">
          <cell r="A1631" t="str">
            <v>001.25.00920</v>
          </cell>
          <cell r="B1631" t="str">
            <v>Cotovelo 90º com redução de pvc rígido para tubo soldável 40 x 32mm ( 1.1/4 x 1 pol )</v>
          </cell>
          <cell r="C1631" t="str">
            <v>UN</v>
          </cell>
          <cell r="D1631">
            <v>2.335</v>
          </cell>
        </row>
        <row r="1632">
          <cell r="A1632" t="str">
            <v>001.25.00940</v>
          </cell>
          <cell r="B1632" t="str">
            <v>Cotovelo 90º com redução de pvc rígido para tubo soldável 32 x 25mm ( 1 x 3/4 pol )</v>
          </cell>
          <cell r="C1632" t="str">
            <v>UN</v>
          </cell>
          <cell r="D1632">
            <v>1.9601</v>
          </cell>
        </row>
        <row r="1633">
          <cell r="A1633" t="str">
            <v>001.25.00960</v>
          </cell>
          <cell r="B1633" t="str">
            <v>Cotovelo 90º com redução de pvc rígido para tubo soldável 25 x 20mm ( 3/4 x 1/2 pol )</v>
          </cell>
          <cell r="C1633" t="str">
            <v>UN</v>
          </cell>
          <cell r="D1633">
            <v>1.7401</v>
          </cell>
        </row>
        <row r="1634">
          <cell r="A1634" t="str">
            <v>001.25.00980</v>
          </cell>
          <cell r="B1634" t="str">
            <v>Cotovelo 45º de pvc rígido para tubo soldável 50mm ( 1.1/2 pol ).</v>
          </cell>
          <cell r="C1634" t="str">
            <v>UN</v>
          </cell>
          <cell r="D1634">
            <v>4.2549999999999999</v>
          </cell>
        </row>
        <row r="1635">
          <cell r="A1635" t="str">
            <v>001.25.01000</v>
          </cell>
          <cell r="B1635" t="str">
            <v>Cotovelo 45º de pvc rígido para tubo soldável 40 mm (1 1/4 pol)</v>
          </cell>
          <cell r="C1635" t="str">
            <v>UN</v>
          </cell>
          <cell r="D1635">
            <v>3.9849999999999999</v>
          </cell>
        </row>
        <row r="1636">
          <cell r="A1636" t="str">
            <v>001.25.01020</v>
          </cell>
          <cell r="B1636" t="str">
            <v>Cotovelo 45º de pvc rígido para tubo soldável 32 mm ( 1 pol)</v>
          </cell>
          <cell r="C1636" t="str">
            <v>UN</v>
          </cell>
          <cell r="D1636">
            <v>2.3401000000000001</v>
          </cell>
        </row>
        <row r="1637">
          <cell r="A1637" t="str">
            <v>001.25.01040</v>
          </cell>
          <cell r="B1637" t="str">
            <v>Cotovelo 45º de pvc rígido para tubo soldável 25 mm ( 3/4 pol)</v>
          </cell>
          <cell r="C1637" t="str">
            <v>UN</v>
          </cell>
          <cell r="D1637">
            <v>1.3801000000000001</v>
          </cell>
        </row>
        <row r="1638">
          <cell r="A1638" t="str">
            <v>001.25.01060</v>
          </cell>
          <cell r="B1638" t="str">
            <v>Cotovelo 45º de pvc rígido para tubo soldável 20 mm ( 1/2 pol)</v>
          </cell>
          <cell r="C1638" t="str">
            <v>UN</v>
          </cell>
          <cell r="D1638">
            <v>1.0801000000000001</v>
          </cell>
        </row>
        <row r="1639">
          <cell r="A1639" t="str">
            <v>001.25.01080</v>
          </cell>
          <cell r="B1639" t="str">
            <v>Tee 90º de pvc rígido para tubo soldável 110mm ( 4 pol )</v>
          </cell>
          <cell r="C1639" t="str">
            <v>UN</v>
          </cell>
          <cell r="D1639">
            <v>68.262600000000006</v>
          </cell>
        </row>
        <row r="1640">
          <cell r="A1640" t="str">
            <v>001.25.01100</v>
          </cell>
          <cell r="B1640" t="str">
            <v>Tee 90º de pvc rígido para tubo soldável 85mm ( 3 pol )</v>
          </cell>
          <cell r="C1640" t="str">
            <v>UN</v>
          </cell>
          <cell r="D1640">
            <v>34.040100000000002</v>
          </cell>
        </row>
        <row r="1641">
          <cell r="A1641" t="str">
            <v>001.25.01120</v>
          </cell>
          <cell r="B1641" t="str">
            <v>Tee 90º de pvc rígido para tubo soldável 75mm ( 2 1/2 pol )</v>
          </cell>
          <cell r="C1641" t="str">
            <v>UN</v>
          </cell>
          <cell r="D1641">
            <v>30.5001</v>
          </cell>
        </row>
        <row r="1642">
          <cell r="A1642" t="str">
            <v>001.25.01140</v>
          </cell>
          <cell r="B1642" t="str">
            <v>Tee 90º de pvc rígido para tubo soldável 60mm ( 2 pol )</v>
          </cell>
          <cell r="C1642" t="str">
            <v>UN</v>
          </cell>
          <cell r="D1642">
            <v>11.0176</v>
          </cell>
        </row>
        <row r="1643">
          <cell r="A1643" t="str">
            <v>001.25.01160</v>
          </cell>
          <cell r="B1643" t="str">
            <v>Tee 90º de pvc rígido para tubo soldável 50mm ( 11/2 pol )</v>
          </cell>
          <cell r="C1643" t="str">
            <v>UN</v>
          </cell>
          <cell r="D1643">
            <v>5.4775999999999998</v>
          </cell>
        </row>
        <row r="1644">
          <cell r="A1644" t="str">
            <v>001.25.01180</v>
          </cell>
          <cell r="B1644" t="str">
            <v>Tee 90º de pvc rígido para tubo soldável 40mm ( 11/4 pol )</v>
          </cell>
          <cell r="C1644" t="str">
            <v>UN</v>
          </cell>
          <cell r="D1644">
            <v>5.4276</v>
          </cell>
        </row>
        <row r="1645">
          <cell r="A1645" t="str">
            <v>001.25.01200</v>
          </cell>
          <cell r="B1645" t="str">
            <v>Tee 90º de pvc rígido para tubo soldável 32mm ( 1 pol )</v>
          </cell>
          <cell r="C1645" t="str">
            <v>UN</v>
          </cell>
          <cell r="D1645">
            <v>2.665</v>
          </cell>
        </row>
        <row r="1646">
          <cell r="A1646" t="str">
            <v>001.25.01220</v>
          </cell>
          <cell r="B1646" t="str">
            <v>Tee 90º de pvc rígido para tubo soldável 25mm ( 3/4 pol )</v>
          </cell>
          <cell r="C1646" t="str">
            <v>UN</v>
          </cell>
          <cell r="D1646">
            <v>1.425</v>
          </cell>
        </row>
        <row r="1647">
          <cell r="A1647" t="str">
            <v>001.25.01240</v>
          </cell>
          <cell r="B1647" t="str">
            <v>Tee 90º de pvc rígido para tubo soldável 20mm ( 1/2 pol )</v>
          </cell>
          <cell r="C1647" t="str">
            <v>UN</v>
          </cell>
          <cell r="D1647">
            <v>1.0901000000000001</v>
          </cell>
        </row>
        <row r="1648">
          <cell r="A1648" t="str">
            <v>001.25.01260</v>
          </cell>
          <cell r="B1648" t="str">
            <v>Tee de redução de pvc rígido part tubo soldável 110 x 85mm ( 4 x 3 pol )</v>
          </cell>
          <cell r="C1648" t="str">
            <v>UN</v>
          </cell>
          <cell r="D1648">
            <v>51.4026</v>
          </cell>
        </row>
        <row r="1649">
          <cell r="A1649" t="str">
            <v>001.25.01280</v>
          </cell>
          <cell r="B1649" t="str">
            <v>Tee de redução de pvc rígido para tubo soldável 110 x 75mm ( 4 x 2.1/2 pol )</v>
          </cell>
          <cell r="C1649" t="str">
            <v>UN</v>
          </cell>
          <cell r="D1649">
            <v>20.9726</v>
          </cell>
        </row>
        <row r="1650">
          <cell r="A1650" t="str">
            <v>001.25.01300</v>
          </cell>
          <cell r="B1650" t="str">
            <v>Tee de redução de pvc rígido para tubo soldável 110 x 60mm ( 4 x 2 pol )</v>
          </cell>
          <cell r="C1650" t="str">
            <v>UN</v>
          </cell>
          <cell r="D1650">
            <v>51.4026</v>
          </cell>
        </row>
        <row r="1651">
          <cell r="A1651" t="str">
            <v>001.25.01320</v>
          </cell>
          <cell r="B1651" t="str">
            <v>Tee de redução de pvc rígido para tubo soldável 85 x 75mm ( 3 x 2.1/2 pol )</v>
          </cell>
          <cell r="C1651" t="str">
            <v>UN</v>
          </cell>
          <cell r="D1651">
            <v>29.0701</v>
          </cell>
        </row>
        <row r="1652">
          <cell r="A1652" t="str">
            <v>001.25.01340</v>
          </cell>
          <cell r="B1652" t="str">
            <v>Tee de redução de pvc rígido para tubo soldável 85 x 60mm ( 3 x 2 pol )</v>
          </cell>
          <cell r="C1652" t="str">
            <v>UN</v>
          </cell>
          <cell r="D1652">
            <v>29.0701</v>
          </cell>
        </row>
        <row r="1653">
          <cell r="A1653" t="str">
            <v>001.25.01360</v>
          </cell>
          <cell r="B1653" t="str">
            <v>Tee de redução de pvc rígido para tubo soldável 75 x 60mm ( 2.1/2 x 2 pol )</v>
          </cell>
          <cell r="C1653" t="str">
            <v>UN</v>
          </cell>
          <cell r="D1653">
            <v>22.560099999999998</v>
          </cell>
        </row>
        <row r="1654">
          <cell r="A1654" t="str">
            <v>001.25.01380</v>
          </cell>
          <cell r="B1654" t="str">
            <v>Tee de redução de pvc rígido para tubo soldável 75 x 50mm ( 2.1/2 x 1.1/2 pol )</v>
          </cell>
          <cell r="C1654" t="str">
            <v>UN</v>
          </cell>
          <cell r="D1654">
            <v>25.740100000000002</v>
          </cell>
        </row>
        <row r="1655">
          <cell r="A1655" t="str">
            <v>001.25.01400</v>
          </cell>
          <cell r="B1655" t="str">
            <v>Tee de redução de pvc rígido para tubo soldável 50 x 40mm ( 1.1/2 x 1.1/4 pol )</v>
          </cell>
          <cell r="C1655" t="str">
            <v>UN</v>
          </cell>
          <cell r="D1655">
            <v>8.8376000000000001</v>
          </cell>
        </row>
        <row r="1656">
          <cell r="A1656" t="str">
            <v>001.25.01420</v>
          </cell>
          <cell r="B1656" t="str">
            <v>Tee de redução de pvc rígido para tubo soldável 50 x 32mm ( 1.1/2 x 1 pol )</v>
          </cell>
          <cell r="C1656" t="str">
            <v>UN</v>
          </cell>
          <cell r="D1656">
            <v>7.4576000000000002</v>
          </cell>
        </row>
        <row r="1657">
          <cell r="A1657" t="str">
            <v>001.25.01440</v>
          </cell>
          <cell r="B1657" t="str">
            <v>Tee de redução de pvc rígido para tubo soldável 50 x 25mm (1.1/2 x 3/4 pol )</v>
          </cell>
          <cell r="C1657" t="str">
            <v>UN</v>
          </cell>
          <cell r="D1657">
            <v>4.0575999999999999</v>
          </cell>
        </row>
        <row r="1658">
          <cell r="A1658" t="str">
            <v>001.25.01460</v>
          </cell>
          <cell r="B1658" t="str">
            <v>Tee de redução de pvc rígido para tubo soldável 50 x 20mm (1.1/2 x 1/2 pol )</v>
          </cell>
          <cell r="C1658" t="str">
            <v>UN</v>
          </cell>
          <cell r="D1658">
            <v>5.9176000000000002</v>
          </cell>
        </row>
        <row r="1659">
          <cell r="A1659" t="str">
            <v>001.25.01480</v>
          </cell>
          <cell r="B1659" t="str">
            <v>Tee de redução de pvc rígido para tubo soldável 40 x 32mm ( 1.1/4 x 1 pol )</v>
          </cell>
          <cell r="C1659" t="str">
            <v>UN</v>
          </cell>
          <cell r="D1659">
            <v>5.2076000000000002</v>
          </cell>
        </row>
        <row r="1660">
          <cell r="A1660" t="str">
            <v>001.25.01500</v>
          </cell>
          <cell r="B1660" t="str">
            <v>Tee de redução de pvc rígido para tubo soldável 32 x 25mm ( 1 x 3/4 pol )</v>
          </cell>
          <cell r="C1660" t="str">
            <v>UN</v>
          </cell>
          <cell r="D1660">
            <v>3.9849999999999999</v>
          </cell>
        </row>
        <row r="1661">
          <cell r="A1661" t="str">
            <v>001.25.01520</v>
          </cell>
          <cell r="B1661" t="str">
            <v>Tee de redução de pvc rígido para tubo soldável 25 x 20mm ( 3/4 x 1/2 pol )</v>
          </cell>
          <cell r="C1661" t="str">
            <v>UN</v>
          </cell>
          <cell r="D1661">
            <v>2.3849999999999998</v>
          </cell>
        </row>
        <row r="1662">
          <cell r="A1662" t="str">
            <v>001.25.01540</v>
          </cell>
          <cell r="B1662" t="str">
            <v>Bucha de redução de pvc rígido para tubo soldável 110 x 85mm ( 4 x 3 pol )</v>
          </cell>
          <cell r="C1662" t="str">
            <v>UN</v>
          </cell>
          <cell r="D1662">
            <v>21.585100000000001</v>
          </cell>
        </row>
        <row r="1663">
          <cell r="A1663" t="str">
            <v>001.25.01560</v>
          </cell>
          <cell r="B1663" t="str">
            <v>Bucha de redução de pvc rígido para tubo soldável 85 x 75mm ( 3 x 2.1/2 pol )</v>
          </cell>
          <cell r="C1663" t="str">
            <v>UN</v>
          </cell>
          <cell r="D1663">
            <v>8.43</v>
          </cell>
        </row>
        <row r="1664">
          <cell r="A1664" t="str">
            <v>001.25.01580</v>
          </cell>
          <cell r="B1664" t="str">
            <v>Bucha de redução de pvc rígido para tubo soldável 75 x 60mm (2.1/2 x 2 pol )</v>
          </cell>
          <cell r="C1664" t="str">
            <v>UN</v>
          </cell>
          <cell r="D1664">
            <v>7.85</v>
          </cell>
        </row>
        <row r="1665">
          <cell r="A1665" t="str">
            <v>001.25.01600</v>
          </cell>
          <cell r="B1665" t="str">
            <v>Bucha de redução de pvc rígido para tubo soldável 60 x 50mm ( 2 x 1.1/2 pol )</v>
          </cell>
          <cell r="C1665" t="str">
            <v>UN</v>
          </cell>
          <cell r="D1665">
            <v>2.7749999999999999</v>
          </cell>
        </row>
        <row r="1666">
          <cell r="A1666" t="str">
            <v>001.25.01620</v>
          </cell>
          <cell r="B1666" t="str">
            <v>Bucha de redução de pvc rígido para tubo soldável 50 x 40mm ( 1.1/2 x 1/1/4 pol )</v>
          </cell>
          <cell r="C1666" t="str">
            <v>UN</v>
          </cell>
          <cell r="D1666">
            <v>2.7749999999999999</v>
          </cell>
        </row>
        <row r="1667">
          <cell r="A1667" t="str">
            <v>001.25.01640</v>
          </cell>
          <cell r="B1667" t="str">
            <v>Bucha de redução de pvc rígido para tubo soldável 40 x 32mm ( 1.1/4 x 1 pol )</v>
          </cell>
          <cell r="C1667" t="str">
            <v>UN</v>
          </cell>
          <cell r="D1667">
            <v>2.0249999999999999</v>
          </cell>
        </row>
        <row r="1668">
          <cell r="A1668" t="str">
            <v>001.25.01660</v>
          </cell>
          <cell r="B1668" t="str">
            <v>Bucha de redução de pvc rígido para tubo soldável 32 x 25mm ( 1 x 3/4 pol )</v>
          </cell>
          <cell r="C1668" t="str">
            <v>UN</v>
          </cell>
          <cell r="D1668">
            <v>1.0801000000000001</v>
          </cell>
        </row>
        <row r="1669">
          <cell r="A1669" t="str">
            <v>001.25.01680</v>
          </cell>
          <cell r="B1669" t="str">
            <v>Bucha de redução de pvc rígido para tubo soldável 25 x 20mm ( 3/4 x 1/2 pol )</v>
          </cell>
          <cell r="C1669" t="str">
            <v>UN</v>
          </cell>
          <cell r="D1669">
            <v>1.0501</v>
          </cell>
        </row>
        <row r="1670">
          <cell r="A1670" t="str">
            <v>001.25.01700</v>
          </cell>
          <cell r="B1670" t="str">
            <v>União de pvc rígido para tubo soldável 110mm ( 4 pol )</v>
          </cell>
          <cell r="C1670" t="str">
            <v>UN</v>
          </cell>
          <cell r="D1670">
            <v>104.7851</v>
          </cell>
        </row>
        <row r="1671">
          <cell r="A1671" t="str">
            <v>001.25.01720</v>
          </cell>
          <cell r="B1671" t="str">
            <v>União de pvc rígido para tubo soldável 85mm ( 3 pol )</v>
          </cell>
          <cell r="C1671" t="str">
            <v>UN</v>
          </cell>
          <cell r="D1671">
            <v>81.400000000000006</v>
          </cell>
        </row>
        <row r="1672">
          <cell r="A1672" t="str">
            <v>001.25.01740</v>
          </cell>
          <cell r="B1672" t="str">
            <v>União de pvc rígido para tubo soldável 75mm ( 2 1/2 pol )</v>
          </cell>
          <cell r="C1672" t="str">
            <v>UN</v>
          </cell>
          <cell r="D1672">
            <v>73.989999999999995</v>
          </cell>
        </row>
        <row r="1673">
          <cell r="A1673" t="str">
            <v>001.25.01760</v>
          </cell>
          <cell r="B1673" t="str">
            <v>União de pvc rígido para tubo soldável 60mm ( 2 pol )</v>
          </cell>
          <cell r="C1673" t="str">
            <v>UN</v>
          </cell>
          <cell r="D1673">
            <v>25.594999999999999</v>
          </cell>
        </row>
        <row r="1674">
          <cell r="A1674" t="str">
            <v>001.25.01780</v>
          </cell>
          <cell r="B1674" t="str">
            <v>União de pvc rígido para tubo soldável 50mm ( 1 1/2 pol )</v>
          </cell>
          <cell r="C1674" t="str">
            <v>UN</v>
          </cell>
          <cell r="D1674">
            <v>12.895</v>
          </cell>
        </row>
        <row r="1675">
          <cell r="A1675" t="str">
            <v>001.25.01800</v>
          </cell>
          <cell r="B1675" t="str">
            <v>União de pvc rígido para tubo soldável 40mm ( 1 1/4 pol )</v>
          </cell>
          <cell r="C1675" t="str">
            <v>UN</v>
          </cell>
          <cell r="D1675">
            <v>13.365</v>
          </cell>
        </row>
        <row r="1676">
          <cell r="A1676" t="str">
            <v>001.25.01820</v>
          </cell>
          <cell r="B1676" t="str">
            <v>União de pvc rígido para tubo soldável 32mm ( 1 pol )</v>
          </cell>
          <cell r="C1676" t="str">
            <v>UN</v>
          </cell>
          <cell r="D1676">
            <v>6.5201000000000002</v>
          </cell>
        </row>
        <row r="1677">
          <cell r="A1677" t="str">
            <v>001.25.01840</v>
          </cell>
          <cell r="B1677" t="str">
            <v>União de pvc rígido para tubo soldável 25mm ( 3/4 pol )</v>
          </cell>
          <cell r="C1677" t="str">
            <v>UN</v>
          </cell>
          <cell r="D1677">
            <v>3.4801000000000002</v>
          </cell>
        </row>
        <row r="1678">
          <cell r="A1678" t="str">
            <v>001.25.01860</v>
          </cell>
          <cell r="B1678" t="str">
            <v>União de pvc rígido para tubo soldável 20mm ( 1/2 pol )</v>
          </cell>
          <cell r="C1678" t="str">
            <v>UN</v>
          </cell>
          <cell r="D1678">
            <v>3.2201</v>
          </cell>
        </row>
        <row r="1679">
          <cell r="A1679" t="str">
            <v>001.25.01880</v>
          </cell>
          <cell r="B1679" t="str">
            <v>Redução pvc soldável de pvc rígido para tubo soldável 110mm x 85mm (4 x 3 pol)</v>
          </cell>
          <cell r="C1679" t="str">
            <v>UN</v>
          </cell>
          <cell r="D1679">
            <v>21.9651</v>
          </cell>
        </row>
        <row r="1680">
          <cell r="A1680" t="str">
            <v>001.25.01900</v>
          </cell>
          <cell r="B1680" t="str">
            <v>Reduçao pvc soldável de pvc rígido para tubo soldável 110mm x 75mm (4 x 2.5 pol)</v>
          </cell>
          <cell r="C1680" t="str">
            <v>UN</v>
          </cell>
          <cell r="D1680">
            <v>19.985099999999999</v>
          </cell>
        </row>
        <row r="1681">
          <cell r="A1681" t="str">
            <v>001.25.01920</v>
          </cell>
          <cell r="B1681" t="str">
            <v>Redução pvc soldável de pvc rígido para tubo soldável 110mm x60mm (4 x 2 pol)</v>
          </cell>
          <cell r="C1681" t="str">
            <v>UN</v>
          </cell>
          <cell r="D1681">
            <v>19.1051</v>
          </cell>
        </row>
        <row r="1682">
          <cell r="A1682" t="str">
            <v>001.25.01940</v>
          </cell>
          <cell r="B1682" t="str">
            <v>Redução pvc soldável de pvc rígido para tubo soldável 85mm x 75mm (3 x 2.5 pol)</v>
          </cell>
          <cell r="C1682" t="str">
            <v>UN</v>
          </cell>
          <cell r="D1682">
            <v>12.3</v>
          </cell>
        </row>
        <row r="1683">
          <cell r="A1683" t="str">
            <v>001.25.01960</v>
          </cell>
          <cell r="B1683" t="str">
            <v>Redução pvc soldável de pvc rígido para tubo soldável 85mm x 60mm (3 x 2 pol)</v>
          </cell>
          <cell r="C1683" t="str">
            <v>UN</v>
          </cell>
          <cell r="D1683">
            <v>11.32</v>
          </cell>
        </row>
        <row r="1684">
          <cell r="A1684" t="str">
            <v>001.25.01980</v>
          </cell>
          <cell r="B1684" t="str">
            <v>Redução pvc soldável de pvc rígido para tubo soldável 75mm x 60mm (2.5 x 2 pol)</v>
          </cell>
          <cell r="C1684" t="str">
            <v>UN</v>
          </cell>
          <cell r="D1684">
            <v>8.7100000000000009</v>
          </cell>
        </row>
        <row r="1685">
          <cell r="A1685" t="str">
            <v>001.25.02000</v>
          </cell>
          <cell r="B1685" t="str">
            <v>Redução pvc soldável de pvc rígido para tubo soldável 60mm x 50mm (2 x 1.5 pol)</v>
          </cell>
          <cell r="C1685" t="str">
            <v>UN</v>
          </cell>
          <cell r="D1685">
            <v>4.74</v>
          </cell>
        </row>
        <row r="1686">
          <cell r="A1686" t="str">
            <v>001.25.02020</v>
          </cell>
          <cell r="B1686" t="str">
            <v>Redução pvc soldável de pvc rígido para tubo soldável 40mm x 32mm (1 1/4 x 1 pol)</v>
          </cell>
          <cell r="C1686" t="str">
            <v>UN</v>
          </cell>
          <cell r="D1686">
            <v>2.665</v>
          </cell>
        </row>
        <row r="1687">
          <cell r="A1687" t="str">
            <v>001.25.02040</v>
          </cell>
          <cell r="B1687" t="str">
            <v>Redução pvc soldável de pvc rígido para tubo soldável 32mm x 25mm (1 x 3/4 pol)</v>
          </cell>
          <cell r="C1687" t="str">
            <v>UN</v>
          </cell>
          <cell r="D1687">
            <v>1.7601</v>
          </cell>
        </row>
        <row r="1688">
          <cell r="A1688" t="str">
            <v>001.25.02060</v>
          </cell>
          <cell r="B1688" t="str">
            <v>Redução pvc soldável de pvc rígido para tubo soldável 25mm x 20mm (3/4 x 1/2 pol)</v>
          </cell>
          <cell r="C1688" t="str">
            <v>UN</v>
          </cell>
          <cell r="D1688">
            <v>1.2000999999999999</v>
          </cell>
        </row>
        <row r="1689">
          <cell r="A1689" t="str">
            <v>001.25.02080</v>
          </cell>
          <cell r="B1689" t="str">
            <v>Adaptador soldável com bolsa e rosca para registro de pvc rígido para tubo soldável 110m x 4 pol</v>
          </cell>
          <cell r="C1689" t="str">
            <v>UN</v>
          </cell>
          <cell r="D1689">
            <v>22.995100000000001</v>
          </cell>
        </row>
        <row r="1690">
          <cell r="A1690" t="str">
            <v>001.25.02100</v>
          </cell>
          <cell r="B1690" t="str">
            <v>Adaptador soldável com bolsa e rosca para registro de pvc rígido para tubo soldável 85mm x 3 pol</v>
          </cell>
          <cell r="C1690" t="str">
            <v>UN</v>
          </cell>
          <cell r="D1690">
            <v>13.49</v>
          </cell>
        </row>
        <row r="1691">
          <cell r="A1691" t="str">
            <v>001.25.02120</v>
          </cell>
          <cell r="B1691" t="str">
            <v>Adaptador soldável com bolsa e rosca para registro de pvc rígido para tubo soldável 75mm x 2.5 pol</v>
          </cell>
          <cell r="C1691" t="str">
            <v>UN</v>
          </cell>
          <cell r="D1691">
            <v>12.05</v>
          </cell>
        </row>
        <row r="1692">
          <cell r="A1692" t="str">
            <v>001.25.02140</v>
          </cell>
          <cell r="B1692" t="str">
            <v>Adaptador soldável com bolsa e rosca para registro de pvc rígido para tubo soldável 60mm x 2 pol</v>
          </cell>
          <cell r="C1692" t="str">
            <v>UN</v>
          </cell>
          <cell r="D1692">
            <v>4.58</v>
          </cell>
        </row>
        <row r="1693">
          <cell r="A1693" t="str">
            <v>001.25.02160</v>
          </cell>
          <cell r="B1693" t="str">
            <v>Adaptador soldável com bolsa e rosca para registro de pvc rígido para tubo soldável 50mm x 1.5 pol</v>
          </cell>
          <cell r="C1693" t="str">
            <v>UN</v>
          </cell>
          <cell r="D1693">
            <v>2.395</v>
          </cell>
        </row>
        <row r="1694">
          <cell r="A1694" t="str">
            <v>001.25.02180</v>
          </cell>
          <cell r="B1694" t="str">
            <v>Adaptador soldável com bolsa e rosca para registro de pvc rígido para tubo soldável 50mm x 1.1/4 pol</v>
          </cell>
          <cell r="C1694" t="str">
            <v>UN</v>
          </cell>
          <cell r="D1694">
            <v>2.665</v>
          </cell>
        </row>
        <row r="1695">
          <cell r="A1695" t="str">
            <v>001.25.02200</v>
          </cell>
          <cell r="B1695" t="str">
            <v>Adaptador soldável com bolsa e rosca para registro de pvc rígido para tubo soldável 40mm x 1.5 pol.</v>
          </cell>
          <cell r="C1695" t="str">
            <v>UN</v>
          </cell>
          <cell r="D1695">
            <v>4.2149999999999999</v>
          </cell>
        </row>
        <row r="1696">
          <cell r="A1696" t="str">
            <v>001.25.02220</v>
          </cell>
          <cell r="B1696" t="str">
            <v>Adaptador soldável com bolsa e rosca para registro de pvc rígido para tubo soldável 40mm x 1.1/4 pol</v>
          </cell>
          <cell r="C1696" t="str">
            <v>UN</v>
          </cell>
          <cell r="D1696">
            <v>2.665</v>
          </cell>
        </row>
        <row r="1697">
          <cell r="A1697" t="str">
            <v>001.25.02240</v>
          </cell>
          <cell r="B1697" t="str">
            <v>Adaptador soldável com bolsa e rosca para registro de pvc rígido para tubo soldável 32mm x 1 pol</v>
          </cell>
          <cell r="C1697" t="str">
            <v>UN</v>
          </cell>
          <cell r="D1697">
            <v>1.4601</v>
          </cell>
        </row>
        <row r="1698">
          <cell r="A1698" t="str">
            <v>001.25.02260</v>
          </cell>
          <cell r="B1698" t="str">
            <v>Adaptador soldável com bolsa e rosca para registro de pvc rígido para tubo soldável 25mm x 3/4 pol</v>
          </cell>
          <cell r="C1698" t="str">
            <v>UN</v>
          </cell>
          <cell r="D1698">
            <v>0.96009999999999995</v>
          </cell>
        </row>
        <row r="1699">
          <cell r="A1699" t="str">
            <v>001.25.02280</v>
          </cell>
          <cell r="B1699" t="str">
            <v>Adaptador soldável com bolsa e rosca para registro de pvc rígido para tubo soldável 20mm x 1/2 pol</v>
          </cell>
          <cell r="C1699" t="str">
            <v>UN</v>
          </cell>
          <cell r="D1699">
            <v>0.98009999999999997</v>
          </cell>
        </row>
        <row r="1700">
          <cell r="A1700" t="str">
            <v>001.25.02300</v>
          </cell>
          <cell r="B1700" t="str">
            <v>Adaptador soldável com flanges de pvc rígido para tubo soldável para caixa de água 110mm x 4 pol</v>
          </cell>
          <cell r="C1700" t="str">
            <v>UN</v>
          </cell>
          <cell r="D1700">
            <v>152.76089999999999</v>
          </cell>
        </row>
        <row r="1701">
          <cell r="A1701" t="str">
            <v>001.25.02320</v>
          </cell>
          <cell r="B1701" t="str">
            <v>Adaptador soldável com flanges de pvc rígido para tubo soldável para caixa de água  85mm x 3 pol</v>
          </cell>
          <cell r="C1701" t="str">
            <v>UN</v>
          </cell>
          <cell r="D1701">
            <v>99.639899999999997</v>
          </cell>
        </row>
        <row r="1702">
          <cell r="A1702" t="str">
            <v>001.25.02340</v>
          </cell>
          <cell r="B1702" t="str">
            <v>Adaptador soldável com flantes de pvc rígido para tubo soldável para caixa de água 75mm x 2.5 pol</v>
          </cell>
          <cell r="C1702" t="str">
            <v>UN</v>
          </cell>
          <cell r="D1702">
            <v>77.639899999999997</v>
          </cell>
        </row>
        <row r="1703">
          <cell r="A1703" t="str">
            <v>001.25.02360</v>
          </cell>
          <cell r="B1703" t="str">
            <v>Adaptador soldável com flanges de pvc rígido para tubo soldável para caixa de água 60mm x 2 pol</v>
          </cell>
          <cell r="C1703" t="str">
            <v>UN</v>
          </cell>
          <cell r="D1703">
            <v>26.187899999999999</v>
          </cell>
        </row>
        <row r="1704">
          <cell r="A1704" t="str">
            <v>001.25.02380</v>
          </cell>
          <cell r="B1704" t="str">
            <v>Adaptador soldável com flanges de pvc rígido para tubo soldável para caixa de água 50mm x 1.5 pol</v>
          </cell>
          <cell r="C1704" t="str">
            <v>UN</v>
          </cell>
          <cell r="D1704">
            <v>19.977900000000002</v>
          </cell>
        </row>
        <row r="1705">
          <cell r="A1705" t="str">
            <v>001.25.02400</v>
          </cell>
          <cell r="B1705" t="str">
            <v>Adaptador soldável com flanges de pvc rígido para tubo soldável para caixa de água 40mm x 1.1/4 pol</v>
          </cell>
          <cell r="C1705" t="str">
            <v>UN</v>
          </cell>
          <cell r="D1705">
            <v>15.1831</v>
          </cell>
        </row>
        <row r="1706">
          <cell r="A1706" t="str">
            <v>001.25.02420</v>
          </cell>
          <cell r="B1706" t="str">
            <v>Adaptador soldável com flanges de pvc rígido para tubo soldável para caixa de água 32mm x 1 pol</v>
          </cell>
          <cell r="C1706" t="str">
            <v>UN</v>
          </cell>
          <cell r="D1706">
            <v>13.752700000000001</v>
          </cell>
        </row>
        <row r="1707">
          <cell r="A1707" t="str">
            <v>001.25.02440</v>
          </cell>
          <cell r="B1707" t="str">
            <v>Adaptador soldável com flanges de pvc rígido para tubo soldável para caixa de água 25mm x 3/4</v>
          </cell>
          <cell r="C1707" t="str">
            <v>UN</v>
          </cell>
          <cell r="D1707">
            <v>10.0627</v>
          </cell>
        </row>
        <row r="1708">
          <cell r="A1708" t="str">
            <v>001.25.02460</v>
          </cell>
          <cell r="B1708" t="str">
            <v>Adaptador soldável com flanges de pvc rígido para tubo soldável para caixa de água 20mm x 1/2 pol</v>
          </cell>
          <cell r="C1708" t="str">
            <v>UN</v>
          </cell>
          <cell r="D1708">
            <v>8.4726999999999997</v>
          </cell>
        </row>
        <row r="1709">
          <cell r="A1709" t="str">
            <v>001.25.02480</v>
          </cell>
          <cell r="B1709" t="str">
            <v>Bucha de redução longa de pvc rígido para tubo soldável 110 x 75 mm ( 4 x 2.1/2 pol)</v>
          </cell>
          <cell r="C1709" t="str">
            <v>UN</v>
          </cell>
          <cell r="D1709">
            <v>21.585100000000001</v>
          </cell>
        </row>
        <row r="1710">
          <cell r="A1710" t="str">
            <v>001.25.02500</v>
          </cell>
          <cell r="B1710" t="str">
            <v>Bucha de redução longa de pvc rígido para tubo soldável 110 x 60 mm ( 4 x 2 pol)</v>
          </cell>
          <cell r="C1710" t="str">
            <v>UN</v>
          </cell>
          <cell r="D1710">
            <v>12.585100000000001</v>
          </cell>
        </row>
        <row r="1711">
          <cell r="A1711" t="str">
            <v>001.25.02520</v>
          </cell>
          <cell r="B1711" t="str">
            <v>Bucha de redução longa de pvc rígido para tubo soldável 85 x 60 mm (3 x 2 pol)</v>
          </cell>
          <cell r="C1711" t="str">
            <v>UN</v>
          </cell>
          <cell r="D1711">
            <v>6.36</v>
          </cell>
        </row>
        <row r="1712">
          <cell r="A1712" t="str">
            <v>001.25.02540</v>
          </cell>
          <cell r="B1712" t="str">
            <v>Bucha de redução longa de pvc rígido para tubo soldável 75 x 50 mm ( 2.1/2 x 1.1/2 pol)</v>
          </cell>
          <cell r="C1712" t="str">
            <v>UN</v>
          </cell>
          <cell r="D1712">
            <v>5.97</v>
          </cell>
        </row>
        <row r="1713">
          <cell r="A1713" t="str">
            <v>001.25.02560</v>
          </cell>
          <cell r="B1713" t="str">
            <v>Bucha de redução longa de pvc rígido para tubo soldável 60 x 50 mm (2 x 1.1/2 pol)</v>
          </cell>
          <cell r="C1713" t="str">
            <v>UN</v>
          </cell>
          <cell r="D1713">
            <v>5.64</v>
          </cell>
        </row>
        <row r="1714">
          <cell r="A1714" t="str">
            <v>001.25.02580</v>
          </cell>
          <cell r="B1714" t="str">
            <v>Bucha de redução longa de pvc rígido para tubo soldável 60 x 40 mm (2 x 1.1/4 pol)</v>
          </cell>
          <cell r="C1714" t="str">
            <v>UN</v>
          </cell>
          <cell r="D1714">
            <v>4.5250000000000004</v>
          </cell>
        </row>
        <row r="1715">
          <cell r="A1715" t="str">
            <v>001.25.02600</v>
          </cell>
          <cell r="B1715" t="str">
            <v>Bucha de redução longa de pvc rígido para tubo soldável 60 x 32 mm (2 x 1 pol)</v>
          </cell>
          <cell r="C1715" t="str">
            <v>UN</v>
          </cell>
          <cell r="D1715">
            <v>5.35</v>
          </cell>
        </row>
        <row r="1716">
          <cell r="A1716" t="str">
            <v>001.25.02620</v>
          </cell>
          <cell r="B1716" t="str">
            <v>Bucha de redução longa de pvc rígido para tubo soldável 60 x 25 mm ( 2 x 3/4 pol)</v>
          </cell>
          <cell r="C1716" t="str">
            <v>UN</v>
          </cell>
          <cell r="D1716">
            <v>1.81</v>
          </cell>
        </row>
        <row r="1717">
          <cell r="A1717" t="str">
            <v>001.25.02640</v>
          </cell>
          <cell r="B1717" t="str">
            <v>Bucha de redução longa de pvc rígido para tubo soldável 50 x 32 mm ( 1.1/2 x 1 pol)</v>
          </cell>
          <cell r="C1717" t="str">
            <v>UN</v>
          </cell>
          <cell r="D1717">
            <v>2.8849999999999998</v>
          </cell>
        </row>
        <row r="1718">
          <cell r="A1718" t="str">
            <v>001.25.02660</v>
          </cell>
          <cell r="B1718" t="str">
            <v>Bucha de redução longa de pvc rígido para tubo soldável 50 x 25 mm ( 1.1/2 x 3.4 pol)</v>
          </cell>
          <cell r="C1718" t="str">
            <v>UN</v>
          </cell>
          <cell r="D1718">
            <v>2.5550000000000002</v>
          </cell>
        </row>
        <row r="1719">
          <cell r="A1719" t="str">
            <v>001.25.02680</v>
          </cell>
          <cell r="B1719" t="str">
            <v>Bucha de redução longa de pvc rígido para tubo soldável 50 x 20 mm ( 1.1/2 x 1/2 pol)</v>
          </cell>
          <cell r="C1719" t="str">
            <v>UN</v>
          </cell>
          <cell r="D1719">
            <v>2.335</v>
          </cell>
        </row>
        <row r="1720">
          <cell r="A1720" t="str">
            <v>001.25.02700</v>
          </cell>
          <cell r="B1720" t="str">
            <v>Bucha de redução longa de pvc rígido para tubo soldável 40 x 25 mm ( 1.1/4 x 3/4 pol)</v>
          </cell>
          <cell r="C1720" t="str">
            <v>UN</v>
          </cell>
          <cell r="D1720">
            <v>2.605</v>
          </cell>
        </row>
        <row r="1721">
          <cell r="A1721" t="str">
            <v>001.25.02720</v>
          </cell>
          <cell r="B1721" t="str">
            <v>Bucha de redução longa de pvc rígido para tubo soldável 40 x 20 mm (1.1/4 x 1/2 pol)</v>
          </cell>
          <cell r="C1721" t="str">
            <v>UN</v>
          </cell>
          <cell r="D1721">
            <v>2.165</v>
          </cell>
        </row>
        <row r="1722">
          <cell r="A1722" t="str">
            <v>001.25.02740</v>
          </cell>
          <cell r="B1722" t="str">
            <v>Bucha de redução longa de pvc rígido para tubo soldável 32 x 20 mm (1 x 1/2 pol)</v>
          </cell>
          <cell r="C1722" t="str">
            <v>UN</v>
          </cell>
          <cell r="D1722">
            <v>1.6500999999999999</v>
          </cell>
        </row>
        <row r="1723">
          <cell r="A1723" t="str">
            <v>001.25.02760</v>
          </cell>
          <cell r="B1723" t="str">
            <v>Cap de pvc rígido para tubo soldável 50 mm ( 1.1/2 pol)</v>
          </cell>
          <cell r="C1723" t="str">
            <v>UN</v>
          </cell>
          <cell r="D1723">
            <v>3.3125</v>
          </cell>
        </row>
        <row r="1724">
          <cell r="A1724" t="str">
            <v>001.25.02780</v>
          </cell>
          <cell r="B1724" t="str">
            <v>Cap de pvc rígido para tubo soldável 40 mm (1.1/4 pol)</v>
          </cell>
          <cell r="C1724" t="str">
            <v>UN</v>
          </cell>
          <cell r="D1724">
            <v>1.9125000000000001</v>
          </cell>
        </row>
        <row r="1725">
          <cell r="A1725" t="str">
            <v>001.25.02800</v>
          </cell>
          <cell r="B1725" t="str">
            <v>Cap de pvc rígido para tubo soldável 32 mm (1 pol)</v>
          </cell>
          <cell r="C1725" t="str">
            <v>UN</v>
          </cell>
          <cell r="D1725">
            <v>1.0349999999999999</v>
          </cell>
        </row>
        <row r="1726">
          <cell r="A1726" t="str">
            <v>001.25.02820</v>
          </cell>
          <cell r="B1726" t="str">
            <v>Cap de pvc rígido para tubo soldável 25 mm (3/4 pol)</v>
          </cell>
          <cell r="C1726" t="str">
            <v>UN</v>
          </cell>
          <cell r="D1726">
            <v>1.0349999999999999</v>
          </cell>
        </row>
        <row r="1727">
          <cell r="A1727" t="str">
            <v>001.25.02840</v>
          </cell>
          <cell r="B1727" t="str">
            <v>Cap de pvc rígido para tubo soldável 20 mm (1/2 pol)</v>
          </cell>
          <cell r="C1727" t="str">
            <v>UN</v>
          </cell>
          <cell r="D1727">
            <v>0.89500000000000002</v>
          </cell>
        </row>
        <row r="1728">
          <cell r="A1728" t="str">
            <v>001.25.02860</v>
          </cell>
          <cell r="B1728" t="str">
            <v>Joelho 90º soldável/rosqueável  32mm x 1 pol</v>
          </cell>
          <cell r="C1728" t="str">
            <v>UN</v>
          </cell>
          <cell r="D1728">
            <v>3.0101</v>
          </cell>
        </row>
        <row r="1729">
          <cell r="A1729" t="str">
            <v>001.25.02880</v>
          </cell>
          <cell r="B1729" t="str">
            <v>Joelho 90º soldável/rosqueável 25mm x 3/4 pol</v>
          </cell>
          <cell r="C1729" t="str">
            <v>UN</v>
          </cell>
          <cell r="D1729">
            <v>2.1501000000000001</v>
          </cell>
        </row>
        <row r="1730">
          <cell r="A1730" t="str">
            <v>001.25.02900</v>
          </cell>
          <cell r="B1730" t="str">
            <v>Joelho 90º soldável/rosqueável  20mm x 1/2 pol</v>
          </cell>
          <cell r="C1730" t="str">
            <v>UN</v>
          </cell>
          <cell r="D1730">
            <v>1.5301</v>
          </cell>
        </row>
        <row r="1731">
          <cell r="A1731" t="str">
            <v>001.25.02920</v>
          </cell>
          <cell r="B1731" t="str">
            <v>Joelho de redução 90º soldável/rosqueável 32mm x 3/4 pol</v>
          </cell>
          <cell r="C1731" t="str">
            <v>UN</v>
          </cell>
          <cell r="D1731">
            <v>1.4701</v>
          </cell>
        </row>
        <row r="1732">
          <cell r="A1732" t="str">
            <v>001.25.02940</v>
          </cell>
          <cell r="B1732" t="str">
            <v>Joelho de redução 90º soldável/rosqueável 25mm x 1/2 pol</v>
          </cell>
          <cell r="C1732" t="str">
            <v>UN</v>
          </cell>
          <cell r="D1732">
            <v>1.5201</v>
          </cell>
        </row>
        <row r="1733">
          <cell r="A1733" t="str">
            <v>001.25.02960</v>
          </cell>
          <cell r="B1733" t="str">
            <v>Luva simples soldável/rosqueável 50mm x 1.5 pol</v>
          </cell>
          <cell r="C1733" t="str">
            <v>UN</v>
          </cell>
          <cell r="D1733">
            <v>12.565</v>
          </cell>
        </row>
        <row r="1734">
          <cell r="A1734" t="str">
            <v>001.25.02980</v>
          </cell>
          <cell r="B1734" t="str">
            <v>Luva simples soldável/rosqueável 40mm x 1.1/4 pol</v>
          </cell>
          <cell r="C1734" t="str">
            <v>UN</v>
          </cell>
          <cell r="D1734">
            <v>5.4649999999999999</v>
          </cell>
        </row>
        <row r="1735">
          <cell r="A1735" t="str">
            <v>001.25.03000</v>
          </cell>
          <cell r="B1735" t="str">
            <v>Luva simples soldável/rosqueável 32mm x 1 pol</v>
          </cell>
          <cell r="C1735" t="str">
            <v>UN</v>
          </cell>
          <cell r="D1735">
            <v>2.6200999999999999</v>
          </cell>
        </row>
        <row r="1736">
          <cell r="A1736" t="str">
            <v>001.25.03020</v>
          </cell>
          <cell r="B1736" t="str">
            <v>Luva simples soldável/rosqueável 25mm x 3/4 pol</v>
          </cell>
          <cell r="C1736" t="str">
            <v>UN</v>
          </cell>
          <cell r="D1736">
            <v>1.4100999999999999</v>
          </cell>
        </row>
        <row r="1737">
          <cell r="A1737" t="str">
            <v>001.25.03040</v>
          </cell>
          <cell r="B1737" t="str">
            <v>Luva simples soldável/rosqueável 20mm x 1/2 pol</v>
          </cell>
          <cell r="C1737" t="str">
            <v>UN</v>
          </cell>
          <cell r="D1737">
            <v>1.7401</v>
          </cell>
        </row>
        <row r="1738">
          <cell r="A1738" t="str">
            <v>001.25.03060</v>
          </cell>
          <cell r="B1738" t="str">
            <v>Luva de redução soldável/rosqueável 25mm x 1/2 pol</v>
          </cell>
          <cell r="C1738" t="str">
            <v>UN</v>
          </cell>
          <cell r="D1738">
            <v>1.5201</v>
          </cell>
        </row>
        <row r="1739">
          <cell r="A1739" t="str">
            <v>001.25.03080</v>
          </cell>
          <cell r="B1739" t="str">
            <v>Tee 90º com rosca na bolsa central soldável/rosqueável 32mm x 32mm x 1 pol</v>
          </cell>
          <cell r="C1739" t="str">
            <v>UN</v>
          </cell>
          <cell r="D1739">
            <v>2.9449999999999998</v>
          </cell>
        </row>
        <row r="1740">
          <cell r="A1740" t="str">
            <v>001.25.03100</v>
          </cell>
          <cell r="B1740" t="str">
            <v>Tee 90º com rosca na bolsa central soldável/rosqueável 25mm x 25mm 3/4 pol</v>
          </cell>
          <cell r="C1740" t="str">
            <v>UN</v>
          </cell>
          <cell r="D1740">
            <v>4.0250000000000004</v>
          </cell>
        </row>
        <row r="1741">
          <cell r="A1741" t="str">
            <v>001.25.03120</v>
          </cell>
          <cell r="B1741" t="str">
            <v>Tee 90º com rosca na bolsa central soldável/rosqueável 20mm x 20mm x 1/2 pol</v>
          </cell>
          <cell r="C1741" t="str">
            <v>UN</v>
          </cell>
          <cell r="D1741">
            <v>4.1500000000000004</v>
          </cell>
        </row>
        <row r="1742">
          <cell r="A1742" t="str">
            <v>001.25.03140</v>
          </cell>
          <cell r="B1742" t="str">
            <v>Tee 90º com rosca na bolsa central sodável/rosqueável 32mm x 32mm x 3/4 pol</v>
          </cell>
          <cell r="C1742" t="str">
            <v>UN</v>
          </cell>
          <cell r="D1742">
            <v>5.1950000000000003</v>
          </cell>
        </row>
        <row r="1743">
          <cell r="A1743" t="str">
            <v>001.25.03160</v>
          </cell>
          <cell r="B1743" t="str">
            <v>Tee 90º com rosca na bolsa central soldável/rosqueável 25mm x 25mm x 1/2 pol</v>
          </cell>
          <cell r="C1743" t="str">
            <v>UN</v>
          </cell>
          <cell r="D1743">
            <v>2.7149999999999999</v>
          </cell>
        </row>
        <row r="1744">
          <cell r="A1744" t="str">
            <v>001.25.03180</v>
          </cell>
          <cell r="B1744" t="str">
            <v>Joelho 90º soldável com bucha de latão 25mm x 3/4 pol</v>
          </cell>
          <cell r="C1744" t="str">
            <v>UN</v>
          </cell>
          <cell r="D1744">
            <v>5.0050999999999997</v>
          </cell>
        </row>
        <row r="1745">
          <cell r="A1745" t="str">
            <v>001.25.03200</v>
          </cell>
          <cell r="B1745" t="str">
            <v>Joelho 90º soldável com bucha de latão 20mm x 1/2 pol</v>
          </cell>
          <cell r="C1745" t="str">
            <v>UN</v>
          </cell>
          <cell r="D1745">
            <v>3.7850999999999999</v>
          </cell>
        </row>
        <row r="1746">
          <cell r="A1746" t="str">
            <v>001.25.03220</v>
          </cell>
          <cell r="B1746" t="str">
            <v>Joelho de redução 90º soldável com bucha de latão 32mm x 3/4 pol</v>
          </cell>
          <cell r="C1746" t="str">
            <v>UN</v>
          </cell>
          <cell r="D1746">
            <v>2.6551</v>
          </cell>
        </row>
        <row r="1747">
          <cell r="A1747" t="str">
            <v>001.25.03240</v>
          </cell>
          <cell r="B1747" t="str">
            <v>Joelho de redução 90º soldável com bucha de latão 25mm x 1/2 pol</v>
          </cell>
          <cell r="C1747" t="str">
            <v>UN</v>
          </cell>
          <cell r="D1747">
            <v>3.5550999999999999</v>
          </cell>
        </row>
        <row r="1748">
          <cell r="A1748" t="str">
            <v>001.25.03260</v>
          </cell>
          <cell r="B1748" t="str">
            <v>Luva simples soldável com bucha de latão 25mm x 3/4 pol</v>
          </cell>
          <cell r="C1748" t="str">
            <v>UN</v>
          </cell>
          <cell r="D1748">
            <v>4.5750999999999999</v>
          </cell>
        </row>
        <row r="1749">
          <cell r="A1749" t="str">
            <v>001.25.03280</v>
          </cell>
          <cell r="B1749" t="str">
            <v>Luva simples soldável com bucha de latão 20mm x 1/2 pol</v>
          </cell>
          <cell r="C1749" t="str">
            <v>UN</v>
          </cell>
          <cell r="D1749">
            <v>3.9651000000000001</v>
          </cell>
        </row>
        <row r="1750">
          <cell r="A1750" t="str">
            <v>001.25.03300</v>
          </cell>
          <cell r="B1750" t="str">
            <v>Luva de redução soldável com bucha de latão 25mm x 1/2 pol</v>
          </cell>
          <cell r="C1750" t="str">
            <v>UN</v>
          </cell>
          <cell r="D1750">
            <v>4.1750999999999996</v>
          </cell>
        </row>
        <row r="1751">
          <cell r="A1751" t="str">
            <v>001.25.03320</v>
          </cell>
          <cell r="B1751" t="str">
            <v>Tee 90º com bucha de latão central 25mm x 25mm x 3/4 pol</v>
          </cell>
          <cell r="C1751" t="str">
            <v>UN</v>
          </cell>
          <cell r="D1751">
            <v>4.7751000000000001</v>
          </cell>
        </row>
        <row r="1752">
          <cell r="A1752" t="str">
            <v>001.25.03340</v>
          </cell>
          <cell r="B1752" t="str">
            <v>Tee 90º com bucha de latão central 20mm x 20mm x 1/2 pol</v>
          </cell>
          <cell r="C1752" t="str">
            <v>UN</v>
          </cell>
          <cell r="D1752">
            <v>4.2651000000000003</v>
          </cell>
        </row>
        <row r="1753">
          <cell r="A1753" t="str">
            <v>001.25.03360</v>
          </cell>
          <cell r="B1753" t="str">
            <v>Tee redução 90º com bucha de latão na bolsa central 32mm x 32mm x 3/4 pol</v>
          </cell>
          <cell r="C1753" t="str">
            <v>UN</v>
          </cell>
          <cell r="D1753">
            <v>5.9451000000000001</v>
          </cell>
        </row>
        <row r="1754">
          <cell r="A1754" t="str">
            <v>001.25.03380</v>
          </cell>
          <cell r="B1754" t="str">
            <v>Tee reduçao 90º com bucha de latão na bolsa central 25mm x 25mm 1/2 pol</v>
          </cell>
          <cell r="C1754" t="str">
            <v>UN</v>
          </cell>
          <cell r="D1754">
            <v>3.4651000000000001</v>
          </cell>
        </row>
        <row r="1755">
          <cell r="A1755" t="str">
            <v>001.25.03400</v>
          </cell>
          <cell r="B1755" t="str">
            <v>Adaptador com rosca e flange para caixa de água de pvc inclusive assentamento 2 pol</v>
          </cell>
          <cell r="C1755" t="str">
            <v>UN</v>
          </cell>
          <cell r="D1755">
            <v>10.387700000000001</v>
          </cell>
        </row>
        <row r="1756">
          <cell r="A1756" t="str">
            <v>001.25.03420</v>
          </cell>
          <cell r="B1756" t="str">
            <v>Adaptador com rosca e flange para caixa de água de pvc inclusive assentamento 1 pol</v>
          </cell>
          <cell r="C1756" t="str">
            <v>UN</v>
          </cell>
          <cell r="D1756">
            <v>8.5825999999999993</v>
          </cell>
        </row>
        <row r="1757">
          <cell r="A1757" t="str">
            <v>001.25.03440</v>
          </cell>
          <cell r="B1757" t="str">
            <v>Adaptador com rosca e flange para caixa de água de pvc inclusive assentamento 3/4 pol</v>
          </cell>
          <cell r="C1757" t="str">
            <v>UN</v>
          </cell>
          <cell r="D1757">
            <v>6.7725999999999997</v>
          </cell>
        </row>
        <row r="1758">
          <cell r="A1758" t="str">
            <v>001.25.03460</v>
          </cell>
          <cell r="B1758" t="str">
            <v>Adaptador com rosca e flange para caixa de água de pvc inclusive assentamento 1/2 pol</v>
          </cell>
          <cell r="C1758" t="str">
            <v>UN</v>
          </cell>
          <cell r="D1758">
            <v>6.7725999999999997</v>
          </cell>
        </row>
        <row r="1759">
          <cell r="A1759" t="str">
            <v>001.25.03480</v>
          </cell>
          <cell r="B1759" t="str">
            <v>Adaptador com rosca e flange para caixa de água de pvc inclusive assentamento 3 pol</v>
          </cell>
          <cell r="C1759" t="str">
            <v>UN</v>
          </cell>
          <cell r="D1759">
            <v>57.185200000000002</v>
          </cell>
        </row>
        <row r="1760">
          <cell r="A1760" t="str">
            <v>001.25.03500</v>
          </cell>
          <cell r="B1760" t="str">
            <v>Plug ou bujão de 2"", de pvc rígido, para tubos de pvc rosqueável</v>
          </cell>
          <cell r="C1760" t="str">
            <v>UN</v>
          </cell>
          <cell r="D1760">
            <v>2.6625000000000001</v>
          </cell>
        </row>
        <row r="1761">
          <cell r="A1761" t="str">
            <v>001.25.03520</v>
          </cell>
          <cell r="B1761" t="str">
            <v>Plug ou bujão de 1 1/2"", de pvc rígido, para tubos de pvc rosqueável</v>
          </cell>
          <cell r="C1761" t="str">
            <v>UN</v>
          </cell>
          <cell r="D1761">
            <v>2.2524999999999999</v>
          </cell>
        </row>
        <row r="1762">
          <cell r="A1762" t="str">
            <v>001.25.03540</v>
          </cell>
          <cell r="B1762" t="str">
            <v>Plug ou bujão de 1 1/4"", de pvc rígido, para tubos de pvc rosqueável</v>
          </cell>
          <cell r="C1762" t="str">
            <v>UN</v>
          </cell>
          <cell r="D1762">
            <v>1.2625</v>
          </cell>
        </row>
        <row r="1763">
          <cell r="A1763" t="str">
            <v>001.25.03560</v>
          </cell>
          <cell r="B1763" t="str">
            <v>Plug ou bujão de 1"", de pvc rígido, para tubos de pvc rosqueável</v>
          </cell>
          <cell r="C1763" t="str">
            <v>UN</v>
          </cell>
          <cell r="D1763">
            <v>0.85499999999999998</v>
          </cell>
        </row>
        <row r="1764">
          <cell r="A1764" t="str">
            <v>001.25.03580</v>
          </cell>
          <cell r="B1764" t="str">
            <v>Plug ou bujão de 3/4"", de pvc rígido, para tubos de pvc rosqueável</v>
          </cell>
          <cell r="C1764" t="str">
            <v>UN</v>
          </cell>
          <cell r="D1764">
            <v>0.63900000000000001</v>
          </cell>
        </row>
        <row r="1765">
          <cell r="A1765" t="str">
            <v>001.25.03600</v>
          </cell>
          <cell r="B1765" t="str">
            <v>Plug ou bujão de 1/2"", de pvc rígido, para tubos de pvc rosqueável</v>
          </cell>
          <cell r="C1765" t="str">
            <v>UN</v>
          </cell>
          <cell r="D1765">
            <v>0.55500000000000005</v>
          </cell>
        </row>
        <row r="1766">
          <cell r="A1766" t="str">
            <v>001.25.03620</v>
          </cell>
          <cell r="B1766" t="str">
            <v>Fornecimento e instalação de mangueira marron de pvc para água de 3/4""x2,5 mm de espessura</v>
          </cell>
          <cell r="C1766" t="str">
            <v>ML</v>
          </cell>
          <cell r="D1766">
            <v>0.8367</v>
          </cell>
        </row>
        <row r="1767">
          <cell r="A1767" t="str">
            <v>001.25.03640</v>
          </cell>
          <cell r="B1767" t="str">
            <v>Fornecimento e instalação de mangueira marron de pvc para água de  1""x3,0 mm de espessura</v>
          </cell>
          <cell r="C1767" t="str">
            <v>ML</v>
          </cell>
          <cell r="D1767">
            <v>1.0891999999999999</v>
          </cell>
        </row>
        <row r="1768">
          <cell r="A1768" t="str">
            <v>001.25.03660</v>
          </cell>
          <cell r="B1768" t="str">
            <v>Fornecimento e instalação de joelho de polietileno - 3/4"" para mangueira de polietileno ou pvc marron</v>
          </cell>
          <cell r="C1768" t="str">
            <v>UN</v>
          </cell>
          <cell r="D1768">
            <v>1.2501</v>
          </cell>
        </row>
        <row r="1769">
          <cell r="A1769" t="str">
            <v>001.25.03680</v>
          </cell>
          <cell r="B1769" t="str">
            <v>Fornecimento e instalação de joelho de polietileno  - 1"" para mangueira de polietileno ou pvc marron</v>
          </cell>
          <cell r="C1769" t="str">
            <v>UN</v>
          </cell>
          <cell r="D1769">
            <v>1.7000999999999999</v>
          </cell>
        </row>
        <row r="1770">
          <cell r="A1770" t="str">
            <v>001.25.03700</v>
          </cell>
          <cell r="B1770" t="str">
            <v>Fornecimento e instalação de tee de polietileno - 3/4"" para mangueira de polietileno ou pvc marron</v>
          </cell>
          <cell r="C1770" t="str">
            <v>UN</v>
          </cell>
          <cell r="D1770">
            <v>1.9750000000000001</v>
          </cell>
        </row>
        <row r="1771">
          <cell r="A1771" t="str">
            <v>001.25.03720</v>
          </cell>
          <cell r="B1771" t="str">
            <v>Fornecimento e instalação de tee de polietileno  1""- para mangueira de polietileno ou pvc marron</v>
          </cell>
          <cell r="C1771" t="str">
            <v>UN</v>
          </cell>
          <cell r="D1771">
            <v>3.0501</v>
          </cell>
        </row>
        <row r="1772">
          <cell r="A1772" t="str">
            <v>001.25.03740</v>
          </cell>
          <cell r="B1772" t="str">
            <v>Fornecimento e instalação de uniao de polietileno - 3/4""- para mangueira de polietileno ou pvc marron</v>
          </cell>
          <cell r="C1772" t="str">
            <v>UN</v>
          </cell>
          <cell r="D1772">
            <v>1.4500999999999999</v>
          </cell>
        </row>
        <row r="1773">
          <cell r="A1773" t="str">
            <v>001.25.03760</v>
          </cell>
          <cell r="B1773" t="str">
            <v>Fornecimento e instalação de união de polietileno  - 1""-para mangueira de polietileno ou pvc marron</v>
          </cell>
          <cell r="C1773" t="str">
            <v>UN</v>
          </cell>
          <cell r="D1773">
            <v>1.8501000000000001</v>
          </cell>
        </row>
        <row r="1774">
          <cell r="A1774" t="str">
            <v>001.25.03780</v>
          </cell>
          <cell r="B1774" t="str">
            <v>Fornecimento e instalação de adaptador de polietileno  - 3/4""- para mangueira de polietileno ou pvc marron</v>
          </cell>
          <cell r="C1774" t="str">
            <v>UN</v>
          </cell>
          <cell r="D1774">
            <v>1.5501</v>
          </cell>
        </row>
        <row r="1775">
          <cell r="A1775" t="str">
            <v>001.25.03800</v>
          </cell>
          <cell r="B1775" t="str">
            <v>Fornecimento e instalação de adaptador de polietileno  - 1""- para mangueira de polietileno ou pvc marron</v>
          </cell>
          <cell r="C1775" t="str">
            <v>UN</v>
          </cell>
          <cell r="D1775">
            <v>1.7501</v>
          </cell>
        </row>
        <row r="1776">
          <cell r="A1776" t="str">
            <v>001.26</v>
          </cell>
          <cell r="B1776" t="str">
            <v>INSTALAÇÕES HIDRÁULICAS - TUBO GALVANIZADO</v>
          </cell>
          <cell r="D1776">
            <v>2510.4023999999999</v>
          </cell>
        </row>
        <row r="1777">
          <cell r="A1777" t="str">
            <v>001.26.00020</v>
          </cell>
          <cell r="B1777" t="str">
            <v>Fornecimento e Instalação de Tubo Ferro Galvanizado S/ Costura 4 Pol x  6.00 x 3.35mm</v>
          </cell>
          <cell r="C1777" t="str">
            <v>ML</v>
          </cell>
          <cell r="D1777">
            <v>87.686899999999994</v>
          </cell>
        </row>
        <row r="1778">
          <cell r="A1778" t="str">
            <v>001.26.00040</v>
          </cell>
          <cell r="B1778" t="str">
            <v>Fornecimento e Instalação de Tubo Ferro Galvanizado S/ Costura 3 Pol x  6.00 x 3.35mm</v>
          </cell>
          <cell r="C1778" t="str">
            <v>ML</v>
          </cell>
          <cell r="D1778">
            <v>61.173099999999998</v>
          </cell>
        </row>
        <row r="1779">
          <cell r="A1779" t="str">
            <v>001.26.00060</v>
          </cell>
          <cell r="B1779" t="str">
            <v>Fornecimento e Instalação de Tubo Ferro Galvanizado S/ Costura 2.5 Pol x  6.00 x 3.35mm</v>
          </cell>
          <cell r="C1779" t="str">
            <v>ML</v>
          </cell>
          <cell r="D1779">
            <v>51.073900000000002</v>
          </cell>
        </row>
        <row r="1780">
          <cell r="A1780" t="str">
            <v>001.26.00080</v>
          </cell>
          <cell r="B1780" t="str">
            <v>Fornecimento e Instalação de Tubo Ferro Galvanizado S/ Costura 2 Pol x  6.00 x 3.00mm</v>
          </cell>
          <cell r="C1780" t="str">
            <v>ML</v>
          </cell>
          <cell r="D1780">
            <v>36.705300000000001</v>
          </cell>
        </row>
        <row r="1781">
          <cell r="A1781" t="str">
            <v>001.26.00100</v>
          </cell>
          <cell r="B1781" t="str">
            <v>Fornecimento e Instalação de Tubo Ferro Galvanizado S/ Costura 1.5 Pol x  6.00 x 3.00mm</v>
          </cell>
          <cell r="C1781" t="str">
            <v>ML</v>
          </cell>
          <cell r="D1781">
            <v>28.337399999999999</v>
          </cell>
        </row>
        <row r="1782">
          <cell r="A1782" t="str">
            <v>001.26.00120</v>
          </cell>
          <cell r="B1782" t="str">
            <v>Fornecimento e Instalação de Tubo Ferro Galvanizado S/ Costura 1 1/4 Pol x 6.00 x 2.65mm</v>
          </cell>
          <cell r="C1782" t="str">
            <v>ML</v>
          </cell>
          <cell r="D1782">
            <v>23.322700000000001</v>
          </cell>
        </row>
        <row r="1783">
          <cell r="A1783" t="str">
            <v>001.26.00140</v>
          </cell>
          <cell r="B1783" t="str">
            <v>Fornecimento e Instalação de Tubo Ferro Galvanizado S/ Costura 1 Pol x 6.00 x 2.65mm</v>
          </cell>
          <cell r="C1783" t="str">
            <v>ML</v>
          </cell>
          <cell r="D1783">
            <v>18.498899999999999</v>
          </cell>
        </row>
        <row r="1784">
          <cell r="A1784" t="str">
            <v>001.26.00160</v>
          </cell>
          <cell r="B1784" t="str">
            <v>Fornecimento e Instalação de Tubo Ferro Galvanizado S/ Costura 3/4 Pol x 6.00 x 2.25mm</v>
          </cell>
          <cell r="C1784" t="str">
            <v>ML</v>
          </cell>
          <cell r="D1784">
            <v>12.9133</v>
          </cell>
        </row>
        <row r="1785">
          <cell r="A1785" t="str">
            <v>001.26.00180</v>
          </cell>
          <cell r="B1785" t="str">
            <v>Fornecimento e Instalação de Tubo Ferro Galvanizado S/ Costura 1/2 Pol x 6.00 x 2.25mm</v>
          </cell>
          <cell r="C1785" t="str">
            <v>ML</v>
          </cell>
          <cell r="D1785">
            <v>10.251899999999999</v>
          </cell>
        </row>
        <row r="1786">
          <cell r="A1786" t="str">
            <v>001.26.00200</v>
          </cell>
          <cell r="B1786" t="str">
            <v>Fornecimento e Instalação de Cotov.Redução de Ferro Galvanizado 90  2.5x2 Pol</v>
          </cell>
          <cell r="C1786" t="str">
            <v>UN</v>
          </cell>
          <cell r="D1786">
            <v>45.912599999999998</v>
          </cell>
        </row>
        <row r="1787">
          <cell r="A1787" t="str">
            <v>001.26.00220</v>
          </cell>
          <cell r="B1787" t="str">
            <v>Fornecimento e Instalação de Cotov.Redução de Ferro Galvanizado 90  2x1.5 Pol</v>
          </cell>
          <cell r="C1787" t="str">
            <v>UN</v>
          </cell>
          <cell r="D1787">
            <v>45.443899999999999</v>
          </cell>
        </row>
        <row r="1788">
          <cell r="A1788" t="str">
            <v>001.26.00240</v>
          </cell>
          <cell r="B1788" t="str">
            <v>Fornecimento e Instalação de Cotov.Redução de Ferro Galvanizado 90° 1.5x1 1/4 Pol</v>
          </cell>
          <cell r="C1788" t="str">
            <v>UN</v>
          </cell>
          <cell r="D1788">
            <v>21.543900000000001</v>
          </cell>
        </row>
        <row r="1789">
          <cell r="A1789" t="str">
            <v>001.26.00260</v>
          </cell>
          <cell r="B1789" t="str">
            <v>Fornecimento e Instalação de Cotov.Redução de Ferro Galvanizado 90° 1.5x1pol</v>
          </cell>
          <cell r="C1789" t="str">
            <v>UN</v>
          </cell>
          <cell r="D1789">
            <v>13.543900000000001</v>
          </cell>
        </row>
        <row r="1790">
          <cell r="A1790" t="str">
            <v>001.26.00280</v>
          </cell>
          <cell r="B1790" t="str">
            <v>Fornecimento e Instalação de Cotov.Redução de Ferro Galvanizado 90 1.5x3/4 Pol</v>
          </cell>
          <cell r="C1790" t="str">
            <v>UN</v>
          </cell>
          <cell r="D1790">
            <v>16.2439</v>
          </cell>
        </row>
        <row r="1791">
          <cell r="A1791" t="str">
            <v>001.26.00300</v>
          </cell>
          <cell r="B1791" t="str">
            <v>Fornecimento e Instalação de Cotov.Redução de Ferro Galvanizado 90° 1 1/4x1 Pol</v>
          </cell>
          <cell r="C1791" t="str">
            <v>UN</v>
          </cell>
          <cell r="D1791">
            <v>10.023899999999999</v>
          </cell>
        </row>
        <row r="1792">
          <cell r="A1792" t="str">
            <v>001.26.00320</v>
          </cell>
          <cell r="B1792" t="str">
            <v>Fornecimento e Instalação de Cotov.Redução de Ferro Galvanizado 90° 1 1/4x 3/4 Pol</v>
          </cell>
          <cell r="C1792" t="str">
            <v>UN</v>
          </cell>
          <cell r="D1792">
            <v>16.2439</v>
          </cell>
        </row>
        <row r="1793">
          <cell r="A1793" t="str">
            <v>001.26.00340</v>
          </cell>
          <cell r="B1793" t="str">
            <v>Fornecimento e Instalação de Cotov.Redução de Ferro Galvanizado 90° 1x3/4 Pol</v>
          </cell>
          <cell r="C1793" t="str">
            <v>UN</v>
          </cell>
          <cell r="D1793">
            <v>6.6851000000000003</v>
          </cell>
        </row>
        <row r="1794">
          <cell r="A1794" t="str">
            <v>001.26.00360</v>
          </cell>
          <cell r="B1794" t="str">
            <v>Fornecimento e Instalação de Cotov.Redução de Ferro Galvanizado 90° 1x1/2 Pol</v>
          </cell>
          <cell r="C1794" t="str">
            <v>UN</v>
          </cell>
          <cell r="D1794">
            <v>6.6851000000000003</v>
          </cell>
        </row>
        <row r="1795">
          <cell r="A1795" t="str">
            <v>001.26.00380</v>
          </cell>
          <cell r="B1795" t="str">
            <v>Fornecimento e Instalação de Cotov.Redução de Ferro Galvanizado 90° 3/4x1/2 Pol</v>
          </cell>
          <cell r="C1795" t="str">
            <v>UN</v>
          </cell>
          <cell r="D1795">
            <v>4.3851000000000004</v>
          </cell>
        </row>
        <row r="1796">
          <cell r="A1796" t="str">
            <v>001.26.00400</v>
          </cell>
          <cell r="B1796" t="str">
            <v>Fornecimento e Instalação de Bucha Redução Ferro Galvanizado 4x3 Pol</v>
          </cell>
          <cell r="C1796" t="str">
            <v>UN</v>
          </cell>
          <cell r="D1796">
            <v>31.4101</v>
          </cell>
        </row>
        <row r="1797">
          <cell r="A1797" t="str">
            <v>001.26.00420</v>
          </cell>
          <cell r="B1797" t="str">
            <v>Fornecimento e Instalação de Bucha Redução Ferro Galvanizado 4x2.5 Pol</v>
          </cell>
          <cell r="C1797" t="str">
            <v>UN</v>
          </cell>
          <cell r="D1797">
            <v>25.080100000000002</v>
          </cell>
        </row>
        <row r="1798">
          <cell r="A1798" t="str">
            <v>001.26.00440</v>
          </cell>
          <cell r="B1798" t="str">
            <v>Fornecimento e Instalação de Bucha Redução Ferro Galvanizado 4x2 Pol</v>
          </cell>
          <cell r="C1798" t="str">
            <v>UN</v>
          </cell>
          <cell r="D1798">
            <v>31.4101</v>
          </cell>
        </row>
        <row r="1799">
          <cell r="A1799" t="str">
            <v>001.26.00460</v>
          </cell>
          <cell r="B1799" t="str">
            <v>Fornecimento e Instalação de Bucha Redução Ferro Galvanizado 3x2.5 Pol</v>
          </cell>
          <cell r="C1799" t="str">
            <v>UN</v>
          </cell>
          <cell r="D1799">
            <v>18.921399999999998</v>
          </cell>
        </row>
        <row r="1800">
          <cell r="A1800" t="str">
            <v>001.26.00480</v>
          </cell>
          <cell r="B1800" t="str">
            <v>Forneicmento e Instalação de Bucha Redução Ferro Galvanizado 3x2 Pol</v>
          </cell>
          <cell r="C1800" t="str">
            <v>UN</v>
          </cell>
          <cell r="D1800">
            <v>18.921399999999998</v>
          </cell>
        </row>
        <row r="1801">
          <cell r="A1801" t="str">
            <v>001.26.00500</v>
          </cell>
          <cell r="B1801" t="str">
            <v>Fornecimento e Instalação de Bucha Redução Ferro Galvanizado 2.5x2 Pol</v>
          </cell>
          <cell r="C1801" t="str">
            <v>UN</v>
          </cell>
          <cell r="D1801">
            <v>12.5426</v>
          </cell>
        </row>
        <row r="1802">
          <cell r="A1802" t="str">
            <v>001.26.00520</v>
          </cell>
          <cell r="B1802" t="str">
            <v>Forneicmento e Instalação de Bucha Redução Ferro Galvanizado  2.5x1.5 Pol</v>
          </cell>
          <cell r="C1802" t="str">
            <v>UN</v>
          </cell>
          <cell r="D1802">
            <v>11.852600000000001</v>
          </cell>
        </row>
        <row r="1803">
          <cell r="A1803" t="str">
            <v>001.26.00540</v>
          </cell>
          <cell r="B1803" t="str">
            <v>Fornecimento e Instalação de Bucha Redução Ferro Galvanizado 2.5x1 1/4 Pol</v>
          </cell>
          <cell r="C1803" t="str">
            <v>UN</v>
          </cell>
          <cell r="D1803">
            <v>9.9925999999999995</v>
          </cell>
        </row>
        <row r="1804">
          <cell r="A1804" t="str">
            <v>001.26.00560</v>
          </cell>
          <cell r="B1804" t="str">
            <v>Fornecimento e Instalação de Bucha Redução Ferro Galvanizado. 2x1.5 Pol</v>
          </cell>
          <cell r="C1804" t="str">
            <v>UN</v>
          </cell>
          <cell r="D1804">
            <v>8.5938999999999997</v>
          </cell>
        </row>
        <row r="1805">
          <cell r="A1805" t="str">
            <v>001.26.00580</v>
          </cell>
          <cell r="B1805" t="str">
            <v>Fornecimento e Instalação de Bucha Redução Ferro Galvanizado 2x1 1/4 Pol</v>
          </cell>
          <cell r="C1805" t="str">
            <v>UN</v>
          </cell>
          <cell r="D1805">
            <v>8.2439</v>
          </cell>
        </row>
        <row r="1806">
          <cell r="A1806" t="str">
            <v>001.26.00600</v>
          </cell>
          <cell r="B1806" t="str">
            <v>Fornecimento e Instalação de Bucha Redução Ferro Galvanizado 2x1 Pol</v>
          </cell>
          <cell r="C1806" t="str">
            <v>UN</v>
          </cell>
          <cell r="D1806">
            <v>8.5338999999999992</v>
          </cell>
        </row>
        <row r="1807">
          <cell r="A1807" t="str">
            <v>001.26.00620</v>
          </cell>
          <cell r="B1807" t="str">
            <v>Fornecimento e Instalação de Bucha Redução Ferro Galvanizado 2x3/4 Pol</v>
          </cell>
          <cell r="C1807" t="str">
            <v>UN</v>
          </cell>
          <cell r="D1807">
            <v>8.5338999999999992</v>
          </cell>
        </row>
        <row r="1808">
          <cell r="A1808" t="str">
            <v>001.26.00640</v>
          </cell>
          <cell r="B1808" t="str">
            <v>Fornecimento e Instalação de Bucha Redução Ferro Galvanizado 1.5x1 1/4 Pol</v>
          </cell>
          <cell r="C1808" t="str">
            <v>UN</v>
          </cell>
          <cell r="D1808">
            <v>6.5739000000000001</v>
          </cell>
        </row>
        <row r="1809">
          <cell r="A1809" t="str">
            <v>001.26.00660</v>
          </cell>
          <cell r="B1809" t="str">
            <v>Fornecimento e Instalação de Bucha Redução Ferro Galvanizado 1.5x1 Pol</v>
          </cell>
          <cell r="C1809" t="str">
            <v>UN</v>
          </cell>
          <cell r="D1809">
            <v>6.2839</v>
          </cell>
        </row>
        <row r="1810">
          <cell r="A1810" t="str">
            <v>001.26.00680</v>
          </cell>
          <cell r="B1810" t="str">
            <v>Fornecimento e Instalação de Bucha Redução Ferro Galvanizado 1.5x3/4 Pol</v>
          </cell>
          <cell r="C1810" t="str">
            <v>UN</v>
          </cell>
          <cell r="D1810">
            <v>6.5538999999999996</v>
          </cell>
        </row>
        <row r="1811">
          <cell r="A1811" t="str">
            <v>001.26.00700</v>
          </cell>
          <cell r="B1811" t="str">
            <v>Fornecimento e Instalação de Bucha Redução Ferro Galvanizado 1 1/4x1 Pol</v>
          </cell>
          <cell r="C1811" t="str">
            <v>UN</v>
          </cell>
          <cell r="D1811">
            <v>5.8738999999999999</v>
          </cell>
        </row>
        <row r="1812">
          <cell r="A1812" t="str">
            <v>001.26.00720</v>
          </cell>
          <cell r="B1812" t="str">
            <v>Fornecimento e Instalação de Bucha Redução Ferro Galvanizado 1 1/4x3/4 Pol</v>
          </cell>
          <cell r="C1812" t="str">
            <v>UN</v>
          </cell>
          <cell r="D1812">
            <v>5.8838999999999997</v>
          </cell>
        </row>
        <row r="1813">
          <cell r="A1813" t="str">
            <v>001.26.00740</v>
          </cell>
          <cell r="B1813" t="str">
            <v>Fornecimento e Instalação de Bucha Redução Ferro Galvanizado 1 1/4x1/2 Pol</v>
          </cell>
          <cell r="C1813" t="str">
            <v>UN</v>
          </cell>
          <cell r="D1813">
            <v>5.5838999999999999</v>
          </cell>
        </row>
        <row r="1814">
          <cell r="A1814" t="str">
            <v>001.26.00760</v>
          </cell>
          <cell r="B1814" t="str">
            <v>Fornecimento e Instalação de Bucha Redução Ferro Galvanizado 1x3/4 Pol</v>
          </cell>
          <cell r="C1814" t="str">
            <v>UN</v>
          </cell>
          <cell r="D1814">
            <v>4.0850999999999997</v>
          </cell>
        </row>
        <row r="1815">
          <cell r="A1815" t="str">
            <v>001.26.00780</v>
          </cell>
          <cell r="B1815" t="str">
            <v>Fornecimento e Instalação de Bucha Redução Ferro Galvanizado 1x1/2 Pol</v>
          </cell>
          <cell r="C1815" t="str">
            <v>UN</v>
          </cell>
          <cell r="D1815">
            <v>4.0551000000000004</v>
          </cell>
        </row>
        <row r="1816">
          <cell r="A1816" t="str">
            <v>001.26.00800</v>
          </cell>
          <cell r="B1816" t="str">
            <v>Fornecimento e Instalação de Bucha Redução Ferro Galvanizado 3/4x1/2 Pol</v>
          </cell>
          <cell r="C1816" t="str">
            <v>UN</v>
          </cell>
          <cell r="D1816">
            <v>3.4350999999999998</v>
          </cell>
        </row>
        <row r="1817">
          <cell r="A1817" t="str">
            <v>001.26.00820</v>
          </cell>
          <cell r="B1817" t="str">
            <v>Fornecimento e Instalação de Luva De Redução De Ferro Galvanizado 4x3 Pol</v>
          </cell>
          <cell r="C1817" t="str">
            <v>UN</v>
          </cell>
          <cell r="D1817">
            <v>31.720099999999999</v>
          </cell>
        </row>
        <row r="1818">
          <cell r="A1818" t="str">
            <v>001.26.00840</v>
          </cell>
          <cell r="B1818" t="str">
            <v>Fornecimento e Instalação de Luva De Redução De Ferro Galvanizado 4x2.5 Pol</v>
          </cell>
          <cell r="C1818" t="str">
            <v>UN</v>
          </cell>
          <cell r="D1818">
            <v>23.440100000000001</v>
          </cell>
        </row>
        <row r="1819">
          <cell r="A1819" t="str">
            <v>001.26.00860</v>
          </cell>
          <cell r="B1819" t="str">
            <v>Fornecimento e Instalação de Luva De Redução De Ferro Galvanizado 4x2 Pol</v>
          </cell>
          <cell r="C1819" t="str">
            <v>UN</v>
          </cell>
          <cell r="D1819">
            <v>31.720099999999999</v>
          </cell>
        </row>
        <row r="1820">
          <cell r="A1820" t="str">
            <v>001.26.00880</v>
          </cell>
          <cell r="B1820" t="str">
            <v>Fornecimento e Instalação de Luva De Redução De Ferro Galvanizado 3x2.5 Pol</v>
          </cell>
          <cell r="C1820" t="str">
            <v>UN</v>
          </cell>
          <cell r="D1820">
            <v>22.481400000000001</v>
          </cell>
        </row>
        <row r="1821">
          <cell r="A1821" t="str">
            <v>001.26.00900</v>
          </cell>
          <cell r="B1821" t="str">
            <v>Fornecimento e Instalação de Luva De Redução De Ferro Galvanizado 3x2 Pol</v>
          </cell>
          <cell r="C1821" t="str">
            <v>UN</v>
          </cell>
          <cell r="D1821">
            <v>22.481400000000001</v>
          </cell>
        </row>
        <row r="1822">
          <cell r="A1822" t="str">
            <v>001.26.00920</v>
          </cell>
          <cell r="B1822" t="str">
            <v>Fornecimento e Instalação de Luva De Redução De Ferro Galvanizado 3x1.5 Pol</v>
          </cell>
          <cell r="C1822" t="str">
            <v>UN</v>
          </cell>
          <cell r="D1822">
            <v>22.481400000000001</v>
          </cell>
        </row>
        <row r="1823">
          <cell r="A1823" t="str">
            <v>001.26.00940</v>
          </cell>
          <cell r="B1823" t="str">
            <v>Fornecimento e Instalação de Luva De Redução De Ferro Galvanizado 2.5x2 Pol</v>
          </cell>
          <cell r="C1823" t="str">
            <v>UN</v>
          </cell>
          <cell r="D1823">
            <v>12.1126</v>
          </cell>
        </row>
        <row r="1824">
          <cell r="A1824" t="str">
            <v>001.26.00960</v>
          </cell>
          <cell r="B1824" t="str">
            <v>Fornecimento e Instalação de Luva De Redução De Ferro Galvanizado 2.5x1 1/4 Pol</v>
          </cell>
          <cell r="C1824" t="str">
            <v>UN</v>
          </cell>
          <cell r="D1824">
            <v>12.1126</v>
          </cell>
        </row>
        <row r="1825">
          <cell r="A1825" t="str">
            <v>001.26.00980</v>
          </cell>
          <cell r="B1825" t="str">
            <v>Fornecimento e Instalação de Luva De Redução De Ferro Galvanizado 2.5x1.5 Pol</v>
          </cell>
          <cell r="C1825" t="str">
            <v>UN</v>
          </cell>
          <cell r="D1825">
            <v>12.1126</v>
          </cell>
        </row>
        <row r="1826">
          <cell r="A1826" t="str">
            <v>001.26.01000</v>
          </cell>
          <cell r="B1826" t="str">
            <v>Fornecimento e Instalação de Luva De Redução De Ferro Galvanizado 2x1 1/4 Pol</v>
          </cell>
          <cell r="C1826" t="str">
            <v>UN</v>
          </cell>
          <cell r="D1826">
            <v>12.1126</v>
          </cell>
        </row>
        <row r="1827">
          <cell r="A1827" t="str">
            <v>001.26.01020</v>
          </cell>
          <cell r="B1827" t="str">
            <v>Fornecimento e Instalação de Luva De Redução De Ferro Galvanizado 2x1 Pol</v>
          </cell>
          <cell r="C1827" t="str">
            <v>UN</v>
          </cell>
          <cell r="D1827">
            <v>11.6439</v>
          </cell>
        </row>
        <row r="1828">
          <cell r="A1828" t="str">
            <v>001.26.01040</v>
          </cell>
          <cell r="B1828" t="str">
            <v>Fornecimento e Instalação de Luva De Redução De Ferro Galvanizado 1.5x1 Pol</v>
          </cell>
          <cell r="C1828" t="str">
            <v>UN</v>
          </cell>
          <cell r="D1828">
            <v>7.8438999999999997</v>
          </cell>
        </row>
        <row r="1829">
          <cell r="A1829" t="str">
            <v>001.26.01060</v>
          </cell>
          <cell r="B1829" t="str">
            <v>Fornecimento e Instalação de Luva De Redução De Ferro Galvanizado 11/4x1 Pol</v>
          </cell>
          <cell r="C1829" t="str">
            <v>UN</v>
          </cell>
          <cell r="D1829">
            <v>7.0438999999999998</v>
          </cell>
        </row>
        <row r="1830">
          <cell r="A1830" t="str">
            <v>001.26.01080</v>
          </cell>
          <cell r="B1830" t="str">
            <v>Fornecimento e Instalação de Luva De Redução De Ferro Galvanizado  1 1/4x3/4 Pol</v>
          </cell>
          <cell r="C1830" t="str">
            <v>UN</v>
          </cell>
          <cell r="D1830">
            <v>7.0438999999999998</v>
          </cell>
        </row>
        <row r="1831">
          <cell r="A1831" t="str">
            <v>001.26.01100</v>
          </cell>
          <cell r="B1831" t="str">
            <v>Fornecimento e Instalação de Luva De Redução De Ferro Galvanizado  1 1/4x1/2 Pol</v>
          </cell>
          <cell r="C1831" t="str">
            <v>UN</v>
          </cell>
          <cell r="D1831">
            <v>7.0438999999999998</v>
          </cell>
        </row>
        <row r="1832">
          <cell r="A1832" t="str">
            <v>001.26.01120</v>
          </cell>
          <cell r="B1832" t="str">
            <v>Fornecimento e Instalação de Luva De Redução De Ferro Galvanizado 1x3/4 Pol</v>
          </cell>
          <cell r="C1832" t="str">
            <v>UN</v>
          </cell>
          <cell r="D1832">
            <v>5.1750999999999996</v>
          </cell>
        </row>
        <row r="1833">
          <cell r="A1833" t="str">
            <v>001.26.01140</v>
          </cell>
          <cell r="B1833" t="str">
            <v>Fornecimento e Instalação de Luva De Redução De Ferro Galvanizado  1x1/2 Pol</v>
          </cell>
          <cell r="C1833" t="str">
            <v>UN</v>
          </cell>
          <cell r="D1833">
            <v>4.7751000000000001</v>
          </cell>
        </row>
        <row r="1834">
          <cell r="A1834" t="str">
            <v>001.26.01160</v>
          </cell>
          <cell r="B1834" t="str">
            <v>Fornecimento e Instalação de Luva De Redução De Ferro Galvanizado  3/4x1/2 Pol</v>
          </cell>
          <cell r="C1834" t="str">
            <v>UN</v>
          </cell>
          <cell r="D1834">
            <v>3.9750999999999999</v>
          </cell>
        </row>
        <row r="1835">
          <cell r="A1835" t="str">
            <v>001.26.01180</v>
          </cell>
          <cell r="B1835" t="str">
            <v>Fornecimento e Instalação de Cotov. De Ferro Galvanizado 90° 4 Pol</v>
          </cell>
          <cell r="C1835" t="str">
            <v>UN</v>
          </cell>
          <cell r="D1835">
            <v>50.440100000000001</v>
          </cell>
        </row>
        <row r="1836">
          <cell r="A1836" t="str">
            <v>001.26.01200</v>
          </cell>
          <cell r="B1836" t="str">
            <v>Fornecimento e Instalação de Cotov. De Ferro Galvanizado. 90° 3 Pol</v>
          </cell>
          <cell r="C1836" t="str">
            <v>UN</v>
          </cell>
          <cell r="D1836">
            <v>31.261399999999998</v>
          </cell>
        </row>
        <row r="1837">
          <cell r="A1837" t="str">
            <v>001.26.01220</v>
          </cell>
          <cell r="B1837" t="str">
            <v>Fornecimento e Instalação de Cotov. De Ferro Galvanizado 90° 2.5 Pol</v>
          </cell>
          <cell r="C1837" t="str">
            <v>UN</v>
          </cell>
          <cell r="D1837">
            <v>21.592600000000001</v>
          </cell>
        </row>
        <row r="1838">
          <cell r="A1838" t="str">
            <v>001.26.01240</v>
          </cell>
          <cell r="B1838" t="str">
            <v>Fornecimento e Instalação de Cotov. De Ferro Galvanizado 90° 2 Pol</v>
          </cell>
          <cell r="C1838" t="str">
            <v>UN</v>
          </cell>
          <cell r="D1838">
            <v>12.943899999999999</v>
          </cell>
        </row>
        <row r="1839">
          <cell r="A1839" t="str">
            <v>001.26.01260</v>
          </cell>
          <cell r="B1839" t="str">
            <v>Fornecimento e Instalação de Cotov. De Ferro Galvanizado 90° 1.5 Pol</v>
          </cell>
          <cell r="C1839" t="str">
            <v>UN</v>
          </cell>
          <cell r="D1839">
            <v>12.8439</v>
          </cell>
        </row>
        <row r="1840">
          <cell r="A1840" t="str">
            <v>001.26.01280</v>
          </cell>
          <cell r="B1840" t="str">
            <v>Fornecimento e Instalação de Cotov. De Ferro Galvanizado 90°  1 1/4 Pol</v>
          </cell>
          <cell r="C1840" t="str">
            <v>UN</v>
          </cell>
          <cell r="D1840">
            <v>10.023899999999999</v>
          </cell>
        </row>
        <row r="1841">
          <cell r="A1841" t="str">
            <v>001.26.01300</v>
          </cell>
          <cell r="B1841" t="str">
            <v>Fornecimento e Instalação de Cotov. De Ferro Galvanizado 90° 1 Pol</v>
          </cell>
          <cell r="C1841" t="str">
            <v>UN</v>
          </cell>
          <cell r="D1841">
            <v>6.6851000000000003</v>
          </cell>
        </row>
        <row r="1842">
          <cell r="A1842" t="str">
            <v>001.26.01320</v>
          </cell>
          <cell r="B1842" t="str">
            <v>Fornecimento e Instalação de Cotov. De Ferro Galvanizado 90°  3/4 Pol</v>
          </cell>
          <cell r="C1842" t="str">
            <v>UN</v>
          </cell>
          <cell r="D1842">
            <v>4.0850999999999997</v>
          </cell>
        </row>
        <row r="1843">
          <cell r="A1843" t="str">
            <v>001.26.01340</v>
          </cell>
          <cell r="B1843" t="str">
            <v>Fornecimento e Instalação de Cotov. De Ferro Galvanizado 90° 1/2 Pol</v>
          </cell>
          <cell r="C1843" t="str">
            <v>UN</v>
          </cell>
          <cell r="D1843">
            <v>3.5651000000000002</v>
          </cell>
        </row>
        <row r="1844">
          <cell r="A1844" t="str">
            <v>001.26.01360</v>
          </cell>
          <cell r="B1844" t="str">
            <v>Fornecimento e Instalação de Tee De Ferro Galvanizado 4 Pol</v>
          </cell>
          <cell r="C1844" t="str">
            <v>UN</v>
          </cell>
          <cell r="D1844">
            <v>54.587699999999998</v>
          </cell>
        </row>
        <row r="1845">
          <cell r="A1845" t="str">
            <v>001.26.01380</v>
          </cell>
          <cell r="B1845" t="str">
            <v>Fornecimento e Instalação de Tee De Ferro Galvanizado 3 Pol</v>
          </cell>
          <cell r="C1845" t="str">
            <v>UN</v>
          </cell>
          <cell r="D1845">
            <v>39.718899999999998</v>
          </cell>
        </row>
        <row r="1846">
          <cell r="A1846" t="str">
            <v>001.26.01400</v>
          </cell>
          <cell r="B1846" t="str">
            <v>Fornecimento e Instalação de Tee De Ferro Galvanizado 2.5 Pol</v>
          </cell>
          <cell r="C1846" t="str">
            <v>UN</v>
          </cell>
          <cell r="D1846">
            <v>30.2501</v>
          </cell>
        </row>
        <row r="1847">
          <cell r="A1847" t="str">
            <v>001.26.01420</v>
          </cell>
          <cell r="B1847" t="str">
            <v>Fornecimento e Instalação de Tee De Ferro Galvanizado 2 Pol</v>
          </cell>
          <cell r="C1847" t="str">
            <v>UN</v>
          </cell>
          <cell r="D1847">
            <v>17.303000000000001</v>
          </cell>
        </row>
        <row r="1848">
          <cell r="A1848" t="str">
            <v>001.26.01440</v>
          </cell>
          <cell r="B1848" t="str">
            <v>Fornecimento e Instalação de Tee De Ferro Galvanizado 1.5 Pol</v>
          </cell>
          <cell r="C1848" t="str">
            <v>UN</v>
          </cell>
          <cell r="D1848">
            <v>11.8314</v>
          </cell>
        </row>
        <row r="1849">
          <cell r="A1849" t="str">
            <v>001.26.01460</v>
          </cell>
          <cell r="B1849" t="str">
            <v>Fornecimento e Instalação de Tee De Ferro Galvanizado 1 1/4 Pol</v>
          </cell>
          <cell r="C1849" t="str">
            <v>UN</v>
          </cell>
          <cell r="D1849">
            <v>10.6814</v>
          </cell>
        </row>
        <row r="1850">
          <cell r="A1850" t="str">
            <v>001.26.01480</v>
          </cell>
          <cell r="B1850" t="str">
            <v>Fornecimento e Instalação de Tee De Ferro Galvanizado 1 Pol</v>
          </cell>
          <cell r="C1850" t="str">
            <v>UN</v>
          </cell>
          <cell r="D1850">
            <v>7.5625999999999998</v>
          </cell>
        </row>
        <row r="1851">
          <cell r="A1851" t="str">
            <v>001.26.01500</v>
          </cell>
          <cell r="B1851" t="str">
            <v>Fornecimento e Instalação de Tee De Ferro Galvanizado 3/4 Pol</v>
          </cell>
          <cell r="C1851" t="str">
            <v>UN</v>
          </cell>
          <cell r="D1851">
            <v>5.5125999999999999</v>
          </cell>
        </row>
        <row r="1852">
          <cell r="A1852" t="str">
            <v>001.26.01520</v>
          </cell>
          <cell r="B1852" t="str">
            <v>Fornecimento e Instalação de Tee De Ferro Galvanizado 1/2 Pol</v>
          </cell>
          <cell r="C1852" t="str">
            <v>UN</v>
          </cell>
          <cell r="D1852">
            <v>4.1525999999999996</v>
          </cell>
        </row>
        <row r="1853">
          <cell r="A1853" t="str">
            <v>001.26.01540</v>
          </cell>
          <cell r="B1853" t="str">
            <v>Fornecimento e Instalação de Tee Redução De Ferro Galvanizado 4x3 Pol</v>
          </cell>
          <cell r="C1853" t="str">
            <v>UN</v>
          </cell>
          <cell r="D1853">
            <v>90.187700000000007</v>
          </cell>
        </row>
        <row r="1854">
          <cell r="A1854" t="str">
            <v>001.26.01560</v>
          </cell>
          <cell r="B1854" t="str">
            <v>Fornecimento e Instalação de Tee Redução De Ferro Galvanizado 4x2 Pol</v>
          </cell>
          <cell r="C1854" t="str">
            <v>UN</v>
          </cell>
          <cell r="D1854">
            <v>90.187700000000007</v>
          </cell>
        </row>
        <row r="1855">
          <cell r="A1855" t="str">
            <v>001.26.01580</v>
          </cell>
          <cell r="B1855" t="str">
            <v>Fornecimento e Instalação de Tee Redução De Ferro Galvanizado 3x2.5 Pol</v>
          </cell>
          <cell r="C1855" t="str">
            <v>UN</v>
          </cell>
          <cell r="D1855">
            <v>49.218899999999998</v>
          </cell>
        </row>
        <row r="1856">
          <cell r="A1856" t="str">
            <v>001.26.01600</v>
          </cell>
          <cell r="B1856" t="str">
            <v>Fornecimento e Instalação de Tee Redução De Ferro Galvanizado 3x2 Pol</v>
          </cell>
          <cell r="C1856" t="str">
            <v>UN</v>
          </cell>
          <cell r="D1856">
            <v>31.6189</v>
          </cell>
        </row>
        <row r="1857">
          <cell r="A1857" t="str">
            <v>001.26.01620</v>
          </cell>
          <cell r="B1857" t="str">
            <v>Fornecimento e Instalação de Tee Redução De Ferro Galvanizado 3x1.5 Pol</v>
          </cell>
          <cell r="C1857" t="str">
            <v>UN</v>
          </cell>
          <cell r="D1857">
            <v>31.6189</v>
          </cell>
        </row>
        <row r="1858">
          <cell r="A1858" t="str">
            <v>001.26.01640</v>
          </cell>
          <cell r="B1858" t="str">
            <v>Fornecimento e Instalação de Tee Redução De Ferro Galvanizado 2.5x2 Pol</v>
          </cell>
          <cell r="C1858" t="str">
            <v>UN</v>
          </cell>
          <cell r="D1858">
            <v>38.190100000000001</v>
          </cell>
        </row>
        <row r="1859">
          <cell r="A1859" t="str">
            <v>001.26.01660</v>
          </cell>
          <cell r="B1859" t="str">
            <v>Fornecimento e Instalação de Tee Redução De Ferro Galvanizado 2.5x1 1/4 Pol</v>
          </cell>
          <cell r="C1859" t="str">
            <v>UN</v>
          </cell>
          <cell r="D1859">
            <v>26.2501</v>
          </cell>
        </row>
        <row r="1860">
          <cell r="A1860" t="str">
            <v>001.26.01680</v>
          </cell>
          <cell r="B1860" t="str">
            <v>Fornecimento e Instalação de Tee Redução De Ferro Galvanizado 2x11/2pol</v>
          </cell>
          <cell r="C1860" t="str">
            <v>UN</v>
          </cell>
          <cell r="D1860">
            <v>14.700100000000001</v>
          </cell>
        </row>
        <row r="1861">
          <cell r="A1861" t="str">
            <v>001.26.01700</v>
          </cell>
          <cell r="B1861" t="str">
            <v>Fornecimento e Instalação de Tee Redução De Ferro Galvanizado 2x11/4pol</v>
          </cell>
          <cell r="C1861" t="str">
            <v>UN</v>
          </cell>
          <cell r="D1861">
            <v>17.700099999999999</v>
          </cell>
        </row>
        <row r="1862">
          <cell r="A1862" t="str">
            <v>001.26.01720</v>
          </cell>
          <cell r="B1862" t="str">
            <v>Fornecimento e Instalação de Tee Redução De Ferro Galvanizado 2x1 Pol</v>
          </cell>
          <cell r="C1862" t="str">
            <v>UN</v>
          </cell>
          <cell r="D1862">
            <v>13.7814</v>
          </cell>
        </row>
        <row r="1863">
          <cell r="A1863" t="str">
            <v>001.26.01740</v>
          </cell>
          <cell r="B1863" t="str">
            <v>Fornecimento e Instalação de Tee Redução De Ferro Galvanizado 1.5 X 1.1/4 Pol</v>
          </cell>
          <cell r="C1863" t="str">
            <v>UN</v>
          </cell>
          <cell r="D1863">
            <v>9.8513999999999999</v>
          </cell>
        </row>
        <row r="1864">
          <cell r="A1864" t="str">
            <v>001.26.01760</v>
          </cell>
          <cell r="B1864" t="str">
            <v>Fornecimento e Instalação de Tee Redução De Ferro Galvanizado 1.5 X 1 Pol</v>
          </cell>
          <cell r="C1864" t="str">
            <v>UN</v>
          </cell>
          <cell r="D1864">
            <v>14.1014</v>
          </cell>
        </row>
        <row r="1865">
          <cell r="A1865" t="str">
            <v>001.26.01780</v>
          </cell>
          <cell r="B1865" t="str">
            <v>Fornecimento e Instalação de Tee Redução De Ferro Galvanizado 1.5x3/4 Pol</v>
          </cell>
          <cell r="C1865" t="str">
            <v>UN</v>
          </cell>
          <cell r="D1865">
            <v>10.571400000000001</v>
          </cell>
        </row>
        <row r="1866">
          <cell r="A1866" t="str">
            <v>001.26.01800</v>
          </cell>
          <cell r="B1866" t="str">
            <v>Fornecimento e Instalação de Tee Redução De Ferro Galvanizado 1 1/4x1 Pol</v>
          </cell>
          <cell r="C1866" t="str">
            <v>UN</v>
          </cell>
          <cell r="D1866">
            <v>9.4814000000000007</v>
          </cell>
        </row>
        <row r="1867">
          <cell r="A1867" t="str">
            <v>001.26.01820</v>
          </cell>
          <cell r="B1867" t="str">
            <v>Fornecimento e Instalação de Tee Redução De Ferro Galvanizado 1 1/4x3/4 Pol</v>
          </cell>
          <cell r="C1867" t="str">
            <v>UN</v>
          </cell>
          <cell r="D1867">
            <v>9.4814000000000007</v>
          </cell>
        </row>
        <row r="1868">
          <cell r="A1868" t="str">
            <v>001.26.01840</v>
          </cell>
          <cell r="B1868" t="str">
            <v>Fornecimento e Instalação de Tee Redução De Ferro Galvanizado 1 1/4x1/2 Pol</v>
          </cell>
          <cell r="C1868" t="str">
            <v>UN</v>
          </cell>
          <cell r="D1868">
            <v>8.5814000000000004</v>
          </cell>
        </row>
        <row r="1869">
          <cell r="A1869" t="str">
            <v>001.26.01860</v>
          </cell>
          <cell r="B1869" t="str">
            <v>Fornecimento e Instalação de Tee Redução De Ferro Galvanizado 1x3/4 Pol</v>
          </cell>
          <cell r="C1869" t="str">
            <v>UN</v>
          </cell>
          <cell r="D1869">
            <v>5.8525999999999998</v>
          </cell>
        </row>
        <row r="1870">
          <cell r="A1870" t="str">
            <v>001.26.01880</v>
          </cell>
          <cell r="B1870" t="str">
            <v>Fornecimento e Instalação de Tee Redução De Ferro Galvanizado 1x1/2 Pol</v>
          </cell>
          <cell r="C1870" t="str">
            <v>UN</v>
          </cell>
          <cell r="D1870">
            <v>8.6026000000000007</v>
          </cell>
        </row>
        <row r="1871">
          <cell r="A1871" t="str">
            <v>001.26.01900</v>
          </cell>
          <cell r="B1871" t="str">
            <v>Fornecimento e Instalação de Tee Redução De Ferro Galvanizado 3/4x1/2 Pol</v>
          </cell>
          <cell r="C1871" t="str">
            <v>UN</v>
          </cell>
          <cell r="D1871">
            <v>4.4526000000000003</v>
          </cell>
        </row>
        <row r="1872">
          <cell r="A1872" t="str">
            <v>001.26.01920</v>
          </cell>
          <cell r="B1872" t="str">
            <v>Fornecimento e Instalação de Luva Simples De Ferro Galvanizado 4 Pol</v>
          </cell>
          <cell r="C1872" t="str">
            <v>UN</v>
          </cell>
          <cell r="D1872">
            <v>33.700099999999999</v>
          </cell>
        </row>
        <row r="1873">
          <cell r="A1873" t="str">
            <v>001.26.01940</v>
          </cell>
          <cell r="B1873" t="str">
            <v>Fornecimento e Instalação de Luva Simples De Ferro Galvanizado 3 Pol</v>
          </cell>
          <cell r="C1873" t="str">
            <v>UN</v>
          </cell>
          <cell r="D1873">
            <v>26.1814</v>
          </cell>
        </row>
        <row r="1874">
          <cell r="A1874" t="str">
            <v>001.26.01960</v>
          </cell>
          <cell r="B1874" t="str">
            <v>Fornecimento e Instalação de Luva Simples De Ferro Galvanizado 2.5 Pol</v>
          </cell>
          <cell r="C1874" t="str">
            <v>UN</v>
          </cell>
          <cell r="D1874">
            <v>18.3126</v>
          </cell>
        </row>
        <row r="1875">
          <cell r="A1875" t="str">
            <v>001.26.01980</v>
          </cell>
          <cell r="B1875" t="str">
            <v>Fornecimento e Instalação de Luva Simples De Ferro Galvanizado 2 Pol</v>
          </cell>
          <cell r="C1875" t="str">
            <v>UN</v>
          </cell>
          <cell r="D1875">
            <v>10.443899999999999</v>
          </cell>
        </row>
        <row r="1876">
          <cell r="A1876" t="str">
            <v>001.26.02000</v>
          </cell>
          <cell r="B1876" t="str">
            <v>Fornecimento e Instalação de Luva Simples De Ferro Galvanizado 1.5 Pol</v>
          </cell>
          <cell r="C1876" t="str">
            <v>UN</v>
          </cell>
          <cell r="D1876">
            <v>7.8438999999999997</v>
          </cell>
        </row>
        <row r="1877">
          <cell r="A1877" t="str">
            <v>001.26.02020</v>
          </cell>
          <cell r="B1877" t="str">
            <v>Fornecimento e Instalação de Luva Simples De Ferro Galvanizado 1 1/4/Pol</v>
          </cell>
          <cell r="C1877" t="str">
            <v>UN</v>
          </cell>
          <cell r="D1877">
            <v>6.2938999999999998</v>
          </cell>
        </row>
        <row r="1878">
          <cell r="A1878" t="str">
            <v>001.26.02040</v>
          </cell>
          <cell r="B1878" t="str">
            <v>Fornecimento e Instalação de Luva Simples De Ferro Galvanizado 1 Pol</v>
          </cell>
          <cell r="C1878" t="str">
            <v>UN</v>
          </cell>
          <cell r="D1878">
            <v>5.0251000000000001</v>
          </cell>
        </row>
        <row r="1879">
          <cell r="A1879" t="str">
            <v>001.26.02060</v>
          </cell>
          <cell r="B1879" t="str">
            <v>Fornecimento e Instalação de Luva Simples De Ferro Galvanizado 3/4 Pol</v>
          </cell>
          <cell r="C1879" t="str">
            <v>UN</v>
          </cell>
          <cell r="D1879">
            <v>3.8250999999999999</v>
          </cell>
        </row>
        <row r="1880">
          <cell r="A1880" t="str">
            <v>001.26.02080</v>
          </cell>
          <cell r="B1880" t="str">
            <v>Fornecimento e Instalação de Luva Simples De Ferro Galvanizado 1/2 Pol</v>
          </cell>
          <cell r="C1880" t="str">
            <v>UN</v>
          </cell>
          <cell r="D1880">
            <v>3.1251000000000002</v>
          </cell>
        </row>
        <row r="1881">
          <cell r="A1881" t="str">
            <v>001.26.02100</v>
          </cell>
          <cell r="B1881" t="str">
            <v>Fornecimento e Instalação de União Assento Plano De Ferro Galvanizado 4 Pol</v>
          </cell>
          <cell r="C1881" t="str">
            <v>UN</v>
          </cell>
          <cell r="D1881">
            <v>56.250100000000003</v>
          </cell>
        </row>
        <row r="1882">
          <cell r="A1882" t="str">
            <v>001.26.02120</v>
          </cell>
          <cell r="B1882" t="str">
            <v>Fornecimento e Instalação de União Assento Plano De Ferro Galvanizado 3 Pol</v>
          </cell>
          <cell r="C1882" t="str">
            <v>UN</v>
          </cell>
          <cell r="D1882">
            <v>45.781399999999998</v>
          </cell>
        </row>
        <row r="1883">
          <cell r="A1883" t="str">
            <v>001.26.02140</v>
          </cell>
          <cell r="B1883" t="str">
            <v>Fornecimento e Instalação de União Assento Plano De Ferro Galvanizado 2.5 Pol</v>
          </cell>
          <cell r="C1883" t="str">
            <v>UN</v>
          </cell>
          <cell r="D1883">
            <v>37.231400000000001</v>
          </cell>
        </row>
        <row r="1884">
          <cell r="A1884" t="str">
            <v>001.26.02160</v>
          </cell>
          <cell r="B1884" t="str">
            <v>Fornecimento e Instalação de União Assento Plano De Ferro Galvanizado 2 Pol</v>
          </cell>
          <cell r="C1884" t="str">
            <v>UN</v>
          </cell>
          <cell r="D1884">
            <v>26.3126</v>
          </cell>
        </row>
        <row r="1885">
          <cell r="A1885" t="str">
            <v>001.26.02180</v>
          </cell>
          <cell r="B1885" t="str">
            <v>Fornecimento e Instalação de União Assento Plano De Ferro Galvanizado 1.5 Pol</v>
          </cell>
          <cell r="C1885" t="str">
            <v>UN</v>
          </cell>
          <cell r="D1885">
            <v>18.712599999999998</v>
          </cell>
        </row>
        <row r="1886">
          <cell r="A1886" t="str">
            <v>001.26.02200</v>
          </cell>
          <cell r="B1886" t="str">
            <v>Fornecimento e Instalação de União Assento Plano De Ferro Galvanizado 1 1/4 Pol</v>
          </cell>
          <cell r="C1886" t="str">
            <v>UN</v>
          </cell>
          <cell r="D1886">
            <v>15.7126</v>
          </cell>
        </row>
        <row r="1887">
          <cell r="A1887" t="str">
            <v>001.26.02220</v>
          </cell>
          <cell r="B1887" t="str">
            <v>Fornecimento e Instalação de União Assento Plano De Ferro Galvanizado 1 Pol</v>
          </cell>
          <cell r="C1887" t="str">
            <v>UN</v>
          </cell>
          <cell r="D1887">
            <v>10.8439</v>
          </cell>
        </row>
        <row r="1888">
          <cell r="A1888" t="str">
            <v>001.26.02240</v>
          </cell>
          <cell r="B1888" t="str">
            <v>Fornecimento e Instalação de União Assento Plano De Ferro Galvanizado 3/4 Pol</v>
          </cell>
          <cell r="C1888" t="str">
            <v>UN</v>
          </cell>
          <cell r="D1888">
            <v>10.2439</v>
          </cell>
        </row>
        <row r="1889">
          <cell r="A1889" t="str">
            <v>001.26.02260</v>
          </cell>
          <cell r="B1889" t="str">
            <v>Fornecimento e Instalação de União Assento Plano De Ferro Galvanizado 1/2 Pol</v>
          </cell>
          <cell r="C1889" t="str">
            <v>UN</v>
          </cell>
          <cell r="D1889">
            <v>7.8438999999999997</v>
          </cell>
        </row>
        <row r="1890">
          <cell r="A1890" t="str">
            <v>001.26.02280</v>
          </cell>
          <cell r="B1890" t="str">
            <v>Fornecimento e Instalação de Flanges C/Sextavados De Ferro Galvanizado 4 Pol</v>
          </cell>
          <cell r="C1890" t="str">
            <v>UN</v>
          </cell>
          <cell r="D1890">
            <v>44.067399999999999</v>
          </cell>
        </row>
        <row r="1891">
          <cell r="A1891" t="str">
            <v>001.26.02300</v>
          </cell>
          <cell r="B1891" t="str">
            <v>Fornecimento e Instalação de Flanges C/Sextavados De Ferro Galvanizado 3 Pol</v>
          </cell>
          <cell r="C1891" t="str">
            <v>UN</v>
          </cell>
          <cell r="D1891">
            <v>34.680100000000003</v>
          </cell>
        </row>
        <row r="1892">
          <cell r="A1892" t="str">
            <v>001.26.02320</v>
          </cell>
          <cell r="B1892" t="str">
            <v>Fornecimento e Instalação de Flanges C/Sextavados De Ferro Galvanizado  2.5 Pol</v>
          </cell>
          <cell r="C1892" t="str">
            <v>UN</v>
          </cell>
          <cell r="D1892">
            <v>23.7514</v>
          </cell>
        </row>
        <row r="1893">
          <cell r="A1893" t="str">
            <v>001.26.02340</v>
          </cell>
          <cell r="B1893" t="str">
            <v>Fornecimento e Instalação de Flanges C/Sextavados De Ferro Galvanizado 2 Pol</v>
          </cell>
          <cell r="C1893" t="str">
            <v>UN</v>
          </cell>
          <cell r="D1893">
            <v>17.262599999999999</v>
          </cell>
        </row>
        <row r="1894">
          <cell r="A1894" t="str">
            <v>001.26.02360</v>
          </cell>
          <cell r="B1894" t="str">
            <v>Fornecimento e Instalação de Flanges C/Sextavados De Ferro Galvanizado 1.5 Pol</v>
          </cell>
          <cell r="C1894" t="str">
            <v>UN</v>
          </cell>
          <cell r="D1894">
            <v>7.2938999999999998</v>
          </cell>
        </row>
        <row r="1895">
          <cell r="A1895" t="str">
            <v>001.26.02380</v>
          </cell>
          <cell r="B1895" t="str">
            <v>Fornecimento e Instalação de Flanges C/Sextavados De Ferro Galvanizado 1 1/4 Pol</v>
          </cell>
          <cell r="C1895" t="str">
            <v>UN</v>
          </cell>
          <cell r="D1895">
            <v>6.5438999999999998</v>
          </cell>
        </row>
        <row r="1896">
          <cell r="A1896" t="str">
            <v>001.26.02400</v>
          </cell>
          <cell r="B1896" t="str">
            <v>Fornecimento e Instalação de Flanges C/Sextavados De  Ferro Galvanizado 1 Pol</v>
          </cell>
          <cell r="C1896" t="str">
            <v>UN</v>
          </cell>
          <cell r="D1896">
            <v>5.6750999999999996</v>
          </cell>
        </row>
        <row r="1897">
          <cell r="A1897" t="str">
            <v>001.26.02420</v>
          </cell>
          <cell r="B1897" t="str">
            <v>Fornecimento e Instalação de Flanges C/Sextavados De Ferro Galvanizado  3/4 Pol</v>
          </cell>
          <cell r="C1897" t="str">
            <v>UN</v>
          </cell>
          <cell r="D1897">
            <v>7.0050999999999997</v>
          </cell>
        </row>
        <row r="1898">
          <cell r="A1898" t="str">
            <v>001.26.02440</v>
          </cell>
          <cell r="B1898" t="str">
            <v>Fornecimento e Instalação de Flanges C/Sextavados De Ferro Galvanizado 1/2 Pol</v>
          </cell>
          <cell r="C1898" t="str">
            <v>UN</v>
          </cell>
          <cell r="D1898">
            <v>6.0450999999999997</v>
          </cell>
        </row>
        <row r="1899">
          <cell r="A1899" t="str">
            <v>001.26.02460</v>
          </cell>
          <cell r="B1899" t="str">
            <v>Fornecimento e Instalação de Niples Duplos De Ferro Galvanizado 4 Pol</v>
          </cell>
          <cell r="C1899" t="str">
            <v>UN</v>
          </cell>
          <cell r="D1899">
            <v>35.250100000000003</v>
          </cell>
        </row>
        <row r="1900">
          <cell r="A1900" t="str">
            <v>001.26.02480</v>
          </cell>
          <cell r="B1900" t="str">
            <v>Fornecimento e Instalação de Niples Duplos De Ferro Galvanizado 3 Pol</v>
          </cell>
          <cell r="C1900" t="str">
            <v>UN</v>
          </cell>
          <cell r="D1900">
            <v>19.581399999999999</v>
          </cell>
        </row>
        <row r="1901">
          <cell r="A1901" t="str">
            <v>001.26.02500</v>
          </cell>
          <cell r="B1901" t="str">
            <v>Fornecimento e Instalação de Niples Duplos De Ferro Galvanizado 2.5 Pol</v>
          </cell>
          <cell r="C1901" t="str">
            <v>UN</v>
          </cell>
          <cell r="D1901">
            <v>13.762600000000001</v>
          </cell>
        </row>
        <row r="1902">
          <cell r="A1902" t="str">
            <v>001.26.02520</v>
          </cell>
          <cell r="B1902" t="str">
            <v>Fornecimento e Instalação de Niples Duplos De Ferro Galvanizado 2 Pol</v>
          </cell>
          <cell r="C1902" t="str">
            <v>UN</v>
          </cell>
          <cell r="D1902">
            <v>10.943899999999999</v>
          </cell>
        </row>
        <row r="1903">
          <cell r="A1903" t="str">
            <v>001.26.02540</v>
          </cell>
          <cell r="B1903" t="str">
            <v>Fornecimento e Instalação de Niples Duplos De Ferro Galvanizado 1.5 Pol</v>
          </cell>
          <cell r="C1903" t="str">
            <v>UN</v>
          </cell>
          <cell r="D1903">
            <v>6.2938999999999998</v>
          </cell>
        </row>
        <row r="1904">
          <cell r="A1904" t="str">
            <v>001.26.02560</v>
          </cell>
          <cell r="B1904" t="str">
            <v>Fornecimento e Instalação de Niples Duplos De Ferro Galvanizado 1 1/4 Pol</v>
          </cell>
          <cell r="C1904" t="str">
            <v>UN</v>
          </cell>
          <cell r="D1904">
            <v>5.8438999999999997</v>
          </cell>
        </row>
        <row r="1905">
          <cell r="A1905" t="str">
            <v>001.26.02580</v>
          </cell>
          <cell r="B1905" t="str">
            <v>Fornecimento e Instalação de Niples Duplos De Ferro Galvanizado 1 Pol</v>
          </cell>
          <cell r="C1905" t="str">
            <v>UN</v>
          </cell>
          <cell r="D1905">
            <v>4.4751000000000003</v>
          </cell>
        </row>
        <row r="1906">
          <cell r="A1906" t="str">
            <v>001.26.02600</v>
          </cell>
          <cell r="B1906" t="str">
            <v>Fornecimento e Instalação de Niples Duplos De Ferro Galvanizado 3/4 Pol</v>
          </cell>
          <cell r="C1906" t="str">
            <v>UN</v>
          </cell>
          <cell r="D1906">
            <v>3.4251</v>
          </cell>
        </row>
        <row r="1907">
          <cell r="A1907" t="str">
            <v>001.26.02620</v>
          </cell>
          <cell r="B1907" t="str">
            <v>Fornecimento e Instalação de Niples Duplos De Ferro Galvanizado 1/2 Pol</v>
          </cell>
          <cell r="C1907" t="str">
            <v>UN</v>
          </cell>
          <cell r="D1907">
            <v>2.9750999999999999</v>
          </cell>
        </row>
        <row r="1908">
          <cell r="A1908" t="str">
            <v>001.26.02640</v>
          </cell>
          <cell r="B1908" t="str">
            <v>Fornecimento e Instalação de Tampão Ou Cap De Ferro Galvanizado 4 Pol</v>
          </cell>
          <cell r="C1908" t="str">
            <v>UN</v>
          </cell>
          <cell r="D1908">
            <v>23.1814</v>
          </cell>
        </row>
        <row r="1909">
          <cell r="A1909" t="str">
            <v>001.26.02660</v>
          </cell>
          <cell r="B1909" t="str">
            <v>Fornecimento e Instalação de Tampão Ou Cap De Ferro Galvanizado 3 Pol</v>
          </cell>
          <cell r="C1909" t="str">
            <v>UN</v>
          </cell>
          <cell r="D1909">
            <v>16.512599999999999</v>
          </cell>
        </row>
        <row r="1910">
          <cell r="A1910" t="str">
            <v>001.26.02680</v>
          </cell>
          <cell r="B1910" t="str">
            <v>Fornecimento e Instalação de Tampão Ou Cap De Ferro Galvanizado 2.5 Pol</v>
          </cell>
          <cell r="C1910" t="str">
            <v>UN</v>
          </cell>
          <cell r="D1910">
            <v>9.4438999999999993</v>
          </cell>
        </row>
        <row r="1911">
          <cell r="A1911" t="str">
            <v>001.26.02700</v>
          </cell>
          <cell r="B1911" t="str">
            <v>Fornecimento e Instalação de Tampão Ou Cap De Ferro Galvanizado 2 Pol</v>
          </cell>
          <cell r="C1911" t="str">
            <v>UN</v>
          </cell>
          <cell r="D1911">
            <v>7.0251000000000001</v>
          </cell>
        </row>
        <row r="1912">
          <cell r="A1912" t="str">
            <v>001.26.02720</v>
          </cell>
          <cell r="B1912" t="str">
            <v>Fornecimento e Instalação de Tampão Ou Cap De Ferro Galvanizado 1.5 Pol</v>
          </cell>
          <cell r="C1912" t="str">
            <v>UN</v>
          </cell>
          <cell r="D1912">
            <v>5.4751000000000003</v>
          </cell>
        </row>
        <row r="1913">
          <cell r="A1913" t="str">
            <v>001.26.02740</v>
          </cell>
          <cell r="B1913" t="str">
            <v>Fornecimento e Instalação de Tampão Ou Cap De Ferro Galvanizado 1 1/4 Pol</v>
          </cell>
          <cell r="C1913" t="str">
            <v>UN</v>
          </cell>
          <cell r="D1913">
            <v>5.5251000000000001</v>
          </cell>
        </row>
        <row r="1914">
          <cell r="A1914" t="str">
            <v>001.26.02760</v>
          </cell>
          <cell r="B1914" t="str">
            <v>Fornecimento e Instalação de Tampão Ou Cap De Ferro Galvanizado 1 Pol</v>
          </cell>
          <cell r="C1914" t="str">
            <v>UN</v>
          </cell>
          <cell r="D1914">
            <v>3.6063000000000001</v>
          </cell>
        </row>
        <row r="1915">
          <cell r="A1915" t="str">
            <v>001.26.02780</v>
          </cell>
          <cell r="B1915" t="str">
            <v>Fornecimento e Instalação de Tampão Ou Cap De Ferro Galvanizado 3/4 Pol</v>
          </cell>
          <cell r="C1915" t="str">
            <v>UN</v>
          </cell>
          <cell r="D1915">
            <v>2.7363</v>
          </cell>
        </row>
        <row r="1916">
          <cell r="A1916" t="str">
            <v>001.26.02800</v>
          </cell>
          <cell r="B1916" t="str">
            <v>Fornecimento e Instalação de Tampão Ou Cap De Ferro Galvanizado 1/2 Pol</v>
          </cell>
          <cell r="C1916" t="str">
            <v>UN</v>
          </cell>
          <cell r="D1916">
            <v>2.5063</v>
          </cell>
        </row>
        <row r="1917">
          <cell r="A1917" t="str">
            <v>001.27</v>
          </cell>
          <cell r="B1917" t="str">
            <v>INSTALAÇÕES HIDRÁULICAS - VÁLVULAS E REGISTROS</v>
          </cell>
          <cell r="D1917">
            <v>3047.9119999999998</v>
          </cell>
        </row>
        <row r="1918">
          <cell r="A1918" t="str">
            <v>001.27.00020</v>
          </cell>
          <cell r="B1918" t="str">
            <v>Registro de gaveta em acabamento bruto (amarelo) s/ canopla n.1502 4 pol</v>
          </cell>
          <cell r="C1918" t="str">
            <v>UN</v>
          </cell>
          <cell r="D1918">
            <v>266.3886</v>
          </cell>
        </row>
        <row r="1919">
          <cell r="A1919" t="str">
            <v>001.27.00040</v>
          </cell>
          <cell r="B1919" t="str">
            <v>Registro de gaveta em acabamento bruto (amarelo) s/ canopla n.1502 3 pol</v>
          </cell>
          <cell r="C1919" t="str">
            <v>UN</v>
          </cell>
          <cell r="D1919">
            <v>160.45590000000001</v>
          </cell>
        </row>
        <row r="1920">
          <cell r="A1920" t="str">
            <v>001.27.00060</v>
          </cell>
          <cell r="B1920" t="str">
            <v>Registro de gaveta em acabamento bruto (amarelo) s/ canopla n.1502 2 1/2 pol</v>
          </cell>
          <cell r="C1920" t="str">
            <v>UN</v>
          </cell>
          <cell r="D1920">
            <v>144.72550000000001</v>
          </cell>
        </row>
        <row r="1921">
          <cell r="A1921" t="str">
            <v>001.27.00080</v>
          </cell>
          <cell r="B1921" t="str">
            <v>Registro de gaveta em acabamento bruto (amarelo) s/ canopla n.1502 2 pol</v>
          </cell>
          <cell r="C1921" t="str">
            <v>UN</v>
          </cell>
          <cell r="D1921">
            <v>50.418700000000001</v>
          </cell>
        </row>
        <row r="1922">
          <cell r="A1922" t="str">
            <v>001.27.00100</v>
          </cell>
          <cell r="B1922" t="str">
            <v>Registro de gaveta em acabamento bruto (amarelo) s/ canopla n.1502 1 1/2 pol</v>
          </cell>
          <cell r="C1922" t="str">
            <v>UN</v>
          </cell>
          <cell r="D1922">
            <v>33.988300000000002</v>
          </cell>
        </row>
        <row r="1923">
          <cell r="A1923" t="str">
            <v>001.27.00120</v>
          </cell>
          <cell r="B1923" t="str">
            <v>Registro de gaveta em acabamento bruto (amarelo) s/ canopla n.1502 1 1/4 pol</v>
          </cell>
          <cell r="C1923" t="str">
            <v>UN</v>
          </cell>
          <cell r="D1923">
            <v>29.117899999999999</v>
          </cell>
        </row>
        <row r="1924">
          <cell r="A1924" t="str">
            <v>001.27.00140</v>
          </cell>
          <cell r="B1924" t="str">
            <v>Registro de gaveta em acabamento bruto (amarelo) s/ canopla n.1502 1 pol</v>
          </cell>
          <cell r="C1924" t="str">
            <v>UN</v>
          </cell>
          <cell r="D1924">
            <v>21.979900000000001</v>
          </cell>
        </row>
        <row r="1925">
          <cell r="A1925" t="str">
            <v>001.27.00160</v>
          </cell>
          <cell r="B1925" t="str">
            <v>Registro de gaveta em acabamento bruto (amarelo) s/ canopla n.1502 3/4 pol</v>
          </cell>
          <cell r="C1925" t="str">
            <v>UN</v>
          </cell>
          <cell r="D1925">
            <v>16.5091</v>
          </cell>
        </row>
        <row r="1926">
          <cell r="A1926" t="str">
            <v>001.27.00180</v>
          </cell>
          <cell r="B1926" t="str">
            <v>Registro de gaveta em acabamento bruto (amarelo) s/ canopla n.1502 1/2 pol</v>
          </cell>
          <cell r="C1926" t="str">
            <v>UN</v>
          </cell>
          <cell r="D1926">
            <v>30.7287</v>
          </cell>
        </row>
        <row r="1927">
          <cell r="A1927" t="str">
            <v>001.27.00200</v>
          </cell>
          <cell r="B1927" t="str">
            <v>Registro de gaveta cromado linha gemini embutir c/ canopla mod 44 n. 1509 deca 1 1/4 pol</v>
          </cell>
          <cell r="C1927" t="str">
            <v>UN</v>
          </cell>
          <cell r="D1927">
            <v>57.767899999999997</v>
          </cell>
        </row>
        <row r="1928">
          <cell r="A1928" t="str">
            <v>001.27.00220</v>
          </cell>
          <cell r="B1928" t="str">
            <v>Registro de gaveta cromado linha gemini embutir c/ canopla mod 44 n. 1509 deca 1  pol</v>
          </cell>
          <cell r="C1928" t="str">
            <v>UN</v>
          </cell>
          <cell r="D1928">
            <v>47.5899</v>
          </cell>
        </row>
        <row r="1929">
          <cell r="A1929" t="str">
            <v>001.27.00240</v>
          </cell>
          <cell r="B1929" t="str">
            <v>Registro de gaveta cromado linha gemini embutir c/ canopla mod 44 n. 1509 deca 3/4 pol</v>
          </cell>
          <cell r="C1929" t="str">
            <v>UN</v>
          </cell>
          <cell r="D1929">
            <v>41.979100000000003</v>
          </cell>
        </row>
        <row r="1930">
          <cell r="A1930" t="str">
            <v>001.27.00260</v>
          </cell>
          <cell r="B1930" t="str">
            <v>Registro de gaveta cromado linha gemini embutir c/ canopla mod 44 n. 1509 deca  1/2 pol</v>
          </cell>
          <cell r="C1930" t="str">
            <v>UN</v>
          </cell>
          <cell r="D1930">
            <v>38.428699999999999</v>
          </cell>
        </row>
        <row r="1931">
          <cell r="A1931" t="str">
            <v>001.27.00280</v>
          </cell>
          <cell r="B1931" t="str">
            <v>Registro de gaveta cromado linha prata de embutir c/ canopla modelo 50 n 1509 deca 2 pol</v>
          </cell>
          <cell r="C1931" t="str">
            <v>UN</v>
          </cell>
          <cell r="D1931">
            <v>94.628699999999995</v>
          </cell>
        </row>
        <row r="1932">
          <cell r="A1932" t="str">
            <v>001.27.00300</v>
          </cell>
          <cell r="B1932" t="str">
            <v>Registro de gaveta cromado linha prata de embutir c/ canopla modelo 50 n 1509 deca 1 1/2 pol</v>
          </cell>
          <cell r="C1932" t="str">
            <v>UN</v>
          </cell>
          <cell r="D1932">
            <v>94.5959</v>
          </cell>
        </row>
        <row r="1933">
          <cell r="A1933" t="str">
            <v>001.27.00320</v>
          </cell>
          <cell r="B1933" t="str">
            <v>Registro de gaveta cromado linha prata de embutir c/ canopla modelo 50 n 1509 deca 1 1/4 pol</v>
          </cell>
          <cell r="C1933" t="str">
            <v>UN</v>
          </cell>
          <cell r="D1933">
            <v>45.107900000000001</v>
          </cell>
        </row>
        <row r="1934">
          <cell r="A1934" t="str">
            <v>001.27.00340</v>
          </cell>
          <cell r="B1934" t="str">
            <v>Registro de gaveta cromado linha prata de embutir c/ canopla modelo 50 n 1509 deca 1 pol</v>
          </cell>
          <cell r="C1934" t="str">
            <v>UN</v>
          </cell>
          <cell r="D1934">
            <v>31.379899999999999</v>
          </cell>
        </row>
        <row r="1935">
          <cell r="A1935" t="str">
            <v>001.27.00360</v>
          </cell>
          <cell r="B1935" t="str">
            <v>Registro de gaveta cromado linha prata de embutir c/ canopla modelo 50 n 1509 deca 3/4 pol</v>
          </cell>
          <cell r="C1935" t="str">
            <v>UN</v>
          </cell>
          <cell r="D1935">
            <v>52.4191</v>
          </cell>
        </row>
        <row r="1936">
          <cell r="A1936" t="str">
            <v>001.27.00380</v>
          </cell>
          <cell r="B1936" t="str">
            <v>Registro de gaveta cromado linha prata de embutir c/ canopla modelo 50 n 1509 deca 1/2 pol</v>
          </cell>
          <cell r="C1936" t="str">
            <v>UN</v>
          </cell>
          <cell r="D1936">
            <v>26.7987</v>
          </cell>
        </row>
        <row r="1937">
          <cell r="A1937" t="str">
            <v>001.27.00400</v>
          </cell>
          <cell r="B1937" t="str">
            <v>Registro de gaveta  cromado - c 39 - deca c/ canopla 1 1/2 pol</v>
          </cell>
          <cell r="C1937" t="str">
            <v>UN</v>
          </cell>
          <cell r="D1937">
            <v>57.418300000000002</v>
          </cell>
        </row>
        <row r="1938">
          <cell r="A1938" t="str">
            <v>001.27.00420</v>
          </cell>
          <cell r="B1938" t="str">
            <v>Registro de gaveta  cromado - c 39 - deca c/ canopla 1 pol</v>
          </cell>
          <cell r="C1938" t="str">
            <v>UN</v>
          </cell>
          <cell r="D1938">
            <v>34.5199</v>
          </cell>
        </row>
        <row r="1939">
          <cell r="A1939" t="str">
            <v>001.27.00440</v>
          </cell>
          <cell r="B1939" t="str">
            <v>Registro de gaveta  cromado - c 39 - deca c/ canopla 3/4 pol</v>
          </cell>
          <cell r="C1939" t="str">
            <v>UN</v>
          </cell>
          <cell r="D1939">
            <v>29.769100000000002</v>
          </cell>
        </row>
        <row r="1940">
          <cell r="A1940" t="str">
            <v>001.27.00460</v>
          </cell>
          <cell r="B1940" t="str">
            <v>Registro de gaveta c/ acabamento bruto (amarelo) sem canopla abnt - docol -3 pol</v>
          </cell>
          <cell r="C1940" t="str">
            <v>UN</v>
          </cell>
          <cell r="D1940">
            <v>102.6159</v>
          </cell>
        </row>
        <row r="1941">
          <cell r="A1941" t="str">
            <v>001.27.00480</v>
          </cell>
          <cell r="B1941" t="str">
            <v>Registro de gaveta c/ acabamento bruto (amarelo) sem canopla abnt - docol -2pol</v>
          </cell>
          <cell r="C1941" t="str">
            <v>UN</v>
          </cell>
          <cell r="D1941">
            <v>34.2087</v>
          </cell>
        </row>
        <row r="1942">
          <cell r="A1942" t="str">
            <v>001.27.00500</v>
          </cell>
          <cell r="B1942" t="str">
            <v>Registro de gaveta c/ acabamento bruto (amarelo) sem canopla abnt - docol -1 pol</v>
          </cell>
          <cell r="C1942" t="str">
            <v>UN</v>
          </cell>
          <cell r="D1942">
            <v>14.2599</v>
          </cell>
        </row>
        <row r="1943">
          <cell r="A1943" t="str">
            <v>001.27.00520</v>
          </cell>
          <cell r="B1943" t="str">
            <v>Registro de gaveta c/ acabamento bruto (amarelo) sem canopla abnt - docol -3/4 pol</v>
          </cell>
          <cell r="C1943" t="str">
            <v>UN</v>
          </cell>
          <cell r="D1943">
            <v>11.649100000000001</v>
          </cell>
        </row>
        <row r="1944">
          <cell r="A1944" t="str">
            <v>001.27.00540</v>
          </cell>
          <cell r="B1944" t="str">
            <v>Acabamento cromado - linha prata de embutir c/ canopla mod itapema - docol -2 pol</v>
          </cell>
          <cell r="C1944" t="str">
            <v>UN</v>
          </cell>
          <cell r="D1944">
            <v>36.328699999999998</v>
          </cell>
        </row>
        <row r="1945">
          <cell r="A1945" t="str">
            <v>001.27.00560</v>
          </cell>
          <cell r="B1945" t="str">
            <v>Acabamento cromado - linha prata de embutir c/ canopla mod itapema - docol -1 1/2 pol</v>
          </cell>
          <cell r="C1945" t="str">
            <v>UN</v>
          </cell>
          <cell r="D1945">
            <v>37.668700000000001</v>
          </cell>
        </row>
        <row r="1946">
          <cell r="A1946" t="str">
            <v>001.27.00580</v>
          </cell>
          <cell r="B1946" t="str">
            <v>Acabamento cromado - linha prata de embutir c/ canopla mod itapema - docol -1  pol</v>
          </cell>
          <cell r="C1946" t="str">
            <v>UN</v>
          </cell>
          <cell r="D1946">
            <v>28.1599</v>
          </cell>
        </row>
        <row r="1947">
          <cell r="A1947" t="str">
            <v>001.27.00600</v>
          </cell>
          <cell r="B1947" t="str">
            <v>Acabamento cromado - linha prata de embutir c/ canopla mod itapema - docol -3/4  pol</v>
          </cell>
          <cell r="C1947" t="str">
            <v>UN</v>
          </cell>
          <cell r="D1947">
            <v>25.679099999999998</v>
          </cell>
        </row>
        <row r="1948">
          <cell r="A1948" t="str">
            <v>001.27.00620</v>
          </cell>
          <cell r="B1948" t="str">
            <v>Acabamento bruto linha popular 3/4 pol</v>
          </cell>
          <cell r="C1948" t="str">
            <v>UN</v>
          </cell>
          <cell r="D1948">
            <v>15.069100000000001</v>
          </cell>
        </row>
        <row r="1949">
          <cell r="A1949" t="str">
            <v>001.27.00640</v>
          </cell>
          <cell r="B1949" t="str">
            <v>Acabamento bruto linha popular 1/2 pol</v>
          </cell>
          <cell r="C1949" t="str">
            <v>UN</v>
          </cell>
          <cell r="D1949">
            <v>13.469099999999999</v>
          </cell>
        </row>
        <row r="1950">
          <cell r="A1950" t="str">
            <v>001.27.00660</v>
          </cell>
          <cell r="B1950" t="str">
            <v>Registro de gaveta cromado linha italiana de embutir c/ canopla mod. 45 n.1509 1 1/2 pol</v>
          </cell>
          <cell r="C1950" t="str">
            <v>UN</v>
          </cell>
          <cell r="D1950">
            <v>87.9983</v>
          </cell>
        </row>
        <row r="1951">
          <cell r="A1951" t="str">
            <v>001.27.00680</v>
          </cell>
          <cell r="B1951" t="str">
            <v>Registro de gaveta cromado linha italiana de embutir c/ canopla mod. 45 n.1509 1 1/4 pol</v>
          </cell>
          <cell r="C1951" t="str">
            <v>UN</v>
          </cell>
          <cell r="D1951">
            <v>86.707899999999995</v>
          </cell>
        </row>
        <row r="1952">
          <cell r="A1952" t="str">
            <v>001.27.00700</v>
          </cell>
          <cell r="B1952" t="str">
            <v>Registro de gaveta cromado linha italiana de embutir c/ canopla mod. 45 n.1509 1 pol</v>
          </cell>
          <cell r="C1952" t="str">
            <v>UN</v>
          </cell>
          <cell r="D1952">
            <v>60.989899999999999</v>
          </cell>
        </row>
        <row r="1953">
          <cell r="A1953" t="str">
            <v>001.27.00720</v>
          </cell>
          <cell r="B1953" t="str">
            <v>Registro de gaveta cromado linha italiana de embutir c/ canopla mod. 45 n.1509 3/4 pol</v>
          </cell>
          <cell r="C1953" t="str">
            <v>UN</v>
          </cell>
          <cell r="D1953">
            <v>52.459099999999999</v>
          </cell>
        </row>
        <row r="1954">
          <cell r="A1954" t="str">
            <v>001.27.00740</v>
          </cell>
          <cell r="B1954" t="str">
            <v>Registro de gaveta cromado linha italiana de embutir c/ canopla mod. 45 n.1509  1/2 pol</v>
          </cell>
          <cell r="C1954" t="str">
            <v>UN</v>
          </cell>
          <cell r="D1954">
            <v>48.658700000000003</v>
          </cell>
        </row>
        <row r="1955">
          <cell r="A1955" t="str">
            <v>001.27.00760</v>
          </cell>
          <cell r="B1955" t="str">
            <v>Registro de pressão cromado linha gemini de embutir c/ canopla mod 44 n 1416 3/4 pol</v>
          </cell>
          <cell r="C1955" t="str">
            <v>UN</v>
          </cell>
          <cell r="D1955">
            <v>38.6691</v>
          </cell>
        </row>
        <row r="1956">
          <cell r="A1956" t="str">
            <v>001.27.00780</v>
          </cell>
          <cell r="B1956" t="str">
            <v>Registro de pressão cromado linha gemini de embutir c/ canopla mod 44 n 1416 1/2 pol</v>
          </cell>
          <cell r="C1956" t="str">
            <v>UN</v>
          </cell>
          <cell r="D1956">
            <v>37.748699999999999</v>
          </cell>
        </row>
        <row r="1957">
          <cell r="A1957" t="str">
            <v>001.27.00800</v>
          </cell>
          <cell r="B1957" t="str">
            <v>Registro de pressão cromado linha italiana de embutir c/ canopla mod 45 n 1416 deca 3/4 pol</v>
          </cell>
          <cell r="C1957" t="str">
            <v>UN</v>
          </cell>
          <cell r="D1957">
            <v>53.869100000000003</v>
          </cell>
        </row>
        <row r="1958">
          <cell r="A1958" t="str">
            <v>001.27.00820</v>
          </cell>
          <cell r="B1958" t="str">
            <v>Registro de pressão cromado linha italiana de embutir c/ canopla mod 45 n 1416 deca 1/2 pol</v>
          </cell>
          <cell r="C1958" t="str">
            <v>UN</v>
          </cell>
          <cell r="D1958">
            <v>48.238700000000001</v>
          </cell>
        </row>
        <row r="1959">
          <cell r="A1959" t="str">
            <v>001.27.00840</v>
          </cell>
          <cell r="B1959" t="str">
            <v>Registro de pressão cromado linha prata embutir c/ canopla mod 50 n 1416 deca 3/4 pol</v>
          </cell>
          <cell r="C1959" t="str">
            <v>UN</v>
          </cell>
          <cell r="D1959">
            <v>34.769100000000002</v>
          </cell>
        </row>
        <row r="1960">
          <cell r="A1960" t="str">
            <v>001.27.00860</v>
          </cell>
          <cell r="B1960" t="str">
            <v>Registro de pressão cromado linha prata embutir c/ canopla mod 50 n 1416 deca 1/2 pol</v>
          </cell>
          <cell r="C1960" t="str">
            <v>UN</v>
          </cell>
          <cell r="D1960">
            <v>26.0687</v>
          </cell>
        </row>
        <row r="1961">
          <cell r="A1961" t="str">
            <v>001.27.00880</v>
          </cell>
          <cell r="B1961" t="str">
            <v>Registro de pressão cromado de embutir c/ canopla 1193 - c 39 deca 3/4 pol</v>
          </cell>
          <cell r="C1961" t="str">
            <v>UN</v>
          </cell>
          <cell r="D1961">
            <v>38.459099999999999</v>
          </cell>
        </row>
        <row r="1962">
          <cell r="A1962" t="str">
            <v>001.27.00900</v>
          </cell>
          <cell r="B1962" t="str">
            <v>Registro de pressão cromado de embutir c/ canopla 1193 - c 39 deca 1/2 pol</v>
          </cell>
          <cell r="C1962" t="str">
            <v>UN</v>
          </cell>
          <cell r="D1962">
            <v>38.459099999999999</v>
          </cell>
        </row>
        <row r="1963">
          <cell r="A1963" t="str">
            <v>001.27.00920</v>
          </cell>
          <cell r="B1963" t="str">
            <v>Registro de pressão acabamento cromado - linha prata de embutir c/ canopla modelo itapema  - docol - 3/4 pol</v>
          </cell>
          <cell r="C1963" t="str">
            <v>UN</v>
          </cell>
          <cell r="D1963">
            <v>27.659099999999999</v>
          </cell>
        </row>
        <row r="1964">
          <cell r="A1964" t="str">
            <v>001.27.00940</v>
          </cell>
          <cell r="B1964" t="str">
            <v>Registro de pressão acabamento cromado - linha prata de embutir c/ canopla modelo itapema  - docol - 1/2 pol</v>
          </cell>
          <cell r="C1964" t="str">
            <v>UN</v>
          </cell>
          <cell r="D1964">
            <v>27.635100000000001</v>
          </cell>
        </row>
        <row r="1965">
          <cell r="A1965" t="str">
            <v>001.27.00960</v>
          </cell>
          <cell r="B1965" t="str">
            <v>Registro de pressão acabamento simples linha popular 1/2 pol</v>
          </cell>
          <cell r="C1965" t="str">
            <v>UN</v>
          </cell>
          <cell r="D1965">
            <v>20.569099999999999</v>
          </cell>
        </row>
        <row r="1966">
          <cell r="A1966" t="str">
            <v>001.27.00980</v>
          </cell>
          <cell r="B1966" t="str">
            <v>Registro de pressão de 1/2"""""""""""""""""""""""""""""""" (chuveiro) (mic)</v>
          </cell>
          <cell r="C1966" t="str">
            <v>UN</v>
          </cell>
          <cell r="D1966">
            <v>38.459099999999999</v>
          </cell>
        </row>
        <row r="1967">
          <cell r="A1967" t="str">
            <v>001.27.01000</v>
          </cell>
          <cell r="B1967" t="str">
            <v>Válvula de descarga hydra c/ embolo de bronze n.2515 canopla lisa cromada deca 1 1/2 pol</v>
          </cell>
          <cell r="C1967" t="str">
            <v>UN</v>
          </cell>
          <cell r="D1967">
            <v>91.990899999999996</v>
          </cell>
        </row>
        <row r="1968">
          <cell r="A1968" t="str">
            <v>001.27.01020</v>
          </cell>
          <cell r="B1968" t="str">
            <v>Válvula de descarga hydra c/ embolo de bronze n.2515 canopla lisa cromada deca 1 1/4 pol</v>
          </cell>
          <cell r="C1968" t="str">
            <v>UN</v>
          </cell>
          <cell r="D1968">
            <v>94.930899999999994</v>
          </cell>
        </row>
        <row r="1969">
          <cell r="A1969" t="str">
            <v>001.27.01040</v>
          </cell>
          <cell r="B1969" t="str">
            <v>Válvula de descarga hydra master n.2530 cromada deca 1 1/2 pol</v>
          </cell>
          <cell r="C1969" t="str">
            <v>UN</v>
          </cell>
          <cell r="D1969">
            <v>71.971299999999999</v>
          </cell>
        </row>
        <row r="1970">
          <cell r="A1970" t="str">
            <v>001.27.01060</v>
          </cell>
          <cell r="B1970" t="str">
            <v>Válvula de descarga hydra master n.2530 cromada deca 1 1/4 pol</v>
          </cell>
          <cell r="C1970" t="str">
            <v>UN</v>
          </cell>
          <cell r="D1970">
            <v>71.940899999999999</v>
          </cell>
        </row>
        <row r="1971">
          <cell r="A1971" t="str">
            <v>001.27.01080</v>
          </cell>
          <cell r="B1971" t="str">
            <v>Válvula de descarga docol-stander 1 1/2 pol</v>
          </cell>
          <cell r="C1971" t="str">
            <v>UN</v>
          </cell>
          <cell r="D1971">
            <v>60.031300000000002</v>
          </cell>
        </row>
        <row r="1972">
          <cell r="A1972" t="str">
            <v>001.27.01100</v>
          </cell>
          <cell r="B1972" t="str">
            <v>Válvula p/ pia cromada deca n.1600 p/ lav 1x2 pol</v>
          </cell>
          <cell r="C1972" t="str">
            <v>UN</v>
          </cell>
          <cell r="D1972">
            <v>32.618699999999997</v>
          </cell>
        </row>
        <row r="1973">
          <cell r="A1973" t="str">
            <v>001.27.01120</v>
          </cell>
          <cell r="B1973" t="str">
            <v>Valvula p/pia americana cromada n.1623 marca deca 1.5x3 3/4 pol</v>
          </cell>
          <cell r="C1973" t="str">
            <v>UN</v>
          </cell>
          <cell r="D1973">
            <v>58.818199999999997</v>
          </cell>
        </row>
        <row r="1974">
          <cell r="A1974" t="str">
            <v>001.27.01140</v>
          </cell>
          <cell r="B1974" t="str">
            <v>Válvula de pvc para pia</v>
          </cell>
          <cell r="C1974" t="str">
            <v>UN</v>
          </cell>
          <cell r="D1974">
            <v>5.9503000000000004</v>
          </cell>
        </row>
        <row r="1975">
          <cell r="A1975" t="str">
            <v>001.27.01160</v>
          </cell>
          <cell r="B1975" t="str">
            <v>Válvula para lavatorio</v>
          </cell>
          <cell r="C1975" t="str">
            <v>UN</v>
          </cell>
          <cell r="D1975">
            <v>6.4503000000000004</v>
          </cell>
        </row>
        <row r="1976">
          <cell r="A1976" t="str">
            <v>001.27.01180</v>
          </cell>
          <cell r="B1976" t="str">
            <v>Válvula para pia n. 1600 - steves 1 x 2 pol</v>
          </cell>
          <cell r="C1976" t="str">
            <v>UN</v>
          </cell>
          <cell r="D1976">
            <v>29.688700000000001</v>
          </cell>
        </row>
        <row r="1977">
          <cell r="A1977" t="str">
            <v>001.27.01200</v>
          </cell>
          <cell r="B1977" t="str">
            <v>Válvula para pia n. 1600 - steves 1 1/2 x 3.3/4</v>
          </cell>
          <cell r="C1977" t="str">
            <v>UN</v>
          </cell>
          <cell r="D1977">
            <v>30.278700000000001</v>
          </cell>
        </row>
        <row r="1978">
          <cell r="A1978" t="str">
            <v>001.28</v>
          </cell>
          <cell r="B1978" t="str">
            <v>INSTALAÇÕES HIDRÁULICAS - LOUÇAS E METAIS</v>
          </cell>
          <cell r="D1978">
            <v>7156.9705999999996</v>
          </cell>
        </row>
        <row r="1979">
          <cell r="A1979" t="str">
            <v>001.28.00020</v>
          </cell>
          <cell r="B1979" t="str">
            <v>Fornecimento e instalação de torneira de pressão para pia marca deca ref. c 1157 comprimento 210mm com arejador</v>
          </cell>
          <cell r="C1979" t="str">
            <v>UN</v>
          </cell>
          <cell r="D1979">
            <v>70.435400000000001</v>
          </cell>
        </row>
        <row r="1980">
          <cell r="A1980" t="str">
            <v>001.28.00040</v>
          </cell>
          <cell r="B1980" t="str">
            <v>Fornecimento e instalação de torneira de pressão para pia marca deca ref. 1158 c 39 de 1/2 pol</v>
          </cell>
          <cell r="C1980" t="str">
            <v>UN</v>
          </cell>
          <cell r="D1980">
            <v>44.525399999999998</v>
          </cell>
        </row>
        <row r="1981">
          <cell r="A1981" t="str">
            <v>001.28.00060</v>
          </cell>
          <cell r="B1981" t="str">
            <v>Fornecimento e instalação de torneira de pressão para pia marca deca ref. 1158 c 39 de 3/4 pol</v>
          </cell>
          <cell r="C1981" t="str">
            <v>UN</v>
          </cell>
          <cell r="D1981">
            <v>50.575400000000002</v>
          </cell>
        </row>
        <row r="1982">
          <cell r="A1982" t="str">
            <v>001.28.00080</v>
          </cell>
          <cell r="B1982" t="str">
            <v>Fornecimento e instalação de torneira de pressão para pia marca deca ref. 1159 c 39 de 1/2 pol com arejador</v>
          </cell>
          <cell r="C1982" t="str">
            <v>UN</v>
          </cell>
          <cell r="D1982">
            <v>58.635399999999997</v>
          </cell>
        </row>
        <row r="1983">
          <cell r="A1983" t="str">
            <v>001.28.00100</v>
          </cell>
          <cell r="B1983" t="str">
            <v>Fornecimento e instalação de torneira de pressão para pia marca deca ref. 1159 c 39 de 3/4 pol com arejador</v>
          </cell>
          <cell r="C1983" t="str">
            <v>UN</v>
          </cell>
          <cell r="D1983">
            <v>58.635399999999997</v>
          </cell>
        </row>
        <row r="1984">
          <cell r="A1984" t="str">
            <v>001.28.00120</v>
          </cell>
          <cell r="B1984" t="str">
            <v>Fornecimento e instalação de torneira de pressão para pia marca deca ref. 1167 c 40 tip mesa bica móvel</v>
          </cell>
          <cell r="C1984" t="str">
            <v>UN</v>
          </cell>
          <cell r="D1984">
            <v>82.535399999999996</v>
          </cell>
        </row>
        <row r="1985">
          <cell r="A1985" t="str">
            <v>001.28.00140</v>
          </cell>
          <cell r="B1985" t="str">
            <v>Fornecimento e instalação de torneira de pressão para pia marca deca cromada - tipo parede - bica móvelc 50 1168</v>
          </cell>
          <cell r="C1985" t="str">
            <v>UN</v>
          </cell>
          <cell r="D1985">
            <v>81.635400000000004</v>
          </cell>
        </row>
        <row r="1986">
          <cell r="A1986" t="str">
            <v>001.28.00160</v>
          </cell>
          <cell r="B1986" t="str">
            <v>Fornecimento e instalação de torneira de pressao p/ pia de cozinha - tipo parede - c 39 - bica móvel de 3/4 pol</v>
          </cell>
          <cell r="C1986" t="str">
            <v>UN</v>
          </cell>
          <cell r="D1986">
            <v>51.5154</v>
          </cell>
        </row>
        <row r="1987">
          <cell r="A1987" t="str">
            <v>001.28.00180</v>
          </cell>
          <cell r="B1987" t="str">
            <v>Fornecmento e instalação de torneira de pressão para pia de cozinha - docol mod. 1158 - 1/2 pol</v>
          </cell>
          <cell r="C1987" t="str">
            <v>UN</v>
          </cell>
          <cell r="D1987">
            <v>37.7254</v>
          </cell>
        </row>
        <row r="1988">
          <cell r="A1988" t="str">
            <v>001.28.00200</v>
          </cell>
          <cell r="B1988" t="str">
            <v>Fornecimento e instalação de torneira de pressão para pia de cozinha mod. 1544 - tipo parede - bica movel</v>
          </cell>
          <cell r="C1988" t="str">
            <v>UN</v>
          </cell>
          <cell r="D1988">
            <v>84.735399999999998</v>
          </cell>
        </row>
        <row r="1989">
          <cell r="A1989" t="str">
            <v>001.28.00220</v>
          </cell>
          <cell r="B1989" t="str">
            <v>Fornecimento e instalação de torneira de pressão para pia de cozinha - marca docol mod. 1158 - 3/4 pol</v>
          </cell>
          <cell r="C1989" t="str">
            <v>UN</v>
          </cell>
          <cell r="D1989">
            <v>37.675400000000003</v>
          </cell>
        </row>
        <row r="1990">
          <cell r="A1990" t="str">
            <v>001.28.00240</v>
          </cell>
          <cell r="B1990" t="str">
            <v>Fornecimento e instalação de torneira de pressão para pia de cozinha  - marca docol  mod. 1542 - tipo misturador p/ pia</v>
          </cell>
          <cell r="C1990" t="str">
            <v>UN</v>
          </cell>
          <cell r="D1990">
            <v>382.75689999999997</v>
          </cell>
        </row>
        <row r="1991">
          <cell r="A1991" t="str">
            <v>001.28.00260</v>
          </cell>
          <cell r="B1991" t="str">
            <v>Fornecimento e instalação de torneira de pvc para pia</v>
          </cell>
          <cell r="C1991" t="str">
            <v>UN</v>
          </cell>
          <cell r="D1991">
            <v>4.8796999999999997</v>
          </cell>
        </row>
        <row r="1992">
          <cell r="A1992" t="str">
            <v>001.28.00280</v>
          </cell>
          <cell r="B1992" t="str">
            <v>Fornecimento e instalação de torneira de pressão para lavatório marca deca ref. 1193 c 39 de 1/2 pol</v>
          </cell>
          <cell r="C1992" t="str">
            <v>UN</v>
          </cell>
          <cell r="D1992">
            <v>85.535399999999996</v>
          </cell>
        </row>
        <row r="1993">
          <cell r="A1993" t="str">
            <v>001.28.00300</v>
          </cell>
          <cell r="B1993" t="str">
            <v>Fornecimento e instalação de torneira de pressão para lavatório marca deca ref. 1194 c 45 de 1/2 pol</v>
          </cell>
          <cell r="C1993" t="str">
            <v>UN</v>
          </cell>
          <cell r="D1993">
            <v>117.1254</v>
          </cell>
        </row>
        <row r="1994">
          <cell r="A1994" t="str">
            <v>001.28.00320</v>
          </cell>
          <cell r="B1994" t="str">
            <v>Fornecimento e instalação de torneira de pressão para lavatório marca deca ref. 1199 c 50 de 1/2 pol</v>
          </cell>
          <cell r="C1994" t="str">
            <v>UN</v>
          </cell>
          <cell r="D1994">
            <v>62.145400000000002</v>
          </cell>
        </row>
        <row r="1995">
          <cell r="A1995" t="str">
            <v>001.28.00340</v>
          </cell>
          <cell r="B1995" t="str">
            <v>Fornecimento e instalação de torneira de pressão para lavatório 1/2 pol - mod. itapema - docol</v>
          </cell>
          <cell r="C1995" t="str">
            <v>UN</v>
          </cell>
          <cell r="D1995">
            <v>37.935400000000001</v>
          </cell>
        </row>
        <row r="1996">
          <cell r="A1996" t="str">
            <v>001.28.00360</v>
          </cell>
          <cell r="B1996" t="str">
            <v>Fornecimento e instalação de torneira de pvc para lavatorio</v>
          </cell>
          <cell r="C1996" t="str">
            <v>UN</v>
          </cell>
          <cell r="D1996">
            <v>7.2797000000000001</v>
          </cell>
        </row>
        <row r="1997">
          <cell r="A1997" t="str">
            <v>001.28.00380</v>
          </cell>
          <cell r="B1997" t="str">
            <v>Fornecimento e instalação de torneira para uso geral marca deca ref. 1152 c 39 de 1/2 pol</v>
          </cell>
          <cell r="C1997" t="str">
            <v>UN</v>
          </cell>
          <cell r="D1997">
            <v>37.255400000000002</v>
          </cell>
        </row>
        <row r="1998">
          <cell r="A1998" t="str">
            <v>001.28.00400</v>
          </cell>
          <cell r="B1998" t="str">
            <v>Fornecimento e instalação de torneira para uso geral marca deca ref. 1152 c 39 de 3/4 pol</v>
          </cell>
          <cell r="C1998" t="str">
            <v>UN</v>
          </cell>
          <cell r="D1998">
            <v>40.315399999999997</v>
          </cell>
        </row>
        <row r="1999">
          <cell r="A1999" t="str">
            <v>001.28.00420</v>
          </cell>
          <cell r="B1999" t="str">
            <v>Fornecimento e instalação de torneira para uso geral marca deca ref. 1154 c 39 de 1/2 pol com arejador</v>
          </cell>
          <cell r="C1999" t="str">
            <v>UN</v>
          </cell>
          <cell r="D1999">
            <v>43.685400000000001</v>
          </cell>
        </row>
        <row r="2000">
          <cell r="A2000" t="str">
            <v>001.28.00440</v>
          </cell>
          <cell r="B2000" t="str">
            <v>Fornecimento e instalação de torneira para uso geral marca deca ref. 1154 c 39 de 3/4 pol com arejador</v>
          </cell>
          <cell r="C2000" t="str">
            <v>UN</v>
          </cell>
          <cell r="D2000">
            <v>43.685400000000001</v>
          </cell>
        </row>
        <row r="2001">
          <cell r="A2001" t="str">
            <v>001.28.00460</v>
          </cell>
          <cell r="B2001" t="str">
            <v>Fornecimento e instalação de torneira para uso geral marca deca metalica para jardim com adaptador para mangueira</v>
          </cell>
          <cell r="C2001" t="str">
            <v>UN</v>
          </cell>
          <cell r="D2001">
            <v>29.885400000000001</v>
          </cell>
        </row>
        <row r="2002">
          <cell r="A2002" t="str">
            <v>001.28.00480</v>
          </cell>
          <cell r="B2002" t="str">
            <v>Fornecimento e instalação de torneira para uso geral marca deca ref. 1153 c 39 com adaptador para mangueira</v>
          </cell>
          <cell r="C2002" t="str">
            <v>UN</v>
          </cell>
          <cell r="D2002">
            <v>47.367600000000003</v>
          </cell>
        </row>
        <row r="2003">
          <cell r="A2003" t="str">
            <v>001.28.00500</v>
          </cell>
          <cell r="B2003" t="str">
            <v>Fornecimento e instalação de torneira para uso geral marca deca ref. 1153 c 39 de 1/2 pol (maq tauque)</v>
          </cell>
          <cell r="C2003" t="str">
            <v>UN</v>
          </cell>
          <cell r="D2003">
            <v>40.645400000000002</v>
          </cell>
        </row>
        <row r="2004">
          <cell r="A2004" t="str">
            <v>001.28.00520</v>
          </cell>
          <cell r="B2004" t="str">
            <v>Fornecimento e instalação de torneira p/ uso geral metálica p/ jardim c/ adaptador p/ mangueira mod.1130 -</v>
          </cell>
          <cell r="C2004" t="str">
            <v>UN</v>
          </cell>
          <cell r="D2004">
            <v>39.525399999999998</v>
          </cell>
        </row>
        <row r="2005">
          <cell r="A2005" t="str">
            <v>001.28.00540</v>
          </cell>
          <cell r="B2005" t="str">
            <v>Fornecimento e instalação de torneira p/ uso geral  metálica p/ tanque mod. 1130</v>
          </cell>
          <cell r="C2005" t="str">
            <v>UN</v>
          </cell>
          <cell r="D2005">
            <v>39.525399999999998</v>
          </cell>
        </row>
        <row r="2006">
          <cell r="A2006" t="str">
            <v>001.28.00560</v>
          </cell>
          <cell r="B2006" t="str">
            <v>Fornecimento e instalação de torneira de pvc para uso geral</v>
          </cell>
          <cell r="C2006" t="str">
            <v>UN</v>
          </cell>
          <cell r="D2006">
            <v>4.8796999999999997</v>
          </cell>
        </row>
        <row r="2007">
          <cell r="A2007" t="str">
            <v>001.28.00580</v>
          </cell>
          <cell r="B2007" t="str">
            <v>Fornecimento e instalação de torneira de pvc para tanque</v>
          </cell>
          <cell r="C2007" t="str">
            <v>UN</v>
          </cell>
          <cell r="D2007">
            <v>5.2797000000000001</v>
          </cell>
        </row>
        <row r="2008">
          <cell r="A2008" t="str">
            <v>001.28.00600</v>
          </cell>
          <cell r="B2008" t="str">
            <v>Fornecimento e instalação de ducha manual linha prata mod. c-50</v>
          </cell>
          <cell r="C2008" t="str">
            <v>UN</v>
          </cell>
          <cell r="D2008">
            <v>77.6554</v>
          </cell>
        </row>
        <row r="2009">
          <cell r="A2009" t="str">
            <v>001.28.00620</v>
          </cell>
          <cell r="B2009" t="str">
            <v>Fornecimento e instalação de lavatório c/ coluna mondiale - azalia - celite</v>
          </cell>
          <cell r="C2009" t="str">
            <v>UN</v>
          </cell>
          <cell r="D2009">
            <v>142.24780000000001</v>
          </cell>
        </row>
        <row r="2010">
          <cell r="A2010" t="str">
            <v>001.28.00640</v>
          </cell>
          <cell r="B2010" t="str">
            <v>Fornecimento e instalação de lavatório de plastico</v>
          </cell>
          <cell r="C2010" t="str">
            <v>UN</v>
          </cell>
          <cell r="D2010">
            <v>38.297800000000002</v>
          </cell>
        </row>
        <row r="2011">
          <cell r="A2011" t="str">
            <v>001.28.00660</v>
          </cell>
          <cell r="B2011" t="str">
            <v>Fornecimento e instalação de lavatório de louça l. ravena deca ou similar c/ col. na cor normal inclusive acessórios de fixação</v>
          </cell>
          <cell r="C2011" t="str">
            <v>UN</v>
          </cell>
          <cell r="D2011">
            <v>94.047799999999995</v>
          </cell>
        </row>
        <row r="2012">
          <cell r="A2012" t="str">
            <v>001.28.00680</v>
          </cell>
          <cell r="B2012" t="str">
            <v>Fornecimento e instalação de lavatório de louça ravena deca ou similar s/ coluna na cor normal inclusive acessorios de fixacao</v>
          </cell>
          <cell r="C2012" t="str">
            <v>UN</v>
          </cell>
          <cell r="D2012">
            <v>69.517799999999994</v>
          </cell>
        </row>
        <row r="2013">
          <cell r="A2013" t="str">
            <v>001.28.00700</v>
          </cell>
          <cell r="B2013" t="str">
            <v>Fornecimento e instalação de lavatório de louça branca com coluna de primeira inclusive acessórios de fixação</v>
          </cell>
          <cell r="C2013" t="str">
            <v>UN</v>
          </cell>
          <cell r="D2013">
            <v>75.647800000000004</v>
          </cell>
        </row>
        <row r="2014">
          <cell r="A2014" t="str">
            <v>001.28.00720</v>
          </cell>
          <cell r="B2014" t="str">
            <v>Fornecimento e instalação de lavatório de louça branca sem coluna de primeira inclusive acessórios de fixação</v>
          </cell>
          <cell r="C2014" t="str">
            <v>UN</v>
          </cell>
          <cell r="D2014">
            <v>52.437800000000003</v>
          </cell>
        </row>
        <row r="2015">
          <cell r="A2015" t="str">
            <v>001.28.00740</v>
          </cell>
          <cell r="B2015" t="str">
            <v>Fornecimento e instalação de cuba de sobrepor mod. l 35 da deca</v>
          </cell>
          <cell r="C2015" t="str">
            <v>UN</v>
          </cell>
          <cell r="D2015">
            <v>87.887799999999999</v>
          </cell>
        </row>
        <row r="2016">
          <cell r="A2016" t="str">
            <v>001.28.00760</v>
          </cell>
          <cell r="B2016" t="str">
            <v>Fornecimento e instalação de cuba de embutir(oval)mod.l.33</v>
          </cell>
          <cell r="C2016" t="str">
            <v>UN</v>
          </cell>
          <cell r="D2016">
            <v>53.590899999999998</v>
          </cell>
        </row>
        <row r="2017">
          <cell r="A2017" t="str">
            <v>001.28.00780</v>
          </cell>
          <cell r="B2017" t="str">
            <v>Fornecimento e instalação de cuba de louça para bancadas e lavatório de embutir oval 49.00 x 36.00 cm</v>
          </cell>
          <cell r="C2017" t="str">
            <v>UN</v>
          </cell>
          <cell r="D2017">
            <v>50.102400000000003</v>
          </cell>
        </row>
        <row r="2018">
          <cell r="A2018" t="str">
            <v>001.28.00800</v>
          </cell>
          <cell r="B2018" t="str">
            <v>Fornecimento e instalação de louça sanitária composto por bacia, lavatório com coluna da linha ravena deca ou similar inclusive assento ap oo nas cores normais</v>
          </cell>
          <cell r="C2018" t="str">
            <v>CJ</v>
          </cell>
          <cell r="D2018">
            <v>284.02440000000001</v>
          </cell>
        </row>
        <row r="2019">
          <cell r="A2019" t="str">
            <v>001.28.00820</v>
          </cell>
          <cell r="B2019" t="str">
            <v>Fornecimento e instalação de bacia santária de louça ravena deca ou similar na cor normal inclusive acessorios de fixacao</v>
          </cell>
          <cell r="C2019" t="str">
            <v>UN</v>
          </cell>
          <cell r="D2019">
            <v>102.68980000000001</v>
          </cell>
        </row>
        <row r="2020">
          <cell r="A2020" t="str">
            <v>001.28.00840</v>
          </cell>
          <cell r="B2020" t="str">
            <v>Fornecimento e instalação de bacia sanitária modelo ravena com cx. acoplada</v>
          </cell>
          <cell r="C2020" t="str">
            <v>UN</v>
          </cell>
          <cell r="D2020">
            <v>179.29169999999999</v>
          </cell>
        </row>
        <row r="2021">
          <cell r="A2021" t="str">
            <v>001.28.00860</v>
          </cell>
          <cell r="B2021" t="str">
            <v>Fornecimento e instalação de bacia sanitária modelo vogue  com cx. acoplada</v>
          </cell>
          <cell r="C2021" t="str">
            <v>UN</v>
          </cell>
          <cell r="D2021">
            <v>179.29169999999999</v>
          </cell>
        </row>
        <row r="2022">
          <cell r="A2022" t="str">
            <v>001.28.00880</v>
          </cell>
          <cell r="B2022" t="str">
            <v>Fornecimento e instalação de bacia sanitária de louça - celite mondiale marfim - incl. acessório para fixação</v>
          </cell>
          <cell r="C2022" t="str">
            <v>UN</v>
          </cell>
          <cell r="D2022">
            <v>124.48480000000001</v>
          </cell>
        </row>
        <row r="2023">
          <cell r="A2023" t="str">
            <v>001.28.00900</v>
          </cell>
          <cell r="B2023" t="str">
            <v>Fornecimento e instalação de bacia sanitária de louça - celite azalia com acessórios</v>
          </cell>
          <cell r="C2023" t="str">
            <v>UN</v>
          </cell>
          <cell r="D2023">
            <v>96.204800000000006</v>
          </cell>
        </row>
        <row r="2024">
          <cell r="A2024" t="str">
            <v>001.28.00920</v>
          </cell>
          <cell r="B2024" t="str">
            <v>Fornecimento e instalação de caixa de descarga para acoplar em bacia sanitaria</v>
          </cell>
          <cell r="C2024" t="str">
            <v>UN</v>
          </cell>
          <cell r="D2024">
            <v>110.5909</v>
          </cell>
        </row>
        <row r="2025">
          <cell r="A2025" t="str">
            <v>001.28.00940</v>
          </cell>
          <cell r="B2025" t="str">
            <v>Fornecimento e instalação de assento plastico p/ vaso sanitario, """"""""""""""""""""""""""""""""astra"""""""""""""""""""""""""""""""" ou similar</v>
          </cell>
          <cell r="C2025" t="str">
            <v>UN</v>
          </cell>
          <cell r="D2025">
            <v>15.052199999999999</v>
          </cell>
        </row>
        <row r="2026">
          <cell r="A2026" t="str">
            <v>001.28.00960</v>
          </cell>
          <cell r="B2026" t="str">
            <v>Fornecimento e instalação de assento celite mondiale - 090 gelo polar</v>
          </cell>
          <cell r="C2026" t="str">
            <v>UN</v>
          </cell>
          <cell r="D2026">
            <v>118.7522</v>
          </cell>
        </row>
        <row r="2027">
          <cell r="A2027" t="str">
            <v>001.28.00980</v>
          </cell>
          <cell r="B2027" t="str">
            <v>Fornecimento e instalação de assento azalia - celite</v>
          </cell>
          <cell r="C2027" t="str">
            <v>UN</v>
          </cell>
          <cell r="D2027">
            <v>28.0822</v>
          </cell>
        </row>
        <row r="2028">
          <cell r="A2028" t="str">
            <v>001.28.01000</v>
          </cell>
          <cell r="B2028" t="str">
            <v>Fornecimento e instalação de bidê de louça linha ravena deca ou similar na cor normal inclusive acessórios de fixação</v>
          </cell>
          <cell r="C2028" t="str">
            <v>UN</v>
          </cell>
          <cell r="D2028">
            <v>83.797799999999995</v>
          </cell>
        </row>
        <row r="2029">
          <cell r="A2029" t="str">
            <v>001.28.01020</v>
          </cell>
          <cell r="B2029" t="str">
            <v>Fornecimento e instalação de bidê de louça branca inclusive acessórios de fixação</v>
          </cell>
          <cell r="C2029" t="str">
            <v>UN</v>
          </cell>
          <cell r="D2029">
            <v>75.947800000000001</v>
          </cell>
        </row>
        <row r="2030">
          <cell r="A2030" t="str">
            <v>001.28.01040</v>
          </cell>
          <cell r="B2030" t="str">
            <v>Fornecimento e instalação de mictório de aço inoxidável de 1.20 m inclusive acessórios de fixação</v>
          </cell>
          <cell r="C2030" t="str">
            <v>UN</v>
          </cell>
          <cell r="D2030">
            <v>380.52390000000003</v>
          </cell>
        </row>
        <row r="2031">
          <cell r="A2031" t="str">
            <v>001.28.01060</v>
          </cell>
          <cell r="B2031" t="str">
            <v>Fornecimento e instalação de sifão de metal cromado de 1 x 1.5 pol para lavatório ou pia</v>
          </cell>
          <cell r="C2031" t="str">
            <v>UN</v>
          </cell>
          <cell r="D2031">
            <v>75.429100000000005</v>
          </cell>
        </row>
        <row r="2032">
          <cell r="A2032" t="str">
            <v>001.28.01080</v>
          </cell>
          <cell r="B2032" t="str">
            <v>Fornecimento e instalação de sifão de metal cromado de 1.5 x 1.5 pol para pia americana</v>
          </cell>
          <cell r="C2032" t="str">
            <v>UN</v>
          </cell>
          <cell r="D2032">
            <v>79.639099999999999</v>
          </cell>
        </row>
        <row r="2033">
          <cell r="A2033" t="str">
            <v>001.28.01100</v>
          </cell>
          <cell r="B2033" t="str">
            <v>Fornecimento e instalação de sifão de metal cromado de 2 x 1 pol para mictorio</v>
          </cell>
          <cell r="C2033" t="str">
            <v>UN</v>
          </cell>
          <cell r="D2033">
            <v>85.339100000000002</v>
          </cell>
        </row>
        <row r="2034">
          <cell r="A2034" t="str">
            <v>001.28.01120</v>
          </cell>
          <cell r="B2034" t="str">
            <v>Fornecimento e instalação de sifão de metal cromado de 1.1/4 x 1.5 pol para tanque</v>
          </cell>
          <cell r="C2034" t="str">
            <v>UN</v>
          </cell>
          <cell r="D2034">
            <v>79.909099999999995</v>
          </cell>
        </row>
        <row r="2035">
          <cell r="A2035" t="str">
            <v>001.28.01140</v>
          </cell>
          <cell r="B2035" t="str">
            <v>Fornecimento e instalação de sifão de pvc cromado de 1 x 1.5 pol para pia ou lavatorio</v>
          </cell>
          <cell r="C2035" t="str">
            <v>UN</v>
          </cell>
          <cell r="D2035">
            <v>8.9870000000000001</v>
          </cell>
        </row>
        <row r="2036">
          <cell r="A2036" t="str">
            <v>001.28.01160</v>
          </cell>
          <cell r="B2036" t="str">
            <v>Fornecimento e instalação de porta papel de louça  com rolete</v>
          </cell>
          <cell r="C2036" t="str">
            <v>UN</v>
          </cell>
          <cell r="D2036">
            <v>20.046299999999999</v>
          </cell>
        </row>
        <row r="2037">
          <cell r="A2037" t="str">
            <v>001.28.01180</v>
          </cell>
          <cell r="B2037" t="str">
            <v>Fornecimento e instalação de porta papel de metal cromado, fixado com bucha e parafuso</v>
          </cell>
          <cell r="C2037" t="str">
            <v>UN</v>
          </cell>
          <cell r="D2037">
            <v>13.391400000000001</v>
          </cell>
        </row>
        <row r="2038">
          <cell r="A2038" t="str">
            <v>001.28.01200</v>
          </cell>
          <cell r="B2038" t="str">
            <v>Fornecimento e instalação de porta papel de louça c/ rolete - celite</v>
          </cell>
          <cell r="C2038" t="str">
            <v>UN</v>
          </cell>
          <cell r="D2038">
            <v>28.372499999999999</v>
          </cell>
        </row>
        <row r="2039">
          <cell r="A2039" t="str">
            <v>001.28.01220</v>
          </cell>
          <cell r="B2039" t="str">
            <v>Fornecimento e instalação de porta papel de louça c/ rolete elegant - celite</v>
          </cell>
          <cell r="C2039" t="str">
            <v>UN</v>
          </cell>
          <cell r="D2039">
            <v>34.762500000000003</v>
          </cell>
        </row>
        <row r="2040">
          <cell r="A2040" t="str">
            <v>001.28.01240</v>
          </cell>
          <cell r="B2040" t="str">
            <v>Fornecimento e instalação de saboneteira de louça de primeira sem alça</v>
          </cell>
          <cell r="C2040" t="str">
            <v>UN</v>
          </cell>
          <cell r="D2040">
            <v>19.878499999999999</v>
          </cell>
        </row>
        <row r="2041">
          <cell r="A2041" t="str">
            <v>001.28.01260</v>
          </cell>
          <cell r="B2041" t="str">
            <v>Fornecimento e instalação de saboneteira para sabão líquido marca lalekla ou similar</v>
          </cell>
          <cell r="C2041" t="str">
            <v>UN</v>
          </cell>
          <cell r="D2041">
            <v>24.893899999999999</v>
          </cell>
        </row>
        <row r="2042">
          <cell r="A2042" t="str">
            <v>001.28.01280</v>
          </cell>
          <cell r="B2042" t="str">
            <v>Fornecimento e instalação de saboneteira de metal cromado, fixada com bucha e parafuso</v>
          </cell>
          <cell r="C2042" t="str">
            <v>UN</v>
          </cell>
          <cell r="D2042">
            <v>10.0814</v>
          </cell>
        </row>
        <row r="2043">
          <cell r="A2043" t="str">
            <v>001.28.01300</v>
          </cell>
          <cell r="B2043" t="str">
            <v>Fornecimento e instalação de porta toalha de louça tipo cabide simples</v>
          </cell>
          <cell r="C2043" t="str">
            <v>UN</v>
          </cell>
          <cell r="D2043">
            <v>13.7563</v>
          </cell>
        </row>
        <row r="2044">
          <cell r="A2044" t="str">
            <v>001.28.01320</v>
          </cell>
          <cell r="B2044" t="str">
            <v>Fornecimento e instalação de porta toalha de louça c/ barra de plástico</v>
          </cell>
          <cell r="C2044" t="str">
            <v>UN</v>
          </cell>
          <cell r="D2044">
            <v>28.372499999999999</v>
          </cell>
        </row>
        <row r="2045">
          <cell r="A2045" t="str">
            <v>001.28.01340</v>
          </cell>
          <cell r="B2045" t="str">
            <v>Fornecimento e instalação de porta toalha metálica para papel marca lalekla ou similar</v>
          </cell>
          <cell r="C2045" t="str">
            <v>UN</v>
          </cell>
          <cell r="D2045">
            <v>31.863900000000001</v>
          </cell>
        </row>
        <row r="2046">
          <cell r="A2046" t="str">
            <v>001.28.01360</v>
          </cell>
          <cell r="B2046" t="str">
            <v>Fornecimento e instalação de toalheiro - celite - argola</v>
          </cell>
          <cell r="C2046" t="str">
            <v>UN</v>
          </cell>
          <cell r="D2046">
            <v>26.036300000000001</v>
          </cell>
        </row>
        <row r="2047">
          <cell r="A2047" t="str">
            <v>001.28.01380</v>
          </cell>
          <cell r="B2047" t="str">
            <v>Fornecimento e instalação de cabide de louça simples - celite</v>
          </cell>
          <cell r="C2047" t="str">
            <v>UND</v>
          </cell>
          <cell r="D2047">
            <v>33.214799999999997</v>
          </cell>
        </row>
        <row r="2048">
          <cell r="A2048" t="str">
            <v>001.28.01400</v>
          </cell>
          <cell r="B2048" t="str">
            <v>Fornecimento e instalação de cabide de metal cromado, fixado com bucha e parafuso</v>
          </cell>
          <cell r="C2048" t="str">
            <v>UN</v>
          </cell>
          <cell r="D2048">
            <v>16.1614</v>
          </cell>
        </row>
        <row r="2049">
          <cell r="A2049" t="str">
            <v>001.28.01420</v>
          </cell>
          <cell r="B2049" t="str">
            <v>Fornecimento e instalação  de espelho para lavatorio com moldura simples e proteção de madeira na parte não espelhada dimensão 0.50 x 0.60 m</v>
          </cell>
          <cell r="C2049" t="str">
            <v>UN</v>
          </cell>
          <cell r="D2049">
            <v>37.372799999999998</v>
          </cell>
        </row>
        <row r="2050">
          <cell r="A2050" t="str">
            <v>001.28.01440</v>
          </cell>
          <cell r="B2050" t="str">
            <v>Fornecimento e instalação de espelho  para lavatório com moldura simples e proteção de madeira na parte não espelhada dim. 1.50 x 0.60 m</v>
          </cell>
          <cell r="C2050" t="str">
            <v>UN</v>
          </cell>
          <cell r="D2050">
            <v>50.115600000000001</v>
          </cell>
        </row>
        <row r="2051">
          <cell r="A2051" t="str">
            <v>001.28.01460</v>
          </cell>
          <cell r="B2051" t="str">
            <v>Fornecimento e instalação de chuveiro de pvc branco n. 1 da cipla ou similar</v>
          </cell>
          <cell r="C2051" t="str">
            <v>UN</v>
          </cell>
          <cell r="D2051">
            <v>7.3869999999999996</v>
          </cell>
        </row>
        <row r="2052">
          <cell r="A2052" t="str">
            <v>001.28.01480</v>
          </cell>
          <cell r="B2052" t="str">
            <v>Fornecimento e instalação de chuveiro de pvc cromado n. 2 da cipla ou similar</v>
          </cell>
          <cell r="C2052" t="str">
            <v>UN</v>
          </cell>
          <cell r="D2052">
            <v>15.077</v>
          </cell>
        </row>
        <row r="2053">
          <cell r="A2053" t="str">
            <v>001.28.01500</v>
          </cell>
          <cell r="B2053" t="str">
            <v>Fornecimento e instalação de chuveiro de luxo com articulacao cromada ref. 1994 deca ou similar 1/2 pol</v>
          </cell>
          <cell r="C2053" t="str">
            <v>UN</v>
          </cell>
          <cell r="D2053">
            <v>147.99430000000001</v>
          </cell>
        </row>
        <row r="2054">
          <cell r="A2054" t="str">
            <v>001.28.01520</v>
          </cell>
          <cell r="B2054" t="str">
            <v>Fornecimento e instalação de chuveiro simples com articulacao cromada ref. 1995 deca ou similar 1/2 pol</v>
          </cell>
          <cell r="C2054" t="str">
            <v>UN</v>
          </cell>
          <cell r="D2054">
            <v>108.9943</v>
          </cell>
        </row>
        <row r="2055">
          <cell r="A2055" t="str">
            <v>001.28.01540</v>
          </cell>
          <cell r="B2055" t="str">
            <v>Fornecimento e instalação de chuveiro eletrico para 2500 w / 220 v lorenzetti ou similar</v>
          </cell>
          <cell r="C2055" t="str">
            <v>UN</v>
          </cell>
          <cell r="D2055">
            <v>98.631799999999998</v>
          </cell>
        </row>
        <row r="2056">
          <cell r="A2056" t="str">
            <v>001.28.01560</v>
          </cell>
          <cell r="B2056" t="str">
            <v>Fornecimento e instalação sistema conjugado chuveiro lava olhos acionamento instantãneo ref. wl-1cl5 da mont lab ou similar</v>
          </cell>
          <cell r="C2056" t="str">
            <v>UN</v>
          </cell>
          <cell r="D2056">
            <v>1422.635</v>
          </cell>
        </row>
        <row r="2057">
          <cell r="A2057" t="str">
            <v>001.28.01580</v>
          </cell>
          <cell r="B2057" t="str">
            <v>Fornecimento e instalação de ducha de pvc cromado articulavel 1/2 pol cipla ou similar</v>
          </cell>
          <cell r="C2057" t="str">
            <v>UN</v>
          </cell>
          <cell r="D2057">
            <v>7.3869999999999996</v>
          </cell>
        </row>
        <row r="2058">
          <cell r="A2058" t="str">
            <v>001.28.01600</v>
          </cell>
          <cell r="B2058" t="str">
            <v>Fornecimento e instalação de ducha ss corona com 3 temperaturas</v>
          </cell>
          <cell r="C2058" t="str">
            <v>UN</v>
          </cell>
          <cell r="D2058">
            <v>27.681799999999999</v>
          </cell>
        </row>
        <row r="2059">
          <cell r="A2059" t="str">
            <v>001.28.01620</v>
          </cell>
          <cell r="B2059" t="str">
            <v>Fornecimento e instalação de tubo de descida para vávula de descarga de 1 1/2 pol de pvc rigido</v>
          </cell>
          <cell r="C2059" t="str">
            <v>UN</v>
          </cell>
          <cell r="D2059">
            <v>8.3670000000000009</v>
          </cell>
        </row>
        <row r="2060">
          <cell r="A2060" t="str">
            <v>001.28.01640</v>
          </cell>
          <cell r="B2060" t="str">
            <v>Fornecimento e instalação de ligação  para bacia sanitária em tubo em pvc rigido branco de 40mm</v>
          </cell>
          <cell r="C2060" t="str">
            <v>UN</v>
          </cell>
          <cell r="D2060">
            <v>7.2195</v>
          </cell>
        </row>
        <row r="2061">
          <cell r="A2061" t="str">
            <v>001.28.01660</v>
          </cell>
          <cell r="B2061" t="str">
            <v>Fornecimento e instalação de ligação para bacia sanitária tubo em pvc rigido cromado de 40mm</v>
          </cell>
          <cell r="C2061" t="str">
            <v>UN</v>
          </cell>
          <cell r="D2061">
            <v>11.269500000000001</v>
          </cell>
        </row>
        <row r="2062">
          <cell r="A2062" t="str">
            <v>001.28.01680</v>
          </cell>
          <cell r="B2062" t="str">
            <v>Fornecimento e instalação de ligação para bacia sanitária tubo em metal cromado de 40mm</v>
          </cell>
          <cell r="C2062" t="str">
            <v>UN</v>
          </cell>
          <cell r="D2062">
            <v>15.2195</v>
          </cell>
        </row>
        <row r="2063">
          <cell r="A2063" t="str">
            <v>001.28.01700</v>
          </cell>
          <cell r="B2063" t="str">
            <v>Fornecimento e instalação de ligação para bacia sanitária em bolsa de borracha</v>
          </cell>
          <cell r="C2063" t="str">
            <v>UN</v>
          </cell>
          <cell r="D2063">
            <v>2.9904999999999999</v>
          </cell>
        </row>
        <row r="2064">
          <cell r="A2064" t="str">
            <v>001.28.01720</v>
          </cell>
          <cell r="B2064" t="str">
            <v>Fornecimento e instalação de caixa de descarga externa inclusive tubo de descarga e acessórios</v>
          </cell>
          <cell r="C2064" t="str">
            <v>CJ</v>
          </cell>
          <cell r="D2064">
            <v>79.4739</v>
          </cell>
        </row>
        <row r="2065">
          <cell r="A2065" t="str">
            <v>001.28.01740</v>
          </cell>
          <cell r="B2065" t="str">
            <v>Fornecimento e instalação de caixa de descarga de emb. inclusive tubo de descarga e acessórios</v>
          </cell>
          <cell r="C2065" t="str">
            <v>CJ</v>
          </cell>
          <cell r="D2065">
            <v>79.4739</v>
          </cell>
        </row>
        <row r="2066">
          <cell r="A2066" t="str">
            <v>001.28.01760</v>
          </cell>
          <cell r="B2066" t="str">
            <v>Fornecimento e instalação de caixa de descarga para acoplar em bacia sanitária</v>
          </cell>
          <cell r="C2066" t="str">
            <v>UN</v>
          </cell>
          <cell r="D2066">
            <v>110.5909</v>
          </cell>
        </row>
        <row r="2067">
          <cell r="A2067" t="str">
            <v>001.28.01780</v>
          </cell>
          <cell r="B2067" t="str">
            <v>Fornecimento e instalação de engate no. 3 com terminais de 1/2 pol e mangueira flexíel branca, de 30 cm,</v>
          </cell>
          <cell r="C2067" t="str">
            <v>UN</v>
          </cell>
          <cell r="D2067">
            <v>3.9535</v>
          </cell>
        </row>
        <row r="2068">
          <cell r="A2068" t="str">
            <v>001.28.01800</v>
          </cell>
          <cell r="B2068" t="str">
            <v>Fornecimento e colocação de engate no. 5 com terminais cromados de 1/2 pol e mangueira flexível, de 40 cm,</v>
          </cell>
          <cell r="C2068" t="str">
            <v>UN</v>
          </cell>
          <cell r="D2068">
            <v>15.0435</v>
          </cell>
        </row>
        <row r="2069">
          <cell r="A2069" t="str">
            <v>001.28.01820</v>
          </cell>
          <cell r="B2069" t="str">
            <v>Fornecimento e instalação de ligação para saída de vaso sanitário pvc branco  diam.100 mm</v>
          </cell>
          <cell r="C2069" t="str">
            <v>UN</v>
          </cell>
          <cell r="D2069">
            <v>21.452200000000001</v>
          </cell>
        </row>
        <row r="2070">
          <cell r="A2070" t="str">
            <v>001.29</v>
          </cell>
          <cell r="B2070" t="str">
            <v>INSTALAÇÕES HIDRÁULICAS - CUBAS E TANQUE</v>
          </cell>
          <cell r="D2070">
            <v>6835.7408999999998</v>
          </cell>
        </row>
        <row r="2071">
          <cell r="A2071" t="str">
            <v>001.29.00020</v>
          </cell>
          <cell r="B2071" t="str">
            <v>Fornecimento e instalação de cuba de aço inox inclusive válvula americana n.1 - 46.5 x 31 x 15 cm</v>
          </cell>
          <cell r="C2071" t="str">
            <v>UN</v>
          </cell>
          <cell r="D2071">
            <v>102.02630000000001</v>
          </cell>
        </row>
        <row r="2072">
          <cell r="A2072" t="str">
            <v>001.29.00040</v>
          </cell>
          <cell r="B2072" t="str">
            <v>Fornecimento e instalação de cuba de aço inox inclusive válvula americana n.2 - 56.0 x 33.5 x 15 cm</v>
          </cell>
          <cell r="C2072" t="str">
            <v>UN</v>
          </cell>
          <cell r="D2072">
            <v>118.02630000000001</v>
          </cell>
        </row>
        <row r="2073">
          <cell r="A2073" t="str">
            <v>001.29.00060</v>
          </cell>
          <cell r="B2073" t="str">
            <v>Forneicmento e instalação de cuba de aço inox inclusive válvula americana - 40x40x20 cm</v>
          </cell>
          <cell r="C2073" t="str">
            <v>UN</v>
          </cell>
          <cell r="D2073">
            <v>45.988100000000003</v>
          </cell>
        </row>
        <row r="2074">
          <cell r="A2074" t="str">
            <v>001.29.00080</v>
          </cell>
          <cell r="B2074" t="str">
            <v>Fornecimento e instalação de cuba de aço inox inclusive válvula americana dupla 82 x 34 x 15 cm</v>
          </cell>
          <cell r="C2074" t="str">
            <v>UN</v>
          </cell>
          <cell r="D2074">
            <v>114.7409</v>
          </cell>
        </row>
        <row r="2075">
          <cell r="A2075" t="str">
            <v>001.29.00100</v>
          </cell>
          <cell r="B2075" t="str">
            <v>Fornecimento e instalação de banca ou tampo em aço inoxidável n.o de 1.20x0.60m com 1 cuba</v>
          </cell>
          <cell r="C2075" t="str">
            <v>UN</v>
          </cell>
          <cell r="D2075">
            <v>277.16820000000001</v>
          </cell>
        </row>
        <row r="2076">
          <cell r="A2076" t="str">
            <v>001.29.00120</v>
          </cell>
          <cell r="B2076" t="str">
            <v>Fornecimento e instalação de banca ou tampo em aço inoxidável n.2 de 1.50x0.60m com 1 cuba</v>
          </cell>
          <cell r="C2076" t="str">
            <v>UN</v>
          </cell>
          <cell r="D2076">
            <v>162.47819999999999</v>
          </cell>
        </row>
        <row r="2077">
          <cell r="A2077" t="str">
            <v>001.29.00140</v>
          </cell>
          <cell r="B2077" t="str">
            <v>Fornecimento e instalação de banca ou tampo em aço inoxidável n.2 de 1.80x0.60m com 1 cuba</v>
          </cell>
          <cell r="C2077" t="str">
            <v>UN</v>
          </cell>
          <cell r="D2077">
            <v>256.21820000000002</v>
          </cell>
        </row>
        <row r="2078">
          <cell r="A2078" t="str">
            <v>001.29.00160</v>
          </cell>
          <cell r="B2078" t="str">
            <v>Fornecimento e instalação de banca ou tampo em aço inoxidável n.2 de 2.00x0.60m com 1 cuba</v>
          </cell>
          <cell r="C2078" t="str">
            <v>UN</v>
          </cell>
          <cell r="D2078">
            <v>293.85820000000001</v>
          </cell>
        </row>
        <row r="2079">
          <cell r="A2079" t="str">
            <v>001.29.00180</v>
          </cell>
          <cell r="B2079" t="str">
            <v>Fornecimento e instalação de banca ou tampo em aço inoxidável n.334 de 2.00x0.60m com 2 cubas p/ ud</v>
          </cell>
          <cell r="C2079" t="str">
            <v>UN</v>
          </cell>
          <cell r="D2079">
            <v>355.21820000000002</v>
          </cell>
        </row>
        <row r="2080">
          <cell r="A2080" t="str">
            <v>001.29.00200</v>
          </cell>
          <cell r="B2080" t="str">
            <v>Fornecimento e instalação de banca ou tampo em aço inoxidável da eternox revestida d1800mb c/ 1 cuba no centro, de 1,80m</v>
          </cell>
          <cell r="C2080" t="str">
            <v>UN</v>
          </cell>
          <cell r="D2080">
            <v>276.8682</v>
          </cell>
        </row>
        <row r="2081">
          <cell r="A2081" t="str">
            <v>001.29.00220</v>
          </cell>
          <cell r="B2081" t="str">
            <v>Fornecimento e instalação de banca ou tampo em aço inoxidável da eternox revestida e1800mb c/ 1 cuba no centro, de 1,80m</v>
          </cell>
          <cell r="C2081" t="str">
            <v>UN</v>
          </cell>
          <cell r="D2081">
            <v>277.16820000000001</v>
          </cell>
        </row>
        <row r="2082">
          <cell r="A2082" t="str">
            <v>001.29.00240</v>
          </cell>
          <cell r="B2082" t="str">
            <v>Fornecimento e instalação de banca ou tampo em aço inoxidável da eternox revestida 2000mb 2c c/ 2 cubas no centro, de 2,00m</v>
          </cell>
          <cell r="C2082" t="str">
            <v>UN</v>
          </cell>
          <cell r="D2082">
            <v>331.21820000000002</v>
          </cell>
        </row>
        <row r="2083">
          <cell r="A2083" t="str">
            <v>001.29.00260</v>
          </cell>
          <cell r="B2083" t="str">
            <v>Fornecimento e instalação de banca ou tampo em aço inoxidável da eternox revestida d1600mb c/ 1 cuba no centro</v>
          </cell>
          <cell r="C2083" t="str">
            <v>UN</v>
          </cell>
          <cell r="D2083">
            <v>162.47819999999999</v>
          </cell>
        </row>
        <row r="2084">
          <cell r="A2084" t="str">
            <v>001.29.00280</v>
          </cell>
          <cell r="B2084" t="str">
            <v>Fornecimento e instalação de banca ou tampo em aço inoxidável da eternox revestida 1800mb 2c c/ 2 cubas no centro</v>
          </cell>
          <cell r="C2084" t="str">
            <v>UN</v>
          </cell>
          <cell r="D2084">
            <v>313.25819999999999</v>
          </cell>
        </row>
        <row r="2085">
          <cell r="A2085" t="str">
            <v>001.29.00300</v>
          </cell>
          <cell r="B2085" t="str">
            <v>Fornecimento e instalação de banca ou tampo em aço inoxidável da eternox revestida cuba dupla de 82x34x14cm</v>
          </cell>
          <cell r="C2085" t="str">
            <v>UN</v>
          </cell>
          <cell r="D2085">
            <v>106.1982</v>
          </cell>
        </row>
        <row r="2086">
          <cell r="A2086" t="str">
            <v>001.29.00320</v>
          </cell>
          <cell r="B2086" t="str">
            <v>Fornecimento e instalação de banca ou tampo em aço inoxidável da eternox revestido e1800mb com 2 cubas lado direito</v>
          </cell>
          <cell r="C2086" t="str">
            <v>UN</v>
          </cell>
          <cell r="D2086">
            <v>313.25819999999999</v>
          </cell>
        </row>
        <row r="2087">
          <cell r="A2087" t="str">
            <v>001.29.00340</v>
          </cell>
          <cell r="B2087" t="str">
            <v>Fornecimento e instalação de banca ou tampo em aço inoxidável da eternox revestido e1800mb com 2 cubas lado direito</v>
          </cell>
          <cell r="C2087" t="str">
            <v>UN</v>
          </cell>
          <cell r="D2087">
            <v>313.25819999999999</v>
          </cell>
        </row>
        <row r="2088">
          <cell r="A2088" t="str">
            <v>001.29.00360</v>
          </cell>
          <cell r="B2088" t="str">
            <v>Fornecimento e instalação de banca ou tampo em aço inoxidável da eternox revestida de 2.60 x 0.55 m c/ 1 cuba e valvula</v>
          </cell>
          <cell r="C2088" t="str">
            <v>UN</v>
          </cell>
          <cell r="D2088">
            <v>162.47819999999999</v>
          </cell>
        </row>
        <row r="2089">
          <cell r="A2089" t="str">
            <v>001.29.00380</v>
          </cell>
          <cell r="B2089" t="str">
            <v>Fornecimento e instalação de banca de granilite fundida na obra com espessura de 0.05 m</v>
          </cell>
          <cell r="C2089" t="str">
            <v>M2</v>
          </cell>
          <cell r="D2089">
            <v>79.511399999999995</v>
          </cell>
        </row>
        <row r="2090">
          <cell r="A2090" t="str">
            <v>001.29.00400</v>
          </cell>
          <cell r="B2090" t="str">
            <v>Fornecimento e instalação de bancada em ardósia polida 1.50 x 0.60 com 1 cuba inox 40.00x40.00x15.00</v>
          </cell>
          <cell r="C2090" t="str">
            <v>UN</v>
          </cell>
          <cell r="D2090">
            <v>178.5839</v>
          </cell>
        </row>
        <row r="2091">
          <cell r="A2091" t="str">
            <v>001.29.00420</v>
          </cell>
          <cell r="B2091" t="str">
            <v>Fornecimento e instalação de banca de mármore sintético c/ 01 cuba no centro , de 1.80m</v>
          </cell>
          <cell r="C2091" t="str">
            <v>UN</v>
          </cell>
          <cell r="D2091">
            <v>76.8416</v>
          </cell>
        </row>
        <row r="2092">
          <cell r="A2092" t="str">
            <v>001.29.00440</v>
          </cell>
          <cell r="B2092" t="str">
            <v>Forneicmento e instalação de banca de mármore sintético c/ 02 cubas no centro , de 1.80m</v>
          </cell>
          <cell r="C2092" t="str">
            <v>UN</v>
          </cell>
          <cell r="D2092">
            <v>76.8416</v>
          </cell>
        </row>
        <row r="2093">
          <cell r="A2093" t="str">
            <v>001.29.00460</v>
          </cell>
          <cell r="B2093" t="str">
            <v>Fornecimento e instalação de banca de mármore sintético com uma cuba - 120.00x54.00cm</v>
          </cell>
          <cell r="C2093" t="str">
            <v>UN</v>
          </cell>
          <cell r="D2093">
            <v>47.221600000000002</v>
          </cell>
        </row>
        <row r="2094">
          <cell r="A2094" t="str">
            <v>001.29.00480</v>
          </cell>
          <cell r="B2094" t="str">
            <v>Fornecimento e instalação de bancada em aço inox 316 1.90 x 0.80 formado por peças estampadas sem emendas visíveis, com 2 cubas em aço inox 316 estampado sem cantos vivos, nas dimensões (40x60x40)cm</v>
          </cell>
          <cell r="C2094" t="str">
            <v>UN</v>
          </cell>
          <cell r="D2094">
            <v>349.62389999999999</v>
          </cell>
        </row>
        <row r="2095">
          <cell r="A2095" t="str">
            <v>001.29.00500</v>
          </cell>
          <cell r="B2095" t="str">
            <v>Fornecimento e instalação de bancada em aço inox 316 2.20 x 0.80 formado por peças estampadas sem emendas visíveis, com 2 cubas em aço inox 316 estampado sem cantos vivos, nas dimensões (40x60x40)cm</v>
          </cell>
          <cell r="C2095" t="str">
            <v>UN</v>
          </cell>
          <cell r="D2095">
            <v>368.09390000000002</v>
          </cell>
        </row>
        <row r="2096">
          <cell r="A2096" t="str">
            <v>001.29.00520</v>
          </cell>
          <cell r="B2096" t="str">
            <v>Fornecimento e instalação de bancada seca em aço inox 316 1.80 x 0.80 formado por peças estampadas sem emendas visíveis</v>
          </cell>
          <cell r="C2096" t="str">
            <v>UN</v>
          </cell>
          <cell r="D2096">
            <v>313.23390000000001</v>
          </cell>
        </row>
        <row r="2097">
          <cell r="A2097" t="str">
            <v>001.29.00540</v>
          </cell>
          <cell r="B2097" t="str">
            <v>Fornecimento e instalação de cuba dupla com válvula, 82x34x14 cm</v>
          </cell>
          <cell r="C2097" t="str">
            <v>UN</v>
          </cell>
          <cell r="D2097">
            <v>112.8124</v>
          </cell>
        </row>
        <row r="2098">
          <cell r="A2098" t="str">
            <v>001.29.00560</v>
          </cell>
          <cell r="B2098" t="str">
            <v>Fornecimento e instalação de cuba simples de 400.00mmx340.00mmx140.00mm (p) , aco inox eternox</v>
          </cell>
          <cell r="C2098" t="str">
            <v>UN</v>
          </cell>
          <cell r="D2098">
            <v>92.621600000000001</v>
          </cell>
        </row>
        <row r="2099">
          <cell r="A2099" t="str">
            <v>001.29.00580</v>
          </cell>
          <cell r="B2099" t="str">
            <v>Fornecimento e instalação de cuba de aço inox, inclusive válvula americana nº 1 - 46.50 x 31.00 x 15.00 cm</v>
          </cell>
          <cell r="C2099" t="str">
            <v>UN</v>
          </cell>
          <cell r="D2099">
            <v>100.9881</v>
          </cell>
        </row>
        <row r="2100">
          <cell r="A2100" t="str">
            <v>001.29.00600</v>
          </cell>
          <cell r="B2100" t="str">
            <v>Fornecimento e instalação de cuba de aço inox, inclusive válvula americana nº 2 - 56.00 x 33.50 x 15.00 cm</v>
          </cell>
          <cell r="C2100" t="str">
            <v>UN</v>
          </cell>
          <cell r="D2100">
            <v>116.9881</v>
          </cell>
        </row>
        <row r="2101">
          <cell r="A2101" t="str">
            <v>001.29.00620</v>
          </cell>
          <cell r="B2101" t="str">
            <v>Fornecimento e instalação de cuba dupla 82.00 x 34.00 x 15.00 cm</v>
          </cell>
          <cell r="C2101" t="str">
            <v>UN</v>
          </cell>
          <cell r="D2101">
            <v>116.9881</v>
          </cell>
        </row>
        <row r="2102">
          <cell r="A2102" t="str">
            <v>001.29.00640</v>
          </cell>
          <cell r="B2102" t="str">
            <v>Fornecimento e instalação de tanque para lavar roupa pré-moldado de concreto modelo simples dim. 60 x 60 cm</v>
          </cell>
          <cell r="C2102" t="str">
            <v>UN</v>
          </cell>
          <cell r="D2102">
            <v>37.030299999999997</v>
          </cell>
        </row>
        <row r="2103">
          <cell r="A2103" t="str">
            <v>001.29.00660</v>
          </cell>
          <cell r="B2103" t="str">
            <v>Fornecimento e instalação de tanque para lavar roupa pre-moldado de concreto, 3 cubas, dim. 0,60x1,80m</v>
          </cell>
          <cell r="C2103" t="str">
            <v>UN</v>
          </cell>
          <cell r="D2103">
            <v>62.443199999999997</v>
          </cell>
        </row>
        <row r="2104">
          <cell r="A2104" t="str">
            <v>001.29.00680</v>
          </cell>
          <cell r="B2104" t="str">
            <v>Fornecimento e instalação de tanque para lavar roupa de louca branca tamanho médio com coluna</v>
          </cell>
          <cell r="C2104" t="str">
            <v>UN</v>
          </cell>
          <cell r="D2104">
            <v>186.5102</v>
          </cell>
        </row>
        <row r="2105">
          <cell r="A2105" t="str">
            <v>001.29.00700</v>
          </cell>
          <cell r="B2105" t="str">
            <v>Fornecimento e instalação de tanque para lavar roupa de louca branca tamanho médio sem coluna</v>
          </cell>
          <cell r="C2105" t="str">
            <v>UN</v>
          </cell>
          <cell r="D2105">
            <v>155.9102</v>
          </cell>
        </row>
        <row r="2106">
          <cell r="A2106" t="str">
            <v>001.29.00720</v>
          </cell>
          <cell r="B2106" t="str">
            <v>Fornecimento e instalação de tanque - celite - medio branco - c/ coluna r-002.05 c/ válvula</v>
          </cell>
          <cell r="C2106" t="str">
            <v>UN</v>
          </cell>
          <cell r="D2106">
            <v>157.33029999999999</v>
          </cell>
        </row>
        <row r="2107">
          <cell r="A2107" t="str">
            <v>001.29.00740</v>
          </cell>
          <cell r="B2107" t="str">
            <v>Fornecimento e instalação de tanque decoralite simples - tam-03 - c/ valvula</v>
          </cell>
          <cell r="C2107" t="str">
            <v>UN</v>
          </cell>
          <cell r="D2107">
            <v>188.3124</v>
          </cell>
        </row>
        <row r="2108">
          <cell r="A2108" t="str">
            <v>001.29.00760</v>
          </cell>
          <cell r="B2108" t="str">
            <v>Fornecimento e instalação de tanque de plástico - pequeno</v>
          </cell>
          <cell r="C2108" t="str">
            <v>UN</v>
          </cell>
          <cell r="D2108">
            <v>35.947800000000001</v>
          </cell>
        </row>
        <row r="2109">
          <cell r="A2109" t="str">
            <v>001.30</v>
          </cell>
          <cell r="B2109" t="str">
            <v>INSTALAÇÕES SANITÁRIAS - PRIMÁRIO E SECUNDÁRIO</v>
          </cell>
          <cell r="D2109">
            <v>35716.085599999999</v>
          </cell>
        </row>
        <row r="2110">
          <cell r="A2110" t="str">
            <v>001.30.00020</v>
          </cell>
          <cell r="B2110" t="str">
            <v>Fornecimento e instalação de tubo leve de pvc rígido branco c/ ponta e bolsa lisa em barra 6 m diâmetro 450 mm</v>
          </cell>
          <cell r="C2110" t="str">
            <v>ML</v>
          </cell>
          <cell r="D2110">
            <v>78.284999999999997</v>
          </cell>
        </row>
        <row r="2111">
          <cell r="A2111" t="str">
            <v>001.30.00040</v>
          </cell>
          <cell r="B2111" t="str">
            <v>Fornecimento e instalação de tubo leve de pvc rígido branco c/ ponta e bolsa lisa em barra 6 m diâmetro 400 mm</v>
          </cell>
          <cell r="C2111" t="str">
            <v>ML</v>
          </cell>
          <cell r="D2111">
            <v>79.056600000000003</v>
          </cell>
        </row>
        <row r="2112">
          <cell r="A2112" t="str">
            <v>001.30.00060</v>
          </cell>
          <cell r="B2112" t="str">
            <v>Fornecimento e instalação de tubo leve de pvc rígido branco c/ ponta e bolsa lisa em barra 6 m diâmetro 300 mm</v>
          </cell>
          <cell r="C2112" t="str">
            <v>ML</v>
          </cell>
          <cell r="D2112">
            <v>52.088000000000001</v>
          </cell>
        </row>
        <row r="2113">
          <cell r="A2113" t="str">
            <v>001.30.00080</v>
          </cell>
          <cell r="B2113" t="str">
            <v>Fornecimento e instalaçao de tubo leve de pvc rígido branco c/ ponta e bolsa lisa em barra 6 m diâmetro 250 mm</v>
          </cell>
          <cell r="C2113" t="str">
            <v>ML</v>
          </cell>
          <cell r="D2113">
            <v>31.425000000000001</v>
          </cell>
        </row>
        <row r="2114">
          <cell r="A2114" t="str">
            <v>001.30.00100</v>
          </cell>
          <cell r="B2114" t="str">
            <v>Fornecimento e instalação de tubo leve de pvc rígido branco c/ ponta e bolsa lisa em barra 6 m diâmetro 200 mm</v>
          </cell>
          <cell r="C2114" t="str">
            <v>ML</v>
          </cell>
          <cell r="D2114">
            <v>21.375499999999999</v>
          </cell>
        </row>
        <row r="2115">
          <cell r="A2115" t="str">
            <v>001.30.00120</v>
          </cell>
          <cell r="B2115" t="str">
            <v>Fornecimento e instalação de tubo leve de pvc rígido branco c/ ponta e bolsa lisa em barra 6 m diâmetro 150 mm</v>
          </cell>
          <cell r="C2115" t="str">
            <v>ML</v>
          </cell>
          <cell r="D2115">
            <v>20.812200000000001</v>
          </cell>
        </row>
        <row r="2116">
          <cell r="A2116" t="str">
            <v>001.30.00140</v>
          </cell>
          <cell r="B2116" t="str">
            <v>Fornecimento e instalação de tubo leve de pvc rígido branco c/ ponta e bolsa lisa em barra 6 m diâmetro 125 mm</v>
          </cell>
          <cell r="C2116" t="str">
            <v>ML</v>
          </cell>
          <cell r="D2116">
            <v>18.3781</v>
          </cell>
        </row>
        <row r="2117">
          <cell r="A2117" t="str">
            <v>001.30.00160</v>
          </cell>
          <cell r="B2117" t="str">
            <v>Fornecimento e instalação de tubo de pvc rígido cor branca com ponta e bolsa em barra de 6 m diâmetro 100 mm</v>
          </cell>
          <cell r="C2117" t="str">
            <v>ML</v>
          </cell>
          <cell r="D2117">
            <v>5.6124999999999998</v>
          </cell>
        </row>
        <row r="2118">
          <cell r="A2118" t="str">
            <v>001.30.00180</v>
          </cell>
          <cell r="B2118" t="str">
            <v>Fornecimento e instalação de tubo de pvc rígido cor branca com ponta e bolsa em barra de 6 m diâmetro 75 mm</v>
          </cell>
          <cell r="C2118" t="str">
            <v>ML</v>
          </cell>
          <cell r="D2118">
            <v>6.5316000000000001</v>
          </cell>
        </row>
        <row r="2119">
          <cell r="A2119" t="str">
            <v>001.30.00200</v>
          </cell>
          <cell r="B2119" t="str">
            <v>Fornecimento e instalação de tubo de pvc rígido cor branca com ponta e bolsa em barra de 6 m diâmetro 50 mm</v>
          </cell>
          <cell r="C2119" t="str">
            <v>ML</v>
          </cell>
          <cell r="D2119">
            <v>5.0678999999999998</v>
          </cell>
        </row>
        <row r="2120">
          <cell r="A2120" t="str">
            <v>001.30.00220</v>
          </cell>
          <cell r="B2120" t="str">
            <v>Fornecimento e instalação de tubo de pvc rígido cor branca com ponta e bolsa em barra de 6m diâmetro 40 mm</v>
          </cell>
          <cell r="C2120" t="str">
            <v>ML</v>
          </cell>
          <cell r="D2120">
            <v>3.0478999999999998</v>
          </cell>
        </row>
        <row r="2121">
          <cell r="A2121" t="str">
            <v>001.30.00240</v>
          </cell>
          <cell r="B2121" t="str">
            <v>Fornecimento e instalação de curva 90º de pvc rígido cor branca  diam.100 mm</v>
          </cell>
          <cell r="C2121" t="str">
            <v>UN</v>
          </cell>
          <cell r="D2121">
            <v>12.165100000000001</v>
          </cell>
        </row>
        <row r="2122">
          <cell r="A2122" t="str">
            <v>001.30.00260</v>
          </cell>
          <cell r="B2122" t="str">
            <v>Fornecimento e instalação de curva 90º de pvc rígido cor branca  diam. 75 mm</v>
          </cell>
          <cell r="C2122" t="str">
            <v>UN</v>
          </cell>
          <cell r="D2122">
            <v>18</v>
          </cell>
        </row>
        <row r="2123">
          <cell r="A2123" t="str">
            <v>001.30.00280</v>
          </cell>
          <cell r="B2123" t="str">
            <v>Fornecimento e instalação de curva 90º de pvc rígido cor branca   diam. 50 mm</v>
          </cell>
          <cell r="C2123" t="str">
            <v>UN</v>
          </cell>
          <cell r="D2123">
            <v>4.9749999999999996</v>
          </cell>
        </row>
        <row r="2124">
          <cell r="A2124" t="str">
            <v>001.30.00300</v>
          </cell>
          <cell r="B2124" t="str">
            <v>Fornecimento e instalação de curva 90º de pvc rígido cor branca   diam. 150 mm</v>
          </cell>
          <cell r="C2124" t="str">
            <v>UN</v>
          </cell>
          <cell r="D2124">
            <v>52.0501</v>
          </cell>
        </row>
        <row r="2125">
          <cell r="A2125" t="str">
            <v>001.30.00320</v>
          </cell>
          <cell r="B2125" t="str">
            <v>Fornecimento e instalação de curva 45º de pvc rígido cor branca   diam.100 mm</v>
          </cell>
          <cell r="C2125" t="str">
            <v>UN</v>
          </cell>
          <cell r="D2125">
            <v>14.555099999999999</v>
          </cell>
        </row>
        <row r="2126">
          <cell r="A2126" t="str">
            <v>001.30.00340</v>
          </cell>
          <cell r="B2126" t="str">
            <v>Fornecimento e instalação de curva 45º de pvc rígido cor branca   diam. 75 mm</v>
          </cell>
          <cell r="C2126" t="str">
            <v>UN</v>
          </cell>
          <cell r="D2126">
            <v>12.6</v>
          </cell>
        </row>
        <row r="2127">
          <cell r="A2127" t="str">
            <v>001.30.00360</v>
          </cell>
          <cell r="B2127" t="str">
            <v>Fornecimento e instalação de curva 45º de pvc rígido cor branca   diam. 50 mm</v>
          </cell>
          <cell r="C2127" t="str">
            <v>UN</v>
          </cell>
          <cell r="D2127">
            <v>6.1150000000000002</v>
          </cell>
        </row>
        <row r="2128">
          <cell r="A2128" t="str">
            <v>001.30.00380</v>
          </cell>
          <cell r="B2128" t="str">
            <v>Fornecimento e instalação de joelho 90º com anel de borracha, de pvc rígido cor branca   diam. 50 mm</v>
          </cell>
          <cell r="C2128" t="str">
            <v>UN</v>
          </cell>
          <cell r="D2128">
            <v>2.0049999999999999</v>
          </cell>
        </row>
        <row r="2129">
          <cell r="A2129" t="str">
            <v>001.30.00400</v>
          </cell>
          <cell r="B2129" t="str">
            <v>Fornecimento e instalação de cap de pvc rígido cor branca   diam.100 mm</v>
          </cell>
          <cell r="C2129" t="str">
            <v>UN</v>
          </cell>
          <cell r="D2129">
            <v>7.7575000000000003</v>
          </cell>
        </row>
        <row r="2130">
          <cell r="A2130" t="str">
            <v>001.30.00420</v>
          </cell>
          <cell r="B2130" t="str">
            <v>Fornecimento e instalação de cap de pvc rígido cor branca  diam. 75 mm</v>
          </cell>
          <cell r="C2130" t="str">
            <v>UN</v>
          </cell>
          <cell r="D2130">
            <v>5.9200999999999997</v>
          </cell>
        </row>
        <row r="2131">
          <cell r="A2131" t="str">
            <v>001.30.00440</v>
          </cell>
          <cell r="B2131" t="str">
            <v>Fornecimento e instalação de cap de pvc rígido cor branca   diam. 50 mm</v>
          </cell>
          <cell r="C2131" t="str">
            <v>UN</v>
          </cell>
          <cell r="D2131">
            <v>3.6425000000000001</v>
          </cell>
        </row>
        <row r="2132">
          <cell r="A2132" t="str">
            <v>001.30.00460</v>
          </cell>
          <cell r="B2132" t="str">
            <v>Fornecimento e instalação de joelho 45º de pvc rígido cor branca  diam.100 mm</v>
          </cell>
          <cell r="C2132" t="str">
            <v>UN</v>
          </cell>
          <cell r="D2132">
            <v>6.1451000000000002</v>
          </cell>
        </row>
        <row r="2133">
          <cell r="A2133" t="str">
            <v>001.30.00480</v>
          </cell>
          <cell r="B2133" t="str">
            <v>Fornecimento e instalação de joelho 45º de pvc rígido cor branca   diam. 75 mm</v>
          </cell>
          <cell r="C2133" t="str">
            <v>UN</v>
          </cell>
          <cell r="D2133">
            <v>2.95</v>
          </cell>
        </row>
        <row r="2134">
          <cell r="A2134" t="str">
            <v>001.30.00500</v>
          </cell>
          <cell r="B2134" t="str">
            <v>Fornecimento e instalação de joelho 45º de pvc rígido cor branca   diam. 50 mm</v>
          </cell>
          <cell r="C2134" t="str">
            <v>UN</v>
          </cell>
          <cell r="D2134">
            <v>2.4750000000000001</v>
          </cell>
        </row>
        <row r="2135">
          <cell r="A2135" t="str">
            <v>001.30.00520</v>
          </cell>
          <cell r="B2135" t="str">
            <v>Fornecimento e instalação de junção invertida de pvc rígido branca para estoto primário diam. 50x50mm</v>
          </cell>
          <cell r="C2135" t="str">
            <v>UN</v>
          </cell>
          <cell r="D2135">
            <v>7.8875999999999999</v>
          </cell>
        </row>
        <row r="2136">
          <cell r="A2136" t="str">
            <v>001.30.00540</v>
          </cell>
          <cell r="B2136" t="str">
            <v>Fornecimento e instalação de junção dupla invertida de pvc rígido branca para esgoto primário diam. 100 x 50 mm</v>
          </cell>
          <cell r="C2136" t="str">
            <v>UN</v>
          </cell>
          <cell r="D2136">
            <v>11.172599999999999</v>
          </cell>
        </row>
        <row r="2137">
          <cell r="A2137" t="str">
            <v>001.30.00560</v>
          </cell>
          <cell r="B2137" t="str">
            <v>Fornecimento e instalação de junção simples de pvc rígido branca  diam. 100x100 mm</v>
          </cell>
          <cell r="C2137" t="str">
            <v>UN</v>
          </cell>
          <cell r="D2137">
            <v>13.762600000000001</v>
          </cell>
        </row>
        <row r="2138">
          <cell r="A2138" t="str">
            <v>001.30.00580</v>
          </cell>
          <cell r="B2138" t="str">
            <v>Fornecimento e instalação de junção simples de pvc rígido branca  diam. 100x75 mm</v>
          </cell>
          <cell r="C2138" t="str">
            <v>UN</v>
          </cell>
          <cell r="D2138">
            <v>9.7026000000000003</v>
          </cell>
        </row>
        <row r="2139">
          <cell r="A2139" t="str">
            <v>001.30.00600</v>
          </cell>
          <cell r="B2139" t="str">
            <v>Fornecimento e instalação de junção simples de pvc rígido branca  diam. 100x50 mm</v>
          </cell>
          <cell r="C2139" t="str">
            <v>UN</v>
          </cell>
          <cell r="D2139">
            <v>11.172599999999999</v>
          </cell>
        </row>
        <row r="2140">
          <cell r="A2140" t="str">
            <v>001.30.00620</v>
          </cell>
          <cell r="B2140" t="str">
            <v>Fornecimento e instalação de junção simples de pvc rígido branca  diam. 75x75 mm</v>
          </cell>
          <cell r="C2140" t="str">
            <v>UN</v>
          </cell>
          <cell r="D2140">
            <v>8.1576000000000004</v>
          </cell>
        </row>
        <row r="2141">
          <cell r="A2141" t="str">
            <v>001.30.00640</v>
          </cell>
          <cell r="B2141" t="str">
            <v>Fornecimento e instalação de junção simples de pvc rígido branca  diam. 75x50 mm</v>
          </cell>
          <cell r="C2141" t="str">
            <v>UN</v>
          </cell>
          <cell r="D2141">
            <v>6.2375999999999996</v>
          </cell>
        </row>
        <row r="2142">
          <cell r="A2142" t="str">
            <v>001.30.00660</v>
          </cell>
          <cell r="B2142" t="str">
            <v>Fornecimento e instalação de junção simples de pvc rígido branca  diam. 50x50 mm</v>
          </cell>
          <cell r="C2142" t="str">
            <v>UN</v>
          </cell>
          <cell r="D2142">
            <v>5.7976000000000001</v>
          </cell>
        </row>
        <row r="2143">
          <cell r="A2143" t="str">
            <v>001.30.00680</v>
          </cell>
          <cell r="B2143" t="str">
            <v>Fornecimento e instalação de joelho 90º de pvc rígido branco  diam.75 mm</v>
          </cell>
          <cell r="C2143" t="str">
            <v>UN</v>
          </cell>
          <cell r="D2143">
            <v>5.33</v>
          </cell>
        </row>
        <row r="2144">
          <cell r="A2144" t="str">
            <v>001.30.00700</v>
          </cell>
          <cell r="B2144" t="str">
            <v>Fornecimento e instalação de joelho 90º de pvc rígido branco  diam.50 mm</v>
          </cell>
          <cell r="C2144" t="str">
            <v>UN</v>
          </cell>
          <cell r="D2144">
            <v>3.2549999999999999</v>
          </cell>
        </row>
        <row r="2145">
          <cell r="A2145" t="str">
            <v>001.30.00720</v>
          </cell>
          <cell r="B2145" t="str">
            <v>Fornecimento e instalação de joelho 90º de pvc rígido branco  diam.100 mm</v>
          </cell>
          <cell r="C2145" t="str">
            <v>UN</v>
          </cell>
          <cell r="D2145">
            <v>6.8750999999999998</v>
          </cell>
        </row>
        <row r="2146">
          <cell r="A2146" t="str">
            <v>001.30.00740</v>
          </cell>
          <cell r="B2146" t="str">
            <v>Fornecimento e instalação de joelho 90º curto com visita pvc branco para esgoto primário diam.100x75 mm</v>
          </cell>
          <cell r="C2146" t="str">
            <v>UN</v>
          </cell>
          <cell r="D2146">
            <v>9.0251000000000001</v>
          </cell>
        </row>
        <row r="2147">
          <cell r="A2147" t="str">
            <v>001.30.00760</v>
          </cell>
          <cell r="B2147" t="str">
            <v>Fornecimento e instalação de joelho 90º curto com visita pvc branco para esgoto primário diam.100x50 mm</v>
          </cell>
          <cell r="C2147" t="str">
            <v>UN</v>
          </cell>
          <cell r="D2147">
            <v>8.4750999999999994</v>
          </cell>
        </row>
        <row r="2148">
          <cell r="A2148" t="str">
            <v>001.30.00780</v>
          </cell>
          <cell r="B2148" t="str">
            <v>Fornecimento e instalação de joelho 90º curto com visita pvc branco para esgoto primário diam. 75x50 mm</v>
          </cell>
          <cell r="C2148" t="str">
            <v>UN</v>
          </cell>
          <cell r="D2148">
            <v>6</v>
          </cell>
        </row>
        <row r="2149">
          <cell r="A2149" t="str">
            <v>001.30.00800</v>
          </cell>
          <cell r="B2149" t="str">
            <v>Fornecimento e instalação de tee sanitário curto com visita pvc branco  diam.100x100 mm</v>
          </cell>
          <cell r="C2149" t="str">
            <v>UN</v>
          </cell>
          <cell r="D2149">
            <v>8.4626000000000001</v>
          </cell>
        </row>
        <row r="2150">
          <cell r="A2150" t="str">
            <v>001.30.00820</v>
          </cell>
          <cell r="B2150" t="str">
            <v>Fornecimento e instalação de tee sanitário curto com visita pvc branco  diam. 100x75 mm</v>
          </cell>
          <cell r="C2150" t="str">
            <v>UN</v>
          </cell>
          <cell r="D2150">
            <v>17.442599999999999</v>
          </cell>
        </row>
        <row r="2151">
          <cell r="A2151" t="str">
            <v>001.30.00840</v>
          </cell>
          <cell r="B2151" t="str">
            <v>Fornecimento e instalação de tee sanitário curto com visita pvc branco  diam. 100x50 mm</v>
          </cell>
          <cell r="C2151" t="str">
            <v>UN</v>
          </cell>
          <cell r="D2151">
            <v>8.1984999999999992</v>
          </cell>
        </row>
        <row r="2152">
          <cell r="A2152" t="str">
            <v>001.30.00860</v>
          </cell>
          <cell r="B2152" t="str">
            <v>Fornecimento e instalação de tee sanitário curto com visita pvc branco  diam. 75x75 mm</v>
          </cell>
          <cell r="C2152" t="str">
            <v>UN</v>
          </cell>
          <cell r="D2152">
            <v>6.9500999999999999</v>
          </cell>
        </row>
        <row r="2153">
          <cell r="A2153" t="str">
            <v>001.30.00880</v>
          </cell>
          <cell r="B2153" t="str">
            <v>Fornecimento e instalação de tee sanitário curto com visita pvc branco  diam. 75x50 mm</v>
          </cell>
          <cell r="C2153" t="str">
            <v>UN</v>
          </cell>
          <cell r="D2153">
            <v>6.4401000000000002</v>
          </cell>
        </row>
        <row r="2154">
          <cell r="A2154" t="str">
            <v>001.30.00900</v>
          </cell>
          <cell r="B2154" t="str">
            <v>Fornecimento e instalação de tee sanitário curto com visita pvc branco  diam. 50x50 mm</v>
          </cell>
          <cell r="C2154" t="str">
            <v>UN</v>
          </cell>
          <cell r="D2154">
            <v>4.3875999999999999</v>
          </cell>
        </row>
        <row r="2155">
          <cell r="A2155" t="str">
            <v>001.30.00920</v>
          </cell>
          <cell r="B2155" t="str">
            <v>Fornecimento e instalação de tee sanitário curto com visita pvc branco para esgoto primário diam.150mm</v>
          </cell>
          <cell r="C2155" t="str">
            <v>UN</v>
          </cell>
          <cell r="D2155">
            <v>39.6676</v>
          </cell>
        </row>
        <row r="2156">
          <cell r="A2156" t="str">
            <v>001.30.00940</v>
          </cell>
          <cell r="B2156" t="str">
            <v>Fornecimento e instalação de luva simpels pvc branco  diam.100 mm</v>
          </cell>
          <cell r="C2156" t="str">
            <v>UN</v>
          </cell>
          <cell r="D2156">
            <v>5.2150999999999996</v>
          </cell>
        </row>
        <row r="2157">
          <cell r="A2157" t="str">
            <v>001.30.00960</v>
          </cell>
          <cell r="B2157" t="str">
            <v>Fornecimento e instalação de luva simpels pvc branco  diam.75 mm</v>
          </cell>
          <cell r="C2157" t="str">
            <v>UN</v>
          </cell>
          <cell r="D2157">
            <v>3.51</v>
          </cell>
        </row>
        <row r="2158">
          <cell r="A2158" t="str">
            <v>001.30.00980</v>
          </cell>
          <cell r="B2158" t="str">
            <v>Fornecimento e instalação de luva simpels pvc branco  diam. 50 mm</v>
          </cell>
          <cell r="C2158" t="str">
            <v>UN</v>
          </cell>
          <cell r="D2158">
            <v>2.7050000000000001</v>
          </cell>
        </row>
        <row r="2159">
          <cell r="A2159" t="str">
            <v>001.30.01000</v>
          </cell>
          <cell r="B2159" t="str">
            <v>Fornecimento e instalação de luva simpels pvc branco  diam.150 mm</v>
          </cell>
          <cell r="C2159" t="str">
            <v>UN</v>
          </cell>
          <cell r="D2159">
            <v>23.420100000000001</v>
          </cell>
        </row>
        <row r="2160">
          <cell r="A2160" t="str">
            <v>001.30.01020</v>
          </cell>
          <cell r="B2160" t="str">
            <v>Fornecimento e instalação de luva dupla pvc branco  diam.100 mm</v>
          </cell>
          <cell r="C2160" t="str">
            <v>UN</v>
          </cell>
          <cell r="D2160">
            <v>3.7050999999999998</v>
          </cell>
        </row>
        <row r="2161">
          <cell r="A2161" t="str">
            <v>001.30.01040</v>
          </cell>
          <cell r="B2161" t="str">
            <v>Fornecimento e instalação de luva dupla pvc branco  diam.50 mm</v>
          </cell>
          <cell r="C2161" t="str">
            <v>UN</v>
          </cell>
          <cell r="D2161">
            <v>1.9650000000000001</v>
          </cell>
        </row>
        <row r="2162">
          <cell r="A2162" t="str">
            <v>001.30.01060</v>
          </cell>
          <cell r="B2162" t="str">
            <v>Fornecimento e instalação de luva dupla pvc branco  diam.75 mm</v>
          </cell>
          <cell r="C2162" t="str">
            <v>UN</v>
          </cell>
          <cell r="D2162">
            <v>3.03</v>
          </cell>
        </row>
        <row r="2163">
          <cell r="A2163" t="str">
            <v>001.30.01080</v>
          </cell>
          <cell r="B2163" t="str">
            <v>Fornecimento e instalação de luva dupla pvc branco  diam.150 mm</v>
          </cell>
          <cell r="C2163" t="str">
            <v>UN</v>
          </cell>
          <cell r="D2163">
            <v>2.2501000000000002</v>
          </cell>
        </row>
        <row r="2164">
          <cell r="A2164" t="str">
            <v>001.30.01100</v>
          </cell>
          <cell r="B2164" t="str">
            <v>Fornecimento e instalação de luva de correr pvc branco  diam.100 mm</v>
          </cell>
          <cell r="C2164" t="str">
            <v>UN</v>
          </cell>
          <cell r="D2164">
            <v>1.8751</v>
          </cell>
        </row>
        <row r="2165">
          <cell r="A2165" t="str">
            <v>001.30.01120</v>
          </cell>
          <cell r="B2165" t="str">
            <v>Fornecimento e instalação de luva de correr pvc branco  diam. 75 mm</v>
          </cell>
          <cell r="C2165" t="str">
            <v>UN</v>
          </cell>
          <cell r="D2165">
            <v>6.45</v>
          </cell>
        </row>
        <row r="2166">
          <cell r="A2166" t="str">
            <v>001.30.01140</v>
          </cell>
          <cell r="B2166" t="str">
            <v>Fornecimento e instalação de luva de correr pvc branco  diam. 50 mm</v>
          </cell>
          <cell r="C2166" t="str">
            <v>UN</v>
          </cell>
          <cell r="D2166">
            <v>5.0750000000000002</v>
          </cell>
        </row>
        <row r="2167">
          <cell r="A2167" t="str">
            <v>001.30.01160</v>
          </cell>
          <cell r="B2167" t="str">
            <v>Fornecimento e instalação de plug pvc diam. 100 mm</v>
          </cell>
          <cell r="C2167" t="str">
            <v>UN</v>
          </cell>
          <cell r="D2167">
            <v>3.1875</v>
          </cell>
        </row>
        <row r="2168">
          <cell r="A2168" t="str">
            <v>001.30.01180</v>
          </cell>
          <cell r="B2168" t="str">
            <v>Fornecimento e instalação de plug de pvc diam.75 mm</v>
          </cell>
          <cell r="C2168" t="str">
            <v>UN</v>
          </cell>
          <cell r="D2168">
            <v>2.4601000000000002</v>
          </cell>
        </row>
        <row r="2169">
          <cell r="A2169" t="str">
            <v>001.30.01200</v>
          </cell>
          <cell r="B2169" t="str">
            <v>Fornecimento e instalação de plug de pvc branco diam. 50 mm</v>
          </cell>
          <cell r="C2169" t="str">
            <v>UN</v>
          </cell>
          <cell r="D2169">
            <v>1.5325</v>
          </cell>
        </row>
        <row r="2170">
          <cell r="A2170" t="str">
            <v>001.30.01220</v>
          </cell>
          <cell r="B2170" t="str">
            <v>Fornecimento e instalação de redução excêntrica pvc branco  diam.100x75 mm</v>
          </cell>
          <cell r="C2170" t="str">
            <v>UN</v>
          </cell>
          <cell r="D2170">
            <v>6.2701000000000002</v>
          </cell>
        </row>
        <row r="2171">
          <cell r="A2171" t="str">
            <v>001.30.01240</v>
          </cell>
          <cell r="B2171" t="str">
            <v>Fornecimento e instalação de redução excêntrica pvc branco  diam.100x50 mm</v>
          </cell>
          <cell r="C2171" t="str">
            <v>UN</v>
          </cell>
          <cell r="D2171">
            <v>5.7100999999999997</v>
          </cell>
        </row>
        <row r="2172">
          <cell r="A2172" t="str">
            <v>001.30.01260</v>
          </cell>
          <cell r="B2172" t="str">
            <v>Fornecimento e instalação de redução excêntrica pvc branco  diam.75x50 mm</v>
          </cell>
          <cell r="C2172" t="str">
            <v>UN</v>
          </cell>
          <cell r="D2172">
            <v>3.5649999999999999</v>
          </cell>
        </row>
        <row r="2173">
          <cell r="A2173" t="str">
            <v>001.30.01280</v>
          </cell>
          <cell r="B2173" t="str">
            <v>Fornecimento e instalação de vedação de saída de vaso sanitário pvc branco  diam.100 mm</v>
          </cell>
          <cell r="C2173" t="str">
            <v>UN</v>
          </cell>
          <cell r="D2173">
            <v>4.7750000000000004</v>
          </cell>
        </row>
        <row r="2174">
          <cell r="A2174" t="str">
            <v>001.30.01300</v>
          </cell>
          <cell r="B2174" t="str">
            <v>Fornecimento e instalação de terminal de ventilação pvc branco  diam.50 mm</v>
          </cell>
          <cell r="C2174" t="str">
            <v>UN</v>
          </cell>
          <cell r="D2174">
            <v>5.4649999999999999</v>
          </cell>
        </row>
        <row r="2175">
          <cell r="A2175" t="str">
            <v>001.30.01320</v>
          </cell>
          <cell r="B2175" t="str">
            <v>Fornecimento e instalação de curva 90º de pvc rígido cor branca diam.40 mm</v>
          </cell>
          <cell r="C2175" t="str">
            <v>UN</v>
          </cell>
          <cell r="D2175">
            <v>2.7749999999999999</v>
          </cell>
        </row>
        <row r="2176">
          <cell r="A2176" t="str">
            <v>001.30.01340</v>
          </cell>
          <cell r="B2176" t="str">
            <v>Fornecimento e instalação de curva 45º de pvc rígido cor branca  diam.40 mm</v>
          </cell>
          <cell r="C2176" t="str">
            <v>UN</v>
          </cell>
          <cell r="D2176">
            <v>2.7749999999999999</v>
          </cell>
        </row>
        <row r="2177">
          <cell r="A2177" t="str">
            <v>001.30.01360</v>
          </cell>
          <cell r="B2177" t="str">
            <v>Fornecimento e instalação de joelho 90º pvc rígido cor branca  diam.40 mm</v>
          </cell>
          <cell r="C2177" t="str">
            <v>UN</v>
          </cell>
          <cell r="D2177">
            <v>2.2450000000000001</v>
          </cell>
        </row>
        <row r="2178">
          <cell r="A2178" t="str">
            <v>001.30.01380</v>
          </cell>
          <cell r="B2178" t="str">
            <v>Fornecimento e instalação de joelho 45º pvc rígido cor branca  diam.40 mm</v>
          </cell>
          <cell r="C2178" t="str">
            <v>UN</v>
          </cell>
          <cell r="D2178">
            <v>2.4649999999999999</v>
          </cell>
        </row>
        <row r="2179">
          <cell r="A2179" t="str">
            <v>001.30.01400</v>
          </cell>
          <cell r="B2179" t="str">
            <v>Fornecimento e instalação de tee 90º pvc rígido cor branca diam.40 mm</v>
          </cell>
          <cell r="C2179" t="str">
            <v>UN</v>
          </cell>
          <cell r="D2179">
            <v>2.8875999999999999</v>
          </cell>
        </row>
        <row r="2180">
          <cell r="A2180" t="str">
            <v>001.30.01420</v>
          </cell>
          <cell r="B2180" t="str">
            <v>Fornecimento e instalação de junção 45º pvc rígido cor branca  diam.40 mm</v>
          </cell>
          <cell r="C2180" t="str">
            <v>UN</v>
          </cell>
          <cell r="D2180">
            <v>3.7475999999999998</v>
          </cell>
        </row>
        <row r="2181">
          <cell r="A2181" t="str">
            <v>001.30.01440</v>
          </cell>
          <cell r="B2181" t="str">
            <v>Fornecimento e instalação de bucha de redução pvc rígido cor branca para esgoto secundário diam.50 mm x 40 mm</v>
          </cell>
          <cell r="C2181" t="str">
            <v>UN</v>
          </cell>
          <cell r="D2181">
            <v>2.0550000000000002</v>
          </cell>
        </row>
        <row r="2182">
          <cell r="A2182" t="str">
            <v>001.30.01460</v>
          </cell>
          <cell r="B2182" t="str">
            <v>Fornecimento e instalação de joelho 90º soldável e com rosca cor branca para esgoto secundário diam.40 mm x 1.1/4 pol</v>
          </cell>
          <cell r="C2182" t="str">
            <v>UN</v>
          </cell>
          <cell r="D2182">
            <v>2.1549999999999998</v>
          </cell>
        </row>
        <row r="2183">
          <cell r="A2183" t="str">
            <v>001.30.01480</v>
          </cell>
          <cell r="B2183" t="str">
            <v>Fornecimento e instalação de joelho 90º soldável e com rosca cor branca para esgoto sedundário diam.40 mm x 1 pol</v>
          </cell>
          <cell r="C2183" t="str">
            <v>UN</v>
          </cell>
          <cell r="D2183">
            <v>2.5049999999999999</v>
          </cell>
        </row>
        <row r="2184">
          <cell r="A2184" t="str">
            <v>001.30.01500</v>
          </cell>
          <cell r="B2184" t="str">
            <v>Fornecimento e instalação de adaptador para sifão soldável pvc rígido cor branca para esgoto secundário diam.1.1/4 x 40 mm</v>
          </cell>
          <cell r="C2184" t="str">
            <v>UN</v>
          </cell>
          <cell r="D2184">
            <v>1.635</v>
          </cell>
        </row>
        <row r="2185">
          <cell r="A2185" t="str">
            <v>001.30.01520</v>
          </cell>
          <cell r="B2185" t="str">
            <v>Fornecimento e instalação de adaptador para junta elástica para sifão metálico pvc rígido cor branca para esgoto secundário diam.1 1/2 x 40 mm</v>
          </cell>
          <cell r="C2185" t="str">
            <v>UN</v>
          </cell>
          <cell r="D2185">
            <v>1.835</v>
          </cell>
        </row>
        <row r="2186">
          <cell r="A2186" t="str">
            <v>001.30.01540</v>
          </cell>
          <cell r="B2186" t="str">
            <v>Fornecimento e instalação de luva pvc rígido cor branca para estogo secundário diam.40 mm</v>
          </cell>
          <cell r="C2186" t="str">
            <v>UN</v>
          </cell>
          <cell r="D2186">
            <v>1.625</v>
          </cell>
        </row>
        <row r="2187">
          <cell r="A2187" t="str">
            <v>001.30.01560</v>
          </cell>
          <cell r="B2187" t="str">
            <v>Fornecimento e instalação de caixa sifonada de de pvc rígido branco para esgoto secundário  com saída de 50 mm e grelha quadrada simples n.101 150x150x50 mm</v>
          </cell>
          <cell r="C2187" t="str">
            <v>UN</v>
          </cell>
          <cell r="D2187">
            <v>40.3339</v>
          </cell>
        </row>
        <row r="2188">
          <cell r="A2188" t="str">
            <v>001.30.01580</v>
          </cell>
          <cell r="B2188" t="str">
            <v>Fornecimento e instalação de caixa sifonada de de pvc rígido branco para esgoto secundário  com grelha quadrada e porta grelha cromados n.103 150x150x50 mm</v>
          </cell>
          <cell r="C2188" t="str">
            <v>UN</v>
          </cell>
          <cell r="D2188">
            <v>19.783899999999999</v>
          </cell>
        </row>
        <row r="2189">
          <cell r="A2189" t="str">
            <v>001.30.01600</v>
          </cell>
          <cell r="B2189" t="str">
            <v>Fornecimento e instalação de caixa sifonada de de pvc rígido branco para esgoto secundário  com grelha quadrada cromada e porta grelha cinza n.105 150x150x50 mm</v>
          </cell>
          <cell r="C2189" t="str">
            <v>UN</v>
          </cell>
          <cell r="D2189">
            <v>19.783899999999999</v>
          </cell>
        </row>
        <row r="2190">
          <cell r="A2190" t="str">
            <v>001.30.01620</v>
          </cell>
          <cell r="B2190" t="str">
            <v>Fornecimento e instalação de caixa sifonada de de pvc rígido branco para esgoto secundário  com grelha redonda simples n.102 150x150x50 mm</v>
          </cell>
          <cell r="C2190" t="str">
            <v>UN</v>
          </cell>
          <cell r="D2190">
            <v>18.793900000000001</v>
          </cell>
        </row>
        <row r="2191">
          <cell r="A2191" t="str">
            <v>001.30.01640</v>
          </cell>
          <cell r="B2191" t="str">
            <v>Fornecimento e instalação de caixa sifonada de de pvc rígido branco para esgoto secundário  com grelha redonda cromada e porta grelha cromados n.104 150x150x50 mm</v>
          </cell>
          <cell r="C2191" t="str">
            <v>UN</v>
          </cell>
          <cell r="D2191">
            <v>18.793900000000001</v>
          </cell>
        </row>
        <row r="2192">
          <cell r="A2192" t="str">
            <v>001.30.01660</v>
          </cell>
          <cell r="B2192" t="str">
            <v>Fornecimento e instalação de caixa sifonada de de pvc rígido branco para esgoto secundário  com grelha redonda cromada e porta grelha cromados n.106 150x150x50 mm</v>
          </cell>
          <cell r="C2192" t="str">
            <v>UN</v>
          </cell>
          <cell r="D2192">
            <v>18.793900000000001</v>
          </cell>
        </row>
        <row r="2193">
          <cell r="A2193" t="str">
            <v>001.30.01680</v>
          </cell>
          <cell r="B2193" t="str">
            <v>Fornecimento e instalações de caixa sifonada de de pvc rígido branco para esgoto secundário  com grelha redonda cromada e porta grelha cromados n.104 150x185x75 mm</v>
          </cell>
          <cell r="C2193" t="str">
            <v>UN</v>
          </cell>
          <cell r="D2193">
            <v>19.713899999999999</v>
          </cell>
        </row>
        <row r="2194">
          <cell r="A2194" t="str">
            <v>001.30.01700</v>
          </cell>
          <cell r="B2194" t="str">
            <v>Fornecimento e instalação de caixa sifonada de de pvc rígido branco para esgoto secundário  com saída de 40 mm e uma só entrada com grelha redonda simples n.31 100x100x40 mm</v>
          </cell>
          <cell r="C2194" t="str">
            <v>UN</v>
          </cell>
          <cell r="D2194">
            <v>14.2439</v>
          </cell>
        </row>
        <row r="2195">
          <cell r="A2195" t="str">
            <v>001.30.01720</v>
          </cell>
          <cell r="B2195" t="str">
            <v>Fornecimento e instalação de caixa sifonada de de pvc rígido branco para esgoto secundário  com grelha redonda e porta grelha cromados n.34 100x100x40 mm</v>
          </cell>
          <cell r="C2195" t="str">
            <v>UN</v>
          </cell>
          <cell r="D2195">
            <v>14.2439</v>
          </cell>
        </row>
        <row r="2196">
          <cell r="A2196" t="str">
            <v>001.30.01740</v>
          </cell>
          <cell r="B2196" t="str">
            <v>Fornecimento e instalação de caixa sifonada de de pvc rígido branco para esgoto secundário  com grelha redonda e porta grelha cromados n.64 100x100x40 mm</v>
          </cell>
          <cell r="C2196" t="str">
            <v>UN</v>
          </cell>
          <cell r="D2196">
            <v>16.1739</v>
          </cell>
        </row>
        <row r="2197">
          <cell r="A2197" t="str">
            <v>001.30.01760</v>
          </cell>
          <cell r="B2197" t="str">
            <v>Fornecimento e instalação de caixa  seca de pvc rígido branco e cinza p/ esgoto secundário de altura regulável para cozinha, box, terraço redonda c/grelha simples n 142 100x100x40 mm</v>
          </cell>
          <cell r="C2197" t="str">
            <v>UN</v>
          </cell>
          <cell r="D2197">
            <v>20.093900000000001</v>
          </cell>
        </row>
        <row r="2198">
          <cell r="A2198" t="str">
            <v>001.30.01780</v>
          </cell>
          <cell r="B2198" t="str">
            <v>Fornecimento e instalação de caixa seca de pvc rígido branco e cinza p/ esgoto secundário de altura regulável para cozinha, box, terraço redonda c/grelha e porta grelha cromados n 144 100x100x40 mm</v>
          </cell>
          <cell r="C2198" t="str">
            <v>UN</v>
          </cell>
          <cell r="D2198">
            <v>16.1739</v>
          </cell>
        </row>
        <row r="2199">
          <cell r="A2199" t="str">
            <v>001.30.01800</v>
          </cell>
          <cell r="B2199" t="str">
            <v>Fornecimento e instalação de caixa seca de pvc rígido branco e cinza p/ esgoto secundário de altura regulável para cozinha, box, terraço redonda c/grelha cromada e porta grelha cinza n.146 100x100x40 mm</v>
          </cell>
          <cell r="C2199" t="str">
            <v>UN</v>
          </cell>
          <cell r="D2199">
            <v>16.1739</v>
          </cell>
        </row>
        <row r="2200">
          <cell r="A2200" t="str">
            <v>001.30.01820</v>
          </cell>
          <cell r="B2200" t="str">
            <v>Fornecimento e instalação de ralo seco pvc branco e cinza rígido p/ esgoto secundário,para terraço, quadrado c/grelha simples n 211 100x53x40 mm</v>
          </cell>
          <cell r="C2200" t="str">
            <v>UN</v>
          </cell>
          <cell r="D2200">
            <v>12.453900000000001</v>
          </cell>
        </row>
        <row r="2201">
          <cell r="A2201" t="str">
            <v>001.30.01840</v>
          </cell>
          <cell r="B2201" t="str">
            <v>Fornecimento e instalação de ralo seco pvc branco e cinza rígido p/ esgoto secundário,para terraço, quadrado c/grelha cromada n 215 100x53x40 mm</v>
          </cell>
          <cell r="C2201" t="str">
            <v>UN</v>
          </cell>
          <cell r="D2201">
            <v>12.453900000000001</v>
          </cell>
        </row>
        <row r="2202">
          <cell r="A2202" t="str">
            <v>001.30.01860</v>
          </cell>
          <cell r="B2202" t="str">
            <v>Fornecimento e instalação de ralo seco pvc branco e cinza rígido p/ esgoto secundário, c/ saída soldável, c/ grelha simples n.5 100x40 mm</v>
          </cell>
          <cell r="C2202" t="str">
            <v>UN</v>
          </cell>
          <cell r="D2202">
            <v>11.2239</v>
          </cell>
        </row>
        <row r="2203">
          <cell r="A2203" t="str">
            <v>001.30.01880</v>
          </cell>
          <cell r="B2203" t="str">
            <v>Fornecimento e instalação de ralo seco pvc branco e cinza rígido p/ esgoto secundário,c/ saída soldável  c/ grelha cromada n.6 100x40 mm</v>
          </cell>
          <cell r="C2203" t="str">
            <v>UN</v>
          </cell>
          <cell r="D2203">
            <v>12.4839</v>
          </cell>
        </row>
        <row r="2204">
          <cell r="A2204" t="str">
            <v>001.30.01900</v>
          </cell>
          <cell r="B2204" t="str">
            <v>Fornecimento e instalação de ralo sifonado cônico pvc branco e cinza rígido p/ esgoto secundário, de altura regulável c/grelha simples n 212 100x40 mm</v>
          </cell>
          <cell r="C2204" t="str">
            <v>UN</v>
          </cell>
          <cell r="D2204">
            <v>16.823899999999998</v>
          </cell>
        </row>
        <row r="2205">
          <cell r="A2205" t="str">
            <v>001.30.01920</v>
          </cell>
          <cell r="B2205" t="str">
            <v>Fornecimento e instalação de ralo sifonado cônico pvc branco e cinza rígido p/ esgoto secundário, de altura regulável c/grelha cromada n 216 100x40 mm</v>
          </cell>
          <cell r="C2205" t="str">
            <v>UN</v>
          </cell>
          <cell r="D2205">
            <v>12.4839</v>
          </cell>
        </row>
        <row r="2206">
          <cell r="A2206" t="str">
            <v>001.30.01940</v>
          </cell>
          <cell r="B2206" t="str">
            <v>Fornecimento e instalaçao de ralo sifonado pvc branco e cinza rígido p/ esgoto secundário, para terraço, quadrado com grelha simples n. 201 100 x 53 x 40 mm</v>
          </cell>
          <cell r="C2206" t="str">
            <v>UN</v>
          </cell>
          <cell r="D2206">
            <v>11.603899999999999</v>
          </cell>
        </row>
        <row r="2207">
          <cell r="A2207" t="str">
            <v>001.30.01960</v>
          </cell>
          <cell r="B2207" t="str">
            <v>Fornecimento e instalação de ralo sifonado pvc branco e cinza rígido p/ esgoto secundário, para terraço, quadrado com grelha cromada n. 205 100 x 53 x 40 mm</v>
          </cell>
          <cell r="C2207" t="str">
            <v>UN</v>
          </cell>
          <cell r="D2207">
            <v>12.4839</v>
          </cell>
        </row>
        <row r="2208">
          <cell r="A2208" t="str">
            <v>001.30.01980</v>
          </cell>
          <cell r="B2208" t="str">
            <v>Execução de caixa de inspeção em alvenaria de tijolos maciço de 1/2 vez revestida com argamassa de cimento e areia 1:3 com impermeabilizante e tampa de concreto armado (e=0.07 m) conf. det. n. 15 dop 20 x 20 x 20 cm</v>
          </cell>
          <cell r="C2208" t="str">
            <v>UN</v>
          </cell>
          <cell r="D2208">
            <v>23.147200000000002</v>
          </cell>
        </row>
        <row r="2209">
          <cell r="A2209" t="str">
            <v>001.30.02000</v>
          </cell>
          <cell r="B2209" t="str">
            <v>Execução de caixa de inspeção em alvenaria de tijolos maciço de 1/2 vez revestida com argamassa de cimento e areia 1:3 com impermeabilizante e tampa de concreto armado (e=0.07 m) conf. det. n. 15 dop 30 x 30 x 20 cm</v>
          </cell>
          <cell r="C2209" t="str">
            <v>UN</v>
          </cell>
          <cell r="D2209">
            <v>39.912100000000002</v>
          </cell>
        </row>
        <row r="2210">
          <cell r="A2210" t="str">
            <v>001.30.02020</v>
          </cell>
          <cell r="B2210" t="str">
            <v>Execução de caixa de inspeção em alvenaria de tijolos maciço de 1/2 vez revestida com argamassa de cimento e areia 1:3 com impermeabilizante e tampa de concreto armado (e=0.07 m) conf. det. n. 15 dop 40 x 40 x 30 cm</v>
          </cell>
          <cell r="C2210" t="str">
            <v>UN</v>
          </cell>
          <cell r="D2210">
            <v>54.694499999999998</v>
          </cell>
        </row>
        <row r="2211">
          <cell r="A2211" t="str">
            <v>001.30.02040</v>
          </cell>
          <cell r="B2211" t="str">
            <v>Execução de caixa de inspeção em alvenaria de tijolos maciço de 1/2 vez revestida com argamassa de cimento e areia 1:3 com impermeabilizante e tampa de concreto armado (e=0.07 m) conf. det. n. 15 dop 50 x 50 x 30 cm</v>
          </cell>
          <cell r="C2211" t="str">
            <v>UN</v>
          </cell>
          <cell r="D2211">
            <v>66.542299999999997</v>
          </cell>
        </row>
        <row r="2212">
          <cell r="A2212" t="str">
            <v>001.30.02060</v>
          </cell>
          <cell r="B2212" t="str">
            <v>Execução de caixa de inspeção em alvenaria de tijolos maciço de 1/2 vez revestida com argamassa de cimento e areia 1:3 com impermeabilizante e tampa de concreto armado (e=0.07 m) conf. det. n. 15 dop 50 x 50 x 40 cm</v>
          </cell>
          <cell r="C2212" t="str">
            <v>UN</v>
          </cell>
          <cell r="D2212">
            <v>71.517099999999999</v>
          </cell>
        </row>
        <row r="2213">
          <cell r="A2213" t="str">
            <v>001.30.02080</v>
          </cell>
          <cell r="B2213" t="str">
            <v>Execução de caixa de inspeção em alvenaria de tijolos maciço de 1/2 vez revestida com argamassa de cimento e areia 1:3 com impermeabilizante e tampa de concreto armado (e=0.07 m) conf. det. n. 15 dop 60 x 60 x 50 cm</v>
          </cell>
          <cell r="C2213" t="str">
            <v>UN</v>
          </cell>
          <cell r="D2213">
            <v>97.740899999999996</v>
          </cell>
        </row>
        <row r="2214">
          <cell r="A2214" t="str">
            <v>001.30.02100</v>
          </cell>
          <cell r="B2214" t="str">
            <v>Execução de caixa de inspeção em alvenaria de tijolos maciço de 1/2 vez revestida com argamassa de cimento e areia 1:3 com impermeabilizante e tampa de concreto armado (e=0.07 m) conf. det. n. 15 dop 70 x 70 x 50 cm</v>
          </cell>
          <cell r="C2214" t="str">
            <v>UN</v>
          </cell>
          <cell r="D2214">
            <v>113.5551</v>
          </cell>
        </row>
        <row r="2215">
          <cell r="A2215" t="str">
            <v>001.30.02120</v>
          </cell>
          <cell r="B2215" t="str">
            <v>Execução de caixa de inspeção em alvenaria de tijolos maciço de 1/2 vez revestida com argamassa de cimento e areia 1:3 com impermeabilizante e tampa de concreto armado (e=0.07 m) conf. det. n. 15 dop 80 x 80 x 60 cm</v>
          </cell>
          <cell r="C2215" t="str">
            <v>UN</v>
          </cell>
          <cell r="D2215">
            <v>144.86179999999999</v>
          </cell>
        </row>
        <row r="2216">
          <cell r="A2216" t="str">
            <v>001.30.02140</v>
          </cell>
          <cell r="B2216" t="str">
            <v>Execução de caixa de inspeção em alvenaria de tijolos maciço de 1/2 vez revestida com argamassa de cimento e areia 1:3 com impermeabilizante e tampa de concreto armado (e=0.07 m) conf. det. n. 15 dop 100 x 100 x 100 cm</v>
          </cell>
          <cell r="C2216" t="str">
            <v>UN</v>
          </cell>
          <cell r="D2216">
            <v>241.42449999999999</v>
          </cell>
        </row>
        <row r="2217">
          <cell r="A2217" t="str">
            <v>001.30.02160</v>
          </cell>
          <cell r="B2217" t="str">
            <v>Execução de caixa de gordura de pvc (cx43)c/tampa de pvc 250x230x75mm</v>
          </cell>
          <cell r="C2217" t="str">
            <v>UN</v>
          </cell>
          <cell r="D2217">
            <v>21.7239</v>
          </cell>
        </row>
        <row r="2218">
          <cell r="A2218" t="str">
            <v>001.30.02180</v>
          </cell>
          <cell r="B2218" t="str">
            <v>Execução de fossa séptica conf. det. n. 8 dop 1.60 x 0.80 x 1.50 m</v>
          </cell>
          <cell r="C2218" t="str">
            <v>UN</v>
          </cell>
          <cell r="D2218">
            <v>945.83799999999997</v>
          </cell>
        </row>
        <row r="2219">
          <cell r="A2219" t="str">
            <v>001.30.02200</v>
          </cell>
          <cell r="B2219" t="str">
            <v>Execução de fossa séptica conf. det. n. 2.50 x 1.15 x 1.50 m</v>
          </cell>
          <cell r="C2219" t="str">
            <v>UN</v>
          </cell>
          <cell r="D2219">
            <v>1505.8289</v>
          </cell>
        </row>
        <row r="2220">
          <cell r="A2220" t="str">
            <v>001.30.02220</v>
          </cell>
          <cell r="B2220" t="str">
            <v>Execução de fossa séptica conf. det. n. 2.80 x 1.40 x 1.50 m</v>
          </cell>
          <cell r="C2220" t="str">
            <v>UN</v>
          </cell>
          <cell r="D2220">
            <v>1730.8420000000001</v>
          </cell>
        </row>
        <row r="2221">
          <cell r="A2221" t="str">
            <v>001.30.02240</v>
          </cell>
          <cell r="B2221" t="str">
            <v>Execução de fossa séptica conf. det. n. 3.20 x 1.60 x 1.80 m</v>
          </cell>
          <cell r="C2221" t="str">
            <v>UN</v>
          </cell>
          <cell r="D2221">
            <v>2305.0391</v>
          </cell>
        </row>
        <row r="2222">
          <cell r="A2222" t="str">
            <v>001.30.02260</v>
          </cell>
          <cell r="B2222" t="str">
            <v>Execução de fossa séptica conf. det. n. 3.50 x 1.75 x 1.80 m</v>
          </cell>
          <cell r="C2222" t="str">
            <v>UN</v>
          </cell>
          <cell r="D2222">
            <v>2623.4263000000001</v>
          </cell>
        </row>
        <row r="2223">
          <cell r="A2223" t="str">
            <v>001.30.02280</v>
          </cell>
          <cell r="B2223" t="str">
            <v>Execução de fossa séptica conf. det. n. 3.80 x 1.90 x 1.80 m</v>
          </cell>
          <cell r="C2223" t="str">
            <v>UN</v>
          </cell>
          <cell r="D2223">
            <v>2828.1091999999999</v>
          </cell>
        </row>
        <row r="2224">
          <cell r="A2224" t="str">
            <v>001.30.02300</v>
          </cell>
          <cell r="B2224" t="str">
            <v>Execução de fossa séptica conf. det. n. 4.00 x 2.00 x 1.80 m</v>
          </cell>
          <cell r="C2224" t="str">
            <v>UN</v>
          </cell>
          <cell r="D2224">
            <v>3054.4863999999998</v>
          </cell>
        </row>
        <row r="2225">
          <cell r="A2225" t="str">
            <v>001.30.02320</v>
          </cell>
          <cell r="B2225" t="str">
            <v>Execução de sumidouro conf. det. n. 12 dop diâmetro 1.50 m e profundidade 1.50 m</v>
          </cell>
          <cell r="C2225" t="str">
            <v>UN</v>
          </cell>
          <cell r="D2225">
            <v>560.08249999999998</v>
          </cell>
        </row>
        <row r="2226">
          <cell r="A2226" t="str">
            <v>001.30.02340</v>
          </cell>
          <cell r="B2226" t="str">
            <v>Execução de sumidouro conf. det. n. 12 dop diâmetro 1.50 e prof. 2.00 m</v>
          </cell>
          <cell r="C2226" t="str">
            <v>UN</v>
          </cell>
          <cell r="D2226">
            <v>642.35990000000004</v>
          </cell>
        </row>
        <row r="2227">
          <cell r="A2227" t="str">
            <v>001.30.02360</v>
          </cell>
          <cell r="B2227" t="str">
            <v>Execução de sumidouro conf. det. n. 12 dop diâmetro 1.50 e prof. 3.00 m</v>
          </cell>
          <cell r="C2227" t="str">
            <v>UN</v>
          </cell>
          <cell r="D2227">
            <v>820.81230000000005</v>
          </cell>
        </row>
        <row r="2228">
          <cell r="A2228" t="str">
            <v>001.30.02380</v>
          </cell>
          <cell r="B2228" t="str">
            <v>Execução de sumidouro conf. det. n. 12 dop diâmetro 2.00 m e prof. 2.00 m</v>
          </cell>
          <cell r="C2228" t="str">
            <v>UN</v>
          </cell>
          <cell r="D2228">
            <v>950.78189999999995</v>
          </cell>
        </row>
        <row r="2229">
          <cell r="A2229" t="str">
            <v>001.30.02400</v>
          </cell>
          <cell r="B2229" t="str">
            <v>Execução de sumidouro conf. det. n. 12 dop diâmetro 2.00 m e prof. 3.00m</v>
          </cell>
          <cell r="C2229" t="str">
            <v>UN</v>
          </cell>
          <cell r="D2229">
            <v>1198.4297999999999</v>
          </cell>
        </row>
        <row r="2230">
          <cell r="A2230" t="str">
            <v>001.30.02420</v>
          </cell>
          <cell r="B2230" t="str">
            <v>Execução de sumidouro conf. det. n. 12 dop diâmetro 2.00 e prof. 3.20 m</v>
          </cell>
          <cell r="C2230" t="str">
            <v>UN</v>
          </cell>
          <cell r="D2230">
            <v>1248.3798999999999</v>
          </cell>
        </row>
        <row r="2231">
          <cell r="A2231" t="str">
            <v>001.30.02440</v>
          </cell>
          <cell r="B2231" t="str">
            <v>Execução de sumidouro conf. det. n. 12 dop diâmetro 2.00 m e prof. 4.15 m</v>
          </cell>
          <cell r="C2231" t="str">
            <v>UN</v>
          </cell>
          <cell r="D2231">
            <v>1483.9576</v>
          </cell>
        </row>
        <row r="2232">
          <cell r="A2232" t="str">
            <v>001.30.02460</v>
          </cell>
          <cell r="B2232" t="str">
            <v>Execução de sumidouro conf. det. n. 12 dop diâmetro 2.00 m e prof. 4.50 m</v>
          </cell>
          <cell r="C2232" t="str">
            <v>UN</v>
          </cell>
          <cell r="D2232">
            <v>1570.9905000000001</v>
          </cell>
        </row>
        <row r="2233">
          <cell r="A2233" t="str">
            <v>001.30.02480</v>
          </cell>
          <cell r="B2233" t="str">
            <v>Execução de sumidouro conf. det. n. 12 dop diâmetro 3.00 m e prof. 3.30 m</v>
          </cell>
          <cell r="C2233" t="str">
            <v>UN</v>
          </cell>
          <cell r="D2233">
            <v>2263.4780000000001</v>
          </cell>
        </row>
        <row r="2234">
          <cell r="A2234" t="str">
            <v>001.30.02500</v>
          </cell>
          <cell r="B2234" t="str">
            <v>Execução de filtro anaeróbico d = 2,20 m, conforme detalhe do dvop</v>
          </cell>
          <cell r="C2234" t="str">
            <v>UN</v>
          </cell>
          <cell r="D2234">
            <v>7683.4363999999996</v>
          </cell>
        </row>
        <row r="2235">
          <cell r="A2235" t="str">
            <v>001.30.02520</v>
          </cell>
          <cell r="B2235" t="str">
            <v>Fornecimento e aplicação de brita nr. 4</v>
          </cell>
          <cell r="C2235" t="str">
            <v>M3</v>
          </cell>
          <cell r="D2235">
            <v>64.165499999999994</v>
          </cell>
        </row>
        <row r="2236">
          <cell r="A2236" t="str">
            <v>001.30.02540</v>
          </cell>
          <cell r="B2236" t="str">
            <v>Execução de vala de infiltração com seção trapezoidal (base menor=0,50 m, base maior = 1,00 m), contendo camadas de brita nº 04 (0,20 m e 0,30 m) areia grossa( 0,50 m) e aterro ( 0,50m), inclusive 2 (dois) tubos de pvc perfurados p/ dreno - 100 mm, conf</v>
          </cell>
          <cell r="C2236" t="str">
            <v>ML</v>
          </cell>
          <cell r="D2236">
            <v>68.803700000000006</v>
          </cell>
        </row>
        <row r="2237">
          <cell r="A2237" t="str">
            <v>001.30.02560</v>
          </cell>
          <cell r="B2237" t="str">
            <v>Fornecimento de camada filtrante de areia 0.30 m e pedra 0.60 m (seixo rolado) apiloado s/ escavação</v>
          </cell>
          <cell r="C2237" t="str">
            <v>ML</v>
          </cell>
          <cell r="D2237">
            <v>49.424999999999997</v>
          </cell>
        </row>
        <row r="2238">
          <cell r="A2238" t="str">
            <v>001.30.02580</v>
          </cell>
          <cell r="B2238" t="str">
            <v>Fornecimento de dreno em pedra (cascalho) seccao trapezoidal base maior 60 cm base menor 30 cm e altura 50 cm incl escavação</v>
          </cell>
          <cell r="C2238" t="str">
            <v>ML</v>
          </cell>
          <cell r="D2238">
            <v>8.6821000000000002</v>
          </cell>
        </row>
        <row r="2239">
          <cell r="A2239" t="str">
            <v>001.30.02600</v>
          </cell>
          <cell r="B2239" t="str">
            <v>Fornecimento de dreno com secao trapezoidal (base menor = 0,50m, base maior = 1,0m e altura de 1,50m), em camadas de brita nº 2 e 4 e areia grossa inclusive tubo de pvc perfurado d=1,50 mm, conf. det. do dvop</v>
          </cell>
          <cell r="C2239" t="str">
            <v>ML</v>
          </cell>
          <cell r="D2239">
            <v>80.192300000000003</v>
          </cell>
        </row>
        <row r="2240">
          <cell r="A2240" t="str">
            <v>001.31</v>
          </cell>
          <cell r="B2240" t="str">
            <v>INSTALAÇÕES HIDRÁULICAS - 'INSTALAÇÕES PREVENÇÃO E COMBATE A INCÊNDIO</v>
          </cell>
          <cell r="D2240">
            <v>2851.2635</v>
          </cell>
        </row>
        <row r="2241">
          <cell r="A2241" t="str">
            <v>001.31.00020</v>
          </cell>
          <cell r="B2241" t="str">
            <v>Fornecimento e instalação de extintor de incêndio tipo manual com suporte de parede, água pressurizada 10 litros</v>
          </cell>
          <cell r="C2241" t="str">
            <v>UN</v>
          </cell>
          <cell r="D2241">
            <v>53</v>
          </cell>
        </row>
        <row r="2242">
          <cell r="A2242" t="str">
            <v>001.31.00040</v>
          </cell>
          <cell r="B2242" t="str">
            <v>Fornecimento e instalação de extintor de incêndio tipo manual com suporte de parede, co2 - gas carbonico 6 kg</v>
          </cell>
          <cell r="C2242" t="str">
            <v>UN</v>
          </cell>
          <cell r="D2242">
            <v>178</v>
          </cell>
        </row>
        <row r="2243">
          <cell r="A2243" t="str">
            <v>001.31.00060</v>
          </cell>
          <cell r="B2243" t="str">
            <v>Fornecimento e instalação de extintor de incêndio tipo manual com suporte de parede, pó químico seco 4 kg</v>
          </cell>
          <cell r="C2243" t="str">
            <v>UN</v>
          </cell>
          <cell r="D2243">
            <v>55</v>
          </cell>
        </row>
        <row r="2244">
          <cell r="A2244" t="str">
            <v>001.31.00080</v>
          </cell>
          <cell r="B2244" t="str">
            <v>Fornecimento e instalação de tubo de aço galvanizado - classe média - tipo manesmann diâm. 63 mm</v>
          </cell>
          <cell r="C2244" t="str">
            <v>M</v>
          </cell>
          <cell r="D2244">
            <v>36.810600000000001</v>
          </cell>
        </row>
        <row r="2245">
          <cell r="A2245" t="str">
            <v>001.31.00100</v>
          </cell>
          <cell r="B2245" t="str">
            <v>Fornecimento e instalação de tubo de aço galvanizado - classe média - tipo manesmann diâm. 75 mm</v>
          </cell>
          <cell r="C2245" t="str">
            <v>M</v>
          </cell>
          <cell r="D2245">
            <v>41.1601</v>
          </cell>
        </row>
        <row r="2246">
          <cell r="A2246" t="str">
            <v>001.31.00120</v>
          </cell>
          <cell r="B2246" t="str">
            <v>Fornecimento e instalação de luva c/ rosca - classe 10 - tipo tupyou similar diâm. 63 mm</v>
          </cell>
          <cell r="C2246" t="str">
            <v>UN</v>
          </cell>
          <cell r="D2246">
            <v>19.0609</v>
          </cell>
        </row>
        <row r="2247">
          <cell r="A2247" t="str">
            <v>001.31.00140</v>
          </cell>
          <cell r="B2247" t="str">
            <v>Fornecimento e instalação de luva c/ rosca - classe 10 - tipo tupyou similar diâm. 75 mm</v>
          </cell>
          <cell r="C2247" t="str">
            <v>UN</v>
          </cell>
          <cell r="D2247">
            <v>26.9695</v>
          </cell>
        </row>
        <row r="2248">
          <cell r="A2248" t="str">
            <v>001.31.00160</v>
          </cell>
          <cell r="B2248" t="str">
            <v>Fornecimento e instalação de joelho 90º aço galvanizado - tupy ou similar diâm. 63 mm</v>
          </cell>
          <cell r="C2248" t="str">
            <v>UN</v>
          </cell>
          <cell r="D2248">
            <v>30.510899999999999</v>
          </cell>
        </row>
        <row r="2249">
          <cell r="A2249" t="str">
            <v>001.31.00180</v>
          </cell>
          <cell r="B2249" t="str">
            <v>Fornecimento e instalação de joelho 90º aço galvanizado - tupy ou similar diâm. 75 mm</v>
          </cell>
          <cell r="C2249" t="str">
            <v>UN</v>
          </cell>
          <cell r="D2249">
            <v>34.019500000000001</v>
          </cell>
        </row>
        <row r="2250">
          <cell r="A2250" t="str">
            <v>001.31.00200</v>
          </cell>
          <cell r="B2250" t="str">
            <v>Fornecimento e instalação de tee aço galvanizado - tupyou similar diâm. 63 mm</v>
          </cell>
          <cell r="C2250" t="str">
            <v>UN</v>
          </cell>
          <cell r="D2250">
            <v>30.569500000000001</v>
          </cell>
        </row>
        <row r="2251">
          <cell r="A2251" t="str">
            <v>001.31.00220</v>
          </cell>
          <cell r="B2251" t="str">
            <v>Fornecimento e instalação de flanges aço galvanizado - tupy ou similar diâm. 75 mm</v>
          </cell>
          <cell r="C2251" t="str">
            <v>UN</v>
          </cell>
          <cell r="D2251">
            <v>24.5395</v>
          </cell>
        </row>
        <row r="2252">
          <cell r="A2252" t="str">
            <v>001.31.00240</v>
          </cell>
          <cell r="B2252" t="str">
            <v>Fornecimento e instalação de niple duplo de aço galvanizado - tupy ou similar diâm. 63 mm</v>
          </cell>
          <cell r="C2252" t="str">
            <v>UN</v>
          </cell>
          <cell r="D2252">
            <v>14.510899999999999</v>
          </cell>
        </row>
        <row r="2253">
          <cell r="A2253" t="str">
            <v>001.31.00260</v>
          </cell>
          <cell r="B2253" t="str">
            <v>Fornecimento e instalação de niple duplo de aço galvanizado - tupy ou similar diâm. 75 mm</v>
          </cell>
          <cell r="C2253" t="str">
            <v>UN</v>
          </cell>
          <cell r="D2253">
            <v>20.369499999999999</v>
          </cell>
        </row>
        <row r="2254">
          <cell r="A2254" t="str">
            <v>001.31.00280</v>
          </cell>
          <cell r="B2254" t="str">
            <v>Fornecimento e instalação de luva de união c/ assento em bronze - tupy ou similar diâm. 63 mm</v>
          </cell>
          <cell r="C2254" t="str">
            <v>UN</v>
          </cell>
          <cell r="D2254">
            <v>38.019500000000001</v>
          </cell>
        </row>
        <row r="2255">
          <cell r="A2255" t="str">
            <v>001.31.00300</v>
          </cell>
          <cell r="B2255" t="str">
            <v>Fornecimento e instalação de luva de união c/ assento em bronze - tupy ou similar diâm. 75 mm</v>
          </cell>
          <cell r="C2255" t="str">
            <v>UN</v>
          </cell>
          <cell r="D2255">
            <v>47.078200000000002</v>
          </cell>
        </row>
        <row r="2256">
          <cell r="A2256" t="str">
            <v>001.31.00320</v>
          </cell>
          <cell r="B2256" t="str">
            <v>Fornecimento e instalação de registro de gaveta em bronze - acabamento bruto - niágara  ou similar diâm.63 mm</v>
          </cell>
          <cell r="C2256" t="str">
            <v>UN</v>
          </cell>
          <cell r="D2256">
            <v>93.778700000000001</v>
          </cell>
        </row>
        <row r="2257">
          <cell r="A2257" t="str">
            <v>001.31.00340</v>
          </cell>
          <cell r="B2257" t="str">
            <v>Fornecimento e instalação de registro de gaveta em bronze - acabamento bruto - niágara  ou similar diâm.75 mm</v>
          </cell>
          <cell r="C2257" t="str">
            <v>UN</v>
          </cell>
          <cell r="D2257">
            <v>147.45590000000001</v>
          </cell>
        </row>
        <row r="2258">
          <cell r="A2258" t="str">
            <v>001.31.00360</v>
          </cell>
          <cell r="B2258" t="str">
            <v>Fornecimento e instalação de válvula de retenção - aço galvanizado tupy classe 150 4 portinhola diâm.63 mm</v>
          </cell>
          <cell r="C2258" t="str">
            <v>UN</v>
          </cell>
          <cell r="D2258">
            <v>116.59869999999999</v>
          </cell>
        </row>
        <row r="2259">
          <cell r="A2259" t="str">
            <v>001.31.00380</v>
          </cell>
          <cell r="B2259" t="str">
            <v>Fornecimento e instalação de válvula globo angular  - classe 150  diâm. 63 mm</v>
          </cell>
          <cell r="C2259" t="str">
            <v>UN</v>
          </cell>
          <cell r="D2259">
            <v>72.828699999999998</v>
          </cell>
        </row>
        <row r="2260">
          <cell r="A2260" t="str">
            <v>001.31.00400</v>
          </cell>
          <cell r="B2260" t="str">
            <v>Fornecimento e instalação de engate rápido """"""""""""""""""""""""""""""""store"""""""""""""""""""""""""""""""" c/ red. ferro galvanizado diâm. 63 mm x 35 mm</v>
          </cell>
          <cell r="C2260" t="str">
            <v>UN</v>
          </cell>
          <cell r="D2260">
            <v>10.872199999999999</v>
          </cell>
        </row>
        <row r="2261">
          <cell r="A2261" t="str">
            <v>001.31.00420</v>
          </cell>
          <cell r="B2261" t="str">
            <v>Fornecimento e instalaçao de hidrante de recalque composto de caixa da alvenaria, registro globo angular 45º - 2 1/2"""""""""""""""""""""""""""""""" e tampa de fºfº 40 x 60 cm</v>
          </cell>
          <cell r="C2261" t="str">
            <v>UN</v>
          </cell>
          <cell r="D2261">
            <v>203.1936</v>
          </cell>
        </row>
        <row r="2262">
          <cell r="A2262" t="str">
            <v>001.31.00440</v>
          </cell>
          <cell r="B2262" t="str">
            <v>Fornecimento e instalação de hidrante de recalque composto de caixa de alvenaria, registro globo angular 45º - 1 1/2"""""""""""""""""""""""""""""""" e tampa de fºfº 80x60 cm</v>
          </cell>
          <cell r="C2262" t="str">
            <v>UN</v>
          </cell>
          <cell r="D2262">
            <v>327.75049999999999</v>
          </cell>
        </row>
        <row r="2263">
          <cell r="A2263" t="str">
            <v>001.31.00460</v>
          </cell>
          <cell r="B2263" t="str">
            <v>Fornecimento e instalação de mangueira fibra sintética pura tipo i graud - tipo parsh ou similar com adaptador para esguicho diâm. 1 1/2 pol</v>
          </cell>
          <cell r="C2263" t="str">
            <v>UN</v>
          </cell>
          <cell r="D2263">
            <v>180.34780000000001</v>
          </cell>
        </row>
        <row r="2264">
          <cell r="A2264" t="str">
            <v>001.31.00480</v>
          </cell>
          <cell r="B2264" t="str">
            <v xml:space="preserve">Fornecimento e instalação de armário em chapa de aço-com ventilação adequada - visor c/ inspeção c/ inscrição incêndio, cesto interno p/ abrigo da mangueira e esguicho tipo """"""""""""""""""""""""""""""""bucha spiero"""""""""""""""""""""""""""""""" ou </v>
          </cell>
          <cell r="C2264" t="str">
            <v>UN</v>
          </cell>
          <cell r="D2264">
            <v>109.34780000000001</v>
          </cell>
        </row>
        <row r="2265">
          <cell r="A2265" t="str">
            <v>001.31.00500</v>
          </cell>
          <cell r="B2265" t="str">
            <v>Fornecimento e instalação de bomba de incêndio - 4 cv/220v -1.800 rpm/60 hz - hm = 20 mca q=600l/min</v>
          </cell>
          <cell r="C2265" t="str">
            <v>UN</v>
          </cell>
          <cell r="D2265">
            <v>862.69560000000001</v>
          </cell>
        </row>
        <row r="2266">
          <cell r="A2266" t="str">
            <v>001.31.00520</v>
          </cell>
          <cell r="B2266" t="str">
            <v>Válvula  de pé com crivo de pvc tipo rosqueável 3/4 pol</v>
          </cell>
          <cell r="C2266" t="str">
            <v>UN</v>
          </cell>
          <cell r="D2266">
            <v>14.979100000000001</v>
          </cell>
        </row>
        <row r="2267">
          <cell r="A2267" t="str">
            <v>001.31.00540</v>
          </cell>
          <cell r="B2267" t="str">
            <v>Válvula  de pé com crivo de pvc tipo rosqueável 1 pol</v>
          </cell>
          <cell r="C2267" t="str">
            <v>UN</v>
          </cell>
          <cell r="D2267">
            <v>17.349900000000002</v>
          </cell>
        </row>
        <row r="2268">
          <cell r="A2268" t="str">
            <v>001.31.00560</v>
          </cell>
          <cell r="B2268" t="str">
            <v>Válvula  de pé com crivo de pvc tipo rosqueável 1 1/4 pol</v>
          </cell>
          <cell r="C2268" t="str">
            <v>UN</v>
          </cell>
          <cell r="D2268">
            <v>22.407900000000001</v>
          </cell>
        </row>
        <row r="2269">
          <cell r="A2269" t="str">
            <v>001.31.00580</v>
          </cell>
          <cell r="B2269" t="str">
            <v>Válvula de pé com crivo de pvc tipo rosqueável 1 1/2 pol</v>
          </cell>
          <cell r="C2269" t="str">
            <v>UN</v>
          </cell>
          <cell r="D2269">
            <v>22.038499999999999</v>
          </cell>
        </row>
        <row r="2270">
          <cell r="A2270" t="str">
            <v>001.32</v>
          </cell>
          <cell r="B2270" t="str">
            <v>INSTALAÇÕES HIDRÁULICA -  DRENAGEM</v>
          </cell>
          <cell r="D2270">
            <v>9055.3881000000001</v>
          </cell>
        </row>
        <row r="2271">
          <cell r="A2271" t="str">
            <v>001.32.00020</v>
          </cell>
          <cell r="B2271" t="str">
            <v>Fornecimento, assentamento e rejuntamento de tubos de concreto com armação simples 1000 mm</v>
          </cell>
          <cell r="C2271" t="str">
            <v>ML</v>
          </cell>
          <cell r="D2271">
            <v>152.85589999999999</v>
          </cell>
        </row>
        <row r="2272">
          <cell r="A2272" t="str">
            <v>001.32.00040</v>
          </cell>
          <cell r="B2272" t="str">
            <v>Fornecimento, assentamento e rejuntamento de tubos de concreto com armação simples  800 mm</v>
          </cell>
          <cell r="C2272" t="str">
            <v>ML</v>
          </cell>
          <cell r="D2272">
            <v>111.66160000000001</v>
          </cell>
        </row>
        <row r="2273">
          <cell r="A2273" t="str">
            <v>001.32.00060</v>
          </cell>
          <cell r="B2273" t="str">
            <v>Fornecimento, assentamento e rejuntamento de tubos de concreto com armação simples  600 mm</v>
          </cell>
          <cell r="C2273" t="str">
            <v>ML</v>
          </cell>
          <cell r="D2273">
            <v>84.84</v>
          </cell>
        </row>
        <row r="2274">
          <cell r="A2274" t="str">
            <v>001.32.00080</v>
          </cell>
          <cell r="B2274" t="str">
            <v>Fornecimento, assentamento e rejuntamento de tubos de concreto com armação simples  400 mm</v>
          </cell>
          <cell r="C2274" t="str">
            <v>ML</v>
          </cell>
          <cell r="D2274">
            <v>44.761699999999998</v>
          </cell>
        </row>
        <row r="2275">
          <cell r="A2275" t="str">
            <v>001.32.00100</v>
          </cell>
          <cell r="B2275" t="str">
            <v>Fornecimento, assentamento e rejuntamento de tubos de concreto com armação dupla 1000 mm</v>
          </cell>
          <cell r="C2275" t="str">
            <v>ML</v>
          </cell>
          <cell r="D2275">
            <v>187.85589999999999</v>
          </cell>
        </row>
        <row r="2276">
          <cell r="A2276" t="str">
            <v>001.32.00120</v>
          </cell>
          <cell r="B2276" t="str">
            <v>Fornecimento, assentamento e rejuntamento de tubos de concreto com armação dupla  800 mm</v>
          </cell>
          <cell r="C2276" t="str">
            <v>ML</v>
          </cell>
          <cell r="D2276">
            <v>135.66159999999999</v>
          </cell>
        </row>
        <row r="2277">
          <cell r="A2277" t="str">
            <v>001.32.00140</v>
          </cell>
          <cell r="B2277" t="str">
            <v>Fornecimento, assentamento e rejuntamento de tubos de concreto sem armação  600 mm</v>
          </cell>
          <cell r="C2277" t="str">
            <v>ML</v>
          </cell>
          <cell r="D2277">
            <v>66.078599999999994</v>
          </cell>
        </row>
        <row r="2278">
          <cell r="A2278" t="str">
            <v>001.32.00160</v>
          </cell>
          <cell r="B2278" t="str">
            <v>Fornecimento, assentamento e rejuntamento de tubos de concreto sem armação  500 mm</v>
          </cell>
          <cell r="C2278" t="str">
            <v>ML</v>
          </cell>
          <cell r="D2278">
            <v>48.900599999999997</v>
          </cell>
        </row>
        <row r="2279">
          <cell r="A2279" t="str">
            <v>001.32.00180</v>
          </cell>
          <cell r="B2279" t="str">
            <v>Fornecimento, assentamento e rejuntamento de tubos de concreto sem armação  400 mm</v>
          </cell>
          <cell r="C2279" t="str">
            <v>ML</v>
          </cell>
          <cell r="D2279">
            <v>34.761699999999998</v>
          </cell>
        </row>
        <row r="2280">
          <cell r="A2280" t="str">
            <v>001.32.00200</v>
          </cell>
          <cell r="B2280" t="str">
            <v>Fornecimento, assentamento e rejuntamento de tubos de concreto sem armação  350 mm</v>
          </cell>
          <cell r="C2280" t="str">
            <v>ML</v>
          </cell>
          <cell r="D2280">
            <v>26.261700000000001</v>
          </cell>
        </row>
        <row r="2281">
          <cell r="A2281" t="str">
            <v>001.32.00220</v>
          </cell>
          <cell r="B2281" t="str">
            <v>Fornecimento, assentamento e rejuntamento de tubos de concreto sem armação  300 mm</v>
          </cell>
          <cell r="C2281" t="str">
            <v>ML</v>
          </cell>
          <cell r="D2281">
            <v>21.886700000000001</v>
          </cell>
        </row>
        <row r="2282">
          <cell r="A2282" t="str">
            <v>001.32.00240</v>
          </cell>
          <cell r="B2282" t="str">
            <v>Fornecimento, assentamento e rejuntamento de tubos de concreto sem armação  250 mm</v>
          </cell>
          <cell r="C2282" t="str">
            <v>ML</v>
          </cell>
          <cell r="D2282">
            <v>20.886700000000001</v>
          </cell>
        </row>
        <row r="2283">
          <cell r="A2283" t="str">
            <v>001.32.00260</v>
          </cell>
          <cell r="B2283" t="str">
            <v>Fornecimento, assentamento e rejuntamento de tubos de concreto sem armação  200 mm</v>
          </cell>
          <cell r="C2283" t="str">
            <v>ML</v>
          </cell>
          <cell r="D2283">
            <v>16.670000000000002</v>
          </cell>
        </row>
        <row r="2284">
          <cell r="A2284" t="str">
            <v>001.32.00280</v>
          </cell>
          <cell r="B2284" t="str">
            <v>Fornecimento, assentamento e rejuntamento de tubos de concreto sem armação  150 mm</v>
          </cell>
          <cell r="C2284" t="str">
            <v>ML</v>
          </cell>
          <cell r="D2284">
            <v>14.67</v>
          </cell>
        </row>
        <row r="2285">
          <cell r="A2285" t="str">
            <v>001.32.00300</v>
          </cell>
          <cell r="B2285" t="str">
            <v>Fornecimento, assentamento e rejuntamento de tubos de concreto sem armação  100 mm</v>
          </cell>
          <cell r="C2285" t="str">
            <v>ML</v>
          </cell>
          <cell r="D2285">
            <v>11.6266</v>
          </cell>
        </row>
        <row r="2286">
          <cell r="A2286" t="str">
            <v>001.32.00320</v>
          </cell>
          <cell r="B2286" t="str">
            <v>Fornecimento, assentamento e rejuntamento de tubo de concreto poroso mf 400 mm</v>
          </cell>
          <cell r="C2286" t="str">
            <v>ML</v>
          </cell>
          <cell r="D2286">
            <v>38.261699999999998</v>
          </cell>
        </row>
        <row r="2287">
          <cell r="A2287" t="str">
            <v>001.32.00340</v>
          </cell>
          <cell r="B2287" t="str">
            <v>Fornecimento, assentamento e rejuntamento de tubo de concreto poroso mf 350 mm</v>
          </cell>
          <cell r="C2287" t="str">
            <v>ML</v>
          </cell>
          <cell r="D2287">
            <v>28.261700000000001</v>
          </cell>
        </row>
        <row r="2288">
          <cell r="A2288" t="str">
            <v>001.32.00360</v>
          </cell>
          <cell r="B2288" t="str">
            <v>Fornecimento, assentamento e rejuntamento de tubo de concreto poroso mf 300 mm</v>
          </cell>
          <cell r="C2288" t="str">
            <v>ML</v>
          </cell>
          <cell r="D2288">
            <v>19.161899999999999</v>
          </cell>
        </row>
        <row r="2289">
          <cell r="A2289" t="str">
            <v>001.32.00380</v>
          </cell>
          <cell r="B2289" t="str">
            <v>Fornecimento, assentamento e rejuntamento de tubo de concreto poroso mf 250 mm</v>
          </cell>
          <cell r="C2289" t="str">
            <v>ML</v>
          </cell>
          <cell r="D2289">
            <v>22.386700000000001</v>
          </cell>
        </row>
        <row r="2290">
          <cell r="A2290" t="str">
            <v>001.32.00400</v>
          </cell>
          <cell r="B2290" t="str">
            <v>Fornecimento, assentamento e rejuntamento de tubo de concreto poroso mf 200 mm</v>
          </cell>
          <cell r="C2290" t="str">
            <v>ML</v>
          </cell>
          <cell r="D2290">
            <v>16.87</v>
          </cell>
        </row>
        <row r="2291">
          <cell r="A2291" t="str">
            <v>001.32.00420</v>
          </cell>
          <cell r="B2291" t="str">
            <v>Fornecimento, assentamento e rejuntamento de tubo de concreto poroso mf 150 mm</v>
          </cell>
          <cell r="C2291" t="str">
            <v>ML</v>
          </cell>
          <cell r="D2291">
            <v>16.87</v>
          </cell>
        </row>
        <row r="2292">
          <cell r="A2292" t="str">
            <v>001.32.00440</v>
          </cell>
          <cell r="B2292" t="str">
            <v>Fornecimento, assentamento e rejuntamento de tubo de concreto poroso mf 100 mm</v>
          </cell>
          <cell r="C2292" t="str">
            <v>ML</v>
          </cell>
          <cell r="D2292">
            <v>20.426600000000001</v>
          </cell>
        </row>
        <row r="2293">
          <cell r="A2293" t="str">
            <v>001.32.00460</v>
          </cell>
          <cell r="B2293" t="str">
            <v>Execução de poço de visita conf. det. do dop n.4 120x120x50 cm</v>
          </cell>
          <cell r="C2293" t="str">
            <v>UN</v>
          </cell>
          <cell r="D2293">
            <v>713.39660000000003</v>
          </cell>
        </row>
        <row r="2294">
          <cell r="A2294" t="str">
            <v>001.32.00480</v>
          </cell>
          <cell r="B2294" t="str">
            <v>Execução de poço de visita conf. det. do dop n.4 120x120x70 cm</v>
          </cell>
          <cell r="C2294" t="str">
            <v>UN</v>
          </cell>
          <cell r="D2294">
            <v>802.01900000000001</v>
          </cell>
        </row>
        <row r="2295">
          <cell r="A2295" t="str">
            <v>001.32.00500</v>
          </cell>
          <cell r="B2295" t="str">
            <v>Execução de poço de visita conf. det. do dop n.4 120x120x105 cm</v>
          </cell>
          <cell r="C2295" t="str">
            <v>UN</v>
          </cell>
          <cell r="D2295">
            <v>962.78200000000004</v>
          </cell>
        </row>
        <row r="2296">
          <cell r="A2296" t="str">
            <v>001.32.00520</v>
          </cell>
          <cell r="B2296" t="str">
            <v>Execução de poço de visita conf. det. do dop n.4 120x120x120 cm</v>
          </cell>
          <cell r="C2296" t="str">
            <v>UN</v>
          </cell>
          <cell r="D2296">
            <v>1017.7448000000001</v>
          </cell>
        </row>
        <row r="2297">
          <cell r="A2297" t="str">
            <v>001.32.00540</v>
          </cell>
          <cell r="B2297" t="str">
            <v>Execução de poço de visita conf. det. do dop n.4 120x120x140 cm</v>
          </cell>
          <cell r="C2297" t="str">
            <v>UN</v>
          </cell>
          <cell r="D2297">
            <v>1466.7221999999999</v>
          </cell>
        </row>
        <row r="2298">
          <cell r="A2298" t="str">
            <v>001.32.00560</v>
          </cell>
          <cell r="B2298" t="str">
            <v>Execução de poço de visita conf. det. do dop n.4 120x120x190 cm</v>
          </cell>
          <cell r="C2298" t="str">
            <v>UN</v>
          </cell>
          <cell r="D2298">
            <v>1379.7886000000001</v>
          </cell>
        </row>
        <row r="2299">
          <cell r="A2299" t="str">
            <v>001.32.00580</v>
          </cell>
          <cell r="B2299" t="str">
            <v>Execução de caixa de passagem conf. det. n7 do dop 30 x 30 x 30 cm</v>
          </cell>
          <cell r="C2299" t="str">
            <v>UN</v>
          </cell>
          <cell r="D2299">
            <v>38.521000000000001</v>
          </cell>
        </row>
        <row r="2300">
          <cell r="A2300" t="str">
            <v>001.32.00600</v>
          </cell>
          <cell r="B2300" t="str">
            <v>Execução de caixa de passagem conf. det. n7 do dop 40 x 40 x 40 cm</v>
          </cell>
          <cell r="C2300" t="str">
            <v>UN</v>
          </cell>
          <cell r="D2300">
            <v>58.170699999999997</v>
          </cell>
        </row>
        <row r="2301">
          <cell r="A2301" t="str">
            <v>001.32.00620</v>
          </cell>
          <cell r="B2301" t="str">
            <v>Execução de caixa de passagem conf. det. n7 do dop 50 x 50 x 50 cm</v>
          </cell>
          <cell r="C2301" t="str">
            <v>UN</v>
          </cell>
          <cell r="D2301">
            <v>83.568399999999997</v>
          </cell>
        </row>
        <row r="2302">
          <cell r="A2302" t="str">
            <v>001.32.00640</v>
          </cell>
          <cell r="B2302" t="str">
            <v>Execução de caixa de passagem conf. det. n7 do dop 60 x 60 x 60 cm</v>
          </cell>
          <cell r="C2302" t="str">
            <v>UN</v>
          </cell>
          <cell r="D2302">
            <v>111.22369999999999</v>
          </cell>
        </row>
        <row r="2303">
          <cell r="A2303" t="str">
            <v>001.32.00660</v>
          </cell>
          <cell r="B2303" t="str">
            <v>Execução de caixa de passagem conf. det. n7 do dop 70 x 70 x 70 cm</v>
          </cell>
          <cell r="C2303" t="str">
            <v>UN</v>
          </cell>
          <cell r="D2303">
            <v>114.01609999999999</v>
          </cell>
        </row>
        <row r="2304">
          <cell r="A2304" t="str">
            <v>001.32.00680</v>
          </cell>
          <cell r="B2304" t="str">
            <v>Execução de caixa de passagem conf. det. n7 do dop 80 x 80 x 80 cm</v>
          </cell>
          <cell r="C2304" t="str">
            <v>UN</v>
          </cell>
          <cell r="D2304">
            <v>144.916</v>
          </cell>
        </row>
        <row r="2305">
          <cell r="A2305" t="str">
            <v>001.32.00700</v>
          </cell>
          <cell r="B2305" t="str">
            <v>Execução de caixa de passagem conf. det. n7 do dop 90 x 90 x 90 cm</v>
          </cell>
          <cell r="C2305" t="str">
            <v>UN</v>
          </cell>
          <cell r="D2305">
            <v>240.52289999999999</v>
          </cell>
        </row>
        <row r="2306">
          <cell r="A2306" t="str">
            <v>001.32.00720</v>
          </cell>
          <cell r="B2306" t="str">
            <v>Execução de caixa de passagem conf. det. n7 do dop 100 x 100 x 100 cm</v>
          </cell>
          <cell r="C2306" t="str">
            <v>UN</v>
          </cell>
          <cell r="D2306">
            <v>241.42449999999999</v>
          </cell>
        </row>
        <row r="2307">
          <cell r="A2307" t="str">
            <v>001.32.00740</v>
          </cell>
          <cell r="B2307" t="str">
            <v>Execução de caixa de passagem conf. det. n7 do dop 100 x 100 x 120 cm</v>
          </cell>
          <cell r="C2307" t="str">
            <v>UND</v>
          </cell>
          <cell r="D2307">
            <v>328.23200000000003</v>
          </cell>
        </row>
        <row r="2308">
          <cell r="A2308" t="str">
            <v>001.32.00760</v>
          </cell>
          <cell r="B2308" t="str">
            <v>Execução de caixa de passagem conf. det. n7 do dop 110 x 0.60 x 0.60 cm</v>
          </cell>
          <cell r="C2308" t="str">
            <v>UN</v>
          </cell>
          <cell r="D2308">
            <v>10.446400000000001</v>
          </cell>
        </row>
        <row r="2309">
          <cell r="A2309" t="str">
            <v>001.32.00780</v>
          </cell>
          <cell r="B2309" t="str">
            <v>Execução de caixa de areia dimensões 50 x 50 x 50 cm</v>
          </cell>
          <cell r="C2309" t="str">
            <v>UN</v>
          </cell>
          <cell r="D2309">
            <v>83.568399999999997</v>
          </cell>
        </row>
        <row r="2310">
          <cell r="A2310" t="str">
            <v>001.32.00800</v>
          </cell>
          <cell r="B2310" t="str">
            <v>Execução de canaleta para talude em concreto simples traço 1:4:8 com 8 cm espessura conf. det. n.32 e 33</v>
          </cell>
          <cell r="C2310" t="str">
            <v>ML</v>
          </cell>
          <cell r="D2310">
            <v>27.137599999999999</v>
          </cell>
        </row>
        <row r="2311">
          <cell r="A2311" t="str">
            <v>001.32.00820</v>
          </cell>
          <cell r="B2311" t="str">
            <v>Execução de canaleta de tijolo maciço 1/2 vez l=0,30 m inclusive grelha de ferro</v>
          </cell>
          <cell r="C2311" t="str">
            <v>ML</v>
          </cell>
          <cell r="D2311">
            <v>74.569299999999998</v>
          </cell>
        </row>
        <row r="2312">
          <cell r="A2312" t="str">
            <v>001.32.00840</v>
          </cell>
          <cell r="B2312" t="str">
            <v>Fornecimento e instalação de aspersor ou irrigador para jardim de metal - diamentro 3/4"</v>
          </cell>
          <cell r="C2312" t="str">
            <v>UN</v>
          </cell>
          <cell r="D2312">
            <v>15</v>
          </cell>
        </row>
        <row r="2313">
          <cell r="A2313" t="str">
            <v>001.33</v>
          </cell>
          <cell r="B2313" t="str">
            <v>LIMPEZA</v>
          </cell>
          <cell r="D2313">
            <v>20.2258</v>
          </cell>
        </row>
        <row r="2314">
          <cell r="A2314" t="str">
            <v>001.33.00020</v>
          </cell>
          <cell r="B2314" t="str">
            <v>Limpeza geral da obra</v>
          </cell>
          <cell r="C2314" t="str">
            <v>M2</v>
          </cell>
          <cell r="D2314">
            <v>1.9035</v>
          </cell>
        </row>
        <row r="2315">
          <cell r="A2315" t="str">
            <v>001.33.00040</v>
          </cell>
          <cell r="B2315" t="str">
            <v>Execução de limpeza geral da obra com retirada de entulhos</v>
          </cell>
          <cell r="C2315" t="str">
            <v>M2</v>
          </cell>
          <cell r="D2315">
            <v>1.9035</v>
          </cell>
        </row>
        <row r="2316">
          <cell r="A2316" t="str">
            <v>001.33.00060</v>
          </cell>
          <cell r="B2316" t="str">
            <v>Execução de Retirada de entulho em Caçamba inclusive Carga Manual distância até 30 mts</v>
          </cell>
          <cell r="C2316" t="str">
            <v>M3</v>
          </cell>
          <cell r="D2316">
            <v>16.418800000000001</v>
          </cell>
        </row>
      </sheetData>
      <sheetData sheetId="1" refreshError="1"/>
      <sheetData sheetId="2" refreshError="1"/>
      <sheetData sheetId="3" refreshError="1"/>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ços"/>
      <sheetName val="Orçamento"/>
      <sheetName val="Plan2"/>
      <sheetName val="HIDRAULICA"/>
      <sheetName val="RN CONSTRUÇÕES"/>
      <sheetName val="EMAVE"/>
      <sheetName val="PRADO"/>
      <sheetName val="INSUMOS Lab.cienc."/>
      <sheetName val="INSUMOS ARQUIBANCADA"/>
      <sheetName val="insumos Urb do páteo "/>
      <sheetName val="INSUMO PARA RAIO"/>
      <sheetName val="INSUMO MURO"/>
      <sheetName val="Orçamento (3)"/>
      <sheetName val="Inst. Elet."/>
      <sheetName val="Rev. "/>
      <sheetName val="Muro de fech."/>
      <sheetName val="Urb do páteo"/>
      <sheetName val="Arquib. e mureta"/>
      <sheetName val="Lab.cienc."/>
      <sheetName val="Orçamento (2)"/>
      <sheetName val="Plan1"/>
      <sheetName val="Plan3"/>
    </sheetNames>
    <sheetDataSet>
      <sheetData sheetId="0" refreshError="1">
        <row r="3">
          <cell r="A3" t="str">
            <v>001</v>
          </cell>
          <cell r="B3" t="str">
            <v>BOLETIM DE REFERÊNCIA DE PREÇOS - DEZEMBRO 2004</v>
          </cell>
        </row>
        <row r="4">
          <cell r="A4" t="str">
            <v>001.01</v>
          </cell>
          <cell r="B4" t="str">
            <v>DEMOLIÇÃO E RETIRADA</v>
          </cell>
          <cell r="D4">
            <v>1584.1479999999999</v>
          </cell>
        </row>
        <row r="5">
          <cell r="A5" t="str">
            <v>001.01.00020</v>
          </cell>
          <cell r="B5" t="str">
            <v>Demolição de cobertura construída c/telha de barro ou cerâmica</v>
          </cell>
          <cell r="C5" t="str">
            <v>M2</v>
          </cell>
          <cell r="D5">
            <v>2.6252</v>
          </cell>
        </row>
        <row r="6">
          <cell r="A6" t="str">
            <v>001.01.00040</v>
          </cell>
          <cell r="B6" t="str">
            <v>Demolição de cobertura construída c/telha de cimento amianto, alumínio, plastico e ferro galvanizado</v>
          </cell>
          <cell r="C6" t="str">
            <v>M2</v>
          </cell>
          <cell r="D6">
            <v>1.0940000000000001</v>
          </cell>
        </row>
        <row r="7">
          <cell r="A7" t="str">
            <v>001.01.00060</v>
          </cell>
          <cell r="B7" t="str">
            <v>Demolição de madeiramento de telhado constituído por tesouras (telha de barro)</v>
          </cell>
          <cell r="C7" t="str">
            <v>M2</v>
          </cell>
          <cell r="D7">
            <v>3.9519000000000002</v>
          </cell>
        </row>
        <row r="8">
          <cell r="A8" t="str">
            <v>001.01.00080</v>
          </cell>
          <cell r="B8" t="str">
            <v>Demolição de madeiramento de telhado constituído por tesouras (telha de cimento aminato e alumínio)</v>
          </cell>
          <cell r="C8" t="str">
            <v>M2</v>
          </cell>
          <cell r="D8">
            <v>3.4068000000000001</v>
          </cell>
        </row>
        <row r="9">
          <cell r="A9" t="str">
            <v>001.01.00100</v>
          </cell>
          <cell r="B9" t="str">
            <v>Demolição de madeiramento de telhado tipo pontaletados (telhas de barro)</v>
          </cell>
          <cell r="C9" t="str">
            <v>M2</v>
          </cell>
          <cell r="D9">
            <v>2.9432</v>
          </cell>
        </row>
        <row r="10">
          <cell r="A10" t="str">
            <v>001.01.00120</v>
          </cell>
          <cell r="B10" t="str">
            <v>Demolição de madeiramento de telhado tipo pontaletados (telhas de cimento aminato ou alumínio)</v>
          </cell>
          <cell r="C10" t="str">
            <v>M2</v>
          </cell>
          <cell r="D10">
            <v>2.9432</v>
          </cell>
        </row>
        <row r="11">
          <cell r="A11" t="str">
            <v>001.01.00140</v>
          </cell>
          <cell r="B11" t="str">
            <v>Demolição de estrutura de ferro  para  telhados</v>
          </cell>
          <cell r="C11" t="str">
            <v>M2</v>
          </cell>
          <cell r="D11">
            <v>8.1097000000000001</v>
          </cell>
        </row>
        <row r="12">
          <cell r="A12" t="str">
            <v>001.01.00160</v>
          </cell>
          <cell r="B12" t="str">
            <v>Retirada de cobertura de madeira - caibros e vigas</v>
          </cell>
          <cell r="C12" t="str">
            <v>ML</v>
          </cell>
          <cell r="D12">
            <v>0.20169999999999999</v>
          </cell>
        </row>
        <row r="13">
          <cell r="A13" t="str">
            <v>001.01.00180</v>
          </cell>
          <cell r="B13" t="str">
            <v>Retirada de cobertura de madeira - ripas</v>
          </cell>
          <cell r="C13" t="str">
            <v>ML</v>
          </cell>
          <cell r="D13">
            <v>0.10059999999999999</v>
          </cell>
        </row>
        <row r="14">
          <cell r="A14" t="str">
            <v>001.01.00200</v>
          </cell>
          <cell r="B14" t="str">
            <v>Retirada de cobertura em telhas de barro s/aproveitamento das cumeeiras e espigões</v>
          </cell>
          <cell r="C14" t="str">
            <v>UN</v>
          </cell>
          <cell r="D14">
            <v>0.27839999999999998</v>
          </cell>
        </row>
        <row r="15">
          <cell r="A15" t="str">
            <v>001.01.00220</v>
          </cell>
          <cell r="B15" t="str">
            <v>Retirada de cobertura em telhas de cimento aminato, alumínio, plástico ou ferro galvanizado</v>
          </cell>
          <cell r="C15" t="str">
            <v>UN</v>
          </cell>
          <cell r="D15">
            <v>3.7113999999999998</v>
          </cell>
        </row>
        <row r="16">
          <cell r="A16" t="str">
            <v>001.01.00240</v>
          </cell>
          <cell r="B16" t="str">
            <v>Retirada de cobertura em telhas cerãmicas ( plan , colonial , francesa , etc. )</v>
          </cell>
          <cell r="C16" t="str">
            <v>M2</v>
          </cell>
          <cell r="D16">
            <v>2.4599000000000002</v>
          </cell>
        </row>
        <row r="17">
          <cell r="A17" t="str">
            <v>001.01.00260</v>
          </cell>
          <cell r="B17" t="str">
            <v>Retirada de cobertura em telhas de cimento aminato, alumínio, plástico e c.g.</v>
          </cell>
          <cell r="C17" t="str">
            <v>M2</v>
          </cell>
          <cell r="D17">
            <v>1.3109</v>
          </cell>
        </row>
        <row r="18">
          <cell r="A18" t="str">
            <v>001.01.00280</v>
          </cell>
          <cell r="B18" t="str">
            <v>Retirada de madeiramento de telhado constituído por tesouras (telha de barro)</v>
          </cell>
          <cell r="C18" t="str">
            <v>M2</v>
          </cell>
          <cell r="D18">
            <v>3.0246</v>
          </cell>
        </row>
        <row r="19">
          <cell r="A19" t="str">
            <v>001.01.00300</v>
          </cell>
          <cell r="B19" t="str">
            <v>Retirada de madeiramento de telhado constituído por tesouras (telha de cimento amianto ou alumínio)</v>
          </cell>
          <cell r="C19" t="str">
            <v>M2</v>
          </cell>
          <cell r="D19">
            <v>2.5207000000000002</v>
          </cell>
        </row>
        <row r="20">
          <cell r="A20" t="str">
            <v>001.01.00320</v>
          </cell>
          <cell r="B20" t="str">
            <v>Retirada de madeiramento de telhado tipo pontaletados (telhas de barro)</v>
          </cell>
          <cell r="C20" t="str">
            <v>M2</v>
          </cell>
          <cell r="D20">
            <v>2.0165000000000002</v>
          </cell>
        </row>
        <row r="21">
          <cell r="A21" t="str">
            <v>001.01.00340</v>
          </cell>
          <cell r="B21" t="str">
            <v>Retirada de madeiramento de telhado tipo pontaletados (telhas de cimento amianto ou alumínio)</v>
          </cell>
          <cell r="C21" t="str">
            <v>M2</v>
          </cell>
          <cell r="D21">
            <v>1.8148</v>
          </cell>
        </row>
        <row r="22">
          <cell r="A22" t="str">
            <v>001.01.00360</v>
          </cell>
          <cell r="B22" t="str">
            <v>Retirada de calhas e rufos metálicos</v>
          </cell>
          <cell r="C22" t="str">
            <v>M2</v>
          </cell>
          <cell r="D22">
            <v>3.0710999999999999</v>
          </cell>
        </row>
        <row r="23">
          <cell r="A23" t="str">
            <v>001.01.00380</v>
          </cell>
          <cell r="B23" t="str">
            <v>Demolição de revestimento de argamassa de cal e areia (inclusive emboço)</v>
          </cell>
          <cell r="C23" t="str">
            <v>M2</v>
          </cell>
          <cell r="D23">
            <v>1.9152</v>
          </cell>
        </row>
        <row r="24">
          <cell r="A24" t="str">
            <v>001.01.00400</v>
          </cell>
          <cell r="B24" t="str">
            <v>Demolição de revestimento de argamassa mista (inclusive emboço)</v>
          </cell>
          <cell r="C24" t="str">
            <v>M2</v>
          </cell>
          <cell r="D24">
            <v>2.8729</v>
          </cell>
        </row>
        <row r="25">
          <cell r="A25" t="str">
            <v>001.01.00420</v>
          </cell>
          <cell r="B25" t="str">
            <v>Demolição de revestimento de argamassa de cimento e areia (inclusive emboço)</v>
          </cell>
          <cell r="C25" t="str">
            <v>M2</v>
          </cell>
          <cell r="D25">
            <v>7.3632</v>
          </cell>
        </row>
        <row r="26">
          <cell r="A26" t="str">
            <v>001.01.00440</v>
          </cell>
          <cell r="B26" t="str">
            <v>Demolição de azulejos pastilas ladrilhos cerâmicos ou base de gres (inclusive emboço)</v>
          </cell>
          <cell r="C26" t="str">
            <v>M2</v>
          </cell>
          <cell r="D26">
            <v>7.1078000000000001</v>
          </cell>
        </row>
        <row r="27">
          <cell r="A27" t="str">
            <v>001.01.00460</v>
          </cell>
          <cell r="B27" t="str">
            <v>Demolição de mármore, pedra ou granito (inclusive emboço)</v>
          </cell>
          <cell r="C27" t="str">
            <v>M2</v>
          </cell>
          <cell r="D27">
            <v>7.1078000000000001</v>
          </cell>
        </row>
        <row r="28">
          <cell r="A28" t="str">
            <v>001.01.00480</v>
          </cell>
          <cell r="B28" t="str">
            <v>Demolição de quadro negro</v>
          </cell>
          <cell r="C28" t="str">
            <v>M2</v>
          </cell>
          <cell r="D28">
            <v>7.1078000000000001</v>
          </cell>
        </row>
        <row r="29">
          <cell r="A29" t="str">
            <v>001.01.00500</v>
          </cell>
          <cell r="B29" t="str">
            <v>Retirada de revestimento com mármore, pedra ou granito (inclusive emboço)</v>
          </cell>
          <cell r="C29" t="str">
            <v>M2</v>
          </cell>
          <cell r="D29">
            <v>6.5545</v>
          </cell>
        </row>
        <row r="30">
          <cell r="A30" t="str">
            <v>001.01.00520</v>
          </cell>
          <cell r="B30" t="str">
            <v>Demolição de forro de estuque (inclusive entarugamento de madeira)</v>
          </cell>
          <cell r="C30" t="str">
            <v>M2</v>
          </cell>
          <cell r="D30">
            <v>2.0714000000000001</v>
          </cell>
        </row>
        <row r="31">
          <cell r="A31" t="str">
            <v>001.01.00540</v>
          </cell>
          <cell r="B31" t="str">
            <v>Demolição de forro de madeira ou de gesso (incluso entarugamento)</v>
          </cell>
          <cell r="C31" t="str">
            <v>M2</v>
          </cell>
          <cell r="D31">
            <v>1.75</v>
          </cell>
        </row>
        <row r="32">
          <cell r="A32" t="str">
            <v>001.01.00560</v>
          </cell>
          <cell r="B32" t="str">
            <v>Demolição somente das tábuas ou chapas de madeira ou de gesso</v>
          </cell>
          <cell r="C32" t="str">
            <v>M2</v>
          </cell>
          <cell r="D32">
            <v>2.6252</v>
          </cell>
        </row>
        <row r="33">
          <cell r="A33" t="str">
            <v>001.01.00580</v>
          </cell>
          <cell r="B33" t="str">
            <v>Demolição de lambris de madeira inclusive entarugamento</v>
          </cell>
          <cell r="C33" t="str">
            <v>M2</v>
          </cell>
          <cell r="D33">
            <v>7.1078000000000001</v>
          </cell>
        </row>
        <row r="34">
          <cell r="A34" t="str">
            <v>001.01.00600</v>
          </cell>
          <cell r="B34" t="str">
            <v>Demolição somente de chapas ou placas de lambris ou madeira</v>
          </cell>
          <cell r="C34" t="str">
            <v>M2</v>
          </cell>
          <cell r="D34">
            <v>4.4264000000000001</v>
          </cell>
        </row>
        <row r="35">
          <cell r="A35" t="str">
            <v>001.01.00620</v>
          </cell>
          <cell r="B35" t="str">
            <v>Retirada de todo o forro inclusive vigas e sarrafos</v>
          </cell>
          <cell r="C35" t="str">
            <v>M2</v>
          </cell>
          <cell r="D35">
            <v>9.3180999999999994</v>
          </cell>
        </row>
        <row r="36">
          <cell r="A36" t="str">
            <v>001.01.00640</v>
          </cell>
          <cell r="B36" t="str">
            <v>Retirada de todos os lambris inclusive caibros e sarrafos</v>
          </cell>
          <cell r="C36" t="str">
            <v>M2</v>
          </cell>
          <cell r="D36">
            <v>9.3180999999999994</v>
          </cell>
        </row>
        <row r="37">
          <cell r="A37" t="str">
            <v>001.01.00660</v>
          </cell>
          <cell r="B37" t="str">
            <v>Demolição de alvenaria de tijolos maciços</v>
          </cell>
          <cell r="C37" t="str">
            <v>M3</v>
          </cell>
          <cell r="D37">
            <v>18.0458</v>
          </cell>
        </row>
        <row r="38">
          <cell r="A38" t="str">
            <v>001.01.00680</v>
          </cell>
          <cell r="B38" t="str">
            <v>Retirada de alvenaria de tijolos maciços</v>
          </cell>
          <cell r="C38" t="str">
            <v>M3</v>
          </cell>
          <cell r="D38">
            <v>34.176299999999998</v>
          </cell>
        </row>
        <row r="39">
          <cell r="A39" t="str">
            <v>001.01.00700</v>
          </cell>
          <cell r="B39" t="str">
            <v>Demolição de alvenaria de tijolos cerâmicos</v>
          </cell>
          <cell r="C39" t="str">
            <v>M3</v>
          </cell>
          <cell r="D39">
            <v>13.1257</v>
          </cell>
        </row>
        <row r="40">
          <cell r="A40" t="str">
            <v>001.01.00720</v>
          </cell>
          <cell r="B40" t="str">
            <v>Demolição de alvenaria de blocos de concreto</v>
          </cell>
          <cell r="C40" t="str">
            <v>M3</v>
          </cell>
          <cell r="D40">
            <v>13.1257</v>
          </cell>
        </row>
        <row r="41">
          <cell r="A41" t="str">
            <v>001.01.00740</v>
          </cell>
          <cell r="B41" t="str">
            <v>Retirada de alvenaria de blocos de concreto</v>
          </cell>
          <cell r="C41" t="str">
            <v>M3</v>
          </cell>
          <cell r="D41">
            <v>26.2514</v>
          </cell>
        </row>
        <row r="42">
          <cell r="A42" t="str">
            <v>001.01.00760</v>
          </cell>
          <cell r="B42" t="str">
            <v>Demolição de alvenaria de pedra</v>
          </cell>
          <cell r="C42" t="str">
            <v>M3</v>
          </cell>
          <cell r="D42">
            <v>33.3675</v>
          </cell>
        </row>
        <row r="43">
          <cell r="A43" t="str">
            <v>001.01.00780</v>
          </cell>
          <cell r="B43" t="str">
            <v>Retirada de alvenaria de pedra</v>
          </cell>
          <cell r="C43" t="str">
            <v>M3</v>
          </cell>
          <cell r="D43">
            <v>37.742699999999999</v>
          </cell>
        </row>
        <row r="44">
          <cell r="A44" t="str">
            <v>001.01.00800</v>
          </cell>
          <cell r="B44" t="str">
            <v>Demolição de alvenaria de placas de concreto celular</v>
          </cell>
          <cell r="C44" t="str">
            <v>M3</v>
          </cell>
          <cell r="D44">
            <v>7.6608999999999998</v>
          </cell>
        </row>
        <row r="45">
          <cell r="A45" t="str">
            <v>001.01.00820</v>
          </cell>
          <cell r="B45" t="str">
            <v>Retirada de alvenaria de placas de concreto celular</v>
          </cell>
          <cell r="C45" t="str">
            <v>M3</v>
          </cell>
          <cell r="D45">
            <v>13.1089</v>
          </cell>
        </row>
        <row r="46">
          <cell r="A46" t="str">
            <v>001.01.00840</v>
          </cell>
          <cell r="B46" t="str">
            <v>Demolição de alvenaria de adobo</v>
          </cell>
          <cell r="C46" t="str">
            <v>M3</v>
          </cell>
          <cell r="D46">
            <v>19.152200000000001</v>
          </cell>
        </row>
        <row r="47">
          <cell r="A47" t="str">
            <v>001.01.00860</v>
          </cell>
          <cell r="B47" t="str">
            <v>Demolição de elemento vazado</v>
          </cell>
          <cell r="C47" t="str">
            <v>M2</v>
          </cell>
          <cell r="D47">
            <v>24.617000000000001</v>
          </cell>
        </row>
        <row r="48">
          <cell r="A48" t="str">
            <v>001.01.00880</v>
          </cell>
          <cell r="B48" t="str">
            <v>Demolição inclusive entarugamento de paredes divisórias de tábuas e chapas</v>
          </cell>
          <cell r="C48" t="str">
            <v>M2</v>
          </cell>
          <cell r="D48">
            <v>3.8304</v>
          </cell>
        </row>
        <row r="49">
          <cell r="A49" t="str">
            <v>001.01.00900</v>
          </cell>
          <cell r="B49" t="str">
            <v>Demolição apenas das tábuas ou chapas das paredes divisórias</v>
          </cell>
          <cell r="C49" t="str">
            <v>M2</v>
          </cell>
          <cell r="D49">
            <v>2.6814</v>
          </cell>
        </row>
        <row r="50">
          <cell r="A50" t="str">
            <v>001.01.00920</v>
          </cell>
          <cell r="B50" t="str">
            <v>Retirada de divisória tipo naval</v>
          </cell>
          <cell r="C50" t="str">
            <v>m2</v>
          </cell>
          <cell r="D50">
            <v>1.5321</v>
          </cell>
        </row>
        <row r="51">
          <cell r="A51" t="str">
            <v>001.01.00940</v>
          </cell>
          <cell r="B51" t="str">
            <v>Demolição de alvenaria de fundação de tijolos maciços inclusive escavações necessárias</v>
          </cell>
          <cell r="C51" t="str">
            <v>M3</v>
          </cell>
          <cell r="D51">
            <v>68.352599999999995</v>
          </cell>
        </row>
        <row r="52">
          <cell r="A52" t="str">
            <v>001.01.00960</v>
          </cell>
          <cell r="B52" t="str">
            <v>Demolição de alvenaria de fundações de pedra</v>
          </cell>
          <cell r="C52" t="str">
            <v>M3</v>
          </cell>
          <cell r="D52">
            <v>34.4739</v>
          </cell>
        </row>
        <row r="53">
          <cell r="A53" t="str">
            <v>001.01.00980</v>
          </cell>
          <cell r="B53" t="str">
            <v>Demolição de concreto simples em fundação</v>
          </cell>
          <cell r="C53" t="str">
            <v>M3</v>
          </cell>
          <cell r="D53">
            <v>59.278599999999997</v>
          </cell>
        </row>
        <row r="54">
          <cell r="A54" t="str">
            <v>001.01.01000</v>
          </cell>
          <cell r="B54" t="str">
            <v>Demolição de concreto armado em fundações</v>
          </cell>
          <cell r="C54" t="str">
            <v>M3</v>
          </cell>
          <cell r="D54">
            <v>151.3477</v>
          </cell>
        </row>
        <row r="55">
          <cell r="A55" t="str">
            <v>001.01.01020</v>
          </cell>
          <cell r="B55" t="str">
            <v>Demolição de concreto simples acima do embasamento</v>
          </cell>
          <cell r="C55" t="str">
            <v>M3</v>
          </cell>
          <cell r="D55">
            <v>49.217199999999998</v>
          </cell>
        </row>
        <row r="56">
          <cell r="A56" t="str">
            <v>001.01.01040</v>
          </cell>
          <cell r="B56" t="str">
            <v>Demolição de concreto armado acima do embasamento</v>
          </cell>
          <cell r="C56" t="str">
            <v>M3</v>
          </cell>
          <cell r="D56">
            <v>135.94040000000001</v>
          </cell>
        </row>
        <row r="57">
          <cell r="A57" t="str">
            <v>001.01.01060</v>
          </cell>
          <cell r="B57" t="str">
            <v>Demolição de assoalhos de tábuas incl.rodapés e cordões</v>
          </cell>
          <cell r="C57" t="str">
            <v>M2</v>
          </cell>
          <cell r="D57">
            <v>6.8947000000000003</v>
          </cell>
        </row>
        <row r="58">
          <cell r="A58" t="str">
            <v>001.01.01080</v>
          </cell>
          <cell r="B58" t="str">
            <v>Demolição de assoalhos de tábuas apenas das tábuas</v>
          </cell>
          <cell r="C58" t="str">
            <v>M2</v>
          </cell>
          <cell r="D58">
            <v>2.7578</v>
          </cell>
        </row>
        <row r="59">
          <cell r="A59" t="str">
            <v>001.01.01100</v>
          </cell>
          <cell r="B59" t="str">
            <v>Retirada de todo piso assoalho de tábuas inclusive vigamento de peróba</v>
          </cell>
          <cell r="C59" t="str">
            <v>M2</v>
          </cell>
          <cell r="D59">
            <v>11.245100000000001</v>
          </cell>
        </row>
        <row r="60">
          <cell r="A60" t="str">
            <v>001.01.01120</v>
          </cell>
          <cell r="B60" t="str">
            <v>Demolição de pisos de tacos madeira inclusive argamassa de assentamento</v>
          </cell>
          <cell r="C60" t="str">
            <v>M2</v>
          </cell>
          <cell r="D60">
            <v>8.4476999999999993</v>
          </cell>
        </row>
        <row r="61">
          <cell r="A61" t="str">
            <v>001.01.01140</v>
          </cell>
          <cell r="B61" t="str">
            <v>Retirada de pisos de tacos madeira inclusive argamassa de assentamento</v>
          </cell>
          <cell r="C61" t="str">
            <v>M2</v>
          </cell>
          <cell r="D61">
            <v>10.082000000000001</v>
          </cell>
        </row>
        <row r="62">
          <cell r="A62" t="str">
            <v>001.01.01160</v>
          </cell>
          <cell r="B62" t="str">
            <v>Demolição de rodapé de madeira</v>
          </cell>
          <cell r="C62" t="str">
            <v>ML</v>
          </cell>
          <cell r="D62">
            <v>0.30649999999999999</v>
          </cell>
        </row>
        <row r="63">
          <cell r="A63" t="str">
            <v>001.01.01180</v>
          </cell>
          <cell r="B63" t="str">
            <v>Retirada de rodapé de madeira</v>
          </cell>
          <cell r="C63" t="str">
            <v>ML</v>
          </cell>
          <cell r="D63">
            <v>0.49030000000000001</v>
          </cell>
        </row>
        <row r="64">
          <cell r="A64" t="str">
            <v>001.01.01200</v>
          </cell>
          <cell r="B64" t="str">
            <v>Demolição de pisos de ladrilhos em geral</v>
          </cell>
          <cell r="C64" t="str">
            <v>M2</v>
          </cell>
          <cell r="D64">
            <v>3.0627</v>
          </cell>
        </row>
        <row r="65">
          <cell r="A65" t="str">
            <v>001.01.01220</v>
          </cell>
          <cell r="B65" t="str">
            <v>Demolição de ladrilhos em geral sobre base ou lastro de concreto</v>
          </cell>
          <cell r="C65" t="str">
            <v>M2</v>
          </cell>
          <cell r="D65">
            <v>6.1253000000000002</v>
          </cell>
        </row>
        <row r="66">
          <cell r="A66" t="str">
            <v>001.01.01240</v>
          </cell>
          <cell r="B66" t="str">
            <v>Demolição de pisos de granilite ou cimentado</v>
          </cell>
          <cell r="C66" t="str">
            <v>M2</v>
          </cell>
          <cell r="D66">
            <v>1.1331</v>
          </cell>
        </row>
        <row r="67">
          <cell r="A67" t="str">
            <v>001.01.01260</v>
          </cell>
          <cell r="B67" t="str">
            <v>Retirada de pavimentação em paralelepípedo</v>
          </cell>
          <cell r="C67" t="str">
            <v>M2</v>
          </cell>
          <cell r="D67">
            <v>3.5002</v>
          </cell>
        </row>
        <row r="68">
          <cell r="A68" t="str">
            <v>001.01.01280</v>
          </cell>
          <cell r="B68" t="str">
            <v>Demolição de pavimentação asfáltica p/processo manual</v>
          </cell>
          <cell r="C68" t="str">
            <v>M2</v>
          </cell>
          <cell r="D68">
            <v>5.7457000000000003</v>
          </cell>
        </row>
        <row r="69">
          <cell r="A69" t="str">
            <v>001.01.01300</v>
          </cell>
          <cell r="B69" t="str">
            <v>Demolição de pisos cimentados sobre base ou lastro concreto</v>
          </cell>
          <cell r="C69" t="str">
            <v>M2</v>
          </cell>
          <cell r="D69">
            <v>5.6875999999999998</v>
          </cell>
        </row>
        <row r="70">
          <cell r="A70" t="str">
            <v>001.01.01320</v>
          </cell>
          <cell r="B70" t="str">
            <v>Demolição de lastro de concreto</v>
          </cell>
          <cell r="C70" t="str">
            <v>M2</v>
          </cell>
          <cell r="D70">
            <v>3.0627</v>
          </cell>
        </row>
        <row r="71">
          <cell r="A71" t="str">
            <v>001.01.01340</v>
          </cell>
          <cell r="B71" t="str">
            <v>Retirada de vidros inteiros</v>
          </cell>
          <cell r="C71" t="str">
            <v>M2</v>
          </cell>
          <cell r="D71">
            <v>2.3170999999999999</v>
          </cell>
        </row>
        <row r="72">
          <cell r="A72" t="str">
            <v>001.01.01360</v>
          </cell>
          <cell r="B72" t="str">
            <v>Retirada de esquadrias de madeira inclusive batente</v>
          </cell>
          <cell r="C72" t="str">
            <v>M2</v>
          </cell>
          <cell r="D72">
            <v>3.5002</v>
          </cell>
        </row>
        <row r="73">
          <cell r="A73" t="str">
            <v>001.01.01380</v>
          </cell>
          <cell r="B73" t="str">
            <v>Retirada de esquadrias metálicas</v>
          </cell>
          <cell r="C73" t="str">
            <v>M2</v>
          </cell>
          <cell r="D73">
            <v>4.5881999999999996</v>
          </cell>
        </row>
        <row r="74">
          <cell r="A74" t="str">
            <v>001.01.01400</v>
          </cell>
          <cell r="B74" t="str">
            <v>Retirada de fechaduras</v>
          </cell>
          <cell r="C74" t="str">
            <v>UN</v>
          </cell>
          <cell r="D74">
            <v>2.3170999999999999</v>
          </cell>
        </row>
        <row r="75">
          <cell r="A75" t="str">
            <v>001.01.01420</v>
          </cell>
          <cell r="B75" t="str">
            <v>Retirada de esquadria de madeira, somente as folhas</v>
          </cell>
          <cell r="C75" t="str">
            <v>M2</v>
          </cell>
          <cell r="D75">
            <v>1.5537000000000001</v>
          </cell>
        </row>
        <row r="76">
          <cell r="A76" t="str">
            <v>001.01.01440</v>
          </cell>
          <cell r="B76" t="str">
            <v>Retirada de aparelhos de louça ou ferro sanitário</v>
          </cell>
          <cell r="C76" t="str">
            <v>UN</v>
          </cell>
          <cell r="D76">
            <v>8.4039000000000001</v>
          </cell>
        </row>
        <row r="77">
          <cell r="A77" t="str">
            <v>001.01.01460</v>
          </cell>
          <cell r="B77" t="str">
            <v>Retirada de caixa dágua pré fabricada</v>
          </cell>
          <cell r="C77" t="str">
            <v>UN</v>
          </cell>
          <cell r="D77">
            <v>14.006600000000001</v>
          </cell>
        </row>
        <row r="78">
          <cell r="A78" t="str">
            <v>001.01.01480</v>
          </cell>
          <cell r="B78" t="str">
            <v>Demolição de tubulação de ferro galvanizado até 2 pol</v>
          </cell>
          <cell r="C78" t="str">
            <v>ML</v>
          </cell>
          <cell r="D78">
            <v>1.6808000000000001</v>
          </cell>
        </row>
        <row r="79">
          <cell r="A79" t="str">
            <v>001.01.01500</v>
          </cell>
          <cell r="B79" t="str">
            <v>Demolição de tubulação de ferro galvanizado acima de 2 pol</v>
          </cell>
          <cell r="C79" t="str">
            <v>ML</v>
          </cell>
          <cell r="D79">
            <v>2.8012999999999999</v>
          </cell>
        </row>
        <row r="80">
          <cell r="A80" t="str">
            <v>001.01.01520</v>
          </cell>
          <cell r="B80" t="str">
            <v>Retirada de tubo de ferro galvanizado até 2 pol</v>
          </cell>
          <cell r="C80" t="str">
            <v>ML</v>
          </cell>
          <cell r="D80">
            <v>2.8012999999999999</v>
          </cell>
        </row>
        <row r="81">
          <cell r="A81" t="str">
            <v>001.01.01540</v>
          </cell>
          <cell r="B81" t="str">
            <v>Retirada de tubo de ferro galvanizado acima de 2 pol</v>
          </cell>
          <cell r="C81" t="str">
            <v>ML</v>
          </cell>
          <cell r="D81">
            <v>3.3616999999999999</v>
          </cell>
        </row>
        <row r="82">
          <cell r="A82" t="str">
            <v>001.01.01560</v>
          </cell>
          <cell r="B82" t="str">
            <v>Demolição de tubo de f.f.ate 3 pol</v>
          </cell>
          <cell r="C82" t="str">
            <v>ML</v>
          </cell>
          <cell r="D82">
            <v>1.6808000000000001</v>
          </cell>
        </row>
        <row r="83">
          <cell r="A83" t="str">
            <v>001.01.01580</v>
          </cell>
          <cell r="B83" t="str">
            <v>Demolição de tubo de f.f.acima 3 pol</v>
          </cell>
          <cell r="C83" t="str">
            <v>ML</v>
          </cell>
          <cell r="D83">
            <v>2.8012999999999999</v>
          </cell>
        </row>
        <row r="84">
          <cell r="A84" t="str">
            <v>001.01.01600</v>
          </cell>
          <cell r="B84" t="str">
            <v>Retirada de tubo de f.f.ate 3 pol</v>
          </cell>
          <cell r="C84" t="str">
            <v>ML</v>
          </cell>
          <cell r="D84">
            <v>2.8012999999999999</v>
          </cell>
        </row>
        <row r="85">
          <cell r="A85" t="str">
            <v>001.01.01620</v>
          </cell>
          <cell r="B85" t="str">
            <v>Retirada de tubo de f.f.acima de 3 pol</v>
          </cell>
          <cell r="C85" t="str">
            <v>ML</v>
          </cell>
          <cell r="D85">
            <v>3.3616999999999999</v>
          </cell>
        </row>
        <row r="86">
          <cell r="A86" t="str">
            <v>001.01.01640</v>
          </cell>
          <cell r="B86" t="str">
            <v>Demolição de tubo de barro ou c.a.ate 3 pol</v>
          </cell>
          <cell r="C86" t="str">
            <v>ML</v>
          </cell>
          <cell r="D86">
            <v>1.1205000000000001</v>
          </cell>
        </row>
        <row r="87">
          <cell r="A87" t="str">
            <v>001.01.01660</v>
          </cell>
          <cell r="B87" t="str">
            <v>Demolição de tubo de barro ou c.a.acima de 3 pol</v>
          </cell>
          <cell r="C87" t="str">
            <v>ML</v>
          </cell>
          <cell r="D87">
            <v>1.6808000000000001</v>
          </cell>
        </row>
        <row r="88">
          <cell r="A88" t="str">
            <v>001.01.01680</v>
          </cell>
          <cell r="B88" t="str">
            <v>Retirada de tubos de barro ou cimento amianto até 3 pol</v>
          </cell>
          <cell r="C88" t="str">
            <v>ML</v>
          </cell>
          <cell r="D88">
            <v>3.3616999999999999</v>
          </cell>
        </row>
        <row r="89">
          <cell r="A89" t="str">
            <v>001.01.01700</v>
          </cell>
          <cell r="B89" t="str">
            <v>Retirada de tubos de barro ou cimento amianto acima de 3 pol</v>
          </cell>
          <cell r="C89" t="str">
            <v>ML</v>
          </cell>
          <cell r="D89">
            <v>3.9218000000000002</v>
          </cell>
        </row>
        <row r="90">
          <cell r="A90" t="str">
            <v>001.01.01720</v>
          </cell>
          <cell r="B90" t="str">
            <v>Retirada de registro ate 2 pol</v>
          </cell>
          <cell r="C90" t="str">
            <v>UN</v>
          </cell>
          <cell r="D90">
            <v>6.1630000000000003</v>
          </cell>
        </row>
        <row r="91">
          <cell r="A91" t="str">
            <v>001.01.01740</v>
          </cell>
          <cell r="B91" t="str">
            <v>Retirada de calhas e condutores</v>
          </cell>
          <cell r="C91" t="str">
            <v>ML</v>
          </cell>
          <cell r="D91">
            <v>1.2283999999999999</v>
          </cell>
        </row>
        <row r="92">
          <cell r="A92" t="str">
            <v>001.01.01760</v>
          </cell>
          <cell r="B92" t="str">
            <v>Execução de desentupimento de esgoto</v>
          </cell>
          <cell r="C92" t="str">
            <v>ML</v>
          </cell>
          <cell r="D92">
            <v>2.0474000000000001</v>
          </cell>
        </row>
        <row r="93">
          <cell r="A93" t="str">
            <v>001.01.01780</v>
          </cell>
          <cell r="B93" t="str">
            <v>Retirada de caixa de descarga</v>
          </cell>
          <cell r="C93" t="str">
            <v>UN</v>
          </cell>
          <cell r="D93">
            <v>5.4253999999999998</v>
          </cell>
        </row>
        <row r="94">
          <cell r="A94" t="str">
            <v>001.01.01800</v>
          </cell>
          <cell r="B94" t="str">
            <v>Retirada de bancadas, balcões ou pias (aço,granilite,ardósia,etc)</v>
          </cell>
          <cell r="C94" t="str">
            <v>M2</v>
          </cell>
          <cell r="D94">
            <v>9.2784999999999993</v>
          </cell>
        </row>
        <row r="95">
          <cell r="A95" t="str">
            <v>001.01.01820</v>
          </cell>
          <cell r="B95" t="str">
            <v>Demolição de quadro de luz e força</v>
          </cell>
          <cell r="C95" t="str">
            <v>UN</v>
          </cell>
          <cell r="D95">
            <v>14.006600000000001</v>
          </cell>
        </row>
        <row r="96">
          <cell r="A96" t="str">
            <v>001.01.01840</v>
          </cell>
          <cell r="B96" t="str">
            <v>Retirada de quadro de luz e força</v>
          </cell>
          <cell r="C96" t="str">
            <v>UN</v>
          </cell>
          <cell r="D96">
            <v>19.609200000000001</v>
          </cell>
        </row>
        <row r="97">
          <cell r="A97" t="str">
            <v>001.01.01860</v>
          </cell>
          <cell r="B97" t="str">
            <v>Retirada de aparelhos incandecentes</v>
          </cell>
          <cell r="C97" t="str">
            <v>UN</v>
          </cell>
          <cell r="D97">
            <v>0.56040000000000001</v>
          </cell>
        </row>
        <row r="98">
          <cell r="A98" t="str">
            <v>001.01.01880</v>
          </cell>
          <cell r="B98" t="str">
            <v>Retirada de aparelhos fluorescentes</v>
          </cell>
          <cell r="C98" t="str">
            <v>UN</v>
          </cell>
          <cell r="D98">
            <v>2.2410000000000001</v>
          </cell>
        </row>
        <row r="99">
          <cell r="A99" t="str">
            <v>001.01.01900</v>
          </cell>
          <cell r="B99" t="str">
            <v>Demolição de tubulação elétrica ate 2.00 pol</v>
          </cell>
          <cell r="C99" t="str">
            <v>ML</v>
          </cell>
          <cell r="D99">
            <v>1.6808000000000001</v>
          </cell>
        </row>
        <row r="100">
          <cell r="A100" t="str">
            <v>001.01.01920</v>
          </cell>
          <cell r="B100" t="str">
            <v>Demolição de tubulação elétrica acima de 2.00 pol</v>
          </cell>
          <cell r="C100" t="str">
            <v>ML</v>
          </cell>
          <cell r="D100">
            <v>2.8012999999999999</v>
          </cell>
        </row>
        <row r="101">
          <cell r="A101" t="str">
            <v>001.01.01940</v>
          </cell>
          <cell r="B101" t="str">
            <v>Retirada de fiação (até cabo n.2 awg)</v>
          </cell>
          <cell r="C101" t="str">
            <v>ML</v>
          </cell>
          <cell r="D101">
            <v>0.112</v>
          </cell>
        </row>
        <row r="102">
          <cell r="A102" t="str">
            <v>001.01.01960</v>
          </cell>
          <cell r="B102" t="str">
            <v>Retirada de fiação (do cabo 1/0 ate 4/0 awg)</v>
          </cell>
          <cell r="C102" t="str">
            <v>ML</v>
          </cell>
          <cell r="D102">
            <v>0.22420000000000001</v>
          </cell>
        </row>
        <row r="103">
          <cell r="A103" t="str">
            <v>001.01.01980</v>
          </cell>
          <cell r="B103" t="str">
            <v>Retirada de interruptores, tomadas, campainhas, etc. (inclusive, condutores e caixas)</v>
          </cell>
          <cell r="C103" t="str">
            <v>UN</v>
          </cell>
          <cell r="D103">
            <v>0.112</v>
          </cell>
        </row>
        <row r="104">
          <cell r="A104" t="str">
            <v>001.01.02000</v>
          </cell>
          <cell r="B104" t="str">
            <v>Retirada de postes de madeira ou concreto ate 11.00 m</v>
          </cell>
          <cell r="C104" t="str">
            <v>UN</v>
          </cell>
          <cell r="D104">
            <v>17.5627</v>
          </cell>
        </row>
        <row r="105">
          <cell r="A105" t="str">
            <v>001.01.02020</v>
          </cell>
          <cell r="B105" t="str">
            <v>Retirada de arruelas</v>
          </cell>
          <cell r="C105" t="str">
            <v>UN</v>
          </cell>
          <cell r="D105">
            <v>0.112</v>
          </cell>
        </row>
        <row r="106">
          <cell r="A106" t="str">
            <v>001.01.02040</v>
          </cell>
          <cell r="B106" t="str">
            <v>Retirada de cruzeta de madeira</v>
          </cell>
          <cell r="C106" t="str">
            <v>UN</v>
          </cell>
          <cell r="D106">
            <v>0.2802</v>
          </cell>
        </row>
        <row r="107">
          <cell r="A107" t="str">
            <v>001.01.02060</v>
          </cell>
          <cell r="B107" t="str">
            <v>Retirada de isoladores</v>
          </cell>
          <cell r="C107" t="str">
            <v>UN</v>
          </cell>
          <cell r="D107">
            <v>0.56040000000000001</v>
          </cell>
        </row>
        <row r="108">
          <cell r="A108" t="str">
            <v>001.01.02080</v>
          </cell>
          <cell r="B108" t="str">
            <v>Retirada de mão francesa</v>
          </cell>
          <cell r="C108" t="str">
            <v>UN</v>
          </cell>
          <cell r="D108">
            <v>0.56040000000000001</v>
          </cell>
        </row>
        <row r="109">
          <cell r="A109" t="str">
            <v>001.01.02100</v>
          </cell>
          <cell r="B109" t="str">
            <v>Retirada de parafuso máquina ou francês</v>
          </cell>
          <cell r="C109" t="str">
            <v>UN</v>
          </cell>
          <cell r="D109">
            <v>0.56040000000000001</v>
          </cell>
        </row>
        <row r="110">
          <cell r="A110" t="str">
            <v>001.01.02120</v>
          </cell>
          <cell r="B110" t="str">
            <v>Retirada de pino p/isolador de 15 kv</v>
          </cell>
          <cell r="C110" t="str">
            <v>UN</v>
          </cell>
          <cell r="D110">
            <v>0.84030000000000005</v>
          </cell>
        </row>
        <row r="111">
          <cell r="A111" t="str">
            <v>001.01.02140</v>
          </cell>
          <cell r="B111" t="str">
            <v>Retirada de disjuntor monofásico, bifásico ou trifásico de 15 a até 200 a</v>
          </cell>
          <cell r="C111" t="str">
            <v>UN</v>
          </cell>
          <cell r="D111">
            <v>1.0237000000000001</v>
          </cell>
        </row>
        <row r="112">
          <cell r="A112" t="str">
            <v>001.01.02160</v>
          </cell>
          <cell r="B112" t="str">
            <v>Retirada de chave trifásica com fusíveis de 30a até 200a</v>
          </cell>
          <cell r="C112" t="str">
            <v>UN</v>
          </cell>
          <cell r="D112">
            <v>3.0710999999999999</v>
          </cell>
        </row>
        <row r="113">
          <cell r="A113" t="str">
            <v>001.01.02180</v>
          </cell>
          <cell r="B113" t="str">
            <v>Retirada de ventilador de teto completo</v>
          </cell>
          <cell r="C113" t="str">
            <v>UN</v>
          </cell>
          <cell r="D113">
            <v>1.5353000000000001</v>
          </cell>
        </row>
        <row r="114">
          <cell r="A114" t="str">
            <v>001.01.02200</v>
          </cell>
          <cell r="B114" t="str">
            <v>Retirada de refletor com lâmpada</v>
          </cell>
          <cell r="C114" t="str">
            <v>UN</v>
          </cell>
          <cell r="D114">
            <v>1.5353000000000001</v>
          </cell>
        </row>
        <row r="115">
          <cell r="A115" t="str">
            <v>001.01.02220</v>
          </cell>
          <cell r="B115" t="str">
            <v>Remanejamento de fancoils</v>
          </cell>
          <cell r="C115" t="str">
            <v>UN</v>
          </cell>
          <cell r="D115">
            <v>80.656400000000005</v>
          </cell>
        </row>
        <row r="116">
          <cell r="A116" t="str">
            <v>001.01.02240</v>
          </cell>
          <cell r="B116" t="str">
            <v>Retirada c/ remoção de transformador de at/bt-15 kv 75 a 150 kva</v>
          </cell>
          <cell r="C116" t="str">
            <v>UN</v>
          </cell>
          <cell r="D116">
            <v>199.48259999999999</v>
          </cell>
        </row>
        <row r="117">
          <cell r="A117" t="str">
            <v>001.01.02260</v>
          </cell>
          <cell r="B117" t="str">
            <v>Retirada com remoção de grupo motor-gerador de 60 a 250 kva</v>
          </cell>
          <cell r="C117" t="str">
            <v>UN</v>
          </cell>
          <cell r="D117">
            <v>199.48259999999999</v>
          </cell>
        </row>
        <row r="118">
          <cell r="A118" t="str">
            <v>001.01.02280</v>
          </cell>
          <cell r="B118" t="str">
            <v>Remoção de pintura a cal</v>
          </cell>
          <cell r="C118" t="str">
            <v>M2</v>
          </cell>
          <cell r="D118">
            <v>0.81720000000000004</v>
          </cell>
        </row>
        <row r="119">
          <cell r="A119" t="str">
            <v>001.01.02300</v>
          </cell>
          <cell r="B119" t="str">
            <v>Remoção de pintura a gesso cola ou base de látex (pva)</v>
          </cell>
          <cell r="C119" t="str">
            <v>M2</v>
          </cell>
          <cell r="D119">
            <v>1.0896999999999999</v>
          </cell>
        </row>
        <row r="120">
          <cell r="A120" t="str">
            <v>001.01.02320</v>
          </cell>
          <cell r="B120" t="str">
            <v>Remoção de pintura a óleo esmalte verniz ou grafite</v>
          </cell>
          <cell r="C120" t="str">
            <v>M2</v>
          </cell>
          <cell r="D120">
            <v>2.0714000000000001</v>
          </cell>
        </row>
        <row r="121">
          <cell r="A121" t="str">
            <v>001.01.02340</v>
          </cell>
          <cell r="B121" t="str">
            <v>Raspagem e lixamento de pintura a óleo esmalte verniz ou grafite</v>
          </cell>
          <cell r="C121" t="str">
            <v>M2</v>
          </cell>
          <cell r="D121">
            <v>1.5537000000000001</v>
          </cell>
        </row>
        <row r="122">
          <cell r="A122" t="str">
            <v>001.02</v>
          </cell>
          <cell r="B122" t="str">
            <v>SERVIÇOS PRELIMINARES</v>
          </cell>
          <cell r="D122">
            <v>5283.5842000000002</v>
          </cell>
        </row>
        <row r="123">
          <cell r="A123" t="str">
            <v>001.02.00020</v>
          </cell>
          <cell r="B123" t="str">
            <v>Execução de Corte e destocamento inclusive remoção de árvore de pequeno porte com diâmetro até 15 cm</v>
          </cell>
          <cell r="C123" t="str">
            <v>un</v>
          </cell>
          <cell r="D123">
            <v>86.005799999999994</v>
          </cell>
        </row>
        <row r="124">
          <cell r="A124" t="str">
            <v>001.02.00040</v>
          </cell>
          <cell r="B124" t="str">
            <v>Execução de Corte e destocamento inclusive remoção de árvore de médio porte com diâmetro até 25 cm</v>
          </cell>
          <cell r="C124" t="str">
            <v>UN</v>
          </cell>
          <cell r="D124">
            <v>26.103300000000001</v>
          </cell>
        </row>
        <row r="125">
          <cell r="A125" t="str">
            <v>001.02.00060</v>
          </cell>
          <cell r="B125" t="str">
            <v>Execução de Corte e destocamento inclusive remoção de árvore de grande porte com diâmetro acima de 25 cm</v>
          </cell>
          <cell r="C125" t="str">
            <v>UN</v>
          </cell>
          <cell r="D125">
            <v>44.5456</v>
          </cell>
        </row>
        <row r="126">
          <cell r="A126" t="str">
            <v>001.02.00080</v>
          </cell>
          <cell r="B126" t="str">
            <v>Execução de Roçado em capoeirão c/empilhamento e queima de resíduos</v>
          </cell>
          <cell r="C126" t="str">
            <v>M2</v>
          </cell>
          <cell r="D126">
            <v>0.27610000000000001</v>
          </cell>
        </row>
        <row r="127">
          <cell r="A127" t="str">
            <v>001.02.00100</v>
          </cell>
          <cell r="B127" t="str">
            <v>Execução de Capinação de terreno inclusive retirada (bota fora)</v>
          </cell>
          <cell r="C127" t="str">
            <v>M2</v>
          </cell>
          <cell r="D127">
            <v>0.3831</v>
          </cell>
        </row>
        <row r="128">
          <cell r="A128" t="str">
            <v>001.02.00120</v>
          </cell>
          <cell r="B128" t="str">
            <v>Execução de Limpeza do terreno c/ retirada dos entulhos e queima dos mesmos</v>
          </cell>
          <cell r="C128" t="str">
            <v>M2</v>
          </cell>
          <cell r="D128">
            <v>0.30649999999999999</v>
          </cell>
        </row>
        <row r="129">
          <cell r="A129" t="str">
            <v>001.02.00160</v>
          </cell>
          <cell r="B129" t="str">
            <v>Fornecimento e Instalação de Tapume em chapa de madeira compensada 6.00 mm de espessura</v>
          </cell>
          <cell r="C129" t="str">
            <v>m2</v>
          </cell>
          <cell r="D129">
            <v>15.887499999999999</v>
          </cell>
        </row>
        <row r="130">
          <cell r="A130" t="str">
            <v>001.02.00180</v>
          </cell>
          <cell r="B130" t="str">
            <v>Fornecimento e Instalação de Tapume em Chapa Metálica e Fixado em Pilar de Madeira, com Parafusos Auto-Atarrachante,conf. det. SINFRA ( 8 Reaproveitamentos)</v>
          </cell>
          <cell r="C130" t="str">
            <v>ml</v>
          </cell>
          <cell r="D130">
            <v>17.0808</v>
          </cell>
        </row>
        <row r="131">
          <cell r="A131" t="str">
            <v>001.02.00280</v>
          </cell>
          <cell r="B131" t="str">
            <v>Execução de barracão de obra para alojamento</v>
          </cell>
          <cell r="C131" t="str">
            <v>m2</v>
          </cell>
          <cell r="D131">
            <v>151.0258</v>
          </cell>
        </row>
        <row r="132">
          <cell r="A132" t="str">
            <v>001.02.00300</v>
          </cell>
          <cell r="B132" t="str">
            <v>Execução de barracão de obra para depósito ou refeitório</v>
          </cell>
          <cell r="C132" t="str">
            <v>m2</v>
          </cell>
          <cell r="D132">
            <v>138.8383</v>
          </cell>
        </row>
        <row r="133">
          <cell r="A133" t="str">
            <v>001.02.00310</v>
          </cell>
          <cell r="B133" t="str">
            <v>Instalações Provisórias em Estrutura Metálica Tipo Conteiner (Almoxarifado, Depósito, Escritório, Ferramentaria, etc.) dim. 1.50x1.80x3.00 mts</v>
          </cell>
          <cell r="C133" t="str">
            <v>mês</v>
          </cell>
          <cell r="D133">
            <v>180</v>
          </cell>
        </row>
        <row r="134">
          <cell r="A134" t="str">
            <v>001.02.00320</v>
          </cell>
          <cell r="B134" t="str">
            <v>Execução de instalação provisória de água e esgoto</v>
          </cell>
          <cell r="C134" t="str">
            <v>UN</v>
          </cell>
          <cell r="D134">
            <v>762.17610000000002</v>
          </cell>
        </row>
        <row r="135">
          <cell r="A135" t="str">
            <v>001.02.00340</v>
          </cell>
          <cell r="B135" t="str">
            <v>Execução de instalação provisória de luz e força</v>
          </cell>
          <cell r="C135" t="str">
            <v>UN</v>
          </cell>
          <cell r="D135">
            <v>809.06280000000004</v>
          </cell>
        </row>
        <row r="136">
          <cell r="A136" t="str">
            <v>001.02.00360</v>
          </cell>
          <cell r="B136" t="str">
            <v>Fornecimento e instalação de placa de obra (seet) de 6.00x5.00 m conforme detalhe</v>
          </cell>
          <cell r="C136" t="str">
            <v>UN</v>
          </cell>
          <cell r="D136">
            <v>1982.1996999999999</v>
          </cell>
        </row>
        <row r="137">
          <cell r="A137" t="str">
            <v>001.02.00380</v>
          </cell>
          <cell r="B137" t="str">
            <v>Fornecimento e instalação de placa de obra,de 5,00x3,00m,conforme detalhe da seet</v>
          </cell>
          <cell r="C137" t="str">
            <v>UN</v>
          </cell>
          <cell r="D137">
            <v>990.79759999999999</v>
          </cell>
        </row>
        <row r="138">
          <cell r="A138" t="str">
            <v>001.02.00400</v>
          </cell>
          <cell r="B138" t="str">
            <v>Fornecimento e instalação de placa de obra</v>
          </cell>
          <cell r="C138" t="str">
            <v>M2</v>
          </cell>
          <cell r="D138">
            <v>71.066999999999993</v>
          </cell>
        </row>
        <row r="139">
          <cell r="A139" t="str">
            <v>001.02.00420</v>
          </cell>
          <cell r="B139" t="str">
            <v>Execução de locação da obra c/aparelhos topográficos p/medição considerar as faces externas das paredes</v>
          </cell>
          <cell r="C139" t="str">
            <v>M2</v>
          </cell>
          <cell r="D139">
            <v>1.1572</v>
          </cell>
        </row>
        <row r="140">
          <cell r="A140" t="str">
            <v>001.02.00440</v>
          </cell>
          <cell r="B140" t="str">
            <v>Execução de locação da obra c/tábuas corridas p/medição considerar as faces externas das paredes</v>
          </cell>
          <cell r="C140" t="str">
            <v>M2</v>
          </cell>
          <cell r="D140">
            <v>2.7246000000000001</v>
          </cell>
        </row>
        <row r="141">
          <cell r="A141" t="str">
            <v>001.02.00460</v>
          </cell>
          <cell r="B141" t="str">
            <v>Locação de linhas estaqueadas de 20 em 20 m para construção de muro, sem nivelamento</v>
          </cell>
          <cell r="C141" t="str">
            <v>ml</v>
          </cell>
          <cell r="D141">
            <v>1.5178</v>
          </cell>
        </row>
        <row r="142">
          <cell r="A142" t="str">
            <v>001.02.00480</v>
          </cell>
          <cell r="B142" t="str">
            <v>Locação de linhas estaqueadas de 20 em 20 m para construção de muro, com nivelamento</v>
          </cell>
          <cell r="C142" t="str">
            <v>ml</v>
          </cell>
          <cell r="D142">
            <v>2.4285999999999999</v>
          </cell>
        </row>
        <row r="143">
          <cell r="A143" t="str">
            <v>001.03</v>
          </cell>
          <cell r="B143" t="str">
            <v>MOVIMENTO DE TERRA</v>
          </cell>
          <cell r="D143">
            <v>268.40719999999999</v>
          </cell>
        </row>
        <row r="144">
          <cell r="A144" t="str">
            <v>001.03.00020</v>
          </cell>
          <cell r="B144" t="str">
            <v>Escavação manual de vala profund. até 2 mts em solo de 1ª categoria -   qualquer que seja o teor de umidade que apresente</v>
          </cell>
          <cell r="C144" t="str">
            <v>m3</v>
          </cell>
          <cell r="D144">
            <v>15.3218</v>
          </cell>
        </row>
        <row r="145">
          <cell r="A145" t="str">
            <v>001.03.00030</v>
          </cell>
          <cell r="B145" t="str">
            <v>Escavação manual de vala profund. de 2 a 4 mts em solo de 1ª categoria -  qualquer que seja o teor de umidade que apresente</v>
          </cell>
          <cell r="C145" t="str">
            <v>m3</v>
          </cell>
          <cell r="D145">
            <v>17.236999999999998</v>
          </cell>
        </row>
        <row r="146">
          <cell r="A146" t="str">
            <v>001.03.00040</v>
          </cell>
          <cell r="B146" t="str">
            <v>Escavação manual em terra compacta ate 1,50m em material de primeira catergoria</v>
          </cell>
          <cell r="C146" t="str">
            <v>M3</v>
          </cell>
          <cell r="D146">
            <v>10.725099999999999</v>
          </cell>
        </row>
        <row r="147">
          <cell r="A147" t="str">
            <v>001.03.00060</v>
          </cell>
          <cell r="B147" t="str">
            <v>Escavação manual em terra compacta de 1,50 ate 4,00 m</v>
          </cell>
          <cell r="C147" t="str">
            <v>M3</v>
          </cell>
          <cell r="D147">
            <v>19.152200000000001</v>
          </cell>
        </row>
        <row r="148">
          <cell r="A148" t="str">
            <v>001.03.00080</v>
          </cell>
          <cell r="B148" t="str">
            <v>Escavação manual em terra dura ate 1,50m de profundidade</v>
          </cell>
          <cell r="C148" t="str">
            <v>M3</v>
          </cell>
          <cell r="D148">
            <v>13.7896</v>
          </cell>
        </row>
        <row r="149">
          <cell r="A149" t="str">
            <v>001.03.00100</v>
          </cell>
          <cell r="B149" t="str">
            <v>Escavação manual em terra dura de 1,50 a 4,00m de profundidade</v>
          </cell>
          <cell r="C149" t="str">
            <v>M3</v>
          </cell>
          <cell r="D149">
            <v>22.982600000000001</v>
          </cell>
        </row>
        <row r="150">
          <cell r="A150" t="str">
            <v>001.03.00110</v>
          </cell>
          <cell r="B150" t="str">
            <v>Reaterro manual de valas c/o proprio material escavado incl.serviços de apiloamento com masso de 30 kg</v>
          </cell>
          <cell r="C150" t="str">
            <v>m3</v>
          </cell>
          <cell r="D150">
            <v>7.4692999999999996</v>
          </cell>
        </row>
        <row r="151">
          <cell r="A151" t="str">
            <v>001.03.00120</v>
          </cell>
          <cell r="B151" t="str">
            <v>Reaterro manual de valas c/o proprio material escavado incl.serviços de apiloamento com masso de 30 kg a 60 kg</v>
          </cell>
          <cell r="C151" t="str">
            <v>m3</v>
          </cell>
          <cell r="D151">
            <v>8.2355</v>
          </cell>
        </row>
        <row r="152">
          <cell r="A152" t="str">
            <v>001.03.00140</v>
          </cell>
          <cell r="B152" t="str">
            <v>Aterro interno entre baldrames em camada de 20 cm, utilizando compactador mecânico (tipo sapo mecânico), incluindo transporte e espalhamento do material</v>
          </cell>
          <cell r="C152" t="str">
            <v>m3</v>
          </cell>
          <cell r="D152">
            <v>15.6646</v>
          </cell>
        </row>
        <row r="153">
          <cell r="A153" t="str">
            <v>001.03.00200</v>
          </cell>
          <cell r="B153" t="str">
            <v>Apiloamento de fundo de valas ou cavas com masso ate 30 kg</v>
          </cell>
          <cell r="C153" t="str">
            <v>M2</v>
          </cell>
          <cell r="D153">
            <v>4.4051</v>
          </cell>
        </row>
        <row r="154">
          <cell r="A154" t="str">
            <v>001.03.00220</v>
          </cell>
          <cell r="B154" t="str">
            <v>Apiloamento de fundo de valas ou cavas com masso de 30 a 60 kg</v>
          </cell>
          <cell r="C154" t="str">
            <v>M2</v>
          </cell>
          <cell r="D154">
            <v>6.5118</v>
          </cell>
        </row>
        <row r="155">
          <cell r="A155" t="str">
            <v>001.03.00240</v>
          </cell>
          <cell r="B155" t="str">
            <v>Espalhamento manual de terra descarregada</v>
          </cell>
          <cell r="C155" t="str">
            <v>m3</v>
          </cell>
          <cell r="D155">
            <v>1.5321</v>
          </cell>
        </row>
        <row r="156">
          <cell r="A156" t="str">
            <v>001.03.00280</v>
          </cell>
          <cell r="B156" t="str">
            <v>Aquisição de material para aterro (material de base ou subbase)</v>
          </cell>
          <cell r="C156" t="str">
            <v>m3</v>
          </cell>
          <cell r="D156">
            <v>7.03</v>
          </cell>
        </row>
        <row r="157">
          <cell r="A157" t="str">
            <v>001.03.00300</v>
          </cell>
          <cell r="B157" t="str">
            <v>Escavação manual a céu aberto para tubulões</v>
          </cell>
          <cell r="C157" t="str">
            <v>M3</v>
          </cell>
          <cell r="D157">
            <v>67.715699999999998</v>
          </cell>
        </row>
        <row r="158">
          <cell r="A158" t="str">
            <v>001.03.00310</v>
          </cell>
          <cell r="B158" t="str">
            <v>Escavação Mecanizada Com Perfuratriz com Diâmetro Médio de Perfuração de 80 cm</v>
          </cell>
          <cell r="C158" t="str">
            <v>ml</v>
          </cell>
          <cell r="D158">
            <v>8.5</v>
          </cell>
        </row>
        <row r="159">
          <cell r="A159" t="str">
            <v>001.03.00340</v>
          </cell>
          <cell r="B159" t="str">
            <v>Movimento de terra c/ corte e aterro compensado e c/ volume de corte excedente compensado manual em terreno mole</v>
          </cell>
          <cell r="C159" t="str">
            <v>M3</v>
          </cell>
          <cell r="D159">
            <v>9.5761000000000003</v>
          </cell>
        </row>
        <row r="160">
          <cell r="A160" t="str">
            <v>001.03.00360</v>
          </cell>
          <cell r="B160" t="str">
            <v>Movimento de terra c/ corte e aterro compensado e c/ volume de corte excedente compensado manual em terreno duro</v>
          </cell>
          <cell r="C160" t="str">
            <v>M3</v>
          </cell>
          <cell r="D160">
            <v>11.491300000000001</v>
          </cell>
        </row>
        <row r="161">
          <cell r="A161" t="str">
            <v>001.03.00380</v>
          </cell>
          <cell r="B161" t="str">
            <v>Movimento de terra c/ corte e aterro compensado e c/ volume de aterro por empréstimo volume compensado manual em terreno mole</v>
          </cell>
          <cell r="C161" t="str">
            <v>M3</v>
          </cell>
          <cell r="D161">
            <v>9.5761000000000003</v>
          </cell>
        </row>
        <row r="162">
          <cell r="A162" t="str">
            <v>001.03.00400</v>
          </cell>
          <cell r="B162" t="str">
            <v>Movimento de terra c/ corte e aterro compensado e c/ volume de aterro por empréstimo volume compensado manual em terreno duro</v>
          </cell>
          <cell r="C162" t="str">
            <v>M3</v>
          </cell>
          <cell r="D162">
            <v>11.491300000000001</v>
          </cell>
        </row>
        <row r="163">
          <cell r="A163" t="str">
            <v>001.04</v>
          </cell>
          <cell r="B163" t="str">
            <v>FUNDAÇÕES</v>
          </cell>
          <cell r="D163">
            <v>6428.9196000000002</v>
          </cell>
        </row>
        <row r="164">
          <cell r="A164" t="str">
            <v>001.04.00020</v>
          </cell>
          <cell r="B164" t="str">
            <v>Fornecimento, Lançamento e Aplicação de Lastro de Concreto c/ betoneira em fundações 1:5:10 c/167 kg cim/m3</v>
          </cell>
          <cell r="C164" t="str">
            <v>m3</v>
          </cell>
          <cell r="D164">
            <v>165.27969999999999</v>
          </cell>
        </row>
        <row r="165">
          <cell r="A165" t="str">
            <v>001.04.00105</v>
          </cell>
          <cell r="B165" t="str">
            <v>Fornecimento, confecção, transporte e aplicação de concreto 10 Mpa (241 kgcimento/m3),em fundações, virado na obra, composto por cimento portland CP 32 F, areia lavada tipo média a grossa, seixo rolado, e equipamentos.</v>
          </cell>
          <cell r="C165" t="str">
            <v>m3</v>
          </cell>
          <cell r="D165">
            <v>176.66849999999999</v>
          </cell>
        </row>
        <row r="166">
          <cell r="A166" t="str">
            <v>001.04.00106</v>
          </cell>
          <cell r="B166" t="str">
            <v>Fornecimento, confecção, transporte e aplicação de concreto 13,5 Mpa (268 kgcimento/m3) em fundações, virado na obra, composto por cimento portland CP 32 F, areia lavada tipo média a grossa, seixo rolado, e equipamentos.</v>
          </cell>
          <cell r="C166" t="str">
            <v>m3</v>
          </cell>
          <cell r="D166">
            <v>184.0445</v>
          </cell>
        </row>
        <row r="167">
          <cell r="A167" t="str">
            <v>001.04.00107</v>
          </cell>
          <cell r="B167" t="str">
            <v>Fornecimento, confecção, transporte e aplicação de concreto 15 Mpa (280 kgcimento/m3),em fundações, virado na obra, composto por cimento portland CP 32 F, areia lavada tipo média a grossa, seixo rolado, e equipamentos.</v>
          </cell>
          <cell r="C167" t="str">
            <v>m3</v>
          </cell>
          <cell r="D167">
            <v>180.65559999999999</v>
          </cell>
        </row>
        <row r="168">
          <cell r="A168" t="str">
            <v>001.04.00108</v>
          </cell>
          <cell r="B168" t="str">
            <v>Fornecimento, confecção, transporte e aplicação de concreto 18 Mpa (305 kgcimento/m3) em fundações, virado na obra, composto por cimento portland CP 32 F, areia lavada tipo média a grossa, seixo rolado, e equipamentos.</v>
          </cell>
          <cell r="C168" t="str">
            <v>m3</v>
          </cell>
          <cell r="D168">
            <v>194.15649999999999</v>
          </cell>
        </row>
        <row r="169">
          <cell r="A169" t="str">
            <v>001.04.00109</v>
          </cell>
          <cell r="B169" t="str">
            <v>Fornecimento, confecção, transporte e aplicação de concreto 20 Mpa (322 kgcimento/m3) em fundações, virado na obra, composto por cimento portland CP 32 F, areia lavada tipo média a grossa, seixo rolado, e equipamentos.</v>
          </cell>
          <cell r="C169" t="str">
            <v>m3</v>
          </cell>
          <cell r="D169">
            <v>206.98929999999999</v>
          </cell>
        </row>
        <row r="170">
          <cell r="A170" t="str">
            <v>001.04.00110</v>
          </cell>
          <cell r="B170" t="str">
            <v>Fornecimento, confecção, transporte e aplicação de concreto 21 Mpa (331 kgcimento/m3) em fundações, virado na obra, composto por cimento portland CP 32 F, areia lavada tipo média a grossa, seixo rolado, e equipamentos.</v>
          </cell>
          <cell r="C170" t="str">
            <v>m3</v>
          </cell>
          <cell r="D170">
            <v>194.6036</v>
          </cell>
        </row>
        <row r="171">
          <cell r="A171" t="str">
            <v>001.04.00111</v>
          </cell>
          <cell r="B171" t="str">
            <v>Fornecimento, confecção, transporte e aplicação de concreto 25 Mpa (367 kgcimento/m3) em fundações, virado na obra, composto por cimento portland CP 32 F, areia lavada tipo média a grossa, seixo rolado, e equipamentos.</v>
          </cell>
          <cell r="C171" t="str">
            <v>m3</v>
          </cell>
          <cell r="D171">
            <v>204.44759999999999</v>
          </cell>
        </row>
        <row r="172">
          <cell r="A172" t="str">
            <v>001.04.00205</v>
          </cell>
          <cell r="B172" t="str">
            <v>Fornecimento, confecção, transporte e aplicação de concreto 10 Mpa (241 kgcimento/m3),em fundações, virado na obra, composto por cimento portland CP 32 F, areia lavada tipo média a grossa, pedra granitica britada, e equipamentos.</v>
          </cell>
          <cell r="C172" t="str">
            <v>m3</v>
          </cell>
          <cell r="D172">
            <v>184.8613</v>
          </cell>
        </row>
        <row r="173">
          <cell r="A173" t="str">
            <v>001.04.00206</v>
          </cell>
          <cell r="B173" t="str">
            <v>Fornecimento, confecção, transporte e aplicação de concreto 13,5 Mpa (268 kgcimento/m3) em fundações, virado na obra, composto por cimento portland CP 32 F, areia lavada tipo média a grossa, pedra granitica britada, e equipamentos.</v>
          </cell>
          <cell r="C173" t="str">
            <v>m3</v>
          </cell>
          <cell r="D173">
            <v>192.2373</v>
          </cell>
        </row>
        <row r="174">
          <cell r="A174" t="str">
            <v>001.04.00207</v>
          </cell>
          <cell r="B174" t="str">
            <v>Fornecimento, confecção, transporte e aplicação de concreto 15 Mpa (280 kgcimento/m3),em fundações, virado na obra, composto por cimento portland CP 32 F, areia lavada tipo média a grossa, pedra granitica britada, e equipamentos.</v>
          </cell>
          <cell r="C174" t="str">
            <v>m3</v>
          </cell>
          <cell r="D174">
            <v>195.5093</v>
          </cell>
        </row>
        <row r="175">
          <cell r="A175" t="str">
            <v>001.04.00208</v>
          </cell>
          <cell r="B175" t="str">
            <v>Fornecimento, confecção, transporte e aplicação de concreto 18 Mpa (305 kgcimento/m3) em fundações, virado na obra, composto por cimento portland CP 32 F, areia lavada tipo média a grossa, pedra granitica britada, e equipamentos.</v>
          </cell>
          <cell r="C175" t="str">
            <v>m3</v>
          </cell>
          <cell r="D175">
            <v>202.3493</v>
          </cell>
        </row>
        <row r="176">
          <cell r="A176" t="str">
            <v>001.04.00209</v>
          </cell>
          <cell r="B176" t="str">
            <v>Fornecimento, confecção, transporte e aplicação de concreto 20 Mpa (322 kgcimento/m3) em fundações, virado na obra, composto por cimento portland CP 32 F, areia lavada tipo média a grossa, pedra granitica britada, e equipamentos.</v>
          </cell>
          <cell r="C176" t="str">
            <v>m3</v>
          </cell>
          <cell r="D176">
            <v>206.98929999999999</v>
          </cell>
        </row>
        <row r="177">
          <cell r="A177" t="str">
            <v>001.04.00210</v>
          </cell>
          <cell r="B177" t="str">
            <v>Fornecimento, confecção, transporte e aplicação de concreto 21 Mpa (331 kgcimento/m3) em fundações, virado na obra, composto por cimento portland CP 32 F, areia lavada tipo média a grossa, pedra granitica britada, e equipamentos.</v>
          </cell>
          <cell r="C177" t="str">
            <v>m3</v>
          </cell>
          <cell r="D177">
            <v>209.4573</v>
          </cell>
        </row>
        <row r="178">
          <cell r="A178" t="str">
            <v>001.04.00211</v>
          </cell>
          <cell r="B178" t="str">
            <v>Fornecimento, confecção, transporte e aplicação de concreto 25 Mpa (367 kgcimento/m3) em fundações, virado na obra, composto por cimento portland CP 32 F, areia lavada tipo média a grossa, pedra granitica britada, e equipamentos.</v>
          </cell>
          <cell r="C178" t="str">
            <v>m3</v>
          </cell>
          <cell r="D178">
            <v>226.96209999999999</v>
          </cell>
        </row>
        <row r="179">
          <cell r="A179" t="str">
            <v>001.04.00220</v>
          </cell>
          <cell r="B179" t="str">
            <v>Fornecimento, Transporte, Lançamento e Aplicação de Concreto usinado em fundação Fck= 13,5 Mpa</v>
          </cell>
          <cell r="C179" t="str">
            <v>m3</v>
          </cell>
          <cell r="D179">
            <v>221.6439</v>
          </cell>
        </row>
        <row r="180">
          <cell r="A180" t="str">
            <v>001.04.00240</v>
          </cell>
          <cell r="B180" t="str">
            <v>Fornecimento, Transporte, Lançamento e Aplicação de Concreto usinado em fundação, Fck=15 mpa</v>
          </cell>
          <cell r="C180" t="str">
            <v>m3</v>
          </cell>
          <cell r="D180">
            <v>234.2439</v>
          </cell>
        </row>
        <row r="181">
          <cell r="A181" t="str">
            <v>001.04.00260</v>
          </cell>
          <cell r="B181" t="str">
            <v>Fornecimento, Transporte, Lançamento e Aplicação de Concreto usinado em fundação Fck= 18 Mpa</v>
          </cell>
          <cell r="C181" t="str">
            <v>m3</v>
          </cell>
          <cell r="D181">
            <v>240.54390000000001</v>
          </cell>
        </row>
        <row r="182">
          <cell r="A182" t="str">
            <v>001.04.00280</v>
          </cell>
          <cell r="B182" t="str">
            <v>Fornecimento, Transporte, Lançamento e Aplicação de Concreto usinado em fundação Fck= 20 mpa</v>
          </cell>
          <cell r="C182" t="str">
            <v>m3</v>
          </cell>
          <cell r="D182">
            <v>252.09389999999999</v>
          </cell>
        </row>
        <row r="183">
          <cell r="A183" t="str">
            <v>001.04.00290</v>
          </cell>
          <cell r="B183" t="str">
            <v>Fornecimento, Transporte, Lançamento e Aplicação de Concreto usinado em fundação Fck= 25 mpa</v>
          </cell>
          <cell r="C183" t="str">
            <v>m3</v>
          </cell>
          <cell r="D183">
            <v>262.59390000000002</v>
          </cell>
        </row>
        <row r="184">
          <cell r="A184" t="str">
            <v>001.04.00300</v>
          </cell>
          <cell r="B184" t="str">
            <v>Forma inclusive desforma comum de tábua para fundações sem reaproveitamento</v>
          </cell>
          <cell r="C184" t="str">
            <v>M2</v>
          </cell>
          <cell r="D184">
            <v>32.185099999999998</v>
          </cell>
        </row>
        <row r="185">
          <cell r="A185" t="str">
            <v>001.04.00320</v>
          </cell>
          <cell r="B185" t="str">
            <v>Forma inclusive desforma comum de tábua para fundações c/ 01 reaproveitamento</v>
          </cell>
          <cell r="C185" t="str">
            <v>M2</v>
          </cell>
          <cell r="D185">
            <v>20.2971</v>
          </cell>
        </row>
        <row r="186">
          <cell r="A186" t="str">
            <v>001.04.00340</v>
          </cell>
          <cell r="B186" t="str">
            <v>Forma inclusive desforma comum de tábua para fundações c/ 02 reaproveitamentos</v>
          </cell>
          <cell r="C186" t="str">
            <v>m2</v>
          </cell>
          <cell r="D186">
            <v>16.601099999999999</v>
          </cell>
        </row>
        <row r="187">
          <cell r="A187" t="str">
            <v>001.04.00360</v>
          </cell>
          <cell r="B187" t="str">
            <v>Forma inclusive desforma comum de tábua para fundações c/ 03 reaproveitamentos</v>
          </cell>
          <cell r="C187" t="str">
            <v>m2</v>
          </cell>
          <cell r="D187">
            <v>15.3531</v>
          </cell>
        </row>
        <row r="188">
          <cell r="A188" t="str">
            <v>001.04.00365</v>
          </cell>
          <cell r="B188" t="str">
            <v>Forma inclusive desforma comum de tábua para fundações c/ 04 reaproveitamentos</v>
          </cell>
          <cell r="C188" t="str">
            <v>m2</v>
          </cell>
          <cell r="D188">
            <v>14.726800000000001</v>
          </cell>
        </row>
        <row r="189">
          <cell r="A189" t="str">
            <v>001.04.00400</v>
          </cell>
          <cell r="B189" t="str">
            <v>Fornecimento e Aplicação de Aço CA 50</v>
          </cell>
          <cell r="C189" t="str">
            <v>KG</v>
          </cell>
          <cell r="D189">
            <v>4.6643999999999997</v>
          </cell>
        </row>
        <row r="190">
          <cell r="A190" t="str">
            <v>001.04.00420</v>
          </cell>
          <cell r="B190" t="str">
            <v>Fornecimento e Aplicação de Aço CA - 60</v>
          </cell>
          <cell r="C190" t="str">
            <v>KG</v>
          </cell>
          <cell r="D190">
            <v>5.2786</v>
          </cell>
        </row>
        <row r="191">
          <cell r="A191" t="str">
            <v>001.04.00440</v>
          </cell>
          <cell r="B191" t="str">
            <v>Concreto ciclópico com 30% de pedra de mão traço 1:4:8</v>
          </cell>
          <cell r="C191" t="str">
            <v>M3</v>
          </cell>
          <cell r="D191">
            <v>158.33250000000001</v>
          </cell>
        </row>
        <row r="192">
          <cell r="A192" t="str">
            <v>001.04.00460</v>
          </cell>
          <cell r="B192" t="str">
            <v>Concreto ciclópico com 30% de pedra de mão traço 1:3:6</v>
          </cell>
          <cell r="C192" t="str">
            <v>M3</v>
          </cell>
          <cell r="D192">
            <v>167.26990000000001</v>
          </cell>
        </row>
        <row r="193">
          <cell r="A193" t="str">
            <v>001.04.00480</v>
          </cell>
          <cell r="B193" t="str">
            <v>Execução de Alvenaria de fundação e embasamento em tijolo maciço assente c/  o traço 1:4:12, cimento, cal e areia</v>
          </cell>
          <cell r="C193" t="str">
            <v>M3</v>
          </cell>
          <cell r="D193">
            <v>154.8492</v>
          </cell>
        </row>
        <row r="194">
          <cell r="A194" t="str">
            <v>001.04.00500</v>
          </cell>
          <cell r="B194" t="str">
            <v>Execução de Alvenaria de fundação e embasamento em tijolo maciço assente c/ o traço 1:3, cimento e areia</v>
          </cell>
          <cell r="C194" t="str">
            <v>M3</v>
          </cell>
          <cell r="D194">
            <v>206.23159999999999</v>
          </cell>
        </row>
        <row r="195">
          <cell r="A195" t="str">
            <v>001.04.00520</v>
          </cell>
          <cell r="B195" t="str">
            <v>Execução de Alvenaria de fundação e embasamento em tijolo maciço assente c/ o traço 1:4 cimento e areia</v>
          </cell>
          <cell r="C195" t="str">
            <v>M3</v>
          </cell>
          <cell r="D195">
            <v>197.94759999999999</v>
          </cell>
        </row>
        <row r="196">
          <cell r="A196" t="str">
            <v>001.04.00540</v>
          </cell>
          <cell r="B196" t="str">
            <v>Execução de Alvenaria de fundação e embasamento em tijolo maciço assente c/ o traço 1:5 cimento e areia</v>
          </cell>
          <cell r="C196" t="str">
            <v>M3</v>
          </cell>
          <cell r="D196">
            <v>192.90770000000001</v>
          </cell>
        </row>
        <row r="197">
          <cell r="A197" t="str">
            <v>001.04.00560</v>
          </cell>
          <cell r="B197" t="str">
            <v>Execução de Alvenaria de fundação e embasamento em tijolo maiciço assente c/ argamassa 1:3 c/adição de vedacit a 2 kg p/saco de cimento</v>
          </cell>
          <cell r="C197" t="str">
            <v>M3</v>
          </cell>
          <cell r="D197">
            <v>215.56819999999999</v>
          </cell>
        </row>
        <row r="198">
          <cell r="A198" t="str">
            <v>001.04.00580</v>
          </cell>
          <cell r="B198" t="str">
            <v>Execução de Alvenaria de tijolo comum em espelho p/ cinta de fundação (forma), assente c/ argamassa de cimento e areia 1:3</v>
          </cell>
          <cell r="C198" t="str">
            <v>M2</v>
          </cell>
          <cell r="D198">
            <v>14.495200000000001</v>
          </cell>
        </row>
        <row r="199">
          <cell r="A199" t="str">
            <v>001.04.00600</v>
          </cell>
          <cell r="B199" t="str">
            <v>Execução de Alvenaria de tijolo comum em espelho p/ cinta de fundação (forma), assente c/ argamassa de cimento e areia 1:4</v>
          </cell>
          <cell r="C199" t="str">
            <v>M2</v>
          </cell>
          <cell r="D199">
            <v>14.2927</v>
          </cell>
        </row>
        <row r="200">
          <cell r="A200" t="str">
            <v>001.04.00620</v>
          </cell>
          <cell r="B200" t="str">
            <v>Confecção e lançamento de concreto em tubulão a céu aberto empregando concreto fck 150 mpa</v>
          </cell>
          <cell r="C200" t="str">
            <v>M3</v>
          </cell>
          <cell r="D200">
            <v>212.07910000000001</v>
          </cell>
        </row>
        <row r="201">
          <cell r="A201" t="str">
            <v>001.04.00640</v>
          </cell>
          <cell r="B201" t="str">
            <v>Confecção e lançamento de concreto em tubulão a céu aberto empregando concreto pré-misturado fck 15 mpa</v>
          </cell>
          <cell r="C201" t="str">
            <v>M3</v>
          </cell>
          <cell r="D201">
            <v>232.3287</v>
          </cell>
        </row>
        <row r="202">
          <cell r="A202" t="str">
            <v>001.04.00660</v>
          </cell>
          <cell r="B202" t="str">
            <v>Execução de Broca de concreto armado no traço 1:3:6 até 4 m profundidade e c/ diâmetro 20 cm (escavação manual)</v>
          </cell>
          <cell r="C202" t="str">
            <v>ml</v>
          </cell>
          <cell r="D202">
            <v>15.8965</v>
          </cell>
        </row>
        <row r="203">
          <cell r="A203" t="str">
            <v>001.04.00680</v>
          </cell>
          <cell r="B203" t="str">
            <v>Execução de Broca de concreto armado no traço 1:3:6 até 4 m profundidade e c/ diâmetro 25 cm (escavação manual)</v>
          </cell>
          <cell r="C203" t="str">
            <v>ml</v>
          </cell>
          <cell r="D203">
            <v>23.529800000000002</v>
          </cell>
        </row>
        <row r="204">
          <cell r="A204" t="str">
            <v>001.04.00700</v>
          </cell>
          <cell r="B204" t="str">
            <v>Execução de Broca de concreto armado no traço 1:3:6 até 4 m profundidade e c/ diâmetro 30 cm (escavação manual)</v>
          </cell>
          <cell r="C204" t="str">
            <v>ml</v>
          </cell>
          <cell r="D204">
            <v>33.042900000000003</v>
          </cell>
        </row>
        <row r="205">
          <cell r="A205" t="str">
            <v>001.04.00720</v>
          </cell>
          <cell r="B205" t="str">
            <v>Execução de Broca de concreto armado no traço 1:3:6 de 4 m até 6 m de profundidade e c/ diâmetro 25 cm (escavação manual)</v>
          </cell>
          <cell r="C205" t="str">
            <v>ml</v>
          </cell>
          <cell r="D205">
            <v>25.475000000000001</v>
          </cell>
        </row>
        <row r="206">
          <cell r="A206" t="str">
            <v>001.04.00740</v>
          </cell>
          <cell r="B206" t="str">
            <v>Execução de Broca de concreto armado no traço 1:3:6 de 4 m até 6 m de profundidade e c/ diâmetro 30 cm (escavação manual)</v>
          </cell>
          <cell r="C206" t="str">
            <v>ml</v>
          </cell>
          <cell r="D206">
            <v>36.6419</v>
          </cell>
        </row>
        <row r="207">
          <cell r="A207" t="str">
            <v>001.04.00760</v>
          </cell>
          <cell r="B207" t="str">
            <v>Fornecimento e Cravação de estaca de concreto fck=15 mpa moldada no local diâmetro 25 cm tipo """"straus""""</v>
          </cell>
          <cell r="C207" t="str">
            <v>M</v>
          </cell>
          <cell r="D207">
            <v>41.148200000000003</v>
          </cell>
        </row>
        <row r="208">
          <cell r="A208" t="str">
            <v>001.04.00780</v>
          </cell>
          <cell r="B208" t="str">
            <v>Fornecimento e Cravação de estaca de concreto fck=15 mpa moldada no local diâmetro 32 cm tipo """"straus""""</v>
          </cell>
          <cell r="C208" t="str">
            <v>M</v>
          </cell>
          <cell r="D208">
            <v>60.424199999999999</v>
          </cell>
        </row>
        <row r="209">
          <cell r="A209" t="str">
            <v>001.04.00790</v>
          </cell>
          <cell r="B209" t="str">
            <v>Fornecimento e Cravação de Estaca de Concreto Pré Moldada Dim. 17.50 x 17.50 cm - 20 T</v>
          </cell>
          <cell r="C209" t="str">
            <v>ml</v>
          </cell>
          <cell r="D209">
            <v>30.5</v>
          </cell>
        </row>
        <row r="210">
          <cell r="A210" t="str">
            <v>001.04.00800</v>
          </cell>
          <cell r="B210" t="str">
            <v>Fornecimento e Cravação de Estaca de Concreto Pré-Moldada Dim (26,5x26,5)cm - 30 T</v>
          </cell>
          <cell r="C210" t="str">
            <v>ml</v>
          </cell>
          <cell r="D210">
            <v>49.4</v>
          </cell>
        </row>
        <row r="211">
          <cell r="A211" t="str">
            <v>001.04.00820</v>
          </cell>
          <cell r="B211" t="str">
            <v>Fornecimento e Instalação de emenda em estaca pré-moldada de concreto</v>
          </cell>
          <cell r="C211" t="str">
            <v>UN</v>
          </cell>
          <cell r="D211">
            <v>20</v>
          </cell>
        </row>
        <row r="212">
          <cell r="A212" t="str">
            <v>001.04.00840</v>
          </cell>
          <cell r="B212" t="str">
            <v>Lastro de brita granítica apiloado manualmente</v>
          </cell>
          <cell r="C212" t="str">
            <v>m3</v>
          </cell>
          <cell r="D212">
            <v>45.460900000000002</v>
          </cell>
        </row>
        <row r="213">
          <cell r="A213" t="str">
            <v>001.04.00860</v>
          </cell>
          <cell r="B213" t="str">
            <v>Lastro de areia média a grossa apiloado manualmente</v>
          </cell>
          <cell r="C213" t="str">
            <v>m3</v>
          </cell>
          <cell r="D213">
            <v>35.660899999999998</v>
          </cell>
        </row>
        <row r="214">
          <cell r="A214" t="str">
            <v>001.05</v>
          </cell>
          <cell r="B214" t="str">
            <v>ESTRUTURA</v>
          </cell>
          <cell r="D214">
            <v>5166.6125000000002</v>
          </cell>
        </row>
        <row r="215">
          <cell r="A215" t="str">
            <v>001.05.00020</v>
          </cell>
          <cell r="B215" t="str">
            <v>Fornecimento, confecção, transporte e aplicação de concreto 15 Mpa (280 kgcimento/m3),em estrutura, virado na obra, composto por cimento portland CP 32 F, areia lavada tipo média a grossa, seixo rolado, e equipamentos.</v>
          </cell>
          <cell r="C215" t="str">
            <v>m3</v>
          </cell>
          <cell r="D215">
            <v>183.12459999999999</v>
          </cell>
        </row>
        <row r="216">
          <cell r="A216" t="str">
            <v>001.05.00021</v>
          </cell>
          <cell r="B216" t="str">
            <v>Fornecimento, confecção, transporte e aplicação de concreto 18 Mpa (305 kgcimento/m3) em estrutura, virado na obra, composto por cimento portland CP 32 F, areia lavada tipo média a grossa, seixo rolado, e equipamentos.</v>
          </cell>
          <cell r="C216" t="str">
            <v>m3</v>
          </cell>
          <cell r="D216">
            <v>189.96459999999999</v>
          </cell>
        </row>
        <row r="217">
          <cell r="A217" t="str">
            <v>001.05.00022</v>
          </cell>
          <cell r="B217" t="str">
            <v>Fornecimento, confecção, transporte e aplicação de concreto 20 Mpa (322 kgcimento/m3) em estrutura, virado na obra, composto por cimento portland CP 32 F, areia lavada tipo média a grossa, seixo rolado, e equipamentos.</v>
          </cell>
          <cell r="C217" t="str">
            <v>m3</v>
          </cell>
          <cell r="D217">
            <v>202.79740000000001</v>
          </cell>
        </row>
        <row r="218">
          <cell r="A218" t="str">
            <v>001.05.00023</v>
          </cell>
          <cell r="B218" t="str">
            <v>Fornecimento, confecção, transporte e aplicação de concreto 21 Mpa (331 kgcimento/m3) em estrutura, virado na obra, composto por cimento portland CP 32 F, areia lavada tipo média a grossa, seixo rolado, e equipamentos.</v>
          </cell>
          <cell r="C218" t="str">
            <v>m3</v>
          </cell>
          <cell r="D218">
            <v>197.07259999999999</v>
          </cell>
        </row>
        <row r="219">
          <cell r="A219" t="str">
            <v>001.05.00024</v>
          </cell>
          <cell r="B219" t="str">
            <v>Fornecimento, confecção, transporte e aplicação de concreto 25 Mpa (367 kgcimento/m3) em estrutura, virado na obra, composto por cimento portland CP 32 F, areia lavada tipo média a grossa, seixo rolado, e equipamentos.</v>
          </cell>
          <cell r="C219" t="str">
            <v>m3</v>
          </cell>
          <cell r="D219">
            <v>206.91659999999999</v>
          </cell>
        </row>
        <row r="220">
          <cell r="A220" t="str">
            <v>001.05.00030</v>
          </cell>
          <cell r="B220" t="str">
            <v>Fornecimento, confecção, transporte e aplicação de concreto 15 Mpa (280 kgcimento/m3),em estrutura, virado na obra, composto por cimento portland CP 32 F, areia lavada tipo média a grossa, pedra granitica britada, e equipamentos.</v>
          </cell>
          <cell r="C220" t="str">
            <v>m3</v>
          </cell>
          <cell r="D220">
            <v>191.31739999999999</v>
          </cell>
        </row>
        <row r="221">
          <cell r="A221" t="str">
            <v>001.05.00031</v>
          </cell>
          <cell r="B221" t="str">
            <v>Fornecimento, confecção, transporte e aplicação de concreto 18 Mpa (305 kgcimento/m3) em estrutura, virado na obra, composto por cimento portland CP 32 F, areia lavada tipo média a grossa, pedra granitica britada, e equipamentos.</v>
          </cell>
          <cell r="C221" t="str">
            <v>m3</v>
          </cell>
          <cell r="D221">
            <v>198.1574</v>
          </cell>
        </row>
        <row r="222">
          <cell r="A222" t="str">
            <v>001.05.00032</v>
          </cell>
          <cell r="B222" t="str">
            <v>Fornecimento, confecção, transporte e aplicação de concreto 20 Mpa (322 kgcimento/m3) em estrutura, virado na obra, composto por cimento portland CP 32 F, areia lavada tipo média a grossa, pedra granitica britada, e equipamentos.</v>
          </cell>
          <cell r="C222" t="str">
            <v>m3</v>
          </cell>
          <cell r="D222">
            <v>202.79740000000001</v>
          </cell>
        </row>
        <row r="223">
          <cell r="A223" t="str">
            <v>001.05.00033</v>
          </cell>
          <cell r="B223" t="str">
            <v>Fornecimento, confecção, transporte e aplicação de concreto 21 Mpa (322 kgcimento/m3) em estrutura, virado na obra, composto por cimento portland CP 32 F, areia lavada tipo média a grossa, pedra granitica britada, e equipamentos.</v>
          </cell>
          <cell r="C223" t="str">
            <v>m3</v>
          </cell>
          <cell r="D223">
            <v>205.2654</v>
          </cell>
        </row>
        <row r="224">
          <cell r="A224" t="str">
            <v>001.05.00034</v>
          </cell>
          <cell r="B224" t="str">
            <v>Fornecimento, confecção, transporte e aplicação de concreto 25 Mpa (367 kgcimento/m3) em estrutura, virado na obra, composto por cimento portland CP 32 F, areia lavada tipo média a grossa, pedra granitica britada, e equipamentos.</v>
          </cell>
          <cell r="C224" t="str">
            <v>m3</v>
          </cell>
          <cell r="D224">
            <v>222.77019999999999</v>
          </cell>
        </row>
        <row r="225">
          <cell r="A225" t="str">
            <v>001.05.00140</v>
          </cell>
          <cell r="B225" t="str">
            <v>Fornecimento, Transporte, Lançamento, Adensamento e Acabamento Manual de Concreto Usinado Fck= 13,50 Mpa, em Estrutura.</v>
          </cell>
          <cell r="C225" t="str">
            <v>m3</v>
          </cell>
          <cell r="D225">
            <v>217.452</v>
          </cell>
        </row>
        <row r="226">
          <cell r="A226" t="str">
            <v>001.05.00160</v>
          </cell>
          <cell r="B226" t="str">
            <v>Fornecimento, Transporte, Lançamento, Adensamento e Acabamento Manual de Concreto Usinado Fck= 15 Mpa, em Estrutura.</v>
          </cell>
          <cell r="C226" t="str">
            <v>m3</v>
          </cell>
          <cell r="D226">
            <v>230.05199999999999</v>
          </cell>
        </row>
        <row r="227">
          <cell r="A227" t="str">
            <v>001.05.00180</v>
          </cell>
          <cell r="B227" t="str">
            <v>Fornecimento, Transporte, Lançamento, Adensamento e Acabamento Manual de Concreto Usinado Fck= 18 Mpa, em Estrutura.</v>
          </cell>
          <cell r="C227" t="str">
            <v>m3</v>
          </cell>
          <cell r="D227">
            <v>236.352</v>
          </cell>
        </row>
        <row r="228">
          <cell r="A228" t="str">
            <v>001.05.00200</v>
          </cell>
          <cell r="B228" t="str">
            <v>Fornecimento, Transporte, Lançamento, Adensamento e Acabamento Manual de Concreto Usinado Fck= 20 Mpa, em Estrutura.</v>
          </cell>
          <cell r="C228" t="str">
            <v>m3</v>
          </cell>
          <cell r="D228">
            <v>247.90199999999999</v>
          </cell>
        </row>
        <row r="229">
          <cell r="A229" t="str">
            <v>001.05.00220</v>
          </cell>
          <cell r="B229" t="str">
            <v>Fornecimento, Transporte, Lançamento, Adensamento e Acabamento Manual de Concreto Usinado Fck= 25 Mpa, em Estrutura.</v>
          </cell>
          <cell r="C229" t="str">
            <v>m3</v>
          </cell>
          <cell r="D229">
            <v>258.40199999999999</v>
          </cell>
        </row>
        <row r="230">
          <cell r="A230" t="str">
            <v>001.05.00230</v>
          </cell>
          <cell r="B230" t="str">
            <v>Fornecimento e Aplicação de Concreto em Estrutura Fck= 13,50 Mpa (não está incluso o bombeamento)</v>
          </cell>
          <cell r="C230" t="str">
            <v>m3</v>
          </cell>
          <cell r="D230">
            <v>200.9812</v>
          </cell>
        </row>
        <row r="231">
          <cell r="A231" t="str">
            <v>001.05.00231</v>
          </cell>
          <cell r="B231" t="str">
            <v>Fornecimento e Aplicação de Concreto em Estrutura Fck= 15 Mpa (não está incluso o bombeamento)</v>
          </cell>
          <cell r="C231" t="str">
            <v>m3</v>
          </cell>
          <cell r="D231">
            <v>213.5812</v>
          </cell>
        </row>
        <row r="232">
          <cell r="A232" t="str">
            <v>001.05.00232</v>
          </cell>
          <cell r="B232" t="str">
            <v>Fornecimento e Aplicação de Concreto em Estrutura Fck= 18 Mpa (não está incluso o bombeamento)</v>
          </cell>
          <cell r="C232" t="str">
            <v>m3</v>
          </cell>
          <cell r="D232">
            <v>219.88120000000001</v>
          </cell>
        </row>
        <row r="233">
          <cell r="A233" t="str">
            <v>001.05.00233</v>
          </cell>
          <cell r="B233" t="str">
            <v>Fornecimento e Aplicação de Concreto em Estrutura Fck= 20 Mpa (não está incluso o bombeamento)</v>
          </cell>
          <cell r="C233" t="str">
            <v>m3</v>
          </cell>
          <cell r="D233">
            <v>231.43119999999999</v>
          </cell>
        </row>
        <row r="234">
          <cell r="A234" t="str">
            <v>001.05.00234</v>
          </cell>
          <cell r="B234" t="str">
            <v>Fornecimento e Aplicação de Concreto em Estrutura Fck= 25 Mpa (não está incluso o bombeamento)</v>
          </cell>
          <cell r="C234" t="str">
            <v>m3</v>
          </cell>
          <cell r="D234">
            <v>241.93119999999999</v>
          </cell>
        </row>
        <row r="235">
          <cell r="A235" t="str">
            <v>001.05.00235</v>
          </cell>
          <cell r="B235" t="str">
            <v>Serviço de Bombeamento de Concreto em Estrutura</v>
          </cell>
          <cell r="C235" t="str">
            <v>m3</v>
          </cell>
          <cell r="D235">
            <v>18</v>
          </cell>
        </row>
        <row r="236">
          <cell r="A236" t="str">
            <v>001.05.00260</v>
          </cell>
          <cell r="B236" t="str">
            <v>Fornecimento e Aplicação de Aço  CA 50 em estrutura</v>
          </cell>
          <cell r="C236" t="str">
            <v>KG</v>
          </cell>
          <cell r="D236">
            <v>4.6643999999999997</v>
          </cell>
        </row>
        <row r="237">
          <cell r="A237" t="str">
            <v>001.05.00280</v>
          </cell>
          <cell r="B237" t="str">
            <v>Fornecimento e Aplicação de Aço CA 60 em estrutura</v>
          </cell>
          <cell r="C237" t="str">
            <v>KG</v>
          </cell>
          <cell r="D237">
            <v>5.2786</v>
          </cell>
        </row>
        <row r="238">
          <cell r="A238" t="str">
            <v>001.05.00300</v>
          </cell>
          <cell r="B238" t="str">
            <v>Fornecimento e Aplicação de Aço em tela soldada 4.20 mm com malha 15x15 cm - Q 92</v>
          </cell>
          <cell r="C238" t="str">
            <v>m2</v>
          </cell>
          <cell r="D238">
            <v>9.9262999999999995</v>
          </cell>
        </row>
        <row r="239">
          <cell r="A239" t="str">
            <v>001.05.00320</v>
          </cell>
          <cell r="B239" t="str">
            <v>Confecção e Montagem de Forma incl. desforma comum de tábua  sem reaproveitamento</v>
          </cell>
          <cell r="C239" t="str">
            <v>M2</v>
          </cell>
          <cell r="D239">
            <v>40.830100000000002</v>
          </cell>
        </row>
        <row r="240">
          <cell r="A240" t="str">
            <v>001.05.00340</v>
          </cell>
          <cell r="B240" t="str">
            <v>Confecção e Montagem de Forma incl. desforma comum de tábua com 01 reaproveitamento</v>
          </cell>
          <cell r="C240" t="str">
            <v>M2</v>
          </cell>
          <cell r="D240">
            <v>24.8931</v>
          </cell>
        </row>
        <row r="241">
          <cell r="A241" t="str">
            <v>001.05.00360</v>
          </cell>
          <cell r="B241" t="str">
            <v>Confecção e Montagem de Forma incl. desforma comum de tábua com 02 reaproveitamentos</v>
          </cell>
          <cell r="C241" t="str">
            <v>m2</v>
          </cell>
          <cell r="D241">
            <v>20.076599999999999</v>
          </cell>
        </row>
        <row r="242">
          <cell r="A242" t="str">
            <v>001.05.00365</v>
          </cell>
          <cell r="B242" t="str">
            <v>Confecção e Montagem de Forma incl. desforma comum de tábua  com 03 reaproveitamentos</v>
          </cell>
          <cell r="C242" t="str">
            <v>m2</v>
          </cell>
          <cell r="D242">
            <v>16.5136</v>
          </cell>
        </row>
        <row r="243">
          <cell r="A243" t="str">
            <v>001.05.00370</v>
          </cell>
          <cell r="B243" t="str">
            <v>Confecção e Montagem de Forma incl. desforma comum de tábua  com 04 reaproveitamentos</v>
          </cell>
          <cell r="C243" t="str">
            <v>m2</v>
          </cell>
          <cell r="D243">
            <v>14.848000000000001</v>
          </cell>
        </row>
        <row r="244">
          <cell r="A244" t="str">
            <v>001.05.00420</v>
          </cell>
          <cell r="B244" t="str">
            <v>Confecção e Montagem de Forma especial em chapa de madeira compensada do tipo resinada c/ 12 mm de espessura sem reaproveitamento</v>
          </cell>
          <cell r="C244" t="str">
            <v>M2</v>
          </cell>
          <cell r="D244">
            <v>40.142600000000002</v>
          </cell>
        </row>
        <row r="245">
          <cell r="A245" t="str">
            <v>001.05.00440</v>
          </cell>
          <cell r="B245" t="str">
            <v>Confecção e Montagem de Forma especial em chapa de madeira compensada do tipo resinada c/ 12 mm de espessura com 01 reaproveitamento</v>
          </cell>
          <cell r="C245" t="str">
            <v>M2</v>
          </cell>
          <cell r="D245">
            <v>34.463000000000001</v>
          </cell>
        </row>
        <row r="246">
          <cell r="A246" t="str">
            <v>001.05.00460</v>
          </cell>
          <cell r="B246" t="str">
            <v>Forma especial em chapa de madeira compensada do tipo resinada c/ 12 mm de espessura com 02 reaproveitamento</v>
          </cell>
          <cell r="C246" t="str">
            <v>M2</v>
          </cell>
          <cell r="D246">
            <v>29.800599999999999</v>
          </cell>
        </row>
        <row r="247">
          <cell r="A247" t="str">
            <v>001.05.00480</v>
          </cell>
          <cell r="B247" t="str">
            <v>Confecção e Montagem de Forma especial em chapa de madeira compensada do tipo plastificada c/ 12 mm de espessura sem reaproveitamento</v>
          </cell>
          <cell r="C247" t="str">
            <v>M2</v>
          </cell>
          <cell r="D247">
            <v>49.742600000000003</v>
          </cell>
        </row>
        <row r="248">
          <cell r="A248" t="str">
            <v>001.05.00500</v>
          </cell>
          <cell r="B248" t="str">
            <v>Confecção e Montagem de Forma especial em chapa de madeira compensada do tipo plastificada c/ 12 mm de espessura com 01 reaproveitamento</v>
          </cell>
          <cell r="C248" t="str">
            <v>M2</v>
          </cell>
          <cell r="D248">
            <v>39.496899999999997</v>
          </cell>
        </row>
        <row r="249">
          <cell r="A249" t="str">
            <v>001.05.00520</v>
          </cell>
          <cell r="B249" t="str">
            <v>Confecção e Montagem de Forma especial em chapa de madeira compensada do tipo plastificada c/ 12 mm de espessura com 02 reaproveitamento</v>
          </cell>
          <cell r="C249" t="str">
            <v>M2</v>
          </cell>
          <cell r="D249">
            <v>32.169199999999996</v>
          </cell>
        </row>
        <row r="250">
          <cell r="A250" t="str">
            <v>001.05.00540</v>
          </cell>
          <cell r="B250" t="str">
            <v>Confecção e Montagem de Forma especial em chapa de madeira compensada do tipo plastificada c/ 12 mm de espessura com 03 reaproveitamento</v>
          </cell>
          <cell r="C250" t="str">
            <v>M2</v>
          </cell>
          <cell r="D250">
            <v>27.2639</v>
          </cell>
        </row>
        <row r="251">
          <cell r="A251" t="str">
            <v>001.05.00560</v>
          </cell>
          <cell r="B251" t="str">
            <v>Confecção e Montagem de Forma especial em chapa de madeira compensada do tipo plastificada c/ 12 mm de espessura com 04 reaproveitamento</v>
          </cell>
          <cell r="C251" t="str">
            <v>M2</v>
          </cell>
          <cell r="D251">
            <v>24.161100000000001</v>
          </cell>
        </row>
        <row r="252">
          <cell r="A252" t="str">
            <v>001.05.00660</v>
          </cell>
          <cell r="B252" t="str">
            <v>Execução de Laje pré-fabricada para forro espacamento entre vigas de 41cm a espessura da lajota de 8.00 cm e capeamento de 2.00 cm, incl tela soldada CA 60 4.20 mm 15 x 15 cm</v>
          </cell>
          <cell r="C252" t="str">
            <v>m2</v>
          </cell>
          <cell r="D252">
            <v>40.993099999999998</v>
          </cell>
        </row>
        <row r="253">
          <cell r="A253" t="str">
            <v>001.05.00680</v>
          </cell>
          <cell r="B253" t="str">
            <v>Execução de Laje pré-fabricada para piso espaçamento entre vigas de 41 cm a espessura da lajota de 8.00 cm e capeamento de 4.00 cm, incl tela soldada CA 60 4.20 mm 15 x 15 cm</v>
          </cell>
          <cell r="C253" t="str">
            <v>m2</v>
          </cell>
          <cell r="D253">
            <v>45.457700000000003</v>
          </cell>
        </row>
        <row r="254">
          <cell r="A254" t="str">
            <v>001.05.00720</v>
          </cell>
          <cell r="B254" t="str">
            <v>Execução de pilar tipo sanduíche de madeira 6x12 cm, entarugado c/ madeira através de parafusos</v>
          </cell>
          <cell r="C254" t="str">
            <v>ml</v>
          </cell>
          <cell r="D254">
            <v>19.319400000000002</v>
          </cell>
        </row>
        <row r="255">
          <cell r="A255" t="str">
            <v>001.05.00820</v>
          </cell>
          <cell r="B255" t="str">
            <v>Fornecimento e Execução de Grauteamento de Estrutura de Concreto Pré Moldado traço 1:3 incl. SuperPlastificante</v>
          </cell>
          <cell r="C255" t="str">
            <v>m3</v>
          </cell>
          <cell r="D255">
            <v>330.4221</v>
          </cell>
        </row>
        <row r="256">
          <cell r="A256" t="str">
            <v>001.06</v>
          </cell>
          <cell r="B256" t="str">
            <v>IMPERMEABILIZAÇÕES E TRATAMENTOS</v>
          </cell>
          <cell r="D256">
            <v>194.25460000000001</v>
          </cell>
        </row>
        <row r="257">
          <cell r="A257" t="str">
            <v>001.06.00020</v>
          </cell>
          <cell r="B257" t="str">
            <v>Execução de impermeabilização c/ argamassa de cimento e areia  c/ 2.00 cm de espessura preparada c/ solução de sika 1 e agua no traço 1:12</v>
          </cell>
          <cell r="C257" t="str">
            <v>M2</v>
          </cell>
          <cell r="D257">
            <v>13.469099999999999</v>
          </cell>
        </row>
        <row r="258">
          <cell r="A258" t="str">
            <v>001.06.00040</v>
          </cell>
          <cell r="B258" t="str">
            <v>Execução de impermeabilização c/ argamassa de cimento e areia c/ 2.00 cm de espessura preparada c/ solução dee sika 1 e água no traço 1:10</v>
          </cell>
          <cell r="C258" t="str">
            <v>M2</v>
          </cell>
          <cell r="D258">
            <v>13.5601</v>
          </cell>
        </row>
        <row r="259">
          <cell r="A259" t="str">
            <v>001.06.00060</v>
          </cell>
          <cell r="B259" t="str">
            <v>Execução de impermeabilização c/argamassa de cimento e areia 1:3 a 2.00 cm espessura c/ adição de 2.00 kg de vedacit por saco de cimento</v>
          </cell>
          <cell r="C259" t="str">
            <v>M2</v>
          </cell>
          <cell r="D259">
            <v>15.1501</v>
          </cell>
        </row>
        <row r="260">
          <cell r="A260" t="str">
            <v>001.06.00100</v>
          </cell>
          <cell r="B260" t="str">
            <v>Execução de pintura c/neutrol 45 c/ 02 demãos</v>
          </cell>
          <cell r="C260" t="str">
            <v>M2</v>
          </cell>
          <cell r="D260">
            <v>3.8201000000000001</v>
          </cell>
        </row>
        <row r="261">
          <cell r="A261" t="str">
            <v>001.06.00110</v>
          </cell>
          <cell r="B261" t="str">
            <v>Fornecimento e Instalação de Lona Plástica Preta ( Encerado)</v>
          </cell>
          <cell r="C261" t="str">
            <v>m2</v>
          </cell>
          <cell r="D261">
            <v>0.55900000000000005</v>
          </cell>
        </row>
        <row r="262">
          <cell r="A262" t="str">
            <v>001.06.00160</v>
          </cell>
          <cell r="B262" t="str">
            <v>Execução de imunização de madeiramento de cobertura ou forro de madeira com aplicação de pentox claro a uma demão</v>
          </cell>
          <cell r="C262" t="str">
            <v>M2</v>
          </cell>
          <cell r="D262">
            <v>1.6272</v>
          </cell>
        </row>
        <row r="263">
          <cell r="A263" t="str">
            <v>001.06.00180</v>
          </cell>
          <cell r="B263" t="str">
            <v>Execução de descupinização</v>
          </cell>
          <cell r="C263" t="str">
            <v>M2</v>
          </cell>
          <cell r="D263">
            <v>0.83</v>
          </cell>
        </row>
        <row r="264">
          <cell r="A264" t="str">
            <v>001.06.00200</v>
          </cell>
          <cell r="B264" t="str">
            <v>Execução de impermeabilização interna de reservatório enterrado para água com chapisco de cimento e areia com aditivo impermeabilizante, espessura 0.50 mm e mais 03 (três) camadas de argamassa de cimento e areia com aditivo impermeabilizante</v>
          </cell>
          <cell r="C264" t="str">
            <v>M2</v>
          </cell>
          <cell r="D264">
            <v>20.7258</v>
          </cell>
        </row>
        <row r="265">
          <cell r="A265" t="str">
            <v>001.06.00220</v>
          </cell>
          <cell r="B265" t="str">
            <v>Execução de impermeabilização interna de reservatório elevado para água empregando argamassa semi-flexível com cimento plimérico</v>
          </cell>
          <cell r="C265" t="str">
            <v>M2</v>
          </cell>
          <cell r="D265">
            <v>1.1100000000000001</v>
          </cell>
        </row>
        <row r="266">
          <cell r="A266" t="str">
            <v>001.06.00240</v>
          </cell>
          <cell r="B266" t="str">
            <v>Execução de impermeabilização interna de reservatório p/água, utilizando manta asfáltica composta de duas camadas de asfalto polimérico com filme central de polietileno de 0.30 mm de espessura</v>
          </cell>
          <cell r="C266" t="str">
            <v>M2</v>
          </cell>
          <cell r="D266">
            <v>28.497</v>
          </cell>
        </row>
        <row r="267">
          <cell r="A267" t="str">
            <v>001.06.00260</v>
          </cell>
          <cell r="B267" t="str">
            <v>Execução de regularização de laje com argamassa de cimento e areia 1:3 com cimento, espessura média igual a 3.00 cm</v>
          </cell>
          <cell r="C267" t="str">
            <v>M2</v>
          </cell>
          <cell r="D267">
            <v>8.7926000000000002</v>
          </cell>
        </row>
        <row r="268">
          <cell r="A268" t="str">
            <v>001.06.00280</v>
          </cell>
          <cell r="B268" t="str">
            <v>Execução de impermeabilização de laje de cobertura com utilização de manta asfáltica poliéster 3.00 mm</v>
          </cell>
          <cell r="C268" t="str">
            <v>M2</v>
          </cell>
          <cell r="D268">
            <v>26.46</v>
          </cell>
        </row>
        <row r="269">
          <cell r="A269" t="str">
            <v>001.06.00300</v>
          </cell>
          <cell r="B269" t="str">
            <v>Execução de impermeabilização de laje de cobertura com utilização de manta asfáltica poliéster 4.00 mm</v>
          </cell>
          <cell r="C269" t="str">
            <v>M2</v>
          </cell>
          <cell r="D269">
            <v>28.497</v>
          </cell>
        </row>
        <row r="270">
          <cell r="A270" t="str">
            <v>001.06.00320</v>
          </cell>
          <cell r="B270" t="str">
            <v>Execução de proteção mecânica com argamassa de cimento e areia 1:3,espessura 2.00 cm</v>
          </cell>
          <cell r="C270" t="str">
            <v>M2</v>
          </cell>
          <cell r="D270">
            <v>6.1989000000000001</v>
          </cell>
        </row>
        <row r="271">
          <cell r="A271" t="str">
            <v>001.06.00340</v>
          </cell>
          <cell r="B271" t="str">
            <v>Fornecimento e Aplicação de Isopor e = 5,00 cm, conf. Det. Sinfra n.01</v>
          </cell>
          <cell r="C271" t="str">
            <v>m2</v>
          </cell>
          <cell r="D271">
            <v>8.3831000000000007</v>
          </cell>
        </row>
        <row r="272">
          <cell r="A272" t="str">
            <v>001.06.00341</v>
          </cell>
          <cell r="B272" t="str">
            <v>Fornecimento e Aplicação de Isopor e = 10,00 cm, conf. Det. Sinfra n.02</v>
          </cell>
          <cell r="C272" t="str">
            <v>m2</v>
          </cell>
          <cell r="D272">
            <v>16.5746</v>
          </cell>
        </row>
        <row r="273">
          <cell r="A273" t="str">
            <v>001.07</v>
          </cell>
          <cell r="B273" t="str">
            <v>ALVENARIA</v>
          </cell>
          <cell r="D273">
            <v>2234.2811000000002</v>
          </cell>
        </row>
        <row r="274">
          <cell r="A274" t="str">
            <v>001.07.00020</v>
          </cell>
          <cell r="B274" t="str">
            <v>Execução de alvenaria de elevação de tijolo maciço assente c/ argamassa de cimento e areia no traço 1:3 de 1/4 vez</v>
          </cell>
          <cell r="C274" t="str">
            <v>M2</v>
          </cell>
          <cell r="D274">
            <v>15.514799999999999</v>
          </cell>
        </row>
        <row r="275">
          <cell r="A275" t="str">
            <v>001.07.00040</v>
          </cell>
          <cell r="B275" t="str">
            <v>Execução de alvenaria de elevação de tijolo maciço assente c/ argamassa de cimento e areia no traço 1:3 de 1/2 vez</v>
          </cell>
          <cell r="C275" t="str">
            <v>M2</v>
          </cell>
          <cell r="D275">
            <v>29.2913</v>
          </cell>
        </row>
        <row r="276">
          <cell r="A276" t="str">
            <v>001.07.00060</v>
          </cell>
          <cell r="B276" t="str">
            <v>Execução de alvenaria de elevação de tijolo maciço assente c/ argamassa de cimento e areia no traço 1:3 de 1 vez</v>
          </cell>
          <cell r="C276" t="str">
            <v>M2</v>
          </cell>
          <cell r="D276">
            <v>51.522100000000002</v>
          </cell>
        </row>
        <row r="277">
          <cell r="A277" t="str">
            <v>001.07.00080</v>
          </cell>
          <cell r="B277" t="str">
            <v>Execução de alvenaria de elevação de tijolo maciço assente c/ argamassa de cal e areia no traço de 1:4 de 1/4 vez</v>
          </cell>
          <cell r="C277" t="str">
            <v>M2</v>
          </cell>
          <cell r="D277">
            <v>13.8179</v>
          </cell>
        </row>
        <row r="278">
          <cell r="A278" t="str">
            <v>001.07.00100</v>
          </cell>
          <cell r="B278" t="str">
            <v>Execução de alvenaria de elevação de tijolo maciço assente c/ argamassa de cal e areia no traço de 1:4 de 1/2 vez</v>
          </cell>
          <cell r="C278" t="str">
            <v>M2</v>
          </cell>
          <cell r="D278">
            <v>25.8188</v>
          </cell>
        </row>
        <row r="279">
          <cell r="A279" t="str">
            <v>001.07.00120</v>
          </cell>
          <cell r="B279" t="str">
            <v>Execução de alvenaria de elevação de tijolo maciço assente c/ argamassa de cal e areia no traço de 1:4 de 1 vez</v>
          </cell>
          <cell r="C279" t="str">
            <v>M2</v>
          </cell>
          <cell r="D279">
            <v>46.328499999999998</v>
          </cell>
        </row>
        <row r="280">
          <cell r="A280" t="str">
            <v>001.07.00140</v>
          </cell>
          <cell r="B280" t="str">
            <v>Execução de alvenaria de tijolo maciço assente c/ argamassa de cimento e areia no traço 1:4 de 1/4 vez</v>
          </cell>
          <cell r="C280" t="str">
            <v>M2</v>
          </cell>
          <cell r="D280">
            <v>16.510100000000001</v>
          </cell>
        </row>
        <row r="281">
          <cell r="A281" t="str">
            <v>001.07.00160</v>
          </cell>
          <cell r="B281" t="str">
            <v>Execução de alvenaria de tijolo maciço assente c/ argamassa de cimento e areia no traço 1:4 de 1/2 vez</v>
          </cell>
          <cell r="C281" t="str">
            <v>M2</v>
          </cell>
          <cell r="D281">
            <v>27.3322</v>
          </cell>
        </row>
        <row r="282">
          <cell r="A282" t="str">
            <v>001.07.00180</v>
          </cell>
          <cell r="B282" t="str">
            <v>Execução de alvenaria de tijolo maciço assente c/ argamassa de cimento e areia no traço 1:4 de 1 vez</v>
          </cell>
          <cell r="C282" t="str">
            <v>M2</v>
          </cell>
          <cell r="D282">
            <v>50.234200000000001</v>
          </cell>
        </row>
        <row r="283">
          <cell r="A283" t="str">
            <v>001.07.00200</v>
          </cell>
          <cell r="B283" t="str">
            <v>Execução de alvenaria de elevação c/ tijolo maciço assente c/ argamassa mista de cimento cal e areia no traço 1:2:8 de de 1/4 vez</v>
          </cell>
          <cell r="C283" t="str">
            <v>M2</v>
          </cell>
          <cell r="D283">
            <v>14.7286</v>
          </cell>
        </row>
        <row r="284">
          <cell r="A284" t="str">
            <v>001.07.00220</v>
          </cell>
          <cell r="B284" t="str">
            <v>Execução de alvenaria de elevação c/ tijolo maciço assente c/ argamassa mista de cimento cal e areia no traço 1:2:8 de de 1/2 vez</v>
          </cell>
          <cell r="C284" t="str">
            <v>M2</v>
          </cell>
          <cell r="D284">
            <v>28.0395</v>
          </cell>
        </row>
        <row r="285">
          <cell r="A285" t="str">
            <v>001.07.00240</v>
          </cell>
          <cell r="B285" t="str">
            <v>Execução de alvenaria de elevação c/ tijolo maciço assente c/ argamassa mista de cimento cal e areia no traço 1:2:8 de de 1 vez</v>
          </cell>
          <cell r="C285" t="str">
            <v>M2</v>
          </cell>
          <cell r="D285">
            <v>49.667299999999997</v>
          </cell>
        </row>
        <row r="286">
          <cell r="A286" t="str">
            <v>001.07.00260</v>
          </cell>
          <cell r="B286" t="str">
            <v>Execução de alvenaria de elevação de tijolo maciço assente c/ argamassa mista 1:4:12 de 1/2 vez</v>
          </cell>
          <cell r="C286" t="str">
            <v>M2</v>
          </cell>
          <cell r="D286">
            <v>25.147300000000001</v>
          </cell>
        </row>
        <row r="287">
          <cell r="A287" t="str">
            <v>001.07.00280</v>
          </cell>
          <cell r="B287" t="str">
            <v>Execução de alvenaria de elevação de tijolo maciço assente c/ argamassa mista 1:4:12 de 1 vez</v>
          </cell>
          <cell r="C287" t="str">
            <v>M2</v>
          </cell>
          <cell r="D287">
            <v>45.360900000000001</v>
          </cell>
        </row>
        <row r="288">
          <cell r="A288" t="str">
            <v>001.07.00300</v>
          </cell>
          <cell r="B288" t="str">
            <v>Execução de alvenaria de elevação de tijolo maciço assente c/ argamassa mista 1:4:12 de 1.5 vez</v>
          </cell>
          <cell r="C288" t="str">
            <v>M2</v>
          </cell>
          <cell r="D288">
            <v>61.833100000000002</v>
          </cell>
        </row>
        <row r="289">
          <cell r="A289" t="str">
            <v>001.07.00340</v>
          </cell>
          <cell r="B289" t="str">
            <v>Execução de alvenaria de elevação c/ tijolo cerâmico 9x19x19 assente c/ argamassa mista 1:2:8 de 1/2 vez</v>
          </cell>
          <cell r="C289" t="str">
            <v>m2</v>
          </cell>
          <cell r="D289">
            <v>12.618600000000001</v>
          </cell>
        </row>
        <row r="290">
          <cell r="A290" t="str">
            <v>001.07.00360</v>
          </cell>
          <cell r="B290" t="str">
            <v>Execução de alvenaria de elevação c/ tijolo cerâmico 9x19x19 assente c/ argamassa mista 1:2:8 de 1 vez</v>
          </cell>
          <cell r="C290" t="str">
            <v>m2</v>
          </cell>
          <cell r="D290">
            <v>29.760899999999999</v>
          </cell>
        </row>
        <row r="291">
          <cell r="A291" t="str">
            <v>001.07.00420</v>
          </cell>
          <cell r="B291" t="str">
            <v>Execução de alvenaria aparente de tijolo cerâmico c/ 18 furos assente c/ argamassa de cimento e areia no traço 1:2:8 de 1/2 vez</v>
          </cell>
          <cell r="C291" t="str">
            <v>M2</v>
          </cell>
          <cell r="D291">
            <v>31.142800000000001</v>
          </cell>
        </row>
        <row r="292">
          <cell r="A292" t="str">
            <v>001.07.00440</v>
          </cell>
          <cell r="B292" t="str">
            <v>Execução de alvenaria aparente de tijolo cerâmico c/ 18 furos assente c/ argamassa de cimento e areia no traço 1:2:8 de 1 vez</v>
          </cell>
          <cell r="C292" t="str">
            <v>M2</v>
          </cell>
          <cell r="D292">
            <v>91.148200000000003</v>
          </cell>
        </row>
        <row r="293">
          <cell r="A293" t="str">
            <v>001.07.00460</v>
          </cell>
          <cell r="B293" t="str">
            <v>Execução de alvenaria aparente de tijolos cerâmicos c/ 18 furos assente c/ argamassa mista 1:4:12 de 1/2 vez</v>
          </cell>
          <cell r="C293" t="str">
            <v>M2</v>
          </cell>
          <cell r="D293">
            <v>49.145299999999999</v>
          </cell>
        </row>
        <row r="294">
          <cell r="A294" t="str">
            <v>001.07.00480</v>
          </cell>
          <cell r="B294" t="str">
            <v>Execução de alvenaria aparente de tijolos cerâmicos c/ 18 furos assente c/ argamassa mista 1:4:12 de 1 vez</v>
          </cell>
          <cell r="C294" t="str">
            <v>M2</v>
          </cell>
          <cell r="D294">
            <v>87.908900000000003</v>
          </cell>
        </row>
        <row r="295">
          <cell r="A295" t="str">
            <v>001.07.00500</v>
          </cell>
          <cell r="B295" t="str">
            <v>Execução de alvenaria de elevação em tijolos cerâmicos com 21 furos, aparente dos dois lados, assente com argamassa mista 1:4:12 de 1/2 vez</v>
          </cell>
          <cell r="C295" t="str">
            <v>M2</v>
          </cell>
          <cell r="D295">
            <v>159.84989999999999</v>
          </cell>
        </row>
        <row r="296">
          <cell r="A296" t="str">
            <v>001.07.00540</v>
          </cell>
          <cell r="B296" t="str">
            <v>Execução de elemento vazado de cerâmica assente c/ argamassa de cimento e areia peneirada no traço 1:3</v>
          </cell>
          <cell r="C296" t="str">
            <v>m2</v>
          </cell>
          <cell r="D296">
            <v>23.953299999999999</v>
          </cell>
        </row>
        <row r="297">
          <cell r="A297" t="str">
            <v>001.07.00550</v>
          </cell>
          <cell r="B297" t="str">
            <v>Alvenaria de vedação com bloco cerâmico furado dim. 9x19x28, com juntas de 20 mm com argamassa mista de cimento, cal hidratada e areia sem peneirar no traço 1:2:9</v>
          </cell>
          <cell r="C297" t="str">
            <v>m2</v>
          </cell>
          <cell r="D297">
            <v>12.042199999999999</v>
          </cell>
        </row>
        <row r="298">
          <cell r="A298" t="str">
            <v>001.07.00551</v>
          </cell>
          <cell r="B298" t="str">
            <v>Alvenaria de vedação com bloco cerâmico furado dim.12x19x28, com juntas de 20 mm com argamassa mista de cimento, cal hidratada e areia sem peneirar no traço 1:2:9</v>
          </cell>
          <cell r="C298" t="str">
            <v>m2</v>
          </cell>
          <cell r="D298">
            <v>14.819100000000001</v>
          </cell>
        </row>
        <row r="299">
          <cell r="A299" t="str">
            <v>001.07.00552</v>
          </cell>
          <cell r="B299" t="str">
            <v>Alvenaria de vedação com bloco cerâmico furado dim.14x19x28, com juntas de 20 mm com argamassa mista de cimento, cal hidratada e areia sem peneirar no traço 1:2:9</v>
          </cell>
          <cell r="C299" t="str">
            <v>m2</v>
          </cell>
          <cell r="D299">
            <v>20.984100000000002</v>
          </cell>
        </row>
        <row r="300">
          <cell r="A300" t="str">
            <v>001.07.00560</v>
          </cell>
          <cell r="B300" t="str">
            <v>Alvenaria de Vedação Com Bloco de Concreto, Juntas de 10 mm Com Argamassa Mista de Cimento, Cal Hidratada e Areia Sem Peneirar no traço 1:0,50:8 dim. 11,50x19x39 cm</v>
          </cell>
          <cell r="C300" t="str">
            <v>M2</v>
          </cell>
          <cell r="D300">
            <v>14.8643</v>
          </cell>
        </row>
        <row r="301">
          <cell r="A301" t="str">
            <v>001.07.00580</v>
          </cell>
          <cell r="B301" t="str">
            <v>Alvenaria de Vedação Com Bloco de Concreto, Juntas de 10 mm Com Argamassa Mista de Cimento, Cal Hidratada e Areia Sem Peneirar no traço 1:0,50:8 dim. 14x19x39 cm</v>
          </cell>
          <cell r="C301" t="str">
            <v>M2</v>
          </cell>
          <cell r="D301">
            <v>19.522600000000001</v>
          </cell>
        </row>
        <row r="302">
          <cell r="A302" t="str">
            <v>001.07.00600</v>
          </cell>
          <cell r="B302" t="str">
            <v>Alvenaria de Vedação Com Bloco de Concreto, Juntas de 10 mm Com Argamassa Mista de Cimento, Cal Hidratada e Areia Sem Peneirar no traço 1:0,50:8 dim. 19x19x39 cm</v>
          </cell>
          <cell r="C302" t="str">
            <v>M2</v>
          </cell>
          <cell r="D302">
            <v>24.439800000000002</v>
          </cell>
        </row>
        <row r="303">
          <cell r="A303" t="str">
            <v>001.07.00620</v>
          </cell>
          <cell r="B303" t="str">
            <v>Alvenaria Estrutural Com Bloco de Concreto, Juntas de 10 mm Com Argamassa Mista de Cimento, Cal Hidratada e Areia Sem Peneirar no traço 1:0,25:6 dim. 14x19x39 cm</v>
          </cell>
          <cell r="C303" t="str">
            <v>M2</v>
          </cell>
          <cell r="D303">
            <v>22.0868</v>
          </cell>
        </row>
        <row r="304">
          <cell r="A304" t="str">
            <v>001.07.00640</v>
          </cell>
          <cell r="B304" t="str">
            <v>Alvenaria Estrutural Com Bloco de Concreto, Juntas de 10 mm Com Argamassa Mista de Cimento, Cal Hidratada e Areia Sem Peneirar no traço 1:0,25:6 dim. 19x19x39 cm</v>
          </cell>
          <cell r="C304" t="str">
            <v>M2</v>
          </cell>
          <cell r="D304">
            <v>28.4038</v>
          </cell>
        </row>
        <row r="305">
          <cell r="A305" t="str">
            <v>001.07.00660</v>
          </cell>
          <cell r="B305" t="str">
            <v>Execução de alvenaria com tijolos cerâmicos de 9x18x18 assente com argamassa 1:2:8, aparente de um lado e revestido do outro lado, em chapisco de cimento e areia 1:3, e reboco paulista usando argamassa mista 1:4/12 com 25mm de espessura - de 1 vez  17,5</v>
          </cell>
          <cell r="C305" t="str">
            <v>m2</v>
          </cell>
          <cell r="D305">
            <v>47.382599999999996</v>
          </cell>
        </row>
        <row r="306">
          <cell r="A306" t="str">
            <v>001.07.00680</v>
          </cell>
          <cell r="B306" t="str">
            <v>Execução de parede sanduíche usando de cada lado alvenaria de 1/2 vez de tijolo maciço assente com argamassa mista 1:4:12 e sanduíche de concreto na espessura de 0.5 m no traço de 1:2.5:3 com malha de 3/4 cada 10cm nos sentidos executados da seguinte fo</v>
          </cell>
          <cell r="C306" t="str">
            <v>M2</v>
          </cell>
          <cell r="D306">
            <v>82.861099999999993</v>
          </cell>
        </row>
        <row r="307">
          <cell r="A307" t="str">
            <v>001.07.00700</v>
          </cell>
          <cell r="B307" t="str">
            <v>Alvenaria em placas de concreto armado pré-moldado e=3,5cm</v>
          </cell>
          <cell r="C307" t="str">
            <v>M2</v>
          </cell>
          <cell r="D307">
            <v>16.555800000000001</v>
          </cell>
        </row>
        <row r="308">
          <cell r="A308" t="str">
            <v>001.07.00710</v>
          </cell>
          <cell r="B308" t="str">
            <v>Execucao de escada com degraus de tijolo macico, asente com massa forte, inclusive revestimento dos espelhos e pisos</v>
          </cell>
          <cell r="C308" t="str">
            <v>m3</v>
          </cell>
          <cell r="D308">
            <v>222.98679999999999</v>
          </cell>
        </row>
        <row r="309">
          <cell r="A309" t="str">
            <v>001.07.00720</v>
          </cell>
          <cell r="B309" t="str">
            <v>Reparo de trincas ou rachaduras em alvenaria de tijolo com ferros transversais e posteriormente refazer o acabamento conforme revestimento existente</v>
          </cell>
          <cell r="C309" t="str">
            <v>M</v>
          </cell>
          <cell r="D309">
            <v>8.8792000000000009</v>
          </cell>
        </row>
        <row r="310">
          <cell r="A310" t="str">
            <v>001.07.00790</v>
          </cell>
          <cell r="B310" t="str">
            <v>Fornecimento e instalação de caixa de concreto pré-moldado para ar condicionado de 7.000 btu</v>
          </cell>
          <cell r="C310" t="str">
            <v>un</v>
          </cell>
          <cell r="D310">
            <v>50.556899999999999</v>
          </cell>
        </row>
        <row r="311">
          <cell r="A311" t="str">
            <v>001.07.00792</v>
          </cell>
          <cell r="B311" t="str">
            <v>Fornecimento e instalação de caixa de concreto pré-moldado para ar condicionado de 10.000 btu</v>
          </cell>
          <cell r="C311" t="str">
            <v>un</v>
          </cell>
          <cell r="D311">
            <v>54.556899999999999</v>
          </cell>
        </row>
        <row r="312">
          <cell r="A312" t="str">
            <v>001.07.00794</v>
          </cell>
          <cell r="B312" t="str">
            <v>Fornecimento e instalação de caixa de concreto pré-moldado para ar condicionado de 20.000 btu</v>
          </cell>
          <cell r="C312" t="str">
            <v>un</v>
          </cell>
          <cell r="D312">
            <v>68.556899999999999</v>
          </cell>
        </row>
        <row r="313">
          <cell r="A313" t="str">
            <v>001.07.00800</v>
          </cell>
          <cell r="B313" t="str">
            <v>Verga, contra-verga ou pilar de concreto armado, incluindo concreto, forma e ferragem com concreto 13,5 mpa (300kg. cim/m3)</v>
          </cell>
          <cell r="C313" t="str">
            <v>M3</v>
          </cell>
          <cell r="D313">
            <v>538.10770000000002</v>
          </cell>
        </row>
        <row r="314">
          <cell r="A314" t="str">
            <v>001.08</v>
          </cell>
          <cell r="B314" t="str">
            <v>COBERTURA</v>
          </cell>
          <cell r="D314">
            <v>1037.4870000000001</v>
          </cell>
        </row>
        <row r="315">
          <cell r="A315" t="str">
            <v>001.08.00005</v>
          </cell>
          <cell r="B315" t="str">
            <v>Estrutura metálica para cobertura, com especificações mínimas: perfil dobrado aço USI SAC 300, laminado e chaparia ASTM A 36, eletrodo E6013, especificação AWS. incl. montagem e fundo anti corrosão a base de cromato de zinco</v>
          </cell>
          <cell r="C315" t="str">
            <v>kg</v>
          </cell>
          <cell r="D315">
            <v>5.625</v>
          </cell>
        </row>
        <row r="316">
          <cell r="A316" t="str">
            <v>001.08.00010</v>
          </cell>
          <cell r="B316" t="str">
            <v>Estrutura de madeira para telha de cerâmica ou de concreto, pontaletada sobre laje ou parede</v>
          </cell>
          <cell r="C316" t="str">
            <v>m2</v>
          </cell>
          <cell r="D316">
            <v>23.7986</v>
          </cell>
        </row>
        <row r="317">
          <cell r="A317" t="str">
            <v>001.08.00015</v>
          </cell>
          <cell r="B317" t="str">
            <v>Estrutura de madeira para telha de fibrocimento, alumínio ou aço zincado pontaletada sobre laje ou parede</v>
          </cell>
          <cell r="C317" t="str">
            <v>m2</v>
          </cell>
          <cell r="D317">
            <v>7.2419000000000002</v>
          </cell>
        </row>
        <row r="318">
          <cell r="A318" t="str">
            <v>001.08.00080</v>
          </cell>
          <cell r="B318" t="str">
            <v>Estrutura de madeira para telhado, c/ distância entre tesouras 4.00 m, 02 águas, p/ cobertura c/ chapa ondulada de c.a. ou alumínio, com 10 m de vão</v>
          </cell>
          <cell r="C318" t="str">
            <v>m2</v>
          </cell>
          <cell r="D318">
            <v>19.348199999999999</v>
          </cell>
        </row>
        <row r="319">
          <cell r="A319" t="str">
            <v>001.08.00100</v>
          </cell>
          <cell r="B319" t="str">
            <v>Estrutura de madeira para telhado, c/ distância entre tesouras 4.00 m, 02 águas, p/ cobertura c/ chapa ondulada de c.a. ou alumínio, com 15 m de vão</v>
          </cell>
          <cell r="C319" t="str">
            <v>m2</v>
          </cell>
          <cell r="D319">
            <v>23.051100000000002</v>
          </cell>
        </row>
        <row r="320">
          <cell r="A320" t="str">
            <v>001.08.00120</v>
          </cell>
          <cell r="B320" t="str">
            <v>Estrutura de madeira para telhado, c/ distância entre tesouras 4.00 m, 02 águas, p/ cobertura c/ chapa ondulada de c.a. ou alumínio, com 20 m de vão</v>
          </cell>
          <cell r="C320" t="str">
            <v>m2</v>
          </cell>
          <cell r="D320">
            <v>29.010400000000001</v>
          </cell>
        </row>
        <row r="321">
          <cell r="A321" t="str">
            <v>001.08.00140</v>
          </cell>
          <cell r="B321" t="str">
            <v>Estrutura de madeira para telhado, c/ distância entre tesouras 4.00 m, 04 águas p/ cobertura c/ chapas onduladas de c.a ou alumínio, com 10 m de vao</v>
          </cell>
          <cell r="C321" t="str">
            <v>m2</v>
          </cell>
          <cell r="D321">
            <v>21.773499999999999</v>
          </cell>
        </row>
        <row r="322">
          <cell r="A322" t="str">
            <v>001.08.00160</v>
          </cell>
          <cell r="B322" t="str">
            <v>Execução de estrutura de madeira para telhado, c/ distância entre tesouras 4.00 m, 04 águas p/ cobertura c/ chapas onduladas de c.a ou alumínio, com 15 m de vao</v>
          </cell>
          <cell r="C322" t="str">
            <v>m2</v>
          </cell>
          <cell r="D322">
            <v>25.374500000000001</v>
          </cell>
        </row>
        <row r="323">
          <cell r="A323" t="str">
            <v>001.08.00180</v>
          </cell>
          <cell r="B323" t="str">
            <v>Execução de estrutura de madeira para telhado, c/ distância entre tesouras 4.00 m, 04 águas p/ cobertura c/ chapas onduladas de c.a ou alumínio, com 20 m de vao</v>
          </cell>
          <cell r="C323" t="str">
            <v>m2</v>
          </cell>
          <cell r="D323">
            <v>33.365099999999998</v>
          </cell>
        </row>
        <row r="324">
          <cell r="A324" t="str">
            <v>001.08.00200</v>
          </cell>
          <cell r="B324" t="str">
            <v>Estrutura de Madeira  comum para telhado, constituído de tesouras (6x12 e 6x16 cm), terças (6x12 e 6x16 cm), caibros(5 x 6cm), ripas (1 x 5 cm) e contraventamentos p/ cobertura com telha de barro ou cerâmica de 3 a 7 m de vão</v>
          </cell>
          <cell r="C324" t="str">
            <v>m2</v>
          </cell>
          <cell r="D324">
            <v>26.2806</v>
          </cell>
        </row>
        <row r="325">
          <cell r="A325" t="str">
            <v>001.08.00205</v>
          </cell>
          <cell r="B325" t="str">
            <v>Estrutura de Madeira comum para telhado, constituído de tesouras (6x12 e 6x16 cm), terças (6x12 e 6x16 cm), caibros(5 x 6cm), ripas (1 x 5 cm) e contraventamentos p/ cobertura com telha de barro ou cerâmica de 7 a 10 m de vão</v>
          </cell>
          <cell r="C325" t="str">
            <v>m2</v>
          </cell>
          <cell r="D325">
            <v>30.045200000000001</v>
          </cell>
        </row>
        <row r="326">
          <cell r="A326" t="str">
            <v>001.08.00210</v>
          </cell>
          <cell r="B326" t="str">
            <v>Estrutura de Madeira comum para telhado, constituído de tesouras (6x12 e 6x16 cm), terças (6x12 e 6x16 cm), caibros(5 x 6cm), ripas (1 x 5 cm) e contraventamentos p/ cobertura com telha de barro ou cerâmica de 10 a 13 m de vão</v>
          </cell>
          <cell r="C326" t="str">
            <v>m2</v>
          </cell>
          <cell r="D326">
            <v>34.241500000000002</v>
          </cell>
        </row>
        <row r="327">
          <cell r="A327" t="str">
            <v>001.08.00240</v>
          </cell>
          <cell r="B327" t="str">
            <v>Estrutura de madeira para  telhas canalete 90 ou 43</v>
          </cell>
          <cell r="C327" t="str">
            <v>m2</v>
          </cell>
          <cell r="D327">
            <v>7.3407999999999998</v>
          </cell>
        </row>
        <row r="328">
          <cell r="A328" t="str">
            <v>001.08.00260</v>
          </cell>
          <cell r="B328" t="str">
            <v>Execução de estrutura de madeira para casa popular em telha ceramica</v>
          </cell>
          <cell r="C328" t="str">
            <v>m2</v>
          </cell>
          <cell r="D328">
            <v>12.240600000000001</v>
          </cell>
        </row>
        <row r="329">
          <cell r="A329" t="str">
            <v>001.08.00270</v>
          </cell>
          <cell r="B329" t="str">
            <v>Execução de Cobertura com telha cerâmica tipo ""plan"", inclinação 35%</v>
          </cell>
          <cell r="C329" t="str">
            <v>m2</v>
          </cell>
          <cell r="D329">
            <v>18.791799999999999</v>
          </cell>
        </row>
        <row r="330">
          <cell r="A330" t="str">
            <v>001.08.00275</v>
          </cell>
          <cell r="B330" t="str">
            <v>Execução de Cobertura com telha ceramica tipo portuguesa, inclinação 35%</v>
          </cell>
          <cell r="C330" t="str">
            <v>m2</v>
          </cell>
          <cell r="D330">
            <v>17.0045</v>
          </cell>
        </row>
        <row r="331">
          <cell r="A331" t="str">
            <v>001.08.00280</v>
          </cell>
          <cell r="B331" t="str">
            <v>Execução de Cobertura com telha cerâmica tipo colonial, inclinação 35%</v>
          </cell>
          <cell r="C331" t="str">
            <v>m2</v>
          </cell>
          <cell r="D331">
            <v>26.1097</v>
          </cell>
        </row>
        <row r="332">
          <cell r="A332" t="str">
            <v>001.08.00285</v>
          </cell>
          <cell r="B332" t="str">
            <v>Execução de Cobertura com telha cerâmica tipo romana inclinação 35%</v>
          </cell>
          <cell r="C332" t="str">
            <v>m2</v>
          </cell>
          <cell r="D332">
            <v>15.564500000000001</v>
          </cell>
        </row>
        <row r="333">
          <cell r="A333" t="str">
            <v>001.08.00290</v>
          </cell>
          <cell r="B333" t="str">
            <v>Execução de Cobertura com telha cerâmica tipo tipo francesa, inclinação 35%</v>
          </cell>
          <cell r="C333" t="str">
            <v>m2</v>
          </cell>
          <cell r="D333">
            <v>16.948499999999999</v>
          </cell>
        </row>
        <row r="334">
          <cell r="A334" t="str">
            <v>001.08.00300</v>
          </cell>
          <cell r="B334" t="str">
            <v>Fornecimento de Instalação de Cobertura com chapas onduladas de cimento amianto altura 24 mm, largura útil 450 mm, largura nominal  500 mm, de 4 mm de espessura, inclinação 27%</v>
          </cell>
          <cell r="C334" t="str">
            <v>m2</v>
          </cell>
          <cell r="D334">
            <v>5.5446999999999997</v>
          </cell>
        </row>
        <row r="335">
          <cell r="A335" t="str">
            <v>001.08.00305</v>
          </cell>
          <cell r="B335" t="str">
            <v>Fornecimento e Instalação de Cobertura com chapas onduladas de cimento amianto, altura 125 mm, largura útil 1.020 mm e largura nominal 1.064 mm, de 5 mm de espessura, inclinação 27%</v>
          </cell>
          <cell r="C335" t="str">
            <v>m2</v>
          </cell>
          <cell r="D335">
            <v>15.4024</v>
          </cell>
        </row>
        <row r="336">
          <cell r="A336" t="str">
            <v>001.08.00310</v>
          </cell>
          <cell r="B336" t="str">
            <v>Fornecimento e Instalação de Cobertura com chapas onduladas de cimento amianto, altura 125 mm, largura útil 1.020 mm e largura nominal 1.064 mm, de 6 mm de espessura, inclinação 27%</v>
          </cell>
          <cell r="C336" t="str">
            <v>m2</v>
          </cell>
          <cell r="D336">
            <v>18.061299999999999</v>
          </cell>
        </row>
        <row r="337">
          <cell r="A337" t="str">
            <v>001.08.00315</v>
          </cell>
          <cell r="B337" t="str">
            <v>Fornecimento e Instalação de Cobertura de cimento amianto, perfil trapezoidal,altura 181 mm, largura útil 490 mm, largura nominal 521 mm, de 8 mm de espessura, inclinação 3%</v>
          </cell>
          <cell r="C337" t="str">
            <v>m2</v>
          </cell>
          <cell r="D337">
            <v>22.8005</v>
          </cell>
        </row>
        <row r="338">
          <cell r="A338" t="str">
            <v>001.08.00320</v>
          </cell>
          <cell r="B338" t="str">
            <v>Fornecimento e Instalação de Cobertura com telhas onduladas de poliester c/reforço de fibra de vidro</v>
          </cell>
          <cell r="C338" t="str">
            <v>m2</v>
          </cell>
          <cell r="D338">
            <v>29.288799999999998</v>
          </cell>
        </row>
        <row r="339">
          <cell r="A339" t="str">
            <v>001.08.00325</v>
          </cell>
          <cell r="B339" t="str">
            <v>Fornecimento e Instalação de Cobertura com telha de aço galvanizado trapezoidal com 0.43mm de espessura</v>
          </cell>
          <cell r="C339" t="str">
            <v>m2</v>
          </cell>
          <cell r="D339">
            <v>24.955100000000002</v>
          </cell>
        </row>
        <row r="340">
          <cell r="A340" t="str">
            <v>001.08.00330</v>
          </cell>
          <cell r="B340" t="str">
            <v>Fornecimento e Instalação de Cobertura com telha trapezoidal de aço pré-pintada eletrostaticamente em uma face perkron upk - 25/1025 e=0,5mm, inclinação 10%</v>
          </cell>
          <cell r="C340" t="str">
            <v>m2</v>
          </cell>
          <cell r="D340">
            <v>33.729599999999998</v>
          </cell>
        </row>
        <row r="341">
          <cell r="A341" t="str">
            <v>001.08.00335</v>
          </cell>
          <cell r="B341" t="str">
            <v>Fornecimento e Instalação de Cobertura com telha trapezoidal de aço pré-pintada eletrostaticamente nas duas faces perkron upk - 25/1025 e=0,5mm, inclinação 10 %</v>
          </cell>
          <cell r="C341" t="str">
            <v>m2</v>
          </cell>
          <cell r="D341">
            <v>39.479599999999998</v>
          </cell>
        </row>
        <row r="342">
          <cell r="A342" t="str">
            <v>001.08.00401</v>
          </cell>
          <cell r="B342" t="str">
            <v>Execução de Cumeeira para telha de barro tipo francesa</v>
          </cell>
          <cell r="C342" t="str">
            <v>ML</v>
          </cell>
          <cell r="D342">
            <v>9.6081000000000003</v>
          </cell>
        </row>
        <row r="343">
          <cell r="A343" t="str">
            <v>001.08.00421</v>
          </cell>
          <cell r="B343" t="str">
            <v>Execução de Cumeeira para telha de barro tipo paulista ou colonial</v>
          </cell>
          <cell r="C343" t="str">
            <v>ML</v>
          </cell>
          <cell r="D343">
            <v>9.6081000000000003</v>
          </cell>
        </row>
        <row r="344">
          <cell r="A344" t="str">
            <v>001.08.00441</v>
          </cell>
          <cell r="B344" t="str">
            <v>Execução de Cumeeira para telha tipo romana</v>
          </cell>
          <cell r="C344" t="str">
            <v>ML</v>
          </cell>
          <cell r="D344">
            <v>9.0081000000000007</v>
          </cell>
        </row>
        <row r="345">
          <cell r="A345" t="str">
            <v>001.08.00561</v>
          </cell>
          <cell r="B345" t="str">
            <v>Fornecimento e Instalação de Cumeeira de cimento amianto normal p/telhas onduladas</v>
          </cell>
          <cell r="C345" t="str">
            <v>ML</v>
          </cell>
          <cell r="D345">
            <v>27.0425</v>
          </cell>
        </row>
        <row r="346">
          <cell r="A346" t="str">
            <v>001.08.00581</v>
          </cell>
          <cell r="B346" t="str">
            <v>Fornecimento e Instalação de Cumeeira de cimento amianto universal p/telhas onduladas</v>
          </cell>
          <cell r="C346" t="str">
            <v>ML</v>
          </cell>
          <cell r="D346">
            <v>31.233499999999999</v>
          </cell>
        </row>
        <row r="347">
          <cell r="A347" t="str">
            <v>001.08.00601</v>
          </cell>
          <cell r="B347" t="str">
            <v>Fornecimento e Instalação de Cumeeira de cimento amianto para canalete 90</v>
          </cell>
          <cell r="C347" t="str">
            <v>ML</v>
          </cell>
          <cell r="D347">
            <v>30.855</v>
          </cell>
        </row>
        <row r="348">
          <cell r="A348" t="str">
            <v>001.08.00621</v>
          </cell>
          <cell r="B348" t="str">
            <v>Fornecimento e Instalação de Cumeeira de cimento amianto p/canalete 49</v>
          </cell>
          <cell r="C348" t="str">
            <v>ML</v>
          </cell>
          <cell r="D348">
            <v>30.855</v>
          </cell>
        </row>
        <row r="349">
          <cell r="A349" t="str">
            <v>001.08.00641</v>
          </cell>
          <cell r="B349" t="str">
            <v>Fornecimento e Instalação de Cumeeira de cimento amianto p/ telha vogatex</v>
          </cell>
          <cell r="C349" t="str">
            <v>ML</v>
          </cell>
          <cell r="D349">
            <v>7.2598000000000003</v>
          </cell>
        </row>
        <row r="350">
          <cell r="A350" t="str">
            <v>001.08.00661</v>
          </cell>
          <cell r="B350" t="str">
            <v>Fornecimento e Instalação de Tampão de cimento aminato para canalete 90 (723x215) mm</v>
          </cell>
          <cell r="C350" t="str">
            <v>UN</v>
          </cell>
          <cell r="D350">
            <v>20.065000000000001</v>
          </cell>
        </row>
        <row r="351">
          <cell r="A351" t="str">
            <v>001.08.00681</v>
          </cell>
          <cell r="B351" t="str">
            <v>Fornecimento e Instalação de Tampão de cimento amianto para cobertura c/canalete 49</v>
          </cell>
          <cell r="C351" t="str">
            <v>M2</v>
          </cell>
          <cell r="D351">
            <v>35.762</v>
          </cell>
        </row>
        <row r="352">
          <cell r="A352" t="str">
            <v>001.08.00701</v>
          </cell>
          <cell r="B352" t="str">
            <v>Fornecimento e Instalação de Tampão de cimento amianto para cobertura c/canalete 90</v>
          </cell>
          <cell r="C352" t="str">
            <v>M2</v>
          </cell>
          <cell r="D352">
            <v>51.271999999999998</v>
          </cell>
        </row>
        <row r="353">
          <cell r="A353" t="str">
            <v>001.08.01181</v>
          </cell>
          <cell r="B353" t="str">
            <v>Fornecimento e Instalação de Cumeeira lisa de aluminio pré-pintada - perkron</v>
          </cell>
          <cell r="C353" t="str">
            <v>ML</v>
          </cell>
          <cell r="D353">
            <v>32.563499999999998</v>
          </cell>
        </row>
        <row r="354">
          <cell r="A354" t="str">
            <v>001.08.01201</v>
          </cell>
          <cell r="B354" t="str">
            <v>Fornecimento e Instalação de Rufo de topo liso (rtl) de aco pré-pintado perkron</v>
          </cell>
          <cell r="C354" t="str">
            <v>ML</v>
          </cell>
          <cell r="D354">
            <v>14.3565</v>
          </cell>
        </row>
        <row r="355">
          <cell r="A355" t="str">
            <v>001.08.01221</v>
          </cell>
          <cell r="B355" t="str">
            <v>Fornecimento e Instalação de Calha em chapa galvanizada nº26 com desenvolvimento de 0.33 m</v>
          </cell>
          <cell r="C355" t="str">
            <v>ML</v>
          </cell>
          <cell r="D355">
            <v>17.390599999999999</v>
          </cell>
        </row>
        <row r="356">
          <cell r="A356" t="str">
            <v>001.08.01241</v>
          </cell>
          <cell r="B356" t="str">
            <v>Fornecimento e Instalação de Calha em chapa galvanizada nº26 com desenvolvimento de 0.50 m</v>
          </cell>
          <cell r="C356" t="str">
            <v>ML</v>
          </cell>
          <cell r="D356">
            <v>23.7941</v>
          </cell>
        </row>
        <row r="357">
          <cell r="A357" t="str">
            <v>001.08.01261</v>
          </cell>
          <cell r="B357" t="str">
            <v>Fornecimento e Instalação de Tubo de pvc para águas pluviais inclusive braçadeira para fixação 100 mm</v>
          </cell>
          <cell r="C357" t="str">
            <v>ML</v>
          </cell>
          <cell r="D357">
            <v>12.4421</v>
          </cell>
        </row>
        <row r="358">
          <cell r="A358" t="str">
            <v>001.08.01281</v>
          </cell>
          <cell r="B358" t="str">
            <v>Fornecimento e Instalação de Curva de pvc 90º diâm.100 mm</v>
          </cell>
          <cell r="C358" t="str">
            <v>un</v>
          </cell>
          <cell r="D358">
            <v>13.8729</v>
          </cell>
        </row>
        <row r="359">
          <cell r="A359" t="str">
            <v>001.08.01301</v>
          </cell>
          <cell r="B359" t="str">
            <v>Fornecimento e Instalação de Ralo seco vertical em ferro fundido diâm.100 mm</v>
          </cell>
          <cell r="C359" t="str">
            <v>UN</v>
          </cell>
          <cell r="D359">
            <v>12.5474</v>
          </cell>
        </row>
        <row r="360">
          <cell r="A360" t="str">
            <v>001.08.01321</v>
          </cell>
          <cell r="B360" t="str">
            <v>Fornecimento e Instalação de Rufo em chapa galvanizada nº26,com desenvolvimento de 0,16m</v>
          </cell>
          <cell r="C360" t="str">
            <v>ML</v>
          </cell>
          <cell r="D360">
            <v>12.7326</v>
          </cell>
        </row>
        <row r="361">
          <cell r="A361" t="str">
            <v>001.08.01341</v>
          </cell>
          <cell r="B361" t="str">
            <v>Fornecimento e Instalação de Rufo em chapa galvanizada nº26,com desenvolvimento de 0,20m</v>
          </cell>
          <cell r="C361" t="str">
            <v>ML</v>
          </cell>
          <cell r="D361">
            <v>13.2029</v>
          </cell>
        </row>
        <row r="362">
          <cell r="A362" t="str">
            <v>001.08.01361</v>
          </cell>
          <cell r="B362" t="str">
            <v>Fornecimento e instalação de Acabamento de beiral com tabua trabalhada, tratada e envernizada 1"""" x 10""""</v>
          </cell>
          <cell r="C362" t="str">
            <v>ML</v>
          </cell>
          <cell r="D362">
            <v>10.330399999999999</v>
          </cell>
        </row>
        <row r="363">
          <cell r="A363" t="str">
            <v>001.08.01381</v>
          </cell>
          <cell r="B363" t="str">
            <v>Execução de Reparo de cobertura -  emboçamento da última fiada de telhas cerâmicas, empregando argamassa mista de cimento, cal e areia no traço 1:2:8</v>
          </cell>
          <cell r="C363" t="str">
            <v>ML</v>
          </cell>
          <cell r="D363">
            <v>3.6324999999999998</v>
          </cell>
        </row>
        <row r="364">
          <cell r="A364" t="str">
            <v>001.08.01401</v>
          </cell>
          <cell r="B364" t="str">
            <v>Execução de Reparo de cobertura -  revisão de cobertura de telhas cerâmicas com tomada de  goteiras</v>
          </cell>
          <cell r="C364" t="str">
            <v>M2</v>
          </cell>
          <cell r="D364">
            <v>0.46400000000000002</v>
          </cell>
        </row>
        <row r="365">
          <cell r="A365" t="str">
            <v>001.08.01441</v>
          </cell>
          <cell r="B365" t="str">
            <v>Execução de Reparo de cobertura - substituição de caibros de peróba</v>
          </cell>
          <cell r="C365" t="str">
            <v>ML</v>
          </cell>
          <cell r="D365">
            <v>3.1501999999999999</v>
          </cell>
        </row>
        <row r="366">
          <cell r="A366" t="str">
            <v>001.08.01461</v>
          </cell>
          <cell r="B366" t="str">
            <v>Execução de Reparo de cobertura - substituição de vigas de peróba 6x12 cm</v>
          </cell>
          <cell r="C366" t="str">
            <v>ML</v>
          </cell>
          <cell r="D366">
            <v>9.4764999999999997</v>
          </cell>
        </row>
        <row r="367">
          <cell r="A367" t="str">
            <v>001.08.01481</v>
          </cell>
          <cell r="B367" t="str">
            <v>Execução de Reparo de cobertura - substituição de vigas de peróba 6x16 cm</v>
          </cell>
          <cell r="C367" t="str">
            <v>ML</v>
          </cell>
          <cell r="D367">
            <v>9.9803999999999995</v>
          </cell>
        </row>
        <row r="368">
          <cell r="A368" t="str">
            <v>001.08.01501</v>
          </cell>
          <cell r="B368" t="str">
            <v>Execução de Reparo de cobertura - substituição de telha cerâmica tipo francesa</v>
          </cell>
          <cell r="C368" t="str">
            <v>UN</v>
          </cell>
          <cell r="D368">
            <v>0.97109999999999996</v>
          </cell>
        </row>
        <row r="369">
          <cell r="A369" t="str">
            <v>001.08.01521</v>
          </cell>
          <cell r="B369" t="str">
            <v>Execução de Reparo de cobertura - substituição de telha cerâmica tipo colonial</v>
          </cell>
          <cell r="C369" t="str">
            <v>UN</v>
          </cell>
          <cell r="D369">
            <v>0.90110000000000001</v>
          </cell>
        </row>
        <row r="370">
          <cell r="A370" t="str">
            <v>001.08.01541</v>
          </cell>
          <cell r="B370" t="str">
            <v>Execução de Reparo de cobertura - substituição de telha cerâmica tipo plan</v>
          </cell>
          <cell r="C370" t="str">
            <v>UN</v>
          </cell>
          <cell r="D370">
            <v>0.69110000000000005</v>
          </cell>
        </row>
        <row r="371">
          <cell r="A371" t="str">
            <v>001.09</v>
          </cell>
          <cell r="B371" t="str">
            <v>ESQUADRIAS</v>
          </cell>
          <cell r="D371">
            <v>20237.3737</v>
          </cell>
        </row>
        <row r="372">
          <cell r="A372" t="str">
            <v>001.09.00020</v>
          </cell>
          <cell r="B372" t="str">
            <v>Fornecimento e Instalação de Porta metálica de abrir em chapa dobrada n 18</v>
          </cell>
          <cell r="C372" t="str">
            <v>M2</v>
          </cell>
          <cell r="D372">
            <v>248.40690000000001</v>
          </cell>
        </row>
        <row r="373">
          <cell r="A373" t="str">
            <v>001.09.00040</v>
          </cell>
          <cell r="B373" t="str">
            <v>Fornecimento e Instalação de Porta metálica de abrir em metalón</v>
          </cell>
          <cell r="C373" t="str">
            <v>M2</v>
          </cell>
          <cell r="D373">
            <v>148.55690000000001</v>
          </cell>
        </row>
        <row r="374">
          <cell r="A374" t="str">
            <v>001.09.00060</v>
          </cell>
          <cell r="B374" t="str">
            <v>Fornecimento e Instalação de Porta metálica de abrir em perfil metálico (cantoneiras e tees)</v>
          </cell>
          <cell r="C374" t="str">
            <v>M2</v>
          </cell>
          <cell r="D374">
            <v>161.55690000000001</v>
          </cell>
        </row>
        <row r="375">
          <cell r="A375" t="str">
            <v>001.09.00080</v>
          </cell>
          <cell r="B375" t="str">
            <v>Fornecimento e Instalação de Porta metálica de correr em chapa dobrada n 18</v>
          </cell>
          <cell r="C375" t="str">
            <v>M2</v>
          </cell>
          <cell r="D375">
            <v>161.55690000000001</v>
          </cell>
        </row>
        <row r="376">
          <cell r="A376" t="str">
            <v>001.09.00100</v>
          </cell>
          <cell r="B376" t="str">
            <v>Fornecimento e instalação de Porta metálica de correr em metalón</v>
          </cell>
          <cell r="C376" t="str">
            <v>M2</v>
          </cell>
          <cell r="D376">
            <v>183.55690000000001</v>
          </cell>
        </row>
        <row r="377">
          <cell r="A377" t="str">
            <v>001.09.00120</v>
          </cell>
          <cell r="B377" t="str">
            <v>Fornecimento e Instalação de Porta metálica de correr em perfil metálico (cantoneiras e tees)</v>
          </cell>
          <cell r="C377" t="str">
            <v>M2</v>
          </cell>
          <cell r="D377">
            <v>168.55690000000001</v>
          </cell>
        </row>
        <row r="378">
          <cell r="A378" t="str">
            <v>001.09.00140</v>
          </cell>
          <cell r="B378" t="str">
            <v>Fornecimento e Instalaçao de Porta metálica de de abrir em metalón com janela acoplada</v>
          </cell>
          <cell r="C378" t="str">
            <v>M2</v>
          </cell>
          <cell r="D378">
            <v>101.0569</v>
          </cell>
        </row>
        <row r="379">
          <cell r="A379" t="str">
            <v>001.09.00160</v>
          </cell>
          <cell r="B379" t="str">
            <v>Fornecimento e Instalação de Porta metálica de ( 2,00 x 2,60 ) m - 2 fls de abrir c/ vidro</v>
          </cell>
          <cell r="C379" t="str">
            <v>UN</v>
          </cell>
          <cell r="D379">
            <v>784.98469999999998</v>
          </cell>
        </row>
        <row r="380">
          <cell r="A380" t="str">
            <v>001.09.00180</v>
          </cell>
          <cell r="B380" t="str">
            <v>Porta metálica de enrolar em chapa de aço ondulada</v>
          </cell>
          <cell r="C380" t="str">
            <v>M2</v>
          </cell>
          <cell r="D380">
            <v>88.1614</v>
          </cell>
        </row>
        <row r="381">
          <cell r="A381" t="str">
            <v>001.09.00200</v>
          </cell>
          <cell r="B381" t="str">
            <v>Janela metálica basculante em chapa dobrada n 18</v>
          </cell>
          <cell r="C381" t="str">
            <v>M2</v>
          </cell>
          <cell r="D381">
            <v>229.27850000000001</v>
          </cell>
        </row>
        <row r="382">
          <cell r="A382" t="str">
            <v>001.09.00220</v>
          </cell>
          <cell r="B382" t="str">
            <v>Janela metálica basculante em metalón</v>
          </cell>
          <cell r="C382" t="str">
            <v>M2</v>
          </cell>
          <cell r="D382">
            <v>166.21850000000001</v>
          </cell>
        </row>
        <row r="383">
          <cell r="A383" t="str">
            <v>001.09.00240</v>
          </cell>
          <cell r="B383" t="str">
            <v>Janela metálica basculante em perfil metálico (cantoneiras e tees)</v>
          </cell>
          <cell r="C383" t="str">
            <v>M2</v>
          </cell>
          <cell r="D383">
            <v>166.21850000000001</v>
          </cell>
        </row>
        <row r="384">
          <cell r="A384" t="str">
            <v>001.09.00260</v>
          </cell>
          <cell r="B384" t="str">
            <v>Janela metálica de correr em chapa de aço  dobrada n 18</v>
          </cell>
          <cell r="C384" t="str">
            <v>M2</v>
          </cell>
          <cell r="D384">
            <v>194.27850000000001</v>
          </cell>
        </row>
        <row r="385">
          <cell r="A385" t="str">
            <v>001.09.00280</v>
          </cell>
          <cell r="B385" t="str">
            <v>Janela metálica de correr em metalón</v>
          </cell>
          <cell r="C385" t="str">
            <v>M2</v>
          </cell>
          <cell r="D385">
            <v>157.06190000000001</v>
          </cell>
        </row>
        <row r="386">
          <cell r="A386" t="str">
            <v>001.09.00300</v>
          </cell>
          <cell r="B386" t="str">
            <v>Janela metálica de correr em perfis metálicos (cantoneiras e tees)</v>
          </cell>
          <cell r="C386" t="str">
            <v>M2</v>
          </cell>
          <cell r="D386">
            <v>164.27850000000001</v>
          </cell>
        </row>
        <row r="387">
          <cell r="A387" t="str">
            <v>001.09.00320</v>
          </cell>
          <cell r="B387" t="str">
            <v>Janela metálica maximar em chapa dobrada n 18</v>
          </cell>
          <cell r="C387" t="str">
            <v>M2</v>
          </cell>
          <cell r="D387">
            <v>172.06190000000001</v>
          </cell>
        </row>
        <row r="388">
          <cell r="A388" t="str">
            <v>001.09.00340</v>
          </cell>
          <cell r="B388" t="str">
            <v>Janela metálica maximar em metalón</v>
          </cell>
          <cell r="C388" t="str">
            <v>M2</v>
          </cell>
          <cell r="D388">
            <v>172.06190000000001</v>
          </cell>
        </row>
        <row r="389">
          <cell r="A389" t="str">
            <v>001.09.00360</v>
          </cell>
          <cell r="B389" t="str">
            <v>Janela metálica maximar em perfis metálicos (cantoneiras e tees)</v>
          </cell>
          <cell r="C389" t="str">
            <v>M2</v>
          </cell>
          <cell r="D389">
            <v>181.06190000000001</v>
          </cell>
        </row>
        <row r="390">
          <cell r="A390" t="str">
            <v>001.09.00380</v>
          </cell>
          <cell r="B390" t="str">
            <v>Janela metálica veneziana em metalon</v>
          </cell>
          <cell r="C390" t="str">
            <v>M2</v>
          </cell>
          <cell r="D390">
            <v>142.06190000000001</v>
          </cell>
        </row>
        <row r="391">
          <cell r="A391" t="str">
            <v>001.09.00400</v>
          </cell>
          <cell r="B391" t="str">
            <v>Janela metálica fixa para vidro em chapa dobrada</v>
          </cell>
          <cell r="C391" t="str">
            <v>M2</v>
          </cell>
          <cell r="D391">
            <v>197.06190000000001</v>
          </cell>
        </row>
        <row r="392">
          <cell r="A392" t="str">
            <v>001.09.00440</v>
          </cell>
          <cell r="B392" t="str">
            <v>Janela metálica tipo grade de ferro de 1/2 pol. espaçados a cada 15 cm incl. tela de arame sobreposta, j3-120x50 cm</v>
          </cell>
          <cell r="C392" t="str">
            <v>UN</v>
          </cell>
          <cell r="D392">
            <v>254.05930000000001</v>
          </cell>
        </row>
        <row r="393">
          <cell r="A393" t="str">
            <v>001.09.00460</v>
          </cell>
          <cell r="B393" t="str">
            <v>Janela metálica de chapa dobrada n.18 tipo grade fixa inclusive ferragens e tela mosquiteiro</v>
          </cell>
          <cell r="C393" t="str">
            <v>M2</v>
          </cell>
          <cell r="D393">
            <v>141.77850000000001</v>
          </cell>
        </row>
        <row r="394">
          <cell r="A394" t="str">
            <v>001.09.00480</v>
          </cell>
          <cell r="B394" t="str">
            <v>Janela metálica de correr em metalón com tela</v>
          </cell>
          <cell r="C394" t="str">
            <v>M2</v>
          </cell>
          <cell r="D394">
            <v>158.9177</v>
          </cell>
        </row>
        <row r="395">
          <cell r="A395" t="str">
            <v>001.09.00500</v>
          </cell>
          <cell r="B395" t="str">
            <v>Portão metálico tipo grade em ferro de 1/2 pol espaçados a cada 15 cm conf. modelo, p5-90x210 cm</v>
          </cell>
          <cell r="C395" t="str">
            <v>UN</v>
          </cell>
          <cell r="D395">
            <v>327.85390000000001</v>
          </cell>
        </row>
        <row r="396">
          <cell r="A396" t="str">
            <v>001.09.00510</v>
          </cell>
          <cell r="B396" t="str">
            <v>Portão de Correr em Chapa Corrugada N.18, Conf. Det. SINFRA N.06</v>
          </cell>
          <cell r="C396" t="str">
            <v>m2</v>
          </cell>
          <cell r="D396">
            <v>213.4982</v>
          </cell>
        </row>
        <row r="397">
          <cell r="A397" t="str">
            <v>001.09.00520</v>
          </cell>
          <cell r="B397" t="str">
            <v>Gradil  de ferro metalón 20x20 mm</v>
          </cell>
          <cell r="C397" t="str">
            <v>M2</v>
          </cell>
          <cell r="D397">
            <v>78.786799999999999</v>
          </cell>
        </row>
        <row r="398">
          <cell r="A398" t="str">
            <v>001.09.00530</v>
          </cell>
          <cell r="B398" t="str">
            <v>Fornecimento e Instalação de Gradil em Módulos Fixos, conf. det. SINFRA/ FEMA - Entrada do Parque Mãe Bonifácia</v>
          </cell>
          <cell r="C398" t="str">
            <v>ml</v>
          </cell>
          <cell r="D398">
            <v>234.37459999999999</v>
          </cell>
        </row>
        <row r="399">
          <cell r="A399" t="str">
            <v>001.09.00540</v>
          </cell>
          <cell r="B399" t="str">
            <v>Portão de ferro metalon  30x20mm</v>
          </cell>
          <cell r="C399" t="str">
            <v>M2</v>
          </cell>
          <cell r="D399">
            <v>54.727699999999999</v>
          </cell>
        </row>
        <row r="400">
          <cell r="A400" t="str">
            <v>001.09.00560</v>
          </cell>
          <cell r="B400" t="str">
            <v>Grades de proteção - chapa 2 x 1 cm</v>
          </cell>
          <cell r="C400" t="str">
            <v>M2</v>
          </cell>
          <cell r="D400">
            <v>69.778499999999994</v>
          </cell>
        </row>
        <row r="401">
          <cell r="A401" t="str">
            <v>001.09.00580</v>
          </cell>
          <cell r="B401" t="str">
            <v>Portão metálico em chapa dobrada com fechamento em chapa lisa, inclusive ferragens</v>
          </cell>
          <cell r="C401" t="str">
            <v>M2</v>
          </cell>
          <cell r="D401">
            <v>88.478499999999997</v>
          </cell>
        </row>
        <row r="402">
          <cell r="A402" t="str">
            <v>001.09.00600</v>
          </cell>
          <cell r="B402" t="str">
            <v>Corrimão metálico de ferro ( 3 x 2 cm ) h=0,80m</v>
          </cell>
          <cell r="C402" t="str">
            <v>ML</v>
          </cell>
          <cell r="D402">
            <v>59.278500000000001</v>
          </cell>
        </row>
        <row r="403">
          <cell r="A403" t="str">
            <v>001.09.00620</v>
          </cell>
          <cell r="B403" t="str">
            <v>Portão metálico em chapa lisa vincada c/ requadro em perfil de ferro simples, inclusive ferragens e fechadura</v>
          </cell>
          <cell r="C403" t="str">
            <v>M2</v>
          </cell>
          <cell r="D403">
            <v>103.9177</v>
          </cell>
        </row>
        <row r="404">
          <cell r="A404" t="str">
            <v>001.09.00640</v>
          </cell>
          <cell r="B404" t="str">
            <v>Alçapão metálico em chapa galvanizada</v>
          </cell>
          <cell r="C404" t="str">
            <v>M2</v>
          </cell>
          <cell r="D404">
            <v>248.40690000000001</v>
          </cell>
        </row>
        <row r="405">
          <cell r="A405" t="str">
            <v>001.09.00660</v>
          </cell>
          <cell r="B405" t="str">
            <v>Fornecimento e Instalação de Batente ou guarnição metálica para vão de ( 0,80 x 2,10 ) m</v>
          </cell>
          <cell r="C405" t="str">
            <v>UN</v>
          </cell>
          <cell r="D405">
            <v>61.561900000000001</v>
          </cell>
        </row>
        <row r="406">
          <cell r="A406" t="str">
            <v>001.09.00680</v>
          </cell>
          <cell r="B406" t="str">
            <v>Fornecimento e Instalação de Batente ou guarnição metálica para vão de ( 1,20 x 2,10 ) m</v>
          </cell>
          <cell r="C406" t="str">
            <v>UN</v>
          </cell>
          <cell r="D406">
            <v>66.4499</v>
          </cell>
        </row>
        <row r="407">
          <cell r="A407" t="str">
            <v>001.09.00700</v>
          </cell>
          <cell r="B407" t="str">
            <v>Fornecimento e Instalação de Batente ou guarnição metálica para vão de ( 1,50 x 2,10 ) m</v>
          </cell>
          <cell r="C407" t="str">
            <v>UN</v>
          </cell>
          <cell r="D407">
            <v>70.347700000000003</v>
          </cell>
        </row>
        <row r="408">
          <cell r="A408" t="str">
            <v>001.09.00720</v>
          </cell>
          <cell r="B408" t="str">
            <v>Fornecimento e Instalação de Batente ou guarnição metálica para vão de ( 1,80 x 2,10 ) m</v>
          </cell>
          <cell r="C408" t="str">
            <v>UN</v>
          </cell>
          <cell r="D408">
            <v>74.245500000000007</v>
          </cell>
        </row>
        <row r="409">
          <cell r="A409" t="str">
            <v>001.09.00740</v>
          </cell>
          <cell r="B409" t="str">
            <v>Fornecimento e Instalação de Porta  de ferro em perfil metálico - 0,80x2,10m - padrão comercial</v>
          </cell>
          <cell r="C409" t="str">
            <v>UN</v>
          </cell>
          <cell r="D409">
            <v>117.3069</v>
          </cell>
        </row>
        <row r="410">
          <cell r="A410" t="str">
            <v>001.09.00760</v>
          </cell>
          <cell r="B410" t="str">
            <v>Fornecimento e Instalação de Porta  de ferro em perfis metalicos - 0,70x2,10m - padrão comercial</v>
          </cell>
          <cell r="C410" t="str">
            <v>UN</v>
          </cell>
          <cell r="D410">
            <v>117.3069</v>
          </cell>
        </row>
        <row r="411">
          <cell r="A411" t="str">
            <v>001.09.00770</v>
          </cell>
          <cell r="B411" t="str">
            <v>Fornecimento e Instalação de Porta  de ferro em perfil metálico - 0,60x2,10m - padrão comercial</v>
          </cell>
          <cell r="C411" t="str">
            <v>un</v>
          </cell>
          <cell r="D411">
            <v>132.46690000000001</v>
          </cell>
        </row>
        <row r="412">
          <cell r="A412" t="str">
            <v>001.09.00780</v>
          </cell>
          <cell r="B412" t="str">
            <v>Fornecimento e Instalação de Porta de Ferro de Correr Em Perfil Metálico Tipo Mosaico Quadriculado, 4 Folhas, Dim. 2.00 x 2.13 Req. 13 Chapa 22 - Padrão Comercial</v>
          </cell>
          <cell r="C412" t="str">
            <v>m2</v>
          </cell>
          <cell r="D412">
            <v>241.42850000000001</v>
          </cell>
        </row>
        <row r="413">
          <cell r="A413" t="str">
            <v>001.09.00790</v>
          </cell>
          <cell r="B413" t="str">
            <v>Fornecimento e Instalação de Porta de ferro tipo veneziana - 0,80x2,10m - padrão comercial</v>
          </cell>
          <cell r="C413" t="str">
            <v>un</v>
          </cell>
          <cell r="D413">
            <v>132.46690000000001</v>
          </cell>
        </row>
        <row r="414">
          <cell r="A414" t="str">
            <v>001.09.00800</v>
          </cell>
          <cell r="B414" t="str">
            <v>Fornecimento e Instalação de Porta de ferro tipo veneziana - 0,70x2,10m - padrão comercial</v>
          </cell>
          <cell r="C414" t="str">
            <v>UN</v>
          </cell>
          <cell r="D414">
            <v>132.46690000000001</v>
          </cell>
        </row>
        <row r="415">
          <cell r="A415" t="str">
            <v>001.09.00805</v>
          </cell>
          <cell r="B415" t="str">
            <v>Fornecimento e Instalação de Porta de ferro tipo veneziana - 0,60x2,10m - padrão comercial</v>
          </cell>
          <cell r="C415" t="str">
            <v>un</v>
          </cell>
          <cell r="D415">
            <v>132.46690000000001</v>
          </cell>
        </row>
        <row r="416">
          <cell r="A416" t="str">
            <v>001.09.00820</v>
          </cell>
          <cell r="B416" t="str">
            <v>Fornecimento e Instalação de Janela de ferro em perfis metálicos - basculante com grade - padrão comercial</v>
          </cell>
          <cell r="C416" t="str">
            <v>M2</v>
          </cell>
          <cell r="D416">
            <v>229.27850000000001</v>
          </cell>
        </row>
        <row r="417">
          <cell r="A417" t="str">
            <v>001.09.00825</v>
          </cell>
          <cell r="B417" t="str">
            <v>Fornecimento e Instalação de Janela Tipo Vitro Basculante com Grade Xadrez 0.40 x 0.40 cm, batente e = 12 cm chapa 22 - Padrão Comercial</v>
          </cell>
          <cell r="C417" t="str">
            <v>m2</v>
          </cell>
          <cell r="D417">
            <v>166.47649999999999</v>
          </cell>
        </row>
        <row r="418">
          <cell r="A418" t="str">
            <v>001.09.00826</v>
          </cell>
          <cell r="B418" t="str">
            <v>Fornecimento e Instalação de Janela Tipo Vitro Basculante com Grade Xadrez 0.40 x 0.60 cm Batente e = 12 cm Chapa 22 - Padrão Comercial</v>
          </cell>
          <cell r="C418" t="str">
            <v>m2</v>
          </cell>
          <cell r="D418">
            <v>166.47649999999999</v>
          </cell>
        </row>
        <row r="419">
          <cell r="A419" t="str">
            <v>001.09.00830</v>
          </cell>
          <cell r="B419" t="str">
            <v>Fornecimento e Instalação de Janela Tipo Vitro Maxim-ar 1.00 x 0.60 m c/ Grade Xadrez, Batente E = 12 cm, Chapa 22  - Padrão Comercial</v>
          </cell>
          <cell r="C419" t="str">
            <v>m2</v>
          </cell>
          <cell r="D419">
            <v>214.70650000000001</v>
          </cell>
        </row>
        <row r="420">
          <cell r="A420" t="str">
            <v>001.09.00840</v>
          </cell>
          <cell r="B420" t="str">
            <v>Fornecimento e Instalação de Janela de ferro em perfis metálicos - de correr com grade  - padrão comercial</v>
          </cell>
          <cell r="C420" t="str">
            <v>m2</v>
          </cell>
          <cell r="D420">
            <v>157.06190000000001</v>
          </cell>
        </row>
        <row r="421">
          <cell r="A421" t="str">
            <v>001.09.00845</v>
          </cell>
          <cell r="B421" t="str">
            <v>Fornecimento e Instalação de Janela Tipo Vitro de Correr com Caixilho Fixo 1.20 x 1.00 m c/ Grade, Batente E = 12 cm, Chapa 22 4 Folhas - Padrão Comercial</v>
          </cell>
          <cell r="C421" t="str">
            <v>m2</v>
          </cell>
          <cell r="D421">
            <v>128.8065</v>
          </cell>
        </row>
        <row r="422">
          <cell r="A422" t="str">
            <v>001.09.00846</v>
          </cell>
          <cell r="B422" t="str">
            <v>Fornecimento e Instalação de Janela Tipo Vitro de Correr com Caixilho Fixo 1.50 x 1.00 m c/ Grade, Batente E = 12 cm, Chapa 22 4 Folhas - Padrão Comercial</v>
          </cell>
          <cell r="C422" t="str">
            <v>m2</v>
          </cell>
          <cell r="D422">
            <v>118.6765</v>
          </cell>
        </row>
        <row r="423">
          <cell r="A423" t="str">
            <v>001.09.00848</v>
          </cell>
          <cell r="B423" t="str">
            <v>Fornecimento e Instalação de Janela Tipo Vitro de Correr com Caixilho Fixo 2.00 x 1.00 m s/ Grade, Batente e= 12 cm Chapa 22, 4 Folhas - Padrão Comercial</v>
          </cell>
          <cell r="C423" t="str">
            <v>m2</v>
          </cell>
          <cell r="D423">
            <v>113.2265</v>
          </cell>
        </row>
        <row r="424">
          <cell r="A424" t="str">
            <v>001.09.00850</v>
          </cell>
          <cell r="B424" t="str">
            <v>Fornecimento e Instalação de Janela Tipo Vitro de Correr com Caixilho Fixo 1.50 x 1.20 m c/ Grade, Batente E = 12 cm, Chapa 22 4 Folhas - Padrão Comercial</v>
          </cell>
          <cell r="C424" t="str">
            <v>m2</v>
          </cell>
          <cell r="D424">
            <v>110.8265</v>
          </cell>
        </row>
        <row r="425">
          <cell r="A425" t="str">
            <v>001.09.00860</v>
          </cell>
          <cell r="B425" t="str">
            <v>Fornecimento e Instalação de Janela metálica tipo veneziana de correr com grade - padrão comercial</v>
          </cell>
          <cell r="C425" t="str">
            <v>m2</v>
          </cell>
          <cell r="D425">
            <v>157.06190000000001</v>
          </cell>
        </row>
        <row r="426">
          <cell r="A426" t="str">
            <v>001.09.00880</v>
          </cell>
          <cell r="B426" t="str">
            <v>Porta de madeira tipo solidor inclus. guarnições, batentes e dobradiças, (0.60 x 2.10 m)</v>
          </cell>
          <cell r="C426" t="str">
            <v>UN</v>
          </cell>
          <cell r="D426">
            <v>92.528000000000006</v>
          </cell>
        </row>
        <row r="427">
          <cell r="A427" t="str">
            <v>001.09.00900</v>
          </cell>
          <cell r="B427" t="str">
            <v>Porta de madeira tipo solidor inclus. guarnições, batentes e dobradiças, (0.70 x 2.10 m)</v>
          </cell>
          <cell r="C427" t="str">
            <v>UN</v>
          </cell>
          <cell r="D427">
            <v>93.096999999999994</v>
          </cell>
        </row>
        <row r="428">
          <cell r="A428" t="str">
            <v>001.09.00920</v>
          </cell>
          <cell r="B428" t="str">
            <v>Porta de madeira tipo solidor inclus. guarnições, batentes e dobradiças, (0.80 x 2.10 m)</v>
          </cell>
          <cell r="C428" t="str">
            <v>UN</v>
          </cell>
          <cell r="D428">
            <v>93.396000000000001</v>
          </cell>
        </row>
        <row r="429">
          <cell r="A429" t="str">
            <v>001.09.00940</v>
          </cell>
          <cell r="B429" t="str">
            <v>Porta de madeira tipo solidor inclus. guarnições, batentes e dobradiças, (0.90 x 2.10 m)</v>
          </cell>
          <cell r="C429" t="str">
            <v>un</v>
          </cell>
          <cell r="D429">
            <v>132.23500000000001</v>
          </cell>
        </row>
        <row r="430">
          <cell r="A430" t="str">
            <v>001.09.00960</v>
          </cell>
          <cell r="B430" t="str">
            <v>Porta de madeira tipo solidor inclus. guarnições, batentes e dobradiças, (0.60 x 1.80 m)</v>
          </cell>
          <cell r="C430" t="str">
            <v>UN</v>
          </cell>
          <cell r="D430">
            <v>82.01</v>
          </cell>
        </row>
        <row r="431">
          <cell r="A431" t="str">
            <v>001.09.00980</v>
          </cell>
          <cell r="B431" t="str">
            <v>Porta de madeira tipo solidor inclus. guarnições, batentes e dobradiças, (0.60 x 1.60 m)</v>
          </cell>
          <cell r="C431" t="str">
            <v>UN</v>
          </cell>
          <cell r="D431">
            <v>84.286000000000001</v>
          </cell>
        </row>
        <row r="432">
          <cell r="A432" t="str">
            <v>001.09.01000</v>
          </cell>
          <cell r="B432" t="str">
            <v>Porta de madeira tipo solidor inclus. guarnições, batentes e dobradiças, (1.00 x 2.00 m)</v>
          </cell>
          <cell r="C432" t="str">
            <v>UN</v>
          </cell>
          <cell r="D432">
            <v>142.804</v>
          </cell>
        </row>
        <row r="433">
          <cell r="A433" t="str">
            <v>001.09.01020</v>
          </cell>
          <cell r="B433" t="str">
            <v>Porta de madeira tipo solidor inclus. guarnições, batentes e dobradiças, (1.60 x 2.10 m)</v>
          </cell>
          <cell r="C433" t="str">
            <v>UN</v>
          </cell>
          <cell r="D433">
            <v>140.12</v>
          </cell>
        </row>
        <row r="434">
          <cell r="A434" t="str">
            <v>001.09.01040</v>
          </cell>
          <cell r="B434" t="str">
            <v>Porta de madeira tipo solidor inclus. guarnições, batentes e dobradiças, (0.60 x 0.90 m)</v>
          </cell>
          <cell r="C434" t="str">
            <v>UN</v>
          </cell>
          <cell r="D434">
            <v>78.450999999999993</v>
          </cell>
        </row>
        <row r="435">
          <cell r="A435" t="str">
            <v>001.09.01290</v>
          </cell>
          <cell r="B435" t="str">
            <v>Porta de madeira prensada, tipo solidor, revestida com fórmica branca, inclusive guarnições, ferragem e fechadura,  0.60 x 210 m</v>
          </cell>
          <cell r="C435" t="str">
            <v>un</v>
          </cell>
          <cell r="D435">
            <v>274.96550000000002</v>
          </cell>
        </row>
        <row r="436">
          <cell r="A436" t="str">
            <v>001.09.01291</v>
          </cell>
          <cell r="B436" t="str">
            <v>Porta de madeira prensada, tipo solidor, revestida com fórmica branca, inclusive guarnições, ferragem e fechadura,  0.70 x 210 m</v>
          </cell>
          <cell r="C436" t="str">
            <v>un</v>
          </cell>
          <cell r="D436">
            <v>298.34550000000002</v>
          </cell>
        </row>
        <row r="437">
          <cell r="A437" t="str">
            <v>001.09.01292</v>
          </cell>
          <cell r="B437" t="str">
            <v>Porta de madeira prensada, tipo solidor, revestida com fórmica branca, inclusive guarnições, ferragem e fechadura,  0.80 x 210 m</v>
          </cell>
          <cell r="C437" t="str">
            <v>un</v>
          </cell>
          <cell r="D437">
            <v>298.34550000000002</v>
          </cell>
        </row>
        <row r="438">
          <cell r="A438" t="str">
            <v>001.09.01293</v>
          </cell>
          <cell r="B438" t="str">
            <v>Porta de madeira prensada, tipo solidor, revestida com fórmica branca, inclusive guarnições, ferragem e fechadura,  0.90 x 210 m</v>
          </cell>
          <cell r="C438" t="str">
            <v>un</v>
          </cell>
          <cell r="D438">
            <v>313.34550000000002</v>
          </cell>
        </row>
        <row r="439">
          <cell r="A439" t="str">
            <v>001.09.01294</v>
          </cell>
          <cell r="B439" t="str">
            <v>Porta de madeira prensada, tipo solidor, revestida com fórmica branca, inclusive guarnições, ferragem e fechadura,  1,00 x 2,10 m</v>
          </cell>
          <cell r="C439" t="str">
            <v>un</v>
          </cell>
          <cell r="D439">
            <v>323.34550000000002</v>
          </cell>
        </row>
        <row r="440">
          <cell r="A440" t="str">
            <v>001.09.01295</v>
          </cell>
          <cell r="B440" t="str">
            <v>Porta de madeira prensada, tipo solidor, revestida com fórmica branca, inclusive guarnições, ferragem e fechadura,  1,10 x 2,10 m</v>
          </cell>
          <cell r="C440" t="str">
            <v>un</v>
          </cell>
          <cell r="D440">
            <v>338.34550000000002</v>
          </cell>
        </row>
        <row r="441">
          <cell r="A441" t="str">
            <v>001.09.01420</v>
          </cell>
          <cell r="B441" t="str">
            <v>Fechadura c/ chave central, maçaneta tipo copo, conjunto completo p/portas de entrada</v>
          </cell>
          <cell r="C441" t="str">
            <v>UN</v>
          </cell>
          <cell r="D441">
            <v>23.082000000000001</v>
          </cell>
        </row>
        <row r="442">
          <cell r="A442" t="str">
            <v>001.09.01440</v>
          </cell>
          <cell r="B442" t="str">
            <v>Fechadura c/ chave central, maçaneta tipo copo, conjunto completo p/portas de comunicacao</v>
          </cell>
          <cell r="C442" t="str">
            <v>UN</v>
          </cell>
          <cell r="D442">
            <v>18.922000000000001</v>
          </cell>
        </row>
        <row r="443">
          <cell r="A443" t="str">
            <v>001.09.01460</v>
          </cell>
          <cell r="B443" t="str">
            <v>Fechadura c/ chave central, maçaneta tipo copo, conjunto completo p/portas de banheiro</v>
          </cell>
          <cell r="C443" t="str">
            <v>UN</v>
          </cell>
          <cell r="D443">
            <v>18.922000000000001</v>
          </cell>
        </row>
        <row r="444">
          <cell r="A444" t="str">
            <v>001.09.01480</v>
          </cell>
          <cell r="B444" t="str">
            <v>Fechadura de embutir c/ cilindro lingueta de 2 voltas trinco de latão c/02 chaves p/ porta de entrada compl. c/ espelho e maçaneta, tipo leve</v>
          </cell>
          <cell r="C444" t="str">
            <v>UN</v>
          </cell>
          <cell r="D444">
            <v>65.081999999999994</v>
          </cell>
        </row>
        <row r="445">
          <cell r="A445" t="str">
            <v>001.09.01500</v>
          </cell>
          <cell r="B445" t="str">
            <v>Fechadura de embutir c/ cilindro lingueta de 2 voltas trinco de latão c/02 chaves p/ porta de entrada compl. c/ espelho e maçaneta, tipo reforçada</v>
          </cell>
          <cell r="C445" t="str">
            <v>UN</v>
          </cell>
          <cell r="D445">
            <v>40.182000000000002</v>
          </cell>
        </row>
        <row r="446">
          <cell r="A446" t="str">
            <v>001.09.01520</v>
          </cell>
          <cell r="B446" t="str">
            <v>Fechadura de embutir c/cilindro lingueta de 2 voltas trinco de latão c/02 chaves p/ portas inter. compl. c/ espelho e maçaneta, tipo leve</v>
          </cell>
          <cell r="C446" t="str">
            <v>UN</v>
          </cell>
          <cell r="D446">
            <v>30.082000000000001</v>
          </cell>
        </row>
        <row r="447">
          <cell r="A447" t="str">
            <v>001.09.01540</v>
          </cell>
          <cell r="B447" t="str">
            <v>Fechadura de embutir c/cilindro lingueta de 2 voltas trinco de latão c/02 chaves p/ portas inter. compl. c/ espelho e maçaneta, tipo reforçada</v>
          </cell>
          <cell r="C447" t="str">
            <v>UN</v>
          </cell>
          <cell r="D447">
            <v>32.582000000000001</v>
          </cell>
        </row>
        <row r="448">
          <cell r="A448" t="str">
            <v>001.09.01560</v>
          </cell>
          <cell r="B448" t="str">
            <v>Fechadura de sobrepor de cilindro de latão c/ lingueta de 02 voltas completas, tipo leve</v>
          </cell>
          <cell r="C448" t="str">
            <v>UN</v>
          </cell>
          <cell r="D448">
            <v>14.265499999999999</v>
          </cell>
        </row>
        <row r="449">
          <cell r="A449" t="str">
            <v>001.09.01580</v>
          </cell>
          <cell r="B449" t="str">
            <v>Fechadura de sobrepor de cilindro de latão c/ lingueta de 02 voltas completas, tipo reforçada</v>
          </cell>
          <cell r="C449" t="str">
            <v>UN</v>
          </cell>
          <cell r="D449">
            <v>43.5655</v>
          </cell>
        </row>
        <row r="450">
          <cell r="A450" t="str">
            <v>001.09.01600</v>
          </cell>
          <cell r="B450" t="str">
            <v>Fechadura de embutir p/ banheiro c/ chaves de emergência tipo blim blim, tipo leve</v>
          </cell>
          <cell r="C450" t="str">
            <v>UN</v>
          </cell>
          <cell r="D450">
            <v>28.582000000000001</v>
          </cell>
        </row>
        <row r="451">
          <cell r="A451" t="str">
            <v>001.09.01620</v>
          </cell>
          <cell r="B451" t="str">
            <v>Fechadura de embutir p/ banheiro c/ chaves de emergência tipo blim blim, tipo reforçada</v>
          </cell>
          <cell r="C451" t="str">
            <v>UN</v>
          </cell>
          <cell r="D451">
            <v>28.582000000000001</v>
          </cell>
        </row>
        <row r="452">
          <cell r="A452" t="str">
            <v>001.09.01640</v>
          </cell>
          <cell r="B452" t="str">
            <v>Fechaduras p/portas ou grades de enrolar de cilindro c/2 chaves completa</v>
          </cell>
          <cell r="C452" t="str">
            <v>UN</v>
          </cell>
          <cell r="D452">
            <v>28.165500000000002</v>
          </cell>
        </row>
        <row r="453">
          <cell r="A453" t="str">
            <v>001.09.01660</v>
          </cell>
          <cell r="B453" t="str">
            <v>Fechadura p/porta de correr completa</v>
          </cell>
          <cell r="C453" t="str">
            <v>UN</v>
          </cell>
          <cell r="D453">
            <v>35.332000000000001</v>
          </cell>
        </row>
        <row r="454">
          <cell r="A454" t="str">
            <v>001.09.01680</v>
          </cell>
          <cell r="B454" t="str">
            <v>Fechadura p/portao de ferro de madeira completa</v>
          </cell>
          <cell r="C454" t="str">
            <v>UN</v>
          </cell>
          <cell r="D454">
            <v>45.082000000000001</v>
          </cell>
        </row>
        <row r="455">
          <cell r="A455" t="str">
            <v>001.09.01700</v>
          </cell>
          <cell r="B455" t="str">
            <v>Cremona de latão estampado e niquelado, tipo leve</v>
          </cell>
          <cell r="C455" t="str">
            <v>UN</v>
          </cell>
          <cell r="D455">
            <v>17.748200000000001</v>
          </cell>
        </row>
        <row r="456">
          <cell r="A456" t="str">
            <v>001.09.01720</v>
          </cell>
          <cell r="B456" t="str">
            <v>Cremona de latão estampado e niquelado, tipo reforçado</v>
          </cell>
          <cell r="C456" t="str">
            <v>UN</v>
          </cell>
          <cell r="D456">
            <v>18.020700000000001</v>
          </cell>
        </row>
        <row r="457">
          <cell r="A457" t="str">
            <v>001.09.01760</v>
          </cell>
          <cell r="B457" t="str">
            <v>Cremona de latão fundido e niquelado,tipo leve</v>
          </cell>
          <cell r="C457" t="str">
            <v>UN</v>
          </cell>
          <cell r="D457">
            <v>14.5207</v>
          </cell>
        </row>
        <row r="458">
          <cell r="A458" t="str">
            <v>001.09.01780</v>
          </cell>
          <cell r="B458" t="str">
            <v>Cremona de latão fundido e niquelado,tipo reforçado</v>
          </cell>
          <cell r="C458" t="str">
            <v>UN</v>
          </cell>
          <cell r="D458">
            <v>14.5207</v>
          </cell>
        </row>
        <row r="459">
          <cell r="A459" t="str">
            <v>001.09.01800</v>
          </cell>
          <cell r="B459" t="str">
            <v>Vara p/cremona de ferro</v>
          </cell>
          <cell r="C459" t="str">
            <v>ML</v>
          </cell>
          <cell r="D459">
            <v>10.5207</v>
          </cell>
        </row>
        <row r="460">
          <cell r="A460" t="str">
            <v>001.09.01820</v>
          </cell>
          <cell r="B460" t="str">
            <v>Targeta livre ocupado</v>
          </cell>
          <cell r="C460" t="str">
            <v>UN</v>
          </cell>
          <cell r="D460">
            <v>17.5411</v>
          </cell>
        </row>
        <row r="461">
          <cell r="A461" t="str">
            <v>001.09.01840</v>
          </cell>
          <cell r="B461" t="str">
            <v>Fechos chatos reforçados</v>
          </cell>
          <cell r="C461" t="str">
            <v>UN</v>
          </cell>
          <cell r="D461">
            <v>6.2164999999999999</v>
          </cell>
        </row>
        <row r="462">
          <cell r="A462" t="str">
            <v>001.09.01860</v>
          </cell>
          <cell r="B462" t="str">
            <v>Borboletas</v>
          </cell>
          <cell r="C462" t="str">
            <v>UN</v>
          </cell>
          <cell r="D462">
            <v>2.3380000000000001</v>
          </cell>
        </row>
        <row r="463">
          <cell r="A463" t="str">
            <v>001.09.01880</v>
          </cell>
          <cell r="B463" t="str">
            <v>Dobradiças comuns p/portas 3.5 pol</v>
          </cell>
          <cell r="C463" t="str">
            <v>UN</v>
          </cell>
          <cell r="D463">
            <v>5.5529000000000002</v>
          </cell>
        </row>
        <row r="464">
          <cell r="A464" t="str">
            <v>001.09.01920</v>
          </cell>
          <cell r="B464" t="str">
            <v>Dobradiça cabeça de bola de ferro 3.5 pol,tipo leve</v>
          </cell>
          <cell r="C464" t="str">
            <v>UN</v>
          </cell>
          <cell r="D464">
            <v>5.5328999999999997</v>
          </cell>
        </row>
        <row r="465">
          <cell r="A465" t="str">
            <v>001.09.01940</v>
          </cell>
          <cell r="B465" t="str">
            <v>Dobradiça cabeça de bola de ferro 3.5 pol,tipo reforçado</v>
          </cell>
          <cell r="C465" t="str">
            <v>UN</v>
          </cell>
          <cell r="D465">
            <v>5.8829000000000002</v>
          </cell>
        </row>
        <row r="466">
          <cell r="A466" t="str">
            <v>001.09.01960</v>
          </cell>
          <cell r="B466" t="str">
            <v>Conchas p/janelas de correr</v>
          </cell>
          <cell r="C466" t="str">
            <v>UN</v>
          </cell>
          <cell r="D466">
            <v>3.6164999999999998</v>
          </cell>
        </row>
        <row r="467">
          <cell r="A467" t="str">
            <v>001.09.01980</v>
          </cell>
          <cell r="B467" t="str">
            <v>Fixadores p/portas</v>
          </cell>
          <cell r="C467" t="str">
            <v>UN</v>
          </cell>
          <cell r="D467">
            <v>7.6128999999999998</v>
          </cell>
        </row>
        <row r="468">
          <cell r="A468" t="str">
            <v>001.09.02000</v>
          </cell>
          <cell r="B468" t="str">
            <v>Porta de alumínio tipo veneziana de abrir (01 ou 02 folhas)</v>
          </cell>
          <cell r="C468" t="str">
            <v>M2</v>
          </cell>
          <cell r="D468">
            <v>354.12560000000002</v>
          </cell>
        </row>
        <row r="469">
          <cell r="A469" t="str">
            <v>001.09.02020</v>
          </cell>
          <cell r="B469" t="str">
            <v>Porta de alumínio tipo de abrir - para vidro</v>
          </cell>
          <cell r="C469" t="str">
            <v>M2</v>
          </cell>
          <cell r="D469">
            <v>258.90640000000002</v>
          </cell>
        </row>
        <row r="470">
          <cell r="A470" t="str">
            <v>001.09.02040</v>
          </cell>
          <cell r="B470" t="str">
            <v>Porta de alumínio tipo de correr (01 ou 02 folhas) - para vidro</v>
          </cell>
          <cell r="C470" t="str">
            <v>M2</v>
          </cell>
          <cell r="D470">
            <v>278.17559999999997</v>
          </cell>
        </row>
        <row r="471">
          <cell r="A471" t="str">
            <v>001.09.02060</v>
          </cell>
          <cell r="B471" t="str">
            <v>Porta de alumínio tipo de abrir em chapa de alumínio</v>
          </cell>
          <cell r="C471" t="str">
            <v>M2</v>
          </cell>
          <cell r="D471">
            <v>278.17559999999997</v>
          </cell>
        </row>
        <row r="472">
          <cell r="A472" t="str">
            <v>001.09.02080</v>
          </cell>
          <cell r="B472" t="str">
            <v>Grades de proteção - perfil 2x1cm - anodizado na cor natural</v>
          </cell>
          <cell r="C472" t="str">
            <v>M2</v>
          </cell>
          <cell r="D472">
            <v>139.6173</v>
          </cell>
        </row>
        <row r="473">
          <cell r="A473" t="str">
            <v>001.09.02100</v>
          </cell>
          <cell r="B473" t="str">
            <v>Peitoril de alumínio h=1,00m</v>
          </cell>
          <cell r="C473" t="str">
            <v>ML</v>
          </cell>
          <cell r="D473">
            <v>84.278499999999994</v>
          </cell>
        </row>
        <row r="474">
          <cell r="A474" t="str">
            <v>001.09.02120</v>
          </cell>
          <cell r="B474" t="str">
            <v>Corrimão de alumínio h=0,85m</v>
          </cell>
          <cell r="C474" t="str">
            <v>ML</v>
          </cell>
          <cell r="D474">
            <v>54.278500000000001</v>
          </cell>
        </row>
        <row r="475">
          <cell r="A475" t="str">
            <v>001.09.02140</v>
          </cell>
          <cell r="B475" t="str">
            <v>Guarda corpo de alumínio anodizado h=1,00 m</v>
          </cell>
          <cell r="C475" t="str">
            <v>ML</v>
          </cell>
          <cell r="D475">
            <v>84.278499999999994</v>
          </cell>
        </row>
        <row r="476">
          <cell r="A476" t="str">
            <v>001.09.02160</v>
          </cell>
          <cell r="B476" t="str">
            <v>Janela de alumínio tipo basculante</v>
          </cell>
          <cell r="C476" t="str">
            <v>M2</v>
          </cell>
          <cell r="D476">
            <v>308.45949999999999</v>
          </cell>
        </row>
        <row r="477">
          <cell r="A477" t="str">
            <v>001.09.02180</v>
          </cell>
          <cell r="B477" t="str">
            <v>Janela de alumínio tipo de correr - para vidro</v>
          </cell>
          <cell r="C477" t="str">
            <v>M2</v>
          </cell>
          <cell r="D477">
            <v>243.9076</v>
          </cell>
        </row>
        <row r="478">
          <cell r="A478" t="str">
            <v>001.09.02200</v>
          </cell>
          <cell r="B478" t="str">
            <v>Janela de alumínio tipo de abrir - para vidro</v>
          </cell>
          <cell r="C478" t="str">
            <v>M2</v>
          </cell>
          <cell r="D478">
            <v>238.45949999999999</v>
          </cell>
        </row>
        <row r="479">
          <cell r="A479" t="str">
            <v>001.09.02220</v>
          </cell>
          <cell r="B479" t="str">
            <v>Janela de alumínio tipo maxi-air - para vidro</v>
          </cell>
          <cell r="C479" t="str">
            <v>M2</v>
          </cell>
          <cell r="D479">
            <v>252.45949999999999</v>
          </cell>
        </row>
        <row r="480">
          <cell r="A480" t="str">
            <v>001.09.02240</v>
          </cell>
          <cell r="B480" t="str">
            <v>Janela de alumínio tipo veneziana</v>
          </cell>
          <cell r="C480" t="str">
            <v>M2</v>
          </cell>
          <cell r="D480">
            <v>288.45949999999999</v>
          </cell>
        </row>
        <row r="481">
          <cell r="A481" t="str">
            <v>001.09.02260</v>
          </cell>
          <cell r="B481" t="str">
            <v>Janela tipo maximar em madeira p/ vidro, inclusive ferragens e ferro de alavanca</v>
          </cell>
          <cell r="C481" t="str">
            <v>M2</v>
          </cell>
          <cell r="D481">
            <v>119.56699999999999</v>
          </cell>
        </row>
        <row r="482">
          <cell r="A482" t="str">
            <v>001.09.02280</v>
          </cell>
          <cell r="B482" t="str">
            <v>Janela de abrir em madeira c/ veneziana p/ vidro, inclusive ferragens</v>
          </cell>
          <cell r="C482" t="str">
            <v>M2</v>
          </cell>
          <cell r="D482">
            <v>167.88749999999999</v>
          </cell>
        </row>
        <row r="483">
          <cell r="A483" t="str">
            <v>001.09.02300</v>
          </cell>
          <cell r="B483" t="str">
            <v>Tela metálica tipo mosquiteiro fixado em ferro cantoneira de abas iguais de 1/2""""x1/8""""</v>
          </cell>
          <cell r="C483" t="str">
            <v>M2</v>
          </cell>
          <cell r="D483">
            <v>54.989100000000001</v>
          </cell>
        </row>
        <row r="484">
          <cell r="A484" t="str">
            <v>001.09.02320</v>
          </cell>
          <cell r="B484" t="str">
            <v>Tela metálica tipo mosquiteiro fixado em ferro cantoneira de abas iguais de 1""""x3/16""""</v>
          </cell>
          <cell r="C484" t="str">
            <v>M2</v>
          </cell>
          <cell r="D484">
            <v>81.089100000000002</v>
          </cell>
        </row>
        <row r="485">
          <cell r="A485" t="str">
            <v>001.09.02325</v>
          </cell>
          <cell r="B485" t="str">
            <v>Fornecimento e Instalação de Chapa de Ferro Preta Lisa e= 3 mm Conf. Det. 26 A SEJUSP</v>
          </cell>
          <cell r="C485" t="str">
            <v>m2</v>
          </cell>
          <cell r="D485">
            <v>131.60290000000001</v>
          </cell>
        </row>
        <row r="486">
          <cell r="A486" t="str">
            <v>001.09.02327</v>
          </cell>
          <cell r="B486" t="str">
            <v>Fornecimento e Instalação de Chapa de Ferro Preta Lisa e= 8 mm Conf. Det. 26 C SEJUSP</v>
          </cell>
          <cell r="C486" t="str">
            <v>m2</v>
          </cell>
          <cell r="D486">
            <v>359.7022</v>
          </cell>
        </row>
        <row r="487">
          <cell r="A487" t="str">
            <v>001.09.02330</v>
          </cell>
          <cell r="B487" t="str">
            <v>Fornecimento e Instalação de Porta Para Cadeia ou Presídio 0.80 x 2.10 em grade 7/8"" e barra chata 1 1/2"" x 5/16"" Conf. Det. 05 SINFRA</v>
          </cell>
          <cell r="C487" t="str">
            <v>m2</v>
          </cell>
          <cell r="D487">
            <v>248.03020000000001</v>
          </cell>
        </row>
        <row r="488">
          <cell r="A488" t="str">
            <v>001.09.02335</v>
          </cell>
          <cell r="B488" t="str">
            <v>Fornecimento e Instalação de Porta Metálica C/ Passa Prato Conf. Det. 05 SEJUSP</v>
          </cell>
          <cell r="C488" t="str">
            <v>m2</v>
          </cell>
          <cell r="D488">
            <v>398.73779999999999</v>
          </cell>
        </row>
        <row r="489">
          <cell r="A489" t="str">
            <v>001.09.02336</v>
          </cell>
          <cell r="B489" t="str">
            <v>Fornecimento e Instalação de Porta Metálica S/ Passa Prato Conf. Det. 05 A SEJUSP</v>
          </cell>
          <cell r="C489" t="str">
            <v>m2</v>
          </cell>
          <cell r="D489">
            <v>320.18680000000001</v>
          </cell>
        </row>
        <row r="490">
          <cell r="A490" t="str">
            <v>001.09.02337</v>
          </cell>
          <cell r="B490" t="str">
            <v>Fornecimento e Instalação de Porta Metálica C/ Chapa Metálica Sobre Toda a Porta Conf. Det. 05 B  SEJUSP</v>
          </cell>
          <cell r="C490" t="str">
            <v>m2</v>
          </cell>
          <cell r="D490">
            <v>472.03629999999998</v>
          </cell>
        </row>
        <row r="491">
          <cell r="A491" t="str">
            <v>001.09.02338</v>
          </cell>
          <cell r="B491" t="str">
            <v>Fornecimento e Instalação de Conjunto de Grade Conf. Det. 08 SEJUSP</v>
          </cell>
          <cell r="C491" t="str">
            <v>m2</v>
          </cell>
          <cell r="D491">
            <v>135.52539999999999</v>
          </cell>
        </row>
        <row r="492">
          <cell r="A492" t="str">
            <v>001.09.02340</v>
          </cell>
          <cell r="B492" t="str">
            <v>Fornecimento e Instalação de Grade Metálica Conf. Det. 09 A SEJUSP</v>
          </cell>
          <cell r="C492" t="str">
            <v>m2</v>
          </cell>
          <cell r="D492">
            <v>217.46260000000001</v>
          </cell>
        </row>
        <row r="493">
          <cell r="A493" t="str">
            <v>001.09.02345</v>
          </cell>
          <cell r="B493" t="str">
            <v>Fornecimento e Instalação de Porta Metálica C/ Chapa Metálica Sobre Toda a Porta Conf. Det. 23  SEJUSP</v>
          </cell>
          <cell r="C493" t="str">
            <v>m2</v>
          </cell>
          <cell r="D493">
            <v>423.43400000000003</v>
          </cell>
        </row>
        <row r="494">
          <cell r="A494" t="str">
            <v>001.09.02346</v>
          </cell>
          <cell r="B494" t="str">
            <v>Fornecimento e Instalação de Porta Metálica S/ Chapa Metálica Conf. Det. 23 A  SEJUSP</v>
          </cell>
          <cell r="C494" t="str">
            <v>m2</v>
          </cell>
          <cell r="D494">
            <v>334.73</v>
          </cell>
        </row>
        <row r="495">
          <cell r="A495" t="str">
            <v>001.09.02350</v>
          </cell>
          <cell r="B495" t="str">
            <v>Fornecimento e Instalação de Visor Conf. Det. 30 SEJUSP</v>
          </cell>
          <cell r="C495" t="str">
            <v>un</v>
          </cell>
          <cell r="D495">
            <v>217.1936</v>
          </cell>
        </row>
        <row r="496">
          <cell r="A496" t="str">
            <v>001.09.02360</v>
          </cell>
          <cell r="B496" t="str">
            <v>Fornecimento e Instalação de Tranca Tipo Comum Conf. Det. 41 SEJUSP</v>
          </cell>
          <cell r="C496" t="str">
            <v>un</v>
          </cell>
          <cell r="D496">
            <v>127.92059999999999</v>
          </cell>
        </row>
        <row r="497">
          <cell r="A497" t="str">
            <v>001.09.02365</v>
          </cell>
          <cell r="B497" t="str">
            <v>Fornecimento e Instalação de Grade Metálica Conf. Det. 45 B SEJUSP</v>
          </cell>
          <cell r="C497" t="str">
            <v>m2</v>
          </cell>
          <cell r="D497">
            <v>279.6472</v>
          </cell>
        </row>
        <row r="498">
          <cell r="A498" t="str">
            <v>001.09.02370</v>
          </cell>
          <cell r="B498" t="str">
            <v>Batente de madeira 15 x 15 cm para porta e janela</v>
          </cell>
          <cell r="C498" t="str">
            <v>m</v>
          </cell>
          <cell r="D498">
            <v>19.447600000000001</v>
          </cell>
        </row>
        <row r="499">
          <cell r="A499" t="str">
            <v>001.09.02380</v>
          </cell>
          <cell r="B499" t="str">
            <v>Batente de madeira 3,5 x 14,5 cm para portas e janelas</v>
          </cell>
          <cell r="C499" t="str">
            <v>M</v>
          </cell>
          <cell r="D499">
            <v>7.8464</v>
          </cell>
        </row>
        <row r="500">
          <cell r="A500" t="str">
            <v>001.09.02400</v>
          </cell>
          <cell r="B500" t="str">
            <v>Reparo em esquadria - substituição de folhas de porta/janelas de madeira tipo almofadada</v>
          </cell>
          <cell r="C500" t="str">
            <v>M2</v>
          </cell>
          <cell r="D500">
            <v>42.723199999999999</v>
          </cell>
        </row>
        <row r="501">
          <cell r="A501" t="str">
            <v>001.09.02420</v>
          </cell>
          <cell r="B501" t="str">
            <v>Reparo em esquadria - substituição de batente de madeira</v>
          </cell>
          <cell r="C501" t="str">
            <v>M</v>
          </cell>
          <cell r="D501">
            <v>17.8034</v>
          </cell>
        </row>
        <row r="502">
          <cell r="A502" t="str">
            <v>001.09.02440</v>
          </cell>
          <cell r="B502" t="str">
            <v>Reparo em esquadria - substituição de folha de porta de madeira tipo solidor, inclusive dobradiças, -(0,60x1,80)m</v>
          </cell>
          <cell r="C502" t="str">
            <v>UN</v>
          </cell>
          <cell r="D502">
            <v>51.058700000000002</v>
          </cell>
        </row>
        <row r="503">
          <cell r="A503" t="str">
            <v>001.09.02460</v>
          </cell>
          <cell r="B503" t="str">
            <v>Reparo em esquadria - substituição de folha de porta de madeira tipo solidor, inclusive dobradiças, -(0,60x2,10)m</v>
          </cell>
          <cell r="C503" t="str">
            <v>UN</v>
          </cell>
          <cell r="D503">
            <v>54.748699999999999</v>
          </cell>
        </row>
        <row r="504">
          <cell r="A504" t="str">
            <v>001.09.02480</v>
          </cell>
          <cell r="B504" t="str">
            <v>Reparo em esquadria - substituição de folha de porta de madeira tipo solidor, inclusive dobradiças, -(0,70x2,10)m</v>
          </cell>
          <cell r="C504" t="str">
            <v>UN</v>
          </cell>
          <cell r="D504">
            <v>54.748699999999999</v>
          </cell>
        </row>
        <row r="505">
          <cell r="A505" t="str">
            <v>001.09.02500</v>
          </cell>
          <cell r="B505" t="str">
            <v>Reparo em esquadria - substituição de folha de porta de madeira tipo solidor, inclusive dobradiças, -(0,80x2,10)m</v>
          </cell>
          <cell r="C505" t="str">
            <v>UN</v>
          </cell>
          <cell r="D505">
            <v>54.748699999999999</v>
          </cell>
        </row>
        <row r="506">
          <cell r="A506" t="str">
            <v>001.09.02520</v>
          </cell>
          <cell r="B506" t="str">
            <v>Reparo em esquadria - substituição de folha de porta de madeira tipo solidor, inclusive dobradiças, -(0,90x2,10)m</v>
          </cell>
          <cell r="C506" t="str">
            <v>UN</v>
          </cell>
          <cell r="D506">
            <v>92.748699999999999</v>
          </cell>
        </row>
        <row r="507">
          <cell r="A507" t="str">
            <v>001.09.02540</v>
          </cell>
          <cell r="B507" t="str">
            <v>Reparo em esquadria - substituição de folha de madeira almofadada, inclusive dobradiças-(0,60x2,10)m</v>
          </cell>
          <cell r="C507" t="str">
            <v>UN</v>
          </cell>
          <cell r="D507">
            <v>73.748699999999999</v>
          </cell>
        </row>
        <row r="508">
          <cell r="A508" t="str">
            <v>001.09.02560</v>
          </cell>
          <cell r="B508" t="str">
            <v>Reparo em esquadria - substituição de folha de madeira almofadada, inclusive dobradiças-(0,70x2,10)m</v>
          </cell>
          <cell r="C508" t="str">
            <v>UN</v>
          </cell>
          <cell r="D508">
            <v>73.748699999999999</v>
          </cell>
        </row>
        <row r="509">
          <cell r="A509" t="str">
            <v>001.09.02580</v>
          </cell>
          <cell r="B509" t="str">
            <v>Reparo em esquadria - substituição de folha de madeira almofadada, inclusive dobradiças-(0,80x2,10)m</v>
          </cell>
          <cell r="C509" t="str">
            <v>UN</v>
          </cell>
          <cell r="D509">
            <v>73.748699999999999</v>
          </cell>
        </row>
        <row r="510">
          <cell r="A510" t="str">
            <v>001.09.02600</v>
          </cell>
          <cell r="B510" t="str">
            <v>Reparo em esquadria - substituição de folha de madeira almofadada, inclusive dobradiças-(0,90x2,10)m</v>
          </cell>
          <cell r="C510" t="str">
            <v>UN</v>
          </cell>
          <cell r="D510">
            <v>87.748699999999999</v>
          </cell>
        </row>
        <row r="511">
          <cell r="A511" t="str">
            <v>001.09.02620</v>
          </cell>
          <cell r="B511" t="str">
            <v>Reparo em esquadria - substituição de batente de peroba, inclusive guarnições -vão de (0,60x2,10)m</v>
          </cell>
          <cell r="C511" t="str">
            <v>JG</v>
          </cell>
          <cell r="D511">
            <v>97.961699999999993</v>
          </cell>
        </row>
        <row r="512">
          <cell r="A512" t="str">
            <v>001.09.02640</v>
          </cell>
          <cell r="B512" t="str">
            <v>Reparo em esquadria - substituição de batente de peroba, inclusive guarnições -vão de (0,70x2,10)m</v>
          </cell>
          <cell r="C512" t="str">
            <v>JG</v>
          </cell>
          <cell r="D512">
            <v>96.615499999999997</v>
          </cell>
        </row>
        <row r="513">
          <cell r="A513" t="str">
            <v>001.09.02660</v>
          </cell>
          <cell r="B513" t="str">
            <v>Reparo em esquadria - substituição de batente de peroba, inclusive guarnições -vão de (0,80x2,10)m</v>
          </cell>
          <cell r="C513" t="str">
            <v>JG</v>
          </cell>
          <cell r="D513">
            <v>104.94970000000001</v>
          </cell>
        </row>
        <row r="514">
          <cell r="A514" t="str">
            <v>001.09.02800</v>
          </cell>
          <cell r="B514" t="str">
            <v>Reparo em Grades e Portões - substituição de ferro CA 25 1/2""</v>
          </cell>
          <cell r="C514" t="str">
            <v>ml</v>
          </cell>
          <cell r="D514">
            <v>4.2268999999999997</v>
          </cell>
        </row>
        <row r="515">
          <cell r="A515" t="str">
            <v>001.09.02820</v>
          </cell>
          <cell r="B515" t="str">
            <v>Reparo em Grades e Portões - substituição de ferro CA 25 7/8""</v>
          </cell>
          <cell r="C515" t="str">
            <v>ml</v>
          </cell>
          <cell r="D515">
            <v>15.4109</v>
          </cell>
        </row>
        <row r="516">
          <cell r="A516" t="str">
            <v>001.09.02840</v>
          </cell>
          <cell r="B516" t="str">
            <v>Reparo em Alambrados e Portões - substituição de tubo de ferro em chapa preta diam.2"" chapa 13</v>
          </cell>
          <cell r="C516" t="str">
            <v>ml</v>
          </cell>
          <cell r="D516">
            <v>16.568999999999999</v>
          </cell>
        </row>
        <row r="517">
          <cell r="A517" t="str">
            <v>001.09.02860</v>
          </cell>
          <cell r="B517" t="str">
            <v>Reparo em Alambrados e Portões - substituição de tela de alambrado galvanizado malha 2"" fio dw12</v>
          </cell>
          <cell r="C517" t="str">
            <v>m2</v>
          </cell>
          <cell r="D517">
            <v>12.7662</v>
          </cell>
        </row>
        <row r="518">
          <cell r="A518" t="str">
            <v>001.10</v>
          </cell>
          <cell r="B518" t="str">
            <v>REVESTIMENTO</v>
          </cell>
          <cell r="D518">
            <v>338.73790000000002</v>
          </cell>
        </row>
        <row r="519">
          <cell r="A519" t="str">
            <v>001.10.00020</v>
          </cell>
          <cell r="B519" t="str">
            <v>Chapisco de aderência c/argamassa de cimento e areia traço 1:3 e= 5 mm</v>
          </cell>
          <cell r="C519" t="str">
            <v>m2</v>
          </cell>
          <cell r="D519">
            <v>2.0093999999999999</v>
          </cell>
        </row>
        <row r="520">
          <cell r="A520" t="str">
            <v>001.10.00040</v>
          </cell>
          <cell r="B520" t="str">
            <v>Chapisco de acab.c/argam.de cimento e pedrisco traço 1:4  e= 7 mm</v>
          </cell>
          <cell r="C520" t="str">
            <v>m2</v>
          </cell>
          <cell r="D520">
            <v>2.9918999999999998</v>
          </cell>
        </row>
        <row r="521">
          <cell r="A521" t="str">
            <v>001.10.00080</v>
          </cell>
          <cell r="B521" t="str">
            <v>Emboço c/argamassa mista 1:4 c/100 kg de cimento</v>
          </cell>
          <cell r="C521" t="str">
            <v>M2</v>
          </cell>
          <cell r="D521">
            <v>6.4263000000000003</v>
          </cell>
        </row>
        <row r="522">
          <cell r="A522" t="str">
            <v>001.10.00100</v>
          </cell>
          <cell r="B522" t="str">
            <v>Reboco paulista usando argamassa mista de cimento cal e areia no traço 1:2:8 com 20 mm de espessura</v>
          </cell>
          <cell r="C522" t="str">
            <v>m2</v>
          </cell>
          <cell r="D522">
            <v>8.7628000000000004</v>
          </cell>
        </row>
        <row r="523">
          <cell r="A523" t="str">
            <v>001.10.00110</v>
          </cell>
          <cell r="B523" t="str">
            <v>Reboco paulista usando argamassa mista de cimento cal e areia no traço 1:2:9 com 20 mm de espessura</v>
          </cell>
          <cell r="C523" t="str">
            <v>m2</v>
          </cell>
          <cell r="D523">
            <v>8.5763999999999996</v>
          </cell>
        </row>
        <row r="524">
          <cell r="A524" t="str">
            <v>001.10.00120</v>
          </cell>
          <cell r="B524" t="str">
            <v>Reboco c/ argamassa de cal em pasta e areia fina peneirada no traço 1:2 (espessura 0.5 cm)</v>
          </cell>
          <cell r="C524" t="str">
            <v>m2</v>
          </cell>
          <cell r="D524">
            <v>3.6825999999999999</v>
          </cell>
        </row>
        <row r="525">
          <cell r="A525" t="str">
            <v>001.10.00170</v>
          </cell>
          <cell r="B525" t="str">
            <v>Revestimento c/ argamassa de barita e = 1O mm</v>
          </cell>
          <cell r="C525" t="str">
            <v>m2</v>
          </cell>
          <cell r="D525">
            <v>42.437600000000003</v>
          </cell>
        </row>
        <row r="526">
          <cell r="A526" t="str">
            <v>001.10.00180</v>
          </cell>
          <cell r="B526" t="str">
            <v>Reboco barra lisa com argamassa de cimento e areia 1:1.5 com impermeabilizante inclusive emboço de cimento e areia 1:4</v>
          </cell>
          <cell r="C526" t="str">
            <v>M2</v>
          </cell>
          <cell r="D526">
            <v>17.7288</v>
          </cell>
        </row>
        <row r="527">
          <cell r="A527" t="str">
            <v>001.10.00200</v>
          </cell>
          <cell r="B527" t="str">
            <v>Barra lisa c/ acabamento em nata de cimento comum c/ desempenadeira de aço sobre emboço de cimento e areia 1:4</v>
          </cell>
          <cell r="C527" t="str">
            <v>m2</v>
          </cell>
          <cell r="D527">
            <v>12.224500000000001</v>
          </cell>
        </row>
        <row r="528">
          <cell r="A528" t="str">
            <v>001.10.00220</v>
          </cell>
          <cell r="B528" t="str">
            <v>Barra lisa c/ acabamento em nata de cimento comum c/ desempenadeira de aço sobre emboço de cimento e areia 1:4:8</v>
          </cell>
          <cell r="C528" t="str">
            <v>m2</v>
          </cell>
          <cell r="D528">
            <v>11.780900000000001</v>
          </cell>
        </row>
        <row r="529">
          <cell r="A529" t="str">
            <v>001.10.00240</v>
          </cell>
          <cell r="B529" t="str">
            <v>Barra lisa c/ acabamento em nata de cimento branco c/ desempenadeira de aço sobre emboço de cimento e areia 1:4</v>
          </cell>
          <cell r="C529" t="str">
            <v>m2</v>
          </cell>
          <cell r="D529">
            <v>14.252700000000001</v>
          </cell>
        </row>
        <row r="530">
          <cell r="A530" t="str">
            <v>001.10.00260</v>
          </cell>
          <cell r="B530" t="str">
            <v>Barra lisa c/ acabamento em nata de cimento comum c/ desempenadeira de aço sobre emboço de cimento e areia 1:4:8</v>
          </cell>
          <cell r="C530" t="str">
            <v>m2</v>
          </cell>
          <cell r="D530">
            <v>11.780900000000001</v>
          </cell>
        </row>
        <row r="531">
          <cell r="A531" t="str">
            <v>001.10.00280</v>
          </cell>
          <cell r="B531" t="str">
            <v>Revestimento com azulejo branco (dimensão mínima 150x150 mm, espessura mínima 4 mm) empregando argamassa pré fabricada de cimento colante (a prumo ), incl rejuntamento</v>
          </cell>
          <cell r="C531" t="str">
            <v>m2</v>
          </cell>
          <cell r="D531">
            <v>22.8066</v>
          </cell>
        </row>
        <row r="532">
          <cell r="A532" t="str">
            <v>001.10.00300</v>
          </cell>
          <cell r="B532" t="str">
            <v>Revestimento com azulejo decorado (dimensão mínima 150x150 mm, espessura mínima 4 mm) empregando argamassa pré fabricada de cimento colante (a prumo ), incl rejuntamento</v>
          </cell>
          <cell r="C532" t="str">
            <v>m2</v>
          </cell>
          <cell r="D532">
            <v>20.023599999999998</v>
          </cell>
        </row>
        <row r="533">
          <cell r="A533" t="str">
            <v>001.10.00320</v>
          </cell>
          <cell r="B533" t="str">
            <v>Revestimento Com Piso Parede (dimensão mínima 300x300 mm, espessura mínima 6 mm) Empregando Argamassa Pré Fabricada de Cimento Colante, incl Rejuntamento</v>
          </cell>
          <cell r="C533" t="str">
            <v>m2</v>
          </cell>
          <cell r="D533">
            <v>20.021599999999999</v>
          </cell>
        </row>
        <row r="534">
          <cell r="A534" t="str">
            <v>001.10.00330</v>
          </cell>
          <cell r="B534" t="str">
            <v>Fornecimento e Assentamento de Pastilha de Porcelana (dimensão mínima 100x100 mm, espessura mínima 8 mm), Assentada Com Argamassa Pré- Fabricada de Cimento Colante, Incl. Rejuntamento</v>
          </cell>
          <cell r="C534" t="str">
            <v>m2</v>
          </cell>
          <cell r="D534">
            <v>47.212600000000002</v>
          </cell>
        </row>
        <row r="535">
          <cell r="A535" t="str">
            <v>001.10.00560</v>
          </cell>
          <cell r="B535" t="str">
            <v>Revestimento c/ carpete 8 mm sobre parede</v>
          </cell>
          <cell r="C535" t="str">
            <v>M2</v>
          </cell>
          <cell r="D535">
            <v>24.814800000000002</v>
          </cell>
        </row>
        <row r="536">
          <cell r="A536" t="str">
            <v>001.10.00580</v>
          </cell>
          <cell r="B536" t="str">
            <v>Revestimento de paredes com laminado melaminico colado (formiplac texturizado)</v>
          </cell>
          <cell r="C536" t="str">
            <v>m2</v>
          </cell>
          <cell r="D536">
            <v>24.002800000000001</v>
          </cell>
        </row>
        <row r="537">
          <cell r="A537" t="str">
            <v>001.10.00660</v>
          </cell>
          <cell r="B537" t="str">
            <v>Faixas decorativas para portas e janelas, 10 cm de largura, em argamassa mista de cimento cal e areia</v>
          </cell>
          <cell r="C537" t="str">
            <v>M</v>
          </cell>
          <cell r="D537">
            <v>4.1893000000000002</v>
          </cell>
        </row>
        <row r="538">
          <cell r="A538" t="str">
            <v>001.10.00680</v>
          </cell>
          <cell r="B538" t="str">
            <v>Fornecimento e Assentamento de Faixa Cerâmica Decorada Para Cozinha e Banheiro</v>
          </cell>
          <cell r="C538" t="str">
            <v>ml</v>
          </cell>
          <cell r="D538">
            <v>13.7514</v>
          </cell>
        </row>
        <row r="539">
          <cell r="A539" t="str">
            <v>001.10.00740</v>
          </cell>
          <cell r="B539" t="str">
            <v>Correção de trincas em paredes, usando ferro de 1/4"""" e argamassa de cimento e areia 1:3</v>
          </cell>
          <cell r="C539" t="str">
            <v>M</v>
          </cell>
          <cell r="D539">
            <v>19.260400000000001</v>
          </cell>
        </row>
        <row r="540">
          <cell r="A540" t="str">
            <v>001.11</v>
          </cell>
          <cell r="B540" t="str">
            <v>PISOS RODAPÉS SOLEIRAS E PEITORIS</v>
          </cell>
          <cell r="D540">
            <v>1238.8779999999999</v>
          </cell>
        </row>
        <row r="541">
          <cell r="A541" t="str">
            <v>001.11.00010</v>
          </cell>
          <cell r="B541" t="str">
            <v>Preparo e apiloamento do local destinado a receber o piso, incl. carga e transporte manual de material de caixão de empréstimo para complementação do que faltar.</v>
          </cell>
          <cell r="C541" t="str">
            <v>m2</v>
          </cell>
          <cell r="D541">
            <v>5.9371999999999998</v>
          </cell>
        </row>
        <row r="542">
          <cell r="A542" t="str">
            <v>001.11.00040</v>
          </cell>
          <cell r="B542" t="str">
            <v>Regularização de laje ou lastro de concreto com argamassa de cimento e areia no traço 1:3, procedendo-se da seguinte maneira: umidecer abundantemente o contrapiso, aplicar nata de agua e cimento e finalmente a aplicar da argamassa de regularização.</v>
          </cell>
          <cell r="C542" t="str">
            <v>m3</v>
          </cell>
          <cell r="D542">
            <v>293.50940000000003</v>
          </cell>
        </row>
        <row r="543">
          <cell r="A543" t="str">
            <v>001.11.00050</v>
          </cell>
          <cell r="B543" t="str">
            <v>Contrapiso de concreto não estrutural Fck=13,5 Mpa, preparado com régua de alumínio e desempenadeira de madeira, perfeitamente nivelado, pronto para receber o piso, esp.= 6.00 cm</v>
          </cell>
          <cell r="C543" t="str">
            <v>m2</v>
          </cell>
          <cell r="D543">
            <v>17.108699999999999</v>
          </cell>
        </row>
        <row r="544">
          <cell r="A544" t="str">
            <v>001.11.00060</v>
          </cell>
          <cell r="B544" t="str">
            <v>Calçada em concreto Fck=13,5 Mpa no traco 1:3:6 com junta de dilatação de madeira 1.2 cm de espessura formando quadro 2.0 x 2.0 m com 6.0 cm de espessura, preparado com régua de alumínio e desempenadeira de madeira, perfeitamente nivelado.</v>
          </cell>
          <cell r="C544" t="str">
            <v>m2</v>
          </cell>
          <cell r="D544">
            <v>17.342700000000001</v>
          </cell>
        </row>
        <row r="545">
          <cell r="A545" t="str">
            <v>001.11.00080</v>
          </cell>
          <cell r="B545" t="str">
            <v>Calçada em concreto Fck=13,5 Mpa, no traço 1:3:6 com junta de dilatação seca, formando quadro de 2.00x2.00 m, com 6 cm de espessura, preparado com régua de alumínio e desempenadeira de madeira, perfeitamente nivelado.</v>
          </cell>
          <cell r="C545" t="str">
            <v>m2</v>
          </cell>
          <cell r="D545">
            <v>17.342700000000001</v>
          </cell>
        </row>
        <row r="546">
          <cell r="A546" t="str">
            <v>001.11.00100</v>
          </cell>
          <cell r="B546" t="str">
            <v>Calçada em Concreto Usinado 13,50 Mpa, Com Junta de Dilatação de Ripa de Madeira de 1.20 cm de Espessura formando Quadro 1.50 x 1.50 m, sendo a espessura de e= 5.00 cm, preparado com régua de alumínio e desempenadeira de madeira, perfeitamente nivelado.</v>
          </cell>
          <cell r="C546" t="str">
            <v>m2</v>
          </cell>
          <cell r="D546">
            <v>19.596599999999999</v>
          </cell>
        </row>
        <row r="547">
          <cell r="A547" t="str">
            <v>001.11.00180</v>
          </cell>
          <cell r="B547" t="str">
            <v>Cimentado liso queimado c/espessura de 1.5 cm c/argamassa de cimento e areia no traço 1:3, procedendo-se da seguinte maneira: umidecer abundantemente o contrapiso, aplicar nata de agua e cimento e finalmente a aplicar da argamassa de acabamento.</v>
          </cell>
          <cell r="C547" t="str">
            <v>m2</v>
          </cell>
          <cell r="D547">
            <v>7.0351999999999997</v>
          </cell>
        </row>
        <row r="548">
          <cell r="A548" t="str">
            <v>001.11.00200</v>
          </cell>
          <cell r="B548" t="str">
            <v>Cimentado liso queimado c/espessura de 2 cm usando argamassa de cimento e areia 1:3 c/ juntas plásticas de 19 mm formando quadros de 2.00 x 2.00 m,umidecer abundantemente o contrapiso, aplicar nata de agua e cimento e finalmente a aplicar a argamassa.</v>
          </cell>
          <cell r="C548" t="str">
            <v>m2</v>
          </cell>
          <cell r="D548">
            <v>8.8895999999999997</v>
          </cell>
        </row>
        <row r="549">
          <cell r="A549" t="str">
            <v>001.11.00280</v>
          </cell>
          <cell r="B549" t="str">
            <v>Cimentado liso queimado c/ po xadrez e=1.5 cm c/argamassa de cimento e areia no traço 1:3, umidecer abundantemente o contrapiso, aplicar nata de agua e cimento e finalmente a aplicar a argamassa.</v>
          </cell>
          <cell r="C549" t="str">
            <v>m2</v>
          </cell>
          <cell r="D549">
            <v>7.5872000000000002</v>
          </cell>
        </row>
        <row r="550">
          <cell r="A550" t="str">
            <v>001.11.00310</v>
          </cell>
          <cell r="B550" t="str">
            <v>Revestimento com Piso Cerâmico Esmaltado (dimensão mínima 300x300mm, espessura mínima 8 mm), PI 02, Assentado Com Argamassa Colante Uso Interno, incl. rejuntamento.</v>
          </cell>
          <cell r="C550" t="str">
            <v>m2</v>
          </cell>
          <cell r="D550">
            <v>19.539100000000001</v>
          </cell>
        </row>
        <row r="551">
          <cell r="A551" t="str">
            <v>001.11.00311</v>
          </cell>
          <cell r="B551" t="str">
            <v>Revestimento com Piso Cerâmico Esmaltado (dimensão mínima 300x300mm, espessura mínima 8 mm), PI 03, Assentado Com Argamassa Colante Uso Interno, incl. rejuntamento</v>
          </cell>
          <cell r="C551" t="str">
            <v>m2</v>
          </cell>
          <cell r="D551">
            <v>19.539100000000001</v>
          </cell>
        </row>
        <row r="552">
          <cell r="A552" t="str">
            <v>001.11.00312</v>
          </cell>
          <cell r="B552" t="str">
            <v>Revestimento com Piso Cerâmico Esmaltado (dimensão mínima 300x300mm, espessura mínima 8 mm), PI 04, Assentado Com Argamassa Colante Uso Interno, incl. rejuntamento</v>
          </cell>
          <cell r="C552" t="str">
            <v>m2</v>
          </cell>
          <cell r="D552">
            <v>19.539100000000001</v>
          </cell>
        </row>
        <row r="553">
          <cell r="A553" t="str">
            <v>001.11.00313</v>
          </cell>
          <cell r="B553" t="str">
            <v>Revestimento com Piso Cerâmico Esmaltado (dimensão mínima 300x300mm, espessura mínima 8 mm), PI 05, Assentado Com Argamassa Colante Uso Interno, incl. rejuntamento</v>
          </cell>
          <cell r="C553" t="str">
            <v>m2</v>
          </cell>
          <cell r="D553">
            <v>19.539100000000001</v>
          </cell>
        </row>
        <row r="554">
          <cell r="A554" t="str">
            <v>001.11.00321</v>
          </cell>
          <cell r="B554" t="str">
            <v>Revestimento de pisos e lajotas cerâmicas 30x30 cm assente c/argamassa de cimento e areia 1:4</v>
          </cell>
          <cell r="C554" t="str">
            <v>M2</v>
          </cell>
          <cell r="D554">
            <v>22.087399999999999</v>
          </cell>
        </row>
        <row r="555">
          <cell r="A555" t="str">
            <v>001.11.00341</v>
          </cell>
          <cell r="B555" t="str">
            <v>Assentamento de ladrilho hidráulico cor natural do cimento, assente com argamassa mista de cimento, cal e areia traço 1:4 adição 100 kg cimento</v>
          </cell>
          <cell r="C555" t="str">
            <v>m2</v>
          </cell>
          <cell r="D555">
            <v>34.876399999999997</v>
          </cell>
        </row>
        <row r="556">
          <cell r="A556" t="str">
            <v>001.11.00342</v>
          </cell>
          <cell r="B556" t="str">
            <v>Assentamento de ladrilho hidráulico cor única, assente com argamassa mista de cimento, cal e areia traço 1:4 adição 100 kg cimento</v>
          </cell>
          <cell r="C556" t="str">
            <v>m2</v>
          </cell>
          <cell r="D556">
            <v>37.0764</v>
          </cell>
        </row>
        <row r="557">
          <cell r="A557" t="str">
            <v>001.11.00343</v>
          </cell>
          <cell r="B557" t="str">
            <v>Assentamento de ladrilho hidráulico tipo Cuiabá, assente com argamassa mista de cimento, cal e areia traço 1:4 adição 100 kg cimento</v>
          </cell>
          <cell r="C557" t="str">
            <v>m2</v>
          </cell>
          <cell r="D557">
            <v>38.176400000000001</v>
          </cell>
        </row>
        <row r="558">
          <cell r="A558" t="str">
            <v>001.11.00344</v>
          </cell>
          <cell r="B558" t="str">
            <v>Assentamento de ladrilho hidráulico tipo Copacabana, assente com argamassa mista de cimento, cal e areia traço 1:4 adição 100 kg cimento</v>
          </cell>
          <cell r="C558" t="str">
            <v>m2</v>
          </cell>
          <cell r="D558">
            <v>43.676400000000001</v>
          </cell>
        </row>
        <row r="559">
          <cell r="A559" t="str">
            <v>001.11.00461</v>
          </cell>
          <cell r="B559" t="str">
            <v>Revestimento de piso em granilite fundido no local formando quadros de 2.00 m2 de área ( no máximo) com junta plastica colorida e faixa perimétrica de 30 cm na cor preta fazendo meia cana, aplicação de 2 demãos de resina acrilica</v>
          </cell>
          <cell r="C559" t="str">
            <v>m2</v>
          </cell>
          <cell r="D559">
            <v>19.559999999999999</v>
          </cell>
        </row>
        <row r="560">
          <cell r="A560" t="str">
            <v>001.11.00481</v>
          </cell>
          <cell r="B560" t="str">
            <v>Assentamento de junta plástica de dilatacao p/pisos de 19 mm</v>
          </cell>
          <cell r="C560" t="str">
            <v>ML</v>
          </cell>
          <cell r="D560">
            <v>1.6783999999999999</v>
          </cell>
        </row>
        <row r="561">
          <cell r="A561" t="str">
            <v>001.11.00581</v>
          </cell>
          <cell r="B561" t="str">
            <v>Revestimento de piso em ardosia natural 40x40cm cor preta tipo on com resinex</v>
          </cell>
          <cell r="C561" t="str">
            <v>M2</v>
          </cell>
          <cell r="D561">
            <v>26.9421</v>
          </cell>
        </row>
        <row r="562">
          <cell r="A562" t="str">
            <v>001.11.00601</v>
          </cell>
          <cell r="B562" t="str">
            <v>Revestimento de paviflex sobre lastro ou laje regularizada, assentado com cola especial de 2.00 mm de espessura</v>
          </cell>
          <cell r="C562" t="str">
            <v>M2</v>
          </cell>
          <cell r="D562">
            <v>41.598199999999999</v>
          </cell>
        </row>
        <row r="563">
          <cell r="A563" t="str">
            <v>001.11.00621</v>
          </cell>
          <cell r="B563" t="str">
            <v>Revestimento de paviflex sobre lastro ou laje regularizada, assentado com cola especial de 3.20 mm de espessura</v>
          </cell>
          <cell r="C563" t="str">
            <v>M2</v>
          </cell>
          <cell r="D563">
            <v>60.3932</v>
          </cell>
        </row>
        <row r="564">
          <cell r="A564" t="str">
            <v>001.11.00641</v>
          </cell>
          <cell r="B564" t="str">
            <v>Revestimento de paviflex sobre lastro ou laje regularizada, assentado com cola especial de 1.60 mm de espessura</v>
          </cell>
          <cell r="C564" t="str">
            <v>M2</v>
          </cell>
          <cell r="D564">
            <v>35.193199999999997</v>
          </cell>
        </row>
        <row r="565">
          <cell r="A565" t="str">
            <v>001.11.00661</v>
          </cell>
          <cell r="B565" t="str">
            <v>Carpete 8mm na cor verde musgo</v>
          </cell>
          <cell r="C565" t="str">
            <v>M2</v>
          </cell>
          <cell r="D565">
            <v>23</v>
          </cell>
        </row>
        <row r="566">
          <cell r="A566" t="str">
            <v>001.11.00681</v>
          </cell>
          <cell r="B566" t="str">
            <v>Revestimento da escada (degrau e espelho) c/ ardósia preta tipo on c/ resinex</v>
          </cell>
          <cell r="C566" t="str">
            <v>M2</v>
          </cell>
          <cell r="D566">
            <v>31.3004</v>
          </cell>
        </row>
        <row r="567">
          <cell r="A567" t="str">
            <v>001.11.00701</v>
          </cell>
          <cell r="B567" t="str">
            <v>Piso de concreto fck=15,0 mpa, armado com tela de aço ca-60 4.2 com malha 15x15 cm - esp.15 cm</v>
          </cell>
          <cell r="C567" t="str">
            <v>M2</v>
          </cell>
          <cell r="D567">
            <v>41.343299999999999</v>
          </cell>
        </row>
        <row r="568">
          <cell r="A568" t="str">
            <v>001.11.00721</v>
          </cell>
          <cell r="B568" t="str">
            <v>Assentamento de rodapé de cimentado usando argamassa de cimento e areia 1:3 com altura de 10 cm, simples</v>
          </cell>
          <cell r="C568" t="str">
            <v>ML</v>
          </cell>
          <cell r="D568">
            <v>5.5419</v>
          </cell>
        </row>
        <row r="569">
          <cell r="A569" t="str">
            <v>001.11.00741</v>
          </cell>
          <cell r="B569" t="str">
            <v>Assentamento de rodapé de cimentado usando argamassa de cimento e areia 1:3 com altura de 10 cm, de cor</v>
          </cell>
          <cell r="C569" t="str">
            <v>ML</v>
          </cell>
          <cell r="D569">
            <v>6.4703999999999997</v>
          </cell>
        </row>
        <row r="570">
          <cell r="A570" t="str">
            <v>001.11.00761</v>
          </cell>
          <cell r="B570" t="str">
            <v>Assentamento de rodapés para pisos em ceramica 30x30</v>
          </cell>
          <cell r="C570" t="str">
            <v>ML</v>
          </cell>
          <cell r="D570">
            <v>6.8998999999999997</v>
          </cell>
        </row>
        <row r="571">
          <cell r="A571" t="str">
            <v>001.11.00781</v>
          </cell>
          <cell r="B571" t="str">
            <v>Assentamento de rodapés de de madeira de 10 cm de altura</v>
          </cell>
          <cell r="C571" t="str">
            <v>ML</v>
          </cell>
          <cell r="D571">
            <v>6.9236000000000004</v>
          </cell>
        </row>
        <row r="572">
          <cell r="A572" t="str">
            <v>001.11.00821</v>
          </cell>
          <cell r="B572" t="str">
            <v>Assentamento de mármore c/10 cm de altura e 2.00 cm de espessura</v>
          </cell>
          <cell r="C572" t="str">
            <v>ML</v>
          </cell>
          <cell r="D572">
            <v>19.704000000000001</v>
          </cell>
        </row>
        <row r="573">
          <cell r="A573" t="str">
            <v>001.11.00841</v>
          </cell>
          <cell r="B573" t="str">
            <v>Assentamento de rodapé de cerâmica empregando pasta de argamassa de cimento colante</v>
          </cell>
          <cell r="C573" t="str">
            <v>ML</v>
          </cell>
          <cell r="D573">
            <v>2.1623999999999999</v>
          </cell>
        </row>
        <row r="574">
          <cell r="A574" t="str">
            <v>001.11.00861</v>
          </cell>
          <cell r="B574" t="str">
            <v>Assentamento de paviflex c/9 cm de altura assente com cola especial</v>
          </cell>
          <cell r="C574" t="str">
            <v>ML</v>
          </cell>
          <cell r="D574">
            <v>3.31</v>
          </cell>
        </row>
        <row r="575">
          <cell r="A575" t="str">
            <v>001.11.00901</v>
          </cell>
          <cell r="B575" t="str">
            <v>Assentamento de rodapé de madeira de peróba 7x1.5 cm fixados c/tacos de peróba previamente chumbados na alvenaria c/ espaçamento max. de 2.00x2.00 m</v>
          </cell>
          <cell r="C575" t="str">
            <v>ML</v>
          </cell>
          <cell r="D575">
            <v>22.187100000000001</v>
          </cell>
        </row>
        <row r="576">
          <cell r="A576" t="str">
            <v>001.11.00921</v>
          </cell>
          <cell r="B576" t="str">
            <v>Assentamento de rodapé de ardósia natural</v>
          </cell>
          <cell r="C576" t="str">
            <v>ML</v>
          </cell>
          <cell r="D576">
            <v>8.0459999999999994</v>
          </cell>
        </row>
        <row r="577">
          <cell r="A577" t="str">
            <v>001.11.00941</v>
          </cell>
          <cell r="B577" t="str">
            <v>Assentamento de rodapé de granito na cor verde ubatuba com 7 cm de espessura</v>
          </cell>
          <cell r="C577" t="str">
            <v>ML</v>
          </cell>
          <cell r="D577">
            <v>19.391999999999999</v>
          </cell>
        </row>
        <row r="578">
          <cell r="A578" t="str">
            <v>001.11.00961</v>
          </cell>
          <cell r="B578" t="str">
            <v>Assentamento de rodapé de de lajota colonial</v>
          </cell>
          <cell r="C578" t="str">
            <v>ML</v>
          </cell>
          <cell r="D578">
            <v>8.2219999999999995</v>
          </cell>
        </row>
        <row r="579">
          <cell r="A579" t="str">
            <v>001.11.00981</v>
          </cell>
          <cell r="B579" t="str">
            <v>Assentamento de soleiras externas c/ pingadeira ou ressalto penetrando 2.50 cm de c/ lado da alvenaria assentado c/ aragam. de cimento e areia no traço 1:4, de mármore branco marfim 3.00 cm</v>
          </cell>
          <cell r="C579" t="str">
            <v>ML</v>
          </cell>
          <cell r="D579">
            <v>21.239599999999999</v>
          </cell>
        </row>
        <row r="580">
          <cell r="A580" t="str">
            <v>001.11.01001</v>
          </cell>
          <cell r="B580" t="str">
            <v>Assentamento de soleiras externas c/ pingadeira ou ressalto penetrando 2.50 cm de c/ lado da alvenaria assentado c/ aragam. de cimento e areia no traço 1:4, de granilite</v>
          </cell>
          <cell r="C580" t="str">
            <v>ML</v>
          </cell>
          <cell r="D580">
            <v>6.6166</v>
          </cell>
        </row>
        <row r="581">
          <cell r="A581" t="str">
            <v>001.11.01021</v>
          </cell>
          <cell r="B581" t="str">
            <v>Assentamento de soleira interna de 0.15 m de mármore branco marfim 3.00 cmassente c/ argamassa de cimento e areia 1:4 m</v>
          </cell>
          <cell r="C581" t="str">
            <v>ML</v>
          </cell>
          <cell r="D581">
            <v>20.4453</v>
          </cell>
        </row>
        <row r="582">
          <cell r="A582" t="str">
            <v>001.11.01041</v>
          </cell>
          <cell r="B582" t="str">
            <v>Assentamento de soleira interna de 0.15 m de granilite  assente c/ argamassa de cimento e areia 1:4 m</v>
          </cell>
          <cell r="C582" t="str">
            <v>ML</v>
          </cell>
          <cell r="D582">
            <v>7.2213000000000003</v>
          </cell>
        </row>
        <row r="583">
          <cell r="A583" t="str">
            <v>001.11.01061</v>
          </cell>
          <cell r="B583" t="str">
            <v>Assentamento de soleira interna de 0.15 m de ardósia ,assente c/ argamassa de cimento e areia no traço 1:4</v>
          </cell>
          <cell r="C583" t="str">
            <v>ML</v>
          </cell>
          <cell r="D583">
            <v>11.5062</v>
          </cell>
        </row>
        <row r="584">
          <cell r="A584" t="str">
            <v>001.11.01081</v>
          </cell>
          <cell r="B584" t="str">
            <v>Assentamento de soleira de granito l=0,15m e=2cm</v>
          </cell>
          <cell r="C584" t="str">
            <v>UN</v>
          </cell>
          <cell r="D584">
            <v>23.564599999999999</v>
          </cell>
        </row>
        <row r="585">
          <cell r="A585" t="str">
            <v>001.11.01101</v>
          </cell>
          <cell r="B585" t="str">
            <v>Assentamento de soleira de granito na cor verde ubatuba l=15 cm</v>
          </cell>
          <cell r="C585" t="str">
            <v>ML</v>
          </cell>
          <cell r="D585">
            <v>40.6646</v>
          </cell>
        </row>
        <row r="586">
          <cell r="A586" t="str">
            <v>001.11.01121</v>
          </cell>
          <cell r="B586" t="str">
            <v>Assentamento de peitoril de mármore branco espessura 3.00 cm, assente com argamassa de cimento e areia traço 1:4</v>
          </cell>
          <cell r="C586" t="str">
            <v>ML</v>
          </cell>
          <cell r="D586">
            <v>17.951599999999999</v>
          </cell>
        </row>
        <row r="587">
          <cell r="A587" t="str">
            <v>001.11.01141</v>
          </cell>
          <cell r="B587" t="str">
            <v>Assentamento de peitoril de granilite espessura 2.50 cm, assente com argamassa de cimento e areia traço 1:4</v>
          </cell>
          <cell r="C587" t="str">
            <v>ML</v>
          </cell>
          <cell r="D587">
            <v>8.5606000000000009</v>
          </cell>
        </row>
        <row r="588">
          <cell r="A588" t="str">
            <v>001.11.01161</v>
          </cell>
          <cell r="B588" t="str">
            <v>Assentamento de peitoril de ardósia polida  espessura 3.00 cm, assente com argamassa de cimento e areia traço 1:4</v>
          </cell>
          <cell r="C588" t="str">
            <v>ml</v>
          </cell>
          <cell r="D588">
            <v>14.3133</v>
          </cell>
        </row>
        <row r="589">
          <cell r="A589" t="str">
            <v>001.11.01181</v>
          </cell>
          <cell r="B589" t="str">
            <v>Assentamento de peitoril interno de mármore branco espessura 2.00 cm, assentes com argamassa de cimento e areia 1:4</v>
          </cell>
          <cell r="C589" t="str">
            <v>ML</v>
          </cell>
          <cell r="D589">
            <v>18.972300000000001</v>
          </cell>
        </row>
        <row r="590">
          <cell r="A590" t="str">
            <v>001.11.01201</v>
          </cell>
          <cell r="B590" t="str">
            <v>Assentamento de peitoril interno de granilite espessura 2.50 cm, assentes com argamassa de cimento e areia 1:4</v>
          </cell>
          <cell r="C590" t="str">
            <v>ML</v>
          </cell>
          <cell r="D590">
            <v>5.8223000000000003</v>
          </cell>
        </row>
        <row r="591">
          <cell r="A591" t="str">
            <v>001.12</v>
          </cell>
          <cell r="B591" t="str">
            <v>FORROS E DIVISÓRIAS</v>
          </cell>
          <cell r="D591">
            <v>1126.8802000000001</v>
          </cell>
        </row>
        <row r="592">
          <cell r="A592" t="str">
            <v>001.12.00020</v>
          </cell>
          <cell r="B592" t="str">
            <v>Forro de tábuas de cedrinho 10.00x1.00 cm aplicados em sarrafos 10x2.5 cm espacados de 50x50 cm</v>
          </cell>
          <cell r="C592" t="str">
            <v>M2</v>
          </cell>
          <cell r="D592">
            <v>28.236599999999999</v>
          </cell>
        </row>
        <row r="593">
          <cell r="A593" t="str">
            <v>001.12.00040</v>
          </cell>
          <cell r="B593" t="str">
            <v>Forro de tábuas de cedrinho 10.00x1.00 cm aplicados em caibros de 5x6 cm espaçados de 50x50 cm</v>
          </cell>
          <cell r="C593" t="str">
            <v>M2</v>
          </cell>
          <cell r="D593">
            <v>28.808599999999998</v>
          </cell>
        </row>
        <row r="594">
          <cell r="A594" t="str">
            <v>001.12.00100</v>
          </cell>
          <cell r="B594" t="str">
            <v>Cimalha de cedrinho</v>
          </cell>
          <cell r="C594" t="str">
            <v>ML</v>
          </cell>
          <cell r="D594">
            <v>2.218</v>
          </cell>
        </row>
        <row r="595">
          <cell r="A595" t="str">
            <v>001.12.00140</v>
          </cell>
          <cell r="B595" t="str">
            <v>Forro de gesso 60x60 cm liso fixado diretamente na estrutura por meio de arame galvanizado</v>
          </cell>
          <cell r="C595" t="str">
            <v>m2</v>
          </cell>
          <cell r="D595">
            <v>17.4818</v>
          </cell>
        </row>
        <row r="596">
          <cell r="A596" t="str">
            <v>001.12.00150</v>
          </cell>
          <cell r="B596" t="str">
            <v>Forro Em Gesso Acartonado com Painel FGA  incl. assessórios</v>
          </cell>
          <cell r="C596" t="str">
            <v>m2</v>
          </cell>
          <cell r="D596">
            <v>31.422999999999998</v>
          </cell>
        </row>
        <row r="597">
          <cell r="A597" t="str">
            <v>001.12.00155</v>
          </cell>
          <cell r="B597" t="str">
            <v>Forro Em Gesso Acartonado com Painel FGE  incl. assessórios</v>
          </cell>
          <cell r="C597" t="str">
            <v>m2</v>
          </cell>
          <cell r="D597">
            <v>35.269799999999996</v>
          </cell>
        </row>
        <row r="598">
          <cell r="A598" t="str">
            <v>001.12.00160</v>
          </cell>
          <cell r="B598" t="str">
            <v>Fornecimento e Instalação de Moldura em Gesso h=7 cm</v>
          </cell>
          <cell r="C598" t="str">
            <v>m</v>
          </cell>
          <cell r="D598">
            <v>7</v>
          </cell>
        </row>
        <row r="599">
          <cell r="A599" t="str">
            <v>001.12.00180</v>
          </cell>
          <cell r="B599" t="str">
            <v>Sanca de gesso l=1,20 m</v>
          </cell>
          <cell r="C599" t="str">
            <v>ML</v>
          </cell>
          <cell r="D599">
            <v>25</v>
          </cell>
        </row>
        <row r="600">
          <cell r="A600" t="str">
            <v>001.12.00200</v>
          </cell>
          <cell r="B600" t="str">
            <v>Sanca de gesso l=0,30m</v>
          </cell>
          <cell r="C600" t="str">
            <v>ML</v>
          </cell>
          <cell r="D600">
            <v>9</v>
          </cell>
        </row>
        <row r="601">
          <cell r="A601" t="str">
            <v>001.12.00320</v>
          </cell>
          <cell r="B601" t="str">
            <v>Fornecimento e Instalação de Forro de pvc branco 200 mm, incl. estrutura para fixação em metalon galvanizado e rodaforro</v>
          </cell>
          <cell r="C601" t="str">
            <v>m2</v>
          </cell>
          <cell r="D601">
            <v>29</v>
          </cell>
        </row>
        <row r="602">
          <cell r="A602" t="str">
            <v>001.12.00360</v>
          </cell>
          <cell r="B602" t="str">
            <v>Substituição de tábuas p/forro de cedrinho</v>
          </cell>
          <cell r="C602" t="str">
            <v>M2</v>
          </cell>
          <cell r="D602">
            <v>18.1892</v>
          </cell>
        </row>
        <row r="603">
          <cell r="A603" t="str">
            <v>001.12.00380</v>
          </cell>
          <cell r="B603" t="str">
            <v>Repregamento de forro de madeira</v>
          </cell>
          <cell r="C603" t="str">
            <v>M2</v>
          </cell>
          <cell r="D603">
            <v>1.2197</v>
          </cell>
        </row>
        <row r="604">
          <cell r="A604" t="str">
            <v>001.12.00600</v>
          </cell>
          <cell r="B604" t="str">
            <v>Fornecimento e instalação de divisória de granilite para sanitários assentada com argamassa de cimento e areia 1:3</v>
          </cell>
          <cell r="C604" t="str">
            <v>m2</v>
          </cell>
          <cell r="D604">
            <v>118.503</v>
          </cell>
        </row>
        <row r="605">
          <cell r="A605" t="str">
            <v>001.12.00700</v>
          </cell>
          <cell r="B605" t="str">
            <v>Fornecimento e instalação de divisória p/ banheiro em ardosia polida natural c/ resinex</v>
          </cell>
          <cell r="C605" t="str">
            <v>m2</v>
          </cell>
          <cell r="D605">
            <v>135.2217</v>
          </cell>
        </row>
        <row r="606">
          <cell r="A606" t="str">
            <v>001.12.00800</v>
          </cell>
          <cell r="B606" t="str">
            <v>Fornecimento e instalação de divisória p/ banheiro em granito polido, assente com argamassa,  na cor cinza.</v>
          </cell>
          <cell r="C606" t="str">
            <v>m2</v>
          </cell>
          <cell r="D606">
            <v>156.3201</v>
          </cell>
        </row>
        <row r="607">
          <cell r="A607" t="str">
            <v>001.12.00900</v>
          </cell>
          <cell r="B607" t="str">
            <v>Fornecimento e instalação de divisória naval stander padrão bege com perfis de aço na cor preto , cinza ou branco</v>
          </cell>
          <cell r="C607" t="str">
            <v>m2</v>
          </cell>
          <cell r="D607">
            <v>42.414400000000001</v>
          </cell>
        </row>
        <row r="608">
          <cell r="A608" t="str">
            <v>001.12.00920</v>
          </cell>
          <cell r="B608" t="str">
            <v>Fornecimento e instalação de porta de divisória  incl.montante , fechadura e dobradiças, divisória naval stander branco, cinza ou areia jundiai  com perfis de aço na cor preto, branco e cinza</v>
          </cell>
          <cell r="C608" t="str">
            <v>cj</v>
          </cell>
          <cell r="D608">
            <v>126.08199999999999</v>
          </cell>
        </row>
        <row r="609">
          <cell r="A609" t="str">
            <v>001.12.00940</v>
          </cell>
          <cell r="B609" t="str">
            <v>Fornecimento e instalação de divisória naval stander padrão branco, cinza ou areia jundiai, perfis de aço na cor preta e bandeira em vidro</v>
          </cell>
          <cell r="C609" t="str">
            <v>m2</v>
          </cell>
          <cell r="D609">
            <v>57.104199999999999</v>
          </cell>
        </row>
        <row r="610">
          <cell r="A610" t="str">
            <v>001.12.00960</v>
          </cell>
          <cell r="B610" t="str">
            <v>Fornecimento e instalação de porta de divisória  incl.montante , fechadura e dobradiças, divisória naval stander branco, cinza ou areia jundiai  com perfis de aço na cor preto, branco e cinza</v>
          </cell>
          <cell r="C610" t="str">
            <v>cj</v>
          </cell>
          <cell r="D610">
            <v>126.08199999999999</v>
          </cell>
        </row>
        <row r="611">
          <cell r="A611" t="str">
            <v>001.12.00980</v>
          </cell>
          <cell r="B611" t="str">
            <v>Fornecimento e instalação de ferragens para porta de divisória</v>
          </cell>
          <cell r="C611" t="str">
            <v>un</v>
          </cell>
          <cell r="D611">
            <v>71.0411</v>
          </cell>
        </row>
        <row r="612">
          <cell r="A612" t="str">
            <v>001.12.01000</v>
          </cell>
          <cell r="B612" t="str">
            <v>Parede Em Gesso Acartonado Revestida nas Duas Faces com Painel FGE sendo Montante e Guia 75, incl. parafuso GN 25, Massa e Fita .</v>
          </cell>
          <cell r="C612" t="str">
            <v>m2</v>
          </cell>
          <cell r="D612">
            <v>61.265000000000001</v>
          </cell>
        </row>
        <row r="613">
          <cell r="A613" t="str">
            <v>001.13</v>
          </cell>
          <cell r="B613" t="str">
            <v>VIDROS</v>
          </cell>
          <cell r="D613">
            <v>3058.3375000000001</v>
          </cell>
        </row>
        <row r="614">
          <cell r="A614" t="str">
            <v>001.13.00020</v>
          </cell>
          <cell r="B614" t="str">
            <v>Fornecimento e Instalação de Vidro liso incolor espessura 3.00 mm</v>
          </cell>
          <cell r="C614" t="str">
            <v>m2</v>
          </cell>
          <cell r="D614">
            <v>45</v>
          </cell>
        </row>
        <row r="615">
          <cell r="A615" t="str">
            <v>001.13.00040</v>
          </cell>
          <cell r="B615" t="str">
            <v>Fornecimento e Instalação de Vidro liso incolor espessura 4.00 mm</v>
          </cell>
          <cell r="C615" t="str">
            <v>m2</v>
          </cell>
          <cell r="D615">
            <v>61</v>
          </cell>
        </row>
        <row r="616">
          <cell r="A616" t="str">
            <v>001.13.00060</v>
          </cell>
          <cell r="B616" t="str">
            <v>Fornecimento e Instalação de Vidro liso incolor espessura 5.00 mm</v>
          </cell>
          <cell r="C616" t="str">
            <v>m2</v>
          </cell>
          <cell r="D616">
            <v>76.7</v>
          </cell>
        </row>
        <row r="617">
          <cell r="A617" t="str">
            <v>001.13.00080</v>
          </cell>
          <cell r="B617" t="str">
            <v>Fornecimento e Instalação de Vidro liso incolor espessura 6.00 mm</v>
          </cell>
          <cell r="C617" t="str">
            <v>m2</v>
          </cell>
          <cell r="D617">
            <v>92.6</v>
          </cell>
        </row>
        <row r="618">
          <cell r="A618" t="str">
            <v>001.13.00081</v>
          </cell>
          <cell r="B618" t="str">
            <v>Fornecimento e Instalação de Vidro liso incolor espessura 8.00 mm</v>
          </cell>
          <cell r="C618" t="str">
            <v>m2</v>
          </cell>
          <cell r="D618">
            <v>122.8</v>
          </cell>
        </row>
        <row r="619">
          <cell r="A619" t="str">
            <v>001.13.00082</v>
          </cell>
          <cell r="B619" t="str">
            <v>Fornecimento e Instalação de Vidro liso incolor espessura 10.00 mm</v>
          </cell>
          <cell r="C619" t="str">
            <v>m2</v>
          </cell>
          <cell r="D619">
            <v>160</v>
          </cell>
        </row>
        <row r="620">
          <cell r="A620" t="str">
            <v>001.13.00100</v>
          </cell>
          <cell r="B620" t="str">
            <v>Fornecimento e Instalação de Vidro martelado espessura 3.00 mm</v>
          </cell>
          <cell r="C620" t="str">
            <v>m2</v>
          </cell>
          <cell r="D620">
            <v>45.36</v>
          </cell>
        </row>
        <row r="621">
          <cell r="A621" t="str">
            <v>001.13.00120</v>
          </cell>
          <cell r="B621" t="str">
            <v>Fornecimento e Instalação de Vidro canelado comum espessura 4.00 mm</v>
          </cell>
          <cell r="C621" t="str">
            <v>m2</v>
          </cell>
          <cell r="D621">
            <v>45.36</v>
          </cell>
        </row>
        <row r="622">
          <cell r="A622" t="str">
            <v>001.13.00140</v>
          </cell>
          <cell r="B622" t="str">
            <v>Fornecimento e Instalação de Vidro liso fumê cinza espessura 4.00 mm</v>
          </cell>
          <cell r="C622" t="str">
            <v>m2</v>
          </cell>
          <cell r="D622">
            <v>89</v>
          </cell>
        </row>
        <row r="623">
          <cell r="A623" t="str">
            <v>001.13.00160</v>
          </cell>
          <cell r="B623" t="str">
            <v>Fornecimento e Instalação de Vidro liso fumê cinza espessura 5.00 mm</v>
          </cell>
          <cell r="C623" t="str">
            <v>m2</v>
          </cell>
          <cell r="D623">
            <v>108</v>
          </cell>
        </row>
        <row r="624">
          <cell r="A624" t="str">
            <v>001.13.00170</v>
          </cell>
          <cell r="B624" t="str">
            <v>Fornecimento e Instalação de Vidro liso cinza fumê espessura 6.00 mm</v>
          </cell>
          <cell r="C624" t="str">
            <v>m2</v>
          </cell>
          <cell r="D624">
            <v>133</v>
          </cell>
        </row>
        <row r="625">
          <cell r="A625" t="str">
            <v>001.13.00175</v>
          </cell>
          <cell r="B625" t="str">
            <v>Fornecimento e Instalação de Vidro liso cinza fumê espessura 8.00 mm</v>
          </cell>
          <cell r="C625" t="str">
            <v>m2</v>
          </cell>
          <cell r="D625">
            <v>181</v>
          </cell>
        </row>
        <row r="626">
          <cell r="A626" t="str">
            <v>001.13.00180</v>
          </cell>
          <cell r="B626" t="str">
            <v>Fornecimento e Instalação de Vidro liso fumê cinza espessura 10.00 mm</v>
          </cell>
          <cell r="C626" t="str">
            <v>m2</v>
          </cell>
          <cell r="D626">
            <v>235</v>
          </cell>
        </row>
        <row r="627">
          <cell r="A627" t="str">
            <v>001.13.00300</v>
          </cell>
          <cell r="B627" t="str">
            <v>Fornecimento e Instalação de Vidro liso incolor termperado espessura 6.00 mm</v>
          </cell>
          <cell r="C627" t="str">
            <v>m2</v>
          </cell>
          <cell r="D627">
            <v>126</v>
          </cell>
        </row>
        <row r="628">
          <cell r="A628" t="str">
            <v>001.13.00320</v>
          </cell>
          <cell r="B628" t="str">
            <v>Fornecimento e Instalação de Vidro liso incolor termperado espessura 8.00 mm</v>
          </cell>
          <cell r="C628" t="str">
            <v>m2</v>
          </cell>
          <cell r="D628">
            <v>156</v>
          </cell>
        </row>
        <row r="629">
          <cell r="A629" t="str">
            <v>001.13.00340</v>
          </cell>
          <cell r="B629" t="str">
            <v>Fornecimento e Instalação de Vidro liso incolor termperado espessura 10.00 mm</v>
          </cell>
          <cell r="C629" t="str">
            <v>m2</v>
          </cell>
          <cell r="D629">
            <v>196.8</v>
          </cell>
        </row>
        <row r="630">
          <cell r="A630" t="str">
            <v>001.13.00400</v>
          </cell>
          <cell r="B630" t="str">
            <v>Fornecimento e Instalação de Vidro liso cinza fumê temperado espessura 6 mm</v>
          </cell>
          <cell r="C630" t="str">
            <v>m2</v>
          </cell>
          <cell r="D630">
            <v>166</v>
          </cell>
        </row>
        <row r="631">
          <cell r="A631" t="str">
            <v>001.13.00420</v>
          </cell>
          <cell r="B631" t="str">
            <v>Fornecimento e Instalação de Vidro liso cinza fumê temperado espessura 8 mm</v>
          </cell>
          <cell r="C631" t="str">
            <v>m2</v>
          </cell>
          <cell r="D631">
            <v>213</v>
          </cell>
        </row>
        <row r="632">
          <cell r="A632" t="str">
            <v>001.13.00440</v>
          </cell>
          <cell r="B632" t="str">
            <v>Fornecimento e Instalação de Vidro liso cinza fumê temperado espessura 10 mm</v>
          </cell>
          <cell r="C632" t="str">
            <v>m2</v>
          </cell>
          <cell r="D632">
            <v>273</v>
          </cell>
        </row>
        <row r="633">
          <cell r="A633" t="str">
            <v>001.13.00500</v>
          </cell>
          <cell r="B633" t="str">
            <v>Fornecimento e Instalação de Perfil ""U"" Cavalão</v>
          </cell>
          <cell r="C633" t="str">
            <v>ml</v>
          </cell>
          <cell r="D633">
            <v>8.6966000000000001</v>
          </cell>
        </row>
        <row r="634">
          <cell r="A634" t="str">
            <v>001.13.00520</v>
          </cell>
          <cell r="B634" t="str">
            <v>Fornecimento e Instalação de Dobradiça Inferior Para Porta de Vidro</v>
          </cell>
          <cell r="C634" t="str">
            <v>un</v>
          </cell>
          <cell r="D634">
            <v>64.464500000000001</v>
          </cell>
        </row>
        <row r="635">
          <cell r="A635" t="str">
            <v>001.13.00540</v>
          </cell>
          <cell r="B635" t="str">
            <v>Fornecimento e Instalação de Dobradiça Superior Para Porta de Vidro</v>
          </cell>
          <cell r="C635" t="str">
            <v>un</v>
          </cell>
          <cell r="D635">
            <v>64.464500000000001</v>
          </cell>
        </row>
        <row r="636">
          <cell r="A636" t="str">
            <v>001.13.00560</v>
          </cell>
          <cell r="B636" t="str">
            <v>Fornecimento e Instalação de Trinco Para Piso em Porta de Vidro</v>
          </cell>
          <cell r="C636" t="str">
            <v>un</v>
          </cell>
          <cell r="D636">
            <v>97.742900000000006</v>
          </cell>
        </row>
        <row r="637">
          <cell r="A637" t="str">
            <v>001.13.00580</v>
          </cell>
          <cell r="B637" t="str">
            <v>Fornecimento e Instalação de Fechadura e  Contra Fechadura Para Porta de Vidro</v>
          </cell>
          <cell r="C637" t="str">
            <v>cj</v>
          </cell>
          <cell r="D637">
            <v>93.464500000000001</v>
          </cell>
        </row>
        <row r="638">
          <cell r="A638" t="str">
            <v>001.13.00600</v>
          </cell>
          <cell r="B638" t="str">
            <v>Fornecimento e Instalação de Puxador de Madeira Para Porta de Vidro</v>
          </cell>
          <cell r="C638" t="str">
            <v>cj</v>
          </cell>
          <cell r="D638">
            <v>28.464500000000001</v>
          </cell>
        </row>
        <row r="639">
          <cell r="A639" t="str">
            <v>001.13.00800</v>
          </cell>
          <cell r="B639" t="str">
            <v>Fornecimento e instalação de box para banheiro em perfil de alumínio e acrílico cinza, incl.toalheiro</v>
          </cell>
          <cell r="C639" t="str">
            <v>m2</v>
          </cell>
          <cell r="D639">
            <v>87.71</v>
          </cell>
        </row>
        <row r="640">
          <cell r="A640" t="str">
            <v>001.13.00820</v>
          </cell>
          <cell r="B640" t="str">
            <v>Fornecimento e instalação de box para banheiro em perfil de alumínio com acrílico fumê,cristal ou ouro velho, incl. toalheiro</v>
          </cell>
          <cell r="C640" t="str">
            <v>m2</v>
          </cell>
          <cell r="D640">
            <v>87.71</v>
          </cell>
        </row>
        <row r="641">
          <cell r="A641" t="str">
            <v>001.14</v>
          </cell>
          <cell r="B641" t="str">
            <v>PINTURA</v>
          </cell>
          <cell r="D641">
            <v>567.70870000000002</v>
          </cell>
        </row>
        <row r="642">
          <cell r="A642" t="str">
            <v>001.14.00020</v>
          </cell>
          <cell r="B642" t="str">
            <v>Caiação em paredes e tetos à 03 demãos</v>
          </cell>
          <cell r="C642" t="str">
            <v>m2</v>
          </cell>
          <cell r="D642">
            <v>0.82950000000000002</v>
          </cell>
        </row>
        <row r="643">
          <cell r="A643" t="str">
            <v>001.14.00045</v>
          </cell>
          <cell r="B643" t="str">
            <v>Emassamento de Parede Interna ou Forro Com Massa Corrida à Base de PVA  1ª Linha com Duas Demãos</v>
          </cell>
          <cell r="C643" t="str">
            <v>m2</v>
          </cell>
          <cell r="D643">
            <v>3.2168000000000001</v>
          </cell>
        </row>
        <row r="644">
          <cell r="A644" t="str">
            <v>001.14.00047</v>
          </cell>
          <cell r="B644" t="str">
            <v>Emassamento de Parede Interna, Externa ou Forro Com Massa Corrida  Acrílica  1ª Linha com Duas Demãos</v>
          </cell>
          <cell r="C644" t="str">
            <v>m2</v>
          </cell>
          <cell r="D644">
            <v>5.8658000000000001</v>
          </cell>
        </row>
        <row r="645">
          <cell r="A645" t="str">
            <v>001.14.00050</v>
          </cell>
          <cell r="B645" t="str">
            <v>Pintura Em Látex PVA (1ª Linha Renner ou Coral) Sobre Superfície Perfeitamente Emassada, duas demãos</v>
          </cell>
          <cell r="C645" t="str">
            <v>m2</v>
          </cell>
          <cell r="D645">
            <v>3.3008000000000002</v>
          </cell>
        </row>
        <row r="646">
          <cell r="A646" t="str">
            <v>001.14.00080</v>
          </cell>
          <cell r="B646" t="str">
            <v>Pintura Em Látex PVA (1ª Linha Renner ou Coral) em superfície rebocada executada como segue: limpeza e lixamento preliminar , uma demão de selador(, duas demãos de tinta de acabamento</v>
          </cell>
          <cell r="C646" t="str">
            <v>m2</v>
          </cell>
          <cell r="D646">
            <v>5.6215000000000002</v>
          </cell>
        </row>
        <row r="647">
          <cell r="A647" t="str">
            <v>001.14.00100</v>
          </cell>
          <cell r="B647" t="str">
            <v>Pintura Látex Acrílica (1ª Linha Renner ou Coral) Sobre Superfície Perfeitamente Emassada, duas demãos</v>
          </cell>
          <cell r="C647" t="str">
            <v>m2</v>
          </cell>
          <cell r="D647">
            <v>3.4565999999999999</v>
          </cell>
        </row>
        <row r="648">
          <cell r="A648" t="str">
            <v>001.14.00120</v>
          </cell>
          <cell r="B648" t="str">
            <v>Pintura Látex Acrílico(1ª Linha Renner ou Coral) em superfície rebocada executada como segue: limpeza e lixamento preliminar, uma demão de selador acrílico e duas demãos de tinta de acabamento</v>
          </cell>
          <cell r="C648" t="str">
            <v>m2</v>
          </cell>
          <cell r="D648">
            <v>5.7773000000000003</v>
          </cell>
        </row>
        <row r="649">
          <cell r="A649" t="str">
            <v>001.14.00140</v>
          </cell>
          <cell r="B649" t="str">
            <v>Textura Acrílica (1ªLinha) em Parede Externa ou Interna, incl. Selador Acrílico</v>
          </cell>
          <cell r="C649" t="str">
            <v>m2</v>
          </cell>
          <cell r="D649">
            <v>6.7023999999999999</v>
          </cell>
        </row>
        <row r="650">
          <cell r="A650" t="str">
            <v>001.14.00180</v>
          </cell>
          <cell r="B650" t="str">
            <v>Pintura em esquadria de ferro inclusive lixamento uma demão de zarcão, correções de imperfeições e 02 demãos de tinta base de grafite</v>
          </cell>
          <cell r="C650" t="str">
            <v>M2</v>
          </cell>
          <cell r="D650">
            <v>11.231999999999999</v>
          </cell>
        </row>
        <row r="651">
          <cell r="A651" t="str">
            <v>001.14.00200</v>
          </cell>
          <cell r="B651" t="str">
            <v>Pintura em esquadria de ferro inclusive lixamento uma demão de zarcão, correções de imperfeições e 02 demãos de tinta base de esmalte</v>
          </cell>
          <cell r="C651" t="str">
            <v>M2</v>
          </cell>
          <cell r="D651">
            <v>10.92</v>
          </cell>
        </row>
        <row r="652">
          <cell r="A652" t="str">
            <v>001.14.00220</v>
          </cell>
          <cell r="B652" t="str">
            <v>Pintura em esquadria de ferro inclusive lixamento uma demão de zarcão, correções de imperfeições e 02 demãos de tinta base de alimínio</v>
          </cell>
          <cell r="C652" t="str">
            <v>M2</v>
          </cell>
          <cell r="D652">
            <v>10.92</v>
          </cell>
        </row>
        <row r="653">
          <cell r="A653" t="str">
            <v>001.14.00240</v>
          </cell>
          <cell r="B653" t="str">
            <v>Pintura em esquadria de ferro inclusive lixamento uma demão de zarcão, correções de imperfeições e 02 demãos de tinta base de óleo</v>
          </cell>
          <cell r="C653" t="str">
            <v>M2</v>
          </cell>
          <cell r="D653">
            <v>10.92</v>
          </cell>
        </row>
        <row r="654">
          <cell r="A654" t="str">
            <v>001.14.00260</v>
          </cell>
          <cell r="B654" t="str">
            <v>Pintura a esmalte em esquadrias de madeira com massa corrida</v>
          </cell>
          <cell r="C654" t="str">
            <v>M2</v>
          </cell>
          <cell r="D654">
            <v>12.138299999999999</v>
          </cell>
        </row>
        <row r="655">
          <cell r="A655" t="str">
            <v>001.14.00280</v>
          </cell>
          <cell r="B655" t="str">
            <v>Pintura a esmalte em esquadria de madeira sem massa corrida aplicada a 2 ou 3 demãos após os lixamentos preliminares</v>
          </cell>
          <cell r="C655" t="str">
            <v>M2</v>
          </cell>
          <cell r="D655">
            <v>8.1234000000000002</v>
          </cell>
        </row>
        <row r="656">
          <cell r="A656" t="str">
            <v>001.14.00300</v>
          </cell>
          <cell r="B656" t="str">
            <v>Pintura a esmalte com massa corrida em rodpés de madeira à 3 demãos aos após lixamento preliminar</v>
          </cell>
          <cell r="C656" t="str">
            <v>ML</v>
          </cell>
          <cell r="D656">
            <v>2.4647999999999999</v>
          </cell>
        </row>
        <row r="657">
          <cell r="A657" t="str">
            <v>001.14.00320</v>
          </cell>
          <cell r="B657" t="str">
            <v>Pintura à esmalte em forro de madeira à duas demãos em superfície lixada aparelhada e amassada</v>
          </cell>
          <cell r="C657" t="str">
            <v>M2</v>
          </cell>
          <cell r="D657">
            <v>11.679399999999999</v>
          </cell>
        </row>
        <row r="658">
          <cell r="A658" t="str">
            <v>001.14.00340</v>
          </cell>
          <cell r="B658" t="str">
            <v>Pintura em estrutura metálica com grafite incl. limpeza com escova de aço e duas demãos de zarcão</v>
          </cell>
          <cell r="C658" t="str">
            <v>M2</v>
          </cell>
          <cell r="D658">
            <v>5.1622000000000003</v>
          </cell>
        </row>
        <row r="659">
          <cell r="A659" t="str">
            <v>001.14.00360</v>
          </cell>
          <cell r="B659" t="str">
            <v>Pintura em estrutura metálica com alumínio incl. limpeza com escova de aço e duas demãos de zarcão</v>
          </cell>
          <cell r="C659" t="str">
            <v>M2</v>
          </cell>
          <cell r="D659">
            <v>5.1622000000000003</v>
          </cell>
        </row>
        <row r="660">
          <cell r="A660" t="str">
            <v>001.14.00380</v>
          </cell>
          <cell r="B660" t="str">
            <v>Pintura em estrutura metálica com esmalte incl. limpeza com escova de aço e duas demãos de zarcão</v>
          </cell>
          <cell r="C660" t="str">
            <v>M2</v>
          </cell>
          <cell r="D660">
            <v>5.1622000000000003</v>
          </cell>
        </row>
        <row r="661">
          <cell r="A661" t="str">
            <v>001.14.00400</v>
          </cell>
          <cell r="B661" t="str">
            <v>Pintura em cobertura metálica zincada inclusive limpeza das superfícies (interna e externa) na face interna.uma demão de tinta base (cromato de zinco) e duas demãos de tinta de acabamento de base sintética,</v>
          </cell>
          <cell r="C661" t="str">
            <v>M2</v>
          </cell>
          <cell r="D661">
            <v>6.2954999999999997</v>
          </cell>
        </row>
        <row r="662">
          <cell r="A662" t="str">
            <v>001.14.00420</v>
          </cell>
          <cell r="B662" t="str">
            <v>Pintura em cobertura metálica zincada inclusive limpeza das superfícies (interna e externa) na face externa aplicação de emulsão asfáltica a frio na espessura aproximadamente de 1.00 mm, uma demão de acabamento com tinta base de asfalto</v>
          </cell>
          <cell r="C662" t="str">
            <v>M2</v>
          </cell>
          <cell r="D662">
            <v>13.938700000000001</v>
          </cell>
        </row>
        <row r="663">
          <cell r="A663" t="str">
            <v>001.14.00500</v>
          </cell>
          <cell r="B663" t="str">
            <v>Pintura em paredes internas com esmalte incl 02 demaos de massa corrida pva</v>
          </cell>
          <cell r="C663" t="str">
            <v>m2</v>
          </cell>
          <cell r="D663">
            <v>9.0358999999999998</v>
          </cell>
        </row>
        <row r="664">
          <cell r="A664" t="str">
            <v>001.14.00520</v>
          </cell>
          <cell r="B664" t="str">
            <v>Pintura em paredes internas com esmalte e com retoque de  massa corrida</v>
          </cell>
          <cell r="C664" t="str">
            <v>m2</v>
          </cell>
          <cell r="D664">
            <v>6.5467000000000004</v>
          </cell>
        </row>
        <row r="665">
          <cell r="A665" t="str">
            <v>001.14.00540</v>
          </cell>
          <cell r="B665" t="str">
            <v>Pintura interan a óleo em paredes com massa corrida executada da seguinte forma: lixamento preliminar a seco com lixa n.1 e limpeza do pó resultante, aparelhamento com 01 demão de líquido base (impermeabilizante) aplicado a trincha ou pincel</v>
          </cell>
          <cell r="C665" t="str">
            <v>M2</v>
          </cell>
          <cell r="D665">
            <v>12.288600000000001</v>
          </cell>
        </row>
        <row r="666">
          <cell r="A666" t="str">
            <v>001.14.00560</v>
          </cell>
          <cell r="B666" t="str">
            <v>Pintura à óleo em paredes internas, duas demãos, sem massa corrida executada da seguinte forma: lixamento preliminar a seco com lixa n.1 e limpeza do pó resultante - aparelhamento 01 demão com líquidobase (impermeabilizante) - 02 ou 03 demãos</v>
          </cell>
          <cell r="C666" t="str">
            <v>M2</v>
          </cell>
          <cell r="D666">
            <v>6.5467000000000004</v>
          </cell>
        </row>
        <row r="667">
          <cell r="A667" t="str">
            <v>001.14.00580</v>
          </cell>
          <cell r="B667" t="str">
            <v>Pintura a óleo em esquadrias de madeira c/massa corrida</v>
          </cell>
          <cell r="C667" t="str">
            <v>M2</v>
          </cell>
          <cell r="D667">
            <v>10.803900000000001</v>
          </cell>
        </row>
        <row r="668">
          <cell r="A668" t="str">
            <v>001.14.00600</v>
          </cell>
          <cell r="B668" t="str">
            <v>Pintura em porta de madeira com tinta a óleo renner ou similar</v>
          </cell>
          <cell r="C668" t="str">
            <v>M2</v>
          </cell>
          <cell r="D668">
            <v>7.2595999999999998</v>
          </cell>
        </row>
        <row r="669">
          <cell r="A669" t="str">
            <v>001.14.00620</v>
          </cell>
          <cell r="B669" t="str">
            <v>Pintura à óleo em rodapés de madeira à duas demãos após lixamento preliminar com retoques de massa para vedação de juntas, orifícios e outros defeitos</v>
          </cell>
          <cell r="C669" t="str">
            <v>ML</v>
          </cell>
          <cell r="D669">
            <v>1.4247000000000001</v>
          </cell>
        </row>
        <row r="670">
          <cell r="A670" t="str">
            <v>001.14.00640</v>
          </cell>
          <cell r="B670" t="str">
            <v>Pintura externa à óleo em madeira (portões, cerca, etc) à 03 demãos s/ aparelhamento e emassamento prévio</v>
          </cell>
          <cell r="C670" t="str">
            <v>M2</v>
          </cell>
          <cell r="D670">
            <v>7.2411000000000003</v>
          </cell>
        </row>
        <row r="671">
          <cell r="A671" t="str">
            <v>001.14.00660</v>
          </cell>
          <cell r="B671" t="str">
            <v>Pintura à óleo em madeiramento aparente (galpões, passadiços e beirais) a 3 demãos sem aparelhamento e emassamento prévio</v>
          </cell>
          <cell r="C671" t="str">
            <v>M2</v>
          </cell>
          <cell r="D671">
            <v>5.1379000000000001</v>
          </cell>
        </row>
        <row r="672">
          <cell r="A672" t="str">
            <v>001.14.00680</v>
          </cell>
          <cell r="B672" t="str">
            <v>Pintura externa c/ verniz plástico a base de poliuretano (verniz de barco) aplicado à 3 demãos sobre esquadrias e peça de madeira expostas ao tempo convenientemente intercalado entre as demãos</v>
          </cell>
          <cell r="C672" t="str">
            <v>M2</v>
          </cell>
          <cell r="D672">
            <v>6.3966000000000003</v>
          </cell>
        </row>
        <row r="673">
          <cell r="A673" t="str">
            <v>001.14.00700</v>
          </cell>
          <cell r="B673" t="str">
            <v>Pintura envernizamento de alvenaria aparente inclusive a preparação da superfície em 02 demãos</v>
          </cell>
          <cell r="C673" t="str">
            <v>M2</v>
          </cell>
          <cell r="D673">
            <v>6.3194999999999997</v>
          </cell>
        </row>
        <row r="674">
          <cell r="A674" t="str">
            <v>001.14.00720</v>
          </cell>
          <cell r="B674" t="str">
            <v>Pintura com verniz acrílico sobre paredes de concreto aplicado à duas demãos</v>
          </cell>
          <cell r="C674" t="str">
            <v>M2</v>
          </cell>
          <cell r="D674">
            <v>4.5887000000000002</v>
          </cell>
        </row>
        <row r="675">
          <cell r="A675" t="str">
            <v>001.14.00740</v>
          </cell>
          <cell r="B675" t="str">
            <v>Envernizamento interno em esquadrias ou forro de madeira executador da seguinte forma:lixamento e limpeza preliminar, correção de defeitos com massa incolor seguido de lixamento, duas demãos de verniz de  aparelho e lixamento e 02 demãos de verniz</v>
          </cell>
          <cell r="C675" t="str">
            <v>m2</v>
          </cell>
          <cell r="D675">
            <v>6.9894999999999996</v>
          </cell>
        </row>
        <row r="676">
          <cell r="A676" t="str">
            <v>001.14.00780</v>
          </cell>
          <cell r="B676" t="str">
            <v>Pintura - envernizamento de rodapés de madeira lixada e aparelhada com retoque de massa para correção de juntas e orifícios, verniz e acabamento aplicado em duas demãos a pincel</v>
          </cell>
          <cell r="C676" t="str">
            <v>M2</v>
          </cell>
          <cell r="D676">
            <v>1.3159000000000001</v>
          </cell>
        </row>
        <row r="677">
          <cell r="A677" t="str">
            <v>001.14.00800</v>
          </cell>
          <cell r="B677" t="str">
            <v>Pintura - envernizamento de rodapés de madeira lixada e aparelhada com retoque de massa para correção de juntas e orifícios, verniz e acabamento aplicado em duas demãos a boneca</v>
          </cell>
          <cell r="C677" t="str">
            <v>M2</v>
          </cell>
          <cell r="D677">
            <v>1.4247000000000001</v>
          </cell>
        </row>
        <row r="678">
          <cell r="A678" t="str">
            <v>001.14.00820</v>
          </cell>
          <cell r="B678" t="str">
            <v>Enceramento de madeira à boneca (portas, lambris, painéis  divisões) recomendada apenas para madeiras nobres como imbuia, caviúna, perobinha do campo, jacarandá, etc. e executado como segue: limpeza e lixamento preliminar, obturação de orifíc</v>
          </cell>
          <cell r="C678" t="str">
            <v>M2</v>
          </cell>
          <cell r="D678">
            <v>6.3776000000000002</v>
          </cell>
        </row>
        <row r="679">
          <cell r="A679" t="str">
            <v>001.14.00840</v>
          </cell>
          <cell r="B679" t="str">
            <v>Pintura externa em madeira aparente c/ líquido imunizante aplicado à brocha, pistola ou por imersão de acordo com as especificações  do fabricante</v>
          </cell>
          <cell r="C679" t="str">
            <v>M2</v>
          </cell>
          <cell r="D679">
            <v>1.6344000000000001</v>
          </cell>
        </row>
        <row r="680">
          <cell r="A680" t="str">
            <v>001.14.00860</v>
          </cell>
          <cell r="B680" t="str">
            <v>Pintura c/nata de cimento</v>
          </cell>
          <cell r="C680" t="str">
            <v>M2</v>
          </cell>
          <cell r="D680">
            <v>2.0015999999999998</v>
          </cell>
        </row>
        <row r="681">
          <cell r="A681" t="str">
            <v>001.14.00880</v>
          </cell>
          <cell r="B681" t="str">
            <v>Pintura novacor piso</v>
          </cell>
          <cell r="C681" t="str">
            <v>M2</v>
          </cell>
          <cell r="D681">
            <v>3.8180000000000001</v>
          </cell>
        </row>
        <row r="682">
          <cell r="A682" t="str">
            <v>001.14.00885</v>
          </cell>
          <cell r="B682" t="str">
            <v>Pintura de marcação da quadra de esportes c/tinta especial (conf.especificação da cbd) inclusive preparo da superfície (larg. 5.00 cm)</v>
          </cell>
          <cell r="C682" t="str">
            <v>ml</v>
          </cell>
          <cell r="D682">
            <v>4.2458999999999998</v>
          </cell>
        </row>
        <row r="683">
          <cell r="A683" t="str">
            <v>001.14.00890</v>
          </cell>
          <cell r="B683" t="str">
            <v>Pintura de marcação do campo de futebol a cal inclusive preparação do terreno largura 10 cm (conf. especif.do dop)</v>
          </cell>
          <cell r="C683" t="str">
            <v>ml</v>
          </cell>
          <cell r="D683">
            <v>3.1234000000000002</v>
          </cell>
        </row>
        <row r="684">
          <cell r="A684" t="str">
            <v>001.14.00900</v>
          </cell>
          <cell r="B684" t="str">
            <v>Resina aplicada a duas demaos em pisos diversos</v>
          </cell>
          <cell r="C684" t="str">
            <v>M2</v>
          </cell>
          <cell r="D684">
            <v>1.9704999999999999</v>
          </cell>
        </row>
        <row r="685">
          <cell r="A685" t="str">
            <v>001.14.00920</v>
          </cell>
          <cell r="B685" t="str">
            <v>Raspagem, lixamento e aplicacao de sinteco fosco e semi-fosco</v>
          </cell>
          <cell r="C685" t="str">
            <v>M2</v>
          </cell>
          <cell r="D685">
            <v>6.0164999999999997</v>
          </cell>
        </row>
        <row r="686">
          <cell r="A686" t="str">
            <v>001.14.00940</v>
          </cell>
          <cell r="B686" t="str">
            <v>Pintura em concreto aparente com silicone aplicado a duas demãos</v>
          </cell>
          <cell r="C686" t="str">
            <v>m2</v>
          </cell>
          <cell r="D686">
            <v>5.9813000000000001</v>
          </cell>
        </row>
        <row r="687">
          <cell r="A687" t="str">
            <v>001.14.00960</v>
          </cell>
          <cell r="B687" t="str">
            <v>Pintura do nome do estado e da atividade</v>
          </cell>
          <cell r="C687" t="str">
            <v>UN</v>
          </cell>
          <cell r="D687">
            <v>188.68</v>
          </cell>
        </row>
        <row r="688">
          <cell r="A688" t="str">
            <v>001.14.00980</v>
          </cell>
          <cell r="B688" t="str">
            <v>Pintura com tinta epóxi sobre massa corrida em paredes executadas com segue: lixamento das superfícies rebocadas - cuidadosa remoção do pó preferivelmente com jato de ar- aplicação de 02 demãos de massa corrida a base de epoxi com desempenade</v>
          </cell>
          <cell r="C688" t="str">
            <v>M2</v>
          </cell>
          <cell r="D688">
            <v>35.031999999999996</v>
          </cell>
        </row>
        <row r="689">
          <cell r="A689" t="str">
            <v>001.14.01000</v>
          </cell>
          <cell r="B689" t="str">
            <v>Pintura osmocolor em peças de madeira (esquadrias, forros, etc.) incolor, aplicado a duas demãos</v>
          </cell>
          <cell r="C689" t="str">
            <v>M2</v>
          </cell>
          <cell r="D689">
            <v>4.2371999999999996</v>
          </cell>
        </row>
        <row r="690">
          <cell r="A690" t="str">
            <v>001.14.01020</v>
          </cell>
          <cell r="B690" t="str">
            <v>Pintura de conservação de parede ou teto sem retoque de massa,com látex pva à uma demão</v>
          </cell>
          <cell r="C690" t="str">
            <v>M2</v>
          </cell>
          <cell r="D690">
            <v>2.4794</v>
          </cell>
        </row>
        <row r="691">
          <cell r="A691" t="str">
            <v>001.14.01040</v>
          </cell>
          <cell r="B691" t="str">
            <v>Pintura de conservação de parede ou teto sem retoque de massa,com látex pva a duas demãos</v>
          </cell>
          <cell r="C691" t="str">
            <v>M2</v>
          </cell>
          <cell r="D691">
            <v>4.0279999999999996</v>
          </cell>
        </row>
        <row r="692">
          <cell r="A692" t="str">
            <v>001.14.01060</v>
          </cell>
          <cell r="B692" t="str">
            <v>Pintura de conservação de parede ou teto sem retoque de massa,com tinta a oleo  à uma demão</v>
          </cell>
          <cell r="C692" t="str">
            <v>M2</v>
          </cell>
          <cell r="D692">
            <v>2.6795</v>
          </cell>
        </row>
        <row r="693">
          <cell r="A693" t="str">
            <v>001.14.01080</v>
          </cell>
          <cell r="B693" t="str">
            <v>Pintura de conservação de parede ou teto sem retoque de massa,com tinta a oleo a duas demãos</v>
          </cell>
          <cell r="C693" t="str">
            <v>M2</v>
          </cell>
          <cell r="D693">
            <v>4.6542000000000003</v>
          </cell>
        </row>
        <row r="694">
          <cell r="A694" t="str">
            <v>001.14.01100</v>
          </cell>
          <cell r="B694" t="str">
            <v>Pintura de conservação de parede ou teto sem retoque de massa,com tinta látex acrilico  à uma demão</v>
          </cell>
          <cell r="C694" t="str">
            <v>M2</v>
          </cell>
          <cell r="D694">
            <v>2.5710999999999999</v>
          </cell>
        </row>
        <row r="695">
          <cell r="A695" t="str">
            <v>001.14.01120</v>
          </cell>
          <cell r="B695" t="str">
            <v>Pintura de conservação de parede ou teto sem retoque de massa,com tinta látex acrilico  a duas demãos</v>
          </cell>
          <cell r="C695" t="str">
            <v>M2</v>
          </cell>
          <cell r="D695">
            <v>4.1837999999999997</v>
          </cell>
        </row>
        <row r="696">
          <cell r="A696" t="str">
            <v>001.14.01140</v>
          </cell>
          <cell r="B696" t="str">
            <v>Pintura de conservação em parede ou teto com retoque de massa, com látex pva à duas demãos</v>
          </cell>
          <cell r="C696" t="str">
            <v>M2</v>
          </cell>
          <cell r="D696">
            <v>4.7826000000000004</v>
          </cell>
        </row>
        <row r="697">
          <cell r="A697" t="str">
            <v>001.14.01160</v>
          </cell>
          <cell r="B697" t="str">
            <v>Pintura de conservação em parede ou teto com retoque de massa, com tinta a óleo  à duas demãos</v>
          </cell>
          <cell r="C697" t="str">
            <v>M2</v>
          </cell>
          <cell r="D697">
            <v>5.1142000000000003</v>
          </cell>
        </row>
        <row r="698">
          <cell r="A698" t="str">
            <v>001.14.01180</v>
          </cell>
          <cell r="B698" t="str">
            <v>Pintura de conservação em parede ou teto com retoque de massa, com tinta latéx acrilílico  à duas demãos</v>
          </cell>
          <cell r="C698" t="str">
            <v>M2</v>
          </cell>
          <cell r="D698">
            <v>4.9383999999999997</v>
          </cell>
        </row>
        <row r="699">
          <cell r="A699" t="str">
            <v>001.14.01200</v>
          </cell>
          <cell r="B699" t="str">
            <v>Pintura de conservação em esquadria metálica com tinta a oleo à uma demão com retoque da pintura de base (zarcão ou grafite)</v>
          </cell>
          <cell r="C699" t="str">
            <v>M2</v>
          </cell>
          <cell r="D699">
            <v>3.3662999999999998</v>
          </cell>
        </row>
        <row r="700">
          <cell r="A700" t="str">
            <v>001.14.01220</v>
          </cell>
          <cell r="B700" t="str">
            <v>Pintura de conservação em esquadria metálica com tinta a oleo a duas demãos com retoque da pintura de base (zarcão ou grafite)</v>
          </cell>
          <cell r="C700" t="str">
            <v>M2</v>
          </cell>
          <cell r="D700">
            <v>5.2016</v>
          </cell>
        </row>
        <row r="701">
          <cell r="A701" t="str">
            <v>001.14.01240</v>
          </cell>
          <cell r="B701" t="str">
            <v>Pintura de conservação em esquadria metálica com tinta grafite à uma demão com retoque da pintura de base (zarcão ou grafite)</v>
          </cell>
          <cell r="C701" t="str">
            <v>M2</v>
          </cell>
          <cell r="D701">
            <v>3.5796999999999999</v>
          </cell>
        </row>
        <row r="702">
          <cell r="A702" t="str">
            <v>001.14.01260</v>
          </cell>
          <cell r="B702" t="str">
            <v>Pintura de conservação em esquadria metálica com tinta grafite a duas demãos com retoque da pintura de base (zarcão ou grafite)</v>
          </cell>
          <cell r="C702" t="str">
            <v>M2</v>
          </cell>
          <cell r="D702">
            <v>5.6112000000000002</v>
          </cell>
        </row>
        <row r="703">
          <cell r="A703" t="str">
            <v>001.14.01280</v>
          </cell>
          <cell r="B703" t="str">
            <v>Pintura de conservação em esquadria metálica com tinta esmalte à uma demão com retoque da pintura de base (zarcão ou grafite)</v>
          </cell>
          <cell r="C703" t="str">
            <v>M2</v>
          </cell>
          <cell r="D703">
            <v>3.5796999999999999</v>
          </cell>
        </row>
        <row r="704">
          <cell r="A704" t="str">
            <v>001.14.01300</v>
          </cell>
          <cell r="B704" t="str">
            <v>Pintura de conservação em esquadria metálica com tinta esmalte a duas demãos com retoque da pintura de base (zarcão ou grafite)</v>
          </cell>
          <cell r="C704" t="str">
            <v>M2</v>
          </cell>
          <cell r="D704">
            <v>5.6112000000000002</v>
          </cell>
        </row>
        <row r="705">
          <cell r="A705" t="str">
            <v>001.15</v>
          </cell>
          <cell r="B705" t="str">
            <v>SERVIÇOS COMPLEMENTARES</v>
          </cell>
          <cell r="D705">
            <v>11119.1955</v>
          </cell>
        </row>
        <row r="706">
          <cell r="A706" t="str">
            <v>001.15.00020</v>
          </cell>
          <cell r="B706" t="str">
            <v>Fornecimento de quadro negro conforme detalhe do dop de 4.00x1.20m executado na obra. após chapisco prévio será executado o emboço com argamassa 1:4:8 e reboco com argamassa 1:2 ;12 de granulação fina com superfície cuidadosamente desempenada. pintura p</v>
          </cell>
          <cell r="C706" t="str">
            <v>UN</v>
          </cell>
          <cell r="D706">
            <v>120.81959999999999</v>
          </cell>
        </row>
        <row r="707">
          <cell r="A707" t="str">
            <v>001.15.00040</v>
          </cell>
          <cell r="B707" t="str">
            <v>Fornecimento de quadro negro conforme detalhe do dop de 4.00x1.20 m executado na obra, a 80 cm do piso acabado. após chapisco prévio será executado o emboço 1:4:8 e reboco com argamassa 1:4:12 de granulação fina com a superfície cuidadosamente desempena</v>
          </cell>
          <cell r="C707" t="str">
            <v>UN</v>
          </cell>
          <cell r="D707">
            <v>113.8336</v>
          </cell>
        </row>
        <row r="708">
          <cell r="A708" t="str">
            <v>001.15.00060</v>
          </cell>
          <cell r="B708" t="str">
            <v>Recuperação de quadro negro com retoque de massa (base de óleo) lixamento e polimento com lixa de água e pintura com duas demãos de tinta verde opaca especial</v>
          </cell>
          <cell r="C708" t="str">
            <v>UN</v>
          </cell>
          <cell r="D708">
            <v>52.390799999999999</v>
          </cell>
        </row>
        <row r="709">
          <cell r="A709" t="str">
            <v>001.15.00080</v>
          </cell>
          <cell r="B709" t="str">
            <v>Fornecimento e instalação de quadro negro de madeira compensada 6 mm de espessura incl.moldura e porta giz</v>
          </cell>
          <cell r="C709" t="str">
            <v>M2</v>
          </cell>
          <cell r="D709">
            <v>38.443199999999997</v>
          </cell>
        </row>
        <row r="710">
          <cell r="A710" t="str">
            <v>001.15.00100</v>
          </cell>
          <cell r="B710" t="str">
            <v>Fornecimento e instalação de porta giz de madeira c/guarnição</v>
          </cell>
          <cell r="C710" t="str">
            <v>ML</v>
          </cell>
          <cell r="D710">
            <v>3.6655000000000002</v>
          </cell>
        </row>
        <row r="711">
          <cell r="A711" t="str">
            <v>001.15.00120</v>
          </cell>
          <cell r="B711" t="str">
            <v>Fornecimento e instalação de placa de inauguração para grupo escolar (25.00x40.00) cm</v>
          </cell>
          <cell r="C711" t="str">
            <v>UN</v>
          </cell>
          <cell r="D711">
            <v>155.1592</v>
          </cell>
        </row>
        <row r="712">
          <cell r="A712" t="str">
            <v>001.15.00140</v>
          </cell>
          <cell r="B712" t="str">
            <v>Fornecimento e instalação de placa de inauguração para cadeias públicas (36.50x47.00) cm</v>
          </cell>
          <cell r="C712" t="str">
            <v>UN</v>
          </cell>
          <cell r="D712">
            <v>205.1592</v>
          </cell>
        </row>
        <row r="713">
          <cell r="A713" t="str">
            <v>001.15.00160</v>
          </cell>
          <cell r="B713" t="str">
            <v>Fornecimento e instalação de placa de inauguração p/ escritório regional urbano da prodeagro - 25x40cm</v>
          </cell>
          <cell r="C713" t="str">
            <v>UN</v>
          </cell>
          <cell r="D713">
            <v>1355.1592000000001</v>
          </cell>
        </row>
        <row r="714">
          <cell r="A714" t="str">
            <v>001.15.00180</v>
          </cell>
          <cell r="B714" t="str">
            <v>Fornecimento e instalação de placa de inauguração em alumínio fundido 65.00x75.00cm</v>
          </cell>
          <cell r="C714" t="str">
            <v>UN</v>
          </cell>
          <cell r="D714">
            <v>403.91770000000002</v>
          </cell>
        </row>
        <row r="715">
          <cell r="A715" t="str">
            <v>001.15.00220</v>
          </cell>
          <cell r="B715" t="str">
            <v>Fornecimento e instalação de mastro p/bandeira em poste cônico inclusive pintura e pertences altura livre 5.00 m</v>
          </cell>
          <cell r="C715" t="str">
            <v>UN</v>
          </cell>
          <cell r="D715">
            <v>202.4341</v>
          </cell>
        </row>
        <row r="716">
          <cell r="A716" t="str">
            <v>001.15.00240</v>
          </cell>
          <cell r="B716" t="str">
            <v>Fornecimento e instalação de mastro p/bandeira em cano galvanizado diâmetro 3 pol inclusive pintura e pertences altura livre 5 m</v>
          </cell>
          <cell r="C716" t="str">
            <v>UN</v>
          </cell>
          <cell r="D716">
            <v>282.38</v>
          </cell>
        </row>
        <row r="717">
          <cell r="A717" t="str">
            <v>001.15.00260</v>
          </cell>
          <cell r="B717" t="str">
            <v>Fornecimento e instalação de mastro p/bandeira constituído de 3 postes de cano galvanizado diâmetro 3 pol conforme detalhe do dop</v>
          </cell>
          <cell r="C717" t="str">
            <v>CJ</v>
          </cell>
          <cell r="D717">
            <v>1608.9369999999999</v>
          </cell>
        </row>
        <row r="718">
          <cell r="A718" t="str">
            <v>001.15.00280</v>
          </cell>
          <cell r="B718" t="str">
            <v>Fornecimento e instalação de trave p/futebol de salão incluindo pintura, rede de nylon conforme detalhe dop</v>
          </cell>
          <cell r="C718" t="str">
            <v>CJ</v>
          </cell>
          <cell r="D718">
            <v>760.20069999999998</v>
          </cell>
        </row>
        <row r="719">
          <cell r="A719" t="str">
            <v>001.15.00320</v>
          </cell>
          <cell r="B719" t="str">
            <v>Fornecimento e instalação de suporte p/tabela de basquete em treliçado inclusive pilares de concreto armado (aparente), fundação, pintura (treliças) conforme det. do dop</v>
          </cell>
          <cell r="C719" t="str">
            <v>UN</v>
          </cell>
          <cell r="D719">
            <v>2282.6612</v>
          </cell>
        </row>
        <row r="720">
          <cell r="A720" t="str">
            <v>001.15.00360</v>
          </cell>
          <cell r="B720" t="str">
            <v>Fornecimento e instalação de suporte p/voley em cano galvanizado diâmetro 3 pol inclusive pintura dos mastros, catraca, rede e demais pertences ( 02 postes)</v>
          </cell>
          <cell r="C720" t="str">
            <v>CJ</v>
          </cell>
          <cell r="D720">
            <v>472.16430000000003</v>
          </cell>
        </row>
        <row r="721">
          <cell r="A721" t="str">
            <v>001.15.00720</v>
          </cell>
          <cell r="B721" t="str">
            <v>Fornecimento e instalação de bancada seca em ardósia polida  1.50 x 0.80</v>
          </cell>
          <cell r="C721" t="str">
            <v>UN</v>
          </cell>
          <cell r="D721">
            <v>180.96340000000001</v>
          </cell>
        </row>
        <row r="722">
          <cell r="A722" t="str">
            <v>001.15.00760</v>
          </cell>
          <cell r="B722" t="str">
            <v>Fornecimento e instalação de bancada seca em granito polido</v>
          </cell>
          <cell r="C722" t="str">
            <v>M2</v>
          </cell>
          <cell r="D722">
            <v>213.31739999999999</v>
          </cell>
        </row>
        <row r="723">
          <cell r="A723" t="str">
            <v>001.15.00860</v>
          </cell>
          <cell r="B723" t="str">
            <v>Fornecimento e assentamento de revestimento externo com retalhos de pedra de mao</v>
          </cell>
          <cell r="C723" t="str">
            <v>M2</v>
          </cell>
          <cell r="D723">
            <v>9.4884000000000004</v>
          </cell>
        </row>
        <row r="724">
          <cell r="A724" t="str">
            <v>001.15.00940</v>
          </cell>
          <cell r="B724" t="str">
            <v>Fornecimento e instalação de armário sob pia em fórmica</v>
          </cell>
          <cell r="C724" t="str">
            <v>M2</v>
          </cell>
          <cell r="D724">
            <v>225</v>
          </cell>
        </row>
        <row r="725">
          <cell r="A725" t="str">
            <v>001.15.00960</v>
          </cell>
          <cell r="B725" t="str">
            <v>Fornecimento e instalação de armário em madeira aparente aparelhada e tratada</v>
          </cell>
          <cell r="C725" t="str">
            <v>M2</v>
          </cell>
          <cell r="D725">
            <v>114.4671</v>
          </cell>
        </row>
        <row r="726">
          <cell r="A726" t="str">
            <v>001.15.00980</v>
          </cell>
          <cell r="B726" t="str">
            <v>Fornecimento e instalação de armário em alvenaria com prateleiras de madeira aparelhada (2,40x0,60x3,00)m</v>
          </cell>
          <cell r="C726" t="str">
            <v>UN</v>
          </cell>
          <cell r="D726">
            <v>272.2611</v>
          </cell>
        </row>
        <row r="727">
          <cell r="A727" t="str">
            <v>001.15.01000</v>
          </cell>
          <cell r="B727" t="str">
            <v>Fornecimento e instalação de balcão de madeira conf. projeto 12.20 x 0.60 x 1.00 m</v>
          </cell>
          <cell r="C727" t="str">
            <v>UN</v>
          </cell>
          <cell r="D727">
            <v>969.9</v>
          </cell>
        </row>
        <row r="728">
          <cell r="A728" t="str">
            <v>001.15.01080</v>
          </cell>
          <cell r="B728" t="str">
            <v>Fornecimento e instalação de exaustor elétrico com d=50cm 1cv</v>
          </cell>
          <cell r="C728" t="str">
            <v>UN</v>
          </cell>
          <cell r="D728">
            <v>161.9177</v>
          </cell>
        </row>
        <row r="729">
          <cell r="A729" t="str">
            <v>001.15.01140</v>
          </cell>
          <cell r="B729" t="str">
            <v>Fornecimento e instalação de mola p/ porta tipo vai-vem</v>
          </cell>
          <cell r="C729" t="str">
            <v>UN</v>
          </cell>
          <cell r="D729">
            <v>33.330399999999997</v>
          </cell>
        </row>
        <row r="730">
          <cell r="A730" t="str">
            <v>001.15.01220</v>
          </cell>
          <cell r="B730" t="str">
            <v>Fornecimento e instalação  de banca ou tampo de ardósia natural cor preta tipo on c/ resinex</v>
          </cell>
          <cell r="C730" t="str">
            <v>M2</v>
          </cell>
          <cell r="D730">
            <v>110.0046</v>
          </cell>
        </row>
        <row r="731">
          <cell r="A731" t="str">
            <v>001.15.01240</v>
          </cell>
          <cell r="B731" t="str">
            <v>Fornecimento e instalação de banca ou tampo em ardósia polida esp. 3cm</v>
          </cell>
          <cell r="C731" t="str">
            <v>M2</v>
          </cell>
          <cell r="D731">
            <v>108.27849999999999</v>
          </cell>
        </row>
        <row r="732">
          <cell r="A732" t="str">
            <v>001.15.01320</v>
          </cell>
          <cell r="B732" t="str">
            <v>Fornecimento e instalação de portão em cano galvanizado 2 pol e tela galvanizada malha 2cm</v>
          </cell>
          <cell r="C732" t="str">
            <v>M2</v>
          </cell>
          <cell r="D732">
            <v>100.3125</v>
          </cell>
        </row>
        <row r="733">
          <cell r="A733" t="str">
            <v>001.15.01400</v>
          </cell>
          <cell r="B733" t="str">
            <v>Fornecimento e instalação de bancada, tampo ou balcão em granito cinza polido, espessura 2.00 cm</v>
          </cell>
          <cell r="C733" t="str">
            <v>M2</v>
          </cell>
          <cell r="D733">
            <v>135.27850000000001</v>
          </cell>
        </row>
        <row r="734">
          <cell r="A734" t="str">
            <v>001.15.01460</v>
          </cell>
          <cell r="B734" t="str">
            <v>Fornecimento e instalação de caixa de concreto pré-moldado para ar condicionado de 10.000 btu</v>
          </cell>
          <cell r="C734" t="str">
            <v>UN</v>
          </cell>
          <cell r="D734">
            <v>54.556899999999999</v>
          </cell>
        </row>
        <row r="735">
          <cell r="A735" t="str">
            <v>001.15.01560</v>
          </cell>
          <cell r="B735" t="str">
            <v>Fornecimento e instalação de bancada em granito cinza polido l=0,60m sobre alvenaria revestida de azulejo branco, exceto cubas (quantificada e orçada na parte hidráulica)</v>
          </cell>
          <cell r="C735" t="str">
            <v>ML</v>
          </cell>
          <cell r="D735">
            <v>141.60310000000001</v>
          </cell>
        </row>
        <row r="736">
          <cell r="A736" t="str">
            <v>001.15.01600</v>
          </cell>
          <cell r="B736" t="str">
            <v>Fornecimento e instalação de balcão de atendimento em madeira l=0,40m e=0,05m apoiado sobre alvenaria aparente de tijolo cerâmico de 21 furos, inclusive passagem pelo balcão</v>
          </cell>
          <cell r="C736" t="str">
            <v>M</v>
          </cell>
          <cell r="D736">
            <v>105.3964</v>
          </cell>
        </row>
        <row r="737">
          <cell r="A737" t="str">
            <v>001.15.01620</v>
          </cell>
          <cell r="B737" t="str">
            <v>Fornecimento e instalação de corrimao em tubo galvanizado 1"""" chumbado no piso h=1,00m pintado com tinta à óleo 02 demãos</v>
          </cell>
          <cell r="C737" t="str">
            <v>M</v>
          </cell>
          <cell r="D737">
            <v>44.792099999999998</v>
          </cell>
        </row>
        <row r="738">
          <cell r="A738" t="str">
            <v>001.15.01640</v>
          </cell>
          <cell r="B738" t="str">
            <v>Fornecimento e instalação de corrimão em tubo galvanizado 2"""" chumbado no piso h=1.00 m pintado com tinta à óleo 02 demãos</v>
          </cell>
          <cell r="C738" t="str">
            <v>ML</v>
          </cell>
          <cell r="D738">
            <v>81.002099999999999</v>
          </cell>
        </row>
        <row r="739">
          <cell r="A739" t="str">
            <v>001.16</v>
          </cell>
          <cell r="B739" t="str">
            <v>URBANIZAÇÃO</v>
          </cell>
          <cell r="D739">
            <v>2553.5028000000002</v>
          </cell>
        </row>
        <row r="740">
          <cell r="A740" t="str">
            <v>001.16.00020</v>
          </cell>
          <cell r="B740" t="str">
            <v>Banco de concreto armado 5.00x0.50x0.40 m conf. det. dop</v>
          </cell>
          <cell r="C740" t="str">
            <v>UN</v>
          </cell>
          <cell r="D740">
            <v>230.9683</v>
          </cell>
        </row>
        <row r="741">
          <cell r="A741" t="str">
            <v>001.16.00040</v>
          </cell>
          <cell r="B741" t="str">
            <v>Banco de concreto armado 7.00x0.50x0.40 m conf. det. dop</v>
          </cell>
          <cell r="C741" t="str">
            <v>UN</v>
          </cell>
          <cell r="D741">
            <v>314.63170000000002</v>
          </cell>
        </row>
        <row r="742">
          <cell r="A742" t="str">
            <v>001.16.00060</v>
          </cell>
          <cell r="B742" t="str">
            <v>Banco de concreto armado 0,70x0,50x0,40 m conf. det. dop</v>
          </cell>
          <cell r="C742" t="str">
            <v>UN</v>
          </cell>
          <cell r="D742">
            <v>67.963700000000003</v>
          </cell>
        </row>
        <row r="743">
          <cell r="A743" t="str">
            <v>001.16.00080</v>
          </cell>
          <cell r="B743" t="str">
            <v>Cascalho lavado p/passeio</v>
          </cell>
          <cell r="C743" t="str">
            <v>M3</v>
          </cell>
          <cell r="D743">
            <v>48.921799999999998</v>
          </cell>
        </row>
        <row r="744">
          <cell r="A744" t="str">
            <v>001.16.00100</v>
          </cell>
          <cell r="B744" t="str">
            <v>Guias de concreto pré-moldados (concreto 300kg cimento/m3) de seção 15x30 cm (espessura 12.00 cm no topo)  o serviço inclui a abertura das valas, assentamento e rejuntamento das guias</v>
          </cell>
          <cell r="C744" t="str">
            <v>ML</v>
          </cell>
          <cell r="D744">
            <v>18.375699999999998</v>
          </cell>
        </row>
        <row r="745">
          <cell r="A745" t="str">
            <v>001.16.00120</v>
          </cell>
          <cell r="B745" t="str">
            <v>Guias curvas de concreto pré-moldados (concreto 300kg cimento/m3) de seção 15x30 cm (espessura 12.00 cm no topo)  o serviço inclui a abertura das valas, assentamento e rejuntamento das guias</v>
          </cell>
          <cell r="C745" t="str">
            <v>ML</v>
          </cell>
          <cell r="D745">
            <v>18.2623</v>
          </cell>
        </row>
        <row r="746">
          <cell r="A746" t="str">
            <v>001.16.00140</v>
          </cell>
          <cell r="B746" t="str">
            <v>Sarjeta de concreto (300kg cim/m3) fundido no local seção 40.00 x 8.00 cm, o serviço inclui a abertura de vala, assentamento e rejuntamento</v>
          </cell>
          <cell r="C746" t="str">
            <v>ML</v>
          </cell>
          <cell r="D746">
            <v>16.913399999999999</v>
          </cell>
        </row>
        <row r="747">
          <cell r="A747" t="str">
            <v>001.16.00160</v>
          </cell>
          <cell r="B747" t="str">
            <v>Fornecimento e espalhamento de terra vegetal</v>
          </cell>
          <cell r="C747" t="str">
            <v>M3</v>
          </cell>
          <cell r="D747">
            <v>70.321799999999996</v>
          </cell>
        </row>
        <row r="748">
          <cell r="A748" t="str">
            <v>001.16.00180</v>
          </cell>
          <cell r="B748" t="str">
            <v>Grama em placas com manutenção por 60 dias com irrigação diária, pulverização, adubação e substituição de mudas mortas</v>
          </cell>
          <cell r="C748" t="str">
            <v>M2</v>
          </cell>
          <cell r="D748">
            <v>3.9662000000000002</v>
          </cell>
        </row>
        <row r="749">
          <cell r="A749" t="str">
            <v>001.16.00200</v>
          </cell>
          <cell r="B749" t="str">
            <v>Grama em mudas tipo (forquilha ou estrela) com manutenção por 60 dias  com irrigação diária, pulverização, adubação e substiuição de mudas mortas</v>
          </cell>
          <cell r="C749" t="str">
            <v>M2</v>
          </cell>
          <cell r="D749">
            <v>2.2652000000000001</v>
          </cell>
        </row>
        <row r="750">
          <cell r="A750" t="str">
            <v>001.16.00220</v>
          </cell>
          <cell r="B750" t="str">
            <v>Sansão do campo a cada 10cm, com manutenção por 60 dias com irrigação diária, pulverização, adubação e substituição de mudas mortas.</v>
          </cell>
          <cell r="C750" t="str">
            <v>ML</v>
          </cell>
          <cell r="D750">
            <v>25.5746</v>
          </cell>
        </row>
        <row r="751">
          <cell r="A751" t="str">
            <v>001.16.00240</v>
          </cell>
          <cell r="B751" t="str">
            <v>Grade de proteção para árvores h = 2.00 m</v>
          </cell>
          <cell r="C751" t="str">
            <v>UN</v>
          </cell>
          <cell r="D751">
            <v>28.515999999999998</v>
          </cell>
        </row>
        <row r="752">
          <cell r="A752" t="str">
            <v>001.16.00260</v>
          </cell>
          <cell r="B752" t="str">
            <v>Árvores ( altura das mudas 2.00 m ) c/ 1.50m de altura livre, com manutenção por 60 dias com irrigação, pulverização, poda e substituição de mudas mortas</v>
          </cell>
          <cell r="C752" t="str">
            <v>UN</v>
          </cell>
          <cell r="D752">
            <v>8.9152000000000005</v>
          </cell>
        </row>
        <row r="753">
          <cell r="A753" t="str">
            <v>001.16.00280</v>
          </cell>
          <cell r="B753" t="str">
            <v>Árvores ( altura das mudas 2m ) inclusive grade de proteção com 1.50 m de altura livre, com manutenção por 60 dias com irrigação, pulverização, poda e substiuição de mudas mortas</v>
          </cell>
          <cell r="C753" t="str">
            <v>UN</v>
          </cell>
          <cell r="D753">
            <v>37.4313</v>
          </cell>
        </row>
        <row r="754">
          <cell r="A754" t="str">
            <v>001.16.00300</v>
          </cell>
          <cell r="B754" t="str">
            <v>Mudas de vegetação nativa, com altura livre mínima de 50 cm, inclusive adubo - base de npk-4-14-8, a 100 g por cova e terra preta, com manutenção por 60 dias com irrigação, pulverização, poda e substituição  de mudas mortas</v>
          </cell>
          <cell r="C754" t="str">
            <v>UN</v>
          </cell>
          <cell r="D754">
            <v>2.41</v>
          </cell>
        </row>
        <row r="755">
          <cell r="A755" t="str">
            <v>001.16.00320</v>
          </cell>
          <cell r="B755" t="str">
            <v>Oiti - grande, com manutenção por 60 dias com irrigação, pulverização, poda e substituição de mudas mortas</v>
          </cell>
          <cell r="C755" t="str">
            <v>UN</v>
          </cell>
          <cell r="D755">
            <v>26.915199999999999</v>
          </cell>
        </row>
        <row r="756">
          <cell r="A756" t="str">
            <v>001.16.00340</v>
          </cell>
          <cell r="B756" t="str">
            <v>Fênix - grande, com manutenção por 60 dias com irrigação, pulverização, poda e substituição de mudas mortas</v>
          </cell>
          <cell r="C756" t="str">
            <v>UN</v>
          </cell>
          <cell r="D756">
            <v>56.915199999999999</v>
          </cell>
        </row>
        <row r="757">
          <cell r="A757" t="str">
            <v>001.16.00360</v>
          </cell>
          <cell r="B757" t="str">
            <v>Agave - grande, com manutenção por 60 dias com irrigação, pulverização, poda e substituição de mudas mortas</v>
          </cell>
          <cell r="C757" t="str">
            <v>UN</v>
          </cell>
          <cell r="D757">
            <v>31.915199999999999</v>
          </cell>
        </row>
        <row r="758">
          <cell r="A758" t="str">
            <v>001.16.00380</v>
          </cell>
          <cell r="B758" t="str">
            <v>Dracena marginata - grande, com manutenção por 60 dias com irrigação, pulverização, poda e substituição de mudas mortas</v>
          </cell>
          <cell r="C758" t="str">
            <v>UN</v>
          </cell>
          <cell r="D758">
            <v>16.915199999999999</v>
          </cell>
        </row>
        <row r="759">
          <cell r="A759" t="str">
            <v>001.16.00400</v>
          </cell>
          <cell r="B759" t="str">
            <v>Palmeira - grande, com manutenção por 60 dias com irrigação, pulverização, poda e substituição de mudas mortas</v>
          </cell>
          <cell r="C759" t="str">
            <v>UN</v>
          </cell>
          <cell r="D759">
            <v>61.915199999999999</v>
          </cell>
        </row>
        <row r="760">
          <cell r="A760" t="str">
            <v>001.16.00420</v>
          </cell>
          <cell r="B760" t="str">
            <v>Musaendra - grande, com manutenção por 60 dias com irrigação, pulverização, poda e substituição de mudas mortas</v>
          </cell>
          <cell r="C760" t="str">
            <v>UN</v>
          </cell>
          <cell r="D760">
            <v>21.915199999999999</v>
          </cell>
        </row>
        <row r="761">
          <cell r="A761" t="str">
            <v>001.16.00440</v>
          </cell>
          <cell r="B761" t="str">
            <v>Hemigrafis - pequena, com manutenção por 60 dias com irrigação, pulverização, poda e substituição de mudas mortas</v>
          </cell>
          <cell r="C761" t="str">
            <v>UN</v>
          </cell>
          <cell r="D761">
            <v>0.8831</v>
          </cell>
        </row>
        <row r="762">
          <cell r="A762" t="str">
            <v>001.16.00460</v>
          </cell>
          <cell r="B762" t="str">
            <v>Pingo de ouro - pequena, com manutenção por 60 dias com irrigação, pulverização, poda e substituição de mudas mortas</v>
          </cell>
          <cell r="C762" t="str">
            <v>UN</v>
          </cell>
          <cell r="D762">
            <v>0.98309999999999997</v>
          </cell>
        </row>
        <row r="763">
          <cell r="A763" t="str">
            <v>001.16.00480</v>
          </cell>
          <cell r="B763" t="str">
            <v>Pingo de ouro - grande, com manutenção por 60 dias com irrigação, pulverização, poda e substituição de mudas mortas</v>
          </cell>
          <cell r="C763" t="str">
            <v>UN</v>
          </cell>
          <cell r="D763">
            <v>4.4151999999999996</v>
          </cell>
        </row>
        <row r="764">
          <cell r="A764" t="str">
            <v>001.16.00500</v>
          </cell>
          <cell r="B764" t="str">
            <v>Mini-ixoria sacola - grande, com manutenção por 60 dias com irrigação, pulverização, poda e substituição de mudas mortas</v>
          </cell>
          <cell r="C764" t="str">
            <v>UN</v>
          </cell>
          <cell r="D764">
            <v>1.3831</v>
          </cell>
        </row>
        <row r="765">
          <cell r="A765" t="str">
            <v>001.16.00520</v>
          </cell>
          <cell r="B765" t="str">
            <v>Mini-ixoria torrão - grande, com manutenção por 60 dias com irrigação, pulverização, poda e substituição de mudas mortas</v>
          </cell>
          <cell r="C765" t="str">
            <v>UN</v>
          </cell>
          <cell r="D765">
            <v>9.9152000000000005</v>
          </cell>
        </row>
        <row r="766">
          <cell r="A766" t="str">
            <v>001.16.00540</v>
          </cell>
          <cell r="B766" t="str">
            <v>Croton sacola - grande, com manutenção por 60 dias com irrigação, pulverização, poda e substituição de mudas mortas</v>
          </cell>
          <cell r="C766" t="str">
            <v>UN</v>
          </cell>
          <cell r="D766">
            <v>4.3830999999999998</v>
          </cell>
        </row>
        <row r="767">
          <cell r="A767" t="str">
            <v>001.16.00560</v>
          </cell>
          <cell r="B767" t="str">
            <v>Croton torrão - grande, com manutenção por 60 dias com irrigação, pulverização, poda e substituição de mudas mortas</v>
          </cell>
          <cell r="C767" t="str">
            <v>UN</v>
          </cell>
          <cell r="D767">
            <v>16.915199999999999</v>
          </cell>
        </row>
        <row r="768">
          <cell r="A768" t="str">
            <v>001.16.00580</v>
          </cell>
          <cell r="B768" t="str">
            <v>Eretrine - grande, com manutenção por 60 dias com irrigação, pulverização, poda e substituição de mudas mortas</v>
          </cell>
          <cell r="C768" t="str">
            <v>UN</v>
          </cell>
          <cell r="D768">
            <v>21.915199999999999</v>
          </cell>
        </row>
        <row r="769">
          <cell r="A769" t="str">
            <v>001.16.00600</v>
          </cell>
          <cell r="B769" t="str">
            <v>Areca - grande, com manutenção por 60 dias com irrigação, pulverização, poda e substituição de mudas mortas</v>
          </cell>
          <cell r="C769" t="str">
            <v>UN</v>
          </cell>
          <cell r="D769">
            <v>21.915199999999999</v>
          </cell>
        </row>
        <row r="770">
          <cell r="A770" t="str">
            <v>001.16.00620</v>
          </cell>
          <cell r="B770" t="str">
            <v>Hibisco bicolor - pequena, com manutenção por 60 dias com irrigação, pulverização, poda e substituição de mudas mortas</v>
          </cell>
          <cell r="C770" t="str">
            <v>UN</v>
          </cell>
          <cell r="D770">
            <v>5.3830999999999998</v>
          </cell>
        </row>
        <row r="771">
          <cell r="A771" t="str">
            <v>001.16.00640</v>
          </cell>
          <cell r="B771" t="str">
            <v>Brita na área interna do prédio</v>
          </cell>
          <cell r="C771" t="str">
            <v>M3</v>
          </cell>
          <cell r="D771">
            <v>45.460900000000002</v>
          </cell>
        </row>
        <row r="772">
          <cell r="A772" t="str">
            <v>001.16.00660</v>
          </cell>
          <cell r="B772" t="str">
            <v>Brita na área interna do prédio - branca - (fins decorativos)</v>
          </cell>
          <cell r="C772" t="str">
            <v>M3</v>
          </cell>
          <cell r="D772">
            <v>41.660899999999998</v>
          </cell>
        </row>
        <row r="773">
          <cell r="A773" t="str">
            <v>001.16.00680</v>
          </cell>
          <cell r="B773" t="str">
            <v>Brita na área interna do prédio - escurinha - (fins decorativos)</v>
          </cell>
          <cell r="C773" t="str">
            <v>M3</v>
          </cell>
          <cell r="D773">
            <v>41.660899999999998</v>
          </cell>
        </row>
        <row r="774">
          <cell r="A774" t="str">
            <v>001.16.00700</v>
          </cell>
          <cell r="B774" t="str">
            <v>Pavimentação c/ lajotas pré-moldadas de concreto sextavado ( bloquete). deverão observar as mesmas especificações de ítens anteriores no que se refere a assentamento e rejuntamento. espessura de 5 cm para calcadas</v>
          </cell>
          <cell r="C774" t="str">
            <v>M2</v>
          </cell>
          <cell r="D774">
            <v>22.178100000000001</v>
          </cell>
        </row>
        <row r="775">
          <cell r="A775" t="str">
            <v>001.16.00720</v>
          </cell>
          <cell r="B775" t="str">
            <v>Pavimentação c/ lajotas pré-moldadas de concreto sextavado ( bloquete). deverão observar as mesmas especificações de ítens anteriores no que se refere a assentamento e rejuntamento. espessura de 10 cm para tráfego</v>
          </cell>
          <cell r="C775" t="str">
            <v>M2</v>
          </cell>
          <cell r="D775">
            <v>36.0381</v>
          </cell>
        </row>
        <row r="776">
          <cell r="A776" t="str">
            <v>001.16.00740</v>
          </cell>
          <cell r="B776" t="str">
            <v>Fornecimento e assentamento de paralelepípedo</v>
          </cell>
          <cell r="C776" t="str">
            <v>M2</v>
          </cell>
          <cell r="D776">
            <v>29.2776</v>
          </cell>
        </row>
        <row r="777">
          <cell r="A777" t="str">
            <v>001.16.00760</v>
          </cell>
          <cell r="B777" t="str">
            <v>Execução de alambrado em tubo de ferro Galvanizado 2.1/2"" chapa 13 formando quadro de 3.00x3.00m e tela galvanizada fio 12 malha 2"" fixado com arame galvanizado n.14</v>
          </cell>
          <cell r="C777" t="str">
            <v>m2</v>
          </cell>
          <cell r="D777">
            <v>48.960099999999997</v>
          </cell>
        </row>
        <row r="778">
          <cell r="A778" t="str">
            <v>001.16.00770</v>
          </cell>
          <cell r="B778" t="str">
            <v>Alambrado c/ Tela Arame Galv. Losangular fio 12, malha 2"", altura da tela 1.50 m, fix. em pilarete de concreto pré moldado h= 2.60 m, espaçados a cada 2.50 m, com reforço arame galv. n.10, incl.mureta de alvenaria h=0.50 m chapiscada, rebocada e caiada</v>
          </cell>
          <cell r="C778" t="str">
            <v>ml</v>
          </cell>
          <cell r="D778">
            <v>68.006</v>
          </cell>
        </row>
        <row r="779">
          <cell r="A779" t="str">
            <v>001.16.00775</v>
          </cell>
          <cell r="B779" t="str">
            <v>Alambrado c/ Tela Arame Galv. Soldada 150x50 fio 12, malha 2"", altura da tela 1.50 m, fix. em pilarete de concreto pré moldado h= 3.00 m, espaçados a cada 2.50 m, com reforço arame galv. n.10, incl.mureta de alvenaria h=0.50 m chapiscada, rebocada e ca</v>
          </cell>
          <cell r="C779" t="str">
            <v>ml</v>
          </cell>
          <cell r="D779">
            <v>81.075199999999995</v>
          </cell>
        </row>
        <row r="780">
          <cell r="A780" t="str">
            <v>001.16.00776</v>
          </cell>
          <cell r="B780" t="str">
            <v>Fornecimento e Instalação de Portão em Tubo Galvanizado 2"" e Tela Galvanizada Malha 2"", incl. Ferragens</v>
          </cell>
          <cell r="C780" t="str">
            <v>m2</v>
          </cell>
          <cell r="D780">
            <v>100.3125</v>
          </cell>
        </row>
        <row r="781">
          <cell r="A781" t="str">
            <v>001.16.00777</v>
          </cell>
          <cell r="B781" t="str">
            <v>Fornecimento e Instalação de Portão em Tubo Galvanizado 2"" em Tela Galvanizada Malha 2"", incl. Ferragens dim. 0.80 x 2.10 m Conf. Det. 04 SINFRA</v>
          </cell>
          <cell r="C781" t="str">
            <v>m2</v>
          </cell>
          <cell r="D781">
            <v>120.1523</v>
          </cell>
        </row>
        <row r="782">
          <cell r="A782" t="str">
            <v>001.16.00781</v>
          </cell>
          <cell r="B782" t="str">
            <v>Fornecimento e instalação de placa de concreto de 100x100 cm com 6 cm de espessura, junta de seixos rolados com 6 cm de largura</v>
          </cell>
          <cell r="C782" t="str">
            <v>M2</v>
          </cell>
          <cell r="D782">
            <v>23.403099999999998</v>
          </cell>
        </row>
        <row r="783">
          <cell r="A783" t="str">
            <v>001.16.00801</v>
          </cell>
          <cell r="B783" t="str">
            <v>Execução de muro de fecho, conforme detalhe do dop n. 92019, com altura de 1.60 m</v>
          </cell>
          <cell r="C783" t="str">
            <v>ML</v>
          </cell>
          <cell r="D783">
            <v>108.1777</v>
          </cell>
        </row>
        <row r="784">
          <cell r="A784" t="str">
            <v>001.16.00821</v>
          </cell>
          <cell r="B784" t="str">
            <v>Execução de muro de fecho, conforme detalhe do dop n. 92019, com altura de 1.80 m</v>
          </cell>
          <cell r="C784" t="str">
            <v>ML</v>
          </cell>
          <cell r="D784">
            <v>118.5322</v>
          </cell>
        </row>
        <row r="785">
          <cell r="A785" t="str">
            <v>001.16.00841</v>
          </cell>
          <cell r="B785" t="str">
            <v>Execução de muro de fecho, conforme detalhe do dop n. 92019, com altura de 2.00 m</v>
          </cell>
          <cell r="C785" t="str">
            <v>ML</v>
          </cell>
          <cell r="D785">
            <v>128.8844</v>
          </cell>
        </row>
        <row r="786">
          <cell r="A786" t="str">
            <v>001.16.00861</v>
          </cell>
          <cell r="B786" t="str">
            <v>Execução de acréscimo de muro de fecho conforme detalhe padrão do dop arquivo n.92019</v>
          </cell>
          <cell r="C786" t="str">
            <v>M2</v>
          </cell>
          <cell r="D786">
            <v>45.194099999999999</v>
          </cell>
        </row>
        <row r="787">
          <cell r="A787" t="str">
            <v>001.16.00941</v>
          </cell>
          <cell r="B787" t="str">
            <v>Execução de conjunto de mureta em madeira c/ 2 pilares a cada 1,30m e altura livre de 1.00 m, conforme detalhe dop</v>
          </cell>
          <cell r="C787" t="str">
            <v>UN</v>
          </cell>
          <cell r="D787">
            <v>271.16579999999999</v>
          </cell>
        </row>
        <row r="788">
          <cell r="A788" t="str">
            <v>001.16.00961</v>
          </cell>
          <cell r="B788" t="str">
            <v>Demarcação de faixa com tinta acrílica especial - largura 10.00 cm</v>
          </cell>
          <cell r="C788" t="str">
            <v>ML</v>
          </cell>
          <cell r="D788">
            <v>5.4671000000000003</v>
          </cell>
        </row>
        <row r="789">
          <cell r="A789" t="str">
            <v>001.16.00981</v>
          </cell>
          <cell r="B789" t="str">
            <v>Retirada e reassentamento de meio-fio</v>
          </cell>
          <cell r="C789" t="str">
            <v>M</v>
          </cell>
          <cell r="D789">
            <v>17.875900000000001</v>
          </cell>
        </row>
        <row r="790">
          <cell r="A790" t="str">
            <v>001.17</v>
          </cell>
          <cell r="B790" t="str">
            <v>INSTALAÇÕES ELÉTRICAS, LÓGICA E TELEFONIA</v>
          </cell>
          <cell r="D790">
            <v>134827.39350000001</v>
          </cell>
        </row>
        <row r="791">
          <cell r="A791" t="str">
            <v>001.17.00020</v>
          </cell>
          <cell r="B791" t="str">
            <v>Execução de mureta em alvenaria de 1.5 vez  de tijolo assente com argamassa mista 1:4:12 cimento cal hidratada e areia inclusive fundação em concreto ciclópico no traço 1:3;6 revestimento rústico e caiação - para instalação de medidor de luz e força</v>
          </cell>
          <cell r="C791" t="str">
            <v>M2</v>
          </cell>
          <cell r="D791">
            <v>137.1054</v>
          </cell>
        </row>
        <row r="792">
          <cell r="A792" t="str">
            <v>001.17.00040</v>
          </cell>
          <cell r="B792" t="str">
            <v>Fornecimento e instalação de padrão monofásico em poste de ferro galvanizado conforme normas da cemat altura h=5.00 mts</v>
          </cell>
          <cell r="C792" t="str">
            <v>UN</v>
          </cell>
          <cell r="D792">
            <v>227.47329999999999</v>
          </cell>
        </row>
        <row r="793">
          <cell r="A793" t="str">
            <v>001.17.00060</v>
          </cell>
          <cell r="B793" t="str">
            <v>Fornecimento e instalação de padrão monofásico em poste de ferro galvanizado conforme normas da cemat altura h=7.00 mts</v>
          </cell>
          <cell r="C793" t="str">
            <v>UN</v>
          </cell>
          <cell r="D793">
            <v>266.47329999999999</v>
          </cell>
        </row>
        <row r="794">
          <cell r="A794" t="str">
            <v>001.17.00080</v>
          </cell>
          <cell r="B794" t="str">
            <v>Fornecimento e instalação de padrão bifásico em poste de ferro galvanizado</v>
          </cell>
          <cell r="C794" t="str">
            <v>UN</v>
          </cell>
          <cell r="D794">
            <v>150.7099</v>
          </cell>
        </row>
        <row r="795">
          <cell r="A795" t="str">
            <v>001.17.00100</v>
          </cell>
          <cell r="B795" t="str">
            <v>Fornecimento e instalação de padrão trifásico completo em poste de ferro galvanizado tipo t-3 com protecao de 90 a conf normas da cemat</v>
          </cell>
          <cell r="C795" t="str">
            <v>UN</v>
          </cell>
          <cell r="D795">
            <v>550.8931</v>
          </cell>
        </row>
        <row r="796">
          <cell r="A796" t="str">
            <v>001.17.00120</v>
          </cell>
          <cell r="B796" t="str">
            <v>Fornecimento e instalação de padrão trifásico completo em poste de ferro galvanizado tipo t-4 com protecao de 125 a conf. normas da cemat</v>
          </cell>
          <cell r="C796" t="str">
            <v>UN</v>
          </cell>
          <cell r="D796">
            <v>1051.8931</v>
          </cell>
        </row>
        <row r="797">
          <cell r="A797" t="str">
            <v>001.17.00140</v>
          </cell>
          <cell r="B797" t="str">
            <v>Fornecimento e instalação de padrao trifásico completo em poste de ferro galvanizado, com proteção de 100a, conforme normas da cemat</v>
          </cell>
          <cell r="C797" t="str">
            <v>CJ</v>
          </cell>
          <cell r="D797">
            <v>458.94659999999999</v>
          </cell>
        </row>
        <row r="798">
          <cell r="A798" t="str">
            <v>001.17.00160</v>
          </cell>
          <cell r="B798" t="str">
            <v>Fornecimento e instalação de caixa padronizada para instalação de medidor e baixa tensão trifásico</v>
          </cell>
          <cell r="C798" t="str">
            <v>UN</v>
          </cell>
          <cell r="D798">
            <v>210.47329999999999</v>
          </cell>
        </row>
        <row r="799">
          <cell r="A799" t="str">
            <v>001.17.00180</v>
          </cell>
          <cell r="B799" t="str">
            <v>Fornecimento e instalação de caixa padronizada para instalação de medidor e baixa tensão bifásico</v>
          </cell>
          <cell r="C799" t="str">
            <v>UN</v>
          </cell>
          <cell r="D799">
            <v>45.473300000000002</v>
          </cell>
        </row>
        <row r="800">
          <cell r="A800" t="str">
            <v>001.17.00200</v>
          </cell>
          <cell r="B800" t="str">
            <v>Fornecimento e instalação de caixa padronizada para instalação de medidor e baixa tensão monofásico</v>
          </cell>
          <cell r="C800" t="str">
            <v>UN</v>
          </cell>
          <cell r="D800">
            <v>37.3551</v>
          </cell>
        </row>
        <row r="801">
          <cell r="A801" t="str">
            <v>001.17.00220</v>
          </cell>
          <cell r="B801" t="str">
            <v>Fornecimento e instalação de roldana de plástico c/ parafuso p/ fixar em madeira de 1/2 pol.</v>
          </cell>
          <cell r="C801" t="str">
            <v>UN</v>
          </cell>
          <cell r="D801">
            <v>1.0737000000000001</v>
          </cell>
        </row>
        <row r="802">
          <cell r="A802" t="str">
            <v>001.17.00240</v>
          </cell>
          <cell r="B802" t="str">
            <v>Fornecimento e instalação de roldana de plástico c/ parafuso p/ fixar em madeira de 3/4 pol.</v>
          </cell>
          <cell r="C802" t="str">
            <v>UN</v>
          </cell>
          <cell r="D802">
            <v>1.0936999999999999</v>
          </cell>
        </row>
        <row r="803">
          <cell r="A803" t="str">
            <v>001.17.00260</v>
          </cell>
          <cell r="B803" t="str">
            <v>Fornecimento e instalação de tubo de polietileno linha popular diâm. 1/2 pol x 1,5 mm</v>
          </cell>
          <cell r="C803" t="str">
            <v>M</v>
          </cell>
          <cell r="D803">
            <v>1.8853</v>
          </cell>
        </row>
        <row r="804">
          <cell r="A804" t="str">
            <v>001.17.00280</v>
          </cell>
          <cell r="B804" t="str">
            <v>Fornecimento e instalação de tubo de polietileno linha popular diâm.  3/4 pol x 2,0 mm</v>
          </cell>
          <cell r="C804" t="str">
            <v>M</v>
          </cell>
          <cell r="D804">
            <v>2.1453000000000002</v>
          </cell>
        </row>
        <row r="805">
          <cell r="A805" t="str">
            <v>001.17.00300</v>
          </cell>
          <cell r="B805" t="str">
            <v>Fornecimento e instalação de tubo de polietileno linha popular diâm. 1 pol x 2,5 mm</v>
          </cell>
          <cell r="C805" t="str">
            <v>M</v>
          </cell>
          <cell r="D805">
            <v>2.6126999999999998</v>
          </cell>
        </row>
        <row r="806">
          <cell r="A806" t="str">
            <v>001.17.00320</v>
          </cell>
          <cell r="B806" t="str">
            <v>Fornecimento e instalação de canaleta de pvc 110x20x2.200 mm ref. 300 46 sistema """"x"""" da pial</v>
          </cell>
          <cell r="C806" t="str">
            <v>UN</v>
          </cell>
          <cell r="D806">
            <v>25.560700000000001</v>
          </cell>
        </row>
        <row r="807">
          <cell r="A807" t="str">
            <v>001.17.00340</v>
          </cell>
          <cell r="B807" t="str">
            <v>Fornecimento e instalação de eletroduto flexível  1/2"""" (20mm) corrugado de pvc</v>
          </cell>
          <cell r="C807" t="str">
            <v>M</v>
          </cell>
          <cell r="D807">
            <v>2.1753</v>
          </cell>
        </row>
        <row r="808">
          <cell r="A808" t="str">
            <v>001.17.00360</v>
          </cell>
          <cell r="B808" t="str">
            <v>Fornecimento e instalação de eletroduto flexível  3/4"""" (25mm) corrugado de pvc</v>
          </cell>
          <cell r="C808" t="str">
            <v>M</v>
          </cell>
          <cell r="D808">
            <v>2.4453</v>
          </cell>
        </row>
        <row r="809">
          <cell r="A809" t="str">
            <v>001.17.00380</v>
          </cell>
          <cell r="B809" t="str">
            <v>Fornecimento e instalação de eletroduto flexível  1"""" (32mm) corrugado de pvc</v>
          </cell>
          <cell r="C809" t="str">
            <v>M</v>
          </cell>
          <cell r="D809">
            <v>3.5226999999999999</v>
          </cell>
        </row>
        <row r="810">
          <cell r="A810" t="str">
            <v>001.17.00400</v>
          </cell>
          <cell r="B810" t="str">
            <v>Fornecimento e instalação de caixa retangular de ferro c/ furos de 1/2"""" e 3/4"""" p/ peça 4 x 2 pol</v>
          </cell>
          <cell r="C810" t="str">
            <v>UN</v>
          </cell>
          <cell r="D810">
            <v>2.0352999999999999</v>
          </cell>
        </row>
        <row r="811">
          <cell r="A811" t="str">
            <v>001.17.00420</v>
          </cell>
          <cell r="B811" t="str">
            <v>Fornecimento e instalação de caixa retangular de ferro c/ furos de 1/2"""" e 3/4"""" p/ peça 6 x 4 pol</v>
          </cell>
          <cell r="C811" t="str">
            <v>UN</v>
          </cell>
          <cell r="D811">
            <v>3.0792000000000002</v>
          </cell>
        </row>
        <row r="812">
          <cell r="A812" t="str">
            <v>001.17.00440</v>
          </cell>
          <cell r="B812" t="str">
            <v>Fornecimento e instalação de caixa quadrada de ferro f/ furos de diâm.1/2"""" e 3/4"""" ,  4"""" x 4""""</v>
          </cell>
          <cell r="C812" t="str">
            <v>UN</v>
          </cell>
          <cell r="D812">
            <v>2.6253000000000002</v>
          </cell>
        </row>
        <row r="813">
          <cell r="A813" t="str">
            <v>001.17.00460</v>
          </cell>
          <cell r="B813" t="str">
            <v>Fornecimento e instalação de caixa quadrada de ferro f/ furos de diâm.1/2"""" e 3/4""""  3"""" x 3""""</v>
          </cell>
          <cell r="C813" t="str">
            <v>UN</v>
          </cell>
          <cell r="D813">
            <v>2.5152999999999999</v>
          </cell>
        </row>
        <row r="814">
          <cell r="A814" t="str">
            <v>001.17.00480</v>
          </cell>
          <cell r="B814" t="str">
            <v>Fornecimento e instalação de caixa octogonal de ferro fundo móvel c/ furos de diâm. 1/2"""" e 3/4""""  4"""" x 4"""" x 2""""</v>
          </cell>
          <cell r="C814" t="str">
            <v>UN</v>
          </cell>
          <cell r="D814">
            <v>3.0552999999999999</v>
          </cell>
        </row>
        <row r="815">
          <cell r="A815" t="str">
            <v>001.17.00500</v>
          </cell>
          <cell r="B815" t="str">
            <v>Fornecimento e instalação de caixa octogonal de ferro fundo móvel c/ furos de diâm. 1/2"""" e 3/4""""  3"""" x 3"""" x 1 1/2""""</v>
          </cell>
          <cell r="C815" t="str">
            <v>UN</v>
          </cell>
          <cell r="D815">
            <v>2.9552999999999998</v>
          </cell>
        </row>
        <row r="816">
          <cell r="A816" t="str">
            <v>001.17.00540</v>
          </cell>
          <cell r="B816" t="str">
            <v>Fornecimento e instalação de fio de cobre seção 1.50 mm2, com isolamento para 750 v, com caract. não propagante ao fogo e auto extinguível, pirastic ou similar.</v>
          </cell>
          <cell r="C816" t="str">
            <v>ML</v>
          </cell>
          <cell r="D816">
            <v>0.53110000000000002</v>
          </cell>
        </row>
        <row r="817">
          <cell r="A817" t="str">
            <v>001.17.00560</v>
          </cell>
          <cell r="B817" t="str">
            <v>Fornecimento e instalação de fio de cobre seção 2.50 mm2, com isolamento para 750 v, com caract. não propagante ao fogo e auto extinguível, pirastic ou similar.</v>
          </cell>
          <cell r="C817" t="str">
            <v>ML</v>
          </cell>
          <cell r="D817">
            <v>0.75549999999999995</v>
          </cell>
        </row>
        <row r="818">
          <cell r="A818" t="str">
            <v>001.17.00580</v>
          </cell>
          <cell r="B818" t="str">
            <v>Fornecimento e instalação de fio de cobre seção 4.00 mm2, com isolamento para 750 v, com caract. não propagante ao fogo e auto extinguível, pirastic ou similar.</v>
          </cell>
          <cell r="C818" t="str">
            <v>ML</v>
          </cell>
          <cell r="D818">
            <v>1.2657</v>
          </cell>
        </row>
        <row r="819">
          <cell r="A819" t="str">
            <v>001.17.00600</v>
          </cell>
          <cell r="B819" t="str">
            <v>Fornecimento e instalação de fio de cobre seção 6.00 mm2, com isolamento para 750 v, com caract. não propagante ao fogo e auto extinguível, pirastic ou similar.</v>
          </cell>
          <cell r="C819" t="str">
            <v>ML</v>
          </cell>
          <cell r="D819">
            <v>1.8171999999999999</v>
          </cell>
        </row>
        <row r="820">
          <cell r="A820" t="str">
            <v>001.17.00620</v>
          </cell>
          <cell r="B820" t="str">
            <v>Fornecimento e instalação de fio de cobre seção 10.00 mm2, com isolamento para 750 v, com caract. não propagante ao fogo e auto extinguível, pirastic ou similar.</v>
          </cell>
          <cell r="C820" t="str">
            <v>ML</v>
          </cell>
          <cell r="D820">
            <v>2.8902999999999999</v>
          </cell>
        </row>
        <row r="821">
          <cell r="A821" t="str">
            <v>001.17.00640</v>
          </cell>
          <cell r="B821" t="str">
            <v>Fornecimento e instalação de cabo de cobre seção 2.50 mm2, com isolamento para 750 v, com caract. não propagante ao fogo e auto extinguível, pirastic flex ou similar.</v>
          </cell>
          <cell r="C821" t="str">
            <v>ML</v>
          </cell>
          <cell r="D821">
            <v>0.77590000000000003</v>
          </cell>
        </row>
        <row r="822">
          <cell r="A822" t="str">
            <v>001.17.00660</v>
          </cell>
          <cell r="B822" t="str">
            <v>Fornecimento e instalação de cabo de cobre seção 4.00 mm2, com isolamento para 750 v, com caract. não propagante ao fogo e auto extinguível, pirastic flex ou similar.</v>
          </cell>
          <cell r="C822" t="str">
            <v>ML</v>
          </cell>
          <cell r="D822">
            <v>1.2433000000000001</v>
          </cell>
        </row>
        <row r="823">
          <cell r="A823" t="str">
            <v>001.17.00680</v>
          </cell>
          <cell r="B823" t="str">
            <v>Fornecimento e instalação de cabo de cobre seção 6.00 mm2, com isolamento para 750 v, com caract. não propagante ao fogo e auto extinguível, pirastic flex ou similar.</v>
          </cell>
          <cell r="C823" t="str">
            <v>ML</v>
          </cell>
          <cell r="D823">
            <v>1.7764</v>
          </cell>
        </row>
        <row r="824">
          <cell r="A824" t="str">
            <v>001.17.00700</v>
          </cell>
          <cell r="B824" t="str">
            <v>Fornecimento e instalação de cabo de cobre seção 10.00 mm2, com isolamento para 750 v, com caract. não propagante ao fogo e auto extinguível, pirastic ou similar.</v>
          </cell>
          <cell r="C824" t="str">
            <v>ML</v>
          </cell>
          <cell r="D824">
            <v>3.6960999999999999</v>
          </cell>
        </row>
        <row r="825">
          <cell r="A825" t="str">
            <v>001.17.00720</v>
          </cell>
          <cell r="B825" t="str">
            <v>Fornecimento e instalação de cabo de cobre seção 16.00 mm2, com isolamento para 750 v, com caract. não propagante ao fogo e auto extinguível, pirastic ou similar.</v>
          </cell>
          <cell r="C825" t="str">
            <v>ML</v>
          </cell>
          <cell r="D825">
            <v>5.1773999999999996</v>
          </cell>
        </row>
        <row r="826">
          <cell r="A826" t="str">
            <v>001.17.00740</v>
          </cell>
          <cell r="B826" t="str">
            <v>Fornecimento e instalação de cabo de cobre seção 25.00 mm2, com isolamento para 750 v, com caract. não propagante ao fogo e auto extinguível, pirastic ou similar.</v>
          </cell>
          <cell r="C826" t="str">
            <v>ML</v>
          </cell>
          <cell r="D826">
            <v>7.34</v>
          </cell>
        </row>
        <row r="827">
          <cell r="A827" t="str">
            <v>001.17.00760</v>
          </cell>
          <cell r="B827" t="str">
            <v>Fornecimento e instalação de cabo de cobre seção 35.00 mm2, com isolamento para 750 v, com caract. não propagante ao fogo e auto extinguível, pirastic ou similar.</v>
          </cell>
          <cell r="C827" t="str">
            <v>ML</v>
          </cell>
          <cell r="D827">
            <v>9.8506</v>
          </cell>
        </row>
        <row r="828">
          <cell r="A828" t="str">
            <v>001.17.00780</v>
          </cell>
          <cell r="B828" t="str">
            <v>Fornecimento e instalação de cabo de cobre seção 50.00 mm2, com isolamento para 750 v, com caract. não propagante ao fogo e auto extinguível, pirastic ou similar.</v>
          </cell>
          <cell r="C828" t="str">
            <v>ML</v>
          </cell>
          <cell r="D828">
            <v>15.984500000000001</v>
          </cell>
        </row>
        <row r="829">
          <cell r="A829" t="str">
            <v>001.17.00800</v>
          </cell>
          <cell r="B829" t="str">
            <v>Fornecimento e instalação de cabo de cobre seção 70.00 mm2, com isolamento para 750 v, com caract. não propagante ao fogo e auto extinguível, pirastic ou similar.</v>
          </cell>
          <cell r="C829" t="str">
            <v>ML</v>
          </cell>
          <cell r="D829">
            <v>18.851800000000001</v>
          </cell>
        </row>
        <row r="830">
          <cell r="A830" t="str">
            <v>001.17.00820</v>
          </cell>
          <cell r="B830" t="str">
            <v>Fornecimento e instalação de cabo de cobre seção 95.00 mm2, com isolamento para 750 v, com caract. não propagante ao fogo e auto extinguível, pirastic ou similar.</v>
          </cell>
          <cell r="C830" t="str">
            <v>ML</v>
          </cell>
          <cell r="D830">
            <v>24.085100000000001</v>
          </cell>
        </row>
        <row r="831">
          <cell r="A831" t="str">
            <v>001.17.00840</v>
          </cell>
          <cell r="B831" t="str">
            <v>Fornecimento e instalação de cabo de cobre seção 120.00 mm2, com isolamento para 750 v, com caract. não propagante ao fogo e auto extinguível, pirastic ou similar.</v>
          </cell>
          <cell r="C831" t="str">
            <v>ML</v>
          </cell>
          <cell r="D831">
            <v>31.698</v>
          </cell>
        </row>
        <row r="832">
          <cell r="A832" t="str">
            <v>001.17.00860</v>
          </cell>
          <cell r="B832" t="str">
            <v>Fornecimento e instalação de cabo de cobre seção 150.00 mm2, com isolamento para 750 v, com caract. não propagante ao fogo e auto extinguível, pirastic ou similar.</v>
          </cell>
          <cell r="C832" t="str">
            <v>ML</v>
          </cell>
          <cell r="D832">
            <v>38.729999999999997</v>
          </cell>
        </row>
        <row r="833">
          <cell r="A833" t="str">
            <v>001.17.00880</v>
          </cell>
          <cell r="B833" t="str">
            <v>Fornecimento e instalação de cabo de cobre seção 185.00 mm2, com isolamento para 750 v, com caract. não propagante ao fogo e auto extinguível, pirastic ou similar.</v>
          </cell>
          <cell r="C833" t="str">
            <v>ML</v>
          </cell>
          <cell r="D833">
            <v>48.660800000000002</v>
          </cell>
        </row>
        <row r="834">
          <cell r="A834" t="str">
            <v>001.17.00900</v>
          </cell>
          <cell r="B834" t="str">
            <v>Fornecimento e instalação de cabo de cobre seção 240.00 mm2, com isolamento para 750 v, com caract. não propagante ao fogo e auto extinguível, pirastic ou similar.</v>
          </cell>
          <cell r="C834" t="str">
            <v>ML</v>
          </cell>
          <cell r="D834">
            <v>63.661499999999997</v>
          </cell>
        </row>
        <row r="835">
          <cell r="A835" t="str">
            <v>001.17.00920</v>
          </cell>
          <cell r="B835" t="str">
            <v>Fornecimento e instalação de cabo de cobre seção 300.00 mm2, com isolamento para 750 v, com caract. não propagante ao fogo e auto extinguível, pirastic ou similar.</v>
          </cell>
          <cell r="C835" t="str">
            <v>ML</v>
          </cell>
          <cell r="D835">
            <v>80.499499999999998</v>
          </cell>
        </row>
        <row r="836">
          <cell r="A836" t="str">
            <v>001.17.00940</v>
          </cell>
          <cell r="B836" t="str">
            <v>Fornecimento e instalação de cabo de cobre seção 400.00 mm2, com isolamento para 750 v, com caract. não propagante ao fogo e auto extinguível, pirastic ou similar.</v>
          </cell>
          <cell r="C836" t="str">
            <v>ML</v>
          </cell>
          <cell r="D836">
            <v>128.57650000000001</v>
          </cell>
        </row>
        <row r="837">
          <cell r="A837" t="str">
            <v>001.17.00960</v>
          </cell>
          <cell r="B837" t="str">
            <v>Fornecimento e instalação de cabo de cobre seção 500.00 mm2, com isolamento para 750 v, com caract. não propagante ao fogo e auto extinguível, pirastic ou similar.</v>
          </cell>
          <cell r="C837" t="str">
            <v>ML</v>
          </cell>
          <cell r="D837">
            <v>132.48689999999999</v>
          </cell>
        </row>
        <row r="838">
          <cell r="A838" t="str">
            <v>001.17.00980</v>
          </cell>
          <cell r="B838" t="str">
            <v>Fornecimento e instalação de cabo de cobre seção 2x2.50 mm2, com isolamento para 0.60 /1.00 Kv, com caract. não propagante ao fogo e auto extinguível, sintenax ou similar.</v>
          </cell>
          <cell r="C838" t="str">
            <v>ML</v>
          </cell>
          <cell r="D838">
            <v>1.2246999999999999</v>
          </cell>
        </row>
        <row r="839">
          <cell r="A839" t="str">
            <v>001.17.01000</v>
          </cell>
          <cell r="B839" t="str">
            <v>Fornecimento e instalação de cabo de cobre seção 2x4.00 mm2, com isolamento para 0.60 /1.00 Kv, com caract. não propagante ao fogo e auto extinguível, sintenax ou similar.</v>
          </cell>
          <cell r="C839" t="str">
            <v>ML</v>
          </cell>
          <cell r="D839">
            <v>1.3269</v>
          </cell>
        </row>
        <row r="840">
          <cell r="A840" t="str">
            <v>001.17.01020</v>
          </cell>
          <cell r="B840" t="str">
            <v>Fornecimento e instalação de cabo de cobre seção 2x6.00 mm2, com isolamento para 0.60 /1.00 Kv, com caract. não propagante ao fogo e auto extinguível, sintenax ou similar.</v>
          </cell>
          <cell r="C840" t="str">
            <v>ML</v>
          </cell>
          <cell r="D840">
            <v>1.4296</v>
          </cell>
        </row>
        <row r="841">
          <cell r="A841" t="str">
            <v>001.17.01040</v>
          </cell>
          <cell r="B841" t="str">
            <v>Fornecimento e instalação de cabo de cobre seção 2x10.00 mm2, com isolamento para 0.60 /1.00 Kv, com caract. não propagante ao fogo e auto extinguível, sintenax ou similar.</v>
          </cell>
          <cell r="C841" t="str">
            <v>ML</v>
          </cell>
          <cell r="D841">
            <v>2.0436999999999999</v>
          </cell>
        </row>
        <row r="842">
          <cell r="A842" t="str">
            <v>001.17.01060</v>
          </cell>
          <cell r="B842" t="str">
            <v>Fornecimento e instalação de cabo de cobre seção 3x2.50 mm2, com isolamento para 0.60 /1.00 Kv, com caract. não propagante ao fogo e auto extinguível, sintenax ou similar.</v>
          </cell>
          <cell r="C842" t="str">
            <v>ML</v>
          </cell>
          <cell r="D842">
            <v>1.2246999999999999</v>
          </cell>
        </row>
        <row r="843">
          <cell r="A843" t="str">
            <v>001.17.01080</v>
          </cell>
          <cell r="B843" t="str">
            <v>Fornecimento e instalação de cabo de cobre seção 3x4.00 mm2, com isolamento para 0.60 /1.00 Kv, com caract. não propagante ao fogo e auto extinguível, sintenax ou similar.</v>
          </cell>
          <cell r="C843" t="str">
            <v>ML</v>
          </cell>
          <cell r="D843">
            <v>1.3269</v>
          </cell>
        </row>
        <row r="844">
          <cell r="A844" t="str">
            <v>001.17.01100</v>
          </cell>
          <cell r="B844" t="str">
            <v>Fornecimento e instalação de cabo de cobre seção 3x6.00 mm2, com isolamento para 0.60 /1.00 Kv, com caract. não propagante ao fogo e auto extinguível, sintenax ou similar.</v>
          </cell>
          <cell r="C844" t="str">
            <v>ML</v>
          </cell>
          <cell r="D844">
            <v>1.4296</v>
          </cell>
        </row>
        <row r="845">
          <cell r="A845" t="str">
            <v>001.17.01120</v>
          </cell>
          <cell r="B845" t="str">
            <v>Fornecimento e instalação de cabo de cobre seção 3x10.00 mm2, com isolamento para 0.60 /1.00 Kv, com caract. não propagante ao fogo e auto extinguível, sintenax ou similar.</v>
          </cell>
          <cell r="C845" t="str">
            <v>ML</v>
          </cell>
          <cell r="D845">
            <v>2.0436999999999999</v>
          </cell>
        </row>
        <row r="846">
          <cell r="A846" t="str">
            <v>001.17.01140</v>
          </cell>
          <cell r="B846" t="str">
            <v>Fornecimento e instalação de cabos de cobre seção 4.00 mm2,para tensão de 1000 volts formado por condutor de fio de cobre isolado com material de característica não propagante ao fogo</v>
          </cell>
          <cell r="C846" t="str">
            <v>ML</v>
          </cell>
          <cell r="D846">
            <v>1.9402999999999999</v>
          </cell>
        </row>
        <row r="847">
          <cell r="A847" t="str">
            <v>001.17.01160</v>
          </cell>
          <cell r="B847" t="str">
            <v>Fornecimento e instalação de cabos de cobre seção 6.00 mm2,para tensão de 1000 volts formado por condutor de fio de cobre isolado com material de característica não propagante ao fogo</v>
          </cell>
          <cell r="C847" t="str">
            <v>ML</v>
          </cell>
          <cell r="D847">
            <v>2.5905</v>
          </cell>
        </row>
        <row r="848">
          <cell r="A848" t="str">
            <v>001.17.01180</v>
          </cell>
          <cell r="B848" t="str">
            <v>Fornecimento e instalação de cabos de cobre seção 10.00 mm2,para tensão de 1000 volts formado por condutor de fio de cobre isolado com material de característica não propagante ao fogo</v>
          </cell>
          <cell r="C848" t="str">
            <v>ML</v>
          </cell>
          <cell r="D848">
            <v>3.6859000000000002</v>
          </cell>
        </row>
        <row r="849">
          <cell r="A849" t="str">
            <v>001.17.01200</v>
          </cell>
          <cell r="B849" t="str">
            <v>Fornecimento e instalação de cabos de cobre seção 16.00 mm2,para tensão de 1000 volts formado por condutor de fio de cobre isolado com material de característica não propagante ao fogo</v>
          </cell>
          <cell r="C849" t="str">
            <v>ML</v>
          </cell>
          <cell r="D849">
            <v>5.5751999999999997</v>
          </cell>
        </row>
        <row r="850">
          <cell r="A850" t="str">
            <v>001.17.01220</v>
          </cell>
          <cell r="B850" t="str">
            <v>Fornecimento e instalação de cabos de cobre seção 25.00 mm2,para tensão de 1000 volts formado por condutor de fio de cobre isolado com material de característica não propagante ao fogo</v>
          </cell>
          <cell r="C850" t="str">
            <v>ML</v>
          </cell>
          <cell r="D850">
            <v>8.3702000000000005</v>
          </cell>
        </row>
        <row r="851">
          <cell r="A851" t="str">
            <v>001.17.01240</v>
          </cell>
          <cell r="B851" t="str">
            <v>Fornecimento e instalação de cabos de cobre seção 35.00 mm2,para tensão de 1000 volts formado por condutor de fio de cobre isolado com material de característica não propagante ao fogo</v>
          </cell>
          <cell r="C851" t="str">
            <v>ML</v>
          </cell>
          <cell r="D851">
            <v>10.228</v>
          </cell>
        </row>
        <row r="852">
          <cell r="A852" t="str">
            <v>001.17.01260</v>
          </cell>
          <cell r="B852" t="str">
            <v>Fornecimento e instalação de cabos de cobre seção 50.00 mm2,para tensão de 1000 volts formado por condutor de fio de cobre isolado com material de característica não propagante ao fogo</v>
          </cell>
          <cell r="C852" t="str">
            <v>ML</v>
          </cell>
          <cell r="D852">
            <v>16.586300000000001</v>
          </cell>
        </row>
        <row r="853">
          <cell r="A853" t="str">
            <v>001.17.01280</v>
          </cell>
          <cell r="B853" t="str">
            <v>Fornecimento e instalação de cabos de cobre seção 70.00 mm2,para tensão de 1000 volts formado por condutor de fio de cobre isolado com material de característica não propagante ao fogo</v>
          </cell>
          <cell r="C853" t="str">
            <v>ML</v>
          </cell>
          <cell r="D853">
            <v>18.7804</v>
          </cell>
        </row>
        <row r="854">
          <cell r="A854" t="str">
            <v>001.17.01300</v>
          </cell>
          <cell r="B854" t="str">
            <v>Fornecimento e instalação de cabos de cobre seção 95.00 mm2,para tensão de 1000 volts formado por condutor de fio de cobre isolado com material de característica não propagante ao fogo</v>
          </cell>
          <cell r="C854" t="str">
            <v>ML</v>
          </cell>
          <cell r="D854">
            <v>25.115300000000001</v>
          </cell>
        </row>
        <row r="855">
          <cell r="A855" t="str">
            <v>001.17.01320</v>
          </cell>
          <cell r="B855" t="str">
            <v>Fornecimento e instalação de cabos de cobre seção 120.00 mm2,para tensão de 1000 volts formado por condutor de fio de cobre isolado com material de característica não propagante ao fogo 2</v>
          </cell>
          <cell r="C855" t="str">
            <v>ML</v>
          </cell>
          <cell r="D855">
            <v>31.545000000000002</v>
          </cell>
        </row>
        <row r="856">
          <cell r="A856" t="str">
            <v>001.17.01340</v>
          </cell>
          <cell r="B856" t="str">
            <v>Fornecimento e instalação de cabos de cobre seção 150 mm2,para tensão de 1000 volts formado por condutor de fio de cobre isolado com material de característica não propagante ao fogo</v>
          </cell>
          <cell r="C856" t="str">
            <v>ML</v>
          </cell>
          <cell r="D856">
            <v>38.148600000000002</v>
          </cell>
        </row>
        <row r="857">
          <cell r="A857" t="str">
            <v>001.17.01360</v>
          </cell>
          <cell r="B857" t="str">
            <v>Fornecimento e instalação de cabos de cobre seção 185 mm2,para tensão de 1000 volts formado por condutor de fio de cobre isolado com material de característica não propagante ao fogo</v>
          </cell>
          <cell r="C857" t="str">
            <v>ML</v>
          </cell>
          <cell r="D857">
            <v>48.660800000000002</v>
          </cell>
        </row>
        <row r="858">
          <cell r="A858" t="str">
            <v>001.17.01380</v>
          </cell>
          <cell r="B858" t="str">
            <v>Fornecimento e instalação de cabos de cobre seção 240 mm2,para tensão de 1000 volts formado por condutor de fio de cobre isolado com material de característica não propagante ao fogo</v>
          </cell>
          <cell r="C858" t="str">
            <v>ML</v>
          </cell>
          <cell r="D858">
            <v>62.4069</v>
          </cell>
        </row>
        <row r="859">
          <cell r="A859" t="str">
            <v>001.17.01400</v>
          </cell>
          <cell r="B859" t="str">
            <v>Fornecimento e instalação de cabos de seção 300 mm2,para tensão de 1000 volts formado por condutor de fio de cobre isolado com material de característica não propagante ao fogo</v>
          </cell>
          <cell r="C859" t="str">
            <v>ML</v>
          </cell>
          <cell r="D859">
            <v>79.703900000000004</v>
          </cell>
        </row>
        <row r="860">
          <cell r="A860" t="str">
            <v>001.17.01420</v>
          </cell>
          <cell r="B860" t="str">
            <v>Fornecimento e instalação de cabo de cobre seção 25 mm2,com isolamento de 15 kv</v>
          </cell>
          <cell r="C860" t="str">
            <v>ML</v>
          </cell>
          <cell r="D860">
            <v>20.446999999999999</v>
          </cell>
        </row>
        <row r="861">
          <cell r="A861" t="str">
            <v>001.17.01440</v>
          </cell>
          <cell r="B861" t="str">
            <v>Fornecimento e instalação de eletroduto de pvc 1 1/4"""" corrugado tipo kanaflex</v>
          </cell>
          <cell r="C861" t="str">
            <v>ML</v>
          </cell>
          <cell r="D861">
            <v>4.0670000000000002</v>
          </cell>
        </row>
        <row r="862">
          <cell r="A862" t="str">
            <v>001.17.01460</v>
          </cell>
          <cell r="B862" t="str">
            <v>Fornecimento e instalação de eletroduto de pvc 1 1/2"""" corrugado tipo kanaflex</v>
          </cell>
          <cell r="C862" t="str">
            <v>ML</v>
          </cell>
          <cell r="D862">
            <v>4.1773999999999996</v>
          </cell>
        </row>
        <row r="863">
          <cell r="A863" t="str">
            <v>001.17.01500</v>
          </cell>
          <cell r="B863" t="str">
            <v>Fornecimento e instalação de eletroduto rígido de ferro galvanizado  1/2"" c/ rosca nas duas pontas em barra de 3 metros</v>
          </cell>
          <cell r="C863" t="str">
            <v>un</v>
          </cell>
          <cell r="D863">
            <v>22.1221</v>
          </cell>
        </row>
        <row r="864">
          <cell r="A864" t="str">
            <v>001.17.01520</v>
          </cell>
          <cell r="B864" t="str">
            <v>Fornecimento e instalação de eletroduto rígido de ferro galvanizado  3/4"" c/ rosca nas duas pontas em barra de 3 metros</v>
          </cell>
          <cell r="C864" t="str">
            <v>un</v>
          </cell>
          <cell r="D864">
            <v>32.603000000000002</v>
          </cell>
        </row>
        <row r="865">
          <cell r="A865" t="str">
            <v>001.17.01540</v>
          </cell>
          <cell r="B865" t="str">
            <v>Fornecimento e instalação de eletroduto rígido de ferro galvanizado 1"" c/ rosca nas duas pontas em barra de 3 metros</v>
          </cell>
          <cell r="C865" t="str">
            <v>un</v>
          </cell>
          <cell r="D865">
            <v>43.494</v>
          </cell>
        </row>
        <row r="866">
          <cell r="A866" t="str">
            <v>001.17.01560</v>
          </cell>
          <cell r="B866" t="str">
            <v>Fornecimento e instalação de eletroduto rígido de ferro galvanizado 1 1/4"" c/ rosca nas duas pontas em barra de 3 metros</v>
          </cell>
          <cell r="C866" t="str">
            <v>un</v>
          </cell>
          <cell r="D866">
            <v>66.391400000000004</v>
          </cell>
        </row>
        <row r="867">
          <cell r="A867" t="str">
            <v>001.17.01580</v>
          </cell>
          <cell r="B867" t="str">
            <v>Fornecimento e instalação de eletroduto rígido de ferro galvanizado 1 1/2"" c/ rosca nas duas pontas em barra de 3 metros</v>
          </cell>
          <cell r="C867" t="str">
            <v>un</v>
          </cell>
          <cell r="D867">
            <v>75.137</v>
          </cell>
        </row>
        <row r="868">
          <cell r="A868" t="str">
            <v>001.17.01600</v>
          </cell>
          <cell r="B868" t="str">
            <v>Fornecimento e instalação de eletroduto rígido de ferro galvanizado 2"" c/ rosca nas duas pontas em barra de 3 metros</v>
          </cell>
          <cell r="C868" t="str">
            <v>un</v>
          </cell>
          <cell r="D868">
            <v>96.117800000000003</v>
          </cell>
        </row>
        <row r="869">
          <cell r="A869" t="str">
            <v>001.17.01620</v>
          </cell>
          <cell r="B869" t="str">
            <v>Fornecimento e instalação de eletroduto rígido de ferro galvanizado 2 1/2"" c/ rosca nas duas pontas em barra de 3 metros</v>
          </cell>
          <cell r="C869" t="str">
            <v>un</v>
          </cell>
          <cell r="D869">
            <v>136.16200000000001</v>
          </cell>
        </row>
        <row r="870">
          <cell r="A870" t="str">
            <v>001.17.01640</v>
          </cell>
          <cell r="B870" t="str">
            <v>Fornecimento e instalação de eletroduto rígido de ferro galvanizado 3"" c/ rosca nas duas pontas em barra de 3 metros</v>
          </cell>
          <cell r="C870" t="str">
            <v>un</v>
          </cell>
          <cell r="D870">
            <v>173.13499999999999</v>
          </cell>
        </row>
        <row r="871">
          <cell r="A871" t="str">
            <v>001.17.01660</v>
          </cell>
          <cell r="B871" t="str">
            <v>Fornecimento e instalação de eletroduto rígido de ferro galvanizado 4"" c/ rosca nas duas pontas em barra de 3 metros</v>
          </cell>
          <cell r="C871" t="str">
            <v>un</v>
          </cell>
          <cell r="D871">
            <v>163.01089999999999</v>
          </cell>
        </row>
        <row r="872">
          <cell r="A872" t="str">
            <v>001.17.01680</v>
          </cell>
          <cell r="B872" t="str">
            <v>Fornecimento e instalação de eletroduto de pvc  1/2"""" roscável anti-chama em barra de 3 m</v>
          </cell>
          <cell r="C872" t="str">
            <v>UN</v>
          </cell>
          <cell r="D872">
            <v>7.9607000000000001</v>
          </cell>
        </row>
        <row r="873">
          <cell r="A873" t="str">
            <v>001.17.01700</v>
          </cell>
          <cell r="B873" t="str">
            <v>Fornecimento e instalação de eletroduto de pvc  3/4"""" roscável anti-chama em barra de 3 m</v>
          </cell>
          <cell r="C873" t="str">
            <v>UN</v>
          </cell>
          <cell r="D873">
            <v>8.4207000000000001</v>
          </cell>
        </row>
        <row r="874">
          <cell r="A874" t="str">
            <v>001.17.01720</v>
          </cell>
          <cell r="B874" t="str">
            <v>Fornecimento e instalação de eletroduto de pvc  1"""" roscável anti-chama em barra de 3 m</v>
          </cell>
          <cell r="C874" t="str">
            <v>UN</v>
          </cell>
          <cell r="D874">
            <v>11.142099999999999</v>
          </cell>
        </row>
        <row r="875">
          <cell r="A875" t="str">
            <v>001.17.01740</v>
          </cell>
          <cell r="B875" t="str">
            <v>Fornecimento e instalação de eletroduto de pvc  1 1/4"""" roscável anti-chama em barra de 3 m</v>
          </cell>
          <cell r="C875" t="str">
            <v>UN</v>
          </cell>
          <cell r="D875">
            <v>15.663</v>
          </cell>
        </row>
        <row r="876">
          <cell r="A876" t="str">
            <v>001.17.01760</v>
          </cell>
          <cell r="B876" t="str">
            <v>Fornecimento e instalação de eletroduto de pvc  1 1/2"""" roscável anti-chama em barra de 3 m</v>
          </cell>
          <cell r="C876" t="str">
            <v>UN</v>
          </cell>
          <cell r="D876">
            <v>22.572800000000001</v>
          </cell>
        </row>
        <row r="877">
          <cell r="A877" t="str">
            <v>001.17.01780</v>
          </cell>
          <cell r="B877" t="str">
            <v>Fornecimento e instalação de eletroduto de pvc  2"""" roscável anti-chama em barra de 3 m</v>
          </cell>
          <cell r="C877" t="str">
            <v>UN</v>
          </cell>
          <cell r="D877">
            <v>29.455100000000002</v>
          </cell>
        </row>
        <row r="878">
          <cell r="A878" t="str">
            <v>001.17.01800</v>
          </cell>
          <cell r="B878" t="str">
            <v>Fornecimento e instalação de eletroduto de pvc  2 1/2"""" roscável anti-chama em barra de 3 m</v>
          </cell>
          <cell r="C878" t="str">
            <v>UN</v>
          </cell>
          <cell r="D878">
            <v>50.375500000000002</v>
          </cell>
        </row>
        <row r="879">
          <cell r="A879" t="str">
            <v>001.17.01820</v>
          </cell>
          <cell r="B879" t="str">
            <v>Fornecimento e instalação de eletroduto de pvc  3"""" roscável anti-chama em barra de 3 m</v>
          </cell>
          <cell r="C879" t="str">
            <v>UN</v>
          </cell>
          <cell r="D879">
            <v>47.087800000000001</v>
          </cell>
        </row>
        <row r="880">
          <cell r="A880" t="str">
            <v>001.17.01840</v>
          </cell>
          <cell r="B880" t="str">
            <v>Fornecimento e instalação de eletroduto de pvc  4"""" roscável anti-chama em barra de 3 m</v>
          </cell>
          <cell r="C880" t="str">
            <v>UN</v>
          </cell>
          <cell r="D880">
            <v>95.4499</v>
          </cell>
        </row>
        <row r="881">
          <cell r="A881" t="str">
            <v>001.17.01850</v>
          </cell>
          <cell r="B881" t="str">
            <v>Fornecimento e instalação de conjunto bucha e arruela 1/2"" de pvc para eletroduto roscável</v>
          </cell>
          <cell r="C881" t="str">
            <v>cj</v>
          </cell>
          <cell r="D881">
            <v>0.41220000000000001</v>
          </cell>
        </row>
        <row r="882">
          <cell r="A882" t="str">
            <v>001.17.01860</v>
          </cell>
          <cell r="B882" t="str">
            <v>Fornecimento e instalação de conjunto bucha e arruela 3/4"""" de pvc para eletroduto roscáve</v>
          </cell>
          <cell r="C882" t="str">
            <v>CJ</v>
          </cell>
          <cell r="D882">
            <v>0.44219999999999998</v>
          </cell>
        </row>
        <row r="883">
          <cell r="A883" t="str">
            <v>001.17.01880</v>
          </cell>
          <cell r="B883" t="str">
            <v>Fornecimento e instalação de conjunto bucha e arruela 1"""" de pvc para eletroduto roscável</v>
          </cell>
          <cell r="C883" t="str">
            <v>CJ</v>
          </cell>
          <cell r="D883">
            <v>0.60219999999999996</v>
          </cell>
        </row>
        <row r="884">
          <cell r="A884" t="str">
            <v>001.17.01900</v>
          </cell>
          <cell r="B884" t="str">
            <v>Fornecimento e instalação de conjunto bucha e arruela 1 1/4"""" de pvc para eletroduto roscável</v>
          </cell>
          <cell r="C884" t="str">
            <v>CJ</v>
          </cell>
          <cell r="D884">
            <v>1.1769000000000001</v>
          </cell>
        </row>
        <row r="885">
          <cell r="A885" t="str">
            <v>001.17.01920</v>
          </cell>
          <cell r="B885" t="str">
            <v>Fornecimento e instalação de conjunto bucha e arruela 1 1/2"""",de pvc para eletroduto roscável</v>
          </cell>
          <cell r="C885" t="str">
            <v>CJ</v>
          </cell>
          <cell r="D885">
            <v>1.4596</v>
          </cell>
        </row>
        <row r="886">
          <cell r="A886" t="str">
            <v>001.17.01940</v>
          </cell>
          <cell r="B886" t="str">
            <v>Fornecimento e instalação de conjunto bucha e arruela 2"""", de pvc para eletroduto roscável</v>
          </cell>
          <cell r="C886" t="str">
            <v>CJ</v>
          </cell>
          <cell r="D886">
            <v>2.1543000000000001</v>
          </cell>
        </row>
        <row r="887">
          <cell r="A887" t="str">
            <v>001.17.01960</v>
          </cell>
          <cell r="B887" t="str">
            <v>Fornecimento e instalação de conjunto bucha e arruela 2 1/2"""", de pvc para eletroduto roscável</v>
          </cell>
          <cell r="C887" t="str">
            <v>CJ</v>
          </cell>
          <cell r="D887">
            <v>3.6183999999999998</v>
          </cell>
        </row>
        <row r="888">
          <cell r="A888" t="str">
            <v>001.17.01980</v>
          </cell>
          <cell r="B888" t="str">
            <v>Fornecimento e instalação de conjunto bucha e arruela 3"""", de pvc para eletroduto roscável</v>
          </cell>
          <cell r="C888" t="str">
            <v>CJ</v>
          </cell>
          <cell r="D888">
            <v>4.8826999999999998</v>
          </cell>
        </row>
        <row r="889">
          <cell r="A889" t="str">
            <v>001.17.02000</v>
          </cell>
          <cell r="B889" t="str">
            <v>Fornecimento e instalação de conjunto bucha e arruela 4"""" de pvc para eletroduto roscável</v>
          </cell>
          <cell r="C889" t="str">
            <v>CJ</v>
          </cell>
          <cell r="D889">
            <v>6.4173999999999998</v>
          </cell>
        </row>
        <row r="890">
          <cell r="A890" t="str">
            <v>001.17.02020</v>
          </cell>
          <cell r="B890" t="str">
            <v>Fornecimento e instalação de curva 90º de pvc 1/2"""" para eletroduto roscável</v>
          </cell>
          <cell r="C890" t="str">
            <v>UN</v>
          </cell>
          <cell r="D890">
            <v>0.92179999999999995</v>
          </cell>
        </row>
        <row r="891">
          <cell r="A891" t="str">
            <v>001.17.02040</v>
          </cell>
          <cell r="B891" t="str">
            <v>Fornecimento e instalação de curva 90º de pvc 3/4"""" para eletroduto roscável</v>
          </cell>
          <cell r="C891" t="str">
            <v>UN</v>
          </cell>
          <cell r="D891">
            <v>1.6417999999999999</v>
          </cell>
        </row>
        <row r="892">
          <cell r="A892" t="str">
            <v>001.17.02060</v>
          </cell>
          <cell r="B892" t="str">
            <v>Fornecimento e instalação de curva 90º de pvc 1"""" para eletroduto roscável</v>
          </cell>
          <cell r="C892" t="str">
            <v>UN</v>
          </cell>
          <cell r="D892">
            <v>2.4437000000000002</v>
          </cell>
        </row>
        <row r="893">
          <cell r="A893" t="str">
            <v>001.17.02080</v>
          </cell>
          <cell r="B893" t="str">
            <v>Fornecimento e instalação de curva 90º de pvc 1 1/4"""" para eletroduto roscável</v>
          </cell>
          <cell r="C893" t="str">
            <v>UN</v>
          </cell>
          <cell r="D893">
            <v>2.7736999999999998</v>
          </cell>
        </row>
        <row r="894">
          <cell r="A894" t="str">
            <v>001.17.02100</v>
          </cell>
          <cell r="B894" t="str">
            <v>Fornecimento e instalação de curva 90º de pvc 1 1/2"""" para eletroduto roscável</v>
          </cell>
          <cell r="C894" t="str">
            <v>UN</v>
          </cell>
          <cell r="D894">
            <v>3.6353</v>
          </cell>
        </row>
        <row r="895">
          <cell r="A895" t="str">
            <v>001.17.02120</v>
          </cell>
          <cell r="B895" t="str">
            <v>Fornecimento e instalação de curva 90º de pvc 2"""" para eletroduto roscável</v>
          </cell>
          <cell r="C895" t="str">
            <v>UN</v>
          </cell>
          <cell r="D895">
            <v>5.5974000000000004</v>
          </cell>
        </row>
        <row r="896">
          <cell r="A896" t="str">
            <v>001.17.02140</v>
          </cell>
          <cell r="B896" t="str">
            <v>Fornecimento e instalação de curva 90º de pvc 2 1/2"""" para eletroduto roscável</v>
          </cell>
          <cell r="C896" t="str">
            <v>UN</v>
          </cell>
          <cell r="D896">
            <v>9.0311000000000003</v>
          </cell>
        </row>
        <row r="897">
          <cell r="A897" t="str">
            <v>001.17.02160</v>
          </cell>
          <cell r="B897" t="str">
            <v>Fornecimento e instalação de curva 90º de pvc 3"""" para eletroduto roscável</v>
          </cell>
          <cell r="C897" t="str">
            <v>UN</v>
          </cell>
          <cell r="D897">
            <v>12.6029</v>
          </cell>
        </row>
        <row r="898">
          <cell r="A898" t="str">
            <v>001.17.02180</v>
          </cell>
          <cell r="B898" t="str">
            <v>Fornecimento e instalação de curva 90º de pvc 4"""" para eletroduto roscável</v>
          </cell>
          <cell r="C898" t="str">
            <v>UN</v>
          </cell>
          <cell r="D898">
            <v>18.264500000000002</v>
          </cell>
        </row>
        <row r="899">
          <cell r="A899" t="str">
            <v>001.17.02200</v>
          </cell>
          <cell r="B899" t="str">
            <v>Fornecimento e instalação de curva 135° de pvc 3/4"""" para eletroduto roscável</v>
          </cell>
          <cell r="C899" t="str">
            <v>UN</v>
          </cell>
          <cell r="D899">
            <v>1.8143</v>
          </cell>
        </row>
        <row r="900">
          <cell r="A900" t="str">
            <v>001.17.02220</v>
          </cell>
          <cell r="B900" t="str">
            <v>Fornecimento e instalação de curva 135° de pvc 1"""" para eletroduto roscável</v>
          </cell>
          <cell r="C900" t="str">
            <v>UN</v>
          </cell>
          <cell r="D900">
            <v>3.3753000000000002</v>
          </cell>
        </row>
        <row r="901">
          <cell r="A901" t="str">
            <v>001.17.02240</v>
          </cell>
          <cell r="B901" t="str">
            <v>Fornecimento e instalação de curva 135° de pvc 1 1/4"""" para eletroduto roscável</v>
          </cell>
          <cell r="C901" t="str">
            <v>UN</v>
          </cell>
          <cell r="D901">
            <v>4.9653</v>
          </cell>
        </row>
        <row r="902">
          <cell r="A902" t="str">
            <v>001.17.02260</v>
          </cell>
          <cell r="B902" t="str">
            <v>Fornecimento e instalação de curva 135° de pvc 1 1/2"""" para eletroduto roscável</v>
          </cell>
          <cell r="C902" t="str">
            <v>UN</v>
          </cell>
          <cell r="D902">
            <v>7.2173999999999996</v>
          </cell>
        </row>
        <row r="903">
          <cell r="A903" t="str">
            <v>001.17.02280</v>
          </cell>
          <cell r="B903" t="str">
            <v>Fornecimento e instalação de curva 135° de pvc 2"""" para eletroduto roscável</v>
          </cell>
          <cell r="C903" t="str">
            <v>UN</v>
          </cell>
          <cell r="D903">
            <v>9.4291999999999998</v>
          </cell>
        </row>
        <row r="904">
          <cell r="A904" t="str">
            <v>001.17.02300</v>
          </cell>
          <cell r="B904" t="str">
            <v>Fornecimento e instalação de luva pvc 1/2"""" p/ eletroduto roscável</v>
          </cell>
          <cell r="C904" t="str">
            <v>UN</v>
          </cell>
          <cell r="D904">
            <v>0.77180000000000004</v>
          </cell>
        </row>
        <row r="905">
          <cell r="A905" t="str">
            <v>001.17.02320</v>
          </cell>
          <cell r="B905" t="str">
            <v>Fornecimento e instalação de luva pvc 3/4"""" p/ eletroduto roscável</v>
          </cell>
          <cell r="C905" t="str">
            <v>UN</v>
          </cell>
          <cell r="D905">
            <v>1.0018</v>
          </cell>
        </row>
        <row r="906">
          <cell r="A906" t="str">
            <v>001.17.02340</v>
          </cell>
          <cell r="B906" t="str">
            <v>Fornecimento e instalação de luva pvc 1"""" p/ eletruduto roscável</v>
          </cell>
          <cell r="C906" t="str">
            <v>UN</v>
          </cell>
          <cell r="D906">
            <v>1.6236999999999999</v>
          </cell>
        </row>
        <row r="907">
          <cell r="A907" t="str">
            <v>001.17.02360</v>
          </cell>
          <cell r="B907" t="str">
            <v>Fornecimento e instalação de luva pvc 1 1/4"""" p/ eletroduto roscável</v>
          </cell>
          <cell r="C907" t="str">
            <v>UN</v>
          </cell>
          <cell r="D907">
            <v>1.7237</v>
          </cell>
        </row>
        <row r="908">
          <cell r="A908" t="str">
            <v>001.17.02380</v>
          </cell>
          <cell r="B908" t="str">
            <v>Fornecimento e instalação de luva pvc 1 1/2"""" p/ eletroduto roscável</v>
          </cell>
          <cell r="C908" t="str">
            <v>UN</v>
          </cell>
          <cell r="D908">
            <v>2.3853</v>
          </cell>
        </row>
        <row r="909">
          <cell r="A909" t="str">
            <v>001.17.02400</v>
          </cell>
          <cell r="B909" t="str">
            <v>Fornecimento e instalação de luva pvc 2"""" p/ eletroduto roscável</v>
          </cell>
          <cell r="C909" t="str">
            <v>UN</v>
          </cell>
          <cell r="D909">
            <v>3.6674000000000002</v>
          </cell>
        </row>
        <row r="910">
          <cell r="A910" t="str">
            <v>001.17.02420</v>
          </cell>
          <cell r="B910" t="str">
            <v>Fornecimento e instalação de luva pvc 2 1/2"""" p/ eletroduto roscável</v>
          </cell>
          <cell r="C910" t="str">
            <v>UN</v>
          </cell>
          <cell r="D910">
            <v>7.5311000000000003</v>
          </cell>
        </row>
        <row r="911">
          <cell r="A911" t="str">
            <v>001.17.02440</v>
          </cell>
          <cell r="B911" t="str">
            <v>Fornecimento e instalação de luva pvc 3"""" p/ eletroduto roscável</v>
          </cell>
          <cell r="C911" t="str">
            <v>UN</v>
          </cell>
          <cell r="D911">
            <v>7.8628999999999998</v>
          </cell>
        </row>
        <row r="912">
          <cell r="A912" t="str">
            <v>001.17.02460</v>
          </cell>
          <cell r="B912" t="str">
            <v>Fornecimento e instalação de luva pvc 4"""" p/ eletroduto roscável</v>
          </cell>
          <cell r="C912" t="str">
            <v>UN</v>
          </cell>
          <cell r="D912">
            <v>15.304500000000001</v>
          </cell>
        </row>
        <row r="913">
          <cell r="A913" t="str">
            <v>001.17.02480</v>
          </cell>
          <cell r="B913" t="str">
            <v>Fornecimento e instalação de braçadeira 3/4"""" p/ eletroduto</v>
          </cell>
          <cell r="C913" t="str">
            <v>UN</v>
          </cell>
          <cell r="D913">
            <v>1.5936999999999999</v>
          </cell>
        </row>
        <row r="914">
          <cell r="A914" t="str">
            <v>001.17.02500</v>
          </cell>
          <cell r="B914" t="str">
            <v>Fornecimento e instalação de braçadeira 1"""" p/ eletroduto</v>
          </cell>
          <cell r="C914" t="str">
            <v>UN</v>
          </cell>
          <cell r="D914">
            <v>2.0853000000000002</v>
          </cell>
        </row>
        <row r="915">
          <cell r="A915" t="str">
            <v>001.17.02520</v>
          </cell>
          <cell r="B915" t="str">
            <v>Fornecimento e instalação de braçadeira 1/2"""" p/ eletroduto</v>
          </cell>
          <cell r="C915" t="str">
            <v>UN</v>
          </cell>
          <cell r="D915">
            <v>1.1236999999999999</v>
          </cell>
        </row>
        <row r="916">
          <cell r="A916" t="str">
            <v>001.17.02540</v>
          </cell>
          <cell r="B916" t="str">
            <v>Fornecimento e instalação de braçadeira 2"""" p/ eletroduto</v>
          </cell>
          <cell r="C916" t="str">
            <v>UN</v>
          </cell>
          <cell r="D916">
            <v>2.2974000000000001</v>
          </cell>
        </row>
        <row r="917">
          <cell r="A917" t="str">
            <v>001.17.02560</v>
          </cell>
          <cell r="B917" t="str">
            <v>Fornecimento e instalação de braçadeira p/ eletroduto tipo unha de pvc, c/01 parafuso de d=25 mm (3/4"""")</v>
          </cell>
          <cell r="C917" t="str">
            <v>UN</v>
          </cell>
          <cell r="D917">
            <v>1.4237</v>
          </cell>
        </row>
        <row r="918">
          <cell r="A918" t="str">
            <v>001.17.02580</v>
          </cell>
          <cell r="B918" t="str">
            <v>Fornecimento e instalação de curva de ferro galvanizado de 135º diâm. 4""""</v>
          </cell>
          <cell r="C918" t="str">
            <v>UN</v>
          </cell>
          <cell r="D918">
            <v>82.295900000000003</v>
          </cell>
        </row>
        <row r="919">
          <cell r="A919" t="str">
            <v>001.17.02600</v>
          </cell>
          <cell r="B919" t="str">
            <v>Fornecimento e instalação de curva de ferro galvanizado de 135º diâm. 3""""</v>
          </cell>
          <cell r="C919" t="str">
            <v>UN</v>
          </cell>
          <cell r="D919">
            <v>47.335099999999997</v>
          </cell>
        </row>
        <row r="920">
          <cell r="A920" t="str">
            <v>001.17.02620</v>
          </cell>
          <cell r="B920" t="str">
            <v>Fornecimento e instalação de curva de ferro galvanizado de 135º diâm. 2 1/2""""</v>
          </cell>
          <cell r="C920" t="str">
            <v>UN</v>
          </cell>
          <cell r="D920">
            <v>35.726599999999998</v>
          </cell>
        </row>
        <row r="921">
          <cell r="A921" t="str">
            <v>001.17.02640</v>
          </cell>
          <cell r="B921" t="str">
            <v>Fornecimento e instalação de curva de ferro galvanizado de 135º diâm. 2""""</v>
          </cell>
          <cell r="C921" t="str">
            <v>UN</v>
          </cell>
          <cell r="D921">
            <v>23.161300000000001</v>
          </cell>
        </row>
        <row r="922">
          <cell r="A922" t="str">
            <v>001.17.02660</v>
          </cell>
          <cell r="B922" t="str">
            <v>Fornecimento e instalação de curva de ferro galvanizado de 135º diâm. 1 1/2""""</v>
          </cell>
          <cell r="C922" t="str">
            <v>UN</v>
          </cell>
          <cell r="D922">
            <v>15.5829</v>
          </cell>
        </row>
        <row r="923">
          <cell r="A923" t="str">
            <v>001.17.02680</v>
          </cell>
          <cell r="B923" t="str">
            <v>Fornecimento e instalação de curva de ferro galvanizado de 135º diâm. 1 1/4'</v>
          </cell>
          <cell r="C923" t="str">
            <v>UN</v>
          </cell>
          <cell r="D923">
            <v>8.7911000000000001</v>
          </cell>
        </row>
        <row r="924">
          <cell r="A924" t="str">
            <v>001.17.02700</v>
          </cell>
          <cell r="B924" t="str">
            <v>Fornecimento e instalação de curva de ferro galvanizado de 135º diâm. 1""""</v>
          </cell>
          <cell r="C924" t="str">
            <v>UN</v>
          </cell>
          <cell r="D924">
            <v>5.2630999999999997</v>
          </cell>
        </row>
        <row r="925">
          <cell r="A925" t="str">
            <v>001.17.02720</v>
          </cell>
          <cell r="B925" t="str">
            <v>Fornecimento e instalação de curva de ferro galvanizado de 135º diâm. 3/4'</v>
          </cell>
          <cell r="C925" t="str">
            <v>UN</v>
          </cell>
          <cell r="D925">
            <v>3.3908</v>
          </cell>
        </row>
        <row r="926">
          <cell r="A926" t="str">
            <v>001.17.02740</v>
          </cell>
          <cell r="B926" t="str">
            <v>Fornecimento e instalação de curva de ferro galvanizado de 90º diâm. 3""""</v>
          </cell>
          <cell r="C926" t="str">
            <v>UN</v>
          </cell>
          <cell r="D926">
            <v>48.845100000000002</v>
          </cell>
        </row>
        <row r="927">
          <cell r="A927" t="str">
            <v>001.17.02760</v>
          </cell>
          <cell r="B927" t="str">
            <v>Fornecimento e instalação de curva de ferro galvanizado de 90º diâm. 2 1/2""""</v>
          </cell>
          <cell r="C927" t="str">
            <v>UN</v>
          </cell>
          <cell r="D927">
            <v>32.026600000000002</v>
          </cell>
        </row>
        <row r="928">
          <cell r="A928" t="str">
            <v>001.17.02780</v>
          </cell>
          <cell r="B928" t="str">
            <v>Fornecimento e instalação de curva de ferro galvanizado de 90º diâm. 2""""</v>
          </cell>
          <cell r="C928" t="str">
            <v>UN</v>
          </cell>
          <cell r="D928">
            <v>18.261299999999999</v>
          </cell>
        </row>
        <row r="929">
          <cell r="A929" t="str">
            <v>001.17.02800</v>
          </cell>
          <cell r="B929" t="str">
            <v>Fornecimento e instalação de curva de ferro galvanizado de 90º diâm. 1 1/2""""</v>
          </cell>
          <cell r="C929" t="str">
            <v>UN</v>
          </cell>
          <cell r="D929">
            <v>9.9229000000000003</v>
          </cell>
        </row>
        <row r="930">
          <cell r="A930" t="str">
            <v>001.17.02820</v>
          </cell>
          <cell r="B930" t="str">
            <v>Fornecimento e instalação de curva de ferro galvanizado de 90º diâm. 1 1/4""""</v>
          </cell>
          <cell r="C930" t="str">
            <v>UN</v>
          </cell>
          <cell r="D930">
            <v>7.7911000000000001</v>
          </cell>
        </row>
        <row r="931">
          <cell r="A931" t="str">
            <v>001.17.02840</v>
          </cell>
          <cell r="B931" t="str">
            <v>Fornecimento e instalação de curva de ferro galvanizado de 90º diâm. 1""""</v>
          </cell>
          <cell r="C931" t="str">
            <v>UN</v>
          </cell>
          <cell r="D931">
            <v>3.7330999999999999</v>
          </cell>
        </row>
        <row r="932">
          <cell r="A932" t="str">
            <v>001.17.02860</v>
          </cell>
          <cell r="B932" t="str">
            <v>Fornecimento e instalação de curva de ferro galvanizado de 90º diâm. 3/4""""</v>
          </cell>
          <cell r="C932" t="str">
            <v>UN</v>
          </cell>
          <cell r="D932">
            <v>2.8408000000000002</v>
          </cell>
        </row>
        <row r="933">
          <cell r="A933" t="str">
            <v>001.17.02880</v>
          </cell>
          <cell r="B933" t="str">
            <v>Fornecimento e instalação de curva de ferro galvanizado de 90º diâm. 1/2""""</v>
          </cell>
          <cell r="C933" t="str">
            <v>UN</v>
          </cell>
          <cell r="D933">
            <v>2.3736999999999999</v>
          </cell>
        </row>
        <row r="934">
          <cell r="A934" t="str">
            <v>001.17.02900</v>
          </cell>
          <cell r="B934" t="str">
            <v>Fornecimento  e instalação de bujão de ferro galvanizado diâm 3""""</v>
          </cell>
          <cell r="C934" t="str">
            <v>UN</v>
          </cell>
          <cell r="D934">
            <v>19.371099999999998</v>
          </cell>
        </row>
        <row r="935">
          <cell r="A935" t="str">
            <v>001.17.02920</v>
          </cell>
          <cell r="B935" t="str">
            <v>Fornecimento  e instalação de bujão de ferro galvanizado diâm 4""""</v>
          </cell>
          <cell r="C935" t="str">
            <v>PC</v>
          </cell>
          <cell r="D935">
            <v>14.9945</v>
          </cell>
        </row>
        <row r="936">
          <cell r="A936" t="str">
            <v>001.17.02940</v>
          </cell>
          <cell r="B936" t="str">
            <v>Fornecimento e instalação de luva de ferro galvanizado  1/2""""</v>
          </cell>
          <cell r="C936" t="str">
            <v>UN</v>
          </cell>
          <cell r="D936">
            <v>1.1006</v>
          </cell>
        </row>
        <row r="937">
          <cell r="A937" t="str">
            <v>001.17.02960</v>
          </cell>
          <cell r="B937" t="str">
            <v>Fornecimento e instalação de luva de ferro galvanizado  3/4""""</v>
          </cell>
          <cell r="C937" t="str">
            <v>UN</v>
          </cell>
          <cell r="D937">
            <v>1.3318000000000001</v>
          </cell>
        </row>
        <row r="938">
          <cell r="A938" t="str">
            <v>001.17.02980</v>
          </cell>
          <cell r="B938" t="str">
            <v>Fornecimento e instalação de luva de ferro galvanizado  1""""</v>
          </cell>
          <cell r="C938" t="str">
            <v>UN</v>
          </cell>
          <cell r="D938">
            <v>2.4237000000000002</v>
          </cell>
        </row>
        <row r="939">
          <cell r="A939" t="str">
            <v>001.17.03000</v>
          </cell>
          <cell r="B939" t="str">
            <v>Fornecimento e instalação de luva de ferro galvanizado  1 1/4""""</v>
          </cell>
          <cell r="C939" t="str">
            <v>UN</v>
          </cell>
          <cell r="D939">
            <v>2.5436999999999999</v>
          </cell>
        </row>
        <row r="940">
          <cell r="A940" t="str">
            <v>001.17.03020</v>
          </cell>
          <cell r="B940" t="str">
            <v>Fornecimento e instalação de luva de ferro galvanizado  1 1/2</v>
          </cell>
          <cell r="C940" t="str">
            <v>UN</v>
          </cell>
          <cell r="D940">
            <v>3.1753</v>
          </cell>
        </row>
        <row r="941">
          <cell r="A941" t="str">
            <v>001.17.03040</v>
          </cell>
          <cell r="B941" t="str">
            <v>Fornecimento e instalação de luva de ferro galvanizado  2""""</v>
          </cell>
          <cell r="C941" t="str">
            <v>UN</v>
          </cell>
          <cell r="D941">
            <v>4.1574</v>
          </cell>
        </row>
        <row r="942">
          <cell r="A942" t="str">
            <v>001.17.03060</v>
          </cell>
          <cell r="B942" t="str">
            <v>Fornecimento e instalação de luva de ferro galvanizado  2 1/2""""</v>
          </cell>
          <cell r="C942" t="str">
            <v>UN</v>
          </cell>
          <cell r="D942">
            <v>7.9511000000000003</v>
          </cell>
        </row>
        <row r="943">
          <cell r="A943" t="str">
            <v>001.17.03080</v>
          </cell>
          <cell r="B943" t="str">
            <v>Fornecimento e instalação de luva de ferro galvanizado  3""""</v>
          </cell>
          <cell r="C943" t="str">
            <v>UN</v>
          </cell>
          <cell r="D943">
            <v>9.1328999999999994</v>
          </cell>
        </row>
        <row r="944">
          <cell r="A944" t="str">
            <v>001.17.03100</v>
          </cell>
          <cell r="B944" t="str">
            <v>Fornecimento e instalação de luva de ferro galvanizado  4""""</v>
          </cell>
          <cell r="C944" t="str">
            <v>UN</v>
          </cell>
          <cell r="D944">
            <v>11.984500000000001</v>
          </cell>
        </row>
        <row r="945">
          <cell r="A945" t="str">
            <v>001.17.03120</v>
          </cell>
          <cell r="B945" t="str">
            <v>Fornecimento e instalação de condulete de alumínio tipo universal a b e 1/2""""</v>
          </cell>
          <cell r="C945" t="str">
            <v>UN</v>
          </cell>
          <cell r="D945">
            <v>7.8429000000000002</v>
          </cell>
        </row>
        <row r="946">
          <cell r="A946" t="str">
            <v>001.17.03140</v>
          </cell>
          <cell r="B946" t="str">
            <v>Fornecimento e instalação de condulete de alumínio tipo universal a b e 3/4""""</v>
          </cell>
          <cell r="C946" t="str">
            <v>UN</v>
          </cell>
          <cell r="D946">
            <v>7.8429000000000002</v>
          </cell>
        </row>
        <row r="947">
          <cell r="A947" t="str">
            <v>001.17.03160</v>
          </cell>
          <cell r="B947" t="str">
            <v>Fornecimento e instalação de condulete de alumínio tipo universal a b e 1""""</v>
          </cell>
          <cell r="C947" t="str">
            <v>UN</v>
          </cell>
          <cell r="D947">
            <v>10.5345</v>
          </cell>
        </row>
        <row r="948">
          <cell r="A948" t="str">
            <v>001.17.03180</v>
          </cell>
          <cell r="B948" t="str">
            <v>Fornecimento e instalação de condulete de alumínio tipo universal a b e 1 1/4""""</v>
          </cell>
          <cell r="C948" t="str">
            <v>UN</v>
          </cell>
          <cell r="D948">
            <v>16.994499999999999</v>
          </cell>
        </row>
        <row r="949">
          <cell r="A949" t="str">
            <v>001.17.03200</v>
          </cell>
          <cell r="B949" t="str">
            <v>Fornecimento e instalação de condulete de alumínio tipo universal a b e 1 1/2""""</v>
          </cell>
          <cell r="C949" t="str">
            <v>UN</v>
          </cell>
          <cell r="D949">
            <v>24.618400000000001</v>
          </cell>
        </row>
        <row r="950">
          <cell r="A950" t="str">
            <v>001.17.03220</v>
          </cell>
          <cell r="B950" t="str">
            <v>Fornecimento e instalação de condulete de alumínio tipo universal a b e 2""""</v>
          </cell>
          <cell r="C950" t="str">
            <v>UN</v>
          </cell>
          <cell r="D950">
            <v>31.6921</v>
          </cell>
        </row>
        <row r="951">
          <cell r="A951" t="str">
            <v>001.17.03240</v>
          </cell>
          <cell r="B951" t="str">
            <v>Fornecimento e instalação de condulete de alumínio tipo universal a b e 2 1/2""""</v>
          </cell>
          <cell r="C951" t="str">
            <v>UN</v>
          </cell>
          <cell r="D951">
            <v>53.7956</v>
          </cell>
        </row>
        <row r="952">
          <cell r="A952" t="str">
            <v>001.17.03260</v>
          </cell>
          <cell r="B952" t="str">
            <v>Fornecimento e instalação de condulete de alumínio tipo universal a b e 3""""</v>
          </cell>
          <cell r="C952" t="str">
            <v>UN</v>
          </cell>
          <cell r="D952">
            <v>95.529300000000006</v>
          </cell>
        </row>
        <row r="953">
          <cell r="A953" t="str">
            <v>001.17.03280</v>
          </cell>
          <cell r="B953" t="str">
            <v>Fornecimento e instalação de condulete de alumínio tipo universal c lr ll lb 1/2""""</v>
          </cell>
          <cell r="C953" t="str">
            <v>UN</v>
          </cell>
          <cell r="D953">
            <v>8.0129000000000001</v>
          </cell>
        </row>
        <row r="954">
          <cell r="A954" t="str">
            <v>001.17.03300</v>
          </cell>
          <cell r="B954" t="str">
            <v>Fornecimento e instalação de condulete de alumínio tipo universal c lr ll lb 3/4""""</v>
          </cell>
          <cell r="C954" t="str">
            <v>UN</v>
          </cell>
          <cell r="D954">
            <v>6.7229000000000001</v>
          </cell>
        </row>
        <row r="955">
          <cell r="A955" t="str">
            <v>001.17.03320</v>
          </cell>
          <cell r="B955" t="str">
            <v>Fornecimento e instalação de condulete de alumínio tipo universal c lr ll lb 1""""</v>
          </cell>
          <cell r="C955" t="str">
            <v>UN</v>
          </cell>
          <cell r="D955">
            <v>7.2744999999999997</v>
          </cell>
        </row>
        <row r="956">
          <cell r="A956" t="str">
            <v>001.17.03340</v>
          </cell>
          <cell r="B956" t="str">
            <v>Fornecimento e instalação de condulete de alumínio tipo universal c lr ll lb 1 1/4""""</v>
          </cell>
          <cell r="C956" t="str">
            <v>UN</v>
          </cell>
          <cell r="D956">
            <v>16.964500000000001</v>
          </cell>
        </row>
        <row r="957">
          <cell r="A957" t="str">
            <v>001.17.03360</v>
          </cell>
          <cell r="B957" t="str">
            <v>Fornecimento e instalação de condulete de alumínio tipo universal c lr ll lb 1 1/2""""</v>
          </cell>
          <cell r="C957" t="str">
            <v>UN</v>
          </cell>
          <cell r="D957">
            <v>26.118400000000001</v>
          </cell>
        </row>
        <row r="958">
          <cell r="A958" t="str">
            <v>001.17.03380</v>
          </cell>
          <cell r="B958" t="str">
            <v>Fornecimento e instalação de condulete de alumínio tipo universal c lr ll lb 2""""</v>
          </cell>
          <cell r="C958" t="str">
            <v>UN</v>
          </cell>
          <cell r="D958">
            <v>35.202100000000002</v>
          </cell>
        </row>
        <row r="959">
          <cell r="A959" t="str">
            <v>001.17.03400</v>
          </cell>
          <cell r="B959" t="str">
            <v>Fornecimento e instalação de condulete de alunínio tipo universal c lr ll lb 2 1/2""""</v>
          </cell>
          <cell r="C959" t="str">
            <v>UN</v>
          </cell>
          <cell r="D959">
            <v>54.0456</v>
          </cell>
        </row>
        <row r="960">
          <cell r="A960" t="str">
            <v>001.17.03420</v>
          </cell>
          <cell r="B960" t="str">
            <v>Fornecimento e instalação de condulete de alumínio tipo universal c lr ll lb 3""""</v>
          </cell>
          <cell r="C960" t="str">
            <v>UN</v>
          </cell>
          <cell r="D960">
            <v>95.529300000000006</v>
          </cell>
        </row>
        <row r="961">
          <cell r="A961" t="str">
            <v>001.17.03440</v>
          </cell>
          <cell r="B961" t="str">
            <v>Fornecimento e instalação de condulete de alumínio tipo universal lbr lbl tr tl 1/2""""</v>
          </cell>
          <cell r="C961" t="str">
            <v>UN</v>
          </cell>
          <cell r="D961">
            <v>8.4129000000000005</v>
          </cell>
        </row>
        <row r="962">
          <cell r="A962" t="str">
            <v>001.17.03460</v>
          </cell>
          <cell r="B962" t="str">
            <v>Fornecimento e instalação de condulete de alumínio tipo universal lbr lbl tr tl 3/4""""</v>
          </cell>
          <cell r="C962" t="str">
            <v>UN</v>
          </cell>
          <cell r="D962">
            <v>8.4129000000000005</v>
          </cell>
        </row>
        <row r="963">
          <cell r="A963" t="str">
            <v>001.17.03480</v>
          </cell>
          <cell r="B963" t="str">
            <v>Fornecimento e instalação de condulete de alumínio tipo universal lbr lbl tr tl 1""""</v>
          </cell>
          <cell r="C963" t="str">
            <v>UN</v>
          </cell>
          <cell r="D963">
            <v>11.634499999999999</v>
          </cell>
        </row>
        <row r="964">
          <cell r="A964" t="str">
            <v>001.17.03500</v>
          </cell>
          <cell r="B964" t="str">
            <v>Fornecimento e instalação de condulete de alumínio tipo universal lbr lbl tr tl 1 1/4""""</v>
          </cell>
          <cell r="C964" t="str">
            <v>UN</v>
          </cell>
          <cell r="D964">
            <v>18.634499999999999</v>
          </cell>
        </row>
        <row r="965">
          <cell r="A965" t="str">
            <v>001.17.03520</v>
          </cell>
          <cell r="B965" t="str">
            <v>Fornecimento e instalação de condulete de alumínio tipo universal lbr lbl tr tl 1 1/2""""</v>
          </cell>
          <cell r="C965" t="str">
            <v>UN</v>
          </cell>
          <cell r="D965">
            <v>26.628399999999999</v>
          </cell>
        </row>
        <row r="966">
          <cell r="A966" t="str">
            <v>001.17.03540</v>
          </cell>
          <cell r="B966" t="str">
            <v>Fornecimento e instalação de condulete de alumínio tipo universal lbr lbl tr tl 2""""</v>
          </cell>
          <cell r="C966" t="str">
            <v>UN</v>
          </cell>
          <cell r="D966">
            <v>36.412100000000002</v>
          </cell>
        </row>
        <row r="967">
          <cell r="A967" t="str">
            <v>001.17.03560</v>
          </cell>
          <cell r="B967" t="str">
            <v>Fornecimento e instalação de condulete de alumínio tipo universal lbr lbl tr tl 2 1/2""""</v>
          </cell>
          <cell r="C967" t="str">
            <v>UN</v>
          </cell>
          <cell r="D967">
            <v>57.395600000000002</v>
          </cell>
        </row>
        <row r="968">
          <cell r="A968" t="str">
            <v>001.17.03580</v>
          </cell>
          <cell r="B968" t="str">
            <v>Fornecimento e instalação de condulete de alumínio tipo universal lbr lbl tr tl 3""""</v>
          </cell>
          <cell r="C968" t="str">
            <v>UN</v>
          </cell>
          <cell r="D968">
            <v>69.369299999999996</v>
          </cell>
        </row>
        <row r="969">
          <cell r="A969" t="str">
            <v>001.17.03600</v>
          </cell>
          <cell r="B969" t="str">
            <v>Fornecimento e instalação de caixa metálica com tampa parafusada de 20.00x20.00x10.00 cm</v>
          </cell>
          <cell r="C969" t="str">
            <v>UN</v>
          </cell>
          <cell r="D969">
            <v>24.665900000000001</v>
          </cell>
        </row>
        <row r="970">
          <cell r="A970" t="str">
            <v>001.17.03620</v>
          </cell>
          <cell r="B970" t="str">
            <v>Fornecimento e instalação de caixa metálica com tampa parafusada de 25.00x25.00x12.00 cm</v>
          </cell>
          <cell r="C970" t="str">
            <v>UN</v>
          </cell>
          <cell r="D970">
            <v>23.607700000000001</v>
          </cell>
        </row>
        <row r="971">
          <cell r="A971" t="str">
            <v>001.17.03640</v>
          </cell>
          <cell r="B971" t="str">
            <v>Fornecimento e instalação de caixa metálica com tampa parafusada 30.00x30.00x15.00 cm</v>
          </cell>
          <cell r="C971" t="str">
            <v>UN</v>
          </cell>
          <cell r="D971">
            <v>41.005099999999999</v>
          </cell>
        </row>
        <row r="972">
          <cell r="A972" t="str">
            <v>001.17.03660</v>
          </cell>
          <cell r="B972" t="str">
            <v>Fornecimento e instalação de caixa metálica com tampa parafusada 40.00x40.00x15.00 cm</v>
          </cell>
          <cell r="C972" t="str">
            <v>UN</v>
          </cell>
          <cell r="D972">
            <v>61.6633</v>
          </cell>
        </row>
        <row r="973">
          <cell r="A973" t="str">
            <v>001.17.03680</v>
          </cell>
          <cell r="B973" t="str">
            <v>Fornecimento e instalação de caixa metálica com tampa parafusada 50.00x50.00x15.00 cm</v>
          </cell>
          <cell r="C973" t="str">
            <v>UN</v>
          </cell>
          <cell r="D973">
            <v>77.553299999999993</v>
          </cell>
        </row>
        <row r="974">
          <cell r="A974" t="str">
            <v>001.17.03700</v>
          </cell>
          <cell r="B974" t="str">
            <v>Fornecimento e instalação de  rolo de fita isolante plástica, de 20.00 m</v>
          </cell>
          <cell r="C974" t="str">
            <v>UN</v>
          </cell>
          <cell r="D974">
            <v>13.7866</v>
          </cell>
        </row>
        <row r="975">
          <cell r="A975" t="str">
            <v>001.17.03720</v>
          </cell>
          <cell r="B975" t="str">
            <v>Fornecimento e instalação de  rolo de fita isolante plástica, de 10.00 m</v>
          </cell>
          <cell r="C975" t="str">
            <v>UN</v>
          </cell>
          <cell r="D975">
            <v>12.1966</v>
          </cell>
        </row>
        <row r="976">
          <cell r="A976" t="str">
            <v>001.17.03740</v>
          </cell>
          <cell r="B976" t="str">
            <v>Fornecimento e instalação de  rolo de fita isolante plástica, de 05.00 m</v>
          </cell>
          <cell r="C976" t="str">
            <v>UN</v>
          </cell>
          <cell r="D976">
            <v>6.7183999999999999</v>
          </cell>
        </row>
        <row r="977">
          <cell r="A977" t="str">
            <v>001.17.03760</v>
          </cell>
          <cell r="B977" t="str">
            <v>Fornecimento e instalação de rolo de fita isolante de alta fusão, de 10.00 m</v>
          </cell>
          <cell r="C977" t="str">
            <v>UN</v>
          </cell>
          <cell r="D977">
            <v>19.526599999999998</v>
          </cell>
        </row>
        <row r="978">
          <cell r="A978" t="str">
            <v>001.17.03800</v>
          </cell>
          <cell r="B978" t="str">
            <v>Fornecimento e instalação de quadro metálico com fundo de madeira com maçaneta e fechadura de 100.00 x 100.00 x 15.00 cm</v>
          </cell>
          <cell r="C978" t="str">
            <v>UN</v>
          </cell>
          <cell r="D978">
            <v>179.25659999999999</v>
          </cell>
        </row>
        <row r="979">
          <cell r="A979" t="str">
            <v>001.17.03820</v>
          </cell>
          <cell r="B979" t="str">
            <v>Fornecimento e instalação de quadro metálico com fundo de madeira com maçaneta e fechadura de 90.00 x 90.00 x 15.00 cm</v>
          </cell>
          <cell r="C979" t="str">
            <v>UN</v>
          </cell>
          <cell r="D979">
            <v>157.5566</v>
          </cell>
        </row>
        <row r="980">
          <cell r="A980" t="str">
            <v>001.17.03840</v>
          </cell>
          <cell r="B980" t="str">
            <v>Fornecimento e instalação de quadro metálico com fundo de madeira com maçaneta e fechadura de 60.00 x 60.00 x 15.00 cm</v>
          </cell>
          <cell r="C980" t="str">
            <v>UN</v>
          </cell>
          <cell r="D980">
            <v>111.6384</v>
          </cell>
        </row>
        <row r="981">
          <cell r="A981" t="str">
            <v>001.17.03860</v>
          </cell>
          <cell r="B981" t="str">
            <v>Fornecimento e instalação de quadro de distribuição com porta sem disjuntores e sem barramento até 06 circuitos</v>
          </cell>
          <cell r="C981" t="str">
            <v>UN</v>
          </cell>
          <cell r="D981">
            <v>30.973299999999998</v>
          </cell>
        </row>
        <row r="982">
          <cell r="A982" t="str">
            <v>001.17.03880</v>
          </cell>
          <cell r="B982" t="str">
            <v>Fornecimento e instalação de quadro de distribuição com porta sem disjuntores e sem barramento de 07 a 10 circuitos</v>
          </cell>
          <cell r="C982" t="str">
            <v>UN</v>
          </cell>
          <cell r="D982">
            <v>37.423299999999998</v>
          </cell>
        </row>
        <row r="983">
          <cell r="A983" t="str">
            <v>001.17.03900</v>
          </cell>
          <cell r="B983" t="str">
            <v>Fornecimento e instalação de quadro de distribuição com porta sem disjuntores e sem barramento de 11 a 15 circuitos</v>
          </cell>
          <cell r="C983" t="str">
            <v>UN</v>
          </cell>
          <cell r="D983">
            <v>105.5917</v>
          </cell>
        </row>
        <row r="984">
          <cell r="A984" t="str">
            <v>001.17.03920</v>
          </cell>
          <cell r="B984" t="str">
            <v>Fornecimento e instalação de quadro de distribuição com porta sem disjuntores e sem barramento de 16 a 20 circuitos</v>
          </cell>
          <cell r="C984" t="str">
            <v>UN</v>
          </cell>
          <cell r="D984">
            <v>95.491699999999994</v>
          </cell>
        </row>
        <row r="985">
          <cell r="A985" t="str">
            <v>001.17.03940</v>
          </cell>
          <cell r="B985" t="str">
            <v>Fornecimento e instalação de quadro de distribuição com porta sem disjuntores e sem barramento até 03 circuitos, de sobrepor</v>
          </cell>
          <cell r="C985" t="str">
            <v>UN</v>
          </cell>
          <cell r="D985">
            <v>25.473299999999998</v>
          </cell>
        </row>
        <row r="986">
          <cell r="A986" t="str">
            <v>001.17.03960</v>
          </cell>
          <cell r="B986" t="str">
            <v>Fornecimento e instalação de quadro de distribuição com porta sem disjuntores e sem barramento até 06 circuitos, de sobrepor</v>
          </cell>
          <cell r="C986" t="str">
            <v>UN</v>
          </cell>
          <cell r="D986">
            <v>34.773299999999999</v>
          </cell>
        </row>
        <row r="987">
          <cell r="A987" t="str">
            <v>001.17.03980</v>
          </cell>
          <cell r="B987" t="str">
            <v>Fornecimento e instalação de quadro de distribuição com porta com barramento sem previsão para disjuntor geral e sem disjuntores, até 18 circuitos</v>
          </cell>
          <cell r="C987" t="str">
            <v>UN</v>
          </cell>
          <cell r="D987">
            <v>87.709900000000005</v>
          </cell>
        </row>
        <row r="988">
          <cell r="A988" t="str">
            <v>001.17.04000</v>
          </cell>
          <cell r="B988" t="str">
            <v>Fornecimento e instalação de quadro de distribuição com porta com barramento sem previsão para disjuntor geral e sem disjuntores, de 19 a 30  circuitos</v>
          </cell>
          <cell r="C988" t="str">
            <v>UN</v>
          </cell>
          <cell r="D988">
            <v>140.7784</v>
          </cell>
        </row>
        <row r="989">
          <cell r="A989" t="str">
            <v>001.17.04020</v>
          </cell>
          <cell r="B989" t="str">
            <v>Fornecimento e instalação de quadro de distribuição com porta com barramento sem previsão para disjuntor geral e sem disjuntores, de 31 a 42  circuitos</v>
          </cell>
          <cell r="C989" t="str">
            <v>UN</v>
          </cell>
          <cell r="D989">
            <v>150.89660000000001</v>
          </cell>
        </row>
        <row r="990">
          <cell r="A990" t="str">
            <v>001.17.04040</v>
          </cell>
          <cell r="B990" t="str">
            <v>Fornecimento e instalação de quadro de distribuição trifásico c/ barramento, c/ previsão para disjuntor geral, com porta e sem disjuntores até 15 circuitos</v>
          </cell>
          <cell r="C990" t="str">
            <v>UN</v>
          </cell>
          <cell r="D990">
            <v>105.5917</v>
          </cell>
        </row>
        <row r="991">
          <cell r="A991" t="str">
            <v>001.17.04060</v>
          </cell>
          <cell r="B991" t="str">
            <v>Fornecimento e instalação de quadro de distribuição trifásico c/ barramento, c/ previsão para disjuntor geral, com porta e sem disjuntores de 16 a 27 circuitos</v>
          </cell>
          <cell r="C991" t="str">
            <v>UN</v>
          </cell>
          <cell r="D991">
            <v>158.7099</v>
          </cell>
        </row>
        <row r="992">
          <cell r="A992" t="str">
            <v>001.17.04080</v>
          </cell>
          <cell r="B992" t="str">
            <v>Fornecimento e instalação de quadro de distribuição trifásico c/ barramento, c/ previsão para disjuntor geral, com porta e sem disjuntores de 28 a 30  circuitos</v>
          </cell>
          <cell r="C992" t="str">
            <v>UN</v>
          </cell>
          <cell r="D992">
            <v>140.7784</v>
          </cell>
        </row>
        <row r="993">
          <cell r="A993" t="str">
            <v>001.17.04100</v>
          </cell>
          <cell r="B993" t="str">
            <v>Fornecimento e instalação de quadro de distribuição trifásico c/ barramento, c/ previsão para disjuntor geral, com porta e sem disjuntores de 31 a 56  circuitos</v>
          </cell>
          <cell r="C993" t="str">
            <v>UN</v>
          </cell>
          <cell r="D993">
            <v>350.94659999999999</v>
          </cell>
        </row>
        <row r="994">
          <cell r="A994" t="str">
            <v>001.17.04120</v>
          </cell>
          <cell r="B994" t="str">
            <v>Fornecimento e instalação de quadro de distribuição de lógica, metálico com porta e trinco de embutir ou de sobrepor</v>
          </cell>
          <cell r="C994" t="str">
            <v>UN</v>
          </cell>
          <cell r="D994">
            <v>41.973300000000002</v>
          </cell>
        </row>
        <row r="995">
          <cell r="A995" t="str">
            <v>001.17.04140</v>
          </cell>
          <cell r="B995" t="str">
            <v>Fornecimento e instalação de quadro para comando 1,20x0,80x0,35m</v>
          </cell>
          <cell r="C995" t="str">
            <v>UN</v>
          </cell>
          <cell r="D995">
            <v>40.946599999999997</v>
          </cell>
        </row>
        <row r="996">
          <cell r="A996" t="str">
            <v>001.17.04160</v>
          </cell>
          <cell r="B996" t="str">
            <v>Fornecimento e instalação de disjuntor monopolar c/ proteção termomagnética automática da eletromar ou similar de 10amp a 30amp</v>
          </cell>
          <cell r="C996" t="str">
            <v>UN</v>
          </cell>
          <cell r="D996">
            <v>7.6711</v>
          </cell>
        </row>
        <row r="997">
          <cell r="A997" t="str">
            <v>001.17.04180</v>
          </cell>
          <cell r="B997" t="str">
            <v>Fornecimento e instalação de disjuntor monopolar c/ proteção termomagnética automática da eletromar ou similar de 40amp a 50amp</v>
          </cell>
          <cell r="C997" t="str">
            <v>UN</v>
          </cell>
          <cell r="D997">
            <v>9.5710999999999995</v>
          </cell>
        </row>
        <row r="998">
          <cell r="A998" t="str">
            <v>001.17.04200</v>
          </cell>
          <cell r="B998" t="str">
            <v>Fornecimento e instalação de disjuntor monopolar c/ proteção termomagnética automática da eletromar ou similar de 70amp a 100amp</v>
          </cell>
          <cell r="C998" t="str">
            <v>UN</v>
          </cell>
          <cell r="D998">
            <v>16.071100000000001</v>
          </cell>
        </row>
        <row r="999">
          <cell r="A999" t="str">
            <v>001.17.04220</v>
          </cell>
          <cell r="B999" t="str">
            <v>Fornecimento e instalação de disjuntor bipolar c/ proteção termomagnética automática da eletromar ou similar de 10amp a 50amp</v>
          </cell>
          <cell r="C999" t="str">
            <v>UN</v>
          </cell>
          <cell r="D999">
            <v>32.892099999999999</v>
          </cell>
        </row>
        <row r="1000">
          <cell r="A1000" t="str">
            <v>001.17.04240</v>
          </cell>
          <cell r="B1000" t="str">
            <v>Fornecimento e instalação de disjuntor bipolar c/ proteção termomagnética automática da eletromar ou similar de 60amp a 100amp</v>
          </cell>
          <cell r="C1000" t="str">
            <v>UN</v>
          </cell>
          <cell r="D1000">
            <v>44.162100000000002</v>
          </cell>
        </row>
        <row r="1001">
          <cell r="A1001" t="str">
            <v>001.17.04260</v>
          </cell>
          <cell r="B1001" t="str">
            <v>Fornecimento e instalação de disjuntor tripolar c/ proteção termomagnética automática da eletromar ou similar de 30amp a 50amp</v>
          </cell>
          <cell r="C1001" t="str">
            <v>UN</v>
          </cell>
          <cell r="D1001">
            <v>34.613</v>
          </cell>
        </row>
        <row r="1002">
          <cell r="A1002" t="str">
            <v>001.17.04280</v>
          </cell>
          <cell r="B1002" t="str">
            <v>Fornecimento e instalação de disjuntor tripolar c/ proteção termomagnética automática da eletromar ou similar de 60amp a 100amp</v>
          </cell>
          <cell r="C1002" t="str">
            <v>UN</v>
          </cell>
          <cell r="D1002">
            <v>42.713000000000001</v>
          </cell>
        </row>
        <row r="1003">
          <cell r="A1003" t="str">
            <v>001.17.04300</v>
          </cell>
          <cell r="B1003" t="str">
            <v>Fornecimento e instalação de disjuntor tripolar tipo ca-terno magnetico 125-150-175-200-225a da eletromar</v>
          </cell>
          <cell r="C1003" t="str">
            <v>UN</v>
          </cell>
          <cell r="D1003">
            <v>130.47329999999999</v>
          </cell>
        </row>
        <row r="1004">
          <cell r="A1004" t="str">
            <v>001.17.04320</v>
          </cell>
          <cell r="B1004" t="str">
            <v>Fornecimento e instalação de disjuntor tripolar tipo da-termo magnético 250-300-350-400a da eletromar</v>
          </cell>
          <cell r="C1004" t="str">
            <v>UN</v>
          </cell>
          <cell r="D1004">
            <v>1793.9499000000001</v>
          </cell>
        </row>
        <row r="1005">
          <cell r="A1005" t="str">
            <v>001.17.04340</v>
          </cell>
          <cell r="B1005" t="str">
            <v>Fornecimento e instalação de disjuntor termomagnético (diaquick) - siemens monopolar 2a/240v</v>
          </cell>
          <cell r="C1005" t="str">
            <v>UN</v>
          </cell>
          <cell r="D1005">
            <v>26.711099999999998</v>
          </cell>
        </row>
        <row r="1006">
          <cell r="A1006" t="str">
            <v>001.17.04360</v>
          </cell>
          <cell r="B1006" t="str">
            <v>Fornecimento e instalação de disjuntor termomagnético (diaquick) - siemens monofásico 6a/240v</v>
          </cell>
          <cell r="C1006" t="str">
            <v>UN</v>
          </cell>
          <cell r="D1006">
            <v>26.8111</v>
          </cell>
        </row>
        <row r="1007">
          <cell r="A1007" t="str">
            <v>001.17.04380</v>
          </cell>
          <cell r="B1007" t="str">
            <v>Fornecimento e instalação de disjuntor termomagnético (diaquick) - siemens monofásico 25a/240v</v>
          </cell>
          <cell r="C1007" t="str">
            <v>UN</v>
          </cell>
          <cell r="D1007">
            <v>12.5511</v>
          </cell>
        </row>
        <row r="1008">
          <cell r="A1008" t="str">
            <v>001.17.04400</v>
          </cell>
          <cell r="B1008" t="str">
            <v>Fornecimento e instalação de disjuntor termomagnético (diaquick) - siemens monofásico 30a/240v</v>
          </cell>
          <cell r="C1008" t="str">
            <v>UN</v>
          </cell>
          <cell r="D1008">
            <v>9.6710999999999991</v>
          </cell>
        </row>
        <row r="1009">
          <cell r="A1009" t="str">
            <v>001.17.04420</v>
          </cell>
          <cell r="B1009" t="str">
            <v>Fornecimento e instalação de disjuntor termomagnético (diaquik) - tripolar - 30a/240v</v>
          </cell>
          <cell r="C1009" t="str">
            <v>UN</v>
          </cell>
          <cell r="D1009">
            <v>117.18300000000001</v>
          </cell>
        </row>
        <row r="1010">
          <cell r="A1010" t="str">
            <v>001.17.04440</v>
          </cell>
          <cell r="B1010" t="str">
            <v>Fornecimento e instalação de conjunto arstrop com tomada bipolar mais polo terra e disjuntor termomagnético unipolar de até 30a/250v para embutir em caixa metálica de 4"""" x 4"""" x 2""""</v>
          </cell>
          <cell r="C1010" t="str">
            <v>CJ</v>
          </cell>
          <cell r="D1010">
            <v>45.677399999999999</v>
          </cell>
        </row>
        <row r="1011">
          <cell r="A1011" t="str">
            <v>001.17.04460</v>
          </cell>
          <cell r="B1011" t="str">
            <v>Fornecimento e instalação de disjuntor tripolar a pequeno(reduzido) volume de óleo, com dispositivo de abertura mecanico e eletrônicamente livre, uso interno, tensão nominal 13,8 kv, corrente nominal (mínima) - 350 a,  potência interrupção simétrica (mí</v>
          </cell>
          <cell r="C1011" t="str">
            <v>UN</v>
          </cell>
          <cell r="D1011">
            <v>51.183199999999999</v>
          </cell>
        </row>
        <row r="1012">
          <cell r="A1012" t="str">
            <v>001.17.04480</v>
          </cell>
          <cell r="B1012" t="str">
            <v>Fornecimento e instalação de tomada de corrente de sobrepor """"conjunto arstop"""" com disjuntor bipolar de 20a/250v e tomada 2p+t em caixa de 10 x 10 x 5 cm</v>
          </cell>
          <cell r="C1012" t="str">
            <v>CJ</v>
          </cell>
          <cell r="D1012">
            <v>45.677399999999999</v>
          </cell>
        </row>
        <row r="1013">
          <cell r="A1013" t="str">
            <v>001.17.04500</v>
          </cell>
          <cell r="B1013" t="str">
            <v>Fornecimento e instalação de tomada tipo universal de 10a/250v com espelho para embutir com caixa metalica 4""""x2""""</v>
          </cell>
          <cell r="C1013" t="str">
            <v>CJ</v>
          </cell>
          <cell r="D1013">
            <v>7.2251000000000003</v>
          </cell>
        </row>
        <row r="1014">
          <cell r="A1014" t="str">
            <v>001.17.04520</v>
          </cell>
          <cell r="B1014" t="str">
            <v>Fornecimento e instalação de tomada tipo universal de 10a/250v com espelho para embutir sem caixa metalica 4""""x2""""</v>
          </cell>
          <cell r="C1014" t="str">
            <v>UN</v>
          </cell>
          <cell r="D1014">
            <v>3.1496</v>
          </cell>
        </row>
        <row r="1015">
          <cell r="A1015" t="str">
            <v>001.17.04540</v>
          </cell>
          <cell r="B1015" t="str">
            <v>Fornecimento e instalação de tomada de força tipo universal bipolar c/ polo terra p/20a/250v com espelho para embutir com caixa metalica 4""""x2""""</v>
          </cell>
          <cell r="C1015" t="str">
            <v>CJ</v>
          </cell>
          <cell r="D1015">
            <v>10.1541</v>
          </cell>
        </row>
        <row r="1016">
          <cell r="A1016" t="str">
            <v>001.17.04560</v>
          </cell>
          <cell r="B1016" t="str">
            <v>Fornecimento e instalação de tomada de força tipo universal bipolar c/ polo terra p/20a/250v com espelho para embutir sem caixa metalica 4""""x2""""</v>
          </cell>
          <cell r="C1016" t="str">
            <v>UN</v>
          </cell>
          <cell r="D1016">
            <v>8.1186000000000007</v>
          </cell>
        </row>
        <row r="1017">
          <cell r="A1017" t="str">
            <v>001.17.04580</v>
          </cell>
          <cell r="B1017" t="str">
            <v>Fornecimento e instalação de tomada de força tripolar c/ polo terra para 30a/380v c/ espelho para embutir com caixa metálica 4""""x2""""</v>
          </cell>
          <cell r="C1017" t="str">
            <v>CJ</v>
          </cell>
          <cell r="D1017">
            <v>10.5229</v>
          </cell>
        </row>
        <row r="1018">
          <cell r="A1018" t="str">
            <v>001.17.04600</v>
          </cell>
          <cell r="B1018" t="str">
            <v>Fornecimento e instalação de tomada de força tripolar c/ polo terra para 30a/380v c/ espelho para embutir sem caixa metálica 4""""x2""""</v>
          </cell>
          <cell r="C1018" t="str">
            <v>UN</v>
          </cell>
          <cell r="D1018">
            <v>8.4876000000000005</v>
          </cell>
        </row>
        <row r="1019">
          <cell r="A1019" t="str">
            <v>001.17.04620</v>
          </cell>
          <cell r="B1019" t="str">
            <v>Fornecimento e instalação de tomada de piso com tampa em liga de latão e caixa de ligação em liga de alumínio fundido de 4"""" x 2"""" tipo universal de 10a/250v</v>
          </cell>
          <cell r="C1019" t="str">
            <v>CJ</v>
          </cell>
          <cell r="D1019">
            <v>22.4251</v>
          </cell>
        </row>
        <row r="1020">
          <cell r="A1020" t="str">
            <v>001.17.04640</v>
          </cell>
          <cell r="B1020" t="str">
            <v>Fornecimento e instalação de tomada de piso com tampa em liga de latão e caixa de ligação em liga de alumínio fundido de 4"""" x 2"""" tipo bipolar mais polo terra de 30a/250v</v>
          </cell>
          <cell r="C1020" t="str">
            <v>CJ</v>
          </cell>
          <cell r="D1020">
            <v>25.354099999999999</v>
          </cell>
        </row>
        <row r="1021">
          <cell r="A1021" t="str">
            <v>001.17.04660</v>
          </cell>
          <cell r="B1021" t="str">
            <v>Fornecimento e instalação de tomada de piso com tampa em liga de latão e caixa de ligação em liga de alumínio fundido de 4"""" x 2"""" tipo tripolar mais polo terra de 30/380v</v>
          </cell>
          <cell r="C1021" t="str">
            <v>CJ</v>
          </cell>
          <cell r="D1021">
            <v>25.722899999999999</v>
          </cell>
        </row>
        <row r="1022">
          <cell r="A1022" t="str">
            <v>001.17.04680</v>
          </cell>
          <cell r="B1022" t="str">
            <v>Fornecimento e instalação de tomada para telefone padrão telebrás c/ espelho p/ embutir com caixa metálica 4"""" x 2""""</v>
          </cell>
          <cell r="C1022" t="str">
            <v>CJ</v>
          </cell>
          <cell r="D1022">
            <v>11.572900000000001</v>
          </cell>
        </row>
        <row r="1023">
          <cell r="A1023" t="str">
            <v>001.17.04700</v>
          </cell>
          <cell r="B1023" t="str">
            <v>Fornecimento e instalação de tomada para telefone padrão telebrás c/ espelho p/ embutir sem caixa metálica 4"""" x 2""""</v>
          </cell>
          <cell r="C1023" t="str">
            <v>UN</v>
          </cell>
          <cell r="D1023">
            <v>9.5375999999999994</v>
          </cell>
        </row>
        <row r="1024">
          <cell r="A1024" t="str">
            <v>001.17.04720</v>
          </cell>
          <cell r="B1024" t="str">
            <v>Fornecimento e instalação de tomada para telefone padrão telebrás c/ espelho p/ embutir sem caixa metálica 4"""" x 4""""</v>
          </cell>
          <cell r="C1024" t="str">
            <v>CJ</v>
          </cell>
          <cell r="D1024">
            <v>12.1629</v>
          </cell>
        </row>
        <row r="1025">
          <cell r="A1025" t="str">
            <v>001.17.04740</v>
          </cell>
          <cell r="B1025" t="str">
            <v>Fornecimento e instalação de tomada de piso p/ telefone padrão telebrás c/ espelho e tampa em liga de latão montada em caixa de liga de alumínio 4"""" x 2""""</v>
          </cell>
          <cell r="C1025" t="str">
            <v>CJ</v>
          </cell>
          <cell r="D1025">
            <v>26.7729</v>
          </cell>
        </row>
        <row r="1026">
          <cell r="A1026" t="str">
            <v>001.17.04760</v>
          </cell>
          <cell r="B1026" t="str">
            <v>Fornecimento e instalação de tomada de corrente monofásica c/03 pinos (fase,neutro e terra) de 10a/250v com caixa metalica 4""""x2""""</v>
          </cell>
          <cell r="C1026" t="str">
            <v>UN</v>
          </cell>
          <cell r="D1026">
            <v>10.1541</v>
          </cell>
        </row>
        <row r="1027">
          <cell r="A1027" t="str">
            <v>001.17.04780</v>
          </cell>
          <cell r="B1027" t="str">
            <v>Fornecimento e instalação de tomada de corrente monofásica c/03 pinos (fase,neutro e terra) de 10a/250v sem caixa metalica 4""""x2""""</v>
          </cell>
          <cell r="C1027" t="str">
            <v>UN</v>
          </cell>
          <cell r="D1027">
            <v>8.1186000000000007</v>
          </cell>
        </row>
        <row r="1028">
          <cell r="A1028" t="str">
            <v>001.17.04800</v>
          </cell>
          <cell r="B1028" t="str">
            <v>Fornecimento e instalação de tomada especial para informática 15a/250v com espelho para embutir com caixa metalica 4"""" x 2""""</v>
          </cell>
          <cell r="C1028" t="str">
            <v>UN</v>
          </cell>
          <cell r="D1028">
            <v>9.8728999999999996</v>
          </cell>
        </row>
        <row r="1029">
          <cell r="A1029" t="str">
            <v>001.17.04820</v>
          </cell>
          <cell r="B1029" t="str">
            <v>Fornecimento e instalação de tomada especial para informática 15a/250v com espelho para embutir sem caixa metálica 4"""" x 2""""</v>
          </cell>
          <cell r="C1029" t="str">
            <v>UN</v>
          </cell>
          <cell r="D1029">
            <v>7.8376000000000001</v>
          </cell>
        </row>
        <row r="1030">
          <cell r="A1030" t="str">
            <v>001.17.04840</v>
          </cell>
          <cell r="B1030" t="str">
            <v>Fornecimento e instalação de tomada de corrente para chuveiro elétrico com 02 polos + terra de 20a/250v com caixa metálica 4"""" x 2""""</v>
          </cell>
          <cell r="C1030" t="str">
            <v>CJ</v>
          </cell>
          <cell r="D1030">
            <v>10.1541</v>
          </cell>
        </row>
        <row r="1031">
          <cell r="A1031" t="str">
            <v>001.17.04860</v>
          </cell>
          <cell r="B1031" t="str">
            <v>Fornecimento e instalação de tomada de corrente para chuveiro elétrico com 02 polos + terra de 20a/250v sem caixa metálica 4"""" x 2""""</v>
          </cell>
          <cell r="C1031" t="str">
            <v>UN</v>
          </cell>
          <cell r="D1031">
            <v>8.1186000000000007</v>
          </cell>
        </row>
        <row r="1032">
          <cell r="A1032" t="str">
            <v>001.17.04880</v>
          </cell>
          <cell r="B1032" t="str">
            <v>Fornecimento e insalação de tomada universal tomada tipo universal de 10a/250v de sobrepor</v>
          </cell>
          <cell r="C1032" t="str">
            <v>UN</v>
          </cell>
          <cell r="D1032">
            <v>3.1496</v>
          </cell>
        </row>
        <row r="1033">
          <cell r="A1033" t="str">
            <v>001.17.04900</v>
          </cell>
          <cell r="B1033" t="str">
            <v>Fornecimento e instalação de interruptor e tomada tipo universal de 10a/250v para embutir e com espelho com 01 interruptor e 01 tomada c/caixa metálica 4"""" x  2""""</v>
          </cell>
          <cell r="C1033" t="str">
            <v>CJ</v>
          </cell>
          <cell r="D1033">
            <v>9.6928999999999998</v>
          </cell>
        </row>
        <row r="1034">
          <cell r="A1034" t="str">
            <v>001.17.04920</v>
          </cell>
          <cell r="B1034" t="str">
            <v>Fornecimento e instalação de interruptor e tomada tipo universal de 10a/250v para embutir e com espelho com 01 interruptor e 01 tomada s/caixa metálica 4"""" x  2""""</v>
          </cell>
          <cell r="C1034" t="str">
            <v>CJ</v>
          </cell>
          <cell r="D1034">
            <v>10.8309</v>
          </cell>
        </row>
        <row r="1035">
          <cell r="A1035" t="str">
            <v>001.17.04940</v>
          </cell>
          <cell r="B1035" t="str">
            <v>Fornecimento e instalação de interruptor e tomada tipo universal de 10a/250v para embutir e com espelho com 02 interruptores e 01 tomada c/caixa metálica 4"""" x  2""""</v>
          </cell>
          <cell r="C1035" t="str">
            <v>CJ</v>
          </cell>
          <cell r="D1035">
            <v>16.660900000000002</v>
          </cell>
        </row>
        <row r="1036">
          <cell r="A1036" t="str">
            <v>001.17.04960</v>
          </cell>
          <cell r="B1036" t="str">
            <v>Fornecimento e instalação de interruptor e tomada tipo universal de 10a/250v para embutir e com espelho com 02 interruptores e 01 tomada s/caixa metálica 4"""" x  2""""</v>
          </cell>
          <cell r="C1036" t="str">
            <v>CJ</v>
          </cell>
          <cell r="D1036">
            <v>14.625400000000001</v>
          </cell>
        </row>
        <row r="1037">
          <cell r="A1037" t="str">
            <v>001.17.04980</v>
          </cell>
          <cell r="B1037" t="str">
            <v>Fornecimento e instalação de interruptor de uma tecla simples tipo universal de 10a/250v com espelho para embutir com caixa metálica 4""""x2""""</v>
          </cell>
          <cell r="C1037" t="str">
            <v>CJ</v>
          </cell>
          <cell r="D1037">
            <v>7.6250999999999998</v>
          </cell>
        </row>
        <row r="1038">
          <cell r="A1038" t="str">
            <v>001.17.05000</v>
          </cell>
          <cell r="B1038" t="str">
            <v>Fornecimento e instalação de interruptor de uma tecla simples tipo universal de 10a/250v com espelho para embutir sem caixa metálica 4""""x2""""</v>
          </cell>
          <cell r="C1038" t="str">
            <v>UN</v>
          </cell>
          <cell r="D1038">
            <v>5.5895999999999999</v>
          </cell>
        </row>
        <row r="1039">
          <cell r="A1039" t="str">
            <v>001.17.05020</v>
          </cell>
          <cell r="B1039" t="str">
            <v>Fornecimento e instalação de interruptor 02 teclas simples tipo universal de 10a/250v com espelho para embutir com caixa metalica 4""""x2""""</v>
          </cell>
          <cell r="C1039" t="str">
            <v>CJ</v>
          </cell>
          <cell r="D1039">
            <v>8.8728999999999996</v>
          </cell>
        </row>
        <row r="1040">
          <cell r="A1040" t="str">
            <v>001.17.05040</v>
          </cell>
          <cell r="B1040" t="str">
            <v>Fornecimento e instalação de interruptor 02 teclas simples tipo universal de 10a/250v com espelho para embutir sem caixa metalica 4""""x2""""</v>
          </cell>
          <cell r="C1040" t="str">
            <v>UN</v>
          </cell>
          <cell r="D1040">
            <v>6.8376000000000001</v>
          </cell>
        </row>
        <row r="1041">
          <cell r="A1041" t="str">
            <v>001.17.05060</v>
          </cell>
          <cell r="B1041" t="str">
            <v>Fornecimento e instalação de interruptor 03 teclas simples tipo universal de 10a/250v com espelho para embutir com caixa metálica 4""""x2""""</v>
          </cell>
          <cell r="C1041" t="str">
            <v>CJ</v>
          </cell>
          <cell r="D1041">
            <v>12.610900000000001</v>
          </cell>
        </row>
        <row r="1042">
          <cell r="A1042" t="str">
            <v>001.17.05080</v>
          </cell>
          <cell r="B1042" t="str">
            <v>Fornecimento e instalação de interruptor 03 teclas simples tipo universal de 10a/250v sem espelho para embutir com caixa metálica 4""""x2""""</v>
          </cell>
          <cell r="C1042" t="str">
            <v>UN</v>
          </cell>
          <cell r="D1042">
            <v>13.375400000000001</v>
          </cell>
        </row>
        <row r="1043">
          <cell r="A1043" t="str">
            <v>001.17.05100</v>
          </cell>
          <cell r="B1043" t="str">
            <v>Fornecimento e instalação  de interruptor tipo paralelo (three way) de uma tecla de 10a/250v com espelho para embutir com caixa metálica 4""""x2""""</v>
          </cell>
          <cell r="C1043" t="str">
            <v>CJ</v>
          </cell>
          <cell r="D1043">
            <v>9.3041</v>
          </cell>
        </row>
        <row r="1044">
          <cell r="A1044" t="str">
            <v>001.17.05120</v>
          </cell>
          <cell r="B1044" t="str">
            <v>Fornecimento e instalação  de interruptor tipo paralelo (three way) de uma tecla de 10a/250v com espelho para embutir sem caixa metálica 4""""x2""""</v>
          </cell>
          <cell r="C1044" t="str">
            <v>UN</v>
          </cell>
          <cell r="D1044">
            <v>7.2686000000000002</v>
          </cell>
        </row>
        <row r="1045">
          <cell r="A1045" t="str">
            <v>001.17.05140</v>
          </cell>
          <cell r="B1045" t="str">
            <v>Fornecimento e instalação de interruptor simples ( 1 tecla ) em caixa tipo condulete d = 3/4""""</v>
          </cell>
          <cell r="C1045" t="str">
            <v>CJ</v>
          </cell>
          <cell r="D1045">
            <v>12.672499999999999</v>
          </cell>
        </row>
        <row r="1046">
          <cell r="A1046" t="str">
            <v>001.17.05160</v>
          </cell>
          <cell r="B1046" t="str">
            <v>Fornecimento e instalação de interruptor simples ( 2 teclas ) em caixa condulete d = 3/4""""</v>
          </cell>
          <cell r="C1046" t="str">
            <v>CJ</v>
          </cell>
          <cell r="D1046">
            <v>14.892099999999999</v>
          </cell>
        </row>
        <row r="1047">
          <cell r="A1047" t="str">
            <v>001.17.05180</v>
          </cell>
          <cell r="B1047" t="str">
            <v>Fornecimento e instalação de interruptor para ventilador de teto 110v tipo reostato para 02 setores com capacitor</v>
          </cell>
          <cell r="C1047" t="str">
            <v>UN</v>
          </cell>
          <cell r="D1047">
            <v>124.11839999999999</v>
          </cell>
        </row>
        <row r="1048">
          <cell r="A1048" t="str">
            <v>001.17.05200</v>
          </cell>
          <cell r="B1048" t="str">
            <v>Fornecimento e instalação de interruptor tipo paralelo (four-way) de uma tecla  15a/250v com espelho para embutir com caixa metálica 4""""x 2""""</v>
          </cell>
          <cell r="C1048" t="str">
            <v>UN</v>
          </cell>
          <cell r="D1048">
            <v>17.2456</v>
          </cell>
        </row>
        <row r="1049">
          <cell r="A1049" t="str">
            <v>001.17.05220</v>
          </cell>
          <cell r="B1049" t="str">
            <v>Fornecimento e instalação de interruptor tipo paralelo (four-way) de uma tecla  15a/250v com espelho para embutir sem caixa metálica 4"""" x 2""""</v>
          </cell>
          <cell r="C1049" t="str">
            <v>UN</v>
          </cell>
          <cell r="D1049">
            <v>15.2103</v>
          </cell>
        </row>
        <row r="1050">
          <cell r="A1050" t="str">
            <v>001.17.05240</v>
          </cell>
          <cell r="B1050" t="str">
            <v>Fornecimento e instalação de interruptor bipolar 25a/250v com espelho para embutir com caixa metálica 4"""" x 2""""</v>
          </cell>
          <cell r="C1050" t="str">
            <v>CJ</v>
          </cell>
          <cell r="D1050">
            <v>15.492900000000001</v>
          </cell>
        </row>
        <row r="1051">
          <cell r="A1051" t="str">
            <v>001.17.05260</v>
          </cell>
          <cell r="B1051" t="str">
            <v>Fornecimento e instalação de interruptor bipolar 25a/250v com espelho para embutir sem caixa metálica 4"""" x 2""""</v>
          </cell>
          <cell r="C1051" t="str">
            <v>UN</v>
          </cell>
          <cell r="D1051">
            <v>13.457599999999999</v>
          </cell>
        </row>
        <row r="1052">
          <cell r="A1052" t="str">
            <v>001.17.05280</v>
          </cell>
          <cell r="B1052" t="str">
            <v>Fornecimento e instalação de interruptor tipo paralelo (three way) de duas teclas de 10a/250v com espelho p/ embutir com caixa metálica 4""""x2""""</v>
          </cell>
          <cell r="C1052" t="str">
            <v>CJ</v>
          </cell>
          <cell r="D1052">
            <v>12.860900000000001</v>
          </cell>
        </row>
        <row r="1053">
          <cell r="A1053" t="str">
            <v>001.17.05300</v>
          </cell>
          <cell r="B1053" t="str">
            <v>Fornecimento e instalação de interruptor tipo paralelo (three way) de duas teclas de 10a/250v com espelho p/ embutir sem caixa metálica 4""""x2""""</v>
          </cell>
          <cell r="C1053" t="str">
            <v>UN</v>
          </cell>
          <cell r="D1053">
            <v>9.1875999999999998</v>
          </cell>
        </row>
        <row r="1054">
          <cell r="A1054" t="str">
            <v>001.17.05320</v>
          </cell>
          <cell r="B1054" t="str">
            <v>Fornecimento e instalação de interruptor de uma tecla simples tipo universal de 10a/250v de sobrepor</v>
          </cell>
          <cell r="C1054" t="str">
            <v>UN</v>
          </cell>
          <cell r="D1054">
            <v>3.1496</v>
          </cell>
        </row>
        <row r="1055">
          <cell r="A1055" t="str">
            <v>001.17.05340</v>
          </cell>
          <cell r="B1055" t="str">
            <v>Fornecimento e instalação de conjunto de um interruptor e uma tomada tipo universal de 10a/250v de sobrepor</v>
          </cell>
          <cell r="C1055" t="str">
            <v>CJ</v>
          </cell>
          <cell r="D1055">
            <v>9.9076000000000004</v>
          </cell>
        </row>
        <row r="1056">
          <cell r="A1056" t="str">
            <v>001.17.05360</v>
          </cell>
          <cell r="B1056" t="str">
            <v>Fornecimento e instalação de interruptor de duas teclas de sobrepor tipo universal 10a-250v</v>
          </cell>
          <cell r="C1056" t="str">
            <v>UN</v>
          </cell>
          <cell r="D1056">
            <v>12.079599999999999</v>
          </cell>
        </row>
        <row r="1057">
          <cell r="A1057" t="str">
            <v>001.17.05380</v>
          </cell>
          <cell r="B1057" t="str">
            <v>Fornecimento e instalação de pulsador para campainha de 2a/250v com espelho para embutir com caixa metálica 4""""x2""""</v>
          </cell>
          <cell r="C1057" t="str">
            <v>CJ</v>
          </cell>
          <cell r="D1057">
            <v>8.3850999999999996</v>
          </cell>
        </row>
        <row r="1058">
          <cell r="A1058" t="str">
            <v>001.17.05400</v>
          </cell>
          <cell r="B1058" t="str">
            <v>Fornecimento e instalação de puslador para campainha de 2a/250v com espelho para embutir sem caixa metalica 4""""x2""""</v>
          </cell>
          <cell r="C1058" t="str">
            <v>UN</v>
          </cell>
          <cell r="D1058">
            <v>6.3495999999999997</v>
          </cell>
        </row>
        <row r="1059">
          <cell r="A1059" t="str">
            <v>001.17.05420</v>
          </cell>
          <cell r="B1059" t="str">
            <v>Fornecimento e instalação de pulsador para minuteria de 2a/250v com espelho para embutir sem caixa metálica 4""""x2""""</v>
          </cell>
          <cell r="C1059" t="str">
            <v>UN</v>
          </cell>
          <cell r="D1059">
            <v>6.3495999999999997</v>
          </cell>
        </row>
        <row r="1060">
          <cell r="A1060" t="str">
            <v>001.17.05440</v>
          </cell>
          <cell r="B1060" t="str">
            <v>Fornecimento e instalação de campainha de timbre tipo residencial 50/60hz para embutir com caixa metálica 4""""x2""""</v>
          </cell>
          <cell r="C1060" t="str">
            <v>CJ</v>
          </cell>
          <cell r="D1060">
            <v>17.504100000000001</v>
          </cell>
        </row>
        <row r="1061">
          <cell r="A1061" t="str">
            <v>001.17.05460</v>
          </cell>
          <cell r="B1061" t="str">
            <v>Fornecimento e instalação de campainha de timbre tipo residencial 50/60hz para embutir sem caixa metálica 4""""x2""""</v>
          </cell>
          <cell r="C1061" t="str">
            <v>UN</v>
          </cell>
          <cell r="D1061">
            <v>15.4686</v>
          </cell>
        </row>
        <row r="1062">
          <cell r="A1062" t="str">
            <v>001.17.05480</v>
          </cell>
          <cell r="B1062" t="str">
            <v>Fornecimento e instalação de campainha de alta potência 50/60hz 110 v com timbre de diâm. 150.00mm 100db</v>
          </cell>
          <cell r="C1062" t="str">
            <v>UN</v>
          </cell>
          <cell r="D1062">
            <v>160.1421</v>
          </cell>
        </row>
        <row r="1063">
          <cell r="A1063" t="str">
            <v>001.17.05500</v>
          </cell>
          <cell r="B1063" t="str">
            <v>Fornecimento e instalação de campainha de alta potência 50/60hz 110 v com timbre de diâm. 250.00mm 104db</v>
          </cell>
          <cell r="C1063" t="str">
            <v>UN</v>
          </cell>
          <cell r="D1063">
            <v>217.1421</v>
          </cell>
        </row>
        <row r="1064">
          <cell r="A1064" t="str">
            <v>001.17.05520</v>
          </cell>
          <cell r="B1064" t="str">
            <v>Fornecimento e instalação de ventilador de teto c/rot em sentido dir/inverso c/4 pas 60hz 110v c/ interuptor tipo reostado p/2 setores e com capacitor</v>
          </cell>
          <cell r="C1064" t="str">
            <v>CJ</v>
          </cell>
          <cell r="D1064">
            <v>206.05510000000001</v>
          </cell>
        </row>
        <row r="1065">
          <cell r="A1065" t="str">
            <v>001.17.05540</v>
          </cell>
          <cell r="B1065" t="str">
            <v>Fornecimento e instalação de ventilador de teto modelo comercial com pas metálica,monofásico e reversível inclusíve interruptor</v>
          </cell>
          <cell r="C1065" t="str">
            <v>UN</v>
          </cell>
          <cell r="D1065">
            <v>82.255099999999999</v>
          </cell>
        </row>
        <row r="1066">
          <cell r="A1066" t="str">
            <v>001.17.05560</v>
          </cell>
          <cell r="B1066" t="str">
            <v>Fornecimento e instalação de ventilador de teto com lustre-trom c/ lampada incandescente até 100 w , demais acessórios</v>
          </cell>
          <cell r="C1066" t="str">
            <v>CJ</v>
          </cell>
          <cell r="D1066">
            <v>96.773300000000006</v>
          </cell>
        </row>
        <row r="1067">
          <cell r="A1067" t="str">
            <v>001.17.05580</v>
          </cell>
          <cell r="B1067" t="str">
            <v>Fornecimento e instalação de espelho ou placa p/ tomadas e interruptores 4"""" x 2""""</v>
          </cell>
          <cell r="C1067" t="str">
            <v>UN</v>
          </cell>
          <cell r="D1067">
            <v>1.575</v>
          </cell>
        </row>
        <row r="1068">
          <cell r="A1068" t="str">
            <v>001.17.05600</v>
          </cell>
          <cell r="B1068" t="str">
            <v>Fornecimento e instalação de espelho ou placa p/ tomadas e interruptores 4"""" x 4""""</v>
          </cell>
          <cell r="C1068" t="str">
            <v>UN</v>
          </cell>
          <cell r="D1068">
            <v>2.9049999999999998</v>
          </cell>
        </row>
        <row r="1069">
          <cell r="A1069" t="str">
            <v>001.17.05620</v>
          </cell>
          <cell r="B1069" t="str">
            <v>Fornecimento e instalação de chuveiro elétrico maxi-ducha 2500w-220v ou similar</v>
          </cell>
          <cell r="C1069" t="str">
            <v>CJ</v>
          </cell>
          <cell r="D1069">
            <v>25.953199999999999</v>
          </cell>
        </row>
        <row r="1070">
          <cell r="A1070" t="str">
            <v>001.17.05640</v>
          </cell>
          <cell r="B1070" t="str">
            <v>Fornecimento e instalação de chuveiro-ducha jet-set 2500w-220v marca lorenzetti ou similar</v>
          </cell>
          <cell r="C1070" t="str">
            <v>CJ</v>
          </cell>
          <cell r="D1070">
            <v>57.420400000000001</v>
          </cell>
        </row>
        <row r="1071">
          <cell r="A1071" t="str">
            <v>001.17.05660</v>
          </cell>
          <cell r="B1071" t="str">
            <v>Fornecimento e instalação de baquelite s/ chave p/ lâmpada incandescente</v>
          </cell>
          <cell r="C1071" t="str">
            <v>UN</v>
          </cell>
          <cell r="D1071">
            <v>2.1937000000000002</v>
          </cell>
        </row>
        <row r="1072">
          <cell r="A1072" t="str">
            <v>001.17.05680</v>
          </cell>
          <cell r="B1072" t="str">
            <v>Fornecimento e instalação de baquelite c/ chave p/ lâmpada incandescente</v>
          </cell>
          <cell r="C1072" t="str">
            <v>UN</v>
          </cell>
          <cell r="D1072">
            <v>2.6837</v>
          </cell>
        </row>
        <row r="1073">
          <cell r="A1073" t="str">
            <v>001.17.05700</v>
          </cell>
          <cell r="B1073" t="str">
            <v>Fornecimento e instalação de soquete p/ lâmpada fluorescente</v>
          </cell>
          <cell r="C1073" t="str">
            <v>UN</v>
          </cell>
          <cell r="D1073">
            <v>2.2353000000000001</v>
          </cell>
        </row>
        <row r="1074">
          <cell r="A1074" t="str">
            <v>001.17.05720</v>
          </cell>
          <cell r="B1074" t="str">
            <v>Fornecimento e instalação de soquete de porcelana 30 x 30</v>
          </cell>
          <cell r="C1074" t="str">
            <v>UN</v>
          </cell>
          <cell r="D1074">
            <v>1.1236999999999999</v>
          </cell>
        </row>
        <row r="1075">
          <cell r="A1075" t="str">
            <v>001.17.05740</v>
          </cell>
          <cell r="B1075" t="str">
            <v>Fornecimento e instalação de soquete de porcelana para lâmpada incandescente</v>
          </cell>
          <cell r="C1075" t="str">
            <v>UN</v>
          </cell>
          <cell r="D1075">
            <v>2.1537000000000002</v>
          </cell>
        </row>
        <row r="1076">
          <cell r="A1076" t="str">
            <v>001.17.05760</v>
          </cell>
          <cell r="B1076" t="str">
            <v>Fornecimento e instalação de soquete de porcelana com polo externo</v>
          </cell>
          <cell r="C1076" t="str">
            <v>UN</v>
          </cell>
          <cell r="D1076">
            <v>1.6353</v>
          </cell>
        </row>
        <row r="1077">
          <cell r="A1077" t="str">
            <v>001.17.05780</v>
          </cell>
          <cell r="B1077" t="str">
            <v>Fornecimento e instalação de lâmpada vapor de sódio 250w</v>
          </cell>
          <cell r="C1077" t="str">
            <v>UN</v>
          </cell>
          <cell r="D1077">
            <v>37.559199999999997</v>
          </cell>
        </row>
        <row r="1078">
          <cell r="A1078" t="str">
            <v>001.17.05800</v>
          </cell>
          <cell r="B1078" t="str">
            <v>Fornecimento e instalação de lâmpada fluorescente pl com reator - 25w/127v</v>
          </cell>
          <cell r="C1078" t="str">
            <v>UN</v>
          </cell>
          <cell r="D1078">
            <v>14.181800000000001</v>
          </cell>
        </row>
        <row r="1079">
          <cell r="A1079" t="str">
            <v>001.17.05820</v>
          </cell>
          <cell r="B1079" t="str">
            <v>Fornecimento e instalação de lâmpada mista 160w/220v</v>
          </cell>
          <cell r="C1079" t="str">
            <v>UN</v>
          </cell>
          <cell r="D1079">
            <v>9.1417999999999999</v>
          </cell>
        </row>
        <row r="1080">
          <cell r="A1080" t="str">
            <v>001.17.05840</v>
          </cell>
          <cell r="B1080" t="str">
            <v>Fornecimento e instalação de lâmpada mista 250w/220v</v>
          </cell>
          <cell r="C1080" t="str">
            <v>UN</v>
          </cell>
          <cell r="D1080">
            <v>14.1518</v>
          </cell>
        </row>
        <row r="1081">
          <cell r="A1081" t="str">
            <v>001.17.05860</v>
          </cell>
          <cell r="B1081" t="str">
            <v>Fornecimento e instalação de lâmpada mista 500w/220v</v>
          </cell>
          <cell r="C1081" t="str">
            <v>UN</v>
          </cell>
          <cell r="D1081">
            <v>26.876899999999999</v>
          </cell>
        </row>
        <row r="1082">
          <cell r="A1082" t="str">
            <v>001.17.05880</v>
          </cell>
          <cell r="B1082" t="str">
            <v>Fornecimento e instalação de lâmpada hospitalar p/ sala cirurgica """"seyalitica"""" 250w/220v</v>
          </cell>
          <cell r="C1082" t="str">
            <v>UN</v>
          </cell>
          <cell r="D1082">
            <v>31.559200000000001</v>
          </cell>
        </row>
        <row r="1083">
          <cell r="A1083" t="str">
            <v>001.17.05900</v>
          </cell>
          <cell r="B1083" t="str">
            <v>Fornecimento e instalação de lâmpada a vapor de mercúrio de alta pressão 400 w</v>
          </cell>
          <cell r="C1083" t="str">
            <v>UN</v>
          </cell>
          <cell r="D1083">
            <v>28.199200000000001</v>
          </cell>
        </row>
        <row r="1084">
          <cell r="A1084" t="str">
            <v>001.17.05920</v>
          </cell>
          <cell r="B1084" t="str">
            <v>Fornecimento e instalação de lâmpada incandescente 60 w</v>
          </cell>
          <cell r="C1084" t="str">
            <v>UN</v>
          </cell>
          <cell r="D1084">
            <v>1.4918</v>
          </cell>
        </row>
        <row r="1085">
          <cell r="A1085" t="str">
            <v>001.17.05940</v>
          </cell>
          <cell r="B1085" t="str">
            <v>Fornecimento e instalação de lâmpada incandescente 100 w</v>
          </cell>
          <cell r="C1085" t="str">
            <v>UN</v>
          </cell>
          <cell r="D1085">
            <v>1.8118000000000001</v>
          </cell>
        </row>
        <row r="1086">
          <cell r="A1086" t="str">
            <v>001.17.05960</v>
          </cell>
          <cell r="B1086" t="str">
            <v>Fornecimento e instalação de lâmpada incandescente 150 w</v>
          </cell>
          <cell r="C1086" t="str">
            <v>UN</v>
          </cell>
          <cell r="D1086">
            <v>2.2618</v>
          </cell>
        </row>
        <row r="1087">
          <cell r="A1087" t="str">
            <v>001.17.05980</v>
          </cell>
          <cell r="B1087" t="str">
            <v>Fornecimento e instalação de lâmpada incandescente 200 w</v>
          </cell>
          <cell r="C1087" t="str">
            <v>UN</v>
          </cell>
          <cell r="D1087">
            <v>2.8818000000000001</v>
          </cell>
        </row>
        <row r="1088">
          <cell r="A1088" t="str">
            <v>001.17.06000</v>
          </cell>
          <cell r="B1088" t="str">
            <v>Fornecimento e instalação de lâmpada incandescente 20 w</v>
          </cell>
          <cell r="C1088" t="str">
            <v>UN</v>
          </cell>
          <cell r="D1088">
            <v>3.8917999999999999</v>
          </cell>
        </row>
        <row r="1089">
          <cell r="A1089" t="str">
            <v>001.17.06020</v>
          </cell>
          <cell r="B1089" t="str">
            <v>Fornecimento e instalação de lâmpada incandescente 40 w</v>
          </cell>
          <cell r="C1089" t="str">
            <v>UN</v>
          </cell>
          <cell r="D1089">
            <v>3.8917999999999999</v>
          </cell>
        </row>
        <row r="1090">
          <cell r="A1090" t="str">
            <v>001.17.06040</v>
          </cell>
          <cell r="B1090" t="str">
            <v>Fornecimento e instalação de lâmpada incandescente 65 w</v>
          </cell>
          <cell r="C1090" t="str">
            <v>UN</v>
          </cell>
          <cell r="D1090">
            <v>5.4618000000000002</v>
          </cell>
        </row>
        <row r="1091">
          <cell r="A1091" t="str">
            <v>001.17.06060</v>
          </cell>
          <cell r="B1091" t="str">
            <v>Fornecimento e instalação de lâmpada incandescente 105 w</v>
          </cell>
          <cell r="C1091" t="str">
            <v>UN</v>
          </cell>
          <cell r="D1091">
            <v>5.4618000000000002</v>
          </cell>
        </row>
        <row r="1092">
          <cell r="A1092" t="str">
            <v>001.17.06080</v>
          </cell>
          <cell r="B1092" t="str">
            <v>Fornecimento e instalação de reator convencional 20w</v>
          </cell>
          <cell r="C1092" t="str">
            <v>UN</v>
          </cell>
          <cell r="D1092">
            <v>6.3574000000000002</v>
          </cell>
        </row>
        <row r="1093">
          <cell r="A1093" t="str">
            <v>001.17.06100</v>
          </cell>
          <cell r="B1093" t="str">
            <v>Fornecimento e instalação de reator convencional 40w</v>
          </cell>
          <cell r="C1093" t="str">
            <v>UN</v>
          </cell>
          <cell r="D1093">
            <v>12.837400000000001</v>
          </cell>
        </row>
        <row r="1094">
          <cell r="A1094" t="str">
            <v>001.17.06120</v>
          </cell>
          <cell r="B1094" t="str">
            <v>Fornecimento e instalação de reator convencional 65w</v>
          </cell>
          <cell r="C1094" t="str">
            <v>UN</v>
          </cell>
          <cell r="D1094">
            <v>15.0474</v>
          </cell>
        </row>
        <row r="1095">
          <cell r="A1095" t="str">
            <v>001.17.06140</v>
          </cell>
          <cell r="B1095" t="str">
            <v>Fornecimento e instalação de reator convencional 105w</v>
          </cell>
          <cell r="C1095" t="str">
            <v>UN</v>
          </cell>
          <cell r="D1095">
            <v>37.367400000000004</v>
          </cell>
        </row>
        <row r="1096">
          <cell r="A1096" t="str">
            <v>001.17.06160</v>
          </cell>
          <cell r="B1096" t="str">
            <v>Fornecimento e instalação de reator rvm para lampada vapor de mercurio 250 w</v>
          </cell>
          <cell r="C1096" t="str">
            <v>UN</v>
          </cell>
          <cell r="D1096">
            <v>57.6066</v>
          </cell>
        </row>
        <row r="1097">
          <cell r="A1097" t="str">
            <v>001.17.06180</v>
          </cell>
          <cell r="B1097" t="str">
            <v>Fornecimento e instalação de reator rvm 400b26 da philips</v>
          </cell>
          <cell r="C1097" t="str">
            <v>UN</v>
          </cell>
          <cell r="D1097">
            <v>90.436599999999999</v>
          </cell>
        </row>
        <row r="1098">
          <cell r="A1098" t="str">
            <v>001.17.06200</v>
          </cell>
          <cell r="B1098" t="str">
            <v>Fornecimento e instalação de reator simples partida rápida 20w/110v</v>
          </cell>
          <cell r="C1098" t="str">
            <v>UN</v>
          </cell>
          <cell r="D1098">
            <v>12.9474</v>
          </cell>
        </row>
        <row r="1099">
          <cell r="A1099" t="str">
            <v>001.17.06220</v>
          </cell>
          <cell r="B1099" t="str">
            <v>Fornecimento e instalação de reator simples partida rápida 40w/110v</v>
          </cell>
          <cell r="C1099" t="str">
            <v>UN</v>
          </cell>
          <cell r="D1099">
            <v>20.577400000000001</v>
          </cell>
        </row>
        <row r="1100">
          <cell r="A1100" t="str">
            <v>001.17.06240</v>
          </cell>
          <cell r="B1100" t="str">
            <v>Fornecimento e instalação de reator duplo partida rápida 20w/110v</v>
          </cell>
          <cell r="C1100" t="str">
            <v>UN</v>
          </cell>
          <cell r="D1100">
            <v>37.4011</v>
          </cell>
        </row>
        <row r="1101">
          <cell r="A1101" t="str">
            <v>001.17.06260</v>
          </cell>
          <cell r="B1101" t="str">
            <v>Fornecimento e instalação de reator duplo partida rápida 40w/110v para lampada fluorescente</v>
          </cell>
          <cell r="C1101" t="str">
            <v>UN</v>
          </cell>
          <cell r="D1101">
            <v>37.4011</v>
          </cell>
        </row>
        <row r="1102">
          <cell r="A1102" t="str">
            <v>001.17.06280</v>
          </cell>
          <cell r="B1102" t="str">
            <v>Fornecimento e instalação de reator simples partida rápida 20w/220v</v>
          </cell>
          <cell r="C1102" t="str">
            <v>UN</v>
          </cell>
          <cell r="D1102">
            <v>12.9474</v>
          </cell>
        </row>
        <row r="1103">
          <cell r="A1103" t="str">
            <v>001.17.06300</v>
          </cell>
          <cell r="B1103" t="str">
            <v>Fornecimento e instalaçao de reator simples partida rápida 40w/220v</v>
          </cell>
          <cell r="C1103" t="str">
            <v>UN</v>
          </cell>
          <cell r="D1103">
            <v>20.577400000000001</v>
          </cell>
        </row>
        <row r="1104">
          <cell r="A1104" t="str">
            <v>001.17.06320</v>
          </cell>
          <cell r="B1104" t="str">
            <v>Fornecimento e instalação de reator duplo partida rápida 20w/220v</v>
          </cell>
          <cell r="C1104" t="str">
            <v>UN</v>
          </cell>
          <cell r="D1104">
            <v>21.601099999999999</v>
          </cell>
        </row>
        <row r="1105">
          <cell r="A1105" t="str">
            <v>001.17.06340</v>
          </cell>
          <cell r="B1105" t="str">
            <v>Fornecimento e instalação de reator duplo partida rápida 40w/220v</v>
          </cell>
          <cell r="C1105" t="str">
            <v>UN</v>
          </cell>
          <cell r="D1105">
            <v>34.751100000000001</v>
          </cell>
        </row>
        <row r="1106">
          <cell r="A1106" t="str">
            <v>001.17.06360</v>
          </cell>
          <cell r="B1106" t="str">
            <v>Fornecimento e instalação de luminária tipo globo leitoso com difusor em vidro opalino com plafonier diâmetro 15cm lâmpada 60 w/127v</v>
          </cell>
          <cell r="C1106" t="str">
            <v>CJ</v>
          </cell>
          <cell r="D1106">
            <v>20.779299999999999</v>
          </cell>
        </row>
        <row r="1107">
          <cell r="A1107" t="str">
            <v>001.17.06380</v>
          </cell>
          <cell r="B1107" t="str">
            <v>Fonrecimento e instalação de luminária tipo globo leitoso com difosor em vidro opalino com plafonier diâmetro 20cm lâmpada 100w/127v</v>
          </cell>
          <cell r="C1107" t="str">
            <v>CJ</v>
          </cell>
          <cell r="D1107">
            <v>24.939299999999999</v>
          </cell>
        </row>
        <row r="1108">
          <cell r="A1108" t="str">
            <v>001.17.06400</v>
          </cell>
          <cell r="B1108" t="str">
            <v>Fornecimento e instalação de luminária tipo globo leitoso com difusor em vidro opalino com plafonier diâmetro 28 cm lâmpada 150w/127v</v>
          </cell>
          <cell r="C1108" t="str">
            <v>CJ</v>
          </cell>
          <cell r="D1108">
            <v>33.399299999999997</v>
          </cell>
        </row>
        <row r="1109">
          <cell r="A1109" t="str">
            <v>001.17.06420</v>
          </cell>
          <cell r="B1109" t="str">
            <v>Fornecimento e instalação de luminária tipo globo leitoso com difosor em vidro opalino com plafonier diâmetro 33cm lâmpada 200w/127v</v>
          </cell>
          <cell r="C1109" t="str">
            <v>CJ</v>
          </cell>
          <cell r="D1109">
            <v>20.5093</v>
          </cell>
        </row>
        <row r="1110">
          <cell r="A1110" t="str">
            <v>001.17.06440</v>
          </cell>
          <cell r="B1110" t="str">
            <v>Fornecimento e instalação de luminária tipo calha industrial e comercial com lâmpada fluorescente 2 x 20w, reator alto fator de potência partida rápida e acessórios</v>
          </cell>
          <cell r="C1110" t="str">
            <v>CJ</v>
          </cell>
          <cell r="D1110">
            <v>58.460299999999997</v>
          </cell>
        </row>
        <row r="1111">
          <cell r="A1111" t="str">
            <v>001.17.06460</v>
          </cell>
          <cell r="B1111" t="str">
            <v>Fornecimento e instalação de luminária tipo calha industrial e comercial com lâmpada fluorescente 2 x 40w, reator alto fator de potência partida rápida e acessórios</v>
          </cell>
          <cell r="C1111" t="str">
            <v>CJ</v>
          </cell>
          <cell r="D1111">
            <v>59.960299999999997</v>
          </cell>
        </row>
        <row r="1112">
          <cell r="A1112" t="str">
            <v>001.17.06480</v>
          </cell>
          <cell r="B1112" t="str">
            <v>Fornecimento e instalação de luminária tipo calha industrial e comercial com lâmpada fluorescente 3 x 40w, reator alto fator de potência partida rápida e acessórios</v>
          </cell>
          <cell r="C1112" t="str">
            <v>CJ</v>
          </cell>
          <cell r="D1112">
            <v>88.187700000000007</v>
          </cell>
        </row>
        <row r="1113">
          <cell r="A1113" t="str">
            <v>001.17.06500</v>
          </cell>
          <cell r="B1113" t="str">
            <v>Fornecimento e instalação de luminária tipo calha industrial e comercial com lâmpada fluorescente 4 x 40w, reator alto fator de potência partida rápida e acessórios</v>
          </cell>
          <cell r="C1113" t="str">
            <v>CJ</v>
          </cell>
          <cell r="D1113">
            <v>111.1751</v>
          </cell>
        </row>
        <row r="1114">
          <cell r="A1114" t="str">
            <v>001.17.06520</v>
          </cell>
          <cell r="B1114" t="str">
            <v>Fornecimento e instalação de luminária tipo calha industrial e comercial com lâmpada fluorescente 2x110w(ho), reator alto fator de potência partida rápida e acessórios</v>
          </cell>
          <cell r="C1114" t="str">
            <v>UN</v>
          </cell>
          <cell r="D1114">
            <v>77.110299999999995</v>
          </cell>
        </row>
        <row r="1115">
          <cell r="A1115" t="str">
            <v>001.17.06540</v>
          </cell>
          <cell r="B1115" t="str">
            <v>Fornecimento e instalação de luminária tipo calha industrial e comercial com lâmpada fluorescente 1 x 20w, reator alto fator de potência partida rápida e acessórios</v>
          </cell>
          <cell r="C1115" t="str">
            <v>CJ</v>
          </cell>
          <cell r="D1115">
            <v>17.7866</v>
          </cell>
        </row>
        <row r="1116">
          <cell r="A1116" t="str">
            <v>001.17.06560</v>
          </cell>
          <cell r="B1116" t="str">
            <v>Fornecimento e instalação de luminária com difusor em acrilico liso para iluminação de interiores alto padrão decorativo com lâmpada fluorescente 2x20w reator de alto fator de potência  partida rápida e acessórios</v>
          </cell>
          <cell r="C1116" t="str">
            <v>CJ</v>
          </cell>
          <cell r="D1116">
            <v>71.513999999999996</v>
          </cell>
        </row>
        <row r="1117">
          <cell r="A1117" t="str">
            <v>001.17.06580</v>
          </cell>
          <cell r="B1117" t="str">
            <v>Fornecimento e instalação de luminária com difusor em acrilico liso para iluminação de interiores alto padrão decorativo com lâmpada fluorescente 2x40w reator de alto fator de potência  partida rápida e acessórios</v>
          </cell>
          <cell r="C1117" t="str">
            <v>CJ</v>
          </cell>
          <cell r="D1117">
            <v>74.593999999999994</v>
          </cell>
        </row>
        <row r="1118">
          <cell r="A1118" t="str">
            <v>001.17.06600</v>
          </cell>
          <cell r="B1118" t="str">
            <v>Fornecimento e instalação de luminária com difusor em acrilico liso para iluminação de interiores alto padrão decorativo com lâmpada fluorescente 3x40w reator de alto fator de potência  partida rápida e acessórios</v>
          </cell>
          <cell r="C1118" t="str">
            <v>CJ</v>
          </cell>
          <cell r="D1118">
            <v>108.9051</v>
          </cell>
        </row>
        <row r="1119">
          <cell r="A1119" t="str">
            <v>001.17.06620</v>
          </cell>
          <cell r="B1119" t="str">
            <v>Fornecimento e instalação de luminária com difusor em acrilico liso para iluminação de interiores alto padrão decorativo com lâmpada fluorescente 4x40w reator de alto fator de potência  partida rápida e acessórios</v>
          </cell>
          <cell r="C1119" t="str">
            <v>CJ</v>
          </cell>
          <cell r="D1119">
            <v>139.1859</v>
          </cell>
        </row>
        <row r="1120">
          <cell r="A1120" t="str">
            <v>001.17.06640</v>
          </cell>
          <cell r="B1120" t="str">
            <v>Fornecimento e instalação de luminária com difusor em acrilico liso para iluminação de interiores alto padrão decorativo com lâmpada fluorescente 6x20w reator de alto fator de potência  partida rápida e acessórios</v>
          </cell>
          <cell r="C1120" t="str">
            <v>CJ</v>
          </cell>
          <cell r="D1120">
            <v>170.9633</v>
          </cell>
        </row>
        <row r="1121">
          <cell r="A1121" t="str">
            <v>001.17.06660</v>
          </cell>
          <cell r="B1121" t="str">
            <v>Fornecimento e instalação de luminária fluorescente comercial 2x20w acabamento branco, com reatores duplos afp e pr e demais acessórios ref montalto ou similar</v>
          </cell>
          <cell r="C1121" t="str">
            <v>CJ</v>
          </cell>
          <cell r="D1121">
            <v>66.614000000000004</v>
          </cell>
        </row>
        <row r="1122">
          <cell r="A1122" t="str">
            <v>001.17.06680</v>
          </cell>
          <cell r="B1122" t="str">
            <v>Fornecimento e instalação de luminária fluorescente comercial 2x40w acabamento branco, com reatores duplos afp e pr e demais acessórios ref montalto ou similar</v>
          </cell>
          <cell r="C1122" t="str">
            <v>CJ</v>
          </cell>
          <cell r="D1122">
            <v>69.284000000000006</v>
          </cell>
        </row>
        <row r="1123">
          <cell r="A1123" t="str">
            <v>001.17.06700</v>
          </cell>
          <cell r="B1123" t="str">
            <v>Fornecimento e instalação de luminária fluorescente comercial 4x40w acabamento branco, com reatores duplos afp e pr e demais acessórios ref montalto ou similar</v>
          </cell>
          <cell r="C1123" t="str">
            <v>CJ</v>
          </cell>
          <cell r="D1123">
            <v>100.9859</v>
          </cell>
        </row>
        <row r="1124">
          <cell r="A1124" t="str">
            <v>001.17.06720</v>
          </cell>
          <cell r="B1124" t="str">
            <v>Fornecimento e instalação de luminária em acrílico para embutir com abas laterais em chapa de aço ou alumínio com lâmpada fluorescente 2x20w, reator alto fator de potência partida rápida e acessório</v>
          </cell>
          <cell r="C1124" t="str">
            <v>CJ</v>
          </cell>
          <cell r="D1124">
            <v>62.113999999999997</v>
          </cell>
        </row>
        <row r="1125">
          <cell r="A1125" t="str">
            <v>001.17.06740</v>
          </cell>
          <cell r="B1125" t="str">
            <v>Fornecimento e instalação de luminária em acrílico para embutir com abas laterais em chapa de aço ou alumínio com lâmpada fluorescente 2x40w, reator alto fator de potência partida rápida e acessório</v>
          </cell>
          <cell r="C1125" t="str">
            <v>CJ</v>
          </cell>
          <cell r="D1125">
            <v>66.563999999999993</v>
          </cell>
        </row>
        <row r="1126">
          <cell r="A1126" t="str">
            <v>001.17.06760</v>
          </cell>
          <cell r="B1126" t="str">
            <v>Fornecimento e instalação de luminária em acrílico para embutir com abas laterais em chapa de aço ou alumínio com lâmpada fluorescente 3x40w, reator alto fator de potência partida rápida e acessório</v>
          </cell>
          <cell r="C1126" t="str">
            <v>CJ</v>
          </cell>
          <cell r="D1126">
            <v>131.67509999999999</v>
          </cell>
        </row>
        <row r="1127">
          <cell r="A1127" t="str">
            <v>001.17.06780</v>
          </cell>
          <cell r="B1127" t="str">
            <v>Fornecimento e instalação de luminária em acrílico para embutir com abas laterais em chapa de aço ou alumínio com lâmpada fluorescente 4x40w, reator alto fator de potência partida rápida e acessório</v>
          </cell>
          <cell r="C1127" t="str">
            <v>CJ</v>
          </cell>
          <cell r="D1127">
            <v>124.5659</v>
          </cell>
        </row>
        <row r="1128">
          <cell r="A1128" t="str">
            <v>001.17.06800</v>
          </cell>
          <cell r="B1128" t="str">
            <v>Fornecimento e instalação de luminária em acrílico para embutir com abas laterais em chapa de aço ou alumínio com lâmpada fluorescente 1x40w, reator alto fator de potência partida rápida e acessório</v>
          </cell>
          <cell r="C1128" t="str">
            <v>CJ</v>
          </cell>
          <cell r="D1128">
            <v>36.596600000000002</v>
          </cell>
        </row>
        <row r="1129">
          <cell r="A1129" t="str">
            <v>001.17.06820</v>
          </cell>
          <cell r="B1129" t="str">
            <v>Fornecimento e instalação de luminária aberta para iluminação pública em chapa de alumíno, lâmpada 1x160w/220v mista e acessórios</v>
          </cell>
          <cell r="C1129" t="str">
            <v>CJ</v>
          </cell>
          <cell r="D1129">
            <v>54.3566</v>
          </cell>
        </row>
        <row r="1130">
          <cell r="A1130" t="str">
            <v>001.17.06840</v>
          </cell>
          <cell r="B1130" t="str">
            <v>Fornecimento e instalação de luminária aberta para iluminação pública em chapa de alumínio, lâmpada incandescente 1x300w/220v e acessórios</v>
          </cell>
          <cell r="C1130" t="str">
            <v>CJ</v>
          </cell>
          <cell r="D1130">
            <v>56.006599999999999</v>
          </cell>
        </row>
        <row r="1131">
          <cell r="A1131" t="str">
            <v>001.17.06860</v>
          </cell>
          <cell r="B1131" t="str">
            <v>Fornecimento e instalação de luminária fechada para iluminação pública em chapa de alumínio, lâmpada mista 1x250w/220v e acessórios</v>
          </cell>
          <cell r="C1131" t="str">
            <v>CJ</v>
          </cell>
          <cell r="D1131">
            <v>136.244</v>
          </cell>
        </row>
        <row r="1132">
          <cell r="A1132" t="str">
            <v>001.17.06880</v>
          </cell>
          <cell r="B1132" t="str">
            <v>Fornecimento e instalação de luminária fechada para iluminação pública em chapa de alumínio, lâmpada mista 1x500w/220v e acessórios</v>
          </cell>
          <cell r="C1132" t="str">
            <v>CJ</v>
          </cell>
          <cell r="D1132">
            <v>148.554</v>
          </cell>
        </row>
        <row r="1133">
          <cell r="A1133" t="str">
            <v>001.17.06900</v>
          </cell>
          <cell r="B1133" t="str">
            <v>Fornecimento e instalação de luminária fechada para iluminação pública em chapa de alumínio, lâmpada em vapor de mercúrio 1x400w/220v com reator</v>
          </cell>
          <cell r="C1133" t="str">
            <v>CJ</v>
          </cell>
          <cell r="D1133">
            <v>298.27330000000001</v>
          </cell>
        </row>
        <row r="1134">
          <cell r="A1134" t="str">
            <v>001.17.06920</v>
          </cell>
          <cell r="B1134" t="str">
            <v>Fornecimento e instalação de luminária fechada para iluminação pública em chapa de aluminio, lâmpada em vapor de sódio 1x400w/220v com reator</v>
          </cell>
          <cell r="C1134" t="str">
            <v>CJ</v>
          </cell>
          <cell r="D1134">
            <v>311.77330000000001</v>
          </cell>
        </row>
        <row r="1135">
          <cell r="A1135" t="str">
            <v>001.17.06940</v>
          </cell>
          <cell r="B1135" t="str">
            <v>Fornecimento e instalação de luminária fechada para iluminação pública em chapa de alumínio, lâmapada em vapor de sódio 1x250w/220v</v>
          </cell>
          <cell r="C1135" t="str">
            <v>UN</v>
          </cell>
          <cell r="D1135">
            <v>218.47329999999999</v>
          </cell>
        </row>
        <row r="1136">
          <cell r="A1136" t="str">
            <v>001.17.06960</v>
          </cell>
          <cell r="B1136" t="str">
            <v>Fornecimento e instalação de luminária tipo pétala com lâmpada vapor de mercúrio 400 w e reatores com 04 pétalas mod. tp- 240/4</v>
          </cell>
          <cell r="C1136" t="str">
            <v>CJ</v>
          </cell>
          <cell r="D1136">
            <v>1743.5065999999999</v>
          </cell>
        </row>
        <row r="1137">
          <cell r="A1137" t="str">
            <v>001.17.06980</v>
          </cell>
          <cell r="B1137" t="str">
            <v>Fornecimento e instalação de luminária tipo pétala, corpo em chapa de alumínio especial, encaixe 78mm, com alojamento incorporado individual, raio 1.030 mm, difusor em acrílico transparente com 03 pétalas, lâmpada vapor de sodio 400w, com reator e ignit</v>
          </cell>
          <cell r="C1137" t="str">
            <v>CJ</v>
          </cell>
          <cell r="D1137">
            <v>1196.3466000000001</v>
          </cell>
        </row>
        <row r="1138">
          <cell r="A1138" t="str">
            <v>001.17.07000</v>
          </cell>
          <cell r="B1138" t="str">
            <v>Fornecimento e instalação de luminária para iluminação pública, fechada, modelo hrc/scr 612, da philips, com reator, capacitor e ignitor son 400 w, lâmpada vapor de sódio son 400w, com 03 (tres) luminarias completas c/eixo zgp 403</v>
          </cell>
          <cell r="C1138" t="str">
            <v>CJ</v>
          </cell>
          <cell r="D1138">
            <v>1700.9466</v>
          </cell>
        </row>
        <row r="1139">
          <cell r="A1139" t="str">
            <v>001.17.07020</v>
          </cell>
          <cell r="B1139" t="str">
            <v>Fornecimento e instalação de luminária industrial refletor tipo circular em aço esmaltado a fogo com acessórios e lâmpada incandescente 1x300w/220v</v>
          </cell>
          <cell r="C1139" t="str">
            <v>CJ</v>
          </cell>
          <cell r="D1139">
            <v>51.016599999999997</v>
          </cell>
        </row>
        <row r="1140">
          <cell r="A1140" t="str">
            <v>001.17.07040</v>
          </cell>
          <cell r="B1140" t="str">
            <v>Fornecimento e instalação de luminária industrial refletor tipo circular em aço esmaltado a fogo com acessórios e lâmpada mista 1x160w/220v</v>
          </cell>
          <cell r="C1140" t="str">
            <v>CJ</v>
          </cell>
          <cell r="D1140">
            <v>49.366599999999998</v>
          </cell>
        </row>
        <row r="1141">
          <cell r="A1141" t="str">
            <v>001.17.07060</v>
          </cell>
          <cell r="B1141" t="str">
            <v>Fornecimento e instalação de luminária industrial refletor tipo circular em aço esmaltado a fogo com acessórios e lâmpada mista 1x250w/220v</v>
          </cell>
          <cell r="C1141" t="str">
            <v>CJ</v>
          </cell>
          <cell r="D1141">
            <v>54.376600000000003</v>
          </cell>
        </row>
        <row r="1142">
          <cell r="A1142" t="str">
            <v>001.17.07080</v>
          </cell>
          <cell r="B1142" t="str">
            <v>Fornecimento e instalação de luminária industrial refletor tipo circular em aço esmaltado a fogo com acessórios e lãmapada mista 1x500w/220v</v>
          </cell>
          <cell r="C1142" t="str">
            <v>CJ</v>
          </cell>
          <cell r="D1142">
            <v>66.686599999999999</v>
          </cell>
        </row>
        <row r="1143">
          <cell r="A1143" t="str">
            <v>001.17.07100</v>
          </cell>
          <cell r="B1143" t="str">
            <v>Fornecimento e instalação de luminária industrial refletor tipo circular em aço esmaltado a fogo com acessórios e lâmpada vapor de mercúrio 1x250w/220v com reator</v>
          </cell>
          <cell r="C1143" t="str">
            <v>CJ</v>
          </cell>
          <cell r="D1143">
            <v>111.9533</v>
          </cell>
        </row>
        <row r="1144">
          <cell r="A1144" t="str">
            <v>001.17.07120</v>
          </cell>
          <cell r="B1144" t="str">
            <v>Fornecimento e instalação de luminária industrial refletor tipo circular em aço esmaltado a fogo com acessórios e lâmpada vapor de mercúrio 1x700w/220v  com reator</v>
          </cell>
          <cell r="C1144" t="str">
            <v>CJ</v>
          </cell>
          <cell r="D1144">
            <v>175.67330000000001</v>
          </cell>
        </row>
        <row r="1145">
          <cell r="A1145" t="str">
            <v>001.17.07140</v>
          </cell>
          <cell r="B1145" t="str">
            <v>Fornecimento e instalação de luminária industrial refletor tipo circular em aço esmaltado a fogo com acessórios e lâmapada vapor metálico 1x400w/220v</v>
          </cell>
          <cell r="C1145" t="str">
            <v>CJ</v>
          </cell>
          <cell r="D1145">
            <v>213.2433</v>
          </cell>
        </row>
        <row r="1146">
          <cell r="A1146" t="str">
            <v>001.17.07160</v>
          </cell>
          <cell r="B1146" t="str">
            <v>Fornecimento e instalação de luminária tipo arandela em ferro pintado para uso externo com lâmapada incandescente 1x60w/127v</v>
          </cell>
          <cell r="C1146" t="str">
            <v>CJ</v>
          </cell>
          <cell r="D1146">
            <v>44.339300000000001</v>
          </cell>
        </row>
        <row r="1147">
          <cell r="A1147" t="str">
            <v>001.17.07180</v>
          </cell>
          <cell r="B1147" t="str">
            <v>Fornecimento e instalação de luminária tipo arandela em ferro pintado para uso externo com lâmpada incandescente 1x100w/127v</v>
          </cell>
          <cell r="C1147" t="str">
            <v>CJ</v>
          </cell>
          <cell r="D1147">
            <v>44.659300000000002</v>
          </cell>
        </row>
        <row r="1148">
          <cell r="A1148" t="str">
            <v>001.17.07200</v>
          </cell>
          <cell r="B1148" t="str">
            <v>Fornecimento e instalação de luminária tipo arandela em ferro pintado para uso externo com lâmpada incandescente 1x150w/127v</v>
          </cell>
          <cell r="C1148" t="str">
            <v>CJ</v>
          </cell>
          <cell r="D1148">
            <v>45.109299999999998</v>
          </cell>
        </row>
        <row r="1149">
          <cell r="A1149" t="str">
            <v>001.17.07220</v>
          </cell>
          <cell r="B1149" t="str">
            <v>Fornecimento e instalação de luminária tipo arandela para uso interno com suporte metálico ou de alumínio, difusor em vidro e lâmpada incandescente de 1x60w/127v</v>
          </cell>
          <cell r="C1149" t="str">
            <v>CJ</v>
          </cell>
          <cell r="D1149">
            <v>66.169300000000007</v>
          </cell>
        </row>
        <row r="1150">
          <cell r="A1150" t="str">
            <v>001.17.07240</v>
          </cell>
          <cell r="B1150" t="str">
            <v>Fornecimento e instalação de luminária tipo arandela para uso interno com suporte metálico ou de alumínio, difusor em vidro e lâmpada incandescente de 1x100w/127v</v>
          </cell>
          <cell r="C1150" t="str">
            <v>CJ</v>
          </cell>
          <cell r="D1150">
            <v>66.4893</v>
          </cell>
        </row>
        <row r="1151">
          <cell r="A1151" t="str">
            <v>001.17.07260</v>
          </cell>
          <cell r="B1151" t="str">
            <v>Fornecimento e instalação de projetor hermeticamente fechado tipo retangular para uso ao tempo com acessórios e lâmpada de 1x160w/220v - mista</v>
          </cell>
          <cell r="C1151" t="str">
            <v>CJ</v>
          </cell>
          <cell r="D1151">
            <v>53.2166</v>
          </cell>
        </row>
        <row r="1152">
          <cell r="A1152" t="str">
            <v>001.17.07280</v>
          </cell>
          <cell r="B1152" t="str">
            <v>Fornecimento e instalação de projetor hermeticamente fechado tipo retangular para uso ao tempo com acessórios e lâmpada de 1x500w/220v - mista</v>
          </cell>
          <cell r="C1152" t="str">
            <v>CJ</v>
          </cell>
          <cell r="D1152">
            <v>70.536600000000007</v>
          </cell>
        </row>
        <row r="1153">
          <cell r="A1153" t="str">
            <v>001.17.07300</v>
          </cell>
          <cell r="B1153" t="str">
            <v>Fornecimento e instalação de projetor hermeticamente fechado tipo retangular para uso ao tempo com acessórios e lâmpada de 1x300w/220v - incandescente</v>
          </cell>
          <cell r="C1153" t="str">
            <v>CJ</v>
          </cell>
          <cell r="D1153">
            <v>54.866599999999998</v>
          </cell>
        </row>
        <row r="1154">
          <cell r="A1154" t="str">
            <v>001.17.07320</v>
          </cell>
          <cell r="B1154" t="str">
            <v>Fornecimento e instalação de projetor hermeticamente fechado tipo retangular para uso ao tempo com acessórios e lâmpada de 1x400w/220v - vapor de mercúrio com reator</v>
          </cell>
          <cell r="C1154" t="str">
            <v>CJ</v>
          </cell>
          <cell r="D1154">
            <v>160.66329999999999</v>
          </cell>
        </row>
        <row r="1155">
          <cell r="A1155" t="str">
            <v>001.17.07340</v>
          </cell>
          <cell r="B1155" t="str">
            <v>Fornecimento e instalação de projetor hermeticamente fechado tipo retangular para uso ao tempo com acessórios e lâmpada de 1x400w/220v - vapor metálico</v>
          </cell>
          <cell r="C1155" t="str">
            <v>CJ</v>
          </cell>
          <cell r="D1155">
            <v>217.0933</v>
          </cell>
        </row>
        <row r="1156">
          <cell r="A1156" t="str">
            <v>001.17.07360</v>
          </cell>
          <cell r="B1156" t="str">
            <v>Fornecimento e instalação de projetor hermeticamente fechado tipo retangular para uso ao tempo com acessórios e lâmpada de 1x250w/220v - vapor metálico</v>
          </cell>
          <cell r="C1156" t="str">
            <v>UN</v>
          </cell>
          <cell r="D1156">
            <v>170.47329999999999</v>
          </cell>
        </row>
        <row r="1157">
          <cell r="A1157" t="str">
            <v>001.17.07380</v>
          </cell>
          <cell r="B1157" t="str">
            <v>Fornecimento e instalação de projetor com lâmpada vapor de mercúrio de 1.000w, inclusive reator, da abage ou similar</v>
          </cell>
          <cell r="C1157" t="str">
            <v>UN</v>
          </cell>
          <cell r="D1157">
            <v>1121.3766000000001</v>
          </cell>
        </row>
        <row r="1158">
          <cell r="A1158" t="str">
            <v>001.17.07400</v>
          </cell>
          <cell r="B1158" t="str">
            <v>Fornecimento e instalação de projetor em chapa de alumínio, e-40/400w, inclusive lampada vapor de mercúrio - 400w e reator, da abage ou similar</v>
          </cell>
          <cell r="C1158" t="str">
            <v>UN</v>
          </cell>
          <cell r="D1158">
            <v>158.54329999999999</v>
          </cell>
        </row>
        <row r="1159">
          <cell r="A1159" t="str">
            <v>001.17.07420</v>
          </cell>
          <cell r="B1159" t="str">
            <v>Fornecimento e instalação de projetor retangular blindado com lâmpada incandescente de 1.000w</v>
          </cell>
          <cell r="C1159" t="str">
            <v>UN</v>
          </cell>
          <cell r="D1159">
            <v>49.246600000000001</v>
          </cell>
        </row>
        <row r="1160">
          <cell r="A1160" t="str">
            <v>001.17.07440</v>
          </cell>
          <cell r="B1160" t="str">
            <v>Fornecimento e instalação de refletor com lâmpada vapor metálico - 2.000w, completo</v>
          </cell>
          <cell r="C1160" t="str">
            <v>CJ</v>
          </cell>
          <cell r="D1160">
            <v>1703.3065999999999</v>
          </cell>
        </row>
        <row r="1161">
          <cell r="A1161" t="str">
            <v>001.17.07460</v>
          </cell>
          <cell r="B1161" t="str">
            <v>Fornecimento e instalação de luminária decorativa para jardim hermeticamente fechada alto padrão decorativo e técnico tipo esférica difusor em acrílico leitoso, aro em chapa de alumínio repuxado e anodisado com acessórios e lâmpada de 1x160x220v - mista</v>
          </cell>
          <cell r="C1161" t="str">
            <v>CJ</v>
          </cell>
          <cell r="D1161">
            <v>65.816599999999994</v>
          </cell>
        </row>
        <row r="1162">
          <cell r="A1162" t="str">
            <v>001.17.07480</v>
          </cell>
          <cell r="B1162" t="str">
            <v>Fornecimento e instalação de luminária decorativa para jardim hermeticamente fechada alto padrão decorativo e técnico tipo esférica difusor em acrílico leitoso, aro em chapa de alumínio repuxado e anodisado com acessórios e lâmpada de 1x250x220v - mista</v>
          </cell>
          <cell r="C1162" t="str">
            <v>CJ</v>
          </cell>
          <cell r="D1162">
            <v>70.826599999999999</v>
          </cell>
        </row>
        <row r="1163">
          <cell r="A1163" t="str">
            <v>001.17.07500</v>
          </cell>
          <cell r="B1163" t="str">
            <v>Fornecimento e instalação de luminária decorativa para jardim hermeticamente fechada alto padrão decorativo e técnico tipo esférica difusor em acrílico leitoso, aro em chapa de alumínio repuxado e anodizado com acessórios e lâmpada de 1x300x220v - incan</v>
          </cell>
          <cell r="C1163" t="str">
            <v>CJ</v>
          </cell>
          <cell r="D1163">
            <v>67.4666</v>
          </cell>
        </row>
        <row r="1164">
          <cell r="A1164" t="str">
            <v>001.17.07520</v>
          </cell>
          <cell r="B1164" t="str">
            <v>Fornecimento e instalação de luminária decorativa para jardim hermeticamente fechada alto padrão decorativo e técnico tipo esférica difusor em acrílico leitoso, aro em chapa de alumínio repuxado e anodizado com acessórios e lâmpadas de 1x250x220v - vapo</v>
          </cell>
          <cell r="C1164" t="str">
            <v>CJ</v>
          </cell>
          <cell r="D1164">
            <v>128.4033</v>
          </cell>
        </row>
        <row r="1165">
          <cell r="A1165" t="str">
            <v>001.17.07540</v>
          </cell>
          <cell r="B1165" t="str">
            <v>Fornecimento e instalação de luminária decorativa para jardim hermeticamente fechada alto padrão decorativo e técnico tipo esférica difusor em acrílico leitoso, aro em chapa de alumínio repuxado e anodizado com acessórios e lâmpadas de 1x400x220v - vapo</v>
          </cell>
          <cell r="C1165" t="str">
            <v>CJ</v>
          </cell>
          <cell r="D1165">
            <v>173.26329999999999</v>
          </cell>
        </row>
        <row r="1166">
          <cell r="A1166" t="str">
            <v>001.17.07560</v>
          </cell>
          <cell r="B1166" t="str">
            <v>Fornecimento e instalação de luminária a prova de tempo, gases, vapores com corpo e rede de proteção em alumínio com difusor em vidro boro silicato rosqueado ao corpo, e lâmpada de 1x100w/127v incandescente</v>
          </cell>
          <cell r="C1166" t="str">
            <v>CJ</v>
          </cell>
          <cell r="D1166">
            <v>65.286600000000007</v>
          </cell>
        </row>
        <row r="1167">
          <cell r="A1167" t="str">
            <v>001.17.07580</v>
          </cell>
          <cell r="B1167" t="str">
            <v>Fornecimento e instalação de luminária a prova de tempo, gases, vapores com corpo e rede de proteção em alumínio com difusor em vidro boro silicato rosqueado ao corpo, e lâmpada de 1x160w/127v - mista</v>
          </cell>
          <cell r="C1167" t="str">
            <v>CJ</v>
          </cell>
          <cell r="D1167">
            <v>72.616600000000005</v>
          </cell>
        </row>
        <row r="1168">
          <cell r="A1168" t="str">
            <v>001.17.07600</v>
          </cell>
          <cell r="B1168" t="str">
            <v>Fornecimento e instalação de luminária a prova de tempo, gases, vapores com corpo e rede de proteção em alumínio com difusor em vidro boro silicato rosqueado ao corpo, e lâmpada de 1x250w/220v - mista</v>
          </cell>
          <cell r="C1168" t="str">
            <v>CJ</v>
          </cell>
          <cell r="D1168">
            <v>77.626599999999996</v>
          </cell>
        </row>
        <row r="1169">
          <cell r="A1169" t="str">
            <v>001.17.07620</v>
          </cell>
          <cell r="B1169" t="str">
            <v>Fornecimento e instalação de luminária a prova de tempo, gases, vapores com corpo e rede de proteção em alumínio com difusor em vidro boro silicato rosqueado ao corpo, e lâmpada de 1x250w/220v - com vapor de mercúrio e reator</v>
          </cell>
          <cell r="C1169" t="str">
            <v>CJ</v>
          </cell>
          <cell r="D1169">
            <v>135.20330000000001</v>
          </cell>
        </row>
        <row r="1170">
          <cell r="A1170" t="str">
            <v>001.17.07640</v>
          </cell>
          <cell r="B1170" t="str">
            <v>Fornecimento e instalação de luminária a prova de tempo gase vapores pos tipo aramoela com corpo e rede prote em alumínio com difusor de vidro boro silicato rosqueado ao corpo e com lâmpada  de 1x100w/127v incand</v>
          </cell>
          <cell r="C1170" t="str">
            <v>CJ</v>
          </cell>
          <cell r="D1170">
            <v>90.836600000000004</v>
          </cell>
        </row>
        <row r="1171">
          <cell r="A1171" t="str">
            <v>001.17.07660</v>
          </cell>
          <cell r="B1171" t="str">
            <v>Fornecimento e instalação de luminária a prova de tempo gase vapores pos tipo aramoela com corpo e rede prote em alumínio com difusor de vidro boro silicato rosqueado ao corpo e com lâmpada  de 1x160w/220v mista</v>
          </cell>
          <cell r="C1171" t="str">
            <v>CJ</v>
          </cell>
          <cell r="D1171">
            <v>98.166600000000003</v>
          </cell>
        </row>
        <row r="1172">
          <cell r="A1172" t="str">
            <v>001.17.07680</v>
          </cell>
          <cell r="B1172" t="str">
            <v>Fornecimento e instalação de luminária a prova de tempo gase vapores pos tipo aramoela com corpo e rede prote em alumínio com difusor de vidro boro silicato rosqueado ao corpo e com lâmpada  de 1x250w/220v mista</v>
          </cell>
          <cell r="C1172" t="str">
            <v>CJ</v>
          </cell>
          <cell r="D1172">
            <v>103.17659999999999</v>
          </cell>
        </row>
        <row r="1173">
          <cell r="A1173" t="str">
            <v>001.17.07700</v>
          </cell>
          <cell r="B1173" t="str">
            <v>Fornecimento e instalação de luminária a prova de tempo gase vapores pos tipo aramoela com corpo e rede prote em alumínio com difusor de vidro boro silicato rosqueado ao corpo e com lâmpada  de 1x250w/220v vapor de mercúrio com reator</v>
          </cell>
          <cell r="C1173" t="str">
            <v>CJ</v>
          </cell>
          <cell r="D1173">
            <v>160.7533</v>
          </cell>
        </row>
        <row r="1174">
          <cell r="A1174" t="str">
            <v>001.17.07720</v>
          </cell>
          <cell r="B1174" t="str">
            <v>Fornecimento e instalação de conjunto de iluminação para quadra de esportes formado por 03 projetores hermeticamente fechados para uso ao tempo fixados em cantoneira metálica de 63.5x63.5x6.4x140 mm inclusive abraçadeira, mão francesa montado em poste c</v>
          </cell>
          <cell r="C1174" t="str">
            <v>CJ</v>
          </cell>
          <cell r="D1174">
            <v>998.64179999999999</v>
          </cell>
        </row>
        <row r="1175">
          <cell r="A1175" t="str">
            <v>001.17.07740</v>
          </cell>
          <cell r="B1175" t="str">
            <v>Fornecimento e instalação de proj. ext. retangular c/ 01 lâmpada vapor de sódio inclusive reator e ingnitor</v>
          </cell>
          <cell r="C1175" t="str">
            <v>CJ</v>
          </cell>
          <cell r="D1175">
            <v>22.203299999999999</v>
          </cell>
        </row>
        <row r="1176">
          <cell r="A1176" t="str">
            <v>001.17.07760</v>
          </cell>
          <cell r="B1176" t="str">
            <v>Fornecimento e instalação de luminária - ref. monitallo - ar - 0910-01 verde delta c/ lampadas incandescente até 100w-127v-demais acessórios</v>
          </cell>
          <cell r="C1176" t="str">
            <v>CJ</v>
          </cell>
          <cell r="D1176">
            <v>9.3193000000000001</v>
          </cell>
        </row>
        <row r="1177">
          <cell r="A1177" t="str">
            <v>001.17.07780</v>
          </cell>
          <cell r="B1177" t="str">
            <v>Fornecimento e instalação de luminária tipo plafonier de embutir na laje c/ 1 lampada incandescente de 100w/120v c/proteção de fero e vidro inquebrável</v>
          </cell>
          <cell r="C1177" t="str">
            <v>CJ</v>
          </cell>
          <cell r="D1177">
            <v>11.4993</v>
          </cell>
        </row>
        <row r="1178">
          <cell r="A1178" t="str">
            <v>001.17.07800</v>
          </cell>
          <cell r="B1178" t="str">
            <v>Fornecimento e instalação de luminária mod. aw-10 da alpha equip. elet. ltda ou similar  para uma lâmpada inc. de 100 w</v>
          </cell>
          <cell r="C1178" t="str">
            <v>UN</v>
          </cell>
          <cell r="D1178">
            <v>27.569299999999998</v>
          </cell>
        </row>
        <row r="1179">
          <cell r="A1179" t="str">
            <v>001.17.07820</v>
          </cell>
          <cell r="B1179" t="str">
            <v>Fornecimento e instalação de luminária fluorescente tubolit caramelo duas lampadas de 20w c/ 01 reator duplo de 20w-127v-60hz de afp e pr demais acessórios</v>
          </cell>
          <cell r="C1179" t="str">
            <v>CJ</v>
          </cell>
          <cell r="D1179">
            <v>49.704000000000001</v>
          </cell>
        </row>
        <row r="1180">
          <cell r="A1180" t="str">
            <v>001.17.07840</v>
          </cell>
          <cell r="B1180" t="str">
            <v>Fornecimento e instalação de luminária tubular fina sistema contínuo c/ 01 lâmpada fluorescente e reator eletrônico afp/pr inclusive conexões (uniões, curvas, etc.), 1x40 w</v>
          </cell>
          <cell r="C1180" t="str">
            <v>UN</v>
          </cell>
          <cell r="D1180">
            <v>65.836600000000004</v>
          </cell>
        </row>
        <row r="1181">
          <cell r="A1181" t="str">
            <v>001.17.07860</v>
          </cell>
          <cell r="B1181" t="str">
            <v>Fornecimento e instalação de luminária denom. cris de 15w/127v ref. 11014 c/ lâmpada 15w-127v</v>
          </cell>
          <cell r="C1181" t="str">
            <v>CJ</v>
          </cell>
          <cell r="D1181">
            <v>26.189299999999999</v>
          </cell>
        </row>
        <row r="1182">
          <cell r="A1182" t="str">
            <v>001.17.07880</v>
          </cell>
          <cell r="B1182" t="str">
            <v>Fornecimento e instalação de conjunto iluminação pública formado por 02 luminárias fechadas (02 pétalas) mod. hrc 612 philips ou similar com suporte zxp 613, lâmpada de vapor de mercúrio 250 w e reator afp, montado em poste de altura 10 m fixado em base</v>
          </cell>
          <cell r="C1182" t="str">
            <v>CJ</v>
          </cell>
          <cell r="D1182">
            <v>989.04909999999995</v>
          </cell>
        </row>
        <row r="1183">
          <cell r="A1183" t="str">
            <v>001.17.07900</v>
          </cell>
          <cell r="B1183" t="str">
            <v>Fornecimento e instalaçãod e luminária incandescente de embutir 1x60w, marca claro ou similar</v>
          </cell>
          <cell r="C1183" t="str">
            <v>UN</v>
          </cell>
          <cell r="D1183">
            <v>12.109299999999999</v>
          </cell>
        </row>
        <row r="1184">
          <cell r="A1184" t="str">
            <v>001.17.07920</v>
          </cell>
          <cell r="B1184" t="str">
            <v>Fornecimento e instalação de luminária tipo spot 1x60w, marca clarão ou similar</v>
          </cell>
          <cell r="C1184" t="str">
            <v>UN</v>
          </cell>
          <cell r="D1184">
            <v>15.8393</v>
          </cell>
        </row>
        <row r="1185">
          <cell r="A1185" t="str">
            <v>001.17.07940</v>
          </cell>
          <cell r="B1185" t="str">
            <v>Fornecimento e instalação de luminária bloco autônomo de iluminação de emergência com 2 projetores</v>
          </cell>
          <cell r="C1185" t="str">
            <v>UN</v>
          </cell>
          <cell r="D1185">
            <v>153.61840000000001</v>
          </cell>
        </row>
        <row r="1186">
          <cell r="A1186" t="str">
            <v>001.17.07960</v>
          </cell>
          <cell r="B1186" t="str">
            <v>Fornecimento e instalação de fio para telefone 2x22 awg</v>
          </cell>
          <cell r="C1186" t="str">
            <v>M</v>
          </cell>
          <cell r="D1186">
            <v>0.79790000000000005</v>
          </cell>
        </row>
        <row r="1187">
          <cell r="A1187" t="str">
            <v>001.17.07980</v>
          </cell>
          <cell r="B1187" t="str">
            <v>Fornecimento e instalação de cabo tipo utp , categoria 5 24 awg - 4 pares</v>
          </cell>
          <cell r="C1187" t="str">
            <v>M</v>
          </cell>
          <cell r="D1187">
            <v>2.024</v>
          </cell>
        </row>
        <row r="1188">
          <cell r="A1188" t="str">
            <v>001.17.08000</v>
          </cell>
          <cell r="B1188" t="str">
            <v>Fornecimento e instalação de fio bicolor 2x14 awg ( 12.00 x 1.500 mm2 )</v>
          </cell>
          <cell r="C1188" t="str">
            <v>ML</v>
          </cell>
          <cell r="D1188">
            <v>1.7163999999999999</v>
          </cell>
        </row>
        <row r="1189">
          <cell r="A1189" t="str">
            <v>001.17.08020</v>
          </cell>
          <cell r="B1189" t="str">
            <v>Fornecimento e instalação de terminal rj-45</v>
          </cell>
          <cell r="C1189" t="str">
            <v>UN</v>
          </cell>
          <cell r="D1189">
            <v>2.8473999999999999</v>
          </cell>
        </row>
        <row r="1190">
          <cell r="A1190" t="str">
            <v>001.17.08040</v>
          </cell>
          <cell r="B1190" t="str">
            <v>Fornecimento e instalação de tomada tipo rj45</v>
          </cell>
          <cell r="C1190" t="str">
            <v>UN</v>
          </cell>
          <cell r="D1190">
            <v>11.171099999999999</v>
          </cell>
        </row>
        <row r="1191">
          <cell r="A1191" t="str">
            <v>001.17.08060</v>
          </cell>
          <cell r="B1191" t="str">
            <v>Fornecimento e instalação de tomada de lógica (2tomadas rj45) em caixa de alumíinio 4""""x4"""" para piso</v>
          </cell>
          <cell r="C1191" t="str">
            <v>UN</v>
          </cell>
          <cell r="D1191">
            <v>50.912100000000002</v>
          </cell>
        </row>
        <row r="1192">
          <cell r="A1192" t="str">
            <v>001.17.08080</v>
          </cell>
          <cell r="B1192" t="str">
            <v>Fornecimento e instalação de tomada de lógica (2tomadas rj45) em caixa de alumínio 4""""x4"""" embutida na parede</v>
          </cell>
          <cell r="C1192" t="str">
            <v>UN</v>
          </cell>
          <cell r="D1192">
            <v>50.912100000000002</v>
          </cell>
        </row>
        <row r="1193">
          <cell r="A1193" t="str">
            <v>001.17.08100</v>
          </cell>
          <cell r="B1193" t="str">
            <v>Fornecimento e instalação de tomada para telefone padrao telebras, 4 polos em caixa condulete d=3/4""""</v>
          </cell>
          <cell r="C1193" t="str">
            <v>CJ</v>
          </cell>
          <cell r="D1193">
            <v>16.5915</v>
          </cell>
        </row>
        <row r="1194">
          <cell r="A1194" t="str">
            <v>001.17.08120</v>
          </cell>
          <cell r="B1194" t="str">
            <v>Fornecimento e instalação de tomada especial para informatica 2p+t  p/15a - 250 v em caixa condulete - d=3/4""""</v>
          </cell>
          <cell r="C1194" t="str">
            <v>CJ</v>
          </cell>
          <cell r="D1194">
            <v>17.891500000000001</v>
          </cell>
        </row>
        <row r="1195">
          <cell r="A1195" t="str">
            <v>001.17.08140</v>
          </cell>
          <cell r="B1195" t="str">
            <v>Fornecimento e instalação de caixa metálica p/ telefone n.1 10.00x10.00x5.00 cm</v>
          </cell>
          <cell r="C1195" t="str">
            <v>UN</v>
          </cell>
          <cell r="D1195">
            <v>1.7353000000000001</v>
          </cell>
        </row>
        <row r="1196">
          <cell r="A1196" t="str">
            <v>001.17.08160</v>
          </cell>
          <cell r="B1196" t="str">
            <v>Fornecimento e instalação de caixa metálica p/ telefone n.2 20.00x20.00x12.00 cm</v>
          </cell>
          <cell r="C1196" t="str">
            <v>UN</v>
          </cell>
          <cell r="D1196">
            <v>32.165900000000001</v>
          </cell>
        </row>
        <row r="1197">
          <cell r="A1197" t="str">
            <v>001.17.08180</v>
          </cell>
          <cell r="B1197" t="str">
            <v>Fornecimento e instalação de caixa metálica p/ telefone n.3 40.00x40.00x12.00 cm</v>
          </cell>
          <cell r="C1197" t="str">
            <v>UN</v>
          </cell>
          <cell r="D1197">
            <v>65.503299999999996</v>
          </cell>
        </row>
        <row r="1198">
          <cell r="A1198" t="str">
            <v>001.17.08200</v>
          </cell>
          <cell r="B1198" t="str">
            <v>Fornecimento e instalação de caixa metálica p/ telefone n.4 60.00x60.00x12.00 cm</v>
          </cell>
          <cell r="C1198" t="str">
            <v>UN</v>
          </cell>
          <cell r="D1198">
            <v>113.4517</v>
          </cell>
        </row>
        <row r="1199">
          <cell r="A1199" t="str">
            <v>001.17.08220</v>
          </cell>
          <cell r="B1199" t="str">
            <v>Fornecimento e instalação de caixa metálica p/ telefone n.5 80.00x80.00x12.00 cm</v>
          </cell>
          <cell r="C1199" t="str">
            <v>UN</v>
          </cell>
          <cell r="D1199">
            <v>187.33840000000001</v>
          </cell>
        </row>
        <row r="1200">
          <cell r="A1200" t="str">
            <v>001.17.08240</v>
          </cell>
          <cell r="B1200" t="str">
            <v>Fornecimento e instalação de caixa metálica p/ telefone n.6 120.00x120.00x12.00 cm</v>
          </cell>
          <cell r="C1200" t="str">
            <v>UN</v>
          </cell>
          <cell r="D1200">
            <v>400.15660000000003</v>
          </cell>
        </row>
        <row r="1201">
          <cell r="A1201" t="str">
            <v>001.17.08260</v>
          </cell>
          <cell r="B1201" t="str">
            <v>Execução de caixa de entrada em alvenaria c/ tampa metálica conf. padrão telemat r1 (60x35x50)cm</v>
          </cell>
          <cell r="C1201" t="str">
            <v>UN</v>
          </cell>
          <cell r="D1201">
            <v>0</v>
          </cell>
        </row>
        <row r="1202">
          <cell r="A1202" t="str">
            <v>001.17.08280</v>
          </cell>
          <cell r="B1202" t="str">
            <v>Execução de caixa de entrada em alvenaria c/ tampa metálica conf. padrão telemat r2 (107x52x50) cm</v>
          </cell>
          <cell r="C1202" t="str">
            <v>UN</v>
          </cell>
          <cell r="D1202">
            <v>0</v>
          </cell>
        </row>
        <row r="1203">
          <cell r="A1203" t="str">
            <v>001.17.08300</v>
          </cell>
          <cell r="B1203" t="str">
            <v>Fio de cobre nú seção 6.00 mm 2</v>
          </cell>
          <cell r="C1203" t="str">
            <v>ML</v>
          </cell>
          <cell r="D1203">
            <v>2.0632000000000001</v>
          </cell>
        </row>
        <row r="1204">
          <cell r="A1204" t="str">
            <v>001.17.08320</v>
          </cell>
          <cell r="B1204" t="str">
            <v>Fio de cobre nú seção 10.00 mm 2</v>
          </cell>
          <cell r="C1204" t="str">
            <v>ML</v>
          </cell>
          <cell r="D1204">
            <v>2.8902999999999999</v>
          </cell>
        </row>
        <row r="1205">
          <cell r="A1205" t="str">
            <v>001.17.08340</v>
          </cell>
          <cell r="B1205" t="str">
            <v>Fio de cobre nú seção 16.00 mm 2</v>
          </cell>
          <cell r="C1205" t="str">
            <v>ML</v>
          </cell>
          <cell r="D1205">
            <v>5.9539999999999997</v>
          </cell>
        </row>
        <row r="1206">
          <cell r="A1206" t="str">
            <v>001.17.08360</v>
          </cell>
          <cell r="B1206" t="str">
            <v>Cabo de cobre nú seção 3/0</v>
          </cell>
          <cell r="C1206" t="str">
            <v>ML</v>
          </cell>
          <cell r="D1206">
            <v>17.632999999999999</v>
          </cell>
        </row>
        <row r="1207">
          <cell r="A1207" t="str">
            <v>001.17.08380</v>
          </cell>
          <cell r="B1207" t="str">
            <v>Cabo de cobre nú seção 4/0</v>
          </cell>
          <cell r="C1207" t="str">
            <v>ML</v>
          </cell>
          <cell r="D1207">
            <v>22.450299999999999</v>
          </cell>
        </row>
        <row r="1208">
          <cell r="A1208" t="str">
            <v>001.17.08400</v>
          </cell>
          <cell r="B1208" t="str">
            <v>Cabo de cobre nú seção 10.00 mm2</v>
          </cell>
          <cell r="C1208" t="str">
            <v>ML</v>
          </cell>
          <cell r="D1208">
            <v>5.9744000000000002</v>
          </cell>
        </row>
        <row r="1209">
          <cell r="A1209" t="str">
            <v>001.17.08420</v>
          </cell>
          <cell r="B1209" t="str">
            <v>Cabo de cobre nú seção 16.00 mm2</v>
          </cell>
          <cell r="C1209" t="str">
            <v>ML</v>
          </cell>
          <cell r="D1209">
            <v>7.3196000000000003</v>
          </cell>
        </row>
        <row r="1210">
          <cell r="A1210" t="str">
            <v>001.17.08440</v>
          </cell>
          <cell r="B1210" t="str">
            <v>Cabo de cobre nú seção 25.00 mm2</v>
          </cell>
          <cell r="C1210" t="str">
            <v>ML</v>
          </cell>
          <cell r="D1210">
            <v>0</v>
          </cell>
        </row>
        <row r="1211">
          <cell r="A1211" t="str">
            <v>001.17.08460</v>
          </cell>
          <cell r="B1211" t="str">
            <v>Fornecimento e instalação de cordoalha de cobre nú equivalente ao cabo de  16.00 mm2</v>
          </cell>
          <cell r="C1211" t="str">
            <v>M</v>
          </cell>
          <cell r="D1211">
            <v>3.9853999999999998</v>
          </cell>
        </row>
        <row r="1212">
          <cell r="A1212" t="str">
            <v>001.17.08480</v>
          </cell>
          <cell r="B1212" t="str">
            <v>Conector de pressão com rabicho</v>
          </cell>
          <cell r="C1212" t="str">
            <v>UN</v>
          </cell>
          <cell r="D1212">
            <v>4.1474000000000002</v>
          </cell>
        </row>
        <row r="1213">
          <cell r="A1213" t="str">
            <v>001.17.08500</v>
          </cell>
          <cell r="B1213" t="str">
            <v>Conector de bi para medição</v>
          </cell>
          <cell r="C1213" t="str">
            <v>UN</v>
          </cell>
          <cell r="D1213">
            <v>13.916600000000001</v>
          </cell>
        </row>
        <row r="1214">
          <cell r="A1214" t="str">
            <v>001.17.08520</v>
          </cell>
          <cell r="B1214" t="str">
            <v>Parafuso olhal galvanizado 1/2"""" de 20 a 30 cm</v>
          </cell>
          <cell r="C1214" t="str">
            <v>UN</v>
          </cell>
          <cell r="D1214">
            <v>7.0236999999999998</v>
          </cell>
        </row>
        <row r="1215">
          <cell r="A1215" t="str">
            <v>001.17.08540</v>
          </cell>
          <cell r="B1215" t="str">
            <v>Manilha de ligação galvanizada de 3/8""""</v>
          </cell>
          <cell r="C1215" t="str">
            <v>UN</v>
          </cell>
          <cell r="D1215">
            <v>1.7737000000000001</v>
          </cell>
        </row>
        <row r="1216">
          <cell r="A1216" t="str">
            <v>001.17.08560</v>
          </cell>
          <cell r="B1216" t="str">
            <v>Manilha de barro vidrado de diâm. 12"""" x 0.60m</v>
          </cell>
          <cell r="C1216" t="str">
            <v>UN</v>
          </cell>
          <cell r="D1216">
            <v>19.278400000000001</v>
          </cell>
        </row>
        <row r="1217">
          <cell r="A1217" t="str">
            <v>001.17.08580</v>
          </cell>
          <cell r="B1217" t="str">
            <v>Sapatilha galvanizada 1/4""""</v>
          </cell>
          <cell r="C1217" t="str">
            <v>UN</v>
          </cell>
          <cell r="D1217">
            <v>1.2246999999999999</v>
          </cell>
        </row>
        <row r="1218">
          <cell r="A1218" t="str">
            <v>001.17.08600</v>
          </cell>
          <cell r="B1218" t="str">
            <v>Presilha galvanizada para cabo de aço galvanizado 1/4""""</v>
          </cell>
          <cell r="C1218" t="str">
            <v>UN</v>
          </cell>
          <cell r="D1218">
            <v>3.9737</v>
          </cell>
        </row>
        <row r="1219">
          <cell r="A1219" t="str">
            <v>001.17.08620</v>
          </cell>
          <cell r="B1219" t="str">
            <v>Abraçadeira para tubo de brasilit de diâm. 2"""" tipo para solda</v>
          </cell>
          <cell r="C1219" t="str">
            <v>UN</v>
          </cell>
          <cell r="D1219">
            <v>4.6653000000000002</v>
          </cell>
        </row>
        <row r="1220">
          <cell r="A1220" t="str">
            <v>001.17.08640</v>
          </cell>
          <cell r="B1220" t="str">
            <v>Abraçadeira para tubo de brasilit de diâm. 2"""" com rosca mecânica e porca</v>
          </cell>
          <cell r="C1220" t="str">
            <v>UN</v>
          </cell>
          <cell r="D1220">
            <v>5.5674000000000001</v>
          </cell>
        </row>
        <row r="1221">
          <cell r="A1221" t="str">
            <v>001.17.08660</v>
          </cell>
          <cell r="B1221" t="str">
            <v>Abraçadeira para tubo de brasilit de diâm. 2"""" para chumbar na parede</v>
          </cell>
          <cell r="C1221" t="str">
            <v>UN</v>
          </cell>
          <cell r="D1221">
            <v>4.8574000000000002</v>
          </cell>
        </row>
        <row r="1222">
          <cell r="A1222" t="str">
            <v>001.17.08680</v>
          </cell>
          <cell r="B1222" t="str">
            <v>Abraçadeira para tubo de brasilit de diâm. 2' com rosca soberba</v>
          </cell>
          <cell r="C1222" t="str">
            <v>UN</v>
          </cell>
          <cell r="D1222">
            <v>4.1536999999999997</v>
          </cell>
        </row>
        <row r="1223">
          <cell r="A1223" t="str">
            <v>001.17.08700</v>
          </cell>
          <cell r="B1223" t="str">
            <v>Braçadeira tipo simples para descida de cabo de cobre nú com roldana de porcelana para cabo 3/0 e 4/0 para mastro de diâm. 2"""" com 1 roldana</v>
          </cell>
          <cell r="C1223" t="str">
            <v>UN</v>
          </cell>
          <cell r="D1223">
            <v>5.8136999999999999</v>
          </cell>
        </row>
        <row r="1224">
          <cell r="A1224" t="str">
            <v>001.17.08720</v>
          </cell>
          <cell r="B1224" t="str">
            <v>Braçadeira tipo simples para descida de cabo de cobre nú com roldana de porcelana para cabo 3/0 e 4/0 para mastro de diâm. 2"""" com 2 roldana</v>
          </cell>
          <cell r="C1224" t="str">
            <v>UN</v>
          </cell>
          <cell r="D1224">
            <v>7.6237000000000004</v>
          </cell>
        </row>
        <row r="1225">
          <cell r="A1225" t="str">
            <v>001.17.08740</v>
          </cell>
          <cell r="B1225" t="str">
            <v>Braçadeira tipo simples para descida de cabo de cobre nú com roldana de porcelana para cabo 3/0 e 4/0 para mastro de diâm. 3"""" com 1 roldana</v>
          </cell>
          <cell r="C1225" t="str">
            <v>UN</v>
          </cell>
          <cell r="D1225">
            <v>9.0236999999999998</v>
          </cell>
        </row>
        <row r="1226">
          <cell r="A1226" t="str">
            <v>001.17.08760</v>
          </cell>
          <cell r="B1226" t="str">
            <v>Braçadeira tipo simples para descida de cabo de cobre nú com roldana de porcelana para cabo 3/0 e 4/0 para mastro de diâm. 3""""com 2 roldana</v>
          </cell>
          <cell r="C1226" t="str">
            <v>UN</v>
          </cell>
          <cell r="D1226">
            <v>11.0237</v>
          </cell>
        </row>
        <row r="1227">
          <cell r="A1227" t="str">
            <v>001.17.08780</v>
          </cell>
          <cell r="B1227" t="str">
            <v>Braçadeira tipo reforçada para descida de cabo de cobre nú com roldana de porcelana para cabo 3/0 e 4/0 para mastro de diâm. 2""""com 1 roldana</v>
          </cell>
          <cell r="C1227" t="str">
            <v>UN</v>
          </cell>
          <cell r="D1227">
            <v>6.4553000000000003</v>
          </cell>
        </row>
        <row r="1228">
          <cell r="A1228" t="str">
            <v>001.17.08800</v>
          </cell>
          <cell r="B1228" t="str">
            <v>Braçadeira tipo reforçada para descida de cabo de cobre nú com roldana de porcelana para cabo 3/0 e 4/0 para mastro de diâm. 2'com 2 roldana</v>
          </cell>
          <cell r="C1228" t="str">
            <v>UN</v>
          </cell>
          <cell r="D1228">
            <v>9.3253000000000004</v>
          </cell>
        </row>
        <row r="1229">
          <cell r="A1229" t="str">
            <v>001.17.08820</v>
          </cell>
          <cell r="B1229" t="str">
            <v>Braçadeira tipo reforçada para descida de cabo de cobre nú com roldana de porcelana para cabo 3/0 e 4/0 para mastro de diâm. 3"""" com 1 roldana</v>
          </cell>
          <cell r="C1229" t="str">
            <v>UN</v>
          </cell>
          <cell r="D1229">
            <v>9.5352999999999994</v>
          </cell>
        </row>
        <row r="1230">
          <cell r="A1230" t="str">
            <v>001.17.08840</v>
          </cell>
          <cell r="B1230" t="str">
            <v>Braçadeira tipo reforçada para descida de cabo de cobre nú com roldana de porcelana para cabo 3/0 e 4/0 para mastro de diâm. 3"""" com 2 roldana</v>
          </cell>
          <cell r="C1230" t="str">
            <v>UN</v>
          </cell>
          <cell r="D1230">
            <v>11.535299999999999</v>
          </cell>
        </row>
        <row r="1231">
          <cell r="A1231" t="str">
            <v>001.17.08860</v>
          </cell>
          <cell r="B1231" t="str">
            <v>Fornecimento e instalação de braçadeira de pvc com parafusos para fixação do cabo de aterramento</v>
          </cell>
          <cell r="C1231" t="str">
            <v>CJ</v>
          </cell>
          <cell r="D1231">
            <v>3.8210999999999999</v>
          </cell>
        </row>
        <row r="1232">
          <cell r="A1232" t="str">
            <v>001.17.08880</v>
          </cell>
          <cell r="B1232" t="str">
            <v>Braçadeira p/ 3 estais</v>
          </cell>
          <cell r="C1232" t="str">
            <v>CJ</v>
          </cell>
          <cell r="D1232">
            <v>89.138400000000004</v>
          </cell>
        </row>
        <row r="1233">
          <cell r="A1233" t="str">
            <v>001.17.08900</v>
          </cell>
          <cell r="B1233" t="str">
            <v>Suporte tipo simples para descida de cabo de cobre nú com roldana de porcelana com furo para cabo 3/0 e 4/0 liso para solda</v>
          </cell>
          <cell r="C1233" t="str">
            <v>UN</v>
          </cell>
          <cell r="D1233">
            <v>4.1913999999999998</v>
          </cell>
        </row>
        <row r="1234">
          <cell r="A1234" t="str">
            <v>001.17.08920</v>
          </cell>
          <cell r="B1234" t="str">
            <v>Suporte tipo simples para descida de cabo de cobre nú com roldana de porcelana com furo para cabo 3/0 e 4/0 com rosca meânica e porca</v>
          </cell>
          <cell r="C1234" t="str">
            <v>UN</v>
          </cell>
          <cell r="D1234">
            <v>5.5674000000000001</v>
          </cell>
        </row>
        <row r="1235">
          <cell r="A1235" t="str">
            <v>001.17.08940</v>
          </cell>
          <cell r="B1235" t="str">
            <v>Suporte tipo simples para descida de cabo de cobre nú com roldana de porcelana com furo para cabo 3/0 e 4/0 para chumbar na parede</v>
          </cell>
          <cell r="C1235" t="str">
            <v>UN</v>
          </cell>
          <cell r="D1235">
            <v>4.8574000000000002</v>
          </cell>
        </row>
        <row r="1236">
          <cell r="A1236" t="str">
            <v>001.17.08960</v>
          </cell>
          <cell r="B1236" t="str">
            <v>Suporte tipo simples para descida de cabo de cobre nú com roldana de porcelana com furo para cabo 3/0 e 4/0 com rosca soberba para madeira</v>
          </cell>
          <cell r="C1236" t="str">
            <v>UN</v>
          </cell>
          <cell r="D1236">
            <v>3.6674000000000002</v>
          </cell>
        </row>
        <row r="1237">
          <cell r="A1237" t="str">
            <v>001.17.08980</v>
          </cell>
          <cell r="B1237" t="str">
            <v>Suporte tipo simples para descida de cabo de cobre nú com roldana de porcelana com furo para cabo 3/0 e 4/0 para estrutura de telhado</v>
          </cell>
          <cell r="C1237" t="str">
            <v>UN</v>
          </cell>
          <cell r="D1237">
            <v>5.5473999999999997</v>
          </cell>
        </row>
        <row r="1238">
          <cell r="A1238" t="str">
            <v>001.17.09000</v>
          </cell>
          <cell r="B1238" t="str">
            <v>Suporte tipo reforçado para descida de cabo de cobre nú com roldana de porcelana com furo para cabo 3/0 e 4/0 liso para solda</v>
          </cell>
          <cell r="C1238" t="str">
            <v>UN</v>
          </cell>
          <cell r="D1238">
            <v>7.0385</v>
          </cell>
        </row>
        <row r="1239">
          <cell r="A1239" t="str">
            <v>001.17.09020</v>
          </cell>
          <cell r="B1239" t="str">
            <v>Suporte tipo reforçado para descida de cabo de cobre nú com roldana de porcelana com furo para cabo 3/0 e 4/0 com rosca meânica e porca</v>
          </cell>
          <cell r="C1239" t="str">
            <v>UN</v>
          </cell>
          <cell r="D1239">
            <v>6.8045</v>
          </cell>
        </row>
        <row r="1240">
          <cell r="A1240" t="str">
            <v>001.17.09040</v>
          </cell>
          <cell r="B1240" t="str">
            <v>Suporte tipo reforçado para descida de cabo de cobre nú com roldana de porcelana com furo para cabo 3/0 e 4/0 para chumbar na parede</v>
          </cell>
          <cell r="C1240" t="str">
            <v>UN</v>
          </cell>
          <cell r="D1240">
            <v>6.4645000000000001</v>
          </cell>
        </row>
        <row r="1241">
          <cell r="A1241" t="str">
            <v>001.17.09060</v>
          </cell>
          <cell r="B1241" t="str">
            <v>Suporte tipo reforçado para descida de cabo de cobre nú com roldana de porcelana com furo para cabo 3/0 e 4/0 com rosca soberba para madeira</v>
          </cell>
          <cell r="C1241" t="str">
            <v>UN</v>
          </cell>
          <cell r="D1241">
            <v>7.2244999999999999</v>
          </cell>
        </row>
        <row r="1242">
          <cell r="A1242" t="str">
            <v>001.17.09080</v>
          </cell>
          <cell r="B1242" t="str">
            <v>Suporte tipo reforçado para descida de cabo de cobre nú com roldana de porcelana com furo para cabo 3/0 e 4/0 para estrutura de telhado</v>
          </cell>
          <cell r="C1242" t="str">
            <v>UN</v>
          </cell>
          <cell r="D1242">
            <v>7.5945</v>
          </cell>
        </row>
        <row r="1243">
          <cell r="A1243" t="str">
            <v>001.17.09100</v>
          </cell>
          <cell r="B1243" t="str">
            <v>Suporte para fixação de para-raios em ferro cantoneira l 1 1/2""""x 1/2""""x 3/16"""" com comprimento de 2.00 m</v>
          </cell>
          <cell r="C1243" t="str">
            <v>PC</v>
          </cell>
          <cell r="D1243">
            <v>270.23660000000001</v>
          </cell>
        </row>
        <row r="1244">
          <cell r="A1244" t="str">
            <v>001.17.09120</v>
          </cell>
          <cell r="B1244" t="str">
            <v>Suporte para fixação de isoladores de pedestal em chapa de ferro</v>
          </cell>
          <cell r="C1244" t="str">
            <v>PC</v>
          </cell>
          <cell r="D1244">
            <v>62.236600000000003</v>
          </cell>
        </row>
        <row r="1245">
          <cell r="A1245" t="str">
            <v>001.17.09140</v>
          </cell>
          <cell r="B1245" t="str">
            <v>Suporte para fixacao de tc e tp em ferro cantoneira l de 1 1/2"""" x 1 1/2"""" x 3/16"""" soldados entre si (conf. det. da cemat)</v>
          </cell>
          <cell r="C1245" t="str">
            <v>PC</v>
          </cell>
          <cell r="D1245">
            <v>270.23660000000001</v>
          </cell>
        </row>
        <row r="1246">
          <cell r="A1246" t="str">
            <v>001.17.09160</v>
          </cell>
          <cell r="B1246" t="str">
            <v>Conjunto de bracadeira com quatro apoios e suportes fixos em cano galvanizado diâm. 1 pol inclusive pintura</v>
          </cell>
          <cell r="C1246" t="str">
            <v>CJ</v>
          </cell>
          <cell r="D1246">
            <v>116.8599</v>
          </cell>
        </row>
        <row r="1247">
          <cell r="A1247" t="str">
            <v>001.17.09180</v>
          </cell>
          <cell r="B1247" t="str">
            <v>Conector de cobre para haste de 5/8"""" ou 3/4"""" para cabo de cobre nú 3/0 e 4/0</v>
          </cell>
          <cell r="C1247" t="str">
            <v>UN</v>
          </cell>
          <cell r="D1247">
            <v>4.5137</v>
          </cell>
        </row>
        <row r="1248">
          <cell r="A1248" t="str">
            <v>001.17.09200</v>
          </cell>
          <cell r="B1248" t="str">
            <v>Conector bimetálico de um parafuso p/ cabo alumínio n. 2awg e cobre 16 mm2</v>
          </cell>
          <cell r="C1248" t="str">
            <v>PC</v>
          </cell>
          <cell r="D1248">
            <v>2.1036999999999999</v>
          </cell>
        </row>
        <row r="1249">
          <cell r="A1249" t="str">
            <v>001.17.09220</v>
          </cell>
          <cell r="B1249" t="str">
            <v>Conector tipo chapa-cabo</v>
          </cell>
          <cell r="C1249" t="str">
            <v>PC</v>
          </cell>
          <cell r="D1249">
            <v>2.2237</v>
          </cell>
        </row>
        <row r="1250">
          <cell r="A1250" t="str">
            <v>001.17.09240</v>
          </cell>
          <cell r="B1250" t="str">
            <v>Conector de ferro fundido tipo ccc para cabo numero 3/0 e 4/0</v>
          </cell>
          <cell r="C1250" t="str">
            <v>UN</v>
          </cell>
          <cell r="D1250">
            <v>4.5137</v>
          </cell>
        </row>
        <row r="1251">
          <cell r="A1251" t="str">
            <v>001.17.09260</v>
          </cell>
          <cell r="B1251" t="str">
            <v>Conetor para eletrodo de terra copperweld</v>
          </cell>
          <cell r="C1251" t="str">
            <v>UN</v>
          </cell>
          <cell r="D1251">
            <v>2.3136999999999999</v>
          </cell>
        </row>
        <row r="1252">
          <cell r="A1252" t="str">
            <v>001.17.09280</v>
          </cell>
          <cell r="B1252" t="str">
            <v>Eletrodos de terra completo</v>
          </cell>
          <cell r="C1252" t="str">
            <v>UN</v>
          </cell>
          <cell r="D1252">
            <v>134.54329999999999</v>
          </cell>
        </row>
        <row r="1253">
          <cell r="A1253" t="str">
            <v>001.17.09300</v>
          </cell>
          <cell r="B1253" t="str">
            <v>Eletrodo de terra copperweld 5/8"""" x 3 m</v>
          </cell>
          <cell r="C1253" t="str">
            <v>UN</v>
          </cell>
          <cell r="D1253">
            <v>17.278400000000001</v>
          </cell>
        </row>
        <row r="1254">
          <cell r="A1254" t="str">
            <v>001.17.09320</v>
          </cell>
          <cell r="B1254" t="str">
            <v>Haste de ferro galvanizado com suporte de fixacao pintura em tinta alumínio 3/4 pol x 3 m</v>
          </cell>
          <cell r="C1254" t="str">
            <v>UN</v>
          </cell>
          <cell r="D1254">
            <v>66.151499999999999</v>
          </cell>
        </row>
        <row r="1255">
          <cell r="A1255" t="str">
            <v>001.17.09340</v>
          </cell>
          <cell r="B1255" t="str">
            <v>Haste de cobre alta camada - 5/8"""" x 3,0 m</v>
          </cell>
          <cell r="C1255" t="str">
            <v>UN</v>
          </cell>
          <cell r="D1255">
            <v>21.118400000000001</v>
          </cell>
        </row>
        <row r="1256">
          <cell r="A1256" t="str">
            <v>001.17.09360</v>
          </cell>
          <cell r="B1256" t="str">
            <v>Fornecimento e instalação de haste terra seção em l de 2 40 m com conector e parafuso</v>
          </cell>
          <cell r="C1256" t="str">
            <v>UN</v>
          </cell>
          <cell r="D1256">
            <v>30.828399999999998</v>
          </cell>
        </row>
        <row r="1257">
          <cell r="A1257" t="str">
            <v>001.17.09380</v>
          </cell>
          <cell r="B1257" t="str">
            <v>Fornecimento e instalação de haste de ancira de 2.400 mm</v>
          </cell>
          <cell r="C1257" t="str">
            <v>UN</v>
          </cell>
          <cell r="D1257">
            <v>14.718400000000001</v>
          </cell>
        </row>
        <row r="1258">
          <cell r="A1258" t="str">
            <v>001.17.09400</v>
          </cell>
          <cell r="B1258" t="str">
            <v>Captor franklim c/ 4 pontas c/ h=350 mm em latão cromado</v>
          </cell>
          <cell r="C1258" t="str">
            <v>UN</v>
          </cell>
          <cell r="D1258">
            <v>32.186599999999999</v>
          </cell>
        </row>
        <row r="1259">
          <cell r="A1259" t="str">
            <v>001.17.09420</v>
          </cell>
          <cell r="B1259" t="str">
            <v>Captor franklim c/ 4 pontas c/ h=350 mm em aço inox</v>
          </cell>
          <cell r="C1259" t="str">
            <v>UN</v>
          </cell>
          <cell r="D1259">
            <v>32.186599999999999</v>
          </cell>
        </row>
        <row r="1260">
          <cell r="A1260" t="str">
            <v>001.17.09440</v>
          </cell>
          <cell r="B1260" t="str">
            <v>Terminal aéreo (gaiola faraday)</v>
          </cell>
          <cell r="C1260" t="str">
            <v>UN</v>
          </cell>
          <cell r="D1260">
            <v>14.1266</v>
          </cell>
        </row>
        <row r="1261">
          <cell r="A1261" t="str">
            <v>001.17.09460</v>
          </cell>
          <cell r="B1261" t="str">
            <v>Base p/ mastro de aço galvanizado com diâm. 2""""</v>
          </cell>
          <cell r="C1261" t="str">
            <v>UN</v>
          </cell>
          <cell r="D1261">
            <v>30.276599999999998</v>
          </cell>
        </row>
        <row r="1262">
          <cell r="A1262" t="str">
            <v>001.17.09480</v>
          </cell>
          <cell r="B1262" t="str">
            <v>Relee fotoelétrico da iluminatic rm 74 n para comando automático de iluminação</v>
          </cell>
          <cell r="C1262" t="str">
            <v>UN</v>
          </cell>
          <cell r="D1262">
            <v>20.698399999999999</v>
          </cell>
        </row>
        <row r="1263">
          <cell r="A1263" t="str">
            <v>001.17.09500</v>
          </cell>
          <cell r="B1263" t="str">
            <v>Aparelho simples luz obstáculo para sinalização corpo em alumínio fundido incorrosível globo de vidro cristal neutro térmico extra temperado pigmentado  em vermelho com uma lâmpada de 60 w/127v com rele fotoelétrico, haste em</v>
          </cell>
          <cell r="C1263" t="str">
            <v>CJ</v>
          </cell>
          <cell r="D1263">
            <v>110.3092</v>
          </cell>
        </row>
        <row r="1264">
          <cell r="A1264" t="str">
            <v>001.17.09520</v>
          </cell>
          <cell r="B1264" t="str">
            <v>Aparelho duplo de luz  obstáculo para sinalização corpo em alumínio fundido incorrosível corpo de vidro cristal neutro térmico extra temperado pigmentado em vermelho com duas lâmpadas de 60w127v com rele foto-elétrico, haste</v>
          </cell>
          <cell r="C1264" t="str">
            <v>CJ</v>
          </cell>
          <cell r="D1264">
            <v>110.3092</v>
          </cell>
        </row>
        <row r="1265">
          <cell r="A1265" t="str">
            <v>001.17.09540</v>
          </cell>
          <cell r="B1265" t="str">
            <v>Mastro simples em aço galv. de diam. 2"""" c/ luva de red.para 3/4 polcom 3 metros</v>
          </cell>
          <cell r="C1265" t="str">
            <v>CJ</v>
          </cell>
          <cell r="D1265">
            <v>80.1066</v>
          </cell>
        </row>
        <row r="1266">
          <cell r="A1266" t="str">
            <v>001.17.09560</v>
          </cell>
          <cell r="B1266" t="str">
            <v>Mastro simples em aço galv. de diam. 2"""" c/ luva de red.para 3/4 pol com 6 metros</v>
          </cell>
          <cell r="C1266" t="str">
            <v>CJ</v>
          </cell>
          <cell r="D1266">
            <v>155.11510000000001</v>
          </cell>
        </row>
        <row r="1267">
          <cell r="A1267" t="str">
            <v>001.17.09580</v>
          </cell>
          <cell r="B1267" t="str">
            <v>Execução de caixa de concreto 40x40x60cm com tampa de concreto armado</v>
          </cell>
          <cell r="C1267" t="str">
            <v>UN</v>
          </cell>
          <cell r="D1267">
            <v>49.1768</v>
          </cell>
        </row>
        <row r="1268">
          <cell r="A1268" t="str">
            <v>001.17.09600</v>
          </cell>
          <cell r="B1268" t="str">
            <v>Execução de solda exotermica para cordoalha de cobre ou cabo de cobre - 35.00 mm2</v>
          </cell>
          <cell r="C1268" t="str">
            <v>UN</v>
          </cell>
          <cell r="D1268">
            <v>8.6564999999999994</v>
          </cell>
        </row>
        <row r="1269">
          <cell r="A1269" t="str">
            <v>001.17.09620</v>
          </cell>
          <cell r="B1269" t="str">
            <v>Fornecimento e instalação de extintor de incendio de co2 - 6 kg</v>
          </cell>
          <cell r="C1269" t="str">
            <v>UN</v>
          </cell>
          <cell r="D1269">
            <v>178</v>
          </cell>
        </row>
        <row r="1270">
          <cell r="A1270" t="str">
            <v>001.17.09640</v>
          </cell>
          <cell r="B1270" t="str">
            <v>Conjunto motor bomba centrífuga trifásica 50 a 60 hz para sucção até 6m pot. 1/2 hp</v>
          </cell>
          <cell r="C1270" t="str">
            <v>CJ</v>
          </cell>
          <cell r="D1270">
            <v>288.87720000000002</v>
          </cell>
        </row>
        <row r="1271">
          <cell r="A1271" t="str">
            <v>001.17.09660</v>
          </cell>
          <cell r="B1271" t="str">
            <v>Conjunto motor bomba centrífuga trifásica 50 a 60 hz para sucção até 6m pot. 3/4 hp</v>
          </cell>
          <cell r="C1271" t="str">
            <v>CJ</v>
          </cell>
          <cell r="D1271">
            <v>299.87720000000002</v>
          </cell>
        </row>
        <row r="1272">
          <cell r="A1272" t="str">
            <v>001.17.09680</v>
          </cell>
          <cell r="B1272" t="str">
            <v>Conjunto motor bomba centrífuga trifásica 50 a 60 hz para sucção até 6m pot. 1 hp</v>
          </cell>
          <cell r="C1272" t="str">
            <v>CJ</v>
          </cell>
          <cell r="D1272">
            <v>389.79700000000003</v>
          </cell>
        </row>
        <row r="1273">
          <cell r="A1273" t="str">
            <v>001.17.09700</v>
          </cell>
          <cell r="B1273" t="str">
            <v>Conjunto motor bomba centrífuga trifásica 50 a 60 hz para sucção até 6m pot. 1 1/2"""" hp</v>
          </cell>
          <cell r="C1273" t="str">
            <v>CJ</v>
          </cell>
          <cell r="D1273">
            <v>466.79700000000003</v>
          </cell>
        </row>
        <row r="1274">
          <cell r="A1274" t="str">
            <v>001.17.09720</v>
          </cell>
          <cell r="B1274" t="str">
            <v>Conjunto motor bomba centrífuga trifásica 50 a 60 hz para sucção até 6m pot. 2"""" hp</v>
          </cell>
          <cell r="C1274" t="str">
            <v>CJ</v>
          </cell>
          <cell r="D1274">
            <v>499.7165</v>
          </cell>
        </row>
        <row r="1275">
          <cell r="A1275" t="str">
            <v>001.17.09740</v>
          </cell>
          <cell r="B1275" t="str">
            <v>Conjunto motor bomba centrifuga monoestagio com bocais flangeados - cf-7 mark ou similar - 03 cv</v>
          </cell>
          <cell r="C1275" t="str">
            <v>UN</v>
          </cell>
          <cell r="D1275">
            <v>276.7165</v>
          </cell>
        </row>
        <row r="1276">
          <cell r="A1276" t="str">
            <v>001.17.09760</v>
          </cell>
          <cell r="B1276" t="str">
            <v>Execução de caixa de passagem de concreto de 5 cm espessura e tampa de concreto impermeabilizada de 30.00 x 30.00 x 30.00 cm</v>
          </cell>
          <cell r="C1276" t="str">
            <v>CJ</v>
          </cell>
          <cell r="D1276">
            <v>29.3004</v>
          </cell>
        </row>
        <row r="1277">
          <cell r="A1277" t="str">
            <v>001.17.09780</v>
          </cell>
          <cell r="B1277" t="str">
            <v>Execução de caixa de passagem de concreto de 5 cm espessura e tampa de concreto impermeabilizada de 30.00 x 30.00 x 40.00 cm</v>
          </cell>
          <cell r="C1277" t="str">
            <v>CJ</v>
          </cell>
          <cell r="D1277">
            <v>33.349299999999999</v>
          </cell>
        </row>
        <row r="1278">
          <cell r="A1278" t="str">
            <v>001.17.09800</v>
          </cell>
          <cell r="B1278" t="str">
            <v>Execução de caixa de passagem de concreto de 5 cm espessura e tampa de concreto impermeabilizada de 40.00 x 40.00 x 40.00 cm</v>
          </cell>
          <cell r="C1278" t="str">
            <v>CJ</v>
          </cell>
          <cell r="D1278">
            <v>49.288800000000002</v>
          </cell>
        </row>
        <row r="1279">
          <cell r="A1279" t="str">
            <v>001.17.09820</v>
          </cell>
          <cell r="B1279" t="str">
            <v>Execução de caixa de passagem de concreto de 5 cm espessura e tampa de concreto impermeabilizada de 40.00 x 40.00 x 50.00 cm</v>
          </cell>
          <cell r="C1279" t="str">
            <v>CJ</v>
          </cell>
          <cell r="D1279">
            <v>56.219700000000003</v>
          </cell>
        </row>
        <row r="1280">
          <cell r="A1280" t="str">
            <v>001.17.09840</v>
          </cell>
          <cell r="B1280" t="str">
            <v>Execução de caixa de passagem de concreto de 5 cm espessura e tampa de concreto impermeabilizada de 50.00 x 50.00 x 50.00 cm</v>
          </cell>
          <cell r="C1280" t="str">
            <v>CJ</v>
          </cell>
          <cell r="D1280">
            <v>74.485900000000001</v>
          </cell>
        </row>
        <row r="1281">
          <cell r="A1281" t="str">
            <v>001.17.09860</v>
          </cell>
          <cell r="B1281" t="str">
            <v>Execução de caixa de passagem de concreto de 5 cm espessura e tampa de concreto impermeabilizada de 50.00 x 50.00 x 60.00 cm</v>
          </cell>
          <cell r="C1281" t="str">
            <v>CJ</v>
          </cell>
          <cell r="D1281">
            <v>83.245699999999999</v>
          </cell>
        </row>
        <row r="1282">
          <cell r="A1282" t="str">
            <v>001.17.09880</v>
          </cell>
          <cell r="B1282" t="str">
            <v>Execução de caixa de passagem de concreto de 5 cm espessura e tampa de concreto impermeabilizada de 60.00 x 60.00 x 60.00 cm</v>
          </cell>
          <cell r="C1282" t="str">
            <v>CJ</v>
          </cell>
          <cell r="D1282">
            <v>105.46429999999999</v>
          </cell>
        </row>
        <row r="1283">
          <cell r="A1283" t="str">
            <v>001.17.09900</v>
          </cell>
          <cell r="B1283" t="str">
            <v>Execução de caixa de passagem de concreto de 5 cm espessura e tampa de concreto impermeabilizada de 80.00 x 80.00 x 80.00 cm</v>
          </cell>
          <cell r="C1283" t="str">
            <v>CJ</v>
          </cell>
          <cell r="D1283">
            <v>184.3571</v>
          </cell>
        </row>
        <row r="1284">
          <cell r="A1284" t="str">
            <v>001.17.09920</v>
          </cell>
          <cell r="B1284" t="str">
            <v>Execução de caixa de passagem de concreto de 5 cm espessura e tampa de concreto impermeabilizada de 80.00 x 80.00 x 100.00 cm</v>
          </cell>
          <cell r="C1284" t="str">
            <v>CJ</v>
          </cell>
          <cell r="D1284">
            <v>213.93610000000001</v>
          </cell>
        </row>
        <row r="1285">
          <cell r="A1285" t="str">
            <v>001.17.09940</v>
          </cell>
          <cell r="B1285" t="str">
            <v>Execução de caixa de passagem de alvenaria de 1/2 vez c/ tampa de concreto impermeabilizada 30.00 x 30.00 x 30.00 cm</v>
          </cell>
          <cell r="C1285" t="str">
            <v>CJ</v>
          </cell>
          <cell r="D1285">
            <v>41.578899999999997</v>
          </cell>
        </row>
        <row r="1286">
          <cell r="A1286" t="str">
            <v>001.17.09960</v>
          </cell>
          <cell r="B1286" t="str">
            <v>Execução de caixa de passagem de alvenaria de 1/2 vez c/ tampa de concreto impermeabilizada 30.00 x 30.00 x 40.00 cm</v>
          </cell>
          <cell r="C1286" t="str">
            <v>CJ</v>
          </cell>
          <cell r="D1286">
            <v>48.521999999999998</v>
          </cell>
        </row>
        <row r="1287">
          <cell r="A1287" t="str">
            <v>001.17.09980</v>
          </cell>
          <cell r="B1287" t="str">
            <v>Execução de caixa de passagem de alvenaria de 1/2 vez c/ tampa de concreto impermeabilizada 40.00 x 40.00 x 40.00 cm</v>
          </cell>
          <cell r="C1287" t="str">
            <v>CJ</v>
          </cell>
          <cell r="D1287">
            <v>60.3523</v>
          </cell>
        </row>
        <row r="1288">
          <cell r="A1288" t="str">
            <v>001.17.10000</v>
          </cell>
          <cell r="B1288" t="str">
            <v>Execução de caixa de passagem de alvenaria de 1/2 vez c/ tampa de concreto impermeabilizada 40.00 x 40.00 x 50.00 cm</v>
          </cell>
          <cell r="C1288" t="str">
            <v>CJ</v>
          </cell>
          <cell r="D1288">
            <v>71.249200000000002</v>
          </cell>
        </row>
        <row r="1289">
          <cell r="A1289" t="str">
            <v>001.17.10020</v>
          </cell>
          <cell r="B1289" t="str">
            <v>Execução de caixa de passagem de alvenaria de 1/2 vez c/ tampa de concreto impermeabiliada 50.00 x 50.00 x 50.00 cm</v>
          </cell>
          <cell r="C1289" t="str">
            <v>CJ</v>
          </cell>
          <cell r="D1289">
            <v>88.053899999999999</v>
          </cell>
        </row>
        <row r="1290">
          <cell r="A1290" t="str">
            <v>001.17.10040</v>
          </cell>
          <cell r="B1290" t="str">
            <v>Exeucução de caixa de passagem de alvenaria de 1/2 vez c/ tampa de concreto impermeabilizada 50.00 x 50.00 x 60.0 cm</v>
          </cell>
          <cell r="C1290" t="str">
            <v>CJ</v>
          </cell>
          <cell r="D1290">
            <v>98.055300000000003</v>
          </cell>
        </row>
        <row r="1291">
          <cell r="A1291" t="str">
            <v>001.17.10060</v>
          </cell>
          <cell r="B1291" t="str">
            <v>Execuçãoo de caixa de passagem de alvenaria de 1/2 vez c/ tampa de concreto impermeabilizada 60.00 x 60.00 x 60.00 cm</v>
          </cell>
          <cell r="C1291" t="str">
            <v>CJ</v>
          </cell>
          <cell r="D1291">
            <v>119.91970000000001</v>
          </cell>
        </row>
        <row r="1292">
          <cell r="A1292" t="str">
            <v>001.17.10080</v>
          </cell>
          <cell r="B1292" t="str">
            <v>Execução de caixa de passagem de alvenaria de 1/2 vez c/ tampa de concreto impermeabilizada 80.00 x 80.00 x 80.00 cm</v>
          </cell>
          <cell r="C1292" t="str">
            <v>CJ</v>
          </cell>
          <cell r="D1292">
            <v>197.34119999999999</v>
          </cell>
        </row>
        <row r="1293">
          <cell r="A1293" t="str">
            <v>001.17.10100</v>
          </cell>
          <cell r="B1293" t="str">
            <v>Execução de caixa de passagem de alvenaria de 1/2 vez c/ tampa de concreto impermeabilizada 80.00 x 80.00 x 100.00 cm</v>
          </cell>
          <cell r="C1293" t="str">
            <v>CJ</v>
          </cell>
          <cell r="D1293">
            <v>231.9402</v>
          </cell>
        </row>
        <row r="1294">
          <cell r="A1294" t="str">
            <v>001.17.10120</v>
          </cell>
          <cell r="B1294" t="str">
            <v>Fornecimento e instalação de placa de advertência com os dizeres """"perigo de morte alta tensão""""</v>
          </cell>
          <cell r="C1294" t="str">
            <v>PC</v>
          </cell>
          <cell r="D1294">
            <v>36.118400000000001</v>
          </cell>
        </row>
        <row r="1295">
          <cell r="A1295" t="str">
            <v>001.17.10140</v>
          </cell>
          <cell r="B1295" t="str">
            <v>Fornecimento e instalação de arame de aço galvanizado nº 12bwg (48g/m)</v>
          </cell>
          <cell r="C1295" t="str">
            <v>KG</v>
          </cell>
          <cell r="D1295">
            <v>6.7171000000000003</v>
          </cell>
        </row>
        <row r="1296">
          <cell r="A1296" t="str">
            <v>001.17.10160</v>
          </cell>
          <cell r="B1296" t="str">
            <v>Fornecimento e instalação de arame de aço galvanizado nº 14bwg (27 2g/m)</v>
          </cell>
          <cell r="C1296" t="str">
            <v>KG</v>
          </cell>
          <cell r="D1296">
            <v>8.3536000000000001</v>
          </cell>
        </row>
        <row r="1297">
          <cell r="A1297" t="str">
            <v>001.17.10180</v>
          </cell>
          <cell r="B1297" t="str">
            <v>Fornecimento e instalação de arame de aço galvanizado nº 16bwg (16 8g/m)</v>
          </cell>
          <cell r="C1297" t="str">
            <v>KG</v>
          </cell>
          <cell r="D1297">
            <v>6.6536</v>
          </cell>
        </row>
        <row r="1298">
          <cell r="A1298" t="str">
            <v>001.17.10200</v>
          </cell>
          <cell r="B1298" t="str">
            <v>Fornecimento e instalação de fio de alumínio recozido para amarração nº. 6 awg</v>
          </cell>
          <cell r="C1298" t="str">
            <v>KG</v>
          </cell>
          <cell r="D1298">
            <v>27.3766</v>
          </cell>
        </row>
        <row r="1299">
          <cell r="A1299" t="str">
            <v>001.17.10220</v>
          </cell>
          <cell r="B1299" t="str">
            <v>Fornecimento e instalação de fio de alumínio recozido para amarração nº. 4 awg</v>
          </cell>
          <cell r="C1299" t="str">
            <v>KG</v>
          </cell>
          <cell r="D1299">
            <v>24.319299999999998</v>
          </cell>
        </row>
        <row r="1300">
          <cell r="A1300" t="str">
            <v>001.17.10240</v>
          </cell>
          <cell r="B1300" t="str">
            <v>Fornecimento e instalação de cabo de alumínio nú classe 15 kv m 4 awg - ca</v>
          </cell>
          <cell r="C1300" t="str">
            <v>ML</v>
          </cell>
          <cell r="D1300">
            <v>2.0459999999999998</v>
          </cell>
        </row>
        <row r="1301">
          <cell r="A1301" t="str">
            <v>001.17.10260</v>
          </cell>
          <cell r="B1301" t="str">
            <v>Fornecimento e instalação de cabo de alumínio nú classe 15 kv nº. 2 caa</v>
          </cell>
          <cell r="C1301" t="str">
            <v>KG</v>
          </cell>
          <cell r="D1301">
            <v>16.633400000000002</v>
          </cell>
        </row>
        <row r="1302">
          <cell r="A1302" t="str">
            <v>001.17.10280</v>
          </cell>
          <cell r="B1302" t="str">
            <v>Fornecimento e instalação de cabo de alumínio nú classe 15 kv nº. 2 ca</v>
          </cell>
          <cell r="C1302" t="str">
            <v>KG</v>
          </cell>
          <cell r="D1302">
            <v>12.877599999999999</v>
          </cell>
        </row>
        <row r="1303">
          <cell r="A1303" t="str">
            <v>001.17.10300</v>
          </cell>
          <cell r="B1303" t="str">
            <v>Fornecimento e instalação de cabo de alumínio nú classe 15 kv nº. 1/0 ca</v>
          </cell>
          <cell r="C1303" t="str">
            <v>KG</v>
          </cell>
          <cell r="D1303">
            <v>13.0825</v>
          </cell>
        </row>
        <row r="1304">
          <cell r="A1304" t="str">
            <v>001.17.10320</v>
          </cell>
          <cell r="B1304" t="str">
            <v>Cabo de aço galvanizado 1/4""""</v>
          </cell>
          <cell r="C1304" t="str">
            <v>ML</v>
          </cell>
          <cell r="D1304">
            <v>0.80220000000000002</v>
          </cell>
        </row>
        <row r="1305">
          <cell r="A1305" t="str">
            <v>001.17.10340</v>
          </cell>
          <cell r="B1305" t="str">
            <v>Fornecimento e instalação de cabo de aço 6.4mm 1/4""""</v>
          </cell>
          <cell r="C1305" t="str">
            <v>ML</v>
          </cell>
          <cell r="D1305">
            <v>3.1667999999999998</v>
          </cell>
        </row>
        <row r="1306">
          <cell r="A1306" t="str">
            <v>001.17.10360</v>
          </cell>
          <cell r="B1306" t="str">
            <v>Esticador galvanizado de diâm. 1/2""""</v>
          </cell>
          <cell r="C1306" t="str">
            <v>UN</v>
          </cell>
          <cell r="D1306">
            <v>13.035299999999999</v>
          </cell>
        </row>
        <row r="1307">
          <cell r="A1307" t="str">
            <v>001.17.10380</v>
          </cell>
          <cell r="B1307" t="str">
            <v>Fornecimento e instalação de fita de alumínio para proteção de 1 x 10 mm</v>
          </cell>
          <cell r="C1307" t="str">
            <v>KG</v>
          </cell>
          <cell r="D1307">
            <v>34.315100000000001</v>
          </cell>
        </row>
        <row r="1308">
          <cell r="A1308" t="str">
            <v>001.17.10400</v>
          </cell>
          <cell r="B1308" t="str">
            <v>Fornecimento e instalação de chave blindada tripolar 250v 30 amp/250v</v>
          </cell>
          <cell r="C1308" t="str">
            <v>UN</v>
          </cell>
          <cell r="D1308">
            <v>79.3245</v>
          </cell>
        </row>
        <row r="1309">
          <cell r="A1309" t="str">
            <v>001.17.10420</v>
          </cell>
          <cell r="B1309" t="str">
            <v>Fornecimento e instalação de chave blindada tripolar 60 amp/250v</v>
          </cell>
          <cell r="C1309" t="str">
            <v>UN</v>
          </cell>
          <cell r="D1309">
            <v>168.46209999999999</v>
          </cell>
        </row>
        <row r="1310">
          <cell r="A1310" t="str">
            <v>001.17.10440</v>
          </cell>
          <cell r="B1310" t="str">
            <v>Fornecimento e instalação de chave blindada tripolar 100 amp/250v</v>
          </cell>
          <cell r="C1310" t="str">
            <v>UN</v>
          </cell>
          <cell r="D1310">
            <v>238.1893</v>
          </cell>
        </row>
        <row r="1311">
          <cell r="A1311" t="str">
            <v>001.17.10460</v>
          </cell>
          <cell r="B1311" t="str">
            <v>Fornecimento e instalação de chave magnética trifásica blindada para fixar em poste 90a/600v</v>
          </cell>
          <cell r="C1311" t="str">
            <v>UN</v>
          </cell>
          <cell r="D1311">
            <v>495.35509999999999</v>
          </cell>
        </row>
        <row r="1312">
          <cell r="A1312" t="str">
            <v>001.17.10480</v>
          </cell>
          <cell r="B1312" t="str">
            <v>Fornecimento e instalação de chave blindada tripolar 400amp/500v p/ unidade</v>
          </cell>
          <cell r="C1312" t="str">
            <v>UN</v>
          </cell>
          <cell r="D1312">
            <v>778.28399999999999</v>
          </cell>
        </row>
        <row r="1313">
          <cell r="A1313" t="str">
            <v>001.17.10500</v>
          </cell>
          <cell r="B1313" t="str">
            <v>Fornecimento e instalação de chave blindada tripolar 600amp/500v p/ unidade</v>
          </cell>
          <cell r="C1313" t="str">
            <v>UN</v>
          </cell>
          <cell r="D1313">
            <v>1188.8212000000001</v>
          </cell>
        </row>
        <row r="1314">
          <cell r="A1314" t="str">
            <v>001.17.10520</v>
          </cell>
          <cell r="B1314" t="str">
            <v>Fornecimento e instalação de chave blindada tripolar 60a/500v p/ unidade</v>
          </cell>
          <cell r="C1314" t="str">
            <v>UN</v>
          </cell>
          <cell r="D1314">
            <v>74.516599999999997</v>
          </cell>
        </row>
        <row r="1315">
          <cell r="A1315" t="str">
            <v>001.17.10540</v>
          </cell>
          <cell r="B1315" t="str">
            <v>Fornecimento e instalação de chave blindada triplar 125amp/500v p/ unidade</v>
          </cell>
          <cell r="C1315" t="str">
            <v>CJ</v>
          </cell>
          <cell r="D1315">
            <v>373.57929999999999</v>
          </cell>
        </row>
        <row r="1316">
          <cell r="A1316" t="str">
            <v>001.17.10560</v>
          </cell>
          <cell r="B1316" t="str">
            <v>Fornecimento e instalação de chave magnética guarda motor tripolar s/ botoeira 60hz/220v de 10a</v>
          </cell>
          <cell r="C1316" t="str">
            <v>UN</v>
          </cell>
          <cell r="D1316">
            <v>90.398399999999995</v>
          </cell>
        </row>
        <row r="1317">
          <cell r="A1317" t="str">
            <v>001.17.10580</v>
          </cell>
          <cell r="B1317" t="str">
            <v>Fornecimento e instalação de chave magnética guarda motor tripolar s/ botoeira 60hz/220v de 16 a</v>
          </cell>
          <cell r="C1317" t="str">
            <v>UN</v>
          </cell>
          <cell r="D1317">
            <v>141.55840000000001</v>
          </cell>
        </row>
        <row r="1318">
          <cell r="A1318" t="str">
            <v>001.17.10600</v>
          </cell>
          <cell r="B1318" t="str">
            <v>Fornecimento e instalação de chave magnética guarda motor tripolar s/ botoeira 60hz/220v de 32 a</v>
          </cell>
          <cell r="C1318" t="str">
            <v>UN</v>
          </cell>
          <cell r="D1318">
            <v>226.83840000000001</v>
          </cell>
        </row>
        <row r="1319">
          <cell r="A1319" t="str">
            <v>001.17.10620</v>
          </cell>
          <cell r="B1319" t="str">
            <v>Fornecimento e instalação de chave de reversão 30 amp/250v 60 hz com 3 pólos de entrada e 6 pólos de saída</v>
          </cell>
          <cell r="C1319" t="str">
            <v>UN</v>
          </cell>
          <cell r="D1319">
            <v>24.7684</v>
          </cell>
        </row>
        <row r="1320">
          <cell r="A1320" t="str">
            <v>001.17.10640</v>
          </cell>
          <cell r="B1320" t="str">
            <v>Fornecimento e instalação de chave bóia automática unipolar</v>
          </cell>
          <cell r="C1320" t="str">
            <v>UN</v>
          </cell>
          <cell r="D1320">
            <v>28.236599999999999</v>
          </cell>
        </row>
        <row r="1321">
          <cell r="A1321" t="str">
            <v>001.17.10660</v>
          </cell>
          <cell r="B1321" t="str">
            <v>Fornecimento e instalação de chave bóia automática bipolar</v>
          </cell>
          <cell r="C1321" t="str">
            <v>UN</v>
          </cell>
          <cell r="D1321">
            <v>40.3551</v>
          </cell>
        </row>
        <row r="1322">
          <cell r="A1322" t="str">
            <v>001.17.10680</v>
          </cell>
          <cell r="B1322" t="str">
            <v>Fornecimento e instalação de chave faca unipolar com acessórios de fixação 200amp/15kv</v>
          </cell>
          <cell r="C1322" t="str">
            <v>UN</v>
          </cell>
          <cell r="D1322">
            <v>223.0711</v>
          </cell>
        </row>
        <row r="1323">
          <cell r="A1323" t="str">
            <v>001.17.10700</v>
          </cell>
          <cell r="B1323" t="str">
            <v>Fornecimento e instalação de chave faca unipolar com acessórios de fixação 400amp/15kv</v>
          </cell>
          <cell r="C1323" t="str">
            <v>UN</v>
          </cell>
          <cell r="D1323">
            <v>115.11839999999999</v>
          </cell>
        </row>
        <row r="1324">
          <cell r="A1324" t="str">
            <v>001.17.10720</v>
          </cell>
          <cell r="B1324" t="str">
            <v>Fornecimento e instalação de chave corta circuito irup 1200 amp da porter p/ peça 50amp/15kv</v>
          </cell>
          <cell r="C1324" t="str">
            <v>UN</v>
          </cell>
          <cell r="D1324">
            <v>97.165599999999998</v>
          </cell>
        </row>
        <row r="1325">
          <cell r="A1325" t="str">
            <v>001.17.10740</v>
          </cell>
          <cell r="B1325" t="str">
            <v>Fornecimento e instalação de chave fusível indicador 100 a / 15 kv c/ elo 54</v>
          </cell>
          <cell r="C1325" t="str">
            <v>UN</v>
          </cell>
          <cell r="D1325">
            <v>97.165599999999998</v>
          </cell>
        </row>
        <row r="1326">
          <cell r="A1326" t="str">
            <v>001.17.10760</v>
          </cell>
          <cell r="B1326" t="str">
            <v>Fornecimento e instalação de chave fusivel distr. 10.000 a - 15 kv tipo xs c/ ferragens</v>
          </cell>
          <cell r="C1326" t="str">
            <v>CJ</v>
          </cell>
          <cell r="D1326">
            <v>167.7833</v>
          </cell>
        </row>
        <row r="1327">
          <cell r="A1327" t="str">
            <v>001.17.10780</v>
          </cell>
          <cell r="B1327" t="str">
            <v>Fornecimento e instalação de chave tipo faca com fusível base de ardosia 250v 3x30amp</v>
          </cell>
          <cell r="C1327" t="str">
            <v>UN</v>
          </cell>
          <cell r="D1327">
            <v>47.234499999999997</v>
          </cell>
        </row>
        <row r="1328">
          <cell r="A1328" t="str">
            <v>001.17.10800</v>
          </cell>
          <cell r="B1328" t="str">
            <v>Fornecimento e instalação de chave tipo faca com fusível base de ardósia 250v 3x60amp</v>
          </cell>
          <cell r="C1328" t="str">
            <v>UN</v>
          </cell>
          <cell r="D1328">
            <v>48.112099999999998</v>
          </cell>
        </row>
        <row r="1329">
          <cell r="A1329" t="str">
            <v>001.17.10820</v>
          </cell>
          <cell r="B1329" t="str">
            <v>Fornecimento e instalação de chave tipo faca com fusível base de ardósia 250v 3x100amp</v>
          </cell>
          <cell r="C1329" t="str">
            <v>UN</v>
          </cell>
          <cell r="D1329">
            <v>56.4893</v>
          </cell>
        </row>
        <row r="1330">
          <cell r="A1330" t="str">
            <v>001.17.10840</v>
          </cell>
          <cell r="B1330" t="str">
            <v>Fornecimento e instalação de chave tipo faca com fusível base de ardósia 250v 3x200amp</v>
          </cell>
          <cell r="C1330" t="str">
            <v>UN</v>
          </cell>
          <cell r="D1330">
            <v>70.146600000000007</v>
          </cell>
        </row>
        <row r="1331">
          <cell r="A1331" t="str">
            <v>001.17.10860</v>
          </cell>
          <cell r="B1331" t="str">
            <v>Fornecimento e instalação de chave fusível - 15 kv de 3 x 300 a</v>
          </cell>
          <cell r="C1331" t="str">
            <v>UN</v>
          </cell>
          <cell r="D1331">
            <v>89.236599999999996</v>
          </cell>
        </row>
        <row r="1332">
          <cell r="A1332" t="str">
            <v>001.17.10880</v>
          </cell>
          <cell r="B1332" t="str">
            <v>Fornecimento e instalação de chave chave seccionadora tripolar comando simultâneo aberto, abertura em carga, tensão nominal de 500 v, corrente nominal 200a/600v</v>
          </cell>
          <cell r="C1332" t="str">
            <v>UN</v>
          </cell>
          <cell r="D1332">
            <v>600.23659999999995</v>
          </cell>
        </row>
        <row r="1333">
          <cell r="A1333" t="str">
            <v>001.17.10900</v>
          </cell>
          <cell r="B1333" t="str">
            <v>Fornecimento e instalação de chave de comando de proteção para iluminação 2x60 w</v>
          </cell>
          <cell r="C1333" t="str">
            <v>UN</v>
          </cell>
          <cell r="D1333">
            <v>390.11840000000001</v>
          </cell>
        </row>
        <row r="1334">
          <cell r="A1334" t="str">
            <v>001.17.10920</v>
          </cell>
          <cell r="B1334" t="str">
            <v>Fornecimento e instalação de chave seccionadora tripolar classe 15kv nbc 95kv, ação simultanêa nas três fases com alavanca de manobra com suporte metálico para montagem e fixação</v>
          </cell>
          <cell r="C1334" t="str">
            <v>CJ</v>
          </cell>
          <cell r="D1334">
            <v>520.16560000000004</v>
          </cell>
        </row>
        <row r="1335">
          <cell r="A1335" t="str">
            <v>001.17.10940</v>
          </cell>
          <cell r="B1335" t="str">
            <v>Fornecimento e instalação de fusível nh 63amp</v>
          </cell>
          <cell r="C1335" t="str">
            <v>UN</v>
          </cell>
          <cell r="D1335">
            <v>14.733700000000001</v>
          </cell>
        </row>
        <row r="1336">
          <cell r="A1336" t="str">
            <v>001.17.10960</v>
          </cell>
          <cell r="B1336" t="str">
            <v>Fornecimento e instalação de fusível nh 100amp</v>
          </cell>
          <cell r="C1336" t="str">
            <v>UN</v>
          </cell>
          <cell r="D1336">
            <v>14.733700000000001</v>
          </cell>
        </row>
        <row r="1337">
          <cell r="A1337" t="str">
            <v>001.17.10980</v>
          </cell>
          <cell r="B1337" t="str">
            <v>Fornecimento e instalação de fusível nh 160amp</v>
          </cell>
          <cell r="C1337" t="str">
            <v>UN</v>
          </cell>
          <cell r="D1337">
            <v>14.733700000000001</v>
          </cell>
        </row>
        <row r="1338">
          <cell r="A1338" t="str">
            <v>001.17.11000</v>
          </cell>
          <cell r="B1338" t="str">
            <v>Fornecimento e instalação de fusível nh 200amp</v>
          </cell>
          <cell r="C1338" t="str">
            <v>UN</v>
          </cell>
          <cell r="D1338">
            <v>31.2453</v>
          </cell>
        </row>
        <row r="1339">
          <cell r="A1339" t="str">
            <v>001.17.11020</v>
          </cell>
          <cell r="B1339" t="str">
            <v>Fornecimento e instalação de fusível nh 315amp</v>
          </cell>
          <cell r="C1339" t="str">
            <v>UN</v>
          </cell>
          <cell r="D1339">
            <v>45.935299999999998</v>
          </cell>
        </row>
        <row r="1340">
          <cell r="A1340" t="str">
            <v>001.17.11040</v>
          </cell>
          <cell r="B1340" t="str">
            <v>Fornecimento e instalação de fusível nh 400amp</v>
          </cell>
          <cell r="C1340" t="str">
            <v>UN</v>
          </cell>
          <cell r="D1340">
            <v>20.805299999999999</v>
          </cell>
        </row>
        <row r="1341">
          <cell r="A1341" t="str">
            <v>001.17.11060</v>
          </cell>
          <cell r="B1341" t="str">
            <v>Fornecimento e instalação de fusível nh 630amp</v>
          </cell>
          <cell r="C1341" t="str">
            <v>UN</v>
          </cell>
          <cell r="D1341">
            <v>29.9453</v>
          </cell>
        </row>
        <row r="1342">
          <cell r="A1342" t="str">
            <v>001.17.11080</v>
          </cell>
          <cell r="B1342" t="str">
            <v>Fornecimento e instalação de fusível tipo """"nh"""", corrente de 200a, capacidade de ruptura 100ka 500v tamanho 2 retardado</v>
          </cell>
          <cell r="C1342" t="str">
            <v>UN</v>
          </cell>
          <cell r="D1342">
            <v>24.1553</v>
          </cell>
        </row>
        <row r="1343">
          <cell r="A1343" t="str">
            <v>001.17.11100</v>
          </cell>
          <cell r="B1343" t="str">
            <v>Fornecimento e instalação de fusível cartucho de 30amp</v>
          </cell>
          <cell r="C1343" t="str">
            <v>UN</v>
          </cell>
          <cell r="D1343">
            <v>3.5236999999999998</v>
          </cell>
        </row>
        <row r="1344">
          <cell r="A1344" t="str">
            <v>001.17.11120</v>
          </cell>
          <cell r="B1344" t="str">
            <v>Fornecimento e instalação de fusível cartucho de 60amp</v>
          </cell>
          <cell r="C1344" t="str">
            <v>UN</v>
          </cell>
          <cell r="D1344">
            <v>2.9737</v>
          </cell>
        </row>
        <row r="1345">
          <cell r="A1345" t="str">
            <v>001.17.11140</v>
          </cell>
          <cell r="B1345" t="str">
            <v>Fornecimento e instalação de fusível faca de 100amp</v>
          </cell>
          <cell r="C1345" t="str">
            <v>UN</v>
          </cell>
          <cell r="D1345">
            <v>5.0837000000000003</v>
          </cell>
        </row>
        <row r="1346">
          <cell r="A1346" t="str">
            <v>001.17.11160</v>
          </cell>
          <cell r="B1346" t="str">
            <v>Fornecimento e instalação de fusível faca de 200amp</v>
          </cell>
          <cell r="C1346" t="str">
            <v>UN</v>
          </cell>
          <cell r="D1346">
            <v>8.9536999999999995</v>
          </cell>
        </row>
        <row r="1347">
          <cell r="A1347" t="str">
            <v>001.17.11180</v>
          </cell>
          <cell r="B1347" t="str">
            <v>Fornecimento e instalação de fusível faca de 400amp</v>
          </cell>
          <cell r="C1347" t="str">
            <v>UN</v>
          </cell>
          <cell r="D1347">
            <v>21.6753</v>
          </cell>
        </row>
        <row r="1348">
          <cell r="A1348" t="str">
            <v>001.17.11200</v>
          </cell>
          <cell r="B1348" t="str">
            <v>Fornecimento e instalação de fusível faca de 600amp</v>
          </cell>
          <cell r="C1348" t="str">
            <v>UN</v>
          </cell>
          <cell r="D1348">
            <v>24.535299999999999</v>
          </cell>
        </row>
        <row r="1349">
          <cell r="A1349" t="str">
            <v>001.17.11220</v>
          </cell>
          <cell r="B1349" t="str">
            <v>Forneicimento e instalação de fusível diazed de 30 a 60 amp</v>
          </cell>
          <cell r="C1349" t="str">
            <v>UN</v>
          </cell>
          <cell r="D1349">
            <v>3.3637000000000001</v>
          </cell>
        </row>
        <row r="1350">
          <cell r="A1350" t="str">
            <v>001.17.11240</v>
          </cell>
          <cell r="B1350" t="str">
            <v>Fornecimento e instalação de fusível diazed de 10 amp.,inclusive base, anel e tampa</v>
          </cell>
          <cell r="C1350" t="str">
            <v>CJ</v>
          </cell>
          <cell r="D1350">
            <v>20.5792</v>
          </cell>
        </row>
        <row r="1351">
          <cell r="A1351" t="str">
            <v>001.17.11260</v>
          </cell>
          <cell r="B1351" t="str">
            <v>Fornecimento e instalação de elo fusível de alta tensão 1h</v>
          </cell>
          <cell r="C1351" t="str">
            <v>UN</v>
          </cell>
          <cell r="D1351">
            <v>3.1474000000000002</v>
          </cell>
        </row>
        <row r="1352">
          <cell r="A1352" t="str">
            <v>001.17.11280</v>
          </cell>
          <cell r="B1352" t="str">
            <v>Fornecimento e instalação de elo fusível de alta tensão 2h</v>
          </cell>
          <cell r="C1352" t="str">
            <v>UN</v>
          </cell>
          <cell r="D1352">
            <v>3.2473999999999998</v>
          </cell>
        </row>
        <row r="1353">
          <cell r="A1353" t="str">
            <v>001.17.11300</v>
          </cell>
          <cell r="B1353" t="str">
            <v>Fornecimento e instalação de elo fusível de alta tensão 3h</v>
          </cell>
          <cell r="C1353" t="str">
            <v>UN</v>
          </cell>
          <cell r="D1353">
            <v>3.0573999999999999</v>
          </cell>
        </row>
        <row r="1354">
          <cell r="A1354" t="str">
            <v>001.17.11320</v>
          </cell>
          <cell r="B1354" t="str">
            <v>Fornecimento e instalação de elo fusível de alta tensão 5h</v>
          </cell>
          <cell r="C1354" t="str">
            <v>UN</v>
          </cell>
          <cell r="D1354">
            <v>3.2473999999999998</v>
          </cell>
        </row>
        <row r="1355">
          <cell r="A1355" t="str">
            <v>001.17.11340</v>
          </cell>
          <cell r="B1355" t="str">
            <v>Fornecimento e instalação de elo fusível de alta tensão 6k</v>
          </cell>
          <cell r="C1355" t="str">
            <v>UN</v>
          </cell>
          <cell r="D1355">
            <v>3.2473999999999998</v>
          </cell>
        </row>
        <row r="1356">
          <cell r="A1356" t="str">
            <v>001.17.11360</v>
          </cell>
          <cell r="B1356" t="str">
            <v>Fornecimento e instalação de elo fusível de alta tensão 15k</v>
          </cell>
          <cell r="C1356" t="str">
            <v>UN</v>
          </cell>
          <cell r="D1356">
            <v>3.2473999999999998</v>
          </cell>
        </row>
        <row r="1357">
          <cell r="A1357" t="str">
            <v>001.17.11380</v>
          </cell>
          <cell r="B1357" t="str">
            <v>Fornecimento e instalação de elo fusível de alta tensão 25k</v>
          </cell>
          <cell r="C1357" t="str">
            <v>UN</v>
          </cell>
          <cell r="D1357">
            <v>3.3473999999999999</v>
          </cell>
        </row>
        <row r="1358">
          <cell r="A1358" t="str">
            <v>001.17.11400</v>
          </cell>
          <cell r="B1358" t="str">
            <v>Fornecimento e instalação de elo fusível 10 k - 15 kv</v>
          </cell>
          <cell r="C1358" t="str">
            <v>UN</v>
          </cell>
          <cell r="D1358">
            <v>1.7937000000000001</v>
          </cell>
        </row>
        <row r="1359">
          <cell r="A1359" t="str">
            <v>001.17.11420</v>
          </cell>
          <cell r="B1359" t="str">
            <v>Fornecimento e instalação de parafuso de máquina dim 16.00mmx500.00mm</v>
          </cell>
          <cell r="C1359" t="str">
            <v>UN</v>
          </cell>
          <cell r="D1359">
            <v>3.7237</v>
          </cell>
        </row>
        <row r="1360">
          <cell r="A1360" t="str">
            <v>001.17.11440</v>
          </cell>
          <cell r="B1360" t="str">
            <v>Fornecimento e instalação de parafuso de máquina dim 16.00mmx450.00mm</v>
          </cell>
          <cell r="C1360" t="str">
            <v>UN</v>
          </cell>
          <cell r="D1360">
            <v>5.2037000000000004</v>
          </cell>
        </row>
        <row r="1361">
          <cell r="A1361" t="str">
            <v>001.17.11460</v>
          </cell>
          <cell r="B1361" t="str">
            <v>Fornecimento e instalação de parafuso de máquina dim 16.00mmx400.00mm</v>
          </cell>
          <cell r="C1361" t="str">
            <v>UN</v>
          </cell>
          <cell r="D1361">
            <v>4.8236999999999997</v>
          </cell>
        </row>
        <row r="1362">
          <cell r="A1362" t="str">
            <v>001.17.11480</v>
          </cell>
          <cell r="B1362" t="str">
            <v>Fornecimento e instalação de parafuso de máquina dim 16.00mmx350.00mm</v>
          </cell>
          <cell r="C1362" t="str">
            <v>UN</v>
          </cell>
          <cell r="D1362">
            <v>3.1236999999999999</v>
          </cell>
        </row>
        <row r="1363">
          <cell r="A1363" t="str">
            <v>001.17.11500</v>
          </cell>
          <cell r="B1363" t="str">
            <v>Fornecimento e instalação de parafuso de máquina dim 5/8"""" x 300 mm</v>
          </cell>
          <cell r="C1363" t="str">
            <v>UN</v>
          </cell>
          <cell r="D1363">
            <v>5.4036999999999997</v>
          </cell>
        </row>
        <row r="1364">
          <cell r="A1364" t="str">
            <v>001.17.11520</v>
          </cell>
          <cell r="B1364" t="str">
            <v>Fornecimento e instalação de parafuso de máquina dim.5/8"""" x 250 mm</v>
          </cell>
          <cell r="C1364" t="str">
            <v>UN</v>
          </cell>
          <cell r="D1364">
            <v>2.8237000000000001</v>
          </cell>
        </row>
        <row r="1365">
          <cell r="A1365" t="str">
            <v>001.17.11540</v>
          </cell>
          <cell r="B1365" t="str">
            <v>Forneicmento e instalação de parafuso de máquina dim.5/8"""" x 200 mm</v>
          </cell>
          <cell r="C1365" t="str">
            <v>UN</v>
          </cell>
          <cell r="D1365">
            <v>4.1936999999999998</v>
          </cell>
        </row>
        <row r="1366">
          <cell r="A1366" t="str">
            <v>001.17.11560</v>
          </cell>
          <cell r="B1366" t="str">
            <v>Fornecimento e instalação de parafuso de máquina de diâm. de 5/8x6 pol</v>
          </cell>
          <cell r="C1366" t="str">
            <v>UN</v>
          </cell>
          <cell r="D1366">
            <v>3.9474</v>
          </cell>
        </row>
        <row r="1367">
          <cell r="A1367" t="str">
            <v>001.17.11580</v>
          </cell>
          <cell r="B1367" t="str">
            <v>Fornecimento e instalação de parafuso de máquina dim.1/2"""" x 125 mm</v>
          </cell>
          <cell r="C1367" t="str">
            <v>UN</v>
          </cell>
          <cell r="D1367">
            <v>3.0236999999999998</v>
          </cell>
        </row>
        <row r="1368">
          <cell r="A1368" t="str">
            <v>001.17.11600</v>
          </cell>
          <cell r="B1368" t="str">
            <v>Fornecimento e instalação de parafuso rosca dupla (passant) diâm 16.00mmx550.00mm</v>
          </cell>
          <cell r="C1368" t="str">
            <v>UN</v>
          </cell>
          <cell r="D1368">
            <v>8.9974000000000007</v>
          </cell>
        </row>
        <row r="1369">
          <cell r="A1369" t="str">
            <v>001.17.11620</v>
          </cell>
          <cell r="B1369" t="str">
            <v>Fornecimento e instalação de parafuso rosca dupla (passant) diâm 16.00mmx500.00mm</v>
          </cell>
          <cell r="C1369" t="str">
            <v>UN</v>
          </cell>
          <cell r="D1369">
            <v>8.5074000000000005</v>
          </cell>
        </row>
        <row r="1370">
          <cell r="A1370" t="str">
            <v>001.17.11640</v>
          </cell>
          <cell r="B1370" t="str">
            <v>Fornecimento e instalação de parafuso rosca dupla (passant) diâm 16.00mmx450.00mm</v>
          </cell>
          <cell r="C1370" t="str">
            <v>UN</v>
          </cell>
          <cell r="D1370">
            <v>7.6574</v>
          </cell>
        </row>
        <row r="1371">
          <cell r="A1371" t="str">
            <v>001.17.11660</v>
          </cell>
          <cell r="B1371" t="str">
            <v>Fornecimento e instalação de parafuso rosca dupla (passant) diâm 16.00mmx400.00mm</v>
          </cell>
          <cell r="C1371" t="str">
            <v>UN</v>
          </cell>
          <cell r="D1371">
            <v>5.0473999999999997</v>
          </cell>
        </row>
        <row r="1372">
          <cell r="A1372" t="str">
            <v>001.17.11680</v>
          </cell>
          <cell r="B1372" t="str">
            <v>Fornecimento e instalação de parafuso rosca dupla (passant) diâm 16.00mmx350.00mm</v>
          </cell>
          <cell r="C1372" t="str">
            <v>UN</v>
          </cell>
          <cell r="D1372">
            <v>4.7473999999999998</v>
          </cell>
        </row>
        <row r="1373">
          <cell r="A1373" t="str">
            <v>001.17.11700</v>
          </cell>
          <cell r="B1373" t="str">
            <v>Fornecimento e instalação de parafuso de rosca soberba12.7mm1/2 polx100mm 4 pol</v>
          </cell>
          <cell r="C1373" t="str">
            <v>UN</v>
          </cell>
          <cell r="D1373">
            <v>1.9237</v>
          </cell>
        </row>
        <row r="1374">
          <cell r="A1374" t="str">
            <v>001.17.11720</v>
          </cell>
          <cell r="B1374" t="str">
            <v>Fornecimento e instalação de parafuso esticador diametro 1/2 pol</v>
          </cell>
          <cell r="C1374" t="str">
            <v>UN</v>
          </cell>
          <cell r="D1374">
            <v>3.2673999999999999</v>
          </cell>
        </row>
        <row r="1375">
          <cell r="A1375" t="str">
            <v>001.17.11740</v>
          </cell>
          <cell r="B1375" t="str">
            <v>Fornecimento e instalação de parafuso francês 9.50mm 3/8""""x115mm 4-1/2 pol</v>
          </cell>
          <cell r="C1375" t="str">
            <v>UN</v>
          </cell>
          <cell r="D1375">
            <v>1.9237</v>
          </cell>
        </row>
        <row r="1376">
          <cell r="A1376" t="str">
            <v>001.17.11760</v>
          </cell>
          <cell r="B1376" t="str">
            <v>Fornecimento e instalação de parafuso francês 16.00mm 5/8""""x45mm 1-3/4 pol</v>
          </cell>
          <cell r="C1376" t="str">
            <v>UN</v>
          </cell>
          <cell r="D1376">
            <v>1.9737</v>
          </cell>
        </row>
        <row r="1377">
          <cell r="A1377" t="str">
            <v>001.17.11780</v>
          </cell>
          <cell r="B1377" t="str">
            <v>Fornecimento e instalação de parafuso francês 16.00mm 5/8""""x150mm 6 pol</v>
          </cell>
          <cell r="C1377" t="str">
            <v>UN</v>
          </cell>
          <cell r="D1377">
            <v>2.2237</v>
          </cell>
        </row>
        <row r="1378">
          <cell r="A1378" t="str">
            <v>001.17.11800</v>
          </cell>
          <cell r="B1378" t="str">
            <v>Fornecimento e instalação de parafuso de aço 16 mm com rosca m 16x2 sem cabeca com 210 mm  de comprimento com 60 mm de rosca tipo chumbador</v>
          </cell>
          <cell r="C1378" t="str">
            <v>PC</v>
          </cell>
          <cell r="D1378">
            <v>7.4111000000000002</v>
          </cell>
        </row>
        <row r="1379">
          <cell r="A1379" t="str">
            <v>001.17.11820</v>
          </cell>
          <cell r="B1379" t="str">
            <v>Fornecimento e instalação de parafuso de aço  16mm com rosca m 16x2 sem cabeca de 200 mm</v>
          </cell>
          <cell r="C1379" t="str">
            <v>PC</v>
          </cell>
          <cell r="D1379">
            <v>2.0474000000000001</v>
          </cell>
        </row>
        <row r="1380">
          <cell r="A1380" t="str">
            <v>001.17.11840</v>
          </cell>
          <cell r="B1380" t="str">
            <v>Fornecimento e instalação de arruela quadrada de 38.00mm com furo de 18.00mm</v>
          </cell>
          <cell r="C1380" t="str">
            <v>UN</v>
          </cell>
          <cell r="D1380">
            <v>0.94179999999999997</v>
          </cell>
        </row>
        <row r="1381">
          <cell r="A1381" t="str">
            <v>001.17.11860</v>
          </cell>
          <cell r="B1381" t="str">
            <v>Fornecimento e instalação de arruela quadrada de 55.00mm com furo de 18.00mm</v>
          </cell>
          <cell r="C1381" t="str">
            <v>UN</v>
          </cell>
          <cell r="D1381">
            <v>0.71179999999999999</v>
          </cell>
        </row>
        <row r="1382">
          <cell r="A1382" t="str">
            <v>001.17.11880</v>
          </cell>
          <cell r="B1382" t="str">
            <v>Fornecimento e instalação de arruela redonda para parafuso diâm. 9.50mm 3/8""""</v>
          </cell>
          <cell r="C1382" t="str">
            <v>UN</v>
          </cell>
          <cell r="D1382">
            <v>0.68179999999999996</v>
          </cell>
        </row>
        <row r="1383">
          <cell r="A1383" t="str">
            <v>001.17.11900</v>
          </cell>
          <cell r="B1383" t="str">
            <v>Fornecimento e instalação de arruela redonda para parafuso diâm. 11.00mm 7/16""""</v>
          </cell>
          <cell r="C1383" t="str">
            <v>UN</v>
          </cell>
          <cell r="D1383">
            <v>0.69179999999999997</v>
          </cell>
        </row>
        <row r="1384">
          <cell r="A1384" t="str">
            <v>001.17.11920</v>
          </cell>
          <cell r="B1384" t="str">
            <v>Fornecimento e instalação de arruela redonda para parafuso diam. 16.00mm 5/8""""</v>
          </cell>
          <cell r="C1384" t="str">
            <v>UN</v>
          </cell>
          <cell r="D1384">
            <v>0.71179999999999999</v>
          </cell>
        </row>
        <row r="1385">
          <cell r="A1385" t="str">
            <v>001.17.11940</v>
          </cell>
          <cell r="B1385" t="str">
            <v>Fornecimento e instalação de porca quadrada para parafuso diâmetro 16.00mm</v>
          </cell>
          <cell r="C1385" t="str">
            <v>UN</v>
          </cell>
          <cell r="D1385">
            <v>1.2237</v>
          </cell>
        </row>
        <row r="1386">
          <cell r="A1386" t="str">
            <v>001.17.11960</v>
          </cell>
          <cell r="B1386" t="str">
            <v>Fornecimento e instalação de afastador de armação secundária de 0.50m p/ unidade</v>
          </cell>
          <cell r="C1386" t="str">
            <v>UN</v>
          </cell>
          <cell r="D1386">
            <v>16.736599999999999</v>
          </cell>
        </row>
        <row r="1387">
          <cell r="A1387" t="str">
            <v>001.17.11980</v>
          </cell>
          <cell r="B1387" t="str">
            <v>Fornecimento e instalação de olhal para parafuso de 16mm 5/8 pol</v>
          </cell>
          <cell r="C1387" t="str">
            <v>UN</v>
          </cell>
          <cell r="D1387">
            <v>5.7237</v>
          </cell>
        </row>
        <row r="1388">
          <cell r="A1388" t="str">
            <v>001.17.12000</v>
          </cell>
          <cell r="B1388" t="str">
            <v>Fornecimento e instalação de isolador de disco de 150mm</v>
          </cell>
          <cell r="C1388" t="str">
            <v>UN</v>
          </cell>
          <cell r="D1388">
            <v>20.0474</v>
          </cell>
        </row>
        <row r="1389">
          <cell r="A1389" t="str">
            <v>001.17.12020</v>
          </cell>
          <cell r="B1389" t="str">
            <v>Fornecimento e instalação de Isolador de Pilar 34,50 KV NBI 150 KV - M16</v>
          </cell>
          <cell r="C1389" t="str">
            <v>UN</v>
          </cell>
          <cell r="D1389">
            <v>62.055100000000003</v>
          </cell>
        </row>
        <row r="1390">
          <cell r="A1390" t="str">
            <v>001.17.12040</v>
          </cell>
          <cell r="B1390" t="str">
            <v>Fornecimento e instalação de isolador roldana baixa tensao</v>
          </cell>
          <cell r="C1390" t="str">
            <v>UN</v>
          </cell>
          <cell r="D1390">
            <v>4.7973999999999997</v>
          </cell>
        </row>
        <row r="1391">
          <cell r="A1391" t="str">
            <v>001.17.12060</v>
          </cell>
          <cell r="B1391" t="str">
            <v>Fornecimento e instalação de isolador de passagem tipo externo - interno classe 15kv</v>
          </cell>
          <cell r="C1391" t="str">
            <v>UN</v>
          </cell>
          <cell r="D1391">
            <v>109.0566</v>
          </cell>
        </row>
        <row r="1392">
          <cell r="A1392" t="str">
            <v>001.17.12080</v>
          </cell>
          <cell r="B1392" t="str">
            <v>Fornecimento e instalação de isolador de passagem tipo interno-interno classe 15 kv</v>
          </cell>
          <cell r="C1392" t="str">
            <v>UN</v>
          </cell>
          <cell r="D1392">
            <v>50.236600000000003</v>
          </cell>
        </row>
        <row r="1393">
          <cell r="A1393" t="str">
            <v>001.17.12100</v>
          </cell>
          <cell r="B1393" t="str">
            <v>Fornecimento e instalação de isolador de pedestal 15kv</v>
          </cell>
          <cell r="C1393" t="str">
            <v>PC</v>
          </cell>
          <cell r="D1393">
            <v>31.896599999999999</v>
          </cell>
        </row>
        <row r="1394">
          <cell r="A1394" t="str">
            <v>001.17.12120</v>
          </cell>
          <cell r="B1394" t="str">
            <v>Fornecimento e instalação de chapa suporte para isoladores de passagem dim. 14.50x500.00mm</v>
          </cell>
          <cell r="C1394" t="str">
            <v>PC</v>
          </cell>
          <cell r="D1394">
            <v>215.11840000000001</v>
          </cell>
        </row>
        <row r="1395">
          <cell r="A1395" t="str">
            <v>001.17.12140</v>
          </cell>
          <cell r="B1395" t="str">
            <v>Fornecimento e instalação de chapa para fixacao de estais 76x11x130 mm</v>
          </cell>
          <cell r="C1395" t="str">
            <v>UN</v>
          </cell>
          <cell r="D1395">
            <v>7.2011000000000003</v>
          </cell>
        </row>
        <row r="1396">
          <cell r="A1396" t="str">
            <v>001.17.12160</v>
          </cell>
          <cell r="B1396" t="str">
            <v>Fornecimento e instalação de grampo de cerca</v>
          </cell>
          <cell r="C1396" t="str">
            <v>KG</v>
          </cell>
          <cell r="D1396">
            <v>23.6433</v>
          </cell>
        </row>
        <row r="1397">
          <cell r="A1397" t="str">
            <v>001.17.12180</v>
          </cell>
          <cell r="B1397" t="str">
            <v>Fornecimento e instalação de grampo de linha viva</v>
          </cell>
          <cell r="C1397" t="str">
            <v>UN</v>
          </cell>
          <cell r="D1397">
            <v>8.5710999999999995</v>
          </cell>
        </row>
        <row r="1398">
          <cell r="A1398" t="str">
            <v>001.17.12200</v>
          </cell>
          <cell r="B1398" t="str">
            <v>Fornecimento e instalação de armação secundária com haste de 16mmx350mm 02 estribos</v>
          </cell>
          <cell r="C1398" t="str">
            <v>UN</v>
          </cell>
          <cell r="D1398">
            <v>22.886600000000001</v>
          </cell>
        </row>
        <row r="1399">
          <cell r="A1399" t="str">
            <v>001.17.12220</v>
          </cell>
          <cell r="B1399" t="str">
            <v>Fornecimento e instalação de armação secundária com haste de 16mmx350mm 03 estribos</v>
          </cell>
          <cell r="C1399" t="str">
            <v>UN</v>
          </cell>
          <cell r="D1399">
            <v>17.584</v>
          </cell>
        </row>
        <row r="1400">
          <cell r="A1400" t="str">
            <v>001.17.12240</v>
          </cell>
          <cell r="B1400" t="str">
            <v>Fornecimento e instalação de pino para isolador de 15kv</v>
          </cell>
          <cell r="C1400" t="str">
            <v>UN</v>
          </cell>
          <cell r="D1400">
            <v>3.2237</v>
          </cell>
        </row>
        <row r="1401">
          <cell r="A1401" t="str">
            <v>001.17.12260</v>
          </cell>
          <cell r="B1401" t="str">
            <v>Fornecimento e Instalação de Pino Auto Travante 5/8"""" x 250 mm 15/34.5 KV</v>
          </cell>
          <cell r="C1401" t="str">
            <v>UN</v>
          </cell>
          <cell r="D1401">
            <v>9.5183999999999997</v>
          </cell>
        </row>
        <row r="1402">
          <cell r="A1402" t="str">
            <v>001.17.12280</v>
          </cell>
          <cell r="B1402" t="str">
            <v>Fornecimento e instalação de gancho suspensão</v>
          </cell>
          <cell r="C1402" t="str">
            <v>UN</v>
          </cell>
          <cell r="D1402">
            <v>8.0473999999999997</v>
          </cell>
        </row>
        <row r="1403">
          <cell r="A1403" t="str">
            <v>001.17.12300</v>
          </cell>
          <cell r="B1403" t="str">
            <v>Fornecimento e instalação de granpo de tensão</v>
          </cell>
          <cell r="C1403" t="str">
            <v>UN</v>
          </cell>
          <cell r="D1403">
            <v>4.6474000000000002</v>
          </cell>
        </row>
        <row r="1404">
          <cell r="A1404" t="str">
            <v>001.17.12320</v>
          </cell>
          <cell r="B1404" t="str">
            <v>Fornecimento e instalação de manilha de aço maleável 11500 kgf</v>
          </cell>
          <cell r="C1404" t="str">
            <v>UN</v>
          </cell>
          <cell r="D1404">
            <v>4.9237000000000002</v>
          </cell>
        </row>
        <row r="1405">
          <cell r="A1405" t="str">
            <v>001.17.12340</v>
          </cell>
          <cell r="B1405" t="str">
            <v>Fornecimento e instalação de manilha sapatilha para cabo ate 3/8 pol</v>
          </cell>
          <cell r="C1405" t="str">
            <v>UN</v>
          </cell>
          <cell r="D1405">
            <v>7.0037000000000003</v>
          </cell>
        </row>
        <row r="1406">
          <cell r="A1406" t="str">
            <v>001.17.12360</v>
          </cell>
          <cell r="B1406" t="str">
            <v>Fornecimento e instalação de sapatilha para cabo de aço ate 3/8</v>
          </cell>
          <cell r="C1406" t="str">
            <v>UN</v>
          </cell>
          <cell r="D1406">
            <v>1.5737000000000001</v>
          </cell>
        </row>
        <row r="1407">
          <cell r="A1407" t="str">
            <v>001.17.12380</v>
          </cell>
          <cell r="B1407" t="str">
            <v>Fornecimento e Instalação de Laço de Topo 34.5 KV Cabo 2</v>
          </cell>
          <cell r="C1407" t="str">
            <v>UN</v>
          </cell>
          <cell r="D1407">
            <v>5.0591999999999997</v>
          </cell>
        </row>
        <row r="1408">
          <cell r="A1408" t="str">
            <v>001.17.12390</v>
          </cell>
          <cell r="B1408" t="str">
            <v>Fornecimento e Instalação de Alça Pré-Formada Cabo 2 AWG</v>
          </cell>
          <cell r="C1408" t="str">
            <v>un</v>
          </cell>
          <cell r="D1408">
            <v>3.0434000000000001</v>
          </cell>
        </row>
        <row r="1409">
          <cell r="A1409" t="str">
            <v>001.17.12400</v>
          </cell>
          <cell r="B1409" t="str">
            <v>Fornecimento e instalação de alça reformada para estais de contra poste wgl-1.100</v>
          </cell>
          <cell r="C1409" t="str">
            <v>UN</v>
          </cell>
          <cell r="D1409">
            <v>5.2836999999999996</v>
          </cell>
        </row>
        <row r="1410">
          <cell r="A1410" t="str">
            <v>001.17.12420</v>
          </cell>
          <cell r="B1410" t="str">
            <v>Fornecimento e instalação de alça reformada para estais de contra poste wgl-1.103</v>
          </cell>
          <cell r="C1410" t="str">
            <v>UN</v>
          </cell>
          <cell r="D1410">
            <v>5.2836999999999996</v>
          </cell>
        </row>
        <row r="1411">
          <cell r="A1411" t="str">
            <v>001.17.12440</v>
          </cell>
          <cell r="B1411" t="str">
            <v>Fornecimento e instalação de alça pré-formada de distribuição dg-4542</v>
          </cell>
          <cell r="C1411" t="str">
            <v>UN</v>
          </cell>
          <cell r="D1411">
            <v>2.8687</v>
          </cell>
        </row>
        <row r="1412">
          <cell r="A1412" t="str">
            <v>001.17.12460</v>
          </cell>
          <cell r="B1412" t="str">
            <v>Fornecimento e instalação de alça pré-formada de distribuição dg-4544</v>
          </cell>
          <cell r="C1412" t="str">
            <v>UN</v>
          </cell>
          <cell r="D1412">
            <v>2.8437000000000001</v>
          </cell>
        </row>
        <row r="1413">
          <cell r="A1413" t="str">
            <v>001.17.12480</v>
          </cell>
          <cell r="B1413" t="str">
            <v>Forneicmento e instalação de alça pré-formada de distribuição dg-4547</v>
          </cell>
          <cell r="C1413" t="str">
            <v>UN</v>
          </cell>
          <cell r="D1413">
            <v>14.0237</v>
          </cell>
        </row>
        <row r="1414">
          <cell r="A1414" t="str">
            <v>001.17.12500</v>
          </cell>
          <cell r="B1414" t="str">
            <v>Fornecimento e instalação de emenda pré formada ls-0118</v>
          </cell>
          <cell r="C1414" t="str">
            <v>UN</v>
          </cell>
          <cell r="D1414">
            <v>8.0236999999999998</v>
          </cell>
        </row>
        <row r="1415">
          <cell r="A1415" t="str">
            <v>001.17.12520</v>
          </cell>
          <cell r="B1415" t="str">
            <v>Fornecimento e instalação de emenda pré formada ls-0120</v>
          </cell>
          <cell r="C1415" t="str">
            <v>UN</v>
          </cell>
          <cell r="D1415">
            <v>6.0236999999999998</v>
          </cell>
        </row>
        <row r="1416">
          <cell r="A1416" t="str">
            <v>001.17.12540</v>
          </cell>
          <cell r="B1416" t="str">
            <v>Fornecimento e instalação de emenda pré-formada ls-0124</v>
          </cell>
          <cell r="C1416" t="str">
            <v>UN</v>
          </cell>
          <cell r="D1416">
            <v>14.0237</v>
          </cell>
        </row>
        <row r="1417">
          <cell r="A1417" t="str">
            <v>001.17.12560</v>
          </cell>
          <cell r="B1417" t="str">
            <v>Fornecimento e instalação de seccionador pré-formado para cerca</v>
          </cell>
          <cell r="C1417" t="str">
            <v>UN</v>
          </cell>
          <cell r="D1417">
            <v>11.6866</v>
          </cell>
        </row>
        <row r="1418">
          <cell r="A1418" t="str">
            <v>001.17.12580</v>
          </cell>
          <cell r="B1418" t="str">
            <v>Fornecimento e instalação de terminal de pressão seção 6.00 mm2 reforçado para condutor</v>
          </cell>
          <cell r="C1418" t="str">
            <v>UN</v>
          </cell>
          <cell r="D1418">
            <v>1.3237000000000001</v>
          </cell>
        </row>
        <row r="1419">
          <cell r="A1419" t="str">
            <v>001.17.12600</v>
          </cell>
          <cell r="B1419" t="str">
            <v>Fornecimento e instalação de terminal de pressão seção 10.00 mm2 reforçado para condutor</v>
          </cell>
          <cell r="C1419" t="str">
            <v>UN</v>
          </cell>
          <cell r="D1419">
            <v>1.5137</v>
          </cell>
        </row>
        <row r="1420">
          <cell r="A1420" t="str">
            <v>001.17.12620</v>
          </cell>
          <cell r="B1420" t="str">
            <v>Fornecimento e instalação de terminal de pressão seção 16.00 mm2 reforçado para condutor</v>
          </cell>
          <cell r="C1420" t="str">
            <v>UN</v>
          </cell>
          <cell r="D1420">
            <v>2.3953000000000002</v>
          </cell>
        </row>
        <row r="1421">
          <cell r="A1421" t="str">
            <v>001.17.12640</v>
          </cell>
          <cell r="B1421" t="str">
            <v>Fornecimento e instalação de terminal de pressão seção 25.00 mm2 reforçado para condutor</v>
          </cell>
          <cell r="C1421" t="str">
            <v>UN</v>
          </cell>
          <cell r="D1421">
            <v>3.0973999999999999</v>
          </cell>
        </row>
        <row r="1422">
          <cell r="A1422" t="str">
            <v>001.17.12660</v>
          </cell>
          <cell r="B1422" t="str">
            <v>Fornecimento e instalação de terminal de pressão seção 35.00 mm2 reforçado para condutor</v>
          </cell>
          <cell r="C1422" t="str">
            <v>UN</v>
          </cell>
          <cell r="D1422">
            <v>3.6192000000000002</v>
          </cell>
        </row>
        <row r="1423">
          <cell r="A1423" t="str">
            <v>001.17.12680</v>
          </cell>
          <cell r="B1423" t="str">
            <v>Fornecimento e instalação de terminal de pressão seção 50.00 mm2 reforçado para condutor</v>
          </cell>
          <cell r="C1423" t="str">
            <v>UN</v>
          </cell>
          <cell r="D1423">
            <v>5.1211000000000002</v>
          </cell>
        </row>
        <row r="1424">
          <cell r="A1424" t="str">
            <v>001.17.12700</v>
          </cell>
          <cell r="B1424" t="str">
            <v>Fornecimento e instalação de terminal de pressão seção 70.00 mm2 reforçado para condutor</v>
          </cell>
          <cell r="C1424" t="str">
            <v>UN</v>
          </cell>
          <cell r="D1424">
            <v>5.8529</v>
          </cell>
        </row>
        <row r="1425">
          <cell r="A1425" t="str">
            <v>001.17.12720</v>
          </cell>
          <cell r="B1425" t="str">
            <v>Fornecimento e instalação de terminal de pressão seção 95.00 mm2 reforçado para condutor</v>
          </cell>
          <cell r="C1425" t="str">
            <v>UN</v>
          </cell>
          <cell r="D1425">
            <v>5.5845000000000002</v>
          </cell>
        </row>
        <row r="1426">
          <cell r="A1426" t="str">
            <v>001.17.12740</v>
          </cell>
          <cell r="B1426" t="str">
            <v>Fornecimento e instalação de terminal de pressão seção 120.00 mm2 reforçado para condutor</v>
          </cell>
          <cell r="C1426" t="str">
            <v>UN</v>
          </cell>
          <cell r="D1426">
            <v>6.3064</v>
          </cell>
        </row>
        <row r="1427">
          <cell r="A1427" t="str">
            <v>001.17.12760</v>
          </cell>
          <cell r="B1427" t="str">
            <v>Fornecimento e instalação de terminal de pressão seção 150.00 mm2 reforçado para condutor</v>
          </cell>
          <cell r="C1427" t="str">
            <v>UN</v>
          </cell>
          <cell r="D1427">
            <v>7.4683999999999999</v>
          </cell>
        </row>
        <row r="1428">
          <cell r="A1428" t="str">
            <v>001.17.12780</v>
          </cell>
          <cell r="B1428" t="str">
            <v>Fornecimento e instalação de terminal de pressão seção 185.00 mm2 reforçado para condutor</v>
          </cell>
          <cell r="C1428" t="str">
            <v>UN</v>
          </cell>
          <cell r="D1428">
            <v>10.722099999999999</v>
          </cell>
        </row>
        <row r="1429">
          <cell r="A1429" t="str">
            <v>001.17.12800</v>
          </cell>
          <cell r="B1429" t="str">
            <v>Fornecimento e instalação de terminal de pressão seção 240 mm2 reforçado para condutor</v>
          </cell>
          <cell r="C1429" t="str">
            <v>UN</v>
          </cell>
          <cell r="D1429">
            <v>13.0556</v>
          </cell>
        </row>
        <row r="1430">
          <cell r="A1430" t="str">
            <v>001.17.12820</v>
          </cell>
          <cell r="B1430" t="str">
            <v>Fornecimento e instalação de terminal de pressão seção 6.00 mm2 simples para condutor</v>
          </cell>
          <cell r="C1430" t="str">
            <v>UN</v>
          </cell>
          <cell r="D1430">
            <v>1.3237000000000001</v>
          </cell>
        </row>
        <row r="1431">
          <cell r="A1431" t="str">
            <v>001.17.12840</v>
          </cell>
          <cell r="B1431" t="str">
            <v>Fornecimento e instalação de terminal de pressão seção 10.00 mm2 simples para condutor</v>
          </cell>
          <cell r="C1431" t="str">
            <v>UN</v>
          </cell>
          <cell r="D1431">
            <v>1.7937000000000001</v>
          </cell>
        </row>
        <row r="1432">
          <cell r="A1432" t="str">
            <v>001.17.12860</v>
          </cell>
          <cell r="B1432" t="str">
            <v>Fornecimento e instalação de terminal de pressão seção 16.00 mm2 simples para condutor seção</v>
          </cell>
          <cell r="C1432" t="str">
            <v>UN</v>
          </cell>
          <cell r="D1432">
            <v>2.3353000000000002</v>
          </cell>
        </row>
        <row r="1433">
          <cell r="A1433" t="str">
            <v>001.17.12880</v>
          </cell>
          <cell r="B1433" t="str">
            <v>Fornecimento e instalação de terminal de pressão seção 25.00 mm2 simples para condutor</v>
          </cell>
          <cell r="C1433" t="str">
            <v>UN</v>
          </cell>
          <cell r="D1433">
            <v>2.9773999999999998</v>
          </cell>
        </row>
        <row r="1434">
          <cell r="A1434" t="str">
            <v>001.17.12900</v>
          </cell>
          <cell r="B1434" t="str">
            <v>Fornecimento e instalação de terminal de pressão seção 35.00 mm2 simples para condutor</v>
          </cell>
          <cell r="C1434" t="str">
            <v>UN</v>
          </cell>
          <cell r="D1434">
            <v>3.5091999999999999</v>
          </cell>
        </row>
        <row r="1435">
          <cell r="A1435" t="str">
            <v>001.17.12920</v>
          </cell>
          <cell r="B1435" t="str">
            <v>Fornecimento e instalação de terminal de pressão seção 50 mm2 simples para condutor</v>
          </cell>
          <cell r="C1435" t="str">
            <v>UN</v>
          </cell>
          <cell r="D1435">
            <v>4.2610999999999999</v>
          </cell>
        </row>
        <row r="1436">
          <cell r="A1436" t="str">
            <v>001.17.12940</v>
          </cell>
          <cell r="B1436" t="str">
            <v>Fornecimento e instalação de terminal de pressão seção 70.00 mm2 simples para condutor</v>
          </cell>
          <cell r="C1436" t="str">
            <v>UN</v>
          </cell>
          <cell r="D1436">
            <v>4.8929</v>
          </cell>
        </row>
        <row r="1437">
          <cell r="A1437" t="str">
            <v>001.17.12960</v>
          </cell>
          <cell r="B1437" t="str">
            <v>Fornecimento e instalação de terminal de pressão seção 95.00 mm2 simples para condutor</v>
          </cell>
          <cell r="C1437" t="str">
            <v>UN</v>
          </cell>
          <cell r="D1437">
            <v>6.4145000000000003</v>
          </cell>
        </row>
        <row r="1438">
          <cell r="A1438" t="str">
            <v>001.17.12980</v>
          </cell>
          <cell r="B1438" t="str">
            <v>Fornecimento e instalação de terminal de pressão seção 120.00 mm2 simples para condutor</v>
          </cell>
          <cell r="C1438" t="str">
            <v>UN</v>
          </cell>
          <cell r="D1438">
            <v>7.7363999999999997</v>
          </cell>
        </row>
        <row r="1439">
          <cell r="A1439" t="str">
            <v>001.17.13000</v>
          </cell>
          <cell r="B1439" t="str">
            <v>Fornecimento e instalação de terminal de pressão seção 150.00 mm2 simples para condutor</v>
          </cell>
          <cell r="C1439" t="str">
            <v>UN</v>
          </cell>
          <cell r="D1439">
            <v>8.3084000000000007</v>
          </cell>
        </row>
        <row r="1440">
          <cell r="A1440" t="str">
            <v>001.17.13020</v>
          </cell>
          <cell r="B1440" t="str">
            <v>Fornecimento e instalação de terminal de pressão seção 185.00 mm2 simples para condutor</v>
          </cell>
          <cell r="C1440" t="str">
            <v>UN</v>
          </cell>
          <cell r="D1440">
            <v>10.412100000000001</v>
          </cell>
        </row>
        <row r="1441">
          <cell r="A1441" t="str">
            <v>001.17.13040</v>
          </cell>
          <cell r="B1441" t="str">
            <v>Fornecimento e instalação de terminal de pressão seção 240.00 mm2 simples para condutor</v>
          </cell>
          <cell r="C1441" t="str">
            <v>UN</v>
          </cell>
          <cell r="D1441">
            <v>12.025600000000001</v>
          </cell>
        </row>
        <row r="1442">
          <cell r="A1442" t="str">
            <v>001.17.13060</v>
          </cell>
          <cell r="B1442" t="str">
            <v>Fornecimento e instalação de conector split bolt para condutor seção 6.00 mm2</v>
          </cell>
          <cell r="C1442" t="str">
            <v>UN</v>
          </cell>
          <cell r="D1442">
            <v>1.7837000000000001</v>
          </cell>
        </row>
        <row r="1443">
          <cell r="A1443" t="str">
            <v>001.17.13080</v>
          </cell>
          <cell r="B1443" t="str">
            <v>Fornecimento e instalação de conector split bolt para condutor  seção 10.00 mm2</v>
          </cell>
          <cell r="C1443" t="str">
            <v>UN</v>
          </cell>
          <cell r="D1443">
            <v>1.7837000000000001</v>
          </cell>
        </row>
        <row r="1444">
          <cell r="A1444" t="str">
            <v>001.17.13100</v>
          </cell>
          <cell r="B1444" t="str">
            <v>Fornecimento e instalação de conector split bolt para condutor  seção 16.00 mm2</v>
          </cell>
          <cell r="C1444" t="str">
            <v>UN</v>
          </cell>
          <cell r="D1444">
            <v>2.5952999999999999</v>
          </cell>
        </row>
        <row r="1445">
          <cell r="A1445" t="str">
            <v>001.17.13120</v>
          </cell>
          <cell r="B1445" t="str">
            <v>Fornecimento e instalação de conector split bolt para condutor  seção 25.00 mm2</v>
          </cell>
          <cell r="C1445" t="str">
            <v>UN</v>
          </cell>
          <cell r="D1445">
            <v>3.3473999999999999</v>
          </cell>
        </row>
        <row r="1446">
          <cell r="A1446" t="str">
            <v>001.17.13140</v>
          </cell>
          <cell r="B1446" t="str">
            <v>Fornecimento e instalação de conector split bolt para condutor  seção 35.00 mm2</v>
          </cell>
          <cell r="C1446" t="str">
            <v>UN</v>
          </cell>
          <cell r="D1446">
            <v>3.9291999999999998</v>
          </cell>
        </row>
        <row r="1447">
          <cell r="A1447" t="str">
            <v>001.17.13160</v>
          </cell>
          <cell r="B1447" t="str">
            <v>Fornecimento e instalação de conector split bolt para condutor  seção 50.00 mm2</v>
          </cell>
          <cell r="C1447" t="str">
            <v>UN</v>
          </cell>
          <cell r="D1447">
            <v>4.7411000000000003</v>
          </cell>
        </row>
        <row r="1448">
          <cell r="A1448" t="str">
            <v>001.17.13180</v>
          </cell>
          <cell r="B1448" t="str">
            <v>Fornecimento e instalação de conector split bolt para condutor  seção 70.00 mm2</v>
          </cell>
          <cell r="C1448" t="str">
            <v>UN</v>
          </cell>
          <cell r="D1448">
            <v>5.8829000000000002</v>
          </cell>
        </row>
        <row r="1449">
          <cell r="A1449" t="str">
            <v>001.17.13200</v>
          </cell>
          <cell r="B1449" t="str">
            <v>Fornecimento e instalação de conector split bolt para condutor  seção 95.00 mm2</v>
          </cell>
          <cell r="C1449" t="str">
            <v>UN</v>
          </cell>
          <cell r="D1449">
            <v>7.5845000000000002</v>
          </cell>
        </row>
        <row r="1450">
          <cell r="A1450" t="str">
            <v>001.17.13220</v>
          </cell>
          <cell r="B1450" t="str">
            <v>Fornecimento e instalação de conector split bolt para condutor  seção 120.00 mm2</v>
          </cell>
          <cell r="C1450" t="str">
            <v>UN</v>
          </cell>
          <cell r="D1450">
            <v>8.2864000000000004</v>
          </cell>
        </row>
        <row r="1451">
          <cell r="A1451" t="str">
            <v>001.17.13240</v>
          </cell>
          <cell r="B1451" t="str">
            <v>Fornecimento e instalação de conector split bolt para condutor  seção 150.00 mm2</v>
          </cell>
          <cell r="C1451" t="str">
            <v>UN</v>
          </cell>
          <cell r="D1451">
            <v>9.2883999999999993</v>
          </cell>
        </row>
        <row r="1452">
          <cell r="A1452" t="str">
            <v>001.17.13260</v>
          </cell>
          <cell r="B1452" t="str">
            <v>Fornecimento e instalação de conector split bolt para condutor  seção 185.00 mm2</v>
          </cell>
          <cell r="C1452" t="str">
            <v>UN</v>
          </cell>
          <cell r="D1452">
            <v>12.3421</v>
          </cell>
        </row>
        <row r="1453">
          <cell r="A1453" t="str">
            <v>001.17.13280</v>
          </cell>
          <cell r="B1453" t="str">
            <v>Fornecimento e instalação de conector split bolt para condutor  seção 240.00 mm2</v>
          </cell>
          <cell r="C1453" t="str">
            <v>UN</v>
          </cell>
          <cell r="D1453">
            <v>15.4556</v>
          </cell>
        </row>
        <row r="1454">
          <cell r="A1454" t="str">
            <v>001.17.13300</v>
          </cell>
          <cell r="B1454" t="str">
            <v>Fornecimento e instalação de prensa-fio com 03 parafusos</v>
          </cell>
          <cell r="C1454" t="str">
            <v>UN</v>
          </cell>
          <cell r="D1454">
            <v>29.165600000000001</v>
          </cell>
        </row>
        <row r="1455">
          <cell r="A1455" t="str">
            <v>001.17.13320</v>
          </cell>
          <cell r="B1455" t="str">
            <v>Fornecimento e instalação de conector tipo anel, forquilha ou pino p/fio de 2.50  mm, co termina pré-isolado</v>
          </cell>
          <cell r="C1455" t="str">
            <v>UN</v>
          </cell>
          <cell r="D1455">
            <v>1.4806999999999999</v>
          </cell>
        </row>
        <row r="1456">
          <cell r="A1456" t="str">
            <v>001.17.13340</v>
          </cell>
          <cell r="B1456" t="str">
            <v>Fornecimento e instalação de conector terra tipo out-1066</v>
          </cell>
          <cell r="C1456" t="str">
            <v>UN</v>
          </cell>
          <cell r="D1456">
            <v>2.5236999999999998</v>
          </cell>
        </row>
        <row r="1457">
          <cell r="A1457" t="str">
            <v>001.17.13360</v>
          </cell>
          <cell r="B1457" t="str">
            <v>Fornecimento e instalação de conector cunha principal p/cabo al nº 4 awg, derivação al-4 awg</v>
          </cell>
          <cell r="C1457" t="str">
            <v>UN</v>
          </cell>
          <cell r="D1457">
            <v>9.8474000000000004</v>
          </cell>
        </row>
        <row r="1458">
          <cell r="A1458" t="str">
            <v>001.17.13380</v>
          </cell>
          <cell r="B1458" t="str">
            <v>Fornecimento e instalação de conector derivação cunha tipo estribo normal p/cabo de al nº 2awg</v>
          </cell>
          <cell r="C1458" t="str">
            <v>UN</v>
          </cell>
          <cell r="D1458">
            <v>11.737399999999999</v>
          </cell>
        </row>
        <row r="1459">
          <cell r="A1459" t="str">
            <v>001.17.13400</v>
          </cell>
          <cell r="B1459" t="str">
            <v>Fornecimento e instalação de conector derivação a pressão tipo estribo p/cabo ca e caa nº 2awg</v>
          </cell>
          <cell r="C1459" t="str">
            <v>UN</v>
          </cell>
          <cell r="D1459">
            <v>9.8474000000000004</v>
          </cell>
        </row>
        <row r="1460">
          <cell r="A1460" t="str">
            <v>001.17.13420</v>
          </cell>
          <cell r="B1460" t="str">
            <v>Forneciemnto e instalação de conector derivação p/linha viva</v>
          </cell>
          <cell r="C1460" t="str">
            <v>UN</v>
          </cell>
          <cell r="D1460">
            <v>10.9474</v>
          </cell>
        </row>
        <row r="1461">
          <cell r="A1461" t="str">
            <v>001.17.13440</v>
          </cell>
          <cell r="B1461" t="str">
            <v>Fornecimento e instalação de conector de terra tipo cabo-haste</v>
          </cell>
          <cell r="C1461" t="str">
            <v>UN</v>
          </cell>
          <cell r="D1461">
            <v>4.7473999999999998</v>
          </cell>
        </row>
        <row r="1462">
          <cell r="A1462" t="str">
            <v>001.17.13460</v>
          </cell>
          <cell r="B1462" t="str">
            <v>Fornecimento e instalação de cinta de aço galvanizado com parafoso seção 65.00mm</v>
          </cell>
          <cell r="C1462" t="str">
            <v>UN</v>
          </cell>
          <cell r="D1462">
            <v>6.0473999999999997</v>
          </cell>
        </row>
        <row r="1463">
          <cell r="A1463" t="str">
            <v>001.17.13480</v>
          </cell>
          <cell r="B1463" t="str">
            <v>Fornecimento e instalação de cinta de aço galvanizado com parafoso seção 110.00mm</v>
          </cell>
          <cell r="C1463" t="str">
            <v>UN</v>
          </cell>
          <cell r="D1463">
            <v>6.3474000000000004</v>
          </cell>
        </row>
        <row r="1464">
          <cell r="A1464" t="str">
            <v>001.17.13500</v>
          </cell>
          <cell r="B1464" t="str">
            <v>Fornecimento e instalação de cinta de aço galvanizado com parafoso seção 140.00mm</v>
          </cell>
          <cell r="C1464" t="str">
            <v>UN</v>
          </cell>
          <cell r="D1464">
            <v>7.0591999999999997</v>
          </cell>
        </row>
        <row r="1465">
          <cell r="A1465" t="str">
            <v>001.17.13520</v>
          </cell>
          <cell r="B1465" t="str">
            <v>Fornecimento e instalação de cinta de aço galvanizado com parafoso seção 150.00mm</v>
          </cell>
          <cell r="C1465" t="str">
            <v>UN</v>
          </cell>
          <cell r="D1465">
            <v>7.0591999999999997</v>
          </cell>
        </row>
        <row r="1466">
          <cell r="A1466" t="str">
            <v>001.17.13540</v>
          </cell>
          <cell r="B1466" t="str">
            <v>Fornecimento e instalação de cinta de aço galvanizado com parafoso seção 160.00mm</v>
          </cell>
          <cell r="C1466" t="str">
            <v>UN</v>
          </cell>
          <cell r="D1466">
            <v>15.071099999999999</v>
          </cell>
        </row>
        <row r="1467">
          <cell r="A1467" t="str">
            <v>001.17.13560</v>
          </cell>
          <cell r="B1467" t="str">
            <v>Fornecimento e instalação de cinta de aço galvanizado com parafoso seção 170.00mm</v>
          </cell>
          <cell r="C1467" t="str">
            <v>UN</v>
          </cell>
          <cell r="D1467">
            <v>15.071099999999999</v>
          </cell>
        </row>
        <row r="1468">
          <cell r="A1468" t="str">
            <v>001.17.13580</v>
          </cell>
          <cell r="B1468" t="str">
            <v>Fornecimento e instalação de cinta de aço galvanizado com parafoso seção 180.00mm</v>
          </cell>
          <cell r="C1468" t="str">
            <v>UN</v>
          </cell>
          <cell r="D1468">
            <v>16.082899999999999</v>
          </cell>
        </row>
        <row r="1469">
          <cell r="A1469" t="str">
            <v>001.17.13600</v>
          </cell>
          <cell r="B1469" t="str">
            <v>Fornecimento e instalação de cinta de aço galvanizado com parafoso seção 190.00mm</v>
          </cell>
          <cell r="C1469" t="str">
            <v>UN</v>
          </cell>
          <cell r="D1469">
            <v>16.582899999999999</v>
          </cell>
        </row>
        <row r="1470">
          <cell r="A1470" t="str">
            <v>001.17.13620</v>
          </cell>
          <cell r="B1470" t="str">
            <v>Fornecimento e instalação de cinta de aço galvanizado com parafoso seção 200.00mm</v>
          </cell>
          <cell r="C1470" t="str">
            <v>UN</v>
          </cell>
          <cell r="D1470">
            <v>17.0945</v>
          </cell>
        </row>
        <row r="1471">
          <cell r="A1471" t="str">
            <v>001.17.13640</v>
          </cell>
          <cell r="B1471" t="str">
            <v>Fornecimento e instalação de cinta de aço galvanizado com parafoso seção 210.00mm</v>
          </cell>
          <cell r="C1471" t="str">
            <v>UN</v>
          </cell>
          <cell r="D1471">
            <v>18.0945</v>
          </cell>
        </row>
        <row r="1472">
          <cell r="A1472" t="str">
            <v>001.17.13660</v>
          </cell>
          <cell r="B1472" t="str">
            <v>Fornecimento e instalação de cinta de aço galvanizado com parafoso seção 220.00mm</v>
          </cell>
          <cell r="C1472" t="str">
            <v>UN</v>
          </cell>
          <cell r="D1472">
            <v>19.006399999999999</v>
          </cell>
        </row>
        <row r="1473">
          <cell r="A1473" t="str">
            <v>001.17.13680</v>
          </cell>
          <cell r="B1473" t="str">
            <v>Fornecimento e instalação de cinta de aço galvanizado com parafoso seção 230.00mm</v>
          </cell>
          <cell r="C1473" t="str">
            <v>UN</v>
          </cell>
          <cell r="D1473">
            <v>19.406400000000001</v>
          </cell>
        </row>
        <row r="1474">
          <cell r="A1474" t="str">
            <v>001.17.13700</v>
          </cell>
          <cell r="B1474" t="str">
            <v>Fornecimento e instalação de cinta de aço galvanizado com parafoso seção 240.00mm</v>
          </cell>
          <cell r="C1474" t="str">
            <v>UN</v>
          </cell>
          <cell r="D1474">
            <v>20.118400000000001</v>
          </cell>
        </row>
        <row r="1475">
          <cell r="A1475" t="str">
            <v>001.17.13720</v>
          </cell>
          <cell r="B1475" t="str">
            <v>Fornecimento e instalação de cinta de aço galvanizado com parafoso seção 250.00mm</v>
          </cell>
          <cell r="C1475" t="str">
            <v>UN</v>
          </cell>
          <cell r="D1475">
            <v>20.118400000000001</v>
          </cell>
        </row>
        <row r="1476">
          <cell r="A1476" t="str">
            <v>001.17.13740</v>
          </cell>
          <cell r="B1476" t="str">
            <v>Fornecimento e instalação de cinta de aço galvanizado com parafoso seção 260.00mm</v>
          </cell>
          <cell r="C1476" t="str">
            <v>UN</v>
          </cell>
          <cell r="D1476">
            <v>21.630299999999998</v>
          </cell>
        </row>
        <row r="1477">
          <cell r="A1477" t="str">
            <v>001.17.13760</v>
          </cell>
          <cell r="B1477" t="str">
            <v>Fornecimento e instalação de cinta de aço galvanizado com parafoso seção 270.00mm</v>
          </cell>
          <cell r="C1477" t="str">
            <v>UN</v>
          </cell>
          <cell r="D1477">
            <v>21.630299999999998</v>
          </cell>
        </row>
        <row r="1478">
          <cell r="A1478" t="str">
            <v>001.17.13780</v>
          </cell>
          <cell r="B1478" t="str">
            <v>Fornecimento e instalação de cinta de aço galvanizado com parafoso seção 280.00mm</v>
          </cell>
          <cell r="C1478" t="str">
            <v>UN</v>
          </cell>
          <cell r="D1478">
            <v>23.142099999999999</v>
          </cell>
        </row>
        <row r="1479">
          <cell r="A1479" t="str">
            <v>001.17.13800</v>
          </cell>
          <cell r="B1479" t="str">
            <v>Fornecimento e instalação de cinta de aço galvanizado com parafoso seção 290.00mm</v>
          </cell>
          <cell r="C1479" t="str">
            <v>UN</v>
          </cell>
          <cell r="D1479">
            <v>23.142099999999999</v>
          </cell>
        </row>
        <row r="1480">
          <cell r="A1480" t="str">
            <v>001.17.13820</v>
          </cell>
          <cell r="B1480" t="str">
            <v>Fornecimento e instalação de sela p/ cruzeta</v>
          </cell>
          <cell r="C1480" t="str">
            <v>UN</v>
          </cell>
          <cell r="D1480">
            <v>7.3273999999999999</v>
          </cell>
        </row>
        <row r="1481">
          <cell r="A1481" t="str">
            <v>001.17.13840</v>
          </cell>
          <cell r="B1481" t="str">
            <v>Fornecimento e instalação de suporte p/ trafo 2 t</v>
          </cell>
          <cell r="C1481" t="str">
            <v>UN</v>
          </cell>
          <cell r="D1481">
            <v>39.255099999999999</v>
          </cell>
        </row>
        <row r="1482">
          <cell r="A1482" t="str">
            <v>001.17.13850</v>
          </cell>
          <cell r="B1482" t="str">
            <v>Fornecimento e instalação de Cruzeta de Concreto 90 x 90 x 200 cm</v>
          </cell>
          <cell r="C1482" t="str">
            <v>kg</v>
          </cell>
          <cell r="D1482">
            <v>65.236599999999996</v>
          </cell>
        </row>
        <row r="1483">
          <cell r="A1483" t="str">
            <v>001.17.13860</v>
          </cell>
          <cell r="B1483" t="str">
            <v>Fornecimento e instalação de cruzeta de madeira de lei (piúva) 2400.00mmx110.00mmx135.00mm</v>
          </cell>
          <cell r="C1483" t="str">
            <v>UN</v>
          </cell>
          <cell r="D1483">
            <v>29.236599999999999</v>
          </cell>
        </row>
        <row r="1484">
          <cell r="A1484" t="str">
            <v>001.17.13880</v>
          </cell>
          <cell r="B1484" t="str">
            <v>Fornecimento e instalação de cruzeta de madeira de lei (piúva) 2400.00mmx110.00mmx90.00mm</v>
          </cell>
          <cell r="C1484" t="str">
            <v>UN</v>
          </cell>
          <cell r="D1484">
            <v>29.136600000000001</v>
          </cell>
        </row>
        <row r="1485">
          <cell r="A1485" t="str">
            <v>001.17.13900</v>
          </cell>
          <cell r="B1485" t="str">
            <v>Fornecimento e instalação de cruzeta de madeira de lei (piúva) isolador de pino de 15kv</v>
          </cell>
          <cell r="C1485" t="str">
            <v>UN</v>
          </cell>
          <cell r="D1485">
            <v>24.3474</v>
          </cell>
        </row>
        <row r="1486">
          <cell r="A1486" t="str">
            <v>001.17.13920</v>
          </cell>
          <cell r="B1486" t="str">
            <v>Fornecimento e instalação de tora de madeira de 1m</v>
          </cell>
          <cell r="C1486" t="str">
            <v>UN</v>
          </cell>
          <cell r="D1486">
            <v>16.836600000000001</v>
          </cell>
        </row>
        <row r="1487">
          <cell r="A1487" t="str">
            <v>001.17.13940</v>
          </cell>
          <cell r="B1487" t="str">
            <v>Fornecimento e instalação de mão francesa normal de 710.00mm</v>
          </cell>
          <cell r="C1487" t="str">
            <v>UN</v>
          </cell>
          <cell r="D1487">
            <v>7.1184000000000003</v>
          </cell>
        </row>
        <row r="1488">
          <cell r="A1488" t="str">
            <v>001.17.13960</v>
          </cell>
          <cell r="B1488" t="str">
            <v>Fornecimento e instalação de suporte padronizado para transformador 220mm</v>
          </cell>
          <cell r="C1488" t="str">
            <v>UN</v>
          </cell>
          <cell r="D1488">
            <v>56.236600000000003</v>
          </cell>
        </row>
        <row r="1489">
          <cell r="A1489" t="str">
            <v>001.17.13980</v>
          </cell>
          <cell r="B1489" t="str">
            <v>Fornecimento e instalação de suporte padronizado para transformador 230mm</v>
          </cell>
          <cell r="C1489" t="str">
            <v>UN</v>
          </cell>
          <cell r="D1489">
            <v>60.0366</v>
          </cell>
        </row>
        <row r="1490">
          <cell r="A1490" t="str">
            <v>001.17.14000</v>
          </cell>
          <cell r="B1490" t="str">
            <v>Fornecimento e instalação de transformador Monofásico - MRT - Tensão Secundária 245/127 V 34.5 KV - 15 KVA</v>
          </cell>
          <cell r="C1490" t="str">
            <v>UN</v>
          </cell>
          <cell r="D1490">
            <v>2087.0992999999999</v>
          </cell>
        </row>
        <row r="1491">
          <cell r="A1491" t="str">
            <v>001.17.14020</v>
          </cell>
          <cell r="B1491" t="str">
            <v>Forneciemnto e instalação de transformador trifásico 13 8 13 2 6 6kv/220v primário em triângulo secundário em estrela 30 kva</v>
          </cell>
          <cell r="C1491" t="str">
            <v>UN</v>
          </cell>
          <cell r="D1491">
            <v>2971.8397</v>
          </cell>
        </row>
        <row r="1492">
          <cell r="A1492" t="str">
            <v>001.17.14040</v>
          </cell>
          <cell r="B1492" t="str">
            <v>Forneciemnto e instalação de transformador trifásico 13 8 13 2 6 6kv/220v primário em triângulo secundário em estrela 45 kva</v>
          </cell>
          <cell r="C1492" t="str">
            <v>UN</v>
          </cell>
          <cell r="D1492">
            <v>3682.7863000000002</v>
          </cell>
        </row>
        <row r="1493">
          <cell r="A1493" t="str">
            <v>001.17.14060</v>
          </cell>
          <cell r="B1493" t="str">
            <v>Forneciemnto e instalação de transformador trifásico 13 8 13 2 6 6kv/220v primário em triângulo secundário em estrela 75 kva</v>
          </cell>
          <cell r="C1493" t="str">
            <v>UN</v>
          </cell>
          <cell r="D1493">
            <v>5138.7327999999998</v>
          </cell>
        </row>
        <row r="1494">
          <cell r="A1494" t="str">
            <v>001.17.14080</v>
          </cell>
          <cell r="B1494" t="str">
            <v>Forneciemnto e instalação de transformador trifásico 13 8 13 2 6 6kv/220v primário em triângulo secundário em estrela 112.5 kva</v>
          </cell>
          <cell r="C1494" t="str">
            <v>UN</v>
          </cell>
          <cell r="D1494">
            <v>6569.0992999999999</v>
          </cell>
        </row>
        <row r="1495">
          <cell r="A1495" t="str">
            <v>001.17.14100</v>
          </cell>
          <cell r="B1495" t="str">
            <v>Fornecimento e instalação de transformador trifásico 13 8 13 2 6 6kv/220v primário em triângulo secundário em estrela 150 kva</v>
          </cell>
          <cell r="C1495" t="str">
            <v>UN</v>
          </cell>
          <cell r="D1495">
            <v>8225.4657000000007</v>
          </cell>
        </row>
        <row r="1496">
          <cell r="A1496" t="str">
            <v>001.17.14120</v>
          </cell>
          <cell r="B1496" t="str">
            <v>Fornecimento e instalação de transformador trifásico 13 8 13 2 6 6kv/220v primário em triângulo secundário em estrela 15 kva</v>
          </cell>
          <cell r="C1496" t="str">
            <v>UN</v>
          </cell>
          <cell r="D1496">
            <v>2261.8930999999998</v>
          </cell>
        </row>
        <row r="1497">
          <cell r="A1497" t="str">
            <v>001.17.14140</v>
          </cell>
          <cell r="B1497" t="str">
            <v>Fornecimento e instalação de transformador trifásico 13 8 13 2 6 6kv/220v primário em triângulo secundário em estrela 225 kva</v>
          </cell>
          <cell r="C1497" t="str">
            <v>UN</v>
          </cell>
          <cell r="D1497">
            <v>10663.366400000001</v>
          </cell>
        </row>
        <row r="1498">
          <cell r="A1498" t="str">
            <v>001.17.14160</v>
          </cell>
          <cell r="B1498" t="str">
            <v>Forneciemnto e instalação de transformador trifásico 13 8 13 2 6 6kv/220v primário em triângulo secundário em estrela 300 kva</v>
          </cell>
          <cell r="C1498" t="str">
            <v>UN</v>
          </cell>
          <cell r="D1498">
            <v>14055.1985</v>
          </cell>
        </row>
        <row r="1499">
          <cell r="A1499" t="str">
            <v>001.17.14180</v>
          </cell>
          <cell r="B1499" t="str">
            <v>Fornecimento e trasformação de trasformador de distribuição trifásico, com resfriamento em banho de óleo mineral, para uso interno, potência 500 kva - classe de tensão 15 kv, transprimários de 13.800, 13.200, 12.600 - ligação delta e 220-127v, ligação e</v>
          </cell>
          <cell r="C1499" t="str">
            <v>UN</v>
          </cell>
          <cell r="D1499">
            <v>13952.8321</v>
          </cell>
        </row>
        <row r="1500">
          <cell r="A1500" t="str">
            <v>001.17.14200</v>
          </cell>
          <cell r="B1500" t="str">
            <v>Fornecimento e instalação de braço em tubo de aço galvanizado a fogo para fixar em poste por meio de braçadeira diâm. ext. de 48 mm distância poste/luminária de1300 mm</v>
          </cell>
          <cell r="C1500" t="str">
            <v>UN</v>
          </cell>
          <cell r="D1500">
            <v>33.148400000000002</v>
          </cell>
        </row>
        <row r="1501">
          <cell r="A1501" t="str">
            <v>001.17.14220</v>
          </cell>
          <cell r="B1501" t="str">
            <v>Fornecimento e instalação de braço em tubo de aço galvanizado a fogo para fixar em poste por meio de braçadeira diâm. ext. de 48 mm distância poste/luminária de 1500 mm</v>
          </cell>
          <cell r="C1501" t="str">
            <v>UN</v>
          </cell>
          <cell r="D1501">
            <v>52.118400000000001</v>
          </cell>
        </row>
        <row r="1502">
          <cell r="A1502" t="str">
            <v>001.17.14240</v>
          </cell>
          <cell r="B1502" t="str">
            <v>Fornecimento e instalação de braço em tubo de aço galvanizado a fogo para fixar em poste por meio de braçadeira diâm. ext. de 48 mm distância poste/luminária de 2000 mm</v>
          </cell>
          <cell r="C1502" t="str">
            <v>UN</v>
          </cell>
          <cell r="D1502">
            <v>51.438400000000001</v>
          </cell>
        </row>
        <row r="1503">
          <cell r="A1503" t="str">
            <v>001.17.14260</v>
          </cell>
          <cell r="B1503" t="str">
            <v>Fornecimento e instalação de braço em tubo de aço galvanizado a fogo para fixar em poste por meio de braçadeira diâm. ext. de 48 mm distância poste/luminária de 2500 mm</v>
          </cell>
          <cell r="C1503" t="str">
            <v>UN</v>
          </cell>
          <cell r="D1503">
            <v>61.188400000000001</v>
          </cell>
        </row>
        <row r="1504">
          <cell r="A1504" t="str">
            <v>001.17.14280</v>
          </cell>
          <cell r="B1504" t="str">
            <v>Fornecimento e instalação de braçadeira em chapa de ferro galvanizado a fogo para fixação de braço em poste circular inclusive parafuso, diam 150.00 a 165.00mm</v>
          </cell>
          <cell r="C1504" t="str">
            <v>UN</v>
          </cell>
          <cell r="D1504">
            <v>11.308400000000001</v>
          </cell>
        </row>
        <row r="1505">
          <cell r="A1505" t="str">
            <v>001.17.14300</v>
          </cell>
          <cell r="B1505" t="str">
            <v>Fornecimento e instalação de braçadeira em chapa de ferro galvanizado a fogo para fixação de braço em poste circular inclusive parafuso, diam 165.00 a 180.00mm</v>
          </cell>
          <cell r="C1505" t="str">
            <v>UN</v>
          </cell>
          <cell r="D1505">
            <v>11.7384</v>
          </cell>
        </row>
        <row r="1506">
          <cell r="A1506" t="str">
            <v>001.17.14320</v>
          </cell>
          <cell r="B1506" t="str">
            <v>Fornecimento e instalação de braçadeira em chapa de ferro galvanizado a fogo para fixação de braço em poste circular inclusive parafuso, diam 180.00 a 200.00mm</v>
          </cell>
          <cell r="C1506" t="str">
            <v>UN</v>
          </cell>
          <cell r="D1506">
            <v>12.2384</v>
          </cell>
        </row>
        <row r="1507">
          <cell r="A1507" t="str">
            <v>001.17.14340</v>
          </cell>
          <cell r="B1507" t="str">
            <v>Fornecimento e instalação de poste de aço galvanizado altura 6 metros diâmetro 3 1/2""""</v>
          </cell>
          <cell r="C1507" t="str">
            <v>UN</v>
          </cell>
          <cell r="D1507">
            <v>108.997</v>
          </cell>
        </row>
        <row r="1508">
          <cell r="A1508" t="str">
            <v>001.17.14360</v>
          </cell>
          <cell r="B1508" t="str">
            <v>Fornecimento e instalação de poste de aço galvanizado altura 6 metros diâmetro 4""""</v>
          </cell>
          <cell r="C1508" t="str">
            <v>UN</v>
          </cell>
          <cell r="D1508">
            <v>143.4443</v>
          </cell>
        </row>
        <row r="1509">
          <cell r="A1509" t="str">
            <v>001.17.14380</v>
          </cell>
          <cell r="B1509" t="str">
            <v>Fornecimento e instalação de poste de aço galvanizado altura 3,00 m  diâmetro 4""""</v>
          </cell>
          <cell r="C1509" t="str">
            <v>PC</v>
          </cell>
          <cell r="D1509">
            <v>101.97329999999999</v>
          </cell>
        </row>
        <row r="1510">
          <cell r="A1510" t="str">
            <v>001.17.14400</v>
          </cell>
          <cell r="B1510" t="str">
            <v>Fornecimento e instalação de poste de aço galvanizado altura 3,00 m  diâmetro 3""""</v>
          </cell>
          <cell r="C1510" t="str">
            <v>PC</v>
          </cell>
          <cell r="D1510">
            <v>55.473300000000002</v>
          </cell>
        </row>
        <row r="1511">
          <cell r="A1511" t="str">
            <v>001.17.14420</v>
          </cell>
          <cell r="B1511" t="str">
            <v>Fornecimento e instalação de poste circular cônico para luminária externa em tubo de aço pintado com zarcão sem janela fixado em base de concreto diâm.da ext. 58mm tipo reto com altura e base de fixação de 3360mm / 800mm</v>
          </cell>
          <cell r="C1511" t="str">
            <v>UN</v>
          </cell>
          <cell r="D1511">
            <v>133.04400000000001</v>
          </cell>
        </row>
        <row r="1512">
          <cell r="A1512" t="str">
            <v>001.17.14440</v>
          </cell>
          <cell r="B1512" t="str">
            <v>Fornecimento e instalação de poste circular cônico para luminária externa em tubo de aço pintado com zarcão sem janela fixado em base de concreto diâm.da ext. 58mm tipo reto com altura e base de fixação de 5320mm / 1000mm</v>
          </cell>
          <cell r="C1512" t="str">
            <v>UN</v>
          </cell>
          <cell r="D1512">
            <v>207.0797</v>
          </cell>
        </row>
        <row r="1513">
          <cell r="A1513" t="str">
            <v>001.17.14460</v>
          </cell>
          <cell r="B1513" t="str">
            <v>Fornecimento e instalação de poste circular cônico para luminária externa em tubo de aço pintado com zarcão sem janela fixado em base de concreto diâm.da ext. 58mm tipo reto com altura e base de fixação de 6220mm / 1100mm</v>
          </cell>
          <cell r="C1513" t="str">
            <v>UN</v>
          </cell>
          <cell r="D1513">
            <v>257.51650000000001</v>
          </cell>
        </row>
        <row r="1514">
          <cell r="A1514" t="str">
            <v>001.17.14480</v>
          </cell>
          <cell r="B1514" t="str">
            <v>Fornecimento e instalação de poste circular cônico para luminária externa em tubo de aço pintado com zarcão sem janela fixado em base de concreto diâm.da ext. 58mm tipo reto com altura e base de fixação de 8180mm / 1300mm</v>
          </cell>
          <cell r="C1514" t="str">
            <v>UN</v>
          </cell>
          <cell r="D1514">
            <v>361.6173</v>
          </cell>
        </row>
        <row r="1515">
          <cell r="A1515" t="str">
            <v>001.17.14500</v>
          </cell>
          <cell r="B1515" t="str">
            <v>Fornecimento e instalação de poste circular cônico para luminária externa em tubo de aço pintado com zarcão sem janela fixado em base de concreto diâm.da ext. 58mm tipo reto com altura e base de fixação de 10140mm / 1500mm</v>
          </cell>
          <cell r="C1515" t="str">
            <v>UN</v>
          </cell>
          <cell r="D1515">
            <v>441.87880000000001</v>
          </cell>
        </row>
        <row r="1516">
          <cell r="A1516" t="str">
            <v>001.17.14520</v>
          </cell>
          <cell r="B1516" t="str">
            <v>Fornecimento e instalação de poste circular cônico para luminária externa em tubo de aço pintado com zarcão sem janela fixado em base de concreto diâm.da ext. 58mm tipo curvo com altura e base de fixação de 6220mm / 1250mm</v>
          </cell>
          <cell r="C1516" t="str">
            <v>UN</v>
          </cell>
          <cell r="D1516">
            <v>261.99930000000001</v>
          </cell>
        </row>
        <row r="1517">
          <cell r="A1517" t="str">
            <v>001.17.14540</v>
          </cell>
          <cell r="B1517" t="str">
            <v>Fornecimento e instalação de poste circular cônico para luminária externa em tubo de aço pintado com zarcão sem janela fixado em base de concreto diâm.da ext. 58mm tipo curvo com altura e base de fixação de 7280mm / 1350mm</v>
          </cell>
          <cell r="C1517" t="str">
            <v>UN</v>
          </cell>
          <cell r="D1517">
            <v>305.80919999999998</v>
          </cell>
        </row>
        <row r="1518">
          <cell r="A1518" t="str">
            <v>001.17.14560</v>
          </cell>
          <cell r="B1518" t="str">
            <v>Fornecimento e instalação de poste circular cônico para luminária externa em tubo de aço pintado com zarcão sem janela fixado em base de concreto diâm.da ext. 58mm tipo curvo com altura e base de fixação de 9240mm / 1550mm</v>
          </cell>
          <cell r="C1518" t="str">
            <v>UN</v>
          </cell>
          <cell r="D1518">
            <v>392.49349999999998</v>
          </cell>
        </row>
        <row r="1519">
          <cell r="A1519" t="str">
            <v>001.17.14580</v>
          </cell>
          <cell r="B1519" t="str">
            <v>Fornecimento e instalação de poste circular cônico para luminária externa em tubo de aço pintado com zarcão sem janela fixado em base de concreto diâm.da ext. 58mm tipo curvo com altura e base de fixação de 10140mm / 1650mm</v>
          </cell>
          <cell r="C1519" t="str">
            <v>UN</v>
          </cell>
          <cell r="D1519">
            <v>439.78539999999998</v>
          </cell>
        </row>
        <row r="1520">
          <cell r="A1520" t="str">
            <v>001.17.14600</v>
          </cell>
          <cell r="B1520" t="str">
            <v>Fornecimento e instalação de poste circular cônico para luminária externa em tubo de aço pintado com zarcão sem janela fixado em base de concreto diâm.da ext. 58mm tipo duplo curvo com parte superior desmont  c/ altura e base de fixação de 6220mm / 1250</v>
          </cell>
          <cell r="C1520" t="str">
            <v>UN</v>
          </cell>
          <cell r="D1520">
            <v>312.59640000000002</v>
          </cell>
        </row>
        <row r="1521">
          <cell r="A1521" t="str">
            <v>001.17.14620</v>
          </cell>
          <cell r="B1521" t="str">
            <v>Fornecimento e instalação de poste circular cônico para luminária externa em tubo de aço pintado com zarcão sem janela fixado em base de concreto diâm.da ext. 58mm tipo duplo curvro com parte superior desmont c/ altura e base de fixação de 7280mm / 1350</v>
          </cell>
          <cell r="C1521" t="str">
            <v>UN</v>
          </cell>
          <cell r="D1521">
            <v>355.2</v>
          </cell>
        </row>
        <row r="1522">
          <cell r="A1522" t="str">
            <v>001.17.14640</v>
          </cell>
          <cell r="B1522" t="str">
            <v>Fornecimento e instalação de poste circular cônico para luminária externa em tubo de aço pintado com zarcão sem janela fixado em base de concreto diâm.da ext. 58mm tipo duplo curvo c/ parte superior desmont. c/ altura e base de fixação de 9240mm / 1550m</v>
          </cell>
          <cell r="C1522" t="str">
            <v>UN</v>
          </cell>
          <cell r="D1522">
            <v>443.10430000000002</v>
          </cell>
        </row>
        <row r="1523">
          <cell r="A1523" t="str">
            <v>001.17.14660</v>
          </cell>
          <cell r="B1523" t="str">
            <v>Fornecimento e instalação de poste circular cônico para luminária externa em tubo de aço pintado com zarcão sem janela fixado em base de concreto diâm.da ext. 58mm tipo duplo curvo c/ parte superior desmont c/ altura  e base de fixação de 10140mm / 1650</v>
          </cell>
          <cell r="C1523" t="str">
            <v>UN</v>
          </cell>
          <cell r="D1523">
            <v>487.37630000000001</v>
          </cell>
        </row>
        <row r="1524">
          <cell r="A1524" t="str">
            <v>001.17.14680</v>
          </cell>
          <cell r="B1524" t="str">
            <v>Forneciemnto e instalação de poste circular de concreto 7m/200kg</v>
          </cell>
          <cell r="C1524" t="str">
            <v>UN</v>
          </cell>
          <cell r="D1524">
            <v>190.94659999999999</v>
          </cell>
        </row>
        <row r="1525">
          <cell r="A1525" t="str">
            <v>001.17.14700</v>
          </cell>
          <cell r="B1525" t="str">
            <v>Fornecimento e instalação de poste circular de concreto 7m/400kg</v>
          </cell>
          <cell r="C1525" t="str">
            <v>UN</v>
          </cell>
          <cell r="D1525">
            <v>308.94659999999999</v>
          </cell>
        </row>
        <row r="1526">
          <cell r="A1526" t="str">
            <v>001.17.14720</v>
          </cell>
          <cell r="B1526" t="str">
            <v>Fornecimento e instalação de poste circular de concreto 9m/150kg</v>
          </cell>
          <cell r="C1526" t="str">
            <v>UN</v>
          </cell>
          <cell r="D1526">
            <v>206.1832</v>
          </cell>
        </row>
        <row r="1527">
          <cell r="A1527" t="str">
            <v>001.17.14740</v>
          </cell>
          <cell r="B1527" t="str">
            <v>Fornecimento e instalação de poste circular de concreto 9m/400kg</v>
          </cell>
          <cell r="C1527" t="str">
            <v>UN</v>
          </cell>
          <cell r="D1527">
            <v>367.1832</v>
          </cell>
        </row>
        <row r="1528">
          <cell r="A1528" t="str">
            <v>001.17.14760</v>
          </cell>
          <cell r="B1528" t="str">
            <v>Fornecimento e instalação de poste circular de concreto 10m/150kg</v>
          </cell>
          <cell r="C1528" t="str">
            <v>UN</v>
          </cell>
          <cell r="D1528">
            <v>481.41989999999998</v>
          </cell>
        </row>
        <row r="1529">
          <cell r="A1529" t="str">
            <v>001.17.14780</v>
          </cell>
          <cell r="B1529" t="str">
            <v>Fornecimento e instalação de poste circular de concreto 10m/400kg</v>
          </cell>
          <cell r="C1529" t="str">
            <v>UN</v>
          </cell>
          <cell r="D1529">
            <v>555.56989999999996</v>
          </cell>
        </row>
        <row r="1530">
          <cell r="A1530" t="str">
            <v>001.17.14800</v>
          </cell>
          <cell r="B1530" t="str">
            <v>Fornecimento e instalação de poste circular de concreto 10m/600kg</v>
          </cell>
          <cell r="C1530" t="str">
            <v>UN</v>
          </cell>
          <cell r="D1530">
            <v>434.41989999999998</v>
          </cell>
        </row>
        <row r="1531">
          <cell r="A1531" t="str">
            <v>001.17.14820</v>
          </cell>
          <cell r="B1531" t="str">
            <v>Fornecimento e instalação de poste circular de concreto 10m/800kg</v>
          </cell>
          <cell r="C1531" t="str">
            <v>UN</v>
          </cell>
          <cell r="D1531">
            <v>451.41989999999998</v>
          </cell>
        </row>
        <row r="1532">
          <cell r="A1532" t="str">
            <v>001.17.14840</v>
          </cell>
          <cell r="B1532" t="str">
            <v>Fornecimento e instalação de poste circular de concreto 11m/200kg</v>
          </cell>
          <cell r="C1532" t="str">
            <v>UN</v>
          </cell>
          <cell r="D1532">
            <v>591.65650000000005</v>
          </cell>
        </row>
        <row r="1533">
          <cell r="A1533" t="str">
            <v>001.17.14860</v>
          </cell>
          <cell r="B1533" t="str">
            <v>Fornecimento e instalação de poste circular de concreto 11m/300kg</v>
          </cell>
          <cell r="C1533" t="str">
            <v>UN</v>
          </cell>
          <cell r="D1533">
            <v>708.65650000000005</v>
          </cell>
        </row>
        <row r="1534">
          <cell r="A1534" t="str">
            <v>001.17.14880</v>
          </cell>
          <cell r="B1534" t="str">
            <v>Fornecimento e instalação de poste circular de concreto 11m/400kg</v>
          </cell>
          <cell r="C1534" t="str">
            <v>UN</v>
          </cell>
          <cell r="D1534">
            <v>693.25649999999996</v>
          </cell>
        </row>
        <row r="1535">
          <cell r="A1535" t="str">
            <v>001.17.14900</v>
          </cell>
          <cell r="B1535" t="str">
            <v>Fornecimento e instalação de poste circular de concreto 11m/600kg</v>
          </cell>
          <cell r="C1535" t="str">
            <v>UN</v>
          </cell>
          <cell r="D1535">
            <v>971.8931</v>
          </cell>
        </row>
        <row r="1536">
          <cell r="A1536" t="str">
            <v>001.17.14920</v>
          </cell>
          <cell r="B1536" t="str">
            <v>Fornecimento e instalação de poste circular de concreto 11m/800kg</v>
          </cell>
          <cell r="C1536" t="str">
            <v>UN</v>
          </cell>
          <cell r="D1536">
            <v>1208.4530999999999</v>
          </cell>
        </row>
        <row r="1537">
          <cell r="A1537" t="str">
            <v>001.17.14940</v>
          </cell>
          <cell r="B1537" t="str">
            <v>Fornecimento e instalação de poste circular de concreto 11m/1000kg</v>
          </cell>
          <cell r="C1537" t="str">
            <v>UN</v>
          </cell>
          <cell r="D1537">
            <v>806.8931</v>
          </cell>
        </row>
        <row r="1538">
          <cell r="A1538" t="str">
            <v>001.17.14960</v>
          </cell>
          <cell r="B1538" t="str">
            <v>Fornecimento e instalação de poste circular de concreto 13 m / 200 kg</v>
          </cell>
          <cell r="C1538" t="str">
            <v>UN</v>
          </cell>
          <cell r="D1538">
            <v>525.32169999999996</v>
          </cell>
        </row>
        <row r="1539">
          <cell r="A1539" t="str">
            <v>001.17.14980</v>
          </cell>
          <cell r="B1539" t="str">
            <v>Fornecimento e instalação de poste circular de concreto 15 m / 200 kg</v>
          </cell>
          <cell r="C1539" t="str">
            <v>UN</v>
          </cell>
          <cell r="D1539">
            <v>699.76639999999998</v>
          </cell>
        </row>
        <row r="1540">
          <cell r="A1540" t="str">
            <v>001.17.15000</v>
          </cell>
          <cell r="B1540" t="str">
            <v>Fornecimento e instalação de poste de concreto duplo t 9 m / 150 kg</v>
          </cell>
          <cell r="C1540" t="str">
            <v>UN</v>
          </cell>
          <cell r="D1540">
            <v>233.10319999999999</v>
          </cell>
        </row>
        <row r="1541">
          <cell r="A1541" t="str">
            <v>001.17.15020</v>
          </cell>
          <cell r="B1541" t="str">
            <v>Fornecimento e instalação de poste de concreto duplo t 10 m / 150 kg</v>
          </cell>
          <cell r="C1541" t="str">
            <v>UN</v>
          </cell>
          <cell r="D1541">
            <v>271.36989999999997</v>
          </cell>
        </row>
        <row r="1542">
          <cell r="A1542" t="str">
            <v>001.17.15040</v>
          </cell>
          <cell r="B1542" t="str">
            <v>Fornecimento e instalação de poste de concreto duplo t 10 m / 300 kg</v>
          </cell>
          <cell r="C1542" t="str">
            <v>UN</v>
          </cell>
          <cell r="D1542">
            <v>382.67989999999998</v>
          </cell>
        </row>
        <row r="1543">
          <cell r="A1543" t="str">
            <v>001.17.15060</v>
          </cell>
          <cell r="B1543" t="str">
            <v>Fornecimento e instalação de poste de concreto duplo t 10 m / 400 kg</v>
          </cell>
          <cell r="C1543" t="str">
            <v>UN</v>
          </cell>
          <cell r="D1543">
            <v>485.41989999999998</v>
          </cell>
        </row>
        <row r="1544">
          <cell r="A1544" t="str">
            <v>001.17.15080</v>
          </cell>
          <cell r="B1544" t="str">
            <v>Fornecimento e instalação de poste de concreto duplo t 10 m / 800 kg</v>
          </cell>
          <cell r="C1544" t="str">
            <v>UN</v>
          </cell>
          <cell r="D1544">
            <v>624.41989999999998</v>
          </cell>
        </row>
        <row r="1545">
          <cell r="A1545" t="str">
            <v>001.17.15100</v>
          </cell>
          <cell r="B1545" t="str">
            <v>Fornecimento e instalação de poste de concreto duplo t 11 m / 300 kg</v>
          </cell>
          <cell r="C1545" t="str">
            <v>UN</v>
          </cell>
          <cell r="D1545">
            <v>523.85649999999998</v>
          </cell>
        </row>
        <row r="1546">
          <cell r="A1546" t="str">
            <v>001.17.15120</v>
          </cell>
          <cell r="B1546" t="str">
            <v>Fornecimento e instalação de poste de concreto duplo t 11 m / 600 kg</v>
          </cell>
          <cell r="C1546" t="str">
            <v>UN</v>
          </cell>
          <cell r="D1546">
            <v>677.75649999999996</v>
          </cell>
        </row>
        <row r="1547">
          <cell r="A1547" t="str">
            <v>001.17.15140</v>
          </cell>
          <cell r="B1547" t="str">
            <v>Fornecimento e instalação de poste de concreto duplo t 11 m / 800 kg</v>
          </cell>
          <cell r="C1547" t="str">
            <v>UN</v>
          </cell>
          <cell r="D1547">
            <v>836.65650000000005</v>
          </cell>
        </row>
        <row r="1548">
          <cell r="A1548" t="str">
            <v>001.17.15160</v>
          </cell>
          <cell r="B1548" t="str">
            <v>Fornecimento e instalação de poste de concreto duplo t 10 m / 600 kg</v>
          </cell>
          <cell r="C1548" t="str">
            <v>UN</v>
          </cell>
          <cell r="D1548">
            <v>527.65650000000005</v>
          </cell>
        </row>
        <row r="1549">
          <cell r="A1549" t="str">
            <v>001.17.15180</v>
          </cell>
          <cell r="B1549" t="str">
            <v>Para-raio cristal valve c/ centelhador e disparador classe 15 0kv</v>
          </cell>
          <cell r="C1549" t="str">
            <v>UN</v>
          </cell>
          <cell r="D1549">
            <v>121.3366</v>
          </cell>
        </row>
        <row r="1550">
          <cell r="A1550" t="str">
            <v>001.17.15200</v>
          </cell>
          <cell r="B1550" t="str">
            <v>Pára-raios cristal c/ centelhador e disparador classe 13,8 kv</v>
          </cell>
          <cell r="C1550" t="str">
            <v>UN</v>
          </cell>
          <cell r="D1550">
            <v>90.236599999999996</v>
          </cell>
        </row>
        <row r="1551">
          <cell r="A1551" t="str">
            <v>001.17.15220</v>
          </cell>
          <cell r="B1551" t="str">
            <v>Fornecimento e aplicação de pasta penetrox</v>
          </cell>
          <cell r="C1551" t="str">
            <v>KG</v>
          </cell>
          <cell r="D1551">
            <v>4</v>
          </cell>
        </row>
        <row r="1552">
          <cell r="A1552" t="str">
            <v>001.17.15240</v>
          </cell>
          <cell r="B1552" t="str">
            <v>Revisão em ponto de energia c/ reaperto e substituição de fita isolante</v>
          </cell>
          <cell r="C1552" t="str">
            <v>PT</v>
          </cell>
          <cell r="D1552">
            <v>4.4172000000000002</v>
          </cell>
        </row>
        <row r="1553">
          <cell r="A1553" t="str">
            <v>001.17.15260</v>
          </cell>
          <cell r="B1553" t="str">
            <v>Manutenção de aterramento de micro computadores</v>
          </cell>
          <cell r="C1553" t="str">
            <v>CJ</v>
          </cell>
          <cell r="D1553">
            <v>45.086399999999998</v>
          </cell>
        </row>
        <row r="1554">
          <cell r="A1554" t="str">
            <v>001.17.15280</v>
          </cell>
          <cell r="B1554" t="str">
            <v>Fornecimento e substituição de espelho (ou placa) p/ tomada e/ou interruptor 4""""x2""""</v>
          </cell>
          <cell r="C1554" t="str">
            <v>UN</v>
          </cell>
          <cell r="D1554">
            <v>1.575</v>
          </cell>
        </row>
        <row r="1555">
          <cell r="A1555" t="str">
            <v>001.17.15300</v>
          </cell>
          <cell r="B1555" t="str">
            <v>Fornecimento e substituição de espelho (ou placa) p/ tomada e/ou interruptor 4""""x4""""</v>
          </cell>
          <cell r="C1555" t="str">
            <v>UN</v>
          </cell>
          <cell r="D1555">
            <v>2.9049999999999998</v>
          </cell>
        </row>
        <row r="1556">
          <cell r="A1556" t="str">
            <v>001.17.15320</v>
          </cell>
          <cell r="B1556" t="str">
            <v>Fornecimento e substituição de tomada simples universal com espelho</v>
          </cell>
          <cell r="C1556" t="str">
            <v>UN</v>
          </cell>
          <cell r="D1556">
            <v>6.0086000000000004</v>
          </cell>
        </row>
        <row r="1557">
          <cell r="A1557" t="str">
            <v>001.17.15340</v>
          </cell>
          <cell r="B1557" t="str">
            <v>Fornecimento e substituição de interruptor c/ uma tecla simples c/ espelho</v>
          </cell>
          <cell r="C1557" t="str">
            <v>UN</v>
          </cell>
          <cell r="D1557">
            <v>6.4085999999999999</v>
          </cell>
        </row>
        <row r="1558">
          <cell r="A1558" t="str">
            <v>001.17.15360</v>
          </cell>
          <cell r="B1558" t="str">
            <v>Fornecimento e substituição de interruptor c/ duas teclas simples c/ espelho</v>
          </cell>
          <cell r="C1558" t="str">
            <v>UN</v>
          </cell>
          <cell r="D1558">
            <v>7.8613</v>
          </cell>
        </row>
        <row r="1559">
          <cell r="A1559" t="str">
            <v>001.17.15380</v>
          </cell>
          <cell r="B1559" t="str">
            <v>Forencimento e substituição de interruptor c/ tres teclas simples c/ espelho</v>
          </cell>
          <cell r="C1559" t="str">
            <v>UN</v>
          </cell>
          <cell r="D1559">
            <v>13.935700000000001</v>
          </cell>
        </row>
        <row r="1560">
          <cell r="A1560" t="str">
            <v>001.17.15400</v>
          </cell>
          <cell r="B1560" t="str">
            <v>Fornecimento e substituição de interruptor c/ uma tecla paralela e espelho</v>
          </cell>
          <cell r="C1560" t="str">
            <v>UN</v>
          </cell>
          <cell r="D1560">
            <v>13.676600000000001</v>
          </cell>
        </row>
        <row r="1561">
          <cell r="A1561" t="str">
            <v>001.17.15420</v>
          </cell>
          <cell r="B1561" t="str">
            <v>Fornecimento e substituição de reator simples a.f.p./p.r. - 1x20 w</v>
          </cell>
          <cell r="C1561" t="str">
            <v>UN</v>
          </cell>
          <cell r="D1561">
            <v>19.089300000000001</v>
          </cell>
        </row>
        <row r="1562">
          <cell r="A1562" t="str">
            <v>001.17.15440</v>
          </cell>
          <cell r="B1562" t="str">
            <v>Fornecimento e substituição de reator simples a.f.p./p.r. - 1x40 w</v>
          </cell>
          <cell r="C1562" t="str">
            <v>UN</v>
          </cell>
          <cell r="D1562">
            <v>42.519300000000001</v>
          </cell>
        </row>
        <row r="1563">
          <cell r="A1563" t="str">
            <v>001.17.15460</v>
          </cell>
          <cell r="B1563" t="str">
            <v>Fornecimento e substituição de reator duplo a.f.p./p.r. - 2x20 w</v>
          </cell>
          <cell r="C1563" t="str">
            <v>UN</v>
          </cell>
          <cell r="D1563">
            <v>27.742999999999999</v>
          </cell>
        </row>
        <row r="1564">
          <cell r="A1564" t="str">
            <v>001.17.15480</v>
          </cell>
          <cell r="B1564" t="str">
            <v>Fornecimento e substituição de reator duplo a.f.p./p.r. - 2x40 w</v>
          </cell>
          <cell r="C1564" t="str">
            <v>UN</v>
          </cell>
          <cell r="D1564">
            <v>40.893000000000001</v>
          </cell>
        </row>
        <row r="1565">
          <cell r="A1565" t="str">
            <v>001.17.15500</v>
          </cell>
          <cell r="B1565" t="str">
            <v>Fornecimento e substituição de lâmpada incandescente de 60 w</v>
          </cell>
          <cell r="C1565" t="str">
            <v>UN</v>
          </cell>
          <cell r="D1565">
            <v>2.0036999999999998</v>
          </cell>
        </row>
        <row r="1566">
          <cell r="A1566" t="str">
            <v>001.17.15520</v>
          </cell>
          <cell r="B1566" t="str">
            <v>Fornecimento e substituição de lâmpada incandescente de 100 w</v>
          </cell>
          <cell r="C1566" t="str">
            <v>UN</v>
          </cell>
          <cell r="D1566">
            <v>2.3237000000000001</v>
          </cell>
        </row>
        <row r="1567">
          <cell r="A1567" t="str">
            <v>001.17.15540</v>
          </cell>
          <cell r="B1567" t="str">
            <v>Fornecimento e substituição de lâmpada fluorescente de 20 w</v>
          </cell>
          <cell r="C1567" t="str">
            <v>UN</v>
          </cell>
          <cell r="D1567">
            <v>4.4036999999999997</v>
          </cell>
        </row>
        <row r="1568">
          <cell r="A1568" t="str">
            <v>001.17.15560</v>
          </cell>
          <cell r="B1568" t="str">
            <v>Fornecimento e substituição de lâmpada fluorescente de 40 w</v>
          </cell>
          <cell r="C1568" t="str">
            <v>UN</v>
          </cell>
          <cell r="D1568">
            <v>4.4036999999999997</v>
          </cell>
        </row>
        <row r="1569">
          <cell r="A1569" t="str">
            <v>001.17.15580</v>
          </cell>
          <cell r="B1569" t="str">
            <v>Fornecimento e substituição de disjuntor monopolar de 15 a</v>
          </cell>
          <cell r="C1569" t="str">
            <v>UN</v>
          </cell>
          <cell r="D1569">
            <v>8.6944999999999997</v>
          </cell>
        </row>
        <row r="1570">
          <cell r="A1570" t="str">
            <v>001.17.15600</v>
          </cell>
          <cell r="B1570" t="str">
            <v>Fornecimento e substituição de disjuntor monopolar de 20 a</v>
          </cell>
          <cell r="C1570" t="str">
            <v>UN</v>
          </cell>
          <cell r="D1570">
            <v>8.6944999999999997</v>
          </cell>
        </row>
        <row r="1571">
          <cell r="A1571" t="str">
            <v>001.17.15620</v>
          </cell>
          <cell r="B1571" t="str">
            <v>Fornecimento e substituição de disjuntor monopolar de 30 a</v>
          </cell>
          <cell r="C1571" t="str">
            <v>UN</v>
          </cell>
          <cell r="D1571">
            <v>8.6944999999999997</v>
          </cell>
        </row>
        <row r="1572">
          <cell r="A1572" t="str">
            <v>001.17.15640</v>
          </cell>
          <cell r="B1572" t="str">
            <v>Fornecimento e substituição de disjuntor monopolar de 40 a</v>
          </cell>
          <cell r="C1572" t="str">
            <v>UN</v>
          </cell>
          <cell r="D1572">
            <v>10.5945</v>
          </cell>
        </row>
        <row r="1573">
          <cell r="A1573" t="str">
            <v>001.17.15660</v>
          </cell>
          <cell r="B1573" t="str">
            <v>Fornecimento e substituição de disjuntor monopolar de 50 a</v>
          </cell>
          <cell r="C1573" t="str">
            <v>UN</v>
          </cell>
          <cell r="D1573">
            <v>10.5945</v>
          </cell>
        </row>
        <row r="1574">
          <cell r="A1574" t="str">
            <v>001.17.15680</v>
          </cell>
          <cell r="B1574" t="str">
            <v>Fornecimento e substituição de disjuntor bipolar de 15 a</v>
          </cell>
          <cell r="C1574" t="str">
            <v>UN</v>
          </cell>
          <cell r="D1574">
            <v>34.939300000000003</v>
          </cell>
        </row>
        <row r="1575">
          <cell r="A1575" t="str">
            <v>001.17.15700</v>
          </cell>
          <cell r="B1575" t="str">
            <v>Fornecimento e substituição de disjuntor bipolar de 20 a</v>
          </cell>
          <cell r="C1575" t="str">
            <v>UN</v>
          </cell>
          <cell r="D1575">
            <v>34.939300000000003</v>
          </cell>
        </row>
        <row r="1576">
          <cell r="A1576" t="str">
            <v>001.17.15720</v>
          </cell>
          <cell r="B1576" t="str">
            <v>Fornecimento e substituição de disjuntor bipolar de 30 a</v>
          </cell>
          <cell r="C1576" t="str">
            <v>UN</v>
          </cell>
          <cell r="D1576">
            <v>34.939300000000003</v>
          </cell>
        </row>
        <row r="1577">
          <cell r="A1577" t="str">
            <v>001.17.15740</v>
          </cell>
          <cell r="B1577" t="str">
            <v>Fornecimento e substituição de disjuntor bipolar de 40 a</v>
          </cell>
          <cell r="C1577" t="str">
            <v>UN</v>
          </cell>
          <cell r="D1577">
            <v>34.939300000000003</v>
          </cell>
        </row>
        <row r="1578">
          <cell r="A1578" t="str">
            <v>001.17.15760</v>
          </cell>
          <cell r="B1578" t="str">
            <v>Fornecimento e substituição de disjuntor bipolar de 50 a</v>
          </cell>
          <cell r="C1578" t="str">
            <v>UN</v>
          </cell>
          <cell r="D1578">
            <v>34.939300000000003</v>
          </cell>
        </row>
        <row r="1579">
          <cell r="A1579" t="str">
            <v>001.17.15780</v>
          </cell>
          <cell r="B1579" t="str">
            <v>Fornecimento e substituição de disjuntor tripolar de 15 a</v>
          </cell>
          <cell r="C1579" t="str">
            <v>UN</v>
          </cell>
          <cell r="D1579">
            <v>36.660299999999999</v>
          </cell>
        </row>
        <row r="1580">
          <cell r="A1580" t="str">
            <v>001.17.15800</v>
          </cell>
          <cell r="B1580" t="str">
            <v>Fornecimento e substituição de disjuntor tripolar de 20 a</v>
          </cell>
          <cell r="C1580" t="str">
            <v>UN</v>
          </cell>
          <cell r="D1580">
            <v>36.660299999999999</v>
          </cell>
        </row>
        <row r="1581">
          <cell r="A1581" t="str">
            <v>001.17.15820</v>
          </cell>
          <cell r="B1581" t="str">
            <v>Fornecimento e substituição de disjuntor tripolar de 30 a</v>
          </cell>
          <cell r="C1581" t="str">
            <v>UN</v>
          </cell>
          <cell r="D1581">
            <v>35.636600000000001</v>
          </cell>
        </row>
        <row r="1582">
          <cell r="A1582" t="str">
            <v>001.17.15840</v>
          </cell>
          <cell r="B1582" t="str">
            <v>Fornecimento e substituição de disjuntor tripolar de 40 a</v>
          </cell>
          <cell r="C1582" t="str">
            <v>UN</v>
          </cell>
          <cell r="D1582">
            <v>36.660299999999999</v>
          </cell>
        </row>
        <row r="1583">
          <cell r="A1583" t="str">
            <v>001.17.15860</v>
          </cell>
          <cell r="B1583" t="str">
            <v>Fornecimento e substituição de disjuntor tripolar de 50 a</v>
          </cell>
          <cell r="C1583" t="str">
            <v>UN</v>
          </cell>
          <cell r="D1583">
            <v>36.660299999999999</v>
          </cell>
        </row>
        <row r="1584">
          <cell r="A1584" t="str">
            <v>001.17.15880</v>
          </cell>
          <cell r="B1584" t="str">
            <v>Fornecimento e substituição de disjuntor tripolar de 70 a</v>
          </cell>
          <cell r="C1584" t="str">
            <v>UN</v>
          </cell>
          <cell r="D1584">
            <v>44.760300000000001</v>
          </cell>
        </row>
        <row r="1585">
          <cell r="A1585" t="str">
            <v>001.17.15900</v>
          </cell>
          <cell r="B1585" t="str">
            <v>Fornecimento e substituição de disjuntor tripolar de 90 a</v>
          </cell>
          <cell r="C1585" t="str">
            <v>UN</v>
          </cell>
          <cell r="D1585">
            <v>44.760300000000001</v>
          </cell>
        </row>
        <row r="1586">
          <cell r="A1586" t="str">
            <v>001.17.15920</v>
          </cell>
          <cell r="B1586" t="str">
            <v>Fornecimento e substituição de disjuntor tripolar de 100 a</v>
          </cell>
          <cell r="C1586" t="str">
            <v>UN</v>
          </cell>
          <cell r="D1586">
            <v>44.760300000000001</v>
          </cell>
        </row>
        <row r="1587">
          <cell r="A1587" t="str">
            <v>001.18</v>
          </cell>
          <cell r="B1587" t="str">
            <v>INSTALAÇÕES HIDRO-SANITÁRIAS E INCÊNDIO</v>
          </cell>
          <cell r="D1587">
            <v>93490.968800000002</v>
          </cell>
        </row>
        <row r="1588">
          <cell r="A1588" t="str">
            <v>001.18.00020</v>
          </cell>
          <cell r="B1588" t="str">
            <v>Abertura e enchimento de rasgos na alvenaria para passagem de canalização diâmetro 1/2 à 1 pol</v>
          </cell>
          <cell r="C1588" t="str">
            <v>ML</v>
          </cell>
          <cell r="D1588">
            <v>2.9782999999999999</v>
          </cell>
        </row>
        <row r="1589">
          <cell r="A1589" t="str">
            <v>001.18.00040</v>
          </cell>
          <cell r="B1589" t="str">
            <v>Abertura e enchimento de rasgos na alvenaria para passagem de canalização diâmetro 1 1/4 à 2 pol</v>
          </cell>
          <cell r="C1589" t="str">
            <v>ML</v>
          </cell>
          <cell r="D1589">
            <v>4.4509999999999996</v>
          </cell>
        </row>
        <row r="1590">
          <cell r="A1590" t="str">
            <v>001.18.00060</v>
          </cell>
          <cell r="B1590" t="str">
            <v>Abertura e enchimento de rasgos na alvenaria para passagem de canalização diâmetro 2.5 à 4 pol</v>
          </cell>
          <cell r="C1590" t="str">
            <v>ML</v>
          </cell>
          <cell r="D1590">
            <v>6.6715999999999998</v>
          </cell>
        </row>
        <row r="1591">
          <cell r="A1591" t="str">
            <v>001.18.00080</v>
          </cell>
          <cell r="B1591" t="str">
            <v>Abertura e enchimento de rasgos no concreto para passagem de canalização diâmetro de 1/2 à 1 pol</v>
          </cell>
          <cell r="C1591" t="str">
            <v>ML</v>
          </cell>
          <cell r="D1591">
            <v>5.7521000000000004</v>
          </cell>
        </row>
        <row r="1592">
          <cell r="A1592" t="str">
            <v>001.18.00100</v>
          </cell>
          <cell r="B1592" t="str">
            <v>Abertura e enchimento de rasgos no concreto para passagem de canalização diâmetro 1 1/4 à 2 pol</v>
          </cell>
          <cell r="C1592" t="str">
            <v>ML</v>
          </cell>
          <cell r="D1592">
            <v>8.6152999999999995</v>
          </cell>
        </row>
        <row r="1593">
          <cell r="A1593" t="str">
            <v>001.18.00120</v>
          </cell>
          <cell r="B1593" t="str">
            <v>Abertura e enchimento de rasgos no concreto para passagem de canalização diâmetro 2 1/2 à 4 pol</v>
          </cell>
          <cell r="C1593" t="str">
            <v>ML</v>
          </cell>
          <cell r="D1593">
            <v>13.463800000000001</v>
          </cell>
        </row>
        <row r="1594">
          <cell r="A1594" t="str">
            <v>001.18.00140</v>
          </cell>
          <cell r="B1594" t="str">
            <v>Fornecimento e instalação de entrada padrão de água através de cavalete completo em tubo de fºgº, padrão sanemat - 3/4""""""""</v>
          </cell>
          <cell r="C1594" t="str">
            <v>UN</v>
          </cell>
          <cell r="D1594">
            <v>34.5366</v>
          </cell>
        </row>
        <row r="1595">
          <cell r="A1595" t="str">
            <v>001.18.00160</v>
          </cell>
          <cell r="B1595" t="str">
            <v>Execução de caixa p/abrigar torneira ou registro conf.detalhe n.20 do dop</v>
          </cell>
          <cell r="C1595" t="str">
            <v>CJ</v>
          </cell>
          <cell r="D1595">
            <v>113.4735</v>
          </cell>
        </row>
        <row r="1596">
          <cell r="A1596" t="str">
            <v>001.18.00180</v>
          </cell>
          <cell r="B1596" t="str">
            <v>Fornecimento e colocação de caixa de água de pvc, incl tampa de 1000 litros</v>
          </cell>
          <cell r="C1596" t="str">
            <v>UN</v>
          </cell>
          <cell r="D1596">
            <v>238.58330000000001</v>
          </cell>
        </row>
        <row r="1597">
          <cell r="A1597" t="str">
            <v>001.18.00200</v>
          </cell>
          <cell r="B1597" t="str">
            <v>Fornecimento e colocação de caixa de água de pvc, incl tampa de 500 litros</v>
          </cell>
          <cell r="C1597" t="str">
            <v>UN</v>
          </cell>
          <cell r="D1597">
            <v>141.8151</v>
          </cell>
        </row>
        <row r="1598">
          <cell r="A1598" t="str">
            <v>001.18.00220</v>
          </cell>
          <cell r="B1598" t="str">
            <v>Fornecimento e colocação de caixa de água de pvc, incl tampa de 310 litros</v>
          </cell>
          <cell r="C1598" t="str">
            <v>UN</v>
          </cell>
          <cell r="D1598">
            <v>138.744</v>
          </cell>
        </row>
        <row r="1599">
          <cell r="A1599" t="str">
            <v>001.18.00240</v>
          </cell>
          <cell r="B1599" t="str">
            <v>Fornecimento e colocação de caixa de água de pvc, incl tampa de 100 litros</v>
          </cell>
          <cell r="C1599" t="str">
            <v>UN</v>
          </cell>
          <cell r="D1599">
            <v>136.69659999999999</v>
          </cell>
        </row>
        <row r="1600">
          <cell r="A1600" t="str">
            <v>001.18.00260</v>
          </cell>
          <cell r="B1600" t="str">
            <v>Fornecimento e  instalação de caixa de água metálica tipo taça com altura total de 6.00 m inclusive pintura (interna e externa)  base de fixação e instalação, de 5.000 litros</v>
          </cell>
          <cell r="C1600" t="str">
            <v>UN</v>
          </cell>
          <cell r="D1600">
            <v>9800</v>
          </cell>
        </row>
        <row r="1601">
          <cell r="A1601" t="str">
            <v>001.18.00280</v>
          </cell>
          <cell r="B1601" t="str">
            <v>Fornecimento e instalação de bóia interna tipo (são paulo) p/ caixa de água  amarelo bruto n.1350 marca deca 2 pol</v>
          </cell>
          <cell r="C1601" t="str">
            <v>UN</v>
          </cell>
          <cell r="D1601">
            <v>62.978200000000001</v>
          </cell>
        </row>
        <row r="1602">
          <cell r="A1602" t="str">
            <v>001.18.00300</v>
          </cell>
          <cell r="B1602" t="str">
            <v>Fornecimento e instalação de bóia interna tipo (são paulo) p/ caixa de água  amarelo bruto n.1350 marca deca 1 1/2 pol</v>
          </cell>
          <cell r="C1602" t="str">
            <v>UN</v>
          </cell>
          <cell r="D1602">
            <v>52.971600000000002</v>
          </cell>
        </row>
        <row r="1603">
          <cell r="A1603" t="str">
            <v>001.18.00320</v>
          </cell>
          <cell r="B1603" t="str">
            <v>Fornecimento e instalação de bóia interna tipo (são paulo) p/ caixa de água  amarelo bruto n.1350 marca deca 1 1/4 pol</v>
          </cell>
          <cell r="C1603" t="str">
            <v>UN</v>
          </cell>
          <cell r="D1603">
            <v>42.104500000000002</v>
          </cell>
        </row>
        <row r="1604">
          <cell r="A1604" t="str">
            <v>001.18.00340</v>
          </cell>
          <cell r="B1604" t="str">
            <v>Fornecimento e instalação de bóia interna tipo (são paulo) p/ caixa de água  amarelo bruto n.1350 marca deca 1 pol</v>
          </cell>
          <cell r="C1604" t="str">
            <v>UN</v>
          </cell>
          <cell r="D1604">
            <v>30.848400000000002</v>
          </cell>
        </row>
        <row r="1605">
          <cell r="A1605" t="str">
            <v>001.18.00360</v>
          </cell>
          <cell r="B1605" t="str">
            <v>Fornecimento e instalação de bóia interna tipo (são paulo) p/ caixa de água  amarelo bruto n.1350 marca deca 3/4 pol</v>
          </cell>
          <cell r="C1605" t="str">
            <v>UN</v>
          </cell>
          <cell r="D1605">
            <v>24.903700000000001</v>
          </cell>
        </row>
        <row r="1606">
          <cell r="A1606" t="str">
            <v>001.18.00380</v>
          </cell>
          <cell r="B1606" t="str">
            <v>Fornecimento e instalação de bóia interna tipo (são paulo) p/ caixa de água  amarelo bruto n.1350 marca deca 1/2 pol</v>
          </cell>
          <cell r="C1606" t="str">
            <v>UN</v>
          </cell>
          <cell r="D1606">
            <v>22.883700000000001</v>
          </cell>
        </row>
        <row r="1607">
          <cell r="A1607" t="str">
            <v>001.18.00400</v>
          </cell>
          <cell r="B1607" t="str">
            <v>Fornecimento e instalação de torneira bóia p/ caixa de água em pvc marca cipla 1 pol</v>
          </cell>
          <cell r="C1607" t="str">
            <v>UN</v>
          </cell>
          <cell r="D1607">
            <v>11.4284</v>
          </cell>
        </row>
        <row r="1608">
          <cell r="A1608" t="str">
            <v>001.18.00420</v>
          </cell>
          <cell r="B1608" t="str">
            <v>Fornecimento e instalação de torneira bóia p/ caixa de água em pvc marca cipla 3/4 pol</v>
          </cell>
          <cell r="C1608" t="str">
            <v>UN</v>
          </cell>
          <cell r="D1608">
            <v>10.733700000000001</v>
          </cell>
        </row>
        <row r="1609">
          <cell r="A1609" t="str">
            <v>001.18.00440</v>
          </cell>
          <cell r="B1609" t="str">
            <v>Fornecimento e instalação de torneira bóia p/ caixa de água em pvc marca cipla 1/2 pol</v>
          </cell>
          <cell r="C1609" t="str">
            <v>UN</v>
          </cell>
          <cell r="D1609">
            <v>10.733700000000001</v>
          </cell>
        </row>
        <row r="1610">
          <cell r="A1610" t="str">
            <v>001.18.00460</v>
          </cell>
          <cell r="B1610" t="str">
            <v>Tubo de pvc rígido soldável marrom em barra de 6 m diâmetro 110mm (4) pol</v>
          </cell>
          <cell r="C1610" t="str">
            <v>M</v>
          </cell>
          <cell r="D1610">
            <v>31.852799999999998</v>
          </cell>
        </row>
        <row r="1611">
          <cell r="A1611" t="str">
            <v>001.18.00480</v>
          </cell>
          <cell r="B1611" t="str">
            <v>Tubo de pvc rígido soldável marrom em barra de 6 m diâmetro 85mm (3) pol</v>
          </cell>
          <cell r="C1611" t="str">
            <v>M</v>
          </cell>
          <cell r="D1611">
            <v>27.000699999999998</v>
          </cell>
        </row>
        <row r="1612">
          <cell r="A1612" t="str">
            <v>001.18.00500</v>
          </cell>
          <cell r="B1612" t="str">
            <v>Tubo de pvc rígido soldável marrom em barra de 6 m diâmetro 75mm (2.5) pol</v>
          </cell>
          <cell r="C1612" t="str">
            <v>M</v>
          </cell>
          <cell r="D1612">
            <v>15.045500000000001</v>
          </cell>
        </row>
        <row r="1613">
          <cell r="A1613" t="str">
            <v>001.18.00520</v>
          </cell>
          <cell r="B1613" t="str">
            <v>Tubo de pvc rígido soldável marrom em barra de 6 m diâmetro 60mm (2) pl</v>
          </cell>
          <cell r="C1613" t="str">
            <v>M</v>
          </cell>
          <cell r="D1613">
            <v>10.137499999999999</v>
          </cell>
        </row>
        <row r="1614">
          <cell r="A1614" t="str">
            <v>001.18.00540</v>
          </cell>
          <cell r="B1614" t="str">
            <v>Tubo de pvc rígido soldável marrom em barra de 6 m diâmetro 50mm (1.5) pol</v>
          </cell>
          <cell r="C1614" t="str">
            <v>M</v>
          </cell>
          <cell r="D1614">
            <v>6.3810000000000002</v>
          </cell>
        </row>
        <row r="1615">
          <cell r="A1615" t="str">
            <v>001.18.00560</v>
          </cell>
          <cell r="B1615" t="str">
            <v>Tubo de pvc rígido soldável marrom em barra de 6 m diâmetro 40mm (1.1/4) pol</v>
          </cell>
          <cell r="C1615" t="str">
            <v>M</v>
          </cell>
          <cell r="D1615">
            <v>7.0473999999999997</v>
          </cell>
        </row>
        <row r="1616">
          <cell r="A1616" t="str">
            <v>001.18.00580</v>
          </cell>
          <cell r="B1616" t="str">
            <v>Tubo de pvc rígido soldável marrom em barra de 6 m diâmetro 32mm (1) pol</v>
          </cell>
          <cell r="C1616" t="str">
            <v>M</v>
          </cell>
          <cell r="D1616">
            <v>5.3955000000000002</v>
          </cell>
        </row>
        <row r="1617">
          <cell r="A1617" t="str">
            <v>001.18.00600</v>
          </cell>
          <cell r="B1617" t="str">
            <v>Tubo de pvc rígido sodável marrom em barra de 6 m diâmetro 25mm (3/4) pol</v>
          </cell>
          <cell r="C1617" t="str">
            <v>M</v>
          </cell>
          <cell r="D1617">
            <v>2.2833000000000001</v>
          </cell>
        </row>
        <row r="1618">
          <cell r="A1618" t="str">
            <v>001.18.00620</v>
          </cell>
          <cell r="B1618" t="str">
            <v>Tubo de pvc rígido soldável marrom em barra de 6 m diâmetro 20mm (1/2) pol</v>
          </cell>
          <cell r="C1618" t="str">
            <v>M</v>
          </cell>
          <cell r="D1618">
            <v>2.0569000000000002</v>
          </cell>
        </row>
        <row r="1619">
          <cell r="A1619" t="str">
            <v>001.18.00640</v>
          </cell>
          <cell r="B1619" t="str">
            <v>Curva de 90º de pvc rígido para tubo soldável 110mm ( 4 pol )</v>
          </cell>
          <cell r="C1619" t="str">
            <v>UN</v>
          </cell>
          <cell r="D1619">
            <v>32.911099999999998</v>
          </cell>
        </row>
        <row r="1620">
          <cell r="A1620" t="str">
            <v>001.18.00660</v>
          </cell>
          <cell r="B1620" t="str">
            <v>Curva de 90º de pvc rígido para tubo soldável 85mm ( 3 pol )</v>
          </cell>
          <cell r="C1620" t="str">
            <v>UN</v>
          </cell>
          <cell r="D1620">
            <v>16.596800000000002</v>
          </cell>
        </row>
        <row r="1621">
          <cell r="A1621" t="str">
            <v>001.18.00680</v>
          </cell>
          <cell r="B1621" t="str">
            <v>Curva de 90º de pvc rígido para tubo soldável 75mm (21/2 pol)</v>
          </cell>
          <cell r="C1621" t="str">
            <v>UN</v>
          </cell>
          <cell r="D1621">
            <v>17.026800000000001</v>
          </cell>
        </row>
        <row r="1622">
          <cell r="A1622" t="str">
            <v>001.18.00700</v>
          </cell>
          <cell r="B1622" t="str">
            <v>Curva de 90º de pvc rígido para tubo soldável 60mm (2 pol)</v>
          </cell>
          <cell r="C1622" t="str">
            <v>UN</v>
          </cell>
          <cell r="D1622">
            <v>14.2727</v>
          </cell>
        </row>
        <row r="1623">
          <cell r="A1623" t="str">
            <v>001.18.00720</v>
          </cell>
          <cell r="B1623" t="str">
            <v>Curva de 90º de pvc rígido para tubo soldável 50mm (1 1/2 pol)</v>
          </cell>
          <cell r="C1623" t="str">
            <v>UN</v>
          </cell>
          <cell r="D1623">
            <v>7.2327000000000004</v>
          </cell>
        </row>
        <row r="1624">
          <cell r="A1624" t="str">
            <v>001.18.00740</v>
          </cell>
          <cell r="B1624" t="str">
            <v>Curva de 90º de pvc rígido para tubo soldável 40mm (1 1/4 pol)</v>
          </cell>
          <cell r="C1624" t="str">
            <v>UN</v>
          </cell>
          <cell r="D1624">
            <v>6.2226999999999997</v>
          </cell>
        </row>
        <row r="1625">
          <cell r="A1625" t="str">
            <v>001.18.00760</v>
          </cell>
          <cell r="B1625" t="str">
            <v>Curva de 90º de pvc rígido para tubo soldável 32mm (1 pol)</v>
          </cell>
          <cell r="C1625" t="str">
            <v>UN</v>
          </cell>
          <cell r="D1625">
            <v>6.4326999999999996</v>
          </cell>
        </row>
        <row r="1626">
          <cell r="A1626" t="str">
            <v>001.18.00780</v>
          </cell>
          <cell r="B1626" t="str">
            <v>Curva de 90º de pvc rígido para tubo soldável 25mm (3/4 pol)</v>
          </cell>
          <cell r="C1626" t="str">
            <v>UN</v>
          </cell>
          <cell r="D1626">
            <v>3.9483999999999999</v>
          </cell>
        </row>
        <row r="1627">
          <cell r="A1627" t="str">
            <v>001.18.00800</v>
          </cell>
          <cell r="B1627" t="str">
            <v>Curva de 90º de pvc rígido para tubo soldável 20mm (1/2 pol)</v>
          </cell>
          <cell r="C1627" t="str">
            <v>UN</v>
          </cell>
          <cell r="D1627">
            <v>3.1084000000000001</v>
          </cell>
        </row>
        <row r="1628">
          <cell r="A1628" t="str">
            <v>001.18.00820</v>
          </cell>
          <cell r="B1628" t="str">
            <v>Curva de 45º de pvc rígido para tubo soldável 110mm ( 4 pol )</v>
          </cell>
          <cell r="C1628" t="str">
            <v>UN</v>
          </cell>
          <cell r="D1628">
            <v>28.441099999999999</v>
          </cell>
        </row>
        <row r="1629">
          <cell r="A1629" t="str">
            <v>001.18.00840</v>
          </cell>
          <cell r="B1629" t="str">
            <v>Curva de 45º de pvc rígido para tubo soldável 85mm ( 3 pol )</v>
          </cell>
          <cell r="C1629" t="str">
            <v>UN</v>
          </cell>
          <cell r="D1629">
            <v>13.2468</v>
          </cell>
        </row>
        <row r="1630">
          <cell r="A1630" t="str">
            <v>001.18.00860</v>
          </cell>
          <cell r="B1630" t="str">
            <v>Curva de 45º de pvc rígido para tubo soldável 75mm ( 2 1/2 pol )</v>
          </cell>
          <cell r="C1630" t="str">
            <v>UN</v>
          </cell>
          <cell r="D1630">
            <v>9.6468000000000007</v>
          </cell>
        </row>
        <row r="1631">
          <cell r="A1631" t="str">
            <v>001.18.00880</v>
          </cell>
          <cell r="B1631" t="str">
            <v>Curva de 45º de pvc rígido para tubo soldável 60mm ( 2  pol )</v>
          </cell>
          <cell r="C1631" t="str">
            <v>UN</v>
          </cell>
          <cell r="D1631">
            <v>5.8327</v>
          </cell>
        </row>
        <row r="1632">
          <cell r="A1632" t="str">
            <v>001.18.00900</v>
          </cell>
          <cell r="B1632" t="str">
            <v>Curva de 45º de pvc rígido para tubo soldável 50mm ( 1 1/2  pol )</v>
          </cell>
          <cell r="C1632" t="str">
            <v>UN</v>
          </cell>
          <cell r="D1632">
            <v>4.2226999999999997</v>
          </cell>
        </row>
        <row r="1633">
          <cell r="A1633" t="str">
            <v>001.18.00920</v>
          </cell>
          <cell r="B1633" t="str">
            <v>Curva de 45º de pvc rígido para tubo soldável 50mm ( 1 1/4  pol )</v>
          </cell>
          <cell r="C1633" t="str">
            <v>UN</v>
          </cell>
          <cell r="D1633">
            <v>3.0026999999999999</v>
          </cell>
        </row>
        <row r="1634">
          <cell r="A1634" t="str">
            <v>001.18.00940</v>
          </cell>
          <cell r="B1634" t="str">
            <v>Curva de 45º de pvc rígido para tubo soldável 32mm ( 1  pol )</v>
          </cell>
          <cell r="C1634" t="str">
            <v>UN</v>
          </cell>
          <cell r="D1634">
            <v>1.8384</v>
          </cell>
        </row>
        <row r="1635">
          <cell r="A1635" t="str">
            <v>001.18.00960</v>
          </cell>
          <cell r="B1635" t="str">
            <v>Curva de 45º de pvc rígido para tubo soldável 25mm ( 3/4  pol )</v>
          </cell>
          <cell r="C1635" t="str">
            <v>UN</v>
          </cell>
          <cell r="D1635">
            <v>1.5684</v>
          </cell>
        </row>
        <row r="1636">
          <cell r="A1636" t="str">
            <v>001.18.00980</v>
          </cell>
          <cell r="B1636" t="str">
            <v>Curva de 45º de pvc rígido para tubo soldável 20mm ( 1/2  pol )</v>
          </cell>
          <cell r="C1636" t="str">
            <v>UN</v>
          </cell>
          <cell r="D1636">
            <v>1.7234</v>
          </cell>
        </row>
        <row r="1637">
          <cell r="A1637" t="str">
            <v>001.18.01000</v>
          </cell>
          <cell r="B1637" t="str">
            <v>Luva de pvc rígido para tubo soldável 110mm ( 4 pol )</v>
          </cell>
          <cell r="C1637" t="str">
            <v>UN</v>
          </cell>
          <cell r="D1637">
            <v>25.4011</v>
          </cell>
        </row>
        <row r="1638">
          <cell r="A1638" t="str">
            <v>001.18.01020</v>
          </cell>
          <cell r="B1638" t="str">
            <v>Luva de pvc rígido para tubo soldável 85mm ( 3 pol )</v>
          </cell>
          <cell r="C1638" t="str">
            <v>UN</v>
          </cell>
          <cell r="D1638">
            <v>21.046800000000001</v>
          </cell>
        </row>
        <row r="1639">
          <cell r="A1639" t="str">
            <v>001.18.01040</v>
          </cell>
          <cell r="B1639" t="str">
            <v>Luva de pvc rígido para tubo soldável 75mm ( 2 1/2 pol )</v>
          </cell>
          <cell r="C1639" t="str">
            <v>UN</v>
          </cell>
          <cell r="D1639">
            <v>14.4468</v>
          </cell>
        </row>
        <row r="1640">
          <cell r="A1640" t="str">
            <v>001.18.01060</v>
          </cell>
          <cell r="B1640" t="str">
            <v>Luva de pvc rígido para tubo soldável 60mm ( 2 pol )</v>
          </cell>
          <cell r="C1640" t="str">
            <v>UN</v>
          </cell>
          <cell r="D1640">
            <v>2.4127000000000001</v>
          </cell>
        </row>
        <row r="1641">
          <cell r="A1641" t="str">
            <v>001.18.01080</v>
          </cell>
          <cell r="B1641" t="str">
            <v>Luva de pvc rígido para tubo soldável 50mm ( 1 1/2 pol )</v>
          </cell>
          <cell r="C1641" t="str">
            <v>UN</v>
          </cell>
          <cell r="D1641">
            <v>3.6526999999999998</v>
          </cell>
        </row>
        <row r="1642">
          <cell r="A1642" t="str">
            <v>001.18.01100</v>
          </cell>
          <cell r="B1642" t="str">
            <v>Luva de pvc rígido para tubo soldável 40mm ( 1 1/4pol )</v>
          </cell>
          <cell r="C1642" t="str">
            <v>UN</v>
          </cell>
          <cell r="D1642">
            <v>3.3027000000000002</v>
          </cell>
        </row>
        <row r="1643">
          <cell r="A1643" t="str">
            <v>001.18.01120</v>
          </cell>
          <cell r="B1643" t="str">
            <v>Luva de pvc rígido para tubo soldável 32mm ( 1 pol )</v>
          </cell>
          <cell r="C1643" t="str">
            <v>UN</v>
          </cell>
          <cell r="D1643">
            <v>1.8884000000000001</v>
          </cell>
        </row>
        <row r="1644">
          <cell r="A1644" t="str">
            <v>001.18.01140</v>
          </cell>
          <cell r="B1644" t="str">
            <v>Luva de pvc rígido para tubo soldável 25mm ( 3/4 pol )</v>
          </cell>
          <cell r="C1644" t="str">
            <v>UN</v>
          </cell>
          <cell r="D1644">
            <v>1.5284</v>
          </cell>
        </row>
        <row r="1645">
          <cell r="A1645" t="str">
            <v>001.18.01160</v>
          </cell>
          <cell r="B1645" t="str">
            <v>Luva de pvc rígido para tubo soldável 20mm ( 1/2 pol )</v>
          </cell>
          <cell r="C1645" t="str">
            <v>UN</v>
          </cell>
          <cell r="D1645">
            <v>1.5184</v>
          </cell>
        </row>
        <row r="1646">
          <cell r="A1646" t="str">
            <v>001.18.01180</v>
          </cell>
          <cell r="B1646" t="str">
            <v>Cotovelo de pvc rígido para tubo soldável 110 mm (4 pol)</v>
          </cell>
          <cell r="C1646" t="str">
            <v>UN</v>
          </cell>
          <cell r="D1646">
            <v>90.961100000000002</v>
          </cell>
        </row>
        <row r="1647">
          <cell r="A1647" t="str">
            <v>001.18.01200</v>
          </cell>
          <cell r="B1647" t="str">
            <v>Cotovelo de pvc rígido para tubo soldável 85 mm (3 pol)</v>
          </cell>
          <cell r="C1647" t="str">
            <v>UN</v>
          </cell>
          <cell r="D1647">
            <v>41.506799999999998</v>
          </cell>
        </row>
        <row r="1648">
          <cell r="A1648" t="str">
            <v>001.18.01220</v>
          </cell>
          <cell r="B1648" t="str">
            <v>Cotovelo de pvc rígido para tubo soldável 75 mm (2 1/2 pol)</v>
          </cell>
          <cell r="C1648" t="str">
            <v>UN</v>
          </cell>
          <cell r="D1648">
            <v>33.366799999999998</v>
          </cell>
        </row>
        <row r="1649">
          <cell r="A1649" t="str">
            <v>001.18.01240</v>
          </cell>
          <cell r="B1649" t="str">
            <v>Cotovelo de pvc rígido para tubo soldável 60 mm (2 pol)</v>
          </cell>
          <cell r="C1649" t="str">
            <v>UN</v>
          </cell>
          <cell r="D1649">
            <v>9.1426999999999996</v>
          </cell>
        </row>
        <row r="1650">
          <cell r="A1650" t="str">
            <v>001.18.01260</v>
          </cell>
          <cell r="B1650" t="str">
            <v>Cotovelo de pvc rígido para tubo soldável 50 mm ( 1 1/2 pol)</v>
          </cell>
          <cell r="C1650" t="str">
            <v>UN</v>
          </cell>
          <cell r="D1650">
            <v>4.2626999999999997</v>
          </cell>
        </row>
        <row r="1651">
          <cell r="A1651" t="str">
            <v>001.18.01280</v>
          </cell>
          <cell r="B1651" t="str">
            <v>Cotovelo de pvc rígido para tubo soldável 40 mm ( 1 1/4 pol)</v>
          </cell>
          <cell r="C1651" t="str">
            <v>UN</v>
          </cell>
          <cell r="D1651">
            <v>3.9826999999999999</v>
          </cell>
        </row>
        <row r="1652">
          <cell r="A1652" t="str">
            <v>001.18.01300</v>
          </cell>
          <cell r="B1652" t="str">
            <v>Cotovelo de pvc rígido para tubo soldável 32 mm ( 1 pol)</v>
          </cell>
          <cell r="C1652" t="str">
            <v>UN</v>
          </cell>
          <cell r="D1652">
            <v>2.0583999999999998</v>
          </cell>
        </row>
        <row r="1653">
          <cell r="A1653" t="str">
            <v>001.18.01320</v>
          </cell>
          <cell r="B1653" t="str">
            <v>Cotovelo de pvc rígido para tubo soldável 25 mm ( 3/4 pol)</v>
          </cell>
          <cell r="C1653" t="str">
            <v>UN</v>
          </cell>
          <cell r="D1653">
            <v>1.5284</v>
          </cell>
        </row>
        <row r="1654">
          <cell r="A1654" t="str">
            <v>001.18.01340</v>
          </cell>
          <cell r="B1654" t="str">
            <v>Cotovelo de pvc rígido para tubo soldável 20 mm ( 1/2 pol)</v>
          </cell>
          <cell r="C1654" t="str">
            <v>UN</v>
          </cell>
          <cell r="D1654">
            <v>1.4583999999999999</v>
          </cell>
        </row>
        <row r="1655">
          <cell r="A1655" t="str">
            <v>001.18.01360</v>
          </cell>
          <cell r="B1655" t="str">
            <v>Cotovelo 90º com redução de pvc rígido para tubo soldável 40 x 32mm ( 1.1/4 x 1 pol )</v>
          </cell>
          <cell r="C1655" t="str">
            <v>UN</v>
          </cell>
          <cell r="D1655">
            <v>3.0527000000000002</v>
          </cell>
        </row>
        <row r="1656">
          <cell r="A1656" t="str">
            <v>001.18.01380</v>
          </cell>
          <cell r="B1656" t="str">
            <v>Cotovelo 90º com redução de pvc rígido para tubo soldável 32 x 25mm ( 1 x 3/4 pol )</v>
          </cell>
          <cell r="C1656" t="str">
            <v>UN</v>
          </cell>
          <cell r="D1656">
            <v>2.4384000000000001</v>
          </cell>
        </row>
        <row r="1657">
          <cell r="A1657" t="str">
            <v>001.18.01400</v>
          </cell>
          <cell r="B1657" t="str">
            <v>Cotovelo 90º com redução de pvc rígido para tubo soldável 25 x 20mm ( 3/4 x 1/2 pol )</v>
          </cell>
          <cell r="C1657" t="str">
            <v>UN</v>
          </cell>
          <cell r="D1657">
            <v>2.2183999999999999</v>
          </cell>
        </row>
        <row r="1658">
          <cell r="A1658" t="str">
            <v>001.18.01420</v>
          </cell>
          <cell r="B1658" t="str">
            <v>Cotovelo 45º de pvc rígido para tubo soldável 50mm ( 1.1/2 pol ).</v>
          </cell>
          <cell r="C1658" t="str">
            <v>UN</v>
          </cell>
          <cell r="D1658">
            <v>4.9726999999999997</v>
          </cell>
        </row>
        <row r="1659">
          <cell r="A1659" t="str">
            <v>001.18.01440</v>
          </cell>
          <cell r="B1659" t="str">
            <v>Cotovelo 45º de pvc rígido para tubo soldável 40 mm (1 1/4 pol)</v>
          </cell>
          <cell r="C1659" t="str">
            <v>UN</v>
          </cell>
          <cell r="D1659">
            <v>4.7027000000000001</v>
          </cell>
        </row>
        <row r="1660">
          <cell r="A1660" t="str">
            <v>001.18.01460</v>
          </cell>
          <cell r="B1660" t="str">
            <v>Cotovelo 45º de pvc rígido para tubo soldável 32 mm ( 1 pol)</v>
          </cell>
          <cell r="C1660" t="str">
            <v>UN</v>
          </cell>
          <cell r="D1660">
            <v>2.8184</v>
          </cell>
        </row>
        <row r="1661">
          <cell r="A1661" t="str">
            <v>001.18.01480</v>
          </cell>
          <cell r="B1661" t="str">
            <v>Cotovelo 45º de pvc rígido para tubo soldável 25 mm ( 3/4 pol)</v>
          </cell>
          <cell r="C1661" t="str">
            <v>UN</v>
          </cell>
          <cell r="D1661">
            <v>1.8584000000000001</v>
          </cell>
        </row>
        <row r="1662">
          <cell r="A1662" t="str">
            <v>001.18.01500</v>
          </cell>
          <cell r="B1662" t="str">
            <v>Cotovelo 45º de pvc rígido para tubo soldável 20 mm ( 1/2 pol)</v>
          </cell>
          <cell r="C1662" t="str">
            <v>UN</v>
          </cell>
          <cell r="D1662">
            <v>1.5584</v>
          </cell>
        </row>
        <row r="1663">
          <cell r="A1663" t="str">
            <v>001.18.01520</v>
          </cell>
          <cell r="B1663" t="str">
            <v>Tee 90º de pvc rígido para tubo soldável 110mm ( 4 pol )</v>
          </cell>
          <cell r="C1663" t="str">
            <v>UN</v>
          </cell>
          <cell r="D1663">
            <v>69.135099999999994</v>
          </cell>
        </row>
        <row r="1664">
          <cell r="A1664" t="str">
            <v>001.18.01540</v>
          </cell>
          <cell r="B1664" t="str">
            <v>Tee 90º de pvc rígido para tubo soldável 85mm ( 3 pol )</v>
          </cell>
          <cell r="C1664" t="str">
            <v>UN</v>
          </cell>
          <cell r="D1664">
            <v>34.8611</v>
          </cell>
        </row>
        <row r="1665">
          <cell r="A1665" t="str">
            <v>001.18.01560</v>
          </cell>
          <cell r="B1665" t="str">
            <v>Tee 90º de pvc rígido para tubo soldável 75mm ( 2 1/2 pol )</v>
          </cell>
          <cell r="C1665" t="str">
            <v>UN</v>
          </cell>
          <cell r="D1665">
            <v>31.321100000000001</v>
          </cell>
        </row>
        <row r="1666">
          <cell r="A1666" t="str">
            <v>001.18.01580</v>
          </cell>
          <cell r="B1666" t="str">
            <v>Tee 90º de pvc rígido para tubo soldável 60mm ( 2 pol )</v>
          </cell>
          <cell r="C1666" t="str">
            <v>UN</v>
          </cell>
          <cell r="D1666">
            <v>11.3774</v>
          </cell>
        </row>
        <row r="1667">
          <cell r="A1667" t="str">
            <v>001.18.01600</v>
          </cell>
          <cell r="B1667" t="str">
            <v>Tee 90º de pvc rígido para tubo soldável 50mm ( 11/2 pol )</v>
          </cell>
          <cell r="C1667" t="str">
            <v>UN</v>
          </cell>
          <cell r="D1667">
            <v>5.8373999999999997</v>
          </cell>
        </row>
        <row r="1668">
          <cell r="A1668" t="str">
            <v>001.18.01620</v>
          </cell>
          <cell r="B1668" t="str">
            <v>Tee 90º de pvc rígido para tubo soldável 40mm ( 11/4 pol )</v>
          </cell>
          <cell r="C1668" t="str">
            <v>UN</v>
          </cell>
          <cell r="D1668">
            <v>5.7873999999999999</v>
          </cell>
        </row>
        <row r="1669">
          <cell r="A1669" t="str">
            <v>001.18.01640</v>
          </cell>
          <cell r="B1669" t="str">
            <v>Tee 90º de pvc rígido para tubo soldável 32mm ( 1 pol )</v>
          </cell>
          <cell r="C1669" t="str">
            <v>UN</v>
          </cell>
          <cell r="D1669">
            <v>2.8708</v>
          </cell>
        </row>
        <row r="1670">
          <cell r="A1670" t="str">
            <v>001.18.01660</v>
          </cell>
          <cell r="B1670" t="str">
            <v>Tee 90º de pvc rígido para tubo soldável 25mm ( 3/4 pol )</v>
          </cell>
          <cell r="C1670" t="str">
            <v>UN</v>
          </cell>
          <cell r="D1670">
            <v>1.6308</v>
          </cell>
        </row>
        <row r="1671">
          <cell r="A1671" t="str">
            <v>001.18.01680</v>
          </cell>
          <cell r="B1671" t="str">
            <v>Tee 90º de pvc rígido para tubo soldável 20mm ( 1/2 pol )</v>
          </cell>
          <cell r="C1671" t="str">
            <v>UN</v>
          </cell>
          <cell r="D1671">
            <v>1.6708000000000001</v>
          </cell>
        </row>
        <row r="1672">
          <cell r="A1672" t="str">
            <v>001.18.01700</v>
          </cell>
          <cell r="B1672" t="str">
            <v>Tee de redução de pvc rígido part tubo soldável 110 x 85mm ( 4 x 3 pol )</v>
          </cell>
          <cell r="C1672" t="str">
            <v>UN</v>
          </cell>
          <cell r="D1672">
            <v>52.275100000000002</v>
          </cell>
        </row>
        <row r="1673">
          <cell r="A1673" t="str">
            <v>001.18.01720</v>
          </cell>
          <cell r="B1673" t="str">
            <v>Tee de redução de pvc rígido para tubo soldável 110 x 75mm ( 4 x 2.1/2 pol )</v>
          </cell>
          <cell r="C1673" t="str">
            <v>UN</v>
          </cell>
          <cell r="D1673">
            <v>21.845099999999999</v>
          </cell>
        </row>
        <row r="1674">
          <cell r="A1674" t="str">
            <v>001.18.01740</v>
          </cell>
          <cell r="B1674" t="str">
            <v>Tee de redução de pvc rígido para tubo soldável 110 x 60mm ( 4 x 2 pol )</v>
          </cell>
          <cell r="C1674" t="str">
            <v>UN</v>
          </cell>
          <cell r="D1674">
            <v>52.275100000000002</v>
          </cell>
        </row>
        <row r="1675">
          <cell r="A1675" t="str">
            <v>001.18.01760</v>
          </cell>
          <cell r="B1675" t="str">
            <v>Tee de redução de pvc rígido para tubo soldável 85 x 75mm ( 3 x 2.1/2 pol )</v>
          </cell>
          <cell r="C1675" t="str">
            <v>UN</v>
          </cell>
          <cell r="D1675">
            <v>29.891100000000002</v>
          </cell>
        </row>
        <row r="1676">
          <cell r="A1676" t="str">
            <v>001.18.01780</v>
          </cell>
          <cell r="B1676" t="str">
            <v>Tee de redução de pvc rígido para tubo soldável 85 x 60mm ( 3 x 2 pol )</v>
          </cell>
          <cell r="C1676" t="str">
            <v>UN</v>
          </cell>
          <cell r="D1676">
            <v>29.891100000000002</v>
          </cell>
        </row>
        <row r="1677">
          <cell r="A1677" t="str">
            <v>001.18.01800</v>
          </cell>
          <cell r="B1677" t="str">
            <v>Tee de redução de pvc rígido para tubo soldável 75 x 60mm ( 2.1/2 x 2 pol )</v>
          </cell>
          <cell r="C1677" t="str">
            <v>UN</v>
          </cell>
          <cell r="D1677">
            <v>23.3811</v>
          </cell>
        </row>
        <row r="1678">
          <cell r="A1678" t="str">
            <v>001.18.01820</v>
          </cell>
          <cell r="B1678" t="str">
            <v>Tee de redução de pvc rígido para tubo soldável 75 x 50mm ( 2.1/2 x 1.1/2 pol )</v>
          </cell>
          <cell r="C1678" t="str">
            <v>UN</v>
          </cell>
          <cell r="D1678">
            <v>26.5611</v>
          </cell>
        </row>
        <row r="1679">
          <cell r="A1679" t="str">
            <v>001.18.01840</v>
          </cell>
          <cell r="B1679" t="str">
            <v>Tee de redução de pvc rígido para tubo soldável 50 x 40mm ( 1.1/2 x 1.1/4 pol )</v>
          </cell>
          <cell r="C1679" t="str">
            <v>UN</v>
          </cell>
          <cell r="D1679">
            <v>9.1974</v>
          </cell>
        </row>
        <row r="1680">
          <cell r="A1680" t="str">
            <v>001.18.01860</v>
          </cell>
          <cell r="B1680" t="str">
            <v>Tee de redução de pvc rígido para tubo soldável 50 x 32mm ( 1.1/2 x 1 pol )</v>
          </cell>
          <cell r="C1680" t="str">
            <v>UN</v>
          </cell>
          <cell r="D1680">
            <v>7.8174000000000001</v>
          </cell>
        </row>
        <row r="1681">
          <cell r="A1681" t="str">
            <v>001.18.01880</v>
          </cell>
          <cell r="B1681" t="str">
            <v>Tee de redução de pvc rígido para tubo soldável 50 x 25mm (1.1/2 x 3/4 pol )</v>
          </cell>
          <cell r="C1681" t="str">
            <v>UN</v>
          </cell>
          <cell r="D1681">
            <v>4.4173999999999998</v>
          </cell>
        </row>
        <row r="1682">
          <cell r="A1682" t="str">
            <v>001.18.01900</v>
          </cell>
          <cell r="B1682" t="str">
            <v>Tee de redução de pvc rígido para tubo soldável 50 x 20mm (1.1/2 x 1/2 pol )</v>
          </cell>
          <cell r="C1682" t="str">
            <v>UN</v>
          </cell>
          <cell r="D1682">
            <v>6.2774000000000001</v>
          </cell>
        </row>
        <row r="1683">
          <cell r="A1683" t="str">
            <v>001.18.01920</v>
          </cell>
          <cell r="B1683" t="str">
            <v>Tee de redução de pvc rígido para tubo soldável 40 x 32mm ( 1.1/4 x 1 pol )</v>
          </cell>
          <cell r="C1683" t="str">
            <v>UN</v>
          </cell>
          <cell r="D1683">
            <v>5.5674000000000001</v>
          </cell>
        </row>
        <row r="1684">
          <cell r="A1684" t="str">
            <v>001.18.01940</v>
          </cell>
          <cell r="B1684" t="str">
            <v>Tee de redução de pvc rígido para tubo soldável 32 x 25mm ( 1 x 3/4 pol )</v>
          </cell>
          <cell r="C1684" t="str">
            <v>UN</v>
          </cell>
          <cell r="D1684">
            <v>4.1908000000000003</v>
          </cell>
        </row>
        <row r="1685">
          <cell r="A1685" t="str">
            <v>001.18.01960</v>
          </cell>
          <cell r="B1685" t="str">
            <v>Tee de redução de pvc rígido para tubo soldável 25 x 20mm ( 3/4 x 1/2 pol )</v>
          </cell>
          <cell r="C1685" t="str">
            <v>UN</v>
          </cell>
          <cell r="D1685">
            <v>2.5908000000000002</v>
          </cell>
        </row>
        <row r="1686">
          <cell r="A1686" t="str">
            <v>001.18.01980</v>
          </cell>
          <cell r="B1686" t="str">
            <v>Bucha de redução de pvc rígido para tubo soldável 110 x 85mm ( 4 x 3 pol )</v>
          </cell>
          <cell r="C1686" t="str">
            <v>UN</v>
          </cell>
          <cell r="D1686">
            <v>22.781099999999999</v>
          </cell>
        </row>
        <row r="1687">
          <cell r="A1687" t="str">
            <v>001.18.02000</v>
          </cell>
          <cell r="B1687" t="str">
            <v>Bucha de redução de pvc rígido para tubo soldável 85 x 75mm ( 3 x 2.1/2 pol )</v>
          </cell>
          <cell r="C1687" t="str">
            <v>UN</v>
          </cell>
          <cell r="D1687">
            <v>9.3867999999999991</v>
          </cell>
        </row>
        <row r="1688">
          <cell r="A1688" t="str">
            <v>001.18.02020</v>
          </cell>
          <cell r="B1688" t="str">
            <v>Bucha de redução de pvc rígido para tubo soldável 75 x 60mm (2.1/2 x 2 pol )</v>
          </cell>
          <cell r="C1688" t="str">
            <v>UN</v>
          </cell>
          <cell r="D1688">
            <v>8.8068000000000008</v>
          </cell>
        </row>
        <row r="1689">
          <cell r="A1689" t="str">
            <v>001.18.02040</v>
          </cell>
          <cell r="B1689" t="str">
            <v>Bucha de redução de pvc rígido para tubo soldável 60 x 50mm ( 2 x 1.1/2 pol )</v>
          </cell>
          <cell r="C1689" t="str">
            <v>UN</v>
          </cell>
          <cell r="D1689">
            <v>3.4927000000000001</v>
          </cell>
        </row>
        <row r="1690">
          <cell r="A1690" t="str">
            <v>001.18.02060</v>
          </cell>
          <cell r="B1690" t="str">
            <v>Bucha de redução de pvc rígido para tubo soldável 50 x 40mm ( 1.1/2 x 1/1/4 pol )</v>
          </cell>
          <cell r="C1690" t="str">
            <v>UN</v>
          </cell>
          <cell r="D1690">
            <v>3.4927000000000001</v>
          </cell>
        </row>
        <row r="1691">
          <cell r="A1691" t="str">
            <v>001.18.02080</v>
          </cell>
          <cell r="B1691" t="str">
            <v>Bucha de redução de pvc rígido para tubo soldável 40 x 32mm ( 1.1/4 x 1 pol )</v>
          </cell>
          <cell r="C1691" t="str">
            <v>UN</v>
          </cell>
          <cell r="D1691">
            <v>2.7427000000000001</v>
          </cell>
        </row>
        <row r="1692">
          <cell r="A1692" t="str">
            <v>001.18.02100</v>
          </cell>
          <cell r="B1692" t="str">
            <v>Bucha de redução de pvc rígido para tubo soldável 32 x 25mm ( 1 x 3/4 pol )</v>
          </cell>
          <cell r="C1692" t="str">
            <v>UN</v>
          </cell>
          <cell r="D1692">
            <v>1.5584</v>
          </cell>
        </row>
        <row r="1693">
          <cell r="A1693" t="str">
            <v>001.18.02120</v>
          </cell>
          <cell r="B1693" t="str">
            <v>Bucha de redução de pvc rígido para tubo soldável 25 x 20mm ( 3/4 x 1/2 pol )</v>
          </cell>
          <cell r="C1693" t="str">
            <v>UN</v>
          </cell>
          <cell r="D1693">
            <v>1.5284</v>
          </cell>
        </row>
        <row r="1694">
          <cell r="A1694" t="str">
            <v>001.18.02140</v>
          </cell>
          <cell r="B1694" t="str">
            <v>União de pvc rígido para tubo soldável 110mm ( 4 pol )</v>
          </cell>
          <cell r="C1694" t="str">
            <v>UN</v>
          </cell>
          <cell r="D1694">
            <v>106.5951</v>
          </cell>
        </row>
        <row r="1695">
          <cell r="A1695" t="str">
            <v>001.18.02160</v>
          </cell>
          <cell r="B1695" t="str">
            <v>União de pvc rígido para tubo soldável 85mm ( 3 pol )</v>
          </cell>
          <cell r="C1695" t="str">
            <v>UN</v>
          </cell>
          <cell r="D1695">
            <v>82.971100000000007</v>
          </cell>
        </row>
        <row r="1696">
          <cell r="A1696" t="str">
            <v>001.18.02180</v>
          </cell>
          <cell r="B1696" t="str">
            <v>União de pvc rígido para tubo soldável 75mm ( 2 1/2 pol )</v>
          </cell>
          <cell r="C1696" t="str">
            <v>UN</v>
          </cell>
          <cell r="D1696">
            <v>75.561099999999996</v>
          </cell>
        </row>
        <row r="1697">
          <cell r="A1697" t="str">
            <v>001.18.02200</v>
          </cell>
          <cell r="B1697" t="str">
            <v>União de pvc rígido para tubo soldável 60mm ( 2 pol )</v>
          </cell>
          <cell r="C1697" t="str">
            <v>UN</v>
          </cell>
          <cell r="D1697">
            <v>26.517399999999999</v>
          </cell>
        </row>
        <row r="1698">
          <cell r="A1698" t="str">
            <v>001.18.02220</v>
          </cell>
          <cell r="B1698" t="str">
            <v>União de pvc rígido para tubo soldável 50mm ( 1 1/2 pol )</v>
          </cell>
          <cell r="C1698" t="str">
            <v>UN</v>
          </cell>
          <cell r="D1698">
            <v>13.817399999999999</v>
          </cell>
        </row>
        <row r="1699">
          <cell r="A1699" t="str">
            <v>001.18.02240</v>
          </cell>
          <cell r="B1699" t="str">
            <v>União de pvc rígido para tubo soldável 40mm ( 1 1/4 pol )</v>
          </cell>
          <cell r="C1699" t="str">
            <v>UN</v>
          </cell>
          <cell r="D1699">
            <v>14.2874</v>
          </cell>
        </row>
        <row r="1700">
          <cell r="A1700" t="str">
            <v>001.18.02260</v>
          </cell>
          <cell r="B1700" t="str">
            <v>União de pvc rígido para tubo soldável 32mm ( 1 pol )</v>
          </cell>
          <cell r="C1700" t="str">
            <v>UN</v>
          </cell>
          <cell r="D1700">
            <v>7.1007999999999996</v>
          </cell>
        </row>
        <row r="1701">
          <cell r="A1701" t="str">
            <v>001.18.02280</v>
          </cell>
          <cell r="B1701" t="str">
            <v>União de pvc rígido para tubo soldável 25mm ( 3/4 pol )</v>
          </cell>
          <cell r="C1701" t="str">
            <v>UN</v>
          </cell>
          <cell r="D1701">
            <v>4.0608000000000004</v>
          </cell>
        </row>
        <row r="1702">
          <cell r="A1702" t="str">
            <v>001.18.02300</v>
          </cell>
          <cell r="B1702" t="str">
            <v>União de pvc rígido para tubo soldável 20mm ( 1/2 pol )</v>
          </cell>
          <cell r="C1702" t="str">
            <v>UN</v>
          </cell>
          <cell r="D1702">
            <v>3.8008000000000002</v>
          </cell>
        </row>
        <row r="1703">
          <cell r="A1703" t="str">
            <v>001.18.02320</v>
          </cell>
          <cell r="B1703" t="str">
            <v>Redução pvc soldável de pvc rígido para tubo soldável 110mm x 85mm (4 x 3 pol)</v>
          </cell>
          <cell r="C1703" t="str">
            <v>UN</v>
          </cell>
          <cell r="D1703">
            <v>23.161100000000001</v>
          </cell>
        </row>
        <row r="1704">
          <cell r="A1704" t="str">
            <v>001.18.02340</v>
          </cell>
          <cell r="B1704" t="str">
            <v>Reduçao pvc soldável de pvc rígido para tubo soldável 110mm x 75mm (4 x 2.5 pol)</v>
          </cell>
          <cell r="C1704" t="str">
            <v>UN</v>
          </cell>
          <cell r="D1704">
            <v>21.181100000000001</v>
          </cell>
        </row>
        <row r="1705">
          <cell r="A1705" t="str">
            <v>001.18.02360</v>
          </cell>
          <cell r="B1705" t="str">
            <v>Redução pvc soldável de pvc rígido para tubo soldável 110mm x60mm (4 x 2 pol)</v>
          </cell>
          <cell r="C1705" t="str">
            <v>UN</v>
          </cell>
          <cell r="D1705">
            <v>20.301100000000002</v>
          </cell>
        </row>
        <row r="1706">
          <cell r="A1706" t="str">
            <v>001.18.02380</v>
          </cell>
          <cell r="B1706" t="str">
            <v>Redução pvc soldável de pvc rígido para tubo soldável 85mm x 75mm (3 x 2.5 pol)</v>
          </cell>
          <cell r="C1706" t="str">
            <v>UN</v>
          </cell>
          <cell r="D1706">
            <v>13.2568</v>
          </cell>
        </row>
        <row r="1707">
          <cell r="A1707" t="str">
            <v>001.18.02400</v>
          </cell>
          <cell r="B1707" t="str">
            <v>Redução pvc soldável de pvc rígido para tubo soldável 85mm x 60mm (3 x 2 pol)</v>
          </cell>
          <cell r="C1707" t="str">
            <v>UN</v>
          </cell>
          <cell r="D1707">
            <v>12.2768</v>
          </cell>
        </row>
        <row r="1708">
          <cell r="A1708" t="str">
            <v>001.18.02420</v>
          </cell>
          <cell r="B1708" t="str">
            <v>Redução pvc soldável de pvc rígido para tubo soldável 75mm x 60mm (2.5 x 2 pol)</v>
          </cell>
          <cell r="C1708" t="str">
            <v>UN</v>
          </cell>
          <cell r="D1708">
            <v>9.6668000000000003</v>
          </cell>
        </row>
        <row r="1709">
          <cell r="A1709" t="str">
            <v>001.18.02440</v>
          </cell>
          <cell r="B1709" t="str">
            <v>Redução pvc soldável de pvc rígido para tubo soldável 60mm x 50mm (2 x 1.5 pol)</v>
          </cell>
          <cell r="C1709" t="str">
            <v>UN</v>
          </cell>
          <cell r="D1709">
            <v>5.0827</v>
          </cell>
        </row>
        <row r="1710">
          <cell r="A1710" t="str">
            <v>001.18.02460</v>
          </cell>
          <cell r="B1710" t="str">
            <v>Redução pvc soldável de pvc rígido para tubo soldável 40mm x 32mm (1 1/4 x 1 pol)</v>
          </cell>
          <cell r="C1710" t="str">
            <v>UN</v>
          </cell>
          <cell r="D1710">
            <v>7.9767999999999999</v>
          </cell>
        </row>
        <row r="1711">
          <cell r="A1711" t="str">
            <v>001.18.02480</v>
          </cell>
          <cell r="B1711" t="str">
            <v>Redução pvc soldável de pvc rígido para tubo soldável 32mm x 25mm (1 x 3/4 pol)</v>
          </cell>
          <cell r="C1711" t="str">
            <v>UN</v>
          </cell>
          <cell r="D1711">
            <v>2.2383999999999999</v>
          </cell>
        </row>
        <row r="1712">
          <cell r="A1712" t="str">
            <v>001.18.02500</v>
          </cell>
          <cell r="B1712" t="str">
            <v>Redução pvc soldável de pvc rígido para tubo soldável 25mm x 20mm (3/4 x 1/2 pol)</v>
          </cell>
          <cell r="C1712" t="str">
            <v>UN</v>
          </cell>
          <cell r="D1712">
            <v>1.6783999999999999</v>
          </cell>
        </row>
        <row r="1713">
          <cell r="A1713" t="str">
            <v>001.18.02520</v>
          </cell>
          <cell r="B1713" t="str">
            <v>Adaptador soldável com bolsa e rosca para registro de pvc rígido para tubo soldável 110m x 4 pol</v>
          </cell>
          <cell r="C1713" t="str">
            <v>UN</v>
          </cell>
          <cell r="D1713">
            <v>24.191099999999999</v>
          </cell>
        </row>
        <row r="1714">
          <cell r="A1714" t="str">
            <v>001.18.02540</v>
          </cell>
          <cell r="B1714" t="str">
            <v>Adaptador soldável com bolsa e rosca para registro de pvc rígido para tubo soldável 85mm x 3 pol</v>
          </cell>
          <cell r="C1714" t="str">
            <v>UN</v>
          </cell>
          <cell r="D1714">
            <v>14.4468</v>
          </cell>
        </row>
        <row r="1715">
          <cell r="A1715" t="str">
            <v>001.18.02560</v>
          </cell>
          <cell r="B1715" t="str">
            <v>Adaptador soldável com bolsa e rosca para registro de pvc rígido para tubo soldável 75mm x 2.5 pol</v>
          </cell>
          <cell r="C1715" t="str">
            <v>UN</v>
          </cell>
          <cell r="D1715">
            <v>13.0068</v>
          </cell>
        </row>
        <row r="1716">
          <cell r="A1716" t="str">
            <v>001.18.02580</v>
          </cell>
          <cell r="B1716" t="str">
            <v>Adaptador soldável com bolsa e rosca para registro de pvc rígido para tubo soldável 60mm x 2 pol</v>
          </cell>
          <cell r="C1716" t="str">
            <v>UN</v>
          </cell>
          <cell r="D1716">
            <v>4.9226999999999999</v>
          </cell>
        </row>
        <row r="1717">
          <cell r="A1717" t="str">
            <v>001.18.02600</v>
          </cell>
          <cell r="B1717" t="str">
            <v>Adaptador soldável com bolsa e rosca para registro de pvc rígido para tubo soldável 50mm x 1.5 pol</v>
          </cell>
          <cell r="C1717" t="str">
            <v>UN</v>
          </cell>
          <cell r="D1717">
            <v>3.1126999999999998</v>
          </cell>
        </row>
        <row r="1718">
          <cell r="A1718" t="str">
            <v>001.18.02620</v>
          </cell>
          <cell r="B1718" t="str">
            <v>Adaptador soldável com bolsa e rosca para registro de pvc rígido para tubo soldável 50mm x 1.1/4 pol</v>
          </cell>
          <cell r="C1718" t="str">
            <v>UN</v>
          </cell>
          <cell r="D1718">
            <v>3.3826999999999998</v>
          </cell>
        </row>
        <row r="1719">
          <cell r="A1719" t="str">
            <v>001.18.02640</v>
          </cell>
          <cell r="B1719" t="str">
            <v>Adaptador soldável com bolsa e rosca para registro de pvc rígido para tubo soldável 40mm x 1.5 pol.</v>
          </cell>
          <cell r="C1719" t="str">
            <v>UN</v>
          </cell>
          <cell r="D1719">
            <v>4.3183999999999996</v>
          </cell>
        </row>
        <row r="1720">
          <cell r="A1720" t="str">
            <v>001.18.02660</v>
          </cell>
          <cell r="B1720" t="str">
            <v>Adaptador soldável com bolsa e rosca para registro de pvc rígido para tubo soldável 40mm x 1.1/4 pol</v>
          </cell>
          <cell r="C1720" t="str">
            <v>UN</v>
          </cell>
          <cell r="D1720">
            <v>2.7684000000000002</v>
          </cell>
        </row>
        <row r="1721">
          <cell r="A1721" t="str">
            <v>001.18.02680</v>
          </cell>
          <cell r="B1721" t="str">
            <v>Adaptador soldável com bolsa e rosca para registro de pvc rígido para tubo soldável 32mm x 1 pol</v>
          </cell>
          <cell r="C1721" t="str">
            <v>UN</v>
          </cell>
          <cell r="D1721">
            <v>1.9383999999999999</v>
          </cell>
        </row>
        <row r="1722">
          <cell r="A1722" t="str">
            <v>001.18.02700</v>
          </cell>
          <cell r="B1722" t="str">
            <v>Adaptador soldável com bolsa e rosca para registro de pvc rígido para tubo soldável 25mm x 3/4 pol</v>
          </cell>
          <cell r="C1722" t="str">
            <v>UN</v>
          </cell>
          <cell r="D1722">
            <v>1.4383999999999999</v>
          </cell>
        </row>
        <row r="1723">
          <cell r="A1723" t="str">
            <v>001.18.02720</v>
          </cell>
          <cell r="B1723" t="str">
            <v>Adaptador soldável com bolsa e rosca para registro de pvc rígido para tubo soldável 20mm x 1/2 pol</v>
          </cell>
          <cell r="C1723" t="str">
            <v>UN</v>
          </cell>
          <cell r="D1723">
            <v>1.4583999999999999</v>
          </cell>
        </row>
        <row r="1724">
          <cell r="A1724" t="str">
            <v>001.18.02740</v>
          </cell>
          <cell r="B1724" t="str">
            <v>Adaptador soldável com flanges de pvc rígido para tubo soldável para caixa de água 110mm x 4 pol</v>
          </cell>
          <cell r="C1724" t="str">
            <v>UN</v>
          </cell>
          <cell r="D1724">
            <v>152.85509999999999</v>
          </cell>
        </row>
        <row r="1725">
          <cell r="A1725" t="str">
            <v>001.18.02760</v>
          </cell>
          <cell r="B1725" t="str">
            <v>Adaptador soldável com flanges de pvc rígido para tubo soldável para caixa de água  85mm x 3 pol</v>
          </cell>
          <cell r="C1725" t="str">
            <v>UN</v>
          </cell>
          <cell r="D1725">
            <v>99.7119</v>
          </cell>
        </row>
        <row r="1726">
          <cell r="A1726" t="str">
            <v>001.18.02780</v>
          </cell>
          <cell r="B1726" t="str">
            <v>Adaptador soldável com flantes de pvc rígido para tubo soldável para caixa de água 75mm x 2.5 pol</v>
          </cell>
          <cell r="C1726" t="str">
            <v>UN</v>
          </cell>
          <cell r="D1726">
            <v>77.7119</v>
          </cell>
        </row>
        <row r="1727">
          <cell r="A1727" t="str">
            <v>001.18.02800</v>
          </cell>
          <cell r="B1727" t="str">
            <v>Adaptador soldável com flanges de pvc rígido para tubo soldável para caixa de água 60mm x 2 pol</v>
          </cell>
          <cell r="C1727" t="str">
            <v>UN</v>
          </cell>
          <cell r="D1727">
            <v>26.241299999999999</v>
          </cell>
        </row>
        <row r="1728">
          <cell r="A1728" t="str">
            <v>001.18.02820</v>
          </cell>
          <cell r="B1728" t="str">
            <v>Adaptador soldável com flanges de pvc rígido para tubo soldável para caixa de água 50mm x 1.5 pol</v>
          </cell>
          <cell r="C1728" t="str">
            <v>UN</v>
          </cell>
          <cell r="D1728">
            <v>20.031300000000002</v>
          </cell>
        </row>
        <row r="1729">
          <cell r="A1729" t="str">
            <v>001.18.02840</v>
          </cell>
          <cell r="B1729" t="str">
            <v>Adaptador soldável com flanges de pvc rígido para tubo soldável para caixa de água 40mm x 1.1/4 pol</v>
          </cell>
          <cell r="C1729" t="str">
            <v>UN</v>
          </cell>
          <cell r="D1729">
            <v>19.151299999999999</v>
          </cell>
        </row>
        <row r="1730">
          <cell r="A1730" t="str">
            <v>001.18.02860</v>
          </cell>
          <cell r="B1730" t="str">
            <v>Adaptador soldável com flanges de pvc rígido para tubo soldável para caixa de água 32mm x 1 pol</v>
          </cell>
          <cell r="C1730" t="str">
            <v>UN</v>
          </cell>
          <cell r="D1730">
            <v>14.2178</v>
          </cell>
        </row>
        <row r="1731">
          <cell r="A1731" t="str">
            <v>001.18.02880</v>
          </cell>
          <cell r="B1731" t="str">
            <v>Adaptador soldável com flanges de pvc rígido para tubo soldável para caixa de água 25mm x 3/4</v>
          </cell>
          <cell r="C1731" t="str">
            <v>UN</v>
          </cell>
          <cell r="D1731">
            <v>10.527799999999999</v>
          </cell>
        </row>
        <row r="1732">
          <cell r="A1732" t="str">
            <v>001.18.02900</v>
          </cell>
          <cell r="B1732" t="str">
            <v>Adaptador soldável com flanges de pvc rígido para tubo soldável para caixa de água 20mm x 1/2 pol</v>
          </cell>
          <cell r="C1732" t="str">
            <v>UN</v>
          </cell>
          <cell r="D1732">
            <v>8.9377999999999993</v>
          </cell>
        </row>
        <row r="1733">
          <cell r="A1733" t="str">
            <v>001.18.02920</v>
          </cell>
          <cell r="B1733" t="str">
            <v>Bucha de redução longa de pvc rígido para tubo soldável 110 x 75 mm ( 4 x 2.1/2 pol)</v>
          </cell>
          <cell r="C1733" t="str">
            <v>UN</v>
          </cell>
          <cell r="D1733">
            <v>22.781099999999999</v>
          </cell>
        </row>
        <row r="1734">
          <cell r="A1734" t="str">
            <v>001.18.02940</v>
          </cell>
          <cell r="B1734" t="str">
            <v>Bucha de redução longa de pvc rígido para tubo soldável 110 x 60 mm ( 4 x 2 pol)</v>
          </cell>
          <cell r="C1734" t="str">
            <v>UN</v>
          </cell>
          <cell r="D1734">
            <v>13.7811</v>
          </cell>
        </row>
        <row r="1735">
          <cell r="A1735" t="str">
            <v>001.18.02960</v>
          </cell>
          <cell r="B1735" t="str">
            <v>Bucha de redução longa de pvc rígido para tubo soldável 85 x 60 mm (3 x 2 pol)</v>
          </cell>
          <cell r="C1735" t="str">
            <v>UN</v>
          </cell>
          <cell r="D1735">
            <v>7.3167999999999997</v>
          </cell>
        </row>
        <row r="1736">
          <cell r="A1736" t="str">
            <v>001.18.02980</v>
          </cell>
          <cell r="B1736" t="str">
            <v>Bucha de redução longa de pvc rígido para tubo soldável 75 x 50 mm ( 2.1/2 x 1.1/2 pol)</v>
          </cell>
          <cell r="C1736" t="str">
            <v>UN</v>
          </cell>
          <cell r="D1736">
            <v>6.9268000000000001</v>
          </cell>
        </row>
        <row r="1737">
          <cell r="A1737" t="str">
            <v>001.18.03000</v>
          </cell>
          <cell r="B1737" t="str">
            <v>Bucha de redução longa de pvc rígido para tubo soldável 60 x 50 mm (2 x 1.1/2 pol)</v>
          </cell>
          <cell r="C1737" t="str">
            <v>UN</v>
          </cell>
          <cell r="D1737">
            <v>5.9827000000000004</v>
          </cell>
        </row>
        <row r="1738">
          <cell r="A1738" t="str">
            <v>001.18.03020</v>
          </cell>
          <cell r="B1738" t="str">
            <v>Bucha de redução longa de pvc rígido para tubo soldável 60 x 40 mm (2 x 1.1/4 pol)</v>
          </cell>
          <cell r="C1738" t="str">
            <v>UN</v>
          </cell>
          <cell r="D1738">
            <v>4.8677000000000001</v>
          </cell>
        </row>
        <row r="1739">
          <cell r="A1739" t="str">
            <v>001.18.03040</v>
          </cell>
          <cell r="B1739" t="str">
            <v>Bucha de redução longa de pvc rígido para tubo soldável 60 x 32 mm (2 x 1 pol)</v>
          </cell>
          <cell r="C1739" t="str">
            <v>UN</v>
          </cell>
          <cell r="D1739">
            <v>5.6927000000000003</v>
          </cell>
        </row>
        <row r="1740">
          <cell r="A1740" t="str">
            <v>001.18.03060</v>
          </cell>
          <cell r="B1740" t="str">
            <v>Bucha de redução longa de pvc rígido para tubo soldável 60 x 25 mm ( 2 x 3/4 pol)</v>
          </cell>
          <cell r="C1740" t="str">
            <v>UN</v>
          </cell>
          <cell r="D1740">
            <v>2.1526999999999998</v>
          </cell>
        </row>
        <row r="1741">
          <cell r="A1741" t="str">
            <v>001.18.03080</v>
          </cell>
          <cell r="B1741" t="str">
            <v>Bucha de redução longa de pvc rígido para tubo soldável 50 x 32 mm ( 1.1/2 x 1 pol)</v>
          </cell>
          <cell r="C1741" t="str">
            <v>UN</v>
          </cell>
          <cell r="D1741">
            <v>3.6027</v>
          </cell>
        </row>
        <row r="1742">
          <cell r="A1742" t="str">
            <v>001.18.03100</v>
          </cell>
          <cell r="B1742" t="str">
            <v>Bucha de redução longa de pvc rígido para tubo soldável 50 x 25 mm ( 1.1/2 x 3.4 pol)</v>
          </cell>
          <cell r="C1742" t="str">
            <v>UN</v>
          </cell>
          <cell r="D1742">
            <v>3.2726999999999999</v>
          </cell>
        </row>
        <row r="1743">
          <cell r="A1743" t="str">
            <v>001.18.03120</v>
          </cell>
          <cell r="B1743" t="str">
            <v>Bucha de redução longa de pvc rígido para tubo soldável 50 x 20 mm ( 1.1/2 x 1/2 pol)</v>
          </cell>
          <cell r="C1743" t="str">
            <v>UN</v>
          </cell>
          <cell r="D1743">
            <v>3.0527000000000002</v>
          </cell>
        </row>
        <row r="1744">
          <cell r="A1744" t="str">
            <v>001.18.03140</v>
          </cell>
          <cell r="B1744" t="str">
            <v>Bucha de redução longa de pvc rígido para tubo soldável 40 x 25 mm ( 1.1/4 x 3/4 pol)</v>
          </cell>
          <cell r="C1744" t="str">
            <v>UN</v>
          </cell>
          <cell r="D1744">
            <v>3.3227000000000002</v>
          </cell>
        </row>
        <row r="1745">
          <cell r="A1745" t="str">
            <v>001.18.03160</v>
          </cell>
          <cell r="B1745" t="str">
            <v>Bucha de redução longa de pvc rígido para tubo soldável 40 x 20 mm (1.1/4 x 1/2 pol)</v>
          </cell>
          <cell r="C1745" t="str">
            <v>UN</v>
          </cell>
          <cell r="D1745">
            <v>2.8826999999999998</v>
          </cell>
        </row>
        <row r="1746">
          <cell r="A1746" t="str">
            <v>001.18.03180</v>
          </cell>
          <cell r="B1746" t="str">
            <v>Bucha de redução longa de pvc rígido para tubo soldável 32 x 20 mm (1 x 1/2 pol)</v>
          </cell>
          <cell r="C1746" t="str">
            <v>UN</v>
          </cell>
          <cell r="D1746">
            <v>2.1284000000000001</v>
          </cell>
        </row>
        <row r="1747">
          <cell r="A1747" t="str">
            <v>001.18.03200</v>
          </cell>
          <cell r="B1747" t="str">
            <v>Cap de pvc rígido para tubo soldável 50 mm ( 1.1/2 pol)</v>
          </cell>
          <cell r="C1747" t="str">
            <v>UN</v>
          </cell>
          <cell r="D1747">
            <v>4.5926999999999998</v>
          </cell>
        </row>
        <row r="1748">
          <cell r="A1748" t="str">
            <v>001.18.03220</v>
          </cell>
          <cell r="B1748" t="str">
            <v>Cap de pvc rígido para tubo soldável 40 mm (1.1/4 pol)</v>
          </cell>
          <cell r="C1748" t="str">
            <v>UN</v>
          </cell>
          <cell r="D1748">
            <v>3.1926999999999999</v>
          </cell>
        </row>
        <row r="1749">
          <cell r="A1749" t="str">
            <v>001.18.03240</v>
          </cell>
          <cell r="B1749" t="str">
            <v>Cap de pvc rígido para tubo soldável 32 mm (1 pol)</v>
          </cell>
          <cell r="C1749" t="str">
            <v>UN</v>
          </cell>
          <cell r="D1749">
            <v>2.5026999999999999</v>
          </cell>
        </row>
        <row r="1750">
          <cell r="A1750" t="str">
            <v>001.18.03260</v>
          </cell>
          <cell r="B1750" t="str">
            <v>Cap de pvc rígido para tubo soldável 25 mm (3/4 pol)</v>
          </cell>
          <cell r="C1750" t="str">
            <v>UN</v>
          </cell>
          <cell r="D1750">
            <v>1.8884000000000001</v>
          </cell>
        </row>
        <row r="1751">
          <cell r="A1751" t="str">
            <v>001.18.03280</v>
          </cell>
          <cell r="B1751" t="str">
            <v>Cap de pvc rígido para tubo soldável 20 mm (1/2 pol)</v>
          </cell>
          <cell r="C1751" t="str">
            <v>UN</v>
          </cell>
          <cell r="D1751">
            <v>1.7484</v>
          </cell>
        </row>
        <row r="1752">
          <cell r="A1752" t="str">
            <v>001.18.03300</v>
          </cell>
          <cell r="B1752" t="str">
            <v>Joelho 90º soldável/rosqueável  32mm x 1 pol</v>
          </cell>
          <cell r="C1752" t="str">
            <v>UN</v>
          </cell>
          <cell r="D1752">
            <v>4.1026999999999996</v>
          </cell>
        </row>
        <row r="1753">
          <cell r="A1753" t="str">
            <v>001.18.03320</v>
          </cell>
          <cell r="B1753" t="str">
            <v>Joelho 90º soldável/rosqueável 25mm x 3/4 pol</v>
          </cell>
          <cell r="C1753" t="str">
            <v>UN</v>
          </cell>
          <cell r="D1753">
            <v>3.2427000000000001</v>
          </cell>
        </row>
        <row r="1754">
          <cell r="A1754" t="str">
            <v>001.18.03340</v>
          </cell>
          <cell r="B1754" t="str">
            <v>Joelho 90º soldável/rosqueável  20mm x 1/2 pol</v>
          </cell>
          <cell r="C1754" t="str">
            <v>UN</v>
          </cell>
          <cell r="D1754">
            <v>2.6227</v>
          </cell>
        </row>
        <row r="1755">
          <cell r="A1755" t="str">
            <v>001.18.03360</v>
          </cell>
          <cell r="B1755" t="str">
            <v>Joelho de redução 90º soldável/rosqueável 32mm x 3/4 pol</v>
          </cell>
          <cell r="C1755" t="str">
            <v>UN</v>
          </cell>
          <cell r="D1755">
            <v>2.5627</v>
          </cell>
        </row>
        <row r="1756">
          <cell r="A1756" t="str">
            <v>001.18.03380</v>
          </cell>
          <cell r="B1756" t="str">
            <v>Joelho de redução 90º soldável/rosqueável 25mm x 1/2 pol</v>
          </cell>
          <cell r="C1756" t="str">
            <v>UN</v>
          </cell>
          <cell r="D1756">
            <v>2.6126999999999998</v>
          </cell>
        </row>
        <row r="1757">
          <cell r="A1757" t="str">
            <v>001.18.03400</v>
          </cell>
          <cell r="B1757" t="str">
            <v>Luva simples soldável/rosqueável 50mm x 1.5 pol</v>
          </cell>
          <cell r="C1757" t="str">
            <v>UN</v>
          </cell>
          <cell r="D1757">
            <v>14.306100000000001</v>
          </cell>
        </row>
        <row r="1758">
          <cell r="A1758" t="str">
            <v>001.18.03420</v>
          </cell>
          <cell r="B1758" t="str">
            <v>Luva simples soldável/rosqueável 40mm x 1.1/4 pol</v>
          </cell>
          <cell r="C1758" t="str">
            <v>UN</v>
          </cell>
          <cell r="D1758">
            <v>7.2061000000000002</v>
          </cell>
        </row>
        <row r="1759">
          <cell r="A1759" t="str">
            <v>001.18.03440</v>
          </cell>
          <cell r="B1759" t="str">
            <v>Luva simples soldável/rosqueável 32mm x 1 pol</v>
          </cell>
          <cell r="C1759" t="str">
            <v>UN</v>
          </cell>
          <cell r="D1759">
            <v>3.7126999999999999</v>
          </cell>
        </row>
        <row r="1760">
          <cell r="A1760" t="str">
            <v>001.18.03460</v>
          </cell>
          <cell r="B1760" t="str">
            <v>Luva simples soldável/rosqueável 25mm x 3/4 pol</v>
          </cell>
          <cell r="C1760" t="str">
            <v>UN</v>
          </cell>
          <cell r="D1760">
            <v>2.5026999999999999</v>
          </cell>
        </row>
        <row r="1761">
          <cell r="A1761" t="str">
            <v>001.18.03480</v>
          </cell>
          <cell r="B1761" t="str">
            <v>Luva simples soldável/rosqueável 20mm x 1/2 pol</v>
          </cell>
          <cell r="C1761" t="str">
            <v>UN</v>
          </cell>
          <cell r="D1761">
            <v>2.8327</v>
          </cell>
        </row>
        <row r="1762">
          <cell r="A1762" t="str">
            <v>001.18.03500</v>
          </cell>
          <cell r="B1762" t="str">
            <v>Luva de redução soldável/rosqueável 25mm x 1/2 pol</v>
          </cell>
          <cell r="C1762" t="str">
            <v>UN</v>
          </cell>
          <cell r="D1762">
            <v>2.6126999999999998</v>
          </cell>
        </row>
        <row r="1763">
          <cell r="A1763" t="str">
            <v>001.18.03520</v>
          </cell>
          <cell r="B1763" t="str">
            <v>Tee 90º com rosca na bolsa central soldável/rosqueável 32mm x 32mm x 1 pol</v>
          </cell>
          <cell r="C1763" t="str">
            <v>UN</v>
          </cell>
          <cell r="D1763">
            <v>3.8673999999999999</v>
          </cell>
        </row>
        <row r="1764">
          <cell r="A1764" t="str">
            <v>001.18.03540</v>
          </cell>
          <cell r="B1764" t="str">
            <v>Tee 90º com rosca na bolsa central soldável/rosqueável 25mm x 25mm 3/4 pol</v>
          </cell>
          <cell r="C1764" t="str">
            <v>UN</v>
          </cell>
          <cell r="D1764">
            <v>4.9474</v>
          </cell>
        </row>
        <row r="1765">
          <cell r="A1765" t="str">
            <v>001.18.03560</v>
          </cell>
          <cell r="B1765" t="str">
            <v>Tee 90º com rosca na bolsa central soldável/rosqueável 20mm x 20mm x 1/2 pol</v>
          </cell>
          <cell r="C1765" t="str">
            <v>UN</v>
          </cell>
          <cell r="D1765">
            <v>5.0724</v>
          </cell>
        </row>
        <row r="1766">
          <cell r="A1766" t="str">
            <v>001.18.03580</v>
          </cell>
          <cell r="B1766" t="str">
            <v>Tee 90º com rosca na bolsa central sodável/rosqueável 32mm x 32mm x 3/4 pol</v>
          </cell>
          <cell r="C1766" t="str">
            <v>UN</v>
          </cell>
          <cell r="D1766">
            <v>6.1173999999999999</v>
          </cell>
        </row>
        <row r="1767">
          <cell r="A1767" t="str">
            <v>001.18.03600</v>
          </cell>
          <cell r="B1767" t="str">
            <v>Tee 90º com rosca na bolsa central soldável/rosqueável 25mm x 25mm x 1/2 pol</v>
          </cell>
          <cell r="C1767" t="str">
            <v>UN</v>
          </cell>
          <cell r="D1767">
            <v>3.6374</v>
          </cell>
        </row>
        <row r="1768">
          <cell r="A1768" t="str">
            <v>001.18.03620</v>
          </cell>
          <cell r="B1768" t="str">
            <v>Joelho 90º soldável com bucha de latão 25mm x 3/4 pol</v>
          </cell>
          <cell r="C1768" t="str">
            <v>UN</v>
          </cell>
          <cell r="D1768">
            <v>4.9726999999999997</v>
          </cell>
        </row>
        <row r="1769">
          <cell r="A1769" t="str">
            <v>001.18.03640</v>
          </cell>
          <cell r="B1769" t="str">
            <v>Joelho 90º soldável com bucha de latão 20mm x 1/2 pol</v>
          </cell>
          <cell r="C1769" t="str">
            <v>UN</v>
          </cell>
          <cell r="D1769">
            <v>3.7526999999999999</v>
          </cell>
        </row>
        <row r="1770">
          <cell r="A1770" t="str">
            <v>001.18.03660</v>
          </cell>
          <cell r="B1770" t="str">
            <v>Joelho de redução 90º soldável com bucha de latão 32mm x 3/4 pol</v>
          </cell>
          <cell r="C1770" t="str">
            <v>UN</v>
          </cell>
          <cell r="D1770">
            <v>2.6227</v>
          </cell>
        </row>
        <row r="1771">
          <cell r="A1771" t="str">
            <v>001.18.03680</v>
          </cell>
          <cell r="B1771" t="str">
            <v>Joelho de redução 90º soldável com bucha de latão 25mm x 1/2 pol</v>
          </cell>
          <cell r="C1771" t="str">
            <v>UN</v>
          </cell>
          <cell r="D1771">
            <v>3.5226999999999999</v>
          </cell>
        </row>
        <row r="1772">
          <cell r="A1772" t="str">
            <v>001.18.03700</v>
          </cell>
          <cell r="B1772" t="str">
            <v>Luva simples soldável com bucha de latão 25mm x 3/4 pol</v>
          </cell>
          <cell r="C1772" t="str">
            <v>UN</v>
          </cell>
          <cell r="D1772">
            <v>4.5427</v>
          </cell>
        </row>
        <row r="1773">
          <cell r="A1773" t="str">
            <v>001.18.03720</v>
          </cell>
          <cell r="B1773" t="str">
            <v>Luva simples soldável com bucha de latão 20mm x 1/2 pol</v>
          </cell>
          <cell r="C1773" t="str">
            <v>UN</v>
          </cell>
          <cell r="D1773">
            <v>3.9327000000000001</v>
          </cell>
        </row>
        <row r="1774">
          <cell r="A1774" t="str">
            <v>001.18.03740</v>
          </cell>
          <cell r="B1774" t="str">
            <v>Luva de redução soldável com bucha de latão 25mm x 1/2 pol</v>
          </cell>
          <cell r="C1774" t="str">
            <v>UN</v>
          </cell>
          <cell r="D1774">
            <v>4.1426999999999996</v>
          </cell>
        </row>
        <row r="1775">
          <cell r="A1775" t="str">
            <v>001.18.03760</v>
          </cell>
          <cell r="B1775" t="str">
            <v>Tee 90º com bucha de latão central 25mm x 25mm x 3/4 pol</v>
          </cell>
          <cell r="C1775" t="str">
            <v>UN</v>
          </cell>
          <cell r="D1775">
            <v>4.9474</v>
          </cell>
        </row>
        <row r="1776">
          <cell r="A1776" t="str">
            <v>001.18.03780</v>
          </cell>
          <cell r="B1776" t="str">
            <v>Tee 90º com bucha de latão central 20mm x 20mm x 1/2 pol</v>
          </cell>
          <cell r="C1776" t="str">
            <v>UN</v>
          </cell>
          <cell r="D1776">
            <v>4.4374000000000002</v>
          </cell>
        </row>
        <row r="1777">
          <cell r="A1777" t="str">
            <v>001.18.03800</v>
          </cell>
          <cell r="B1777" t="str">
            <v>Tee redução 90º com bucha de latão na bolsa central 32mm x 32mm x 3/4 pol</v>
          </cell>
          <cell r="C1777" t="str">
            <v>UN</v>
          </cell>
          <cell r="D1777">
            <v>6.1173999999999999</v>
          </cell>
        </row>
        <row r="1778">
          <cell r="A1778" t="str">
            <v>001.18.03820</v>
          </cell>
          <cell r="B1778" t="str">
            <v>Tee reduçao 90º com bucha de latão na bolsa central 25mm x 25mm 1/2 pol</v>
          </cell>
          <cell r="C1778" t="str">
            <v>UN</v>
          </cell>
          <cell r="D1778">
            <v>3.6374</v>
          </cell>
        </row>
        <row r="1779">
          <cell r="A1779" t="str">
            <v>001.18.03840</v>
          </cell>
          <cell r="B1779" t="str">
            <v>Fornecimento e instalação de tubos de pvc com juntas rosqueáveis em barras de 6 m com diâmetro 6.00 pol</v>
          </cell>
          <cell r="C1779" t="str">
            <v>ML</v>
          </cell>
          <cell r="D1779">
            <v>44.3142</v>
          </cell>
        </row>
        <row r="1780">
          <cell r="A1780" t="str">
            <v>001.18.03860</v>
          </cell>
          <cell r="B1780" t="str">
            <v>Fornecimento e instalação de tubos de pvc rígido com juntas rosqueáveis em barras de 6 m com diâmetro 4.00 pol</v>
          </cell>
          <cell r="C1780" t="str">
            <v>ML</v>
          </cell>
          <cell r="D1780">
            <v>36.960099999999997</v>
          </cell>
        </row>
        <row r="1781">
          <cell r="A1781" t="str">
            <v>001.18.03880</v>
          </cell>
          <cell r="B1781" t="str">
            <v>Fornecimento e instalação de tubos de pvc rígido com juntas rosqueáveis em barras de 6 m com diâmetro 3.00 pol</v>
          </cell>
          <cell r="C1781" t="str">
            <v>ML</v>
          </cell>
          <cell r="D1781">
            <v>30.039200000000001</v>
          </cell>
        </row>
        <row r="1782">
          <cell r="A1782" t="str">
            <v>001.18.03900</v>
          </cell>
          <cell r="B1782" t="str">
            <v>Fornecimento e instalação de tubos de pvc rígido  com juntas rosqueáveis em barras de 6 m com diâmetro 2.5 pol</v>
          </cell>
          <cell r="C1782" t="str">
            <v>ML</v>
          </cell>
          <cell r="D1782">
            <v>33.159100000000002</v>
          </cell>
        </row>
        <row r="1783">
          <cell r="A1783" t="str">
            <v>001.18.03920</v>
          </cell>
          <cell r="B1783" t="str">
            <v>Fornecimento e instalação de tubos de pvc rígido com juntas rosqueáveis em barras de 6 m com diâmetro 2.00 pol</v>
          </cell>
          <cell r="C1783" t="str">
            <v>ML</v>
          </cell>
          <cell r="D1783">
            <v>14.2715</v>
          </cell>
        </row>
        <row r="1784">
          <cell r="A1784" t="str">
            <v>001.18.03940</v>
          </cell>
          <cell r="B1784" t="str">
            <v>Fornecimento e instalação de tubos de pvc rígido com juntas rosqueáveis em barras de 6 m com diâmetro 1.50 pol</v>
          </cell>
          <cell r="C1784" t="str">
            <v>ML</v>
          </cell>
          <cell r="D1784">
            <v>10.712999999999999</v>
          </cell>
        </row>
        <row r="1785">
          <cell r="A1785" t="str">
            <v>001.18.03960</v>
          </cell>
          <cell r="B1785" t="str">
            <v>Fornecimento e instalação de tubos de pvc rígido  com juntas rosqueáveis em barras de 6 m com diâmetro 11/4 pol</v>
          </cell>
          <cell r="C1785" t="str">
            <v>ML</v>
          </cell>
          <cell r="D1785">
            <v>10.098599999999999</v>
          </cell>
        </row>
        <row r="1786">
          <cell r="A1786" t="str">
            <v>001.18.03980</v>
          </cell>
          <cell r="B1786" t="str">
            <v>Fornecimento e instalação de tubos de pvc rígido  com juntas rosqueáveis em barras de 6 m com diâmetro 1.00 pol</v>
          </cell>
          <cell r="C1786" t="str">
            <v>ML</v>
          </cell>
          <cell r="D1786">
            <v>7.6509</v>
          </cell>
        </row>
        <row r="1787">
          <cell r="A1787" t="str">
            <v>001.18.04000</v>
          </cell>
          <cell r="B1787" t="str">
            <v>Fornecimento e instalação de tubos de pvc rígido i com juntas rosqueáveis em barras de 6 m com diâmetro 3/4 pol</v>
          </cell>
          <cell r="C1787" t="str">
            <v>ML</v>
          </cell>
          <cell r="D1787">
            <v>3.7606999999999999</v>
          </cell>
        </row>
        <row r="1788">
          <cell r="A1788" t="str">
            <v>001.18.04020</v>
          </cell>
          <cell r="B1788" t="str">
            <v>Fornecimento e instalação de tubos de pvc rígido  com juntas rosqueáveis em barras de 6 m com diâmetro 1/2 pol</v>
          </cell>
          <cell r="C1788" t="str">
            <v>ML</v>
          </cell>
          <cell r="D1788">
            <v>3.9070999999999998</v>
          </cell>
        </row>
        <row r="1789">
          <cell r="A1789" t="str">
            <v>001.18.04040</v>
          </cell>
          <cell r="B1789" t="str">
            <v>Joelho 90º de pvc rígido para tubo de pvc rosqueável  4 pol</v>
          </cell>
          <cell r="C1789" t="str">
            <v>UN</v>
          </cell>
          <cell r="D1789">
            <v>40.6464</v>
          </cell>
        </row>
        <row r="1790">
          <cell r="A1790" t="str">
            <v>001.18.04060</v>
          </cell>
          <cell r="B1790" t="str">
            <v>Joelho 90º de pvc rígido para tubo de pvc rosqueável  3 pol</v>
          </cell>
          <cell r="C1790" t="str">
            <v>UN</v>
          </cell>
          <cell r="D1790">
            <v>21.617599999999999</v>
          </cell>
        </row>
        <row r="1791">
          <cell r="A1791" t="str">
            <v>001.18.04080</v>
          </cell>
          <cell r="B1791" t="str">
            <v>Joelho 90º de pvc rígido para tubo de pvc rosqueável  2 1/2 pol</v>
          </cell>
          <cell r="C1791" t="str">
            <v>UN</v>
          </cell>
          <cell r="D1791">
            <v>14.2576</v>
          </cell>
        </row>
        <row r="1792">
          <cell r="A1792" t="str">
            <v>001.18.04100</v>
          </cell>
          <cell r="B1792" t="str">
            <v>Joelho 90º de pvc rígido para tubo de pvc rosqueável  2 pol</v>
          </cell>
          <cell r="C1792" t="str">
            <v>UN</v>
          </cell>
          <cell r="D1792">
            <v>12.7761</v>
          </cell>
        </row>
        <row r="1793">
          <cell r="A1793" t="str">
            <v>001.18.04120</v>
          </cell>
          <cell r="B1793" t="str">
            <v>Joelho 90º de pvc rígido para tubo de pvc rosqueável  1 1/2 pol</v>
          </cell>
          <cell r="C1793" t="str">
            <v>UN</v>
          </cell>
          <cell r="D1793">
            <v>6.8261000000000003</v>
          </cell>
        </row>
        <row r="1794">
          <cell r="A1794" t="str">
            <v>001.18.04140</v>
          </cell>
          <cell r="B1794" t="str">
            <v>Joelho 90º de pvc rígido para tubo de pvc rosqueável  1 1/4 pol</v>
          </cell>
          <cell r="C1794" t="str">
            <v>UN</v>
          </cell>
          <cell r="D1794">
            <v>6.5361000000000002</v>
          </cell>
        </row>
        <row r="1795">
          <cell r="A1795" t="str">
            <v>001.18.04160</v>
          </cell>
          <cell r="B1795" t="str">
            <v>Joelho 90° de pvc rígido para tubo de pvc rosqueável  1 pol</v>
          </cell>
          <cell r="C1795" t="str">
            <v>UN</v>
          </cell>
          <cell r="D1795">
            <v>3.3527</v>
          </cell>
        </row>
        <row r="1796">
          <cell r="A1796" t="str">
            <v>001.18.04180</v>
          </cell>
          <cell r="B1796" t="str">
            <v>Joelho 90º de pvc rígido para tubo de pvc rosqueável  3/4 pol</v>
          </cell>
          <cell r="C1796" t="str">
            <v>UN</v>
          </cell>
          <cell r="D1796">
            <v>2.6726999999999999</v>
          </cell>
        </row>
        <row r="1797">
          <cell r="A1797" t="str">
            <v>001.18.04200</v>
          </cell>
          <cell r="B1797" t="str">
            <v>Joelho 90º de pvc rígido para tubo de pvc rosqueável  1/2 pol</v>
          </cell>
          <cell r="C1797" t="str">
            <v>UN</v>
          </cell>
          <cell r="D1797">
            <v>2.4826999999999999</v>
          </cell>
        </row>
        <row r="1798">
          <cell r="A1798" t="str">
            <v>001.18.04220</v>
          </cell>
          <cell r="B1798" t="str">
            <v>Joelho 45º de pvc rígido para tubo de pvc rosqueável  4 pol</v>
          </cell>
          <cell r="C1798" t="str">
            <v>UN</v>
          </cell>
          <cell r="D1798">
            <v>46.7164</v>
          </cell>
        </row>
        <row r="1799">
          <cell r="A1799" t="str">
            <v>001.18.04240</v>
          </cell>
          <cell r="B1799" t="str">
            <v>Joelho 45º de pvc rígido para tubo de pvc rosqueável  3 pol</v>
          </cell>
          <cell r="C1799" t="str">
            <v>UN</v>
          </cell>
          <cell r="D1799">
            <v>11.9076</v>
          </cell>
        </row>
        <row r="1800">
          <cell r="A1800" t="str">
            <v>001.18.04260</v>
          </cell>
          <cell r="B1800" t="str">
            <v>Joelho 45º de pvc rígido para tubo de pvc rosqueável  2 1/2 pol</v>
          </cell>
          <cell r="C1800" t="str">
            <v>UN</v>
          </cell>
          <cell r="D1800">
            <v>9.6576000000000004</v>
          </cell>
        </row>
        <row r="1801">
          <cell r="A1801" t="str">
            <v>001.18.04280</v>
          </cell>
          <cell r="B1801" t="str">
            <v>Joelho 45º de pvc rígido para tubos de pvc rosqueável  2 pol</v>
          </cell>
          <cell r="C1801" t="str">
            <v>UN</v>
          </cell>
          <cell r="D1801">
            <v>7.4661</v>
          </cell>
        </row>
        <row r="1802">
          <cell r="A1802" t="str">
            <v>001.18.04300</v>
          </cell>
          <cell r="B1802" t="str">
            <v>Joelho 45º de pvc rígido para tubos de pvc rosqueável  1 1/2 pol</v>
          </cell>
          <cell r="C1802" t="str">
            <v>UN</v>
          </cell>
          <cell r="D1802">
            <v>5.4260999999999999</v>
          </cell>
        </row>
        <row r="1803">
          <cell r="A1803" t="str">
            <v>001.18.04320</v>
          </cell>
          <cell r="B1803" t="str">
            <v>Joelho 45º de pvc rígido para tubos de pvc rosqueável  1 1/4 pol</v>
          </cell>
          <cell r="C1803" t="str">
            <v>UN</v>
          </cell>
          <cell r="D1803">
            <v>4.7361000000000004</v>
          </cell>
        </row>
        <row r="1804">
          <cell r="A1804" t="str">
            <v>001.18.04340</v>
          </cell>
          <cell r="B1804" t="str">
            <v>Joelho 45º de pvc rígido para tubos de pvc rosqueável  1 pol</v>
          </cell>
          <cell r="C1804" t="str">
            <v>UN</v>
          </cell>
          <cell r="D1804">
            <v>5.2126999999999999</v>
          </cell>
        </row>
        <row r="1805">
          <cell r="A1805" t="str">
            <v>001.18.04360</v>
          </cell>
          <cell r="B1805" t="str">
            <v>Joelho 45º de pvc rígido para tubos de pvc rosqueável  3/4 pol</v>
          </cell>
          <cell r="C1805" t="str">
            <v>UN</v>
          </cell>
          <cell r="D1805">
            <v>3.0026999999999999</v>
          </cell>
        </row>
        <row r="1806">
          <cell r="A1806" t="str">
            <v>001.18.04380</v>
          </cell>
          <cell r="B1806" t="str">
            <v>Joelho 45º de pvc rígido para tubos de pvc rosqueável  1/2 pol</v>
          </cell>
          <cell r="C1806" t="str">
            <v>UN</v>
          </cell>
          <cell r="D1806">
            <v>2.7726999999999999</v>
          </cell>
        </row>
        <row r="1807">
          <cell r="A1807" t="str">
            <v>001.18.04400</v>
          </cell>
          <cell r="B1807" t="str">
            <v>Joelho 90º com redução de pvc rígido para tubos de pvc rosqueável  1x3/4 pol</v>
          </cell>
          <cell r="C1807" t="str">
            <v>UN</v>
          </cell>
          <cell r="D1807">
            <v>1.8427</v>
          </cell>
        </row>
        <row r="1808">
          <cell r="A1808" t="str">
            <v>001.18.04420</v>
          </cell>
          <cell r="B1808" t="str">
            <v>Joelho 90º com redução de pvc rígido para tubos de pvc rosqueável  3/4x1/2 pol</v>
          </cell>
          <cell r="C1808" t="str">
            <v>UN</v>
          </cell>
          <cell r="D1808">
            <v>2.5926999999999998</v>
          </cell>
        </row>
        <row r="1809">
          <cell r="A1809" t="str">
            <v>001.18.04440</v>
          </cell>
          <cell r="B1809" t="str">
            <v>Tee 90º  de pvc rígido para tubos de pvc rosqueável  4 pol</v>
          </cell>
          <cell r="C1809" t="str">
            <v>UN</v>
          </cell>
          <cell r="D1809">
            <v>51.910299999999999</v>
          </cell>
        </row>
        <row r="1810">
          <cell r="A1810" t="str">
            <v>001.18.04460</v>
          </cell>
          <cell r="B1810" t="str">
            <v>Tee 90º  de pvc rígido para tubos de pvc rosqueável  3 pol</v>
          </cell>
          <cell r="C1810" t="str">
            <v>UN</v>
          </cell>
          <cell r="D1810">
            <v>23.3064</v>
          </cell>
        </row>
        <row r="1811">
          <cell r="A1811" t="str">
            <v>001.18.04480</v>
          </cell>
          <cell r="B1811" t="str">
            <v>Tee 90º  de pvc rígido para tubos de pvc rosqueável  2 1/2 pol</v>
          </cell>
          <cell r="C1811" t="str">
            <v>UN</v>
          </cell>
          <cell r="D1811">
            <v>16.546399999999998</v>
          </cell>
        </row>
        <row r="1812">
          <cell r="A1812" t="str">
            <v>001.18.04500</v>
          </cell>
          <cell r="B1812" t="str">
            <v>Tee 90º  de pvc rígido para tubos de pvc rosqueável  2 pol</v>
          </cell>
          <cell r="C1812" t="str">
            <v>UN</v>
          </cell>
          <cell r="D1812">
            <v>16.121099999999998</v>
          </cell>
        </row>
        <row r="1813">
          <cell r="A1813" t="str">
            <v>001.18.04520</v>
          </cell>
          <cell r="B1813" t="str">
            <v>Tee 90º de pvc rígido para tubos de pvc rosqueável  1 1/2 pol</v>
          </cell>
          <cell r="C1813" t="str">
            <v>UN</v>
          </cell>
          <cell r="D1813">
            <v>9.0211000000000006</v>
          </cell>
        </row>
        <row r="1814">
          <cell r="A1814" t="str">
            <v>001.18.04540</v>
          </cell>
          <cell r="B1814" t="str">
            <v>Tee 90º de pvc rígido para tubos de pvc rosqueável  1 1/4 pol</v>
          </cell>
          <cell r="C1814" t="str">
            <v>UN</v>
          </cell>
          <cell r="D1814">
            <v>8.3711000000000002</v>
          </cell>
        </row>
        <row r="1815">
          <cell r="A1815" t="str">
            <v>001.18.04560</v>
          </cell>
          <cell r="B1815" t="str">
            <v>Tee 90º de pvc rígido para tubos de pvc rosqueável  1 pol</v>
          </cell>
          <cell r="C1815" t="str">
            <v>UN</v>
          </cell>
          <cell r="D1815">
            <v>4.3948999999999998</v>
          </cell>
        </row>
        <row r="1816">
          <cell r="A1816" t="str">
            <v>001.18.04580</v>
          </cell>
          <cell r="B1816" t="str">
            <v>Tee 90º de pvc rígido para tubos de pvc rosqueável  3/4 pol</v>
          </cell>
          <cell r="C1816" t="str">
            <v>UN</v>
          </cell>
          <cell r="D1816">
            <v>2.8649</v>
          </cell>
        </row>
        <row r="1817">
          <cell r="A1817" t="str">
            <v>001.18.04600</v>
          </cell>
          <cell r="B1817" t="str">
            <v>Tee 90º de pvc rígido para tubos de pvc rosqueável  1/2 pol</v>
          </cell>
          <cell r="C1817" t="str">
            <v>UN</v>
          </cell>
          <cell r="D1817">
            <v>2.6949000000000001</v>
          </cell>
        </row>
        <row r="1818">
          <cell r="A1818" t="str">
            <v>001.18.04620</v>
          </cell>
          <cell r="B1818" t="str">
            <v>Tee 90º com redução de pvc rígido para tubos de pvc rosqueável  1 1/2x3/4 pol</v>
          </cell>
          <cell r="C1818" t="str">
            <v>UN</v>
          </cell>
          <cell r="D1818">
            <v>6.2111000000000001</v>
          </cell>
        </row>
        <row r="1819">
          <cell r="A1819" t="str">
            <v>001.18.04640</v>
          </cell>
          <cell r="B1819" t="str">
            <v>Tee 90º com redução de pvc rígido para tubos de pvc rosqueável  1x3/4 pol</v>
          </cell>
          <cell r="C1819" t="str">
            <v>UN</v>
          </cell>
          <cell r="D1819">
            <v>3.3449</v>
          </cell>
        </row>
        <row r="1820">
          <cell r="A1820" t="str">
            <v>001.18.04660</v>
          </cell>
          <cell r="B1820" t="str">
            <v>Tee 90º com redução de pvc rígido para tubos de pvc rosqueável  3/4x1/2 pol</v>
          </cell>
          <cell r="C1820" t="str">
            <v>UN</v>
          </cell>
          <cell r="D1820">
            <v>2.8649</v>
          </cell>
        </row>
        <row r="1821">
          <cell r="A1821" t="str">
            <v>001.18.04680</v>
          </cell>
          <cell r="B1821" t="str">
            <v>União com rosca de pvc rígido para tubos de pvc rosqueável  2 pol</v>
          </cell>
          <cell r="C1821" t="str">
            <v>UN</v>
          </cell>
          <cell r="D1821">
            <v>26.331099999999999</v>
          </cell>
        </row>
        <row r="1822">
          <cell r="A1822" t="str">
            <v>001.18.04700</v>
          </cell>
          <cell r="B1822" t="str">
            <v>União com rosca de pvc rígido para tubos de pvc rosqueável  1 1/2 pol</v>
          </cell>
          <cell r="C1822" t="str">
            <v>UN</v>
          </cell>
          <cell r="D1822">
            <v>11.8111</v>
          </cell>
        </row>
        <row r="1823">
          <cell r="A1823" t="str">
            <v>001.18.04720</v>
          </cell>
          <cell r="B1823" t="str">
            <v>União com rosca de pvc rígido para tubos de pvc rosqueável 1 1/4 pol</v>
          </cell>
          <cell r="C1823" t="str">
            <v>UN</v>
          </cell>
          <cell r="D1823">
            <v>15.3111</v>
          </cell>
        </row>
        <row r="1824">
          <cell r="A1824" t="str">
            <v>001.18.04740</v>
          </cell>
          <cell r="B1824" t="str">
            <v>União com rosca de pvc rígido para tubos de pvc rosqueável  1 pol</v>
          </cell>
          <cell r="C1824" t="str">
            <v>UN</v>
          </cell>
          <cell r="D1824">
            <v>7.0148999999999999</v>
          </cell>
        </row>
        <row r="1825">
          <cell r="A1825" t="str">
            <v>001.18.04760</v>
          </cell>
          <cell r="B1825" t="str">
            <v>União com rosca de pvc rígido para tubos de pvc rosqueável  3/4 pol</v>
          </cell>
          <cell r="C1825" t="str">
            <v>UN</v>
          </cell>
          <cell r="D1825">
            <v>4.6749000000000001</v>
          </cell>
        </row>
        <row r="1826">
          <cell r="A1826" t="str">
            <v>001.18.04780</v>
          </cell>
          <cell r="B1826" t="str">
            <v>União com rosca de pvc rígido para tubos de pvc rosqueável  1/2 pol</v>
          </cell>
          <cell r="C1826" t="str">
            <v>UN</v>
          </cell>
          <cell r="D1826">
            <v>3.6049000000000002</v>
          </cell>
        </row>
        <row r="1827">
          <cell r="A1827" t="str">
            <v>001.18.04800</v>
          </cell>
          <cell r="B1827" t="str">
            <v>União com rosca de pvc rígido para tubos de pvc rosqueável  3 pol</v>
          </cell>
          <cell r="C1827" t="str">
            <v>UN</v>
          </cell>
          <cell r="D1827">
            <v>50.064900000000002</v>
          </cell>
        </row>
        <row r="1828">
          <cell r="A1828" t="str">
            <v>001.18.04820</v>
          </cell>
          <cell r="B1828" t="str">
            <v>Bucha de redução  de pvc rígido para tubos de pvc rosqueável  3x2 1/2pol</v>
          </cell>
          <cell r="C1828" t="str">
            <v>UN</v>
          </cell>
          <cell r="D1828">
            <v>6.3875999999999999</v>
          </cell>
        </row>
        <row r="1829">
          <cell r="A1829" t="str">
            <v>001.18.04840</v>
          </cell>
          <cell r="B1829" t="str">
            <v>Bucha de redução de pvc rígido para tubos de pvc rosqueável  3x2 pol</v>
          </cell>
          <cell r="C1829" t="str">
            <v>UN</v>
          </cell>
          <cell r="D1829">
            <v>8.2175999999999991</v>
          </cell>
        </row>
        <row r="1830">
          <cell r="A1830" t="str">
            <v>001.18.04860</v>
          </cell>
          <cell r="B1830" t="str">
            <v>Bucha de redução de pvc rígido para tubos de pvc rosqueável  3x1 1/2pol</v>
          </cell>
          <cell r="C1830" t="str">
            <v>UN</v>
          </cell>
          <cell r="D1830">
            <v>7.1475999999999997</v>
          </cell>
        </row>
        <row r="1831">
          <cell r="A1831" t="str">
            <v>001.18.04880</v>
          </cell>
          <cell r="B1831" t="str">
            <v>Bucha de redução de pvc rígido para tubos de pvc rosqueável  2 1/2x2 pol</v>
          </cell>
          <cell r="C1831" t="str">
            <v>UN</v>
          </cell>
          <cell r="D1831">
            <v>6.0675999999999997</v>
          </cell>
        </row>
        <row r="1832">
          <cell r="A1832" t="str">
            <v>001.18.04900</v>
          </cell>
          <cell r="B1832" t="str">
            <v>Bucha de redução de pvc rígido para tubos de pvc rosqueável  2 1/2x1.5 pol</v>
          </cell>
          <cell r="C1832" t="str">
            <v>UN</v>
          </cell>
          <cell r="D1832">
            <v>6.1829000000000001</v>
          </cell>
        </row>
        <row r="1833">
          <cell r="A1833" t="str">
            <v>001.18.04920</v>
          </cell>
          <cell r="B1833" t="str">
            <v>Bucha de redução de pvc rígido para tubos de pvc rosqueável  2 1/2x1 1/4 pol</v>
          </cell>
          <cell r="C1833" t="str">
            <v>UN</v>
          </cell>
          <cell r="D1833">
            <v>6.6429</v>
          </cell>
        </row>
        <row r="1834">
          <cell r="A1834" t="str">
            <v>001.18.04940</v>
          </cell>
          <cell r="B1834" t="str">
            <v>Bucha de redução de pvc rígido para tubos de pvc rosqueável  2x1 1/2pol</v>
          </cell>
          <cell r="C1834" t="str">
            <v>UN</v>
          </cell>
          <cell r="D1834">
            <v>5.4661</v>
          </cell>
        </row>
        <row r="1835">
          <cell r="A1835" t="str">
            <v>001.18.04960</v>
          </cell>
          <cell r="B1835" t="str">
            <v>Bucha de redução de pvc rigido para tubos de pvc rosqueável  2x1 1/4 pol</v>
          </cell>
          <cell r="C1835" t="str">
            <v>UN</v>
          </cell>
          <cell r="D1835">
            <v>5.9260999999999999</v>
          </cell>
        </row>
        <row r="1836">
          <cell r="A1836" t="str">
            <v>001.18.04980</v>
          </cell>
          <cell r="B1836" t="str">
            <v>Bucha de redução de pvc rígido para tubos de pvc rosqueável  2x1 pol</v>
          </cell>
          <cell r="C1836" t="str">
            <v>UN</v>
          </cell>
          <cell r="D1836">
            <v>6.9661</v>
          </cell>
        </row>
        <row r="1837">
          <cell r="A1837" t="str">
            <v>001.18.05000</v>
          </cell>
          <cell r="B1837" t="str">
            <v>Bucha de redução de pvc rígido para tubos de pvc rosqueável  1 1/2x1 1/4 pol</v>
          </cell>
          <cell r="C1837" t="str">
            <v>UN</v>
          </cell>
          <cell r="D1837">
            <v>4.3761000000000001</v>
          </cell>
        </row>
        <row r="1838">
          <cell r="A1838" t="str">
            <v>001.18.05020</v>
          </cell>
          <cell r="B1838" t="str">
            <v>Bucha de redução de pvc rígido para tubos de pvc rosqueável  11/2x1 pol</v>
          </cell>
          <cell r="C1838" t="str">
            <v>UN</v>
          </cell>
          <cell r="D1838">
            <v>4.3761000000000001</v>
          </cell>
        </row>
        <row r="1839">
          <cell r="A1839" t="str">
            <v>001.18.05040</v>
          </cell>
          <cell r="B1839" t="str">
            <v>Bucha de redução de pvc rígido para tubos de pvc rosqueável  11/2x3/4 pol</v>
          </cell>
          <cell r="C1839" t="str">
            <v>UN</v>
          </cell>
          <cell r="D1839">
            <v>5.0660999999999996</v>
          </cell>
        </row>
        <row r="1840">
          <cell r="A1840" t="str">
            <v>001.18.05060</v>
          </cell>
          <cell r="B1840" t="str">
            <v>Bucha de redução de pvc rígido para tubos de pvc rosqueável  1 1/2x1/2 pol</v>
          </cell>
          <cell r="C1840" t="str">
            <v>UN</v>
          </cell>
          <cell r="D1840">
            <v>3.7561</v>
          </cell>
        </row>
        <row r="1841">
          <cell r="A1841" t="str">
            <v>001.18.05080</v>
          </cell>
          <cell r="B1841" t="str">
            <v>Bucha de redução de pvc rígido para tubos de pvc rosqueável  1 1/4x1 pol</v>
          </cell>
          <cell r="C1841" t="str">
            <v>UN</v>
          </cell>
          <cell r="D1841">
            <v>3.7791999999999999</v>
          </cell>
        </row>
        <row r="1842">
          <cell r="A1842" t="str">
            <v>001.18.05100</v>
          </cell>
          <cell r="B1842" t="str">
            <v>Bucha de redução de pvc rígido para tubos de pvc rosqueável  1 1/4x3/4 pol</v>
          </cell>
          <cell r="C1842" t="str">
            <v>UN</v>
          </cell>
          <cell r="D1842">
            <v>3.9592000000000001</v>
          </cell>
        </row>
        <row r="1843">
          <cell r="A1843" t="str">
            <v>001.18.05120</v>
          </cell>
          <cell r="B1843" t="str">
            <v>Bucha de redução de pvc rígido para tubos de pvc rosqueável  1 1/4x1/2 pol</v>
          </cell>
          <cell r="C1843" t="str">
            <v>UN</v>
          </cell>
          <cell r="D1843">
            <v>4.2991999999999999</v>
          </cell>
        </row>
        <row r="1844">
          <cell r="A1844" t="str">
            <v>001.18.05140</v>
          </cell>
          <cell r="B1844" t="str">
            <v>Bucha de redução de pvc rígido para tubos de pvc rosqueável  1x3/4 pol</v>
          </cell>
          <cell r="C1844" t="str">
            <v>UN</v>
          </cell>
          <cell r="D1844">
            <v>2.5427</v>
          </cell>
        </row>
        <row r="1845">
          <cell r="A1845" t="str">
            <v>001.18.05160</v>
          </cell>
          <cell r="B1845" t="str">
            <v>Fornecimento e instalação de bucha de redução de pvc rígido para tubos de pvc rosqueável  1x1/2 pol</v>
          </cell>
          <cell r="C1845" t="str">
            <v>UN</v>
          </cell>
          <cell r="D1845">
            <v>2.4826999999999999</v>
          </cell>
        </row>
        <row r="1846">
          <cell r="A1846" t="str">
            <v>001.18.05180</v>
          </cell>
          <cell r="B1846" t="str">
            <v>Bucha de redução de pvc rígido para tubos de pvc rosqueável  3/4x1/2 pol</v>
          </cell>
          <cell r="C1846" t="str">
            <v>UN</v>
          </cell>
          <cell r="D1846">
            <v>2.1427</v>
          </cell>
        </row>
        <row r="1847">
          <cell r="A1847" t="str">
            <v>001.18.05200</v>
          </cell>
          <cell r="B1847" t="str">
            <v>Cruzeta de pvc rígido para tubos de pvc rosqueável  2 pol</v>
          </cell>
          <cell r="C1847" t="str">
            <v>UN</v>
          </cell>
          <cell r="D1847">
            <v>15.852499999999999</v>
          </cell>
        </row>
        <row r="1848">
          <cell r="A1848" t="str">
            <v>001.18.05220</v>
          </cell>
          <cell r="B1848" t="str">
            <v>Cruzeta de pvc rígido para tubos de pvc rosqueável  1 pol</v>
          </cell>
          <cell r="C1848" t="str">
            <v>UN</v>
          </cell>
          <cell r="D1848">
            <v>4.9051</v>
          </cell>
        </row>
        <row r="1849">
          <cell r="A1849" t="str">
            <v>001.18.05240</v>
          </cell>
          <cell r="B1849" t="str">
            <v>Cruzeta de pvc rígido para tubos de pvc rosqueável  3/4 pol</v>
          </cell>
          <cell r="C1849" t="str">
            <v>UN</v>
          </cell>
          <cell r="D1849">
            <v>4.0311000000000003</v>
          </cell>
        </row>
        <row r="1850">
          <cell r="A1850" t="str">
            <v>001.18.05260</v>
          </cell>
          <cell r="B1850" t="str">
            <v>Cruzeta de pvc rígido para tubos de pvc rosqueável  1/2 pol</v>
          </cell>
          <cell r="C1850" t="str">
            <v>UN</v>
          </cell>
          <cell r="D1850">
            <v>5.0510999999999999</v>
          </cell>
        </row>
        <row r="1851">
          <cell r="A1851" t="str">
            <v>001.18.05280</v>
          </cell>
          <cell r="B1851" t="str">
            <v>Curva de 90º de pvc rígido para tubos de pvc rosqueável  4 pol</v>
          </cell>
          <cell r="C1851" t="str">
            <v>UN</v>
          </cell>
          <cell r="D1851">
            <v>24.5764</v>
          </cell>
        </row>
        <row r="1852">
          <cell r="A1852" t="str">
            <v>001.18.05300</v>
          </cell>
          <cell r="B1852" t="str">
            <v>Curva de 90º de pvc rígido para tubos de pvc rosqueável  3 pol</v>
          </cell>
          <cell r="C1852" t="str">
            <v>UN</v>
          </cell>
          <cell r="D1852">
            <v>13.1076</v>
          </cell>
        </row>
        <row r="1853">
          <cell r="A1853" t="str">
            <v>001.18.05320</v>
          </cell>
          <cell r="B1853" t="str">
            <v>Curva de 90º de pvc rígido para tubos de pvc rosqueável  2 1/2 pol</v>
          </cell>
          <cell r="C1853" t="str">
            <v>UN</v>
          </cell>
          <cell r="D1853">
            <v>12.717599999999999</v>
          </cell>
        </row>
        <row r="1854">
          <cell r="A1854" t="str">
            <v>001.18.05340</v>
          </cell>
          <cell r="B1854" t="str">
            <v>Curva de 90º de pvc rígido para tubos de pvc rosqueável  2 pol</v>
          </cell>
          <cell r="C1854" t="str">
            <v>UN</v>
          </cell>
          <cell r="D1854">
            <v>13.9361</v>
          </cell>
        </row>
        <row r="1855">
          <cell r="A1855" t="str">
            <v>001.18.05360</v>
          </cell>
          <cell r="B1855" t="str">
            <v>Curva de 90º de pvc rígido para tubos de pvc rosqueável  1 1/2 pol</v>
          </cell>
          <cell r="C1855" t="str">
            <v>UN</v>
          </cell>
          <cell r="D1855">
            <v>8.0260999999999996</v>
          </cell>
        </row>
        <row r="1856">
          <cell r="A1856" t="str">
            <v>001.18.05380</v>
          </cell>
          <cell r="B1856" t="str">
            <v>Curva de 90º de pvc rígido para tubos  de pvc rosqueável  1 1/4 pol</v>
          </cell>
          <cell r="C1856" t="str">
            <v>UN</v>
          </cell>
          <cell r="D1856">
            <v>7.7361000000000004</v>
          </cell>
        </row>
        <row r="1857">
          <cell r="A1857" t="str">
            <v>001.18.05400</v>
          </cell>
          <cell r="B1857" t="str">
            <v>Curva de 90º de pvc rígido para tubos de pvc rosqueável  1 pol</v>
          </cell>
          <cell r="C1857" t="str">
            <v>UN</v>
          </cell>
          <cell r="D1857">
            <v>3.9426999999999999</v>
          </cell>
        </row>
        <row r="1858">
          <cell r="A1858" t="str">
            <v>001.18.05420</v>
          </cell>
          <cell r="B1858" t="str">
            <v>Curva de 90º de pvc rígido para tubos de pvc rosqueável  3/4 pol</v>
          </cell>
          <cell r="C1858" t="str">
            <v>UN</v>
          </cell>
          <cell r="D1858">
            <v>3.1227</v>
          </cell>
        </row>
        <row r="1859">
          <cell r="A1859" t="str">
            <v>001.18.05440</v>
          </cell>
          <cell r="B1859" t="str">
            <v>Curva de 90º de pvc rígido para tubos de pvc rosqueável  1/2pol</v>
          </cell>
          <cell r="C1859" t="str">
            <v>UN</v>
          </cell>
          <cell r="D1859">
            <v>2.7726999999999999</v>
          </cell>
        </row>
        <row r="1860">
          <cell r="A1860" t="str">
            <v>001.18.05460</v>
          </cell>
          <cell r="B1860" t="str">
            <v>Curva de 45º de pvc rígido para tubos de pvc rosqueável  2 1/2 pol</v>
          </cell>
          <cell r="C1860" t="str">
            <v>UN</v>
          </cell>
          <cell r="D1860">
            <v>9.6576000000000004</v>
          </cell>
        </row>
        <row r="1861">
          <cell r="A1861" t="str">
            <v>001.18.05480</v>
          </cell>
          <cell r="B1861" t="str">
            <v>Curva de 45º de pvc rígido para tubos de pvc rosqueável  2  pol</v>
          </cell>
          <cell r="C1861" t="str">
            <v>UN</v>
          </cell>
          <cell r="D1861">
            <v>7.3761000000000001</v>
          </cell>
        </row>
        <row r="1862">
          <cell r="A1862" t="str">
            <v>001.18.05500</v>
          </cell>
          <cell r="B1862" t="str">
            <v>Curva de 45º de pvc rígido para tubos de pvc rosqueável  1 1/2 pol</v>
          </cell>
          <cell r="C1862" t="str">
            <v>UN</v>
          </cell>
          <cell r="D1862">
            <v>5.0361000000000002</v>
          </cell>
        </row>
        <row r="1863">
          <cell r="A1863" t="str">
            <v>001.18.05520</v>
          </cell>
          <cell r="B1863" t="str">
            <v>Curva de 45º de pvc rígido para tubos de pvc rosqueável  1 1/4 pol</v>
          </cell>
          <cell r="C1863" t="str">
            <v>UN</v>
          </cell>
          <cell r="D1863">
            <v>4.7911000000000001</v>
          </cell>
        </row>
        <row r="1864">
          <cell r="A1864" t="str">
            <v>001.18.05540</v>
          </cell>
          <cell r="B1864" t="str">
            <v>Curva de 45º de pvc rígido para tubos de pvc rosqueável  1  pol</v>
          </cell>
          <cell r="C1864" t="str">
            <v>UN</v>
          </cell>
          <cell r="D1864">
            <v>3.0527000000000002</v>
          </cell>
        </row>
        <row r="1865">
          <cell r="A1865" t="str">
            <v>001.18.05560</v>
          </cell>
          <cell r="B1865" t="str">
            <v>Curva de 45º de pvc rígido para tubos de pvc rosqueável  3/4  pol</v>
          </cell>
          <cell r="C1865" t="str">
            <v>UN</v>
          </cell>
          <cell r="D1865">
            <v>2.6027</v>
          </cell>
        </row>
        <row r="1866">
          <cell r="A1866" t="str">
            <v>001.18.05580</v>
          </cell>
          <cell r="B1866" t="str">
            <v>Curva de 45º de pvc rígido para tubos de pvc rosqueável  1/2  pol</v>
          </cell>
          <cell r="C1866" t="str">
            <v>UN</v>
          </cell>
          <cell r="D1866">
            <v>2.3927</v>
          </cell>
        </row>
        <row r="1867">
          <cell r="A1867" t="str">
            <v>001.18.05600</v>
          </cell>
          <cell r="B1867" t="str">
            <v>Luva simples de pvc rígido para tubos de pvc rosqueável  4 pol</v>
          </cell>
          <cell r="C1867" t="str">
            <v>UN</v>
          </cell>
          <cell r="D1867">
            <v>11.7264</v>
          </cell>
        </row>
        <row r="1868">
          <cell r="A1868" t="str">
            <v>001.18.05620</v>
          </cell>
          <cell r="B1868" t="str">
            <v>Luva simples de pvc rígido para tubos de pvc rosqueável  3 pol</v>
          </cell>
          <cell r="C1868" t="str">
            <v>UN</v>
          </cell>
          <cell r="D1868">
            <v>9.7276000000000007</v>
          </cell>
        </row>
        <row r="1869">
          <cell r="A1869" t="str">
            <v>001.18.05640</v>
          </cell>
          <cell r="B1869" t="str">
            <v>Luva simples de pvc rígido para tubos de pvc rosqueável  2 1/2 pol</v>
          </cell>
          <cell r="C1869" t="str">
            <v>UN</v>
          </cell>
          <cell r="D1869">
            <v>9.4876000000000005</v>
          </cell>
        </row>
        <row r="1870">
          <cell r="A1870" t="str">
            <v>001.18.05660</v>
          </cell>
          <cell r="B1870" t="str">
            <v>Luva simples de pvc rígido para tubos de pvc rosqueável  2 pol</v>
          </cell>
          <cell r="C1870" t="str">
            <v>UN</v>
          </cell>
          <cell r="D1870">
            <v>7.8761000000000001</v>
          </cell>
        </row>
        <row r="1871">
          <cell r="A1871" t="str">
            <v>001.18.05680</v>
          </cell>
          <cell r="B1871" t="str">
            <v>Luva simples de pvc rígido para tubos de pvc rosqueável  1 1/2 pol</v>
          </cell>
          <cell r="C1871" t="str">
            <v>UN</v>
          </cell>
          <cell r="D1871">
            <v>4.8960999999999997</v>
          </cell>
        </row>
        <row r="1872">
          <cell r="A1872" t="str">
            <v>001.18.05700</v>
          </cell>
          <cell r="B1872" t="str">
            <v>Luva simples de pvc rígido para tubos de pvc rosqueável  1 1/4 pol</v>
          </cell>
          <cell r="C1872" t="str">
            <v>UN</v>
          </cell>
          <cell r="D1872">
            <v>4.7361000000000004</v>
          </cell>
        </row>
        <row r="1873">
          <cell r="A1873" t="str">
            <v>001.18.05720</v>
          </cell>
          <cell r="B1873" t="str">
            <v>Luva simples de pvc rígido para tubos de pvc rosqueável  1 pol</v>
          </cell>
          <cell r="C1873" t="str">
            <v>UN</v>
          </cell>
          <cell r="D1873">
            <v>2.7776999999999998</v>
          </cell>
        </row>
        <row r="1874">
          <cell r="A1874" t="str">
            <v>001.18.05740</v>
          </cell>
          <cell r="B1874" t="str">
            <v>Luva simples de pvc rígido para tubos de pvc rosqueável  3/4 pol</v>
          </cell>
          <cell r="C1874" t="str">
            <v>UN</v>
          </cell>
          <cell r="D1874">
            <v>2.4226999999999999</v>
          </cell>
        </row>
        <row r="1875">
          <cell r="A1875" t="str">
            <v>001.18.05760</v>
          </cell>
          <cell r="B1875" t="str">
            <v>Luva simples de pvc rígido para tubos de pvc rosqueável  1/2 pol</v>
          </cell>
          <cell r="C1875" t="str">
            <v>UN</v>
          </cell>
          <cell r="D1875">
            <v>2.2427000000000001</v>
          </cell>
        </row>
        <row r="1876">
          <cell r="A1876" t="str">
            <v>001.18.05780</v>
          </cell>
          <cell r="B1876" t="str">
            <v>Luva de redução pvc rígido para tubos de pvc rosqueável  1x3/4 pol</v>
          </cell>
          <cell r="C1876" t="str">
            <v>UN</v>
          </cell>
          <cell r="D1876">
            <v>3.0627</v>
          </cell>
        </row>
        <row r="1877">
          <cell r="A1877" t="str">
            <v>001.18.05800</v>
          </cell>
          <cell r="B1877" t="str">
            <v>Luva de redução pvc rígido para tubos de pvc rosqueável  3/4x1/2 pol</v>
          </cell>
          <cell r="C1877" t="str">
            <v>UN</v>
          </cell>
          <cell r="D1877">
            <v>2.7227000000000001</v>
          </cell>
        </row>
        <row r="1878">
          <cell r="A1878" t="str">
            <v>001.18.05820</v>
          </cell>
          <cell r="B1878" t="str">
            <v>Junção 45º de pvc rígido para tubos de pvc rosqueável  2 pol</v>
          </cell>
          <cell r="C1878" t="str">
            <v>UN</v>
          </cell>
          <cell r="D1878">
            <v>5.1460999999999997</v>
          </cell>
        </row>
        <row r="1879">
          <cell r="A1879" t="str">
            <v>001.18.05840</v>
          </cell>
          <cell r="B1879" t="str">
            <v>Niple duplo de pvc rígido para tubos de pvc rosqueável  2 pol</v>
          </cell>
          <cell r="C1879" t="str">
            <v>UN</v>
          </cell>
          <cell r="D1879">
            <v>7.1760999999999999</v>
          </cell>
        </row>
        <row r="1880">
          <cell r="A1880" t="str">
            <v>001.18.05860</v>
          </cell>
          <cell r="B1880" t="str">
            <v>Niple duplo de pvc rígido para tubos de pvc rosqueável  1 1/2 pol</v>
          </cell>
          <cell r="C1880" t="str">
            <v>UN</v>
          </cell>
          <cell r="D1880">
            <v>4.5960999999999999</v>
          </cell>
        </row>
        <row r="1881">
          <cell r="A1881" t="str">
            <v>001.18.05880</v>
          </cell>
          <cell r="B1881" t="str">
            <v>Niple duplo de pvc rígido para tubos de pvc rosqueável  1 1/4 pol</v>
          </cell>
          <cell r="C1881" t="str">
            <v>UN</v>
          </cell>
          <cell r="D1881">
            <v>4.5560999999999998</v>
          </cell>
        </row>
        <row r="1882">
          <cell r="A1882" t="str">
            <v>001.18.05900</v>
          </cell>
          <cell r="B1882" t="str">
            <v>Niple duplo de pvc rígido para tubos de pvc rosqueável  1  pol</v>
          </cell>
          <cell r="C1882" t="str">
            <v>UN</v>
          </cell>
          <cell r="D1882">
            <v>2.6227</v>
          </cell>
        </row>
        <row r="1883">
          <cell r="A1883" t="str">
            <v>001.18.05920</v>
          </cell>
          <cell r="B1883" t="str">
            <v>Niple duplo de pvc rígido para tubos de pvc rosqueável  3/4  pol</v>
          </cell>
          <cell r="C1883" t="str">
            <v>UN</v>
          </cell>
          <cell r="D1883">
            <v>2.2427000000000001</v>
          </cell>
        </row>
        <row r="1884">
          <cell r="A1884" t="str">
            <v>001.18.05940</v>
          </cell>
          <cell r="B1884" t="str">
            <v>Niple duplo de pvc rígido para tubos de pvc rosqueável  1/2  pol</v>
          </cell>
          <cell r="C1884" t="str">
            <v>UN</v>
          </cell>
          <cell r="D1884">
            <v>2.1326999999999998</v>
          </cell>
        </row>
        <row r="1885">
          <cell r="A1885" t="str">
            <v>001.18.05960</v>
          </cell>
          <cell r="B1885" t="str">
            <v>Niple duplo de pvc rígido para tubos de pvc rosqueável  3  pol</v>
          </cell>
          <cell r="C1885" t="str">
            <v>UN</v>
          </cell>
          <cell r="D1885">
            <v>16.312899999999999</v>
          </cell>
        </row>
        <row r="1886">
          <cell r="A1886" t="str">
            <v>001.18.05980</v>
          </cell>
          <cell r="B1886" t="str">
            <v>Adaptador com rosca e flange para caixa de água de pvc inclusive assentamento 2 pol</v>
          </cell>
          <cell r="C1886" t="str">
            <v>UN</v>
          </cell>
          <cell r="D1886">
            <v>10.8184</v>
          </cell>
        </row>
        <row r="1887">
          <cell r="A1887" t="str">
            <v>001.18.06000</v>
          </cell>
          <cell r="B1887" t="str">
            <v>Adaptador com rosca e flange para caixa de água de pvc inclusive assentamento 1 pol</v>
          </cell>
          <cell r="C1887" t="str">
            <v>UN</v>
          </cell>
          <cell r="D1887">
            <v>9.8644999999999996</v>
          </cell>
        </row>
        <row r="1888">
          <cell r="A1888" t="str">
            <v>001.18.06020</v>
          </cell>
          <cell r="B1888" t="str">
            <v>Adaptador com rosca e flange para caixa de água de pvc inclusive assentamento 3/4 pol</v>
          </cell>
          <cell r="C1888" t="str">
            <v>UN</v>
          </cell>
          <cell r="D1888">
            <v>8.0545000000000009</v>
          </cell>
        </row>
        <row r="1889">
          <cell r="A1889" t="str">
            <v>001.18.06040</v>
          </cell>
          <cell r="B1889" t="str">
            <v>Adaptador com rosca e flange para caixa de água de pvc inclusive assentamento 1/2 pol</v>
          </cell>
          <cell r="C1889" t="str">
            <v>UN</v>
          </cell>
          <cell r="D1889">
            <v>8.0545000000000009</v>
          </cell>
        </row>
        <row r="1890">
          <cell r="A1890" t="str">
            <v>001.18.06060</v>
          </cell>
          <cell r="B1890" t="str">
            <v>Adaptador com rosca e flange para caixa de água de pvc inclusive assentamento 3 pol</v>
          </cell>
          <cell r="C1890" t="str">
            <v>UN</v>
          </cell>
          <cell r="D1890">
            <v>57.702100000000002</v>
          </cell>
        </row>
        <row r="1891">
          <cell r="A1891" t="str">
            <v>001.18.06080</v>
          </cell>
          <cell r="B1891" t="str">
            <v>Tampão ou cap de pvc rígido para tubos de pvc rosqueável  3 pol</v>
          </cell>
          <cell r="C1891" t="str">
            <v>UN</v>
          </cell>
          <cell r="D1891">
            <v>7.8174000000000001</v>
          </cell>
        </row>
        <row r="1892">
          <cell r="A1892" t="str">
            <v>001.18.06100</v>
          </cell>
          <cell r="B1892" t="str">
            <v>Tampão ou cap de pvc rígido para tubos de pvc rosqueável  2.5 pol</v>
          </cell>
          <cell r="C1892" t="str">
            <v>UN</v>
          </cell>
          <cell r="D1892">
            <v>6.9273999999999996</v>
          </cell>
        </row>
        <row r="1893">
          <cell r="A1893" t="str">
            <v>001.18.06120</v>
          </cell>
          <cell r="B1893" t="str">
            <v>Tampão ou cap de pvc rígido para tubos de pvc rosqueável  2.00 pol</v>
          </cell>
          <cell r="C1893" t="str">
            <v>UN</v>
          </cell>
          <cell r="D1893">
            <v>5.8452999999999999</v>
          </cell>
        </row>
        <row r="1894">
          <cell r="A1894" t="str">
            <v>001.18.06140</v>
          </cell>
          <cell r="B1894" t="str">
            <v>Tampão ou cap de pvc rígido para tubos de pvc rosqueável  1 1/2 pol</v>
          </cell>
          <cell r="C1894" t="str">
            <v>UN</v>
          </cell>
          <cell r="D1894">
            <v>4.7953000000000001</v>
          </cell>
        </row>
        <row r="1895">
          <cell r="A1895" t="str">
            <v>001.18.06160</v>
          </cell>
          <cell r="B1895" t="str">
            <v>Tampão ou cap de pvc rígido para tubos de pvc rosqueável  1 1/4 pol</v>
          </cell>
          <cell r="C1895" t="str">
            <v>UN</v>
          </cell>
          <cell r="D1895">
            <v>3.9853000000000001</v>
          </cell>
        </row>
        <row r="1896">
          <cell r="A1896" t="str">
            <v>001.18.06180</v>
          </cell>
          <cell r="B1896" t="str">
            <v>Tampão ou cap de pvc rígido para tubos de pvc rosqueável  1 pol</v>
          </cell>
          <cell r="C1896" t="str">
            <v>UN</v>
          </cell>
          <cell r="D1896">
            <v>2.1837</v>
          </cell>
        </row>
        <row r="1897">
          <cell r="A1897" t="str">
            <v>001.18.06200</v>
          </cell>
          <cell r="B1897" t="str">
            <v>Tampão ou cap de pvc rígido para tubos de pvc rosqueável  3/4 pol</v>
          </cell>
          <cell r="C1897" t="str">
            <v>UN</v>
          </cell>
          <cell r="D1897">
            <v>1.6036999999999999</v>
          </cell>
        </row>
        <row r="1898">
          <cell r="A1898" t="str">
            <v>001.18.06220</v>
          </cell>
          <cell r="B1898" t="str">
            <v>Tampão ou cap de pvc rígido para tubos de pvc rosqueável  1/2 pol</v>
          </cell>
          <cell r="C1898" t="str">
            <v>UN</v>
          </cell>
          <cell r="D1898">
            <v>1.3436999999999999</v>
          </cell>
        </row>
        <row r="1899">
          <cell r="A1899" t="str">
            <v>001.18.06240</v>
          </cell>
          <cell r="B1899" t="str">
            <v>Flange sextavado com rosca e sem furos de pvc rígido para tubos de pvc rosqueável  4 pol</v>
          </cell>
          <cell r="C1899" t="str">
            <v>UN</v>
          </cell>
          <cell r="D1899">
            <v>37.497399999999999</v>
          </cell>
        </row>
        <row r="1900">
          <cell r="A1900" t="str">
            <v>001.18.06260</v>
          </cell>
          <cell r="B1900" t="str">
            <v>Flange sextavado com rosca e sem furos de pvc rígido para tubos de pvc rosqueável  3 pol</v>
          </cell>
          <cell r="C1900" t="str">
            <v>UN</v>
          </cell>
          <cell r="D1900">
            <v>20.3874</v>
          </cell>
        </row>
        <row r="1901">
          <cell r="A1901" t="str">
            <v>001.18.06280</v>
          </cell>
          <cell r="B1901" t="str">
            <v>Flange sextavado com rosca e sem furos de pvc rígido para tubos de pvc rosqueável  2 1/2 pol</v>
          </cell>
          <cell r="C1901" t="str">
            <v>UN</v>
          </cell>
          <cell r="D1901">
            <v>20.3674</v>
          </cell>
        </row>
        <row r="1902">
          <cell r="A1902" t="str">
            <v>001.18.06300</v>
          </cell>
          <cell r="B1902" t="str">
            <v>Flange sextavado com rosca e sem furos de pvc rígido para tubos de pvc rosqueável  2 pol</v>
          </cell>
          <cell r="C1902" t="str">
            <v>UN</v>
          </cell>
          <cell r="D1902">
            <v>4.0652999999999997</v>
          </cell>
        </row>
        <row r="1903">
          <cell r="A1903" t="str">
            <v>001.18.06320</v>
          </cell>
          <cell r="B1903" t="str">
            <v>Flange sextavado com rosca e sem furos de pvc rígido para tubos de pvc rosqueável  1 1/2 pol</v>
          </cell>
          <cell r="C1903" t="str">
            <v>UN</v>
          </cell>
          <cell r="D1903">
            <v>3.2953000000000001</v>
          </cell>
        </row>
        <row r="1904">
          <cell r="A1904" t="str">
            <v>001.18.06340</v>
          </cell>
          <cell r="B1904" t="str">
            <v>Flange sextavado com rosca e sem furos de pvc rígido para tubos de pvc rosqueável  1 1/4 pol</v>
          </cell>
          <cell r="C1904" t="str">
            <v>UN</v>
          </cell>
          <cell r="D1904">
            <v>2.6353</v>
          </cell>
        </row>
        <row r="1905">
          <cell r="A1905" t="str">
            <v>001.18.06360</v>
          </cell>
          <cell r="B1905" t="str">
            <v>Flange sextavado com rosca e sem furos de pvc rígido para tubos de pvc rosqueável  1 pol</v>
          </cell>
          <cell r="C1905" t="str">
            <v>UN</v>
          </cell>
          <cell r="D1905">
            <v>2.1937000000000002</v>
          </cell>
        </row>
        <row r="1906">
          <cell r="A1906" t="str">
            <v>001.18.06380</v>
          </cell>
          <cell r="B1906" t="str">
            <v>Flange sextavado com rosca e sem furos de pvc rígido para tubos de pvc rosqueável  3/4 pol</v>
          </cell>
          <cell r="C1906" t="str">
            <v>UN</v>
          </cell>
          <cell r="D1906">
            <v>1.9437</v>
          </cell>
        </row>
        <row r="1907">
          <cell r="A1907" t="str">
            <v>001.18.06400</v>
          </cell>
          <cell r="B1907" t="str">
            <v>Flange sextavado com rosca e sem furos de pvc rígido para tubos de pvc rosqueável  1/2 pol</v>
          </cell>
          <cell r="C1907" t="str">
            <v>UN</v>
          </cell>
          <cell r="D1907">
            <v>1.6287</v>
          </cell>
        </row>
        <row r="1908">
          <cell r="A1908" t="str">
            <v>001.18.06420</v>
          </cell>
          <cell r="B1908" t="str">
            <v>Plug ou bujão de 2"""""""", de pvc rígido, para tubos de pvc rosqueável</v>
          </cell>
          <cell r="C1908" t="str">
            <v>UN</v>
          </cell>
          <cell r="D1908">
            <v>3.6353</v>
          </cell>
        </row>
        <row r="1909">
          <cell r="A1909" t="str">
            <v>001.18.06440</v>
          </cell>
          <cell r="B1909" t="str">
            <v>Plug ou bujão de 1 1/2"""""""", de pvc rígido, para tubos de pvc rosqueável</v>
          </cell>
          <cell r="C1909" t="str">
            <v>UN</v>
          </cell>
          <cell r="D1909">
            <v>3.2252999999999998</v>
          </cell>
        </row>
        <row r="1910">
          <cell r="A1910" t="str">
            <v>001.18.06460</v>
          </cell>
          <cell r="B1910" t="str">
            <v>Plug ou bujão de 1 1/4"""""""", de pvc rígido, para tubos de pvc rosqueável</v>
          </cell>
          <cell r="C1910" t="str">
            <v>UN</v>
          </cell>
          <cell r="D1910">
            <v>2.2353000000000001</v>
          </cell>
        </row>
        <row r="1911">
          <cell r="A1911" t="str">
            <v>001.18.06480</v>
          </cell>
          <cell r="B1911" t="str">
            <v>Plug ou bujão de 1"""""""", de pvc rígido, para tubos de pvc rosqueável</v>
          </cell>
          <cell r="C1911" t="str">
            <v>UN</v>
          </cell>
          <cell r="D1911">
            <v>1.5037</v>
          </cell>
        </row>
        <row r="1912">
          <cell r="A1912" t="str">
            <v>001.18.06500</v>
          </cell>
          <cell r="B1912" t="str">
            <v>Plug ou bujão de 3/4"""""""", de pvc rígido, para tubos de pvc rosqueável</v>
          </cell>
          <cell r="C1912" t="str">
            <v>UN</v>
          </cell>
          <cell r="D1912">
            <v>1.2877000000000001</v>
          </cell>
        </row>
        <row r="1913">
          <cell r="A1913" t="str">
            <v>001.18.06520</v>
          </cell>
          <cell r="B1913" t="str">
            <v>Plug ou bujão de 1/2"""""""", de pvc rígido, para tubos de pvc rosqueável</v>
          </cell>
          <cell r="C1913" t="str">
            <v>UN</v>
          </cell>
          <cell r="D1913">
            <v>1.2037</v>
          </cell>
        </row>
        <row r="1914">
          <cell r="A1914" t="str">
            <v>001.18.06540</v>
          </cell>
          <cell r="B1914" t="str">
            <v>Joelho de 90º rosqueável com bucha de latão 1/2"""""""", de pvc rígido,</v>
          </cell>
          <cell r="C1914" t="str">
            <v>UN</v>
          </cell>
          <cell r="D1914">
            <v>3.7526999999999999</v>
          </cell>
        </row>
        <row r="1915">
          <cell r="A1915" t="str">
            <v>001.18.06560</v>
          </cell>
          <cell r="B1915" t="str">
            <v>Joelho de 90º rosqueável com bucha de latão 3/4"""""""", de pvc rígido,</v>
          </cell>
          <cell r="C1915" t="str">
            <v>UN</v>
          </cell>
          <cell r="D1915">
            <v>4.0427</v>
          </cell>
        </row>
        <row r="1916">
          <cell r="A1916" t="str">
            <v>001.18.06580</v>
          </cell>
          <cell r="B1916" t="str">
            <v>Joelho 90º redução rosqueável com bucha de latão 3/4"""""""" x 1/2"""""""", de  pvc rígido,</v>
          </cell>
          <cell r="C1916" t="str">
            <v>UN</v>
          </cell>
          <cell r="D1916">
            <v>4.2327000000000004</v>
          </cell>
        </row>
        <row r="1917">
          <cell r="A1917" t="str">
            <v>001.18.06600</v>
          </cell>
          <cell r="B1917" t="str">
            <v>Tee 90º rosqueável  1/2"""""""",com bucha de latão na boca central</v>
          </cell>
          <cell r="C1917" t="str">
            <v>UN</v>
          </cell>
          <cell r="D1917">
            <v>4.0449000000000002</v>
          </cell>
        </row>
        <row r="1918">
          <cell r="A1918" t="str">
            <v>001.18.06620</v>
          </cell>
          <cell r="B1918" t="str">
            <v>Tee 90º rosqueável 3/4"""""""", com bucha de latão na boca central</v>
          </cell>
          <cell r="C1918" t="str">
            <v>UN</v>
          </cell>
          <cell r="D1918">
            <v>4.8249000000000004</v>
          </cell>
        </row>
        <row r="1919">
          <cell r="A1919" t="str">
            <v>001.18.06640</v>
          </cell>
          <cell r="B1919" t="str">
            <v>Tee 90º redução rosqueável 3/4""""""""x1/2"""""""", com bucha de latão na boca central</v>
          </cell>
          <cell r="C1919" t="str">
            <v>UN</v>
          </cell>
          <cell r="D1919">
            <v>4.1649000000000003</v>
          </cell>
        </row>
        <row r="1920">
          <cell r="A1920" t="str">
            <v>001.18.06660</v>
          </cell>
          <cell r="B1920" t="str">
            <v>Tubo cpva, aquatherm - 22 mm - 3/4"""""""" em barras de 3.00 m</v>
          </cell>
          <cell r="C1920" t="str">
            <v>ML</v>
          </cell>
          <cell r="D1920">
            <v>8.8134999999999994</v>
          </cell>
        </row>
        <row r="1921">
          <cell r="A1921" t="str">
            <v>001.18.06680</v>
          </cell>
          <cell r="B1921" t="str">
            <v>Tubo cpva, aquatherm - 28 mm - 1"""""""" em barras de 3.00 m</v>
          </cell>
          <cell r="C1921" t="str">
            <v>ML</v>
          </cell>
          <cell r="D1921">
            <v>11.75</v>
          </cell>
        </row>
        <row r="1922">
          <cell r="A1922" t="str">
            <v>001.18.06700</v>
          </cell>
          <cell r="B1922" t="str">
            <v>Joelho de 90º, aquatherm - 22 mm 3/4""""""""</v>
          </cell>
          <cell r="C1922" t="str">
            <v>UN</v>
          </cell>
          <cell r="D1922">
            <v>3.6526999999999998</v>
          </cell>
        </row>
        <row r="1923">
          <cell r="A1923" t="str">
            <v>001.18.06720</v>
          </cell>
          <cell r="B1923" t="str">
            <v>Joelho de 90º, aquatherm - 28 mm 1""""""""</v>
          </cell>
          <cell r="C1923" t="str">
            <v>UN</v>
          </cell>
          <cell r="D1923">
            <v>5.7949000000000002</v>
          </cell>
        </row>
        <row r="1924">
          <cell r="A1924" t="str">
            <v>001.18.06740</v>
          </cell>
          <cell r="B1924" t="str">
            <v>Tee de 90º, aquatherm - 22 mm - 3/4 """"""""</v>
          </cell>
          <cell r="C1924" t="str">
            <v>UN</v>
          </cell>
          <cell r="D1924">
            <v>3.9249000000000001</v>
          </cell>
        </row>
        <row r="1925">
          <cell r="A1925" t="str">
            <v>001.18.06760</v>
          </cell>
          <cell r="B1925" t="str">
            <v>Tee de 90º, aquatherm 28 mm - 1""""""""</v>
          </cell>
          <cell r="C1925" t="str">
            <v>UN</v>
          </cell>
          <cell r="D1925">
            <v>5.7873999999999999</v>
          </cell>
        </row>
        <row r="1926">
          <cell r="A1926" t="str">
            <v>001.18.06780</v>
          </cell>
          <cell r="B1926" t="str">
            <v>Conector aquatherm - 28 mm - 1""""""""</v>
          </cell>
          <cell r="C1926" t="str">
            <v>UN</v>
          </cell>
          <cell r="D1926">
            <v>8.9191000000000003</v>
          </cell>
        </row>
        <row r="1927">
          <cell r="A1927" t="str">
            <v>001.18.06800</v>
          </cell>
          <cell r="B1927" t="str">
            <v>Fornecimento e instalação de mangueira marron de pvc para água de 3/4""""""""x2,5 mm de espessura</v>
          </cell>
          <cell r="C1927" t="str">
            <v>ML</v>
          </cell>
          <cell r="D1927">
            <v>1.1698</v>
          </cell>
        </row>
        <row r="1928">
          <cell r="A1928" t="str">
            <v>001.18.06820</v>
          </cell>
          <cell r="B1928" t="str">
            <v>Fornecimento e instalação de mangueira marron de pvc para água de  1""""""""x3,0 mm de espessura</v>
          </cell>
          <cell r="C1928" t="str">
            <v>ML</v>
          </cell>
          <cell r="D1928">
            <v>1.6268</v>
          </cell>
        </row>
        <row r="1929">
          <cell r="A1929" t="str">
            <v>001.18.06840</v>
          </cell>
          <cell r="B1929" t="str">
            <v>Fornecimento e instalação de joelho de polietileno - 3/4"""""""" para mangueira de polietileno ou pvc marron</v>
          </cell>
          <cell r="C1929" t="str">
            <v>UN</v>
          </cell>
          <cell r="D1929">
            <v>1.3188</v>
          </cell>
        </row>
        <row r="1930">
          <cell r="A1930" t="str">
            <v>001.18.06860</v>
          </cell>
          <cell r="B1930" t="str">
            <v>Fornecimento e instalação de joelho de polietileno  - 1"""""""" para mangueira de polietileno ou pvc marron</v>
          </cell>
          <cell r="C1930" t="str">
            <v>UN</v>
          </cell>
          <cell r="D1930">
            <v>1.7687999999999999</v>
          </cell>
        </row>
        <row r="1931">
          <cell r="A1931" t="str">
            <v>001.18.06880</v>
          </cell>
          <cell r="B1931" t="str">
            <v>Fornecimento e instalação de tee de polietileno - 3/4"""""""" para mangueira de polietileno ou pvc marron</v>
          </cell>
          <cell r="C1931" t="str">
            <v>UN</v>
          </cell>
          <cell r="D1931">
            <v>1.8736999999999999</v>
          </cell>
        </row>
        <row r="1932">
          <cell r="A1932" t="str">
            <v>001.18.06900</v>
          </cell>
          <cell r="B1932" t="str">
            <v>Fornecimento e instalação de tee de polietileno  1""""""""- para mangueira de polietileno ou pvc marron</v>
          </cell>
          <cell r="C1932" t="str">
            <v>UN</v>
          </cell>
          <cell r="D1932">
            <v>3.3237000000000001</v>
          </cell>
        </row>
        <row r="1933">
          <cell r="A1933" t="str">
            <v>001.18.06920</v>
          </cell>
          <cell r="B1933" t="str">
            <v>Fornecimento e instalação de uniao de polietileno - 3/4""""""""- para mangueira de polietileno ou pvc marron</v>
          </cell>
          <cell r="C1933" t="str">
            <v>UN</v>
          </cell>
          <cell r="D1933">
            <v>2.2353000000000001</v>
          </cell>
        </row>
        <row r="1934">
          <cell r="A1934" t="str">
            <v>001.18.06940</v>
          </cell>
          <cell r="B1934" t="str">
            <v>Fornecimento e instalação de união de polietileno  - 1""""""""-para mangueira de polietileno ou pvc marron</v>
          </cell>
          <cell r="C1934" t="str">
            <v>UN</v>
          </cell>
          <cell r="D1934">
            <v>2.6353</v>
          </cell>
        </row>
        <row r="1935">
          <cell r="A1935" t="str">
            <v>001.18.06960</v>
          </cell>
          <cell r="B1935" t="str">
            <v>Fornecimento e instalação de adaptador de polietileno  - 3/4""""""""- para mangueira de polietileno ou pvc marron</v>
          </cell>
          <cell r="C1935" t="str">
            <v>UN</v>
          </cell>
          <cell r="D1935">
            <v>2.0284</v>
          </cell>
        </row>
        <row r="1936">
          <cell r="A1936" t="str">
            <v>001.18.06980</v>
          </cell>
          <cell r="B1936" t="str">
            <v>Fornecimento e instalação de adaptador de polietileno  - 1""""""""- para mangueira de polietileno ou pvc marron</v>
          </cell>
          <cell r="C1936" t="str">
            <v>UN</v>
          </cell>
          <cell r="D1936">
            <v>2.2284000000000002</v>
          </cell>
        </row>
        <row r="1937">
          <cell r="A1937" t="str">
            <v>001.18.07000</v>
          </cell>
          <cell r="B1937" t="str">
            <v>Tubos de ferro galvanizado em barra de 6 m diâmetro 4 pol</v>
          </cell>
          <cell r="C1937" t="str">
            <v>ML</v>
          </cell>
          <cell r="D1937">
            <v>69.350800000000007</v>
          </cell>
        </row>
        <row r="1938">
          <cell r="A1938" t="str">
            <v>001.18.07020</v>
          </cell>
          <cell r="B1938" t="str">
            <v>Tubos de ferro galvanizado em barra de 6 m diâmetro 3 pol</v>
          </cell>
          <cell r="C1938" t="str">
            <v>ML</v>
          </cell>
          <cell r="D1938">
            <v>50.524799999999999</v>
          </cell>
        </row>
        <row r="1939">
          <cell r="A1939" t="str">
            <v>001.18.07040</v>
          </cell>
          <cell r="B1939" t="str">
            <v>Tubos de ferro galvanizado em barra de 6 m diâmetro 2.5 pol</v>
          </cell>
          <cell r="C1939" t="str">
            <v>ML</v>
          </cell>
          <cell r="D1939">
            <v>42.185099999999998</v>
          </cell>
        </row>
        <row r="1940">
          <cell r="A1940" t="str">
            <v>001.18.07060</v>
          </cell>
          <cell r="B1940" t="str">
            <v>Tubos de ferro galvanizado em barra de 6 m diâmetro 2 pol</v>
          </cell>
          <cell r="C1940" t="str">
            <v>ML</v>
          </cell>
          <cell r="D1940">
            <v>30.9436</v>
          </cell>
        </row>
        <row r="1941">
          <cell r="A1941" t="str">
            <v>001.18.07080</v>
          </cell>
          <cell r="B1941" t="str">
            <v>Tubos de ferro galvanizado em barra de 6 m diâmetro 1.5 pol</v>
          </cell>
          <cell r="C1941" t="str">
            <v>ML</v>
          </cell>
          <cell r="D1941">
            <v>25.4129</v>
          </cell>
        </row>
        <row r="1942">
          <cell r="A1942" t="str">
            <v>001.18.07100</v>
          </cell>
          <cell r="B1942" t="str">
            <v>Tubos de ferro galvanizado em barra de 6 m diâmetro 1 1/4 pol</v>
          </cell>
          <cell r="C1942" t="str">
            <v>ML</v>
          </cell>
          <cell r="D1942">
            <v>19.528700000000001</v>
          </cell>
        </row>
        <row r="1943">
          <cell r="A1943" t="str">
            <v>001.18.07120</v>
          </cell>
          <cell r="B1943" t="str">
            <v>Tubos de ferro galvanizado em barra de 6 m diâmetro 1 pol</v>
          </cell>
          <cell r="C1943" t="str">
            <v>ML</v>
          </cell>
          <cell r="D1943">
            <v>14.5716</v>
          </cell>
        </row>
        <row r="1944">
          <cell r="A1944" t="str">
            <v>001.18.07140</v>
          </cell>
          <cell r="B1944" t="str">
            <v>Tubos de ferro galvanizado em barra de 6 m diâmetro 3/4 pol</v>
          </cell>
          <cell r="C1944" t="str">
            <v>ML</v>
          </cell>
          <cell r="D1944">
            <v>10.8215</v>
          </cell>
        </row>
        <row r="1945">
          <cell r="A1945" t="str">
            <v>001.18.07160</v>
          </cell>
          <cell r="B1945" t="str">
            <v>Tubos de ferro galvanizado em barra de 6 m diâmetro 1/2 pol</v>
          </cell>
          <cell r="C1945" t="str">
            <v>ML</v>
          </cell>
          <cell r="D1945">
            <v>8.5815999999999999</v>
          </cell>
        </row>
        <row r="1946">
          <cell r="A1946" t="str">
            <v>001.18.07180</v>
          </cell>
          <cell r="B1946" t="str">
            <v>Cotovelo ou joelho de redução de ferro galvanizado 2.5x2 pol</v>
          </cell>
          <cell r="C1946" t="str">
            <v>UN</v>
          </cell>
          <cell r="D1946">
            <v>28.044499999999999</v>
          </cell>
        </row>
        <row r="1947">
          <cell r="A1947" t="str">
            <v>001.18.07200</v>
          </cell>
          <cell r="B1947" t="str">
            <v>Cotovelo ou joelho de redução de ferro galvanizado 2x1.5 pol</v>
          </cell>
          <cell r="C1947" t="str">
            <v>UN</v>
          </cell>
          <cell r="D1947">
            <v>15.0829</v>
          </cell>
        </row>
        <row r="1948">
          <cell r="A1948" t="str">
            <v>001.18.07220</v>
          </cell>
          <cell r="B1948" t="str">
            <v>Cotovelo ou joelho de redução de ferro galvanizado 1.5x1 1/4 pol</v>
          </cell>
          <cell r="C1948" t="str">
            <v>UN</v>
          </cell>
          <cell r="D1948">
            <v>10.882899999999999</v>
          </cell>
        </row>
        <row r="1949">
          <cell r="A1949" t="str">
            <v>001.18.07240</v>
          </cell>
          <cell r="B1949" t="str">
            <v>Cotovelo ou joelho de redução de ferro galvanizado 1.5x1 pol</v>
          </cell>
          <cell r="C1949" t="str">
            <v>UN</v>
          </cell>
          <cell r="D1949">
            <v>10.882899999999999</v>
          </cell>
        </row>
        <row r="1950">
          <cell r="A1950" t="str">
            <v>001.18.07260</v>
          </cell>
          <cell r="B1950" t="str">
            <v>Cotovelo ou joelho de redução de ferro galvanizado 1.5x3/4 pol</v>
          </cell>
          <cell r="C1950" t="str">
            <v>UN</v>
          </cell>
          <cell r="D1950">
            <v>10.882899999999999</v>
          </cell>
        </row>
        <row r="1951">
          <cell r="A1951" t="str">
            <v>001.18.07280</v>
          </cell>
          <cell r="B1951" t="str">
            <v>Cotovelo ou joelho de redução de ferro galvanizado 1 1/4x1 pol</v>
          </cell>
          <cell r="C1951" t="str">
            <v>UN</v>
          </cell>
          <cell r="D1951">
            <v>8.8828999999999994</v>
          </cell>
        </row>
        <row r="1952">
          <cell r="A1952" t="str">
            <v>001.18.07300</v>
          </cell>
          <cell r="B1952" t="str">
            <v>Cotovelo ou joelho de redução de ferro galvanizado 1 1/4x3/4 pol</v>
          </cell>
          <cell r="C1952" t="str">
            <v>UN</v>
          </cell>
          <cell r="D1952">
            <v>8.8828999999999994</v>
          </cell>
        </row>
        <row r="1953">
          <cell r="A1953" t="str">
            <v>001.18.07320</v>
          </cell>
          <cell r="B1953" t="str">
            <v>Cotovelo ou joelho de redução de ferro galvanizado 1x3/4 pol</v>
          </cell>
          <cell r="C1953" t="str">
            <v>UN</v>
          </cell>
          <cell r="D1953">
            <v>5.4474</v>
          </cell>
        </row>
        <row r="1954">
          <cell r="A1954" t="str">
            <v>001.18.07340</v>
          </cell>
          <cell r="B1954" t="str">
            <v>Cotovelo ou joelho de redução de ferro galvanizado 1x1/2 pol</v>
          </cell>
          <cell r="C1954" t="str">
            <v>UN</v>
          </cell>
          <cell r="D1954">
            <v>5.4474</v>
          </cell>
        </row>
        <row r="1955">
          <cell r="A1955" t="str">
            <v>001.18.07360</v>
          </cell>
          <cell r="B1955" t="str">
            <v>Cotovelo ou joelho de redução de ferro galvanizado 3/4x1/2 pol</v>
          </cell>
          <cell r="C1955" t="str">
            <v>UN</v>
          </cell>
          <cell r="D1955">
            <v>4.0974000000000004</v>
          </cell>
        </row>
        <row r="1956">
          <cell r="A1956" t="str">
            <v>001.18.07380</v>
          </cell>
          <cell r="B1956" t="str">
            <v>Bucha de redução de ferro galvanizado 4x3 pol</v>
          </cell>
          <cell r="C1956" t="str">
            <v>UN</v>
          </cell>
          <cell r="D1956">
            <v>19.618400000000001</v>
          </cell>
        </row>
        <row r="1957">
          <cell r="A1957" t="str">
            <v>001.18.07400</v>
          </cell>
          <cell r="B1957" t="str">
            <v>Bucha de redução de ferro galvanizado 4x2.5 pol</v>
          </cell>
          <cell r="C1957" t="str">
            <v>UN</v>
          </cell>
          <cell r="D1957">
            <v>22.788399999999999</v>
          </cell>
        </row>
        <row r="1958">
          <cell r="A1958" t="str">
            <v>001.18.07420</v>
          </cell>
          <cell r="B1958" t="str">
            <v>Bucha de redução de ferro galvanizado 4x2 pol</v>
          </cell>
          <cell r="C1958" t="str">
            <v>UN</v>
          </cell>
          <cell r="D1958">
            <v>22.788399999999999</v>
          </cell>
        </row>
        <row r="1959">
          <cell r="A1959" t="str">
            <v>001.18.07440</v>
          </cell>
          <cell r="B1959" t="str">
            <v>Bucha de redução de ferro galvanizado 3x2 1/2 pol</v>
          </cell>
          <cell r="C1959" t="str">
            <v>UN</v>
          </cell>
          <cell r="D1959">
            <v>15.294499999999999</v>
          </cell>
        </row>
        <row r="1960">
          <cell r="A1960" t="str">
            <v>001.18.07460</v>
          </cell>
          <cell r="B1960" t="str">
            <v>Bucha de redução de ferro galvanizado 3x2 pol</v>
          </cell>
          <cell r="C1960" t="str">
            <v>UN</v>
          </cell>
          <cell r="D1960">
            <v>13.9945</v>
          </cell>
        </row>
        <row r="1961">
          <cell r="A1961" t="str">
            <v>001.18.07480</v>
          </cell>
          <cell r="B1961" t="str">
            <v>Bucha de redução de ferro galvanizado 3x1 1/2 pol</v>
          </cell>
          <cell r="C1961" t="str">
            <v>UN</v>
          </cell>
          <cell r="D1961">
            <v>13.9945</v>
          </cell>
        </row>
        <row r="1962">
          <cell r="A1962" t="str">
            <v>001.18.07500</v>
          </cell>
          <cell r="B1962" t="str">
            <v>Bucha de redução de ferro galvanizado 2 1/2x2 pol</v>
          </cell>
          <cell r="C1962" t="str">
            <v>UN</v>
          </cell>
          <cell r="D1962">
            <v>13.5945</v>
          </cell>
        </row>
        <row r="1963">
          <cell r="A1963" t="str">
            <v>001.18.07520</v>
          </cell>
          <cell r="B1963" t="str">
            <v>Bucha de redução de ferro galvanizado 2 1/2x1.5 pol</v>
          </cell>
          <cell r="C1963" t="str">
            <v>UN</v>
          </cell>
          <cell r="D1963">
            <v>12.5945</v>
          </cell>
        </row>
        <row r="1964">
          <cell r="A1964" t="str">
            <v>001.18.07540</v>
          </cell>
          <cell r="B1964" t="str">
            <v>Bucha de redução de ferro galvanizado 2 1/2x1 1/4 pol</v>
          </cell>
          <cell r="C1964" t="str">
            <v>UN</v>
          </cell>
          <cell r="D1964">
            <v>12.5945</v>
          </cell>
        </row>
        <row r="1965">
          <cell r="A1965" t="str">
            <v>001.18.07560</v>
          </cell>
          <cell r="B1965" t="str">
            <v>Bucha de redução de ferro galvanizado 2x1.5 pol</v>
          </cell>
          <cell r="C1965" t="str">
            <v>UN</v>
          </cell>
          <cell r="D1965">
            <v>9.0829000000000004</v>
          </cell>
        </row>
        <row r="1966">
          <cell r="A1966" t="str">
            <v>001.18.07580</v>
          </cell>
          <cell r="B1966" t="str">
            <v>Bucha de redução de ferro galvanizado 2x1 1/4 pol</v>
          </cell>
          <cell r="C1966" t="str">
            <v>UN</v>
          </cell>
          <cell r="D1966">
            <v>9.0829000000000004</v>
          </cell>
        </row>
        <row r="1967">
          <cell r="A1967" t="str">
            <v>001.18.07600</v>
          </cell>
          <cell r="B1967" t="str">
            <v>Bucha de redução de ferro galvanizado 2x1 pol</v>
          </cell>
          <cell r="C1967" t="str">
            <v>UN</v>
          </cell>
          <cell r="D1967">
            <v>9.3828999999999994</v>
          </cell>
        </row>
        <row r="1968">
          <cell r="A1968" t="str">
            <v>001.18.07620</v>
          </cell>
          <cell r="B1968" t="str">
            <v>Bucha de redução de ferro galvanizado 2x3/4 pol</v>
          </cell>
          <cell r="C1968" t="str">
            <v>UN</v>
          </cell>
          <cell r="D1968">
            <v>9.3828999999999994</v>
          </cell>
        </row>
        <row r="1969">
          <cell r="A1969" t="str">
            <v>001.18.07640</v>
          </cell>
          <cell r="B1969" t="str">
            <v>Bucha de redução de ferro galvanizado 1 1/2x1 1/4 pol</v>
          </cell>
          <cell r="C1969" t="str">
            <v>UN</v>
          </cell>
          <cell r="D1969">
            <v>8.4829000000000008</v>
          </cell>
        </row>
        <row r="1970">
          <cell r="A1970" t="str">
            <v>001.18.07660</v>
          </cell>
          <cell r="B1970" t="str">
            <v>Bucha de redução de ferro galvanizado 1 1/2x1 pol</v>
          </cell>
          <cell r="C1970" t="str">
            <v>UN</v>
          </cell>
          <cell r="D1970">
            <v>8.2828999999999997</v>
          </cell>
        </row>
        <row r="1971">
          <cell r="A1971" t="str">
            <v>001.18.07680</v>
          </cell>
          <cell r="B1971" t="str">
            <v>Bucha de redução de ferro galvanizado 1 1/2x3/4 pol</v>
          </cell>
          <cell r="C1971" t="str">
            <v>UN</v>
          </cell>
          <cell r="D1971">
            <v>8.0829000000000004</v>
          </cell>
        </row>
        <row r="1972">
          <cell r="A1972" t="str">
            <v>001.18.07700</v>
          </cell>
          <cell r="B1972" t="str">
            <v>Bucha de redução de ferro galvanizado1 1/4x1 pol</v>
          </cell>
          <cell r="C1972" t="str">
            <v>UN</v>
          </cell>
          <cell r="D1972">
            <v>7.3829000000000002</v>
          </cell>
        </row>
        <row r="1973">
          <cell r="A1973" t="str">
            <v>001.18.07720</v>
          </cell>
          <cell r="B1973" t="str">
            <v>Bucha de redução de ferro galvanizado 1 1/4x3/4 pol</v>
          </cell>
          <cell r="C1973" t="str">
            <v>UN</v>
          </cell>
          <cell r="D1973">
            <v>6.7328999999999999</v>
          </cell>
        </row>
        <row r="1974">
          <cell r="A1974" t="str">
            <v>001.18.07740</v>
          </cell>
          <cell r="B1974" t="str">
            <v>Bucha de redução de ferro galvanizado 1 1/4x1/2 pol</v>
          </cell>
          <cell r="C1974" t="str">
            <v>UN</v>
          </cell>
          <cell r="D1974">
            <v>7.1829000000000001</v>
          </cell>
        </row>
        <row r="1975">
          <cell r="A1975" t="str">
            <v>001.18.07760</v>
          </cell>
          <cell r="B1975" t="str">
            <v>Bucha de redução de ferro galvanizado 1x3/4 pol</v>
          </cell>
          <cell r="C1975" t="str">
            <v>UN</v>
          </cell>
          <cell r="D1975">
            <v>4.1474000000000002</v>
          </cell>
        </row>
        <row r="1976">
          <cell r="A1976" t="str">
            <v>001.18.07780</v>
          </cell>
          <cell r="B1976" t="str">
            <v>Bucha de redução de ferro galvanizado 1x1/2 pol</v>
          </cell>
          <cell r="C1976" t="str">
            <v>UN</v>
          </cell>
          <cell r="D1976">
            <v>4.4973999999999998</v>
          </cell>
        </row>
        <row r="1977">
          <cell r="A1977" t="str">
            <v>001.18.07800</v>
          </cell>
          <cell r="B1977" t="str">
            <v>Bucha de redução de ferro galvanizado 3/4x1/2 pol</v>
          </cell>
          <cell r="C1977" t="str">
            <v>UN</v>
          </cell>
          <cell r="D1977">
            <v>3.4973999999999998</v>
          </cell>
        </row>
        <row r="1978">
          <cell r="A1978" t="str">
            <v>001.18.07820</v>
          </cell>
          <cell r="B1978" t="str">
            <v>Luva de redução de ferro galvanizado 4x3 pol</v>
          </cell>
          <cell r="C1978" t="str">
            <v>UN</v>
          </cell>
          <cell r="D1978">
            <v>33.0884</v>
          </cell>
        </row>
        <row r="1979">
          <cell r="A1979" t="str">
            <v>001.18.07840</v>
          </cell>
          <cell r="B1979" t="str">
            <v>Luva de redução de ferro galvanizado 4x2.5 pol</v>
          </cell>
          <cell r="C1979" t="str">
            <v>UN</v>
          </cell>
          <cell r="D1979">
            <v>24.808399999999999</v>
          </cell>
        </row>
        <row r="1980">
          <cell r="A1980" t="str">
            <v>001.18.07860</v>
          </cell>
          <cell r="B1980" t="str">
            <v>Luva de redução de ferro galvanizado 4x2 pol</v>
          </cell>
          <cell r="C1980" t="str">
            <v>UN</v>
          </cell>
          <cell r="D1980">
            <v>33.0884</v>
          </cell>
        </row>
        <row r="1981">
          <cell r="A1981" t="str">
            <v>001.18.07880</v>
          </cell>
          <cell r="B1981" t="str">
            <v>Luva de reduçao de ferro galvanizado 3x2 1/2 pol</v>
          </cell>
          <cell r="C1981" t="str">
            <v>UN</v>
          </cell>
          <cell r="D1981">
            <v>23.294499999999999</v>
          </cell>
        </row>
        <row r="1982">
          <cell r="A1982" t="str">
            <v>001.18.07900</v>
          </cell>
          <cell r="B1982" t="str">
            <v>Luva de redução de ferro galvanizado 3x2 pol</v>
          </cell>
          <cell r="C1982" t="str">
            <v>UN</v>
          </cell>
          <cell r="D1982">
            <v>23.294499999999999</v>
          </cell>
        </row>
        <row r="1983">
          <cell r="A1983" t="str">
            <v>001.18.07920</v>
          </cell>
          <cell r="B1983" t="str">
            <v>Luva de redução de ferro galvanizado 3x1 1/2 pol</v>
          </cell>
          <cell r="C1983" t="str">
            <v>UN</v>
          </cell>
          <cell r="D1983">
            <v>23.294499999999999</v>
          </cell>
        </row>
        <row r="1984">
          <cell r="A1984" t="str">
            <v>001.18.07940</v>
          </cell>
          <cell r="B1984" t="str">
            <v>Luva de redução de ferro galvanizado 2 1/2x2 pol</v>
          </cell>
          <cell r="C1984" t="str">
            <v>UN</v>
          </cell>
          <cell r="D1984">
            <v>13.394500000000001</v>
          </cell>
        </row>
        <row r="1985">
          <cell r="A1985" t="str">
            <v>001.18.07960</v>
          </cell>
          <cell r="B1985" t="str">
            <v>Luva de redução de ferro galvanizado 2 1/2x1 1/2 pol</v>
          </cell>
          <cell r="C1985" t="str">
            <v>UN</v>
          </cell>
          <cell r="D1985">
            <v>13.394500000000001</v>
          </cell>
        </row>
        <row r="1986">
          <cell r="A1986" t="str">
            <v>001.18.07980</v>
          </cell>
          <cell r="B1986" t="str">
            <v>Luva de reduçao de ferro galvanizado 2.5x1 1/4 pol</v>
          </cell>
          <cell r="C1986" t="str">
            <v>UN</v>
          </cell>
          <cell r="D1986">
            <v>13.394500000000001</v>
          </cell>
        </row>
        <row r="1987">
          <cell r="A1987" t="str">
            <v>001.18.08000</v>
          </cell>
          <cell r="B1987" t="str">
            <v>Luva de redução de ferro galvanizado 2x1 1/2 pol</v>
          </cell>
          <cell r="C1987" t="str">
            <v>UN</v>
          </cell>
          <cell r="D1987">
            <v>12.882899999999999</v>
          </cell>
        </row>
        <row r="1988">
          <cell r="A1988" t="str">
            <v>001.18.08020</v>
          </cell>
          <cell r="B1988" t="str">
            <v>Luva de redução de ferro galvanizado 2x1 1/4 pol</v>
          </cell>
          <cell r="C1988" t="str">
            <v>UN</v>
          </cell>
          <cell r="D1988">
            <v>12.882899999999999</v>
          </cell>
        </row>
        <row r="1989">
          <cell r="A1989" t="str">
            <v>001.18.08040</v>
          </cell>
          <cell r="B1989" t="str">
            <v>Luva de redução de ferro galvanizado 2x1 pol</v>
          </cell>
          <cell r="C1989" t="str">
            <v>UN</v>
          </cell>
          <cell r="D1989">
            <v>12.882899999999999</v>
          </cell>
        </row>
        <row r="1990">
          <cell r="A1990" t="str">
            <v>001.18.08060</v>
          </cell>
          <cell r="B1990" t="str">
            <v>Luva de redução de ferro galvanizado 1 1/2x1 pol</v>
          </cell>
          <cell r="C1990" t="str">
            <v>UN</v>
          </cell>
          <cell r="D1990">
            <v>9.0829000000000004</v>
          </cell>
        </row>
        <row r="1991">
          <cell r="A1991" t="str">
            <v>001.18.08080</v>
          </cell>
          <cell r="B1991" t="str">
            <v>Luva de redução de ferro galvanizado 1 1/2x3/4 pol</v>
          </cell>
          <cell r="C1991" t="str">
            <v>UN</v>
          </cell>
          <cell r="D1991">
            <v>8.2828999999999997</v>
          </cell>
        </row>
        <row r="1992">
          <cell r="A1992" t="str">
            <v>001.18.08100</v>
          </cell>
          <cell r="B1992" t="str">
            <v>Luva de redução de ferro galvanizado 1 1/4x1 pol</v>
          </cell>
          <cell r="C1992" t="str">
            <v>UN</v>
          </cell>
          <cell r="D1992">
            <v>8.2828999999999997</v>
          </cell>
        </row>
        <row r="1993">
          <cell r="A1993" t="str">
            <v>001.18.08120</v>
          </cell>
          <cell r="B1993" t="str">
            <v>Luva de redução de ferro galvanizado 1 1/4x3/4 pol</v>
          </cell>
          <cell r="C1993" t="str">
            <v>UN</v>
          </cell>
          <cell r="D1993">
            <v>8.2828999999999997</v>
          </cell>
        </row>
        <row r="1994">
          <cell r="A1994" t="str">
            <v>001.18.08140</v>
          </cell>
          <cell r="B1994" t="str">
            <v>Luva de redução de ferro galvanizado 1 1/4x1/2 pol</v>
          </cell>
          <cell r="C1994" t="str">
            <v>UN</v>
          </cell>
          <cell r="D1994">
            <v>8.2828999999999997</v>
          </cell>
        </row>
        <row r="1995">
          <cell r="A1995" t="str">
            <v>001.18.08160</v>
          </cell>
          <cell r="B1995" t="str">
            <v>Luva de redução de ferro galvanizado 1x3/4 pol</v>
          </cell>
          <cell r="C1995" t="str">
            <v>UN</v>
          </cell>
          <cell r="D1995">
            <v>5.3474000000000004</v>
          </cell>
        </row>
        <row r="1996">
          <cell r="A1996" t="str">
            <v>001.18.08180</v>
          </cell>
          <cell r="B1996" t="str">
            <v>Luva de redução de ferro galvanizado 1x1/2 pol</v>
          </cell>
          <cell r="C1996" t="str">
            <v>UN</v>
          </cell>
          <cell r="D1996">
            <v>4.9474</v>
          </cell>
        </row>
        <row r="1997">
          <cell r="A1997" t="str">
            <v>001.18.08200</v>
          </cell>
          <cell r="B1997" t="str">
            <v>Luva de redução de ferro galvanizado 3/4x1/2 pol</v>
          </cell>
          <cell r="C1997" t="str">
            <v>UN</v>
          </cell>
          <cell r="D1997">
            <v>4.1474000000000002</v>
          </cell>
        </row>
        <row r="1998">
          <cell r="A1998" t="str">
            <v>001.18.08220</v>
          </cell>
          <cell r="B1998" t="str">
            <v>Cotovelo ou joelho de ferro galvanizado 4 pol</v>
          </cell>
          <cell r="C1998" t="str">
            <v>UN</v>
          </cell>
          <cell r="D1998">
            <v>74.938400000000001</v>
          </cell>
        </row>
        <row r="1999">
          <cell r="A1999" t="str">
            <v>001.18.08240</v>
          </cell>
          <cell r="B1999" t="str">
            <v>Cotovelo ou joelho de ferro galvanizado 3 pol</v>
          </cell>
          <cell r="C1999" t="str">
            <v>UN</v>
          </cell>
          <cell r="D1999">
            <v>22.714500000000001</v>
          </cell>
        </row>
        <row r="2000">
          <cell r="A2000" t="str">
            <v>001.18.08260</v>
          </cell>
          <cell r="B2000" t="str">
            <v>Cotovelo ou joelho de ferro galvanizado 2 1/2 pol</v>
          </cell>
          <cell r="C2000" t="str">
            <v>UN</v>
          </cell>
          <cell r="D2000">
            <v>31.044499999999999</v>
          </cell>
        </row>
        <row r="2001">
          <cell r="A2001" t="str">
            <v>001.18.08280</v>
          </cell>
          <cell r="B2001" t="str">
            <v>Cotovelo ou joelho de ferro galvanizado 2 pol</v>
          </cell>
          <cell r="C2001" t="str">
            <v>UN</v>
          </cell>
          <cell r="D2001">
            <v>15.0829</v>
          </cell>
        </row>
        <row r="2002">
          <cell r="A2002" t="str">
            <v>001.18.08300</v>
          </cell>
          <cell r="B2002" t="str">
            <v>Cotovelo ou joelho de ferro galvanizado 1 1/2 pol</v>
          </cell>
          <cell r="C2002" t="str">
            <v>UN</v>
          </cell>
          <cell r="D2002">
            <v>10.882899999999999</v>
          </cell>
        </row>
        <row r="2003">
          <cell r="A2003" t="str">
            <v>001.18.08320</v>
          </cell>
          <cell r="B2003" t="str">
            <v>Cotovelo ou joelho de ferro galvanizado 1 1/4 pol</v>
          </cell>
          <cell r="C2003" t="str">
            <v>UN</v>
          </cell>
          <cell r="D2003">
            <v>8.8828999999999994</v>
          </cell>
        </row>
        <row r="2004">
          <cell r="A2004" t="str">
            <v>001.18.08340</v>
          </cell>
          <cell r="B2004" t="str">
            <v>Cotovelo ou joelho de ferro galvanizado 1 pol</v>
          </cell>
          <cell r="C2004" t="str">
            <v>UN</v>
          </cell>
          <cell r="D2004">
            <v>5.4474</v>
          </cell>
        </row>
        <row r="2005">
          <cell r="A2005" t="str">
            <v>001.18.08360</v>
          </cell>
          <cell r="B2005" t="str">
            <v>Cotovelo ou joelho de ferro galvanizado 3/4 pol</v>
          </cell>
          <cell r="C2005" t="str">
            <v>UN</v>
          </cell>
          <cell r="D2005">
            <v>3.9474</v>
          </cell>
        </row>
        <row r="2006">
          <cell r="A2006" t="str">
            <v>001.18.08380</v>
          </cell>
          <cell r="B2006" t="str">
            <v>Cotovelo ou joelho de ferro galvanizado 1/2 pol</v>
          </cell>
          <cell r="C2006" t="str">
            <v>UN</v>
          </cell>
          <cell r="D2006">
            <v>9.6892999999999994</v>
          </cell>
        </row>
        <row r="2007">
          <cell r="A2007" t="str">
            <v>001.18.08400</v>
          </cell>
          <cell r="B2007" t="str">
            <v>Tee ferro galvanizado 6 pol</v>
          </cell>
          <cell r="C2007" t="str">
            <v>UN</v>
          </cell>
          <cell r="D2007">
            <v>43.689300000000003</v>
          </cell>
        </row>
        <row r="2008">
          <cell r="A2008" t="str">
            <v>001.18.08420</v>
          </cell>
          <cell r="B2008" t="str">
            <v>Tee ferro galvanizado 4 pol</v>
          </cell>
          <cell r="C2008" t="str">
            <v>UN</v>
          </cell>
          <cell r="D2008">
            <v>56.042099999999998</v>
          </cell>
        </row>
        <row r="2009">
          <cell r="A2009" t="str">
            <v>001.18.08440</v>
          </cell>
          <cell r="B2009" t="str">
            <v>Tee ferro galvanizado 3 pol</v>
          </cell>
          <cell r="C2009" t="str">
            <v>UN</v>
          </cell>
          <cell r="D2009">
            <v>40.106400000000001</v>
          </cell>
        </row>
        <row r="2010">
          <cell r="A2010" t="str">
            <v>001.18.08460</v>
          </cell>
          <cell r="B2010" t="str">
            <v>Tee ferro galvanizado 2 1/2 pol</v>
          </cell>
          <cell r="C2010" t="str">
            <v>UN</v>
          </cell>
          <cell r="D2010">
            <v>31.106400000000001</v>
          </cell>
        </row>
        <row r="2011">
          <cell r="A2011" t="str">
            <v>001.18.08480</v>
          </cell>
          <cell r="B2011" t="str">
            <v>Tee ferro galvanizado 2 pol</v>
          </cell>
          <cell r="C2011" t="str">
            <v>UN</v>
          </cell>
          <cell r="D2011">
            <v>18.394500000000001</v>
          </cell>
        </row>
        <row r="2012">
          <cell r="A2012" t="str">
            <v>001.18.08500</v>
          </cell>
          <cell r="B2012" t="str">
            <v>Tee ferro galvanizado 1 1/2 pol</v>
          </cell>
          <cell r="C2012" t="str">
            <v>UN</v>
          </cell>
          <cell r="D2012">
            <v>12.644500000000001</v>
          </cell>
        </row>
        <row r="2013">
          <cell r="A2013" t="str">
            <v>001.18.08520</v>
          </cell>
          <cell r="B2013" t="str">
            <v>Tee ferro galvanizado 1 1/4 pol</v>
          </cell>
          <cell r="C2013" t="str">
            <v>UN</v>
          </cell>
          <cell r="D2013">
            <v>11.4945</v>
          </cell>
        </row>
        <row r="2014">
          <cell r="A2014" t="str">
            <v>001.18.08540</v>
          </cell>
          <cell r="B2014" t="str">
            <v>Tee ferro galvanizado 1 pol</v>
          </cell>
          <cell r="C2014" t="str">
            <v>UN</v>
          </cell>
          <cell r="D2014">
            <v>7.3091999999999997</v>
          </cell>
        </row>
        <row r="2015">
          <cell r="A2015" t="str">
            <v>001.18.08560</v>
          </cell>
          <cell r="B2015" t="str">
            <v>Tee ferro galvanizado 3/4 pol</v>
          </cell>
          <cell r="C2015" t="str">
            <v>UN</v>
          </cell>
          <cell r="D2015">
            <v>5.2591999999999999</v>
          </cell>
        </row>
        <row r="2016">
          <cell r="A2016" t="str">
            <v>001.18.08580</v>
          </cell>
          <cell r="B2016" t="str">
            <v>Tee ferro galvanizado 1/2 pol</v>
          </cell>
          <cell r="C2016" t="str">
            <v>UN</v>
          </cell>
          <cell r="D2016">
            <v>3.8992</v>
          </cell>
        </row>
        <row r="2017">
          <cell r="A2017" t="str">
            <v>001.18.08600</v>
          </cell>
          <cell r="B2017" t="str">
            <v>Tee de redução ferro galvanizado 4x3 pol</v>
          </cell>
          <cell r="C2017" t="str">
            <v>UN</v>
          </cell>
          <cell r="D2017">
            <v>91.642099999999999</v>
          </cell>
        </row>
        <row r="2018">
          <cell r="A2018" t="str">
            <v>001.18.08620</v>
          </cell>
          <cell r="B2018" t="str">
            <v>Tee de redução ferro galvanizado 4x2 pol</v>
          </cell>
          <cell r="C2018" t="str">
            <v>UN</v>
          </cell>
          <cell r="D2018">
            <v>91.642099999999999</v>
          </cell>
        </row>
        <row r="2019">
          <cell r="A2019" t="str">
            <v>001.18.08640</v>
          </cell>
          <cell r="B2019" t="str">
            <v>Tee de redução ferro galvanizado 3x2.5 pol</v>
          </cell>
          <cell r="C2019" t="str">
            <v>UN</v>
          </cell>
          <cell r="D2019">
            <v>49.606400000000001</v>
          </cell>
        </row>
        <row r="2020">
          <cell r="A2020" t="str">
            <v>001.18.08660</v>
          </cell>
          <cell r="B2020" t="str">
            <v>Tee de redução ferro galvanizado 3x2 pol</v>
          </cell>
          <cell r="C2020" t="str">
            <v>UN</v>
          </cell>
          <cell r="D2020">
            <v>32.006399999999999</v>
          </cell>
        </row>
        <row r="2021">
          <cell r="A2021" t="str">
            <v>001.18.08680</v>
          </cell>
          <cell r="B2021" t="str">
            <v>Tee de redução ferro galvanizado 3x1.5 pol</v>
          </cell>
          <cell r="C2021" t="str">
            <v>UN</v>
          </cell>
          <cell r="D2021">
            <v>32.006399999999999</v>
          </cell>
        </row>
        <row r="2022">
          <cell r="A2022" t="str">
            <v>001.18.08700</v>
          </cell>
          <cell r="B2022" t="str">
            <v>Tee de redução ferro galvanizado 2.5x2 pol</v>
          </cell>
          <cell r="C2022" t="str">
            <v>UN</v>
          </cell>
          <cell r="D2022">
            <v>39.046399999999998</v>
          </cell>
        </row>
        <row r="2023">
          <cell r="A2023" t="str">
            <v>001.18.08720</v>
          </cell>
          <cell r="B2023" t="str">
            <v>Tee de redução ferro galvanizado 2.5x1.5 pol</v>
          </cell>
          <cell r="C2023" t="str">
            <v>UN</v>
          </cell>
          <cell r="D2023">
            <v>15.5564</v>
          </cell>
        </row>
        <row r="2024">
          <cell r="A2024" t="str">
            <v>001.18.08740</v>
          </cell>
          <cell r="B2024" t="str">
            <v>Tee de redução ferro galvanizado 2.5x1 1/4 pol</v>
          </cell>
          <cell r="C2024" t="str">
            <v>UN</v>
          </cell>
          <cell r="D2024">
            <v>27.106400000000001</v>
          </cell>
        </row>
        <row r="2025">
          <cell r="A2025" t="str">
            <v>001.18.08760</v>
          </cell>
          <cell r="B2025" t="str">
            <v>Tee de redução ferro galvanizado 2x1.5 pol</v>
          </cell>
          <cell r="C2025" t="str">
            <v>UN</v>
          </cell>
          <cell r="D2025">
            <v>15.044499999999999</v>
          </cell>
        </row>
        <row r="2026">
          <cell r="A2026" t="str">
            <v>001.18.08780</v>
          </cell>
          <cell r="B2026" t="str">
            <v>Tee de redução ferro galvanizado 2x1 1/4 pol</v>
          </cell>
          <cell r="C2026" t="str">
            <v>UN</v>
          </cell>
          <cell r="D2026">
            <v>18.044499999999999</v>
          </cell>
        </row>
        <row r="2027">
          <cell r="A2027" t="str">
            <v>001.18.08800</v>
          </cell>
          <cell r="B2027" t="str">
            <v>Tee de redução ferro galvanizado 2x1 pol</v>
          </cell>
          <cell r="C2027" t="str">
            <v>UN</v>
          </cell>
          <cell r="D2027">
            <v>14.5945</v>
          </cell>
        </row>
        <row r="2028">
          <cell r="A2028" t="str">
            <v>001.18.08820</v>
          </cell>
          <cell r="B2028" t="str">
            <v>Tee de redução ferro galvanizado 1.5x1 1/4 pol</v>
          </cell>
          <cell r="C2028" t="str">
            <v>UN</v>
          </cell>
          <cell r="D2028">
            <v>10.6645</v>
          </cell>
        </row>
        <row r="2029">
          <cell r="A2029" t="str">
            <v>001.18.08840</v>
          </cell>
          <cell r="B2029" t="str">
            <v>Tee de redução ferro galvanizado 1.5x1 pol</v>
          </cell>
          <cell r="C2029" t="str">
            <v>UN</v>
          </cell>
          <cell r="D2029">
            <v>14.9145</v>
          </cell>
        </row>
        <row r="2030">
          <cell r="A2030" t="str">
            <v>001.18.08860</v>
          </cell>
          <cell r="B2030" t="str">
            <v>Tee de redução ferro galvanizado 1.5x3/4 pol</v>
          </cell>
          <cell r="C2030" t="str">
            <v>UN</v>
          </cell>
          <cell r="D2030">
            <v>11.384499999999999</v>
          </cell>
        </row>
        <row r="2031">
          <cell r="A2031" t="str">
            <v>001.18.08880</v>
          </cell>
          <cell r="B2031" t="str">
            <v>Tee de redução ferro galvanizado 1 1/4x1 pol</v>
          </cell>
          <cell r="C2031" t="str">
            <v>UN</v>
          </cell>
          <cell r="D2031">
            <v>10.294499999999999</v>
          </cell>
        </row>
        <row r="2032">
          <cell r="A2032" t="str">
            <v>001.18.08900</v>
          </cell>
          <cell r="B2032" t="str">
            <v>Tee de redução ferro galvanizado 1 1/4x3/4 pol</v>
          </cell>
          <cell r="C2032" t="str">
            <v>UN</v>
          </cell>
          <cell r="D2032">
            <v>10.294499999999999</v>
          </cell>
        </row>
        <row r="2033">
          <cell r="A2033" t="str">
            <v>001.18.08920</v>
          </cell>
          <cell r="B2033" t="str">
            <v>Tee de redução ferro galvanizado 1 1/4x1/2 pol</v>
          </cell>
          <cell r="C2033" t="str">
            <v>UN</v>
          </cell>
          <cell r="D2033">
            <v>9.3945000000000007</v>
          </cell>
        </row>
        <row r="2034">
          <cell r="A2034" t="str">
            <v>001.18.08940</v>
          </cell>
          <cell r="B2034" t="str">
            <v>Tee de redução ferro galvanizado 1x3/4 pol</v>
          </cell>
          <cell r="C2034" t="str">
            <v>UN</v>
          </cell>
          <cell r="D2034">
            <v>5.5991999999999997</v>
          </cell>
        </row>
        <row r="2035">
          <cell r="A2035" t="str">
            <v>001.18.08960</v>
          </cell>
          <cell r="B2035" t="str">
            <v>Tee de redução ferro galvanizado 1x1/2 pol</v>
          </cell>
          <cell r="C2035" t="str">
            <v>UN</v>
          </cell>
          <cell r="D2035">
            <v>8.3491999999999997</v>
          </cell>
        </row>
        <row r="2036">
          <cell r="A2036" t="str">
            <v>001.18.08980</v>
          </cell>
          <cell r="B2036" t="str">
            <v>Tee fe redução ferro galvanizado 3/4x1/2 pol</v>
          </cell>
          <cell r="C2036" t="str">
            <v>UN</v>
          </cell>
          <cell r="D2036">
            <v>4.1992000000000003</v>
          </cell>
        </row>
        <row r="2037">
          <cell r="A2037" t="str">
            <v>001.18.09000</v>
          </cell>
          <cell r="B2037" t="str">
            <v>Luva simples ferro galvanizado 4 pol</v>
          </cell>
          <cell r="C2037" t="str">
            <v>UN</v>
          </cell>
          <cell r="D2037">
            <v>35.068399999999997</v>
          </cell>
        </row>
        <row r="2038">
          <cell r="A2038" t="str">
            <v>001.18.09020</v>
          </cell>
          <cell r="B2038" t="str">
            <v>Luva simples ferro galvanizado 3 pol</v>
          </cell>
          <cell r="C2038" t="str">
            <v>UN</v>
          </cell>
          <cell r="D2038">
            <v>26.994499999999999</v>
          </cell>
        </row>
        <row r="2039">
          <cell r="A2039" t="str">
            <v>001.18.09040</v>
          </cell>
          <cell r="B2039" t="str">
            <v>Luva simples ferro galvanizado 2 1/2 pol</v>
          </cell>
          <cell r="C2039" t="str">
            <v>UN</v>
          </cell>
          <cell r="D2039">
            <v>19.5945</v>
          </cell>
        </row>
        <row r="2040">
          <cell r="A2040" t="str">
            <v>001.18.09060</v>
          </cell>
          <cell r="B2040" t="str">
            <v>Luva simples ferro galvanizado 2 pol</v>
          </cell>
          <cell r="C2040" t="str">
            <v>UN</v>
          </cell>
          <cell r="D2040">
            <v>11.6829</v>
          </cell>
        </row>
        <row r="2041">
          <cell r="A2041" t="str">
            <v>001.18.09080</v>
          </cell>
          <cell r="B2041" t="str">
            <v>Luva simples ferro galvanizado 1 1/2 pol</v>
          </cell>
          <cell r="C2041" t="str">
            <v>UN</v>
          </cell>
          <cell r="D2041">
            <v>9.0829000000000004</v>
          </cell>
        </row>
        <row r="2042">
          <cell r="A2042" t="str">
            <v>001.18.09100</v>
          </cell>
          <cell r="B2042" t="str">
            <v>Luva simples ferro galvanizado 1 1/4 pol</v>
          </cell>
          <cell r="C2042" t="str">
            <v>UN</v>
          </cell>
          <cell r="D2042">
            <v>7.5328999999999997</v>
          </cell>
        </row>
        <row r="2043">
          <cell r="A2043" t="str">
            <v>001.18.09120</v>
          </cell>
          <cell r="B2043" t="str">
            <v>Luva simples ferro galvanizado 1 pol</v>
          </cell>
          <cell r="C2043" t="str">
            <v>UN</v>
          </cell>
          <cell r="D2043">
            <v>5.1974</v>
          </cell>
        </row>
        <row r="2044">
          <cell r="A2044" t="str">
            <v>001.18.09140</v>
          </cell>
          <cell r="B2044" t="str">
            <v>Luva simples ferro galvanizado 3/4 pol</v>
          </cell>
          <cell r="C2044" t="str">
            <v>UN</v>
          </cell>
          <cell r="D2044">
            <v>3.9973999999999998</v>
          </cell>
        </row>
        <row r="2045">
          <cell r="A2045" t="str">
            <v>001.18.09160</v>
          </cell>
          <cell r="B2045" t="str">
            <v>Luva simples ferro galvanizado 1/2 pol</v>
          </cell>
          <cell r="C2045" t="str">
            <v>UN</v>
          </cell>
          <cell r="D2045">
            <v>3.2974000000000001</v>
          </cell>
        </row>
        <row r="2046">
          <cell r="A2046" t="str">
            <v>001.18.09180</v>
          </cell>
          <cell r="B2046" t="str">
            <v>União assento plano ferro galvanizado 4 pol</v>
          </cell>
          <cell r="C2046" t="str">
            <v>UN</v>
          </cell>
          <cell r="D2046">
            <v>58.642099999999999</v>
          </cell>
        </row>
        <row r="2047">
          <cell r="A2047" t="str">
            <v>001.18.09200</v>
          </cell>
          <cell r="B2047" t="str">
            <v>União assento plano ferro galvanizado 3 pol</v>
          </cell>
          <cell r="C2047" t="str">
            <v>UN</v>
          </cell>
          <cell r="D2047">
            <v>47.106400000000001</v>
          </cell>
        </row>
        <row r="2048">
          <cell r="A2048" t="str">
            <v>001.18.09220</v>
          </cell>
          <cell r="B2048" t="str">
            <v>União assento plano ferro galvanizado 2 1/2 pol</v>
          </cell>
          <cell r="C2048" t="str">
            <v>UN</v>
          </cell>
          <cell r="D2048">
            <v>38.556399999999996</v>
          </cell>
        </row>
        <row r="2049">
          <cell r="A2049" t="str">
            <v>001.18.09240</v>
          </cell>
          <cell r="B2049" t="str">
            <v>União assento plano ferro galvanizado 2 pol</v>
          </cell>
          <cell r="C2049" t="str">
            <v>UN</v>
          </cell>
          <cell r="D2049">
            <v>27.5945</v>
          </cell>
        </row>
        <row r="2050">
          <cell r="A2050" t="str">
            <v>001.18.09260</v>
          </cell>
          <cell r="B2050" t="str">
            <v>União assento plano ferro galvanizado 1 1/2 pol</v>
          </cell>
          <cell r="C2050" t="str">
            <v>UN</v>
          </cell>
          <cell r="D2050">
            <v>19.994499999999999</v>
          </cell>
        </row>
        <row r="2051">
          <cell r="A2051" t="str">
            <v>001.18.09280</v>
          </cell>
          <cell r="B2051" t="str">
            <v>União assento plano ferro galvanizado 1 1/4 pol</v>
          </cell>
          <cell r="C2051" t="str">
            <v>UN</v>
          </cell>
          <cell r="D2051">
            <v>16.994499999999999</v>
          </cell>
        </row>
        <row r="2052">
          <cell r="A2052" t="str">
            <v>001.18.09300</v>
          </cell>
          <cell r="B2052" t="str">
            <v>União assento plano ferro galvanizado 1 pol</v>
          </cell>
          <cell r="C2052" t="str">
            <v>UN</v>
          </cell>
          <cell r="D2052">
            <v>11.059200000000001</v>
          </cell>
        </row>
        <row r="2053">
          <cell r="A2053" t="str">
            <v>001.18.09320</v>
          </cell>
          <cell r="B2053" t="str">
            <v>União assento plano ferro galvanizado 3/4 pol</v>
          </cell>
          <cell r="C2053" t="str">
            <v>UN</v>
          </cell>
          <cell r="D2053">
            <v>10.459199999999999</v>
          </cell>
        </row>
        <row r="2054">
          <cell r="A2054" t="str">
            <v>001.18.09340</v>
          </cell>
          <cell r="B2054" t="str">
            <v>União assento plano ferro galvanizado 1/2 pol</v>
          </cell>
          <cell r="C2054" t="str">
            <v>UN</v>
          </cell>
          <cell r="D2054">
            <v>8.0592000000000006</v>
          </cell>
        </row>
        <row r="2055">
          <cell r="A2055" t="str">
            <v>001.18.09360</v>
          </cell>
          <cell r="B2055" t="str">
            <v>Flange c/ sextavado ferro galvanizado 4 pol</v>
          </cell>
          <cell r="C2055" t="str">
            <v>UN</v>
          </cell>
          <cell r="D2055">
            <v>44.688400000000001</v>
          </cell>
        </row>
        <row r="2056">
          <cell r="A2056" t="str">
            <v>001.18.09380</v>
          </cell>
          <cell r="B2056" t="str">
            <v>Flange c/ sextavado ferro galvanizado 3 pol</v>
          </cell>
          <cell r="C2056" t="str">
            <v>UN</v>
          </cell>
          <cell r="D2056">
            <v>35.024500000000003</v>
          </cell>
        </row>
        <row r="2057">
          <cell r="A2057" t="str">
            <v>001.18.09400</v>
          </cell>
          <cell r="B2057" t="str">
            <v>Flange c/ sextavado ferro galvanizado 2 1/2 pol</v>
          </cell>
          <cell r="C2057" t="str">
            <v>UN</v>
          </cell>
          <cell r="D2057">
            <v>24.564499999999999</v>
          </cell>
        </row>
        <row r="2058">
          <cell r="A2058" t="str">
            <v>001.18.09420</v>
          </cell>
          <cell r="B2058" t="str">
            <v>Flange c/ sextavado ferro galvanizado 2 pol</v>
          </cell>
          <cell r="C2058" t="str">
            <v>UN</v>
          </cell>
          <cell r="D2058">
            <v>18.032900000000001</v>
          </cell>
        </row>
        <row r="2059">
          <cell r="A2059" t="str">
            <v>001.18.09440</v>
          </cell>
          <cell r="B2059" t="str">
            <v>Flange c/ sextavado ferro galvanizado 1 1/2 pol</v>
          </cell>
          <cell r="C2059" t="str">
            <v>UN</v>
          </cell>
          <cell r="D2059">
            <v>8.5328999999999997</v>
          </cell>
        </row>
        <row r="2060">
          <cell r="A2060" t="str">
            <v>001.18.09460</v>
          </cell>
          <cell r="B2060" t="str">
            <v>Flange c/ sextavado ferro galvanizado 1 1/4 pol</v>
          </cell>
          <cell r="C2060" t="str">
            <v>UN</v>
          </cell>
          <cell r="D2060">
            <v>7.7828999999999997</v>
          </cell>
        </row>
        <row r="2061">
          <cell r="A2061" t="str">
            <v>001.18.09480</v>
          </cell>
          <cell r="B2061" t="str">
            <v>Flange c/ sextavado ferro galvanizado 1 pol</v>
          </cell>
          <cell r="C2061" t="str">
            <v>UN</v>
          </cell>
          <cell r="D2061">
            <v>5.8474000000000004</v>
          </cell>
        </row>
        <row r="2062">
          <cell r="A2062" t="str">
            <v>001.18.09500</v>
          </cell>
          <cell r="B2062" t="str">
            <v>Flange c/ sextavado ferro galvanizado 3/4 pol</v>
          </cell>
          <cell r="C2062" t="str">
            <v>UN</v>
          </cell>
          <cell r="D2062">
            <v>7.1773999999999996</v>
          </cell>
        </row>
        <row r="2063">
          <cell r="A2063" t="str">
            <v>001.18.09520</v>
          </cell>
          <cell r="B2063" t="str">
            <v>Flange c/ sextavado ferro galvanizado 1/2 pol</v>
          </cell>
          <cell r="C2063" t="str">
            <v>UN</v>
          </cell>
          <cell r="D2063">
            <v>6.2173999999999996</v>
          </cell>
        </row>
        <row r="2064">
          <cell r="A2064" t="str">
            <v>001.18.09540</v>
          </cell>
          <cell r="B2064" t="str">
            <v>Niple duplo ferro galvanizado 4 pol</v>
          </cell>
          <cell r="C2064" t="str">
            <v>UN</v>
          </cell>
          <cell r="D2064">
            <v>36.618400000000001</v>
          </cell>
        </row>
        <row r="2065">
          <cell r="A2065" t="str">
            <v>001.18.09560</v>
          </cell>
          <cell r="B2065" t="str">
            <v>Niple duplo ferro galvanizado 3 pol</v>
          </cell>
          <cell r="C2065" t="str">
            <v>UN</v>
          </cell>
          <cell r="D2065">
            <v>20.394500000000001</v>
          </cell>
        </row>
        <row r="2066">
          <cell r="A2066" t="str">
            <v>001.18.09580</v>
          </cell>
          <cell r="B2066" t="str">
            <v>Niple duplo ferro galvanizado 2 1/2 pol</v>
          </cell>
          <cell r="C2066" t="str">
            <v>UN</v>
          </cell>
          <cell r="D2066">
            <v>15.044499999999999</v>
          </cell>
        </row>
        <row r="2067">
          <cell r="A2067" t="str">
            <v>001.18.09600</v>
          </cell>
          <cell r="B2067" t="str">
            <v>Niple duplo ferro galvanizado 2 pol</v>
          </cell>
          <cell r="C2067" t="str">
            <v>UN</v>
          </cell>
          <cell r="D2067">
            <v>12.1829</v>
          </cell>
        </row>
        <row r="2068">
          <cell r="A2068" t="str">
            <v>001.18.09620</v>
          </cell>
          <cell r="B2068" t="str">
            <v>Niple duplo ferro galvanizado 1 1/2 pol</v>
          </cell>
          <cell r="C2068" t="str">
            <v>UN</v>
          </cell>
          <cell r="D2068">
            <v>7.5328999999999997</v>
          </cell>
        </row>
        <row r="2069">
          <cell r="A2069" t="str">
            <v>001.18.09640</v>
          </cell>
          <cell r="B2069" t="str">
            <v>Niple duplo ferro galvanizado 1 1/4 pol</v>
          </cell>
          <cell r="C2069" t="str">
            <v>UN</v>
          </cell>
          <cell r="D2069">
            <v>7.0829000000000004</v>
          </cell>
        </row>
        <row r="2070">
          <cell r="A2070" t="str">
            <v>001.18.09660</v>
          </cell>
          <cell r="B2070" t="str">
            <v>Niple duplo ferro galvanizado 1 pol</v>
          </cell>
          <cell r="C2070" t="str">
            <v>UN</v>
          </cell>
          <cell r="D2070">
            <v>4.6474000000000002</v>
          </cell>
        </row>
        <row r="2071">
          <cell r="A2071" t="str">
            <v>001.18.09680</v>
          </cell>
          <cell r="B2071" t="str">
            <v>Niple duplo ferro galvanizado 3/4 pol</v>
          </cell>
          <cell r="C2071" t="str">
            <v>UN</v>
          </cell>
          <cell r="D2071">
            <v>3.5973999999999999</v>
          </cell>
        </row>
        <row r="2072">
          <cell r="A2072" t="str">
            <v>001.18.09700</v>
          </cell>
          <cell r="B2072" t="str">
            <v>Niple duplo ferro galvanizado 1/2 pol</v>
          </cell>
          <cell r="C2072" t="str">
            <v>UN</v>
          </cell>
          <cell r="D2072">
            <v>3.1474000000000002</v>
          </cell>
        </row>
        <row r="2073">
          <cell r="A2073" t="str">
            <v>001.18.09720</v>
          </cell>
          <cell r="B2073" t="str">
            <v>Plug ou bujão ferro galvanizado 4 pol</v>
          </cell>
          <cell r="C2073" t="str">
            <v>UN</v>
          </cell>
          <cell r="D2073">
            <v>35.594499999999996</v>
          </cell>
        </row>
        <row r="2074">
          <cell r="A2074" t="str">
            <v>001.18.09740</v>
          </cell>
          <cell r="B2074" t="str">
            <v>Tampão ou cap ferro galvanizado 4 pol</v>
          </cell>
          <cell r="C2074" t="str">
            <v>UN</v>
          </cell>
          <cell r="D2074">
            <v>23.994499999999999</v>
          </cell>
        </row>
        <row r="2075">
          <cell r="A2075" t="str">
            <v>001.18.09760</v>
          </cell>
          <cell r="B2075" t="str">
            <v>Plug ou bujão ferro galvanizado 3 pol</v>
          </cell>
          <cell r="C2075" t="str">
            <v>UN</v>
          </cell>
          <cell r="D2075">
            <v>19.371099999999998</v>
          </cell>
        </row>
        <row r="2076">
          <cell r="A2076" t="str">
            <v>001.18.09780</v>
          </cell>
          <cell r="B2076" t="str">
            <v>Tampão ou cap ferro galvanizado 3 pol</v>
          </cell>
          <cell r="C2076" t="str">
            <v>UN</v>
          </cell>
          <cell r="D2076">
            <v>16.771100000000001</v>
          </cell>
        </row>
        <row r="2077">
          <cell r="A2077" t="str">
            <v>001.18.09800</v>
          </cell>
          <cell r="B2077" t="str">
            <v>Plug ou bujão ferro galvanizado 2 1/2 pol</v>
          </cell>
          <cell r="C2077" t="str">
            <v>UN</v>
          </cell>
          <cell r="D2077">
            <v>15.021100000000001</v>
          </cell>
        </row>
        <row r="2078">
          <cell r="A2078" t="str">
            <v>001.18.09820</v>
          </cell>
          <cell r="B2078" t="str">
            <v>Plug ou bujão ferro galvanizado 2 pol</v>
          </cell>
          <cell r="C2078" t="str">
            <v>UN</v>
          </cell>
          <cell r="D2078">
            <v>6.6592000000000002</v>
          </cell>
        </row>
        <row r="2079">
          <cell r="A2079" t="str">
            <v>001.18.09840</v>
          </cell>
          <cell r="B2079" t="str">
            <v>Plug ou bujão ferro galvanizado 1 1/2 pol</v>
          </cell>
          <cell r="C2079" t="str">
            <v>UN</v>
          </cell>
          <cell r="D2079">
            <v>5.1592000000000002</v>
          </cell>
        </row>
        <row r="2080">
          <cell r="A2080" t="str">
            <v>001.18.09860</v>
          </cell>
          <cell r="B2080" t="str">
            <v>Plug ou bujão ferro galvanizado 1 1/4 pol</v>
          </cell>
          <cell r="C2080" t="str">
            <v>UN</v>
          </cell>
          <cell r="D2080">
            <v>4.2591999999999999</v>
          </cell>
        </row>
        <row r="2081">
          <cell r="A2081" t="str">
            <v>001.18.09880</v>
          </cell>
          <cell r="B2081" t="str">
            <v>Plug ou bujão ferro galvanizado 1 pol</v>
          </cell>
          <cell r="C2081" t="str">
            <v>UN</v>
          </cell>
          <cell r="D2081">
            <v>2.9352999999999998</v>
          </cell>
        </row>
        <row r="2082">
          <cell r="A2082" t="str">
            <v>001.18.09900</v>
          </cell>
          <cell r="B2082" t="str">
            <v>Plug ou bujão ferro galvanizado 3/4 pol</v>
          </cell>
          <cell r="C2082" t="str">
            <v>UN</v>
          </cell>
          <cell r="D2082">
            <v>2.9853000000000001</v>
          </cell>
        </row>
        <row r="2083">
          <cell r="A2083" t="str">
            <v>001.18.09920</v>
          </cell>
          <cell r="B2083" t="str">
            <v>Plug ou bujão ferro galvanizado 1/2 pol</v>
          </cell>
          <cell r="C2083" t="str">
            <v>UN</v>
          </cell>
          <cell r="D2083">
            <v>2.1353</v>
          </cell>
        </row>
        <row r="2084">
          <cell r="A2084" t="str">
            <v>001.18.09940</v>
          </cell>
          <cell r="B2084" t="str">
            <v>Tampão ou cap ferro galvanizado 2 1/2 pol</v>
          </cell>
          <cell r="C2084" t="str">
            <v>UN</v>
          </cell>
          <cell r="D2084">
            <v>10.171099999999999</v>
          </cell>
        </row>
        <row r="2085">
          <cell r="A2085" t="str">
            <v>001.18.09960</v>
          </cell>
          <cell r="B2085" t="str">
            <v>Tampão ou cap ferro galvanizado 2 pol</v>
          </cell>
          <cell r="C2085" t="str">
            <v>UN</v>
          </cell>
          <cell r="D2085">
            <v>7.7092000000000001</v>
          </cell>
        </row>
        <row r="2086">
          <cell r="A2086" t="str">
            <v>001.18.09980</v>
          </cell>
          <cell r="B2086" t="str">
            <v>Tampão ou cap ferro galvanizado 1 1/2 pol</v>
          </cell>
          <cell r="C2086" t="str">
            <v>UN</v>
          </cell>
          <cell r="D2086">
            <v>6.1592000000000002</v>
          </cell>
        </row>
        <row r="2087">
          <cell r="A2087" t="str">
            <v>001.18.10000</v>
          </cell>
          <cell r="B2087" t="str">
            <v>Tampão ou cap ferro galvanizado 1 1/4 pol</v>
          </cell>
          <cell r="C2087" t="str">
            <v>UN</v>
          </cell>
          <cell r="D2087">
            <v>6.2092000000000001</v>
          </cell>
        </row>
        <row r="2088">
          <cell r="A2088" t="str">
            <v>001.18.10020</v>
          </cell>
          <cell r="B2088" t="str">
            <v>Tampão ou cap ferro galvanizado 1 pol</v>
          </cell>
          <cell r="C2088" t="str">
            <v>UN</v>
          </cell>
          <cell r="D2088">
            <v>3.7353000000000001</v>
          </cell>
        </row>
        <row r="2089">
          <cell r="A2089" t="str">
            <v>001.18.10040</v>
          </cell>
          <cell r="B2089" t="str">
            <v>Tampão ou cap ferro galvanizado 3/4 pol</v>
          </cell>
          <cell r="C2089" t="str">
            <v>UN</v>
          </cell>
          <cell r="D2089">
            <v>2.8653</v>
          </cell>
        </row>
        <row r="2090">
          <cell r="A2090" t="str">
            <v>001.18.10060</v>
          </cell>
          <cell r="B2090" t="str">
            <v>Tampão ou cap ferro galvanizado 1/2 pol</v>
          </cell>
          <cell r="C2090" t="str">
            <v>UN</v>
          </cell>
          <cell r="D2090">
            <v>2.6353</v>
          </cell>
        </row>
        <row r="2091">
          <cell r="A2091" t="str">
            <v>001.18.10080</v>
          </cell>
          <cell r="B2091" t="str">
            <v>Registro de gaveta em acabamento bruto (amarelo) s/ canopla n.1502 4 pol</v>
          </cell>
          <cell r="C2091" t="str">
            <v>UN</v>
          </cell>
          <cell r="D2091">
            <v>266.48160000000001</v>
          </cell>
        </row>
        <row r="2092">
          <cell r="A2092" t="str">
            <v>001.18.10100</v>
          </cell>
          <cell r="B2092" t="str">
            <v>Registro de gaveta em acabamento bruto (amarelo) s/ canopla n.1502 3 pol</v>
          </cell>
          <cell r="C2092" t="str">
            <v>UN</v>
          </cell>
          <cell r="D2092">
            <v>160.52789999999999</v>
          </cell>
        </row>
        <row r="2093">
          <cell r="A2093" t="str">
            <v>001.18.10120</v>
          </cell>
          <cell r="B2093" t="str">
            <v>Registro de gaveta em acabamento bruto (amarelo) s/ canopla n.1502 2 1/2 pol</v>
          </cell>
          <cell r="C2093" t="str">
            <v>UN</v>
          </cell>
          <cell r="D2093">
            <v>144.79750000000001</v>
          </cell>
        </row>
        <row r="2094">
          <cell r="A2094" t="str">
            <v>001.18.10140</v>
          </cell>
          <cell r="B2094" t="str">
            <v>Registro de gaveta em acabamento bruto (amarelo) s/ canopla n.1502 2 pol</v>
          </cell>
          <cell r="C2094" t="str">
            <v>UN</v>
          </cell>
          <cell r="D2094">
            <v>50.472099999999998</v>
          </cell>
        </row>
        <row r="2095">
          <cell r="A2095" t="str">
            <v>001.18.10160</v>
          </cell>
          <cell r="B2095" t="str">
            <v>Registro de gaveta em acabamento bruto (amarelo) s/ canopla n.1502 1 1/2 pol</v>
          </cell>
          <cell r="C2095" t="str">
            <v>UN</v>
          </cell>
          <cell r="D2095">
            <v>34.041699999999999</v>
          </cell>
        </row>
        <row r="2096">
          <cell r="A2096" t="str">
            <v>001.18.10180</v>
          </cell>
          <cell r="B2096" t="str">
            <v>Registro de gaveta em acabamento bruto (amarelo) s/ canopla n.1502 1 1/4 pol</v>
          </cell>
          <cell r="C2096" t="str">
            <v>UN</v>
          </cell>
          <cell r="D2096">
            <v>29.171299999999999</v>
          </cell>
        </row>
        <row r="2097">
          <cell r="A2097" t="str">
            <v>001.18.10200</v>
          </cell>
          <cell r="B2097" t="str">
            <v>Registro de gaveta em acabamento bruto (amarelo) s/ canopla n.1502 1 pol</v>
          </cell>
          <cell r="C2097" t="str">
            <v>UN</v>
          </cell>
          <cell r="D2097">
            <v>22.0138</v>
          </cell>
        </row>
        <row r="2098">
          <cell r="A2098" t="str">
            <v>001.18.10220</v>
          </cell>
          <cell r="B2098" t="str">
            <v>Registro de gaveta em acabamento bruto (amarelo) s/ canopla n.1502 3/4 pol</v>
          </cell>
          <cell r="C2098" t="str">
            <v>UN</v>
          </cell>
          <cell r="D2098">
            <v>16.542999999999999</v>
          </cell>
        </row>
        <row r="2099">
          <cell r="A2099" t="str">
            <v>001.18.10240</v>
          </cell>
          <cell r="B2099" t="str">
            <v>Registro de gaveta em acabamento bruto (amarelo) s/ canopla n.1502 1/2 pol</v>
          </cell>
          <cell r="C2099" t="str">
            <v>UN</v>
          </cell>
          <cell r="D2099">
            <v>30.762599999999999</v>
          </cell>
        </row>
        <row r="2100">
          <cell r="A2100" t="str">
            <v>001.18.10260</v>
          </cell>
          <cell r="B2100" t="str">
            <v>Registro de gaveta cromado linha gemini embutir c/ canopla mod 44 n. 1509 deca 1 1/4 pol</v>
          </cell>
          <cell r="C2100" t="str">
            <v>UN</v>
          </cell>
          <cell r="D2100">
            <v>57.821300000000001</v>
          </cell>
        </row>
        <row r="2101">
          <cell r="A2101" t="str">
            <v>001.18.10280</v>
          </cell>
          <cell r="B2101" t="str">
            <v>Registro de gaveta cromado linha gemini embutir c/ canopla mod 44 n. 1509 deca 1  pol</v>
          </cell>
          <cell r="C2101" t="str">
            <v>UN</v>
          </cell>
          <cell r="D2101">
            <v>47.623800000000003</v>
          </cell>
        </row>
        <row r="2102">
          <cell r="A2102" t="str">
            <v>001.18.10300</v>
          </cell>
          <cell r="B2102" t="str">
            <v>Registro de gaveta cromado linha gemini embutir c/ canopla mod 44 n. 1509 deca 3/4 pol</v>
          </cell>
          <cell r="C2102" t="str">
            <v>UN</v>
          </cell>
          <cell r="D2102">
            <v>42.012999999999998</v>
          </cell>
        </row>
        <row r="2103">
          <cell r="A2103" t="str">
            <v>001.18.10320</v>
          </cell>
          <cell r="B2103" t="str">
            <v>Registro de gaveta cromado linha gemini embutir c/ canopla mod 44 n. 1509 deca  1/2 pol</v>
          </cell>
          <cell r="C2103" t="str">
            <v>UN</v>
          </cell>
          <cell r="D2103">
            <v>38.462600000000002</v>
          </cell>
        </row>
        <row r="2104">
          <cell r="A2104" t="str">
            <v>001.18.10340</v>
          </cell>
          <cell r="B2104" t="str">
            <v>Registro de gaveta cromado linha prata de embutir c/ canopla modelo 50 n 1509 deca 2 pol</v>
          </cell>
          <cell r="C2104" t="str">
            <v>UN</v>
          </cell>
          <cell r="D2104">
            <v>94.682100000000005</v>
          </cell>
        </row>
        <row r="2105">
          <cell r="A2105" t="str">
            <v>001.18.10360</v>
          </cell>
          <cell r="B2105" t="str">
            <v>Registro de gaveta cromado linha prata de embutir c/ canopla modelo 50 n 1509 deca 1 1/2 pol</v>
          </cell>
          <cell r="C2105" t="str">
            <v>UN</v>
          </cell>
          <cell r="D2105">
            <v>94.649299999999997</v>
          </cell>
        </row>
        <row r="2106">
          <cell r="A2106" t="str">
            <v>001.18.10380</v>
          </cell>
          <cell r="B2106" t="str">
            <v>Registro de gaveta cromado linha prata de embutir c/ canopla modelo 50 n 1509 deca 1 1/4 pol</v>
          </cell>
          <cell r="C2106" t="str">
            <v>UN</v>
          </cell>
          <cell r="D2106">
            <v>45.161299999999997</v>
          </cell>
        </row>
        <row r="2107">
          <cell r="A2107" t="str">
            <v>001.18.10400</v>
          </cell>
          <cell r="B2107" t="str">
            <v>Registro de gaveta cromado linha prata de embutir c/ canopla modelo 50 n 1509 deca 1 pol</v>
          </cell>
          <cell r="C2107" t="str">
            <v>UN</v>
          </cell>
          <cell r="D2107">
            <v>31.413799999999998</v>
          </cell>
        </row>
        <row r="2108">
          <cell r="A2108" t="str">
            <v>001.18.10420</v>
          </cell>
          <cell r="B2108" t="str">
            <v>Registro de gaveta cromado linha prata de embutir c/ canopla modelo 50 n 1509 deca 3/4 pol</v>
          </cell>
          <cell r="C2108" t="str">
            <v>UN</v>
          </cell>
          <cell r="D2108">
            <v>52.453000000000003</v>
          </cell>
        </row>
        <row r="2109">
          <cell r="A2109" t="str">
            <v>001.18.10440</v>
          </cell>
          <cell r="B2109" t="str">
            <v>Registro de gaveta cromado linha prata de embutir c/ canopla modelo 50 n 1509 deca 1/2 pol</v>
          </cell>
          <cell r="C2109" t="str">
            <v>UN</v>
          </cell>
          <cell r="D2109">
            <v>26.832599999999999</v>
          </cell>
        </row>
        <row r="2110">
          <cell r="A2110" t="str">
            <v>001.18.10460</v>
          </cell>
          <cell r="B2110" t="str">
            <v>Registro de gaveta  cromado - c 39 - deca c/ canopla 1 1/2 pol</v>
          </cell>
          <cell r="C2110" t="str">
            <v>UN</v>
          </cell>
          <cell r="D2110">
            <v>57.471699999999998</v>
          </cell>
        </row>
        <row r="2111">
          <cell r="A2111" t="str">
            <v>001.18.10480</v>
          </cell>
          <cell r="B2111" t="str">
            <v>Registro de gaveta  cromado - c 39 - deca c/ canopla 1 pol</v>
          </cell>
          <cell r="C2111" t="str">
            <v>UN</v>
          </cell>
          <cell r="D2111">
            <v>34.553800000000003</v>
          </cell>
        </row>
        <row r="2112">
          <cell r="A2112" t="str">
            <v>001.18.10500</v>
          </cell>
          <cell r="B2112" t="str">
            <v>Registro de gaveta  cromado - c 39 - deca c/ canopla 3/4 pol</v>
          </cell>
          <cell r="C2112" t="str">
            <v>UN</v>
          </cell>
          <cell r="D2112">
            <v>29.803000000000001</v>
          </cell>
        </row>
        <row r="2113">
          <cell r="A2113" t="str">
            <v>001.18.10520</v>
          </cell>
          <cell r="B2113" t="str">
            <v>Registro de gaveta c/ acabamento bruto (amarelo) sem canopla abnt - docol -3 pol</v>
          </cell>
          <cell r="C2113" t="str">
            <v>UN</v>
          </cell>
          <cell r="D2113">
            <v>102.6879</v>
          </cell>
        </row>
        <row r="2114">
          <cell r="A2114" t="str">
            <v>001.18.10540</v>
          </cell>
          <cell r="B2114" t="str">
            <v>Registro de gaveta c/ acabamento bruto (amarelo) sem canopla abnt - docol -2pol</v>
          </cell>
          <cell r="C2114" t="str">
            <v>UN</v>
          </cell>
          <cell r="D2114">
            <v>34.262099999999997</v>
          </cell>
        </row>
        <row r="2115">
          <cell r="A2115" t="str">
            <v>001.18.10560</v>
          </cell>
          <cell r="B2115" t="str">
            <v>Registro de gaveta c/ acabamento bruto (amarelo) sem canopla abnt - docol -1 pol</v>
          </cell>
          <cell r="C2115" t="str">
            <v>UN</v>
          </cell>
          <cell r="D2115">
            <v>14.293799999999999</v>
          </cell>
        </row>
        <row r="2116">
          <cell r="A2116" t="str">
            <v>001.18.10580</v>
          </cell>
          <cell r="B2116" t="str">
            <v>Registro de gaveta c/ acabamento bruto (amarelo) sem canopla abnt - docol -3/4 pol</v>
          </cell>
          <cell r="C2116" t="str">
            <v>UN</v>
          </cell>
          <cell r="D2116">
            <v>11.683</v>
          </cell>
        </row>
        <row r="2117">
          <cell r="A2117" t="str">
            <v>001.18.10600</v>
          </cell>
          <cell r="B2117" t="str">
            <v>Acabamento cromado - linha prata de embutir c/ canopla mod itapema - docol -2 pol</v>
          </cell>
          <cell r="C2117" t="str">
            <v>UN</v>
          </cell>
          <cell r="D2117">
            <v>36.382100000000001</v>
          </cell>
        </row>
        <row r="2118">
          <cell r="A2118" t="str">
            <v>001.18.10620</v>
          </cell>
          <cell r="B2118" t="str">
            <v>Acabamento cromado - linha prata de embutir c/ canopla mod itapema - docol -1 1/2 pol</v>
          </cell>
          <cell r="C2118" t="str">
            <v>UN</v>
          </cell>
          <cell r="D2118">
            <v>37.722099999999998</v>
          </cell>
        </row>
        <row r="2119">
          <cell r="A2119" t="str">
            <v>001.18.10640</v>
          </cell>
          <cell r="B2119" t="str">
            <v>Acabamento cromado - linha prata de embutir c/ canopla mod itapema - docol -1  pol</v>
          </cell>
          <cell r="C2119" t="str">
            <v>UN</v>
          </cell>
          <cell r="D2119">
            <v>28.1938</v>
          </cell>
        </row>
        <row r="2120">
          <cell r="A2120" t="str">
            <v>001.18.10660</v>
          </cell>
          <cell r="B2120" t="str">
            <v>Acabamento cromado - linha prata de embutir c/ canopla mod itapema - docol -3/4  pol</v>
          </cell>
          <cell r="C2120" t="str">
            <v>UN</v>
          </cell>
          <cell r="D2120">
            <v>25.713000000000001</v>
          </cell>
        </row>
        <row r="2121">
          <cell r="A2121" t="str">
            <v>001.18.10680</v>
          </cell>
          <cell r="B2121" t="str">
            <v>Acabamento bruto linha popular 3/4 pol</v>
          </cell>
          <cell r="C2121" t="str">
            <v>UN</v>
          </cell>
          <cell r="D2121">
            <v>15.103</v>
          </cell>
        </row>
        <row r="2122">
          <cell r="A2122" t="str">
            <v>001.18.10700</v>
          </cell>
          <cell r="B2122" t="str">
            <v>Acabamento bruto linha popular 1/2 pol</v>
          </cell>
          <cell r="C2122" t="str">
            <v>UN</v>
          </cell>
          <cell r="D2122">
            <v>13.503</v>
          </cell>
        </row>
        <row r="2123">
          <cell r="A2123" t="str">
            <v>001.18.10720</v>
          </cell>
          <cell r="B2123" t="str">
            <v>Registro de gaveta cromado linha italiana de embutir c/ canopla mod. 45 n.1509 1 1/2 pol</v>
          </cell>
          <cell r="C2123" t="str">
            <v>UN</v>
          </cell>
          <cell r="D2123">
            <v>88.051699999999997</v>
          </cell>
        </row>
        <row r="2124">
          <cell r="A2124" t="str">
            <v>001.18.10740</v>
          </cell>
          <cell r="B2124" t="str">
            <v>Registro de gaveta cromado linha italiana de embutir c/ canopla mod. 45 n.1509 1 1/4 pol</v>
          </cell>
          <cell r="C2124" t="str">
            <v>UN</v>
          </cell>
          <cell r="D2124">
            <v>86.761300000000006</v>
          </cell>
        </row>
        <row r="2125">
          <cell r="A2125" t="str">
            <v>001.18.10760</v>
          </cell>
          <cell r="B2125" t="str">
            <v>Registro de gaveta cromado linha italiana de embutir c/ canopla mod. 45 n.1509 1 pol</v>
          </cell>
          <cell r="C2125" t="str">
            <v>UN</v>
          </cell>
          <cell r="D2125">
            <v>61.023800000000001</v>
          </cell>
        </row>
        <row r="2126">
          <cell r="A2126" t="str">
            <v>001.18.10780</v>
          </cell>
          <cell r="B2126" t="str">
            <v>Registro de gaveta cromado linha italiana de embutir c/ canopla mod. 45 n.1509 3/4 pol</v>
          </cell>
          <cell r="C2126" t="str">
            <v>UN</v>
          </cell>
          <cell r="D2126">
            <v>52.493000000000002</v>
          </cell>
        </row>
        <row r="2127">
          <cell r="A2127" t="str">
            <v>001.18.10800</v>
          </cell>
          <cell r="B2127" t="str">
            <v>Registro de gaveta cromado linha italiana de embutir c/ canopla mod. 45 n.1509  1/2 pol</v>
          </cell>
          <cell r="C2127" t="str">
            <v>UN</v>
          </cell>
          <cell r="D2127">
            <v>48.692599999999999</v>
          </cell>
        </row>
        <row r="2128">
          <cell r="A2128" t="str">
            <v>001.18.10820</v>
          </cell>
          <cell r="B2128" t="str">
            <v>Registro de pressão cromado linha gemini de embutir c/ canopla mod 44 n 1416 3/4 pol</v>
          </cell>
          <cell r="C2128" t="str">
            <v>UN</v>
          </cell>
          <cell r="D2128">
            <v>38.703000000000003</v>
          </cell>
        </row>
        <row r="2129">
          <cell r="A2129" t="str">
            <v>001.18.10840</v>
          </cell>
          <cell r="B2129" t="str">
            <v>Registro de pressão cromado linha gemini de embutir c/ canopla mod 44 n 1416 1/2 pol</v>
          </cell>
          <cell r="C2129" t="str">
            <v>UN</v>
          </cell>
          <cell r="D2129">
            <v>37.782600000000002</v>
          </cell>
        </row>
        <row r="2130">
          <cell r="A2130" t="str">
            <v>001.18.10860</v>
          </cell>
          <cell r="B2130" t="str">
            <v>Registro de pressão cromado linha italiana de embutir c/ canopla mod 45 n 1416 deca 3/4 pol</v>
          </cell>
          <cell r="C2130" t="str">
            <v>UN</v>
          </cell>
          <cell r="D2130">
            <v>53.902999999999999</v>
          </cell>
        </row>
        <row r="2131">
          <cell r="A2131" t="str">
            <v>001.18.10880</v>
          </cell>
          <cell r="B2131" t="str">
            <v>Registro de pressão cromado linha italiana de embutir c/ canopla mod 45 n 1416 deca 1/2 pol</v>
          </cell>
          <cell r="C2131" t="str">
            <v>UN</v>
          </cell>
          <cell r="D2131">
            <v>48.272599999999997</v>
          </cell>
        </row>
        <row r="2132">
          <cell r="A2132" t="str">
            <v>001.18.10900</v>
          </cell>
          <cell r="B2132" t="str">
            <v>Registro de pressão cromado linha prata embutir c/ canopla mod 50 n 1416 deca 3/4 pol</v>
          </cell>
          <cell r="C2132" t="str">
            <v>UN</v>
          </cell>
          <cell r="D2132">
            <v>34.802999999999997</v>
          </cell>
        </row>
        <row r="2133">
          <cell r="A2133" t="str">
            <v>001.18.10920</v>
          </cell>
          <cell r="B2133" t="str">
            <v>Registro de pressão cromado linha prata embutir c/ canopla mod 50 n 1416 deca 1/2 pol</v>
          </cell>
          <cell r="C2133" t="str">
            <v>UN</v>
          </cell>
          <cell r="D2133">
            <v>26.102599999999999</v>
          </cell>
        </row>
        <row r="2134">
          <cell r="A2134" t="str">
            <v>001.18.10940</v>
          </cell>
          <cell r="B2134" t="str">
            <v>Registro de pressão cromado de embutir c/ canopla 1193 - c 39 deca 3/4 pol</v>
          </cell>
          <cell r="C2134" t="str">
            <v>UN</v>
          </cell>
          <cell r="D2134">
            <v>38.493000000000002</v>
          </cell>
        </row>
        <row r="2135">
          <cell r="A2135" t="str">
            <v>001.18.10960</v>
          </cell>
          <cell r="B2135" t="str">
            <v>Registro de pressão cromado de embutir c/ canopla 1193 - c 39 deca 1/2 pol</v>
          </cell>
          <cell r="C2135" t="str">
            <v>UN</v>
          </cell>
          <cell r="D2135">
            <v>38.493000000000002</v>
          </cell>
        </row>
        <row r="2136">
          <cell r="A2136" t="str">
            <v>001.18.10980</v>
          </cell>
          <cell r="B2136" t="str">
            <v>Registro de pressão acabamento cromado - linha prata de embutir c/ canopla modelo itapema  - docol - 3/4 pol</v>
          </cell>
          <cell r="C2136" t="str">
            <v>UN</v>
          </cell>
          <cell r="D2136">
            <v>27.693000000000001</v>
          </cell>
        </row>
        <row r="2137">
          <cell r="A2137" t="str">
            <v>001.18.11000</v>
          </cell>
          <cell r="B2137" t="str">
            <v>Registro de pressão acabamento cromado - linha prata de embutir c/ canopla modelo itapema  - docol - 1/2 pol</v>
          </cell>
          <cell r="C2137" t="str">
            <v>UN</v>
          </cell>
          <cell r="D2137">
            <v>27.669</v>
          </cell>
        </row>
        <row r="2138">
          <cell r="A2138" t="str">
            <v>001.18.11020</v>
          </cell>
          <cell r="B2138" t="str">
            <v>Registro de pressão acabamento simples linha popular 1/2 pol</v>
          </cell>
          <cell r="C2138" t="str">
            <v>UN</v>
          </cell>
          <cell r="D2138">
            <v>20.603000000000002</v>
          </cell>
        </row>
        <row r="2139">
          <cell r="A2139" t="str">
            <v>001.18.11040</v>
          </cell>
          <cell r="B2139" t="str">
            <v>Registro de pressão de 1/2"""""""" (chuveiro) (mic)</v>
          </cell>
          <cell r="C2139" t="str">
            <v>UN</v>
          </cell>
          <cell r="D2139">
            <v>38.493000000000002</v>
          </cell>
        </row>
        <row r="2140">
          <cell r="A2140" t="str">
            <v>001.18.11060</v>
          </cell>
          <cell r="B2140" t="str">
            <v>Válvula de descarga hydra c/ embolo de bronze n.2515 canopla lisa cromada deca 1 1/2 pol</v>
          </cell>
          <cell r="C2140" t="str">
            <v>UN</v>
          </cell>
          <cell r="D2140">
            <v>92.085099999999997</v>
          </cell>
        </row>
        <row r="2141">
          <cell r="A2141" t="str">
            <v>001.18.11080</v>
          </cell>
          <cell r="B2141" t="str">
            <v>Válvula de descarga hydra c/ embolo de bronze n.2515 canopla lisa cromada deca 1 1/4 pol</v>
          </cell>
          <cell r="C2141" t="str">
            <v>UN</v>
          </cell>
          <cell r="D2141">
            <v>95.025099999999995</v>
          </cell>
        </row>
        <row r="2142">
          <cell r="A2142" t="str">
            <v>001.18.11100</v>
          </cell>
          <cell r="B2142" t="str">
            <v>Válvula de descarga hydra master n.2530 cromada deca 1 1/2 pol</v>
          </cell>
          <cell r="C2142" t="str">
            <v>UN</v>
          </cell>
          <cell r="D2142">
            <v>72.0655</v>
          </cell>
        </row>
        <row r="2143">
          <cell r="A2143" t="str">
            <v>001.18.11120</v>
          </cell>
          <cell r="B2143" t="str">
            <v>Válvula de descarga hydra master n.2530 cromada deca 1 1/4 pol</v>
          </cell>
          <cell r="C2143" t="str">
            <v>UN</v>
          </cell>
          <cell r="D2143">
            <v>72.0351</v>
          </cell>
        </row>
        <row r="2144">
          <cell r="A2144" t="str">
            <v>001.18.11140</v>
          </cell>
          <cell r="B2144" t="str">
            <v>Válvula de descarga docol-stander 1 1/2 pol</v>
          </cell>
          <cell r="C2144" t="str">
            <v>UN</v>
          </cell>
          <cell r="D2144">
            <v>60.125500000000002</v>
          </cell>
        </row>
        <row r="2145">
          <cell r="A2145" t="str">
            <v>001.18.11160</v>
          </cell>
          <cell r="B2145" t="str">
            <v>Fornecimento e instalação de tubo de descida para vávula de descarga de 1 1/2 pol de pvc rigido</v>
          </cell>
          <cell r="C2145" t="str">
            <v>UN</v>
          </cell>
          <cell r="D2145">
            <v>8.3984000000000005</v>
          </cell>
        </row>
        <row r="2146">
          <cell r="A2146" t="str">
            <v>001.18.11180</v>
          </cell>
          <cell r="B2146" t="str">
            <v>Fornecimento e instalação de ligação  para bacia sanitária em tubo em pvc rigido branco de 40mm</v>
          </cell>
          <cell r="C2146" t="str">
            <v>UN</v>
          </cell>
          <cell r="D2146">
            <v>7.2445000000000004</v>
          </cell>
        </row>
        <row r="2147">
          <cell r="A2147" t="str">
            <v>001.18.11200</v>
          </cell>
          <cell r="B2147" t="str">
            <v>Fornecimento e instalação de ligação para bacia sanitária tubo em pvc rigido cromado de 40mm</v>
          </cell>
          <cell r="C2147" t="str">
            <v>UN</v>
          </cell>
          <cell r="D2147">
            <v>11.294499999999999</v>
          </cell>
        </row>
        <row r="2148">
          <cell r="A2148" t="str">
            <v>001.18.11220</v>
          </cell>
          <cell r="B2148" t="str">
            <v>Fornecimento e instalação de ligação para bacia sanitária tubo em metal cromado de 40mm</v>
          </cell>
          <cell r="C2148" t="str">
            <v>UN</v>
          </cell>
          <cell r="D2148">
            <v>15.2445</v>
          </cell>
        </row>
        <row r="2149">
          <cell r="A2149" t="str">
            <v>001.18.11240</v>
          </cell>
          <cell r="B2149" t="str">
            <v>Fornecimento e instalação de ligação para bacia sanitária em bolsa de borracha</v>
          </cell>
          <cell r="C2149" t="str">
            <v>UN</v>
          </cell>
          <cell r="D2149">
            <v>3.0007999999999999</v>
          </cell>
        </row>
        <row r="2150">
          <cell r="A2150" t="str">
            <v>001.18.11260</v>
          </cell>
          <cell r="B2150" t="str">
            <v>Fornecimento e instalação de caixa de descarga externa inclusive tubo de descarga e acessórios</v>
          </cell>
          <cell r="C2150" t="str">
            <v>CJ</v>
          </cell>
          <cell r="D2150">
            <v>79.536600000000007</v>
          </cell>
        </row>
        <row r="2151">
          <cell r="A2151" t="str">
            <v>001.18.11280</v>
          </cell>
          <cell r="B2151" t="str">
            <v>Fornecimento e instalação de caixa de descarga de emb. inclusive tubo de descarga e acessórios</v>
          </cell>
          <cell r="C2151" t="str">
            <v>CJ</v>
          </cell>
          <cell r="D2151">
            <v>79.536600000000007</v>
          </cell>
        </row>
        <row r="2152">
          <cell r="A2152" t="str">
            <v>001.18.11300</v>
          </cell>
          <cell r="B2152" t="str">
            <v>Fornecimento e instalação de caixa de descarga para acoplar em bacia sanitária</v>
          </cell>
          <cell r="C2152" t="str">
            <v>UN</v>
          </cell>
          <cell r="D2152">
            <v>110.68510000000001</v>
          </cell>
        </row>
        <row r="2153">
          <cell r="A2153" t="str">
            <v>001.18.11320</v>
          </cell>
          <cell r="B2153" t="str">
            <v>Válvula p/ pia cromada deca n.1600 p/ lav 1x2 pol</v>
          </cell>
          <cell r="C2153" t="str">
            <v>UN</v>
          </cell>
          <cell r="D2153">
            <v>32.6721</v>
          </cell>
        </row>
        <row r="2154">
          <cell r="A2154" t="str">
            <v>001.18.11340</v>
          </cell>
          <cell r="B2154" t="str">
            <v>Valvula p/pia americana cromada n.1623 marca deca 1.5x3 3/4 pol</v>
          </cell>
          <cell r="C2154" t="str">
            <v>UN</v>
          </cell>
          <cell r="D2154">
            <v>58.8371</v>
          </cell>
        </row>
        <row r="2155">
          <cell r="A2155" t="str">
            <v>001.18.11360</v>
          </cell>
          <cell r="B2155" t="str">
            <v>Válvula de pvc para pia</v>
          </cell>
          <cell r="C2155" t="str">
            <v>UN</v>
          </cell>
          <cell r="D2155">
            <v>5.9752999999999998</v>
          </cell>
        </row>
        <row r="2156">
          <cell r="A2156" t="str">
            <v>001.18.11380</v>
          </cell>
          <cell r="B2156" t="str">
            <v>Válvula para lavatorio</v>
          </cell>
          <cell r="C2156" t="str">
            <v>UN</v>
          </cell>
          <cell r="D2156">
            <v>6.4752999999999998</v>
          </cell>
        </row>
        <row r="2157">
          <cell r="A2157" t="str">
            <v>001.18.11400</v>
          </cell>
          <cell r="B2157" t="str">
            <v>Válvula para pia n. 1600 - steves 1 x 2 pol</v>
          </cell>
          <cell r="C2157" t="str">
            <v>UN</v>
          </cell>
          <cell r="D2157">
            <v>29.742100000000001</v>
          </cell>
        </row>
        <row r="2158">
          <cell r="A2158" t="str">
            <v>001.18.11420</v>
          </cell>
          <cell r="B2158" t="str">
            <v>Válvula para pia n. 1600 - steves 1 1/2 x 3.3/4</v>
          </cell>
          <cell r="C2158" t="str">
            <v>UN</v>
          </cell>
          <cell r="D2158">
            <v>30.332100000000001</v>
          </cell>
        </row>
        <row r="2159">
          <cell r="A2159" t="str">
            <v>001.18.11440</v>
          </cell>
          <cell r="B2159" t="str">
            <v>Fornecimento e instalação de engate no. 3 com terminais de 1/2 pol e mangueira flexíel branca, de 30 cm,</v>
          </cell>
          <cell r="C2159" t="str">
            <v>UN</v>
          </cell>
          <cell r="D2159">
            <v>3.9691999999999998</v>
          </cell>
        </row>
        <row r="2160">
          <cell r="A2160" t="str">
            <v>001.18.11460</v>
          </cell>
          <cell r="B2160" t="str">
            <v>Fornecimento e colocação de engate no. 5 com terminais cromados de 1/2 pol e mangueira flexível, de 40 cm,</v>
          </cell>
          <cell r="C2160" t="str">
            <v>UN</v>
          </cell>
          <cell r="D2160">
            <v>15.059200000000001</v>
          </cell>
        </row>
        <row r="2161">
          <cell r="A2161" t="str">
            <v>001.18.11480</v>
          </cell>
          <cell r="B2161" t="str">
            <v>Fornecimento e instalação de ligação para saída de vaso sanitário pvc branco  diam.100 mm</v>
          </cell>
          <cell r="C2161" t="str">
            <v>UN</v>
          </cell>
          <cell r="D2161">
            <v>21.4711</v>
          </cell>
        </row>
        <row r="2162">
          <cell r="A2162" t="str">
            <v>001.18.11500</v>
          </cell>
          <cell r="B2162" t="str">
            <v>Válvula  de pé com crivo de pvc tipo rosqueável 3/4 pol</v>
          </cell>
          <cell r="C2162" t="str">
            <v>UN</v>
          </cell>
          <cell r="D2162">
            <v>15.013</v>
          </cell>
        </row>
        <row r="2163">
          <cell r="A2163" t="str">
            <v>001.18.11520</v>
          </cell>
          <cell r="B2163" t="str">
            <v>Válvula  de pé com crivo de pvc tipo rosqueável 1 pol</v>
          </cell>
          <cell r="C2163" t="str">
            <v>UN</v>
          </cell>
          <cell r="D2163">
            <v>17.383800000000001</v>
          </cell>
        </row>
        <row r="2164">
          <cell r="A2164" t="str">
            <v>001.18.11540</v>
          </cell>
          <cell r="B2164" t="str">
            <v>Válvula  de pé com crivo de pvc tipo rosqueável 1 1/4 pol</v>
          </cell>
          <cell r="C2164" t="str">
            <v>UN</v>
          </cell>
          <cell r="D2164">
            <v>22.461300000000001</v>
          </cell>
        </row>
        <row r="2165">
          <cell r="A2165" t="str">
            <v>001.18.11560</v>
          </cell>
          <cell r="B2165" t="str">
            <v>Válvula de pé com crivo de pvc tipo rosqueável 1 1/2 pol</v>
          </cell>
          <cell r="C2165" t="str">
            <v>UN</v>
          </cell>
          <cell r="D2165">
            <v>22.0657</v>
          </cell>
        </row>
        <row r="2166">
          <cell r="A2166" t="str">
            <v>001.18.11580</v>
          </cell>
          <cell r="B2166" t="str">
            <v>Válvula de pé c/ crivo de bronze tipo rosqueável 3/4 pol</v>
          </cell>
          <cell r="C2166" t="str">
            <v>UN</v>
          </cell>
          <cell r="D2166">
            <v>16.573</v>
          </cell>
        </row>
        <row r="2167">
          <cell r="A2167" t="str">
            <v>001.18.11600</v>
          </cell>
          <cell r="B2167" t="str">
            <v>Válvula de pé c/ crivo de bronze tipo rosqueável 1 pol</v>
          </cell>
          <cell r="C2167" t="str">
            <v>UN</v>
          </cell>
          <cell r="D2167">
            <v>18.4238</v>
          </cell>
        </row>
        <row r="2168">
          <cell r="A2168" t="str">
            <v>001.18.11620</v>
          </cell>
          <cell r="B2168" t="str">
            <v>Válvula de pé c/ crivo de bronze tipo rosqueável 1 1/2 pol</v>
          </cell>
          <cell r="C2168" t="str">
            <v>UN</v>
          </cell>
          <cell r="D2168">
            <v>26.351700000000001</v>
          </cell>
        </row>
        <row r="2169">
          <cell r="A2169" t="str">
            <v>001.18.11640</v>
          </cell>
          <cell r="B2169" t="str">
            <v>Válvula de pé c/ crivo de bronze tipo rosqueável 2 pol</v>
          </cell>
          <cell r="C2169" t="str">
            <v>UN</v>
          </cell>
          <cell r="D2169">
            <v>35.9621</v>
          </cell>
        </row>
        <row r="2170">
          <cell r="A2170" t="str">
            <v>001.18.11660</v>
          </cell>
          <cell r="B2170" t="str">
            <v>Válvula de pé c/ crivo de bronze tipo rosqueável 2 1/2 pol</v>
          </cell>
          <cell r="C2170" t="str">
            <v>UN</v>
          </cell>
          <cell r="D2170">
            <v>53.337499999999999</v>
          </cell>
        </row>
        <row r="2171">
          <cell r="A2171" t="str">
            <v>001.18.11680</v>
          </cell>
          <cell r="B2171" t="str">
            <v>Válvula de retenção de bronze tipo rosqueável tipo vertical 3/4 pol</v>
          </cell>
          <cell r="C2171" t="str">
            <v>UN</v>
          </cell>
          <cell r="D2171">
            <v>17.143000000000001</v>
          </cell>
        </row>
        <row r="2172">
          <cell r="A2172" t="str">
            <v>001.18.11700</v>
          </cell>
          <cell r="B2172" t="str">
            <v>Válvula de retenção de bronze tipo rosqueável tipo vertical 1 pol</v>
          </cell>
          <cell r="C2172" t="str">
            <v>UN</v>
          </cell>
          <cell r="D2172">
            <v>21.623799999999999</v>
          </cell>
        </row>
        <row r="2173">
          <cell r="A2173" t="str">
            <v>001.18.11720</v>
          </cell>
          <cell r="B2173" t="str">
            <v>Válvula de retenção de bronze tipo rosqueável tipo vertical 1 1/2 pol</v>
          </cell>
          <cell r="C2173" t="str">
            <v>UN</v>
          </cell>
          <cell r="D2173">
            <v>29.851700000000001</v>
          </cell>
        </row>
        <row r="2174">
          <cell r="A2174" t="str">
            <v>001.18.11740</v>
          </cell>
          <cell r="B2174" t="str">
            <v>Válvula de retenção de bronze tipo rosqueável tipo vertical 2 pol</v>
          </cell>
          <cell r="C2174" t="str">
            <v>UN</v>
          </cell>
          <cell r="D2174">
            <v>35.882100000000001</v>
          </cell>
        </row>
        <row r="2175">
          <cell r="A2175" t="str">
            <v>001.18.11760</v>
          </cell>
          <cell r="B2175" t="str">
            <v>Válvula de retenção de bronze tipo rosqueável tipo vertical 2 1/2 pol</v>
          </cell>
          <cell r="C2175" t="str">
            <v>UN</v>
          </cell>
          <cell r="D2175">
            <v>64.777500000000003</v>
          </cell>
        </row>
        <row r="2176">
          <cell r="A2176" t="str">
            <v>001.18.11780</v>
          </cell>
          <cell r="B2176" t="str">
            <v>Válvula de retenção de bronze tipo rosqueável tipo horizontal 3/4 pol</v>
          </cell>
          <cell r="C2176" t="str">
            <v>UN</v>
          </cell>
          <cell r="D2176">
            <v>29.603000000000002</v>
          </cell>
        </row>
        <row r="2177">
          <cell r="A2177" t="str">
            <v>001.18.11800</v>
          </cell>
          <cell r="B2177" t="str">
            <v>Válvula de retenção de bronze tipo rosqueável tipo horizontal 1 pol</v>
          </cell>
          <cell r="C2177" t="str">
            <v>UN</v>
          </cell>
          <cell r="D2177">
            <v>37.623800000000003</v>
          </cell>
        </row>
        <row r="2178">
          <cell r="A2178" t="str">
            <v>001.18.11820</v>
          </cell>
          <cell r="B2178" t="str">
            <v>Válvula de retenção de bronze tipo rosqueável tipo horizontal 1 1/2 pol</v>
          </cell>
          <cell r="C2178" t="str">
            <v>UN</v>
          </cell>
          <cell r="D2178">
            <v>54.5017</v>
          </cell>
        </row>
        <row r="2179">
          <cell r="A2179" t="str">
            <v>001.18.11840</v>
          </cell>
          <cell r="B2179" t="str">
            <v>Válvula de retenção de bronze tipo rosqueável tipo horizontal 2 pol</v>
          </cell>
          <cell r="C2179" t="str">
            <v>UN</v>
          </cell>
          <cell r="D2179">
            <v>68.382099999999994</v>
          </cell>
        </row>
        <row r="2180">
          <cell r="A2180" t="str">
            <v>001.18.11860</v>
          </cell>
          <cell r="B2180" t="str">
            <v>Válvula de retenção de bronze tipo rosqueável tipo horizontal 2 1/2 pol</v>
          </cell>
          <cell r="C2180" t="str">
            <v>UN</v>
          </cell>
          <cell r="D2180">
            <v>119.7675</v>
          </cell>
        </row>
        <row r="2181">
          <cell r="A2181" t="str">
            <v>001.18.11880</v>
          </cell>
          <cell r="B2181" t="str">
            <v>Fornecimento e instalação de torneira de pressão para pia marca deca ref. c 1157 comprimento 210mm com arejador</v>
          </cell>
          <cell r="C2181" t="str">
            <v>UN</v>
          </cell>
          <cell r="D2181">
            <v>70.476100000000002</v>
          </cell>
        </row>
        <row r="2182">
          <cell r="A2182" t="str">
            <v>001.18.11900</v>
          </cell>
          <cell r="B2182" t="str">
            <v>Fornecimento e instalação de torneira de pressão para pia marca deca ref. 1158 c 39 de 1/2 pol</v>
          </cell>
          <cell r="C2182" t="str">
            <v>UN</v>
          </cell>
          <cell r="D2182">
            <v>44.566099999999999</v>
          </cell>
        </row>
        <row r="2183">
          <cell r="A2183" t="str">
            <v>001.18.11920</v>
          </cell>
          <cell r="B2183" t="str">
            <v>Fornecimento e instalação de torneira de pressão para pia marca deca ref. 1158 c 39 de 3/4 pol</v>
          </cell>
          <cell r="C2183" t="str">
            <v>UN</v>
          </cell>
          <cell r="D2183">
            <v>50.616100000000003</v>
          </cell>
        </row>
        <row r="2184">
          <cell r="A2184" t="str">
            <v>001.18.11940</v>
          </cell>
          <cell r="B2184" t="str">
            <v>Fornecimento e instalação de torneira de pressão para pia marca deca ref. 1159 c 39 de 1/2 pol com arejador</v>
          </cell>
          <cell r="C2184" t="str">
            <v>UN</v>
          </cell>
          <cell r="D2184">
            <v>58.676099999999998</v>
          </cell>
        </row>
        <row r="2185">
          <cell r="A2185" t="str">
            <v>001.18.11960</v>
          </cell>
          <cell r="B2185" t="str">
            <v>Fornecimento e instalação de torneira de pressão para pia marca deca ref. 1159 c 39 de 3/4 pol com arejador</v>
          </cell>
          <cell r="C2185" t="str">
            <v>UN</v>
          </cell>
          <cell r="D2185">
            <v>58.676099999999998</v>
          </cell>
        </row>
        <row r="2186">
          <cell r="A2186" t="str">
            <v>001.18.11980</v>
          </cell>
          <cell r="B2186" t="str">
            <v>Fornecimento e instalação de torneira de pressão para pia marca deca ref. 1167 c 40 tip mesa bica móvel</v>
          </cell>
          <cell r="C2186" t="str">
            <v>UN</v>
          </cell>
          <cell r="D2186">
            <v>82.576099999999997</v>
          </cell>
        </row>
        <row r="2187">
          <cell r="A2187" t="str">
            <v>001.18.12000</v>
          </cell>
          <cell r="B2187" t="str">
            <v>Fornecimento e instalação de torneira de pressão para pia marca deca cromada - tipo parede - bica móvelc 50 1168</v>
          </cell>
          <cell r="C2187" t="str">
            <v>UN</v>
          </cell>
          <cell r="D2187">
            <v>81.676100000000005</v>
          </cell>
        </row>
        <row r="2188">
          <cell r="A2188" t="str">
            <v>001.18.12020</v>
          </cell>
          <cell r="B2188" t="str">
            <v>Fornecimento e instalação de torneira de pressao p/ pia de cozinha - tipo parede - c 39 - bica móvel de 3/4 pol</v>
          </cell>
          <cell r="C2188" t="str">
            <v>UN</v>
          </cell>
          <cell r="D2188">
            <v>51.556100000000001</v>
          </cell>
        </row>
        <row r="2189">
          <cell r="A2189" t="str">
            <v>001.18.12040</v>
          </cell>
          <cell r="B2189" t="str">
            <v>Fornecmento e instalação de torneira de pressão para pia de cozinha - docol mod. 1158 - 1/2 pol</v>
          </cell>
          <cell r="C2189" t="str">
            <v>UN</v>
          </cell>
          <cell r="D2189">
            <v>37.766100000000002</v>
          </cell>
        </row>
        <row r="2190">
          <cell r="A2190" t="str">
            <v>001.18.12060</v>
          </cell>
          <cell r="B2190" t="str">
            <v>Fornecimento e instalação de torneira de pressão para pia de cozinha mod. 1544 - tipo parede - bica movel</v>
          </cell>
          <cell r="C2190" t="str">
            <v>UN</v>
          </cell>
          <cell r="D2190">
            <v>84.7761</v>
          </cell>
        </row>
        <row r="2191">
          <cell r="A2191" t="str">
            <v>001.18.12080</v>
          </cell>
          <cell r="B2191" t="str">
            <v>Fornecimento e instalação de torneira de pressão para pia de cozinha - marca docol mod. 1158 - 3/4 pol</v>
          </cell>
          <cell r="C2191" t="str">
            <v>UN</v>
          </cell>
          <cell r="D2191">
            <v>37.716099999999997</v>
          </cell>
        </row>
        <row r="2192">
          <cell r="A2192" t="str">
            <v>001.18.12100</v>
          </cell>
          <cell r="B2192" t="str">
            <v>Fornecimento e instalação de torneira de pressão para pia de cozinha  - marca docol  mod. 1542 - tipo misturador p/ pia</v>
          </cell>
          <cell r="C2192" t="str">
            <v>UN</v>
          </cell>
          <cell r="D2192">
            <v>382.85109999999997</v>
          </cell>
        </row>
        <row r="2193">
          <cell r="A2193" t="str">
            <v>001.18.12120</v>
          </cell>
          <cell r="B2193" t="str">
            <v>Fornecimento e instalação de torneira de pvc para pia</v>
          </cell>
          <cell r="C2193" t="str">
            <v>UN</v>
          </cell>
          <cell r="D2193">
            <v>4.9004000000000003</v>
          </cell>
        </row>
        <row r="2194">
          <cell r="A2194" t="str">
            <v>001.18.12140</v>
          </cell>
          <cell r="B2194" t="str">
            <v>Fornecimento e instalação de torneira de pressão para lavatório marca deca ref. 1193 c 39 de 1/2 pol</v>
          </cell>
          <cell r="C2194" t="str">
            <v>UN</v>
          </cell>
          <cell r="D2194">
            <v>85.576099999999997</v>
          </cell>
        </row>
        <row r="2195">
          <cell r="A2195" t="str">
            <v>001.18.12160</v>
          </cell>
          <cell r="B2195" t="str">
            <v>Fornecimento e instalação de torneira de pressão para lavatório marca deca ref. 1194 c 45 de 1/2 pol</v>
          </cell>
          <cell r="C2195" t="str">
            <v>UN</v>
          </cell>
          <cell r="D2195">
            <v>117.1661</v>
          </cell>
        </row>
        <row r="2196">
          <cell r="A2196" t="str">
            <v>001.18.12180</v>
          </cell>
          <cell r="B2196" t="str">
            <v>Fornecimento e instalação de torneira de pressão para lavatório marca deca ref. 1199 c 50 de 1/2 pol</v>
          </cell>
          <cell r="C2196" t="str">
            <v>UN</v>
          </cell>
          <cell r="D2196">
            <v>62.186100000000003</v>
          </cell>
        </row>
        <row r="2197">
          <cell r="A2197" t="str">
            <v>001.18.12200</v>
          </cell>
          <cell r="B2197" t="str">
            <v>Fornecimento e instalação de torneira de pressão para lavatório 1/2 pol - mod. itapema - docol</v>
          </cell>
          <cell r="C2197" t="str">
            <v>UN</v>
          </cell>
          <cell r="D2197">
            <v>37.976100000000002</v>
          </cell>
        </row>
        <row r="2198">
          <cell r="A2198" t="str">
            <v>001.18.12220</v>
          </cell>
          <cell r="B2198" t="str">
            <v>Fornecimento e instalação de torneira de pvc para lavatorio</v>
          </cell>
          <cell r="C2198" t="str">
            <v>UN</v>
          </cell>
          <cell r="D2198">
            <v>7.3003999999999998</v>
          </cell>
        </row>
        <row r="2199">
          <cell r="A2199" t="str">
            <v>001.18.12240</v>
          </cell>
          <cell r="B2199" t="str">
            <v>Fornecimento e instalação de torneira para uso geral marca deca ref. 1152 c 39 de 1/2 pol</v>
          </cell>
          <cell r="C2199" t="str">
            <v>UN</v>
          </cell>
          <cell r="D2199">
            <v>37.296100000000003</v>
          </cell>
        </row>
        <row r="2200">
          <cell r="A2200" t="str">
            <v>001.18.12260</v>
          </cell>
          <cell r="B2200" t="str">
            <v>Fornecimento e instalação de torneira para uso geral marca deca ref. 1152 c 39 de 3/4 pol</v>
          </cell>
          <cell r="C2200" t="str">
            <v>UN</v>
          </cell>
          <cell r="D2200">
            <v>40.356099999999998</v>
          </cell>
        </row>
        <row r="2201">
          <cell r="A2201" t="str">
            <v>001.18.12280</v>
          </cell>
          <cell r="B2201" t="str">
            <v>Fornecimento e instalação de torneira para uso geral marca deca ref. 1154 c 39 de 1/2 pol com arejador</v>
          </cell>
          <cell r="C2201" t="str">
            <v>UN</v>
          </cell>
          <cell r="D2201">
            <v>43.726100000000002</v>
          </cell>
        </row>
        <row r="2202">
          <cell r="A2202" t="str">
            <v>001.18.12300</v>
          </cell>
          <cell r="B2202" t="str">
            <v>Fornecimento e instalação de torneira para uso geral marca deca ref. 1154 c 39 de 3/4 pol com arejador</v>
          </cell>
          <cell r="C2202" t="str">
            <v>UN</v>
          </cell>
          <cell r="D2202">
            <v>43.726100000000002</v>
          </cell>
        </row>
        <row r="2203">
          <cell r="A2203" t="str">
            <v>001.18.12320</v>
          </cell>
          <cell r="B2203" t="str">
            <v>Fornecimento e instalação de torneira para uso geral marca deca metalica para jardim com adaptador para mangueira</v>
          </cell>
          <cell r="C2203" t="str">
            <v>UN</v>
          </cell>
          <cell r="D2203">
            <v>29.926100000000002</v>
          </cell>
        </row>
        <row r="2204">
          <cell r="A2204" t="str">
            <v>001.18.12340</v>
          </cell>
          <cell r="B2204" t="str">
            <v>Fornecimento e instalação de torneira para uso geral marca deca ref. 1153 c 39 com adaptador para mangueira</v>
          </cell>
          <cell r="C2204" t="str">
            <v>UN</v>
          </cell>
          <cell r="D2204">
            <v>47.408299999999997</v>
          </cell>
        </row>
        <row r="2205">
          <cell r="A2205" t="str">
            <v>001.18.12360</v>
          </cell>
          <cell r="B2205" t="str">
            <v>Fornecimento e instalação de torneira para uso geral marca deca ref. 1153 c 39 de 1/2 pol (maq tauque)</v>
          </cell>
          <cell r="C2205" t="str">
            <v>UN</v>
          </cell>
          <cell r="D2205">
            <v>40.686100000000003</v>
          </cell>
        </row>
        <row r="2206">
          <cell r="A2206" t="str">
            <v>001.18.12380</v>
          </cell>
          <cell r="B2206" t="str">
            <v>Fornecimento e instalação de torneira p/ uso geral metálica p/ jardim c/ adaptador p/ mangueira mod.1130 -</v>
          </cell>
          <cell r="C2206" t="str">
            <v>UN</v>
          </cell>
          <cell r="D2206">
            <v>39.566099999999999</v>
          </cell>
        </row>
        <row r="2207">
          <cell r="A2207" t="str">
            <v>001.18.12400</v>
          </cell>
          <cell r="B2207" t="str">
            <v>Fornecimento e instalação de torneira p/ uso geral  metálica p/ tanque mod. 1130</v>
          </cell>
          <cell r="C2207" t="str">
            <v>UN</v>
          </cell>
          <cell r="D2207">
            <v>39.566099999999999</v>
          </cell>
        </row>
        <row r="2208">
          <cell r="A2208" t="str">
            <v>001.18.12420</v>
          </cell>
          <cell r="B2208" t="str">
            <v>Fornecimento e instalação de torneira de pvc para uso geral</v>
          </cell>
          <cell r="C2208" t="str">
            <v>UN</v>
          </cell>
          <cell r="D2208">
            <v>4.9004000000000003</v>
          </cell>
        </row>
        <row r="2209">
          <cell r="A2209" t="str">
            <v>001.18.12440</v>
          </cell>
          <cell r="B2209" t="str">
            <v>Fornecimento e instalação de torneira de pvc para tanque</v>
          </cell>
          <cell r="C2209" t="str">
            <v>UN</v>
          </cell>
          <cell r="D2209">
            <v>5.3003999999999998</v>
          </cell>
        </row>
        <row r="2210">
          <cell r="A2210" t="str">
            <v>001.18.12460</v>
          </cell>
          <cell r="B2210" t="str">
            <v>Fornecimento e instalação de torneira para cela conforme det. n 24 do dop</v>
          </cell>
          <cell r="C2210" t="str">
            <v>UN</v>
          </cell>
          <cell r="D2210">
            <v>24.2407</v>
          </cell>
        </row>
        <row r="2211">
          <cell r="A2211" t="str">
            <v>001.18.12480</v>
          </cell>
          <cell r="B2211" t="str">
            <v>Fornecimento e instalação de torneira de pressão c/ esguicho para bebedouro 1/4 pol.</v>
          </cell>
          <cell r="C2211" t="str">
            <v>UN</v>
          </cell>
          <cell r="D2211">
            <v>12.4861</v>
          </cell>
        </row>
        <row r="2212">
          <cell r="A2212" t="str">
            <v>001.18.12500</v>
          </cell>
          <cell r="B2212" t="str">
            <v>Fornecimento e instalação de torneira para uso hospitalar para lavatório com comando no piso, incluindo válvula e bica cromada</v>
          </cell>
          <cell r="C2212" t="str">
            <v>UN</v>
          </cell>
          <cell r="D2212">
            <v>479.27050000000003</v>
          </cell>
        </row>
        <row r="2213">
          <cell r="A2213" t="str">
            <v>001.18.12520</v>
          </cell>
          <cell r="B2213" t="str">
            <v>Fornecimento e instalação de torneira para uso hospitalar válvula para água fria, especial para laboratório, da mont lab ou similar mod wl 08 (parede)</v>
          </cell>
          <cell r="C2213" t="str">
            <v>UN</v>
          </cell>
          <cell r="D2213">
            <v>115.626</v>
          </cell>
        </row>
        <row r="2214">
          <cell r="A2214" t="str">
            <v>001.18.12540</v>
          </cell>
          <cell r="B2214" t="str">
            <v>Fornecimento e instalação de torneira para uso hospitalar válvula para água fria, especial para laboratório, da mont lab ou similar mod wl 07 (bica móvel)</v>
          </cell>
          <cell r="C2214" t="str">
            <v>UN</v>
          </cell>
          <cell r="D2214">
            <v>151.6191</v>
          </cell>
        </row>
        <row r="2215">
          <cell r="A2215" t="str">
            <v>001.18.12560</v>
          </cell>
          <cell r="B2215" t="str">
            <v>Fornecimento e instalação de torneira para lavatório com comando no piso, incluindo válvula e bica cromada</v>
          </cell>
          <cell r="C2215" t="str">
            <v>UN</v>
          </cell>
          <cell r="D2215">
            <v>479.27050000000003</v>
          </cell>
        </row>
        <row r="2216">
          <cell r="A2216" t="str">
            <v>001.18.12580</v>
          </cell>
          <cell r="B2216" t="str">
            <v>Fornecimento e instalação de conjunto de metais deca para lavatório incl aparelho misturador com válvula simples ref.1875 c-45 cromado linha italiana</v>
          </cell>
          <cell r="C2216" t="str">
            <v>CJ</v>
          </cell>
          <cell r="D2216">
            <v>234.09110000000001</v>
          </cell>
        </row>
        <row r="2217">
          <cell r="A2217" t="str">
            <v>001.18.12600</v>
          </cell>
          <cell r="B2217" t="str">
            <v>Fornecimento e instalação de conjunto de metais deca para lavatório incl aparelho misturador com válvula simples ref 1875 c-44 cromado linha gemini</v>
          </cell>
          <cell r="C2217" t="str">
            <v>CJ</v>
          </cell>
          <cell r="D2217">
            <v>140.8511</v>
          </cell>
        </row>
        <row r="2218">
          <cell r="A2218" t="str">
            <v>001.18.12620</v>
          </cell>
          <cell r="B2218" t="str">
            <v>Fornecimento e instalação de conjunto de metais deca para lavatório incl aparelho misturador com válvula ref.1875 c-50 cromado linha prata</v>
          </cell>
          <cell r="C2218" t="str">
            <v>CJ</v>
          </cell>
          <cell r="D2218">
            <v>134.25110000000001</v>
          </cell>
        </row>
        <row r="2219">
          <cell r="A2219" t="str">
            <v>001.18.12640</v>
          </cell>
          <cell r="B2219" t="str">
            <v>Fornecimento e instalação de conjunto de metais deca para bide incl aparelho misturador c/ ducha e válvula simples ref.1895 c-45 cromado linha italiana</v>
          </cell>
          <cell r="C2219" t="str">
            <v>CJ</v>
          </cell>
          <cell r="D2219">
            <v>299.25110000000001</v>
          </cell>
        </row>
        <row r="2220">
          <cell r="A2220" t="str">
            <v>001.18.12660</v>
          </cell>
          <cell r="B2220" t="str">
            <v>Fornecimento e instalação de conjunto de metais deca para bide incl aparelho misturador c/ ducha e válvula simples ref. 1895 c 44 cromado linha gemini</v>
          </cell>
          <cell r="C2220" t="str">
            <v>CJ</v>
          </cell>
          <cell r="D2220">
            <v>179.2611</v>
          </cell>
        </row>
        <row r="2221">
          <cell r="A2221" t="str">
            <v>001.18.12680</v>
          </cell>
          <cell r="B2221" t="str">
            <v>Fornecimento e instalação de conjunto de metais deca para bide incl aparelho misturador c/ ducha e válvula simples ref.1895 c-50 cromado linha prata</v>
          </cell>
          <cell r="C2221" t="str">
            <v>CJ</v>
          </cell>
          <cell r="D2221">
            <v>171.27109999999999</v>
          </cell>
        </row>
        <row r="2222">
          <cell r="A2222" t="str">
            <v>001.18.12700</v>
          </cell>
          <cell r="B2222" t="str">
            <v>Fornecimento e instalação de aparelho misturador para pias com bica móvel e arejador (tipo mesa) ref 1256 c-50 cromado linha prata</v>
          </cell>
          <cell r="C2222" t="str">
            <v>UN</v>
          </cell>
          <cell r="D2222">
            <v>213.39109999999999</v>
          </cell>
        </row>
        <row r="2223">
          <cell r="A2223" t="str">
            <v>001.18.12720</v>
          </cell>
          <cell r="B2223" t="str">
            <v>Fornecimento e instalação de aparelho misturador p/ pia com bica móvel e arejador (tipo parede) ref 1258 c-50 cromado linha prata</v>
          </cell>
          <cell r="C2223" t="str">
            <v>UN</v>
          </cell>
          <cell r="D2223">
            <v>213.39109999999999</v>
          </cell>
        </row>
        <row r="2224">
          <cell r="A2224" t="str">
            <v>001.18.12740</v>
          </cell>
          <cell r="B2224" t="str">
            <v>Fornecimento e instalação de aparelho misturador p/ pia com bica móvel e arejador (tipo parede) reparo para válvula hidra</v>
          </cell>
          <cell r="C2224" t="str">
            <v>CJ</v>
          </cell>
          <cell r="D2224">
            <v>28.473299999999998</v>
          </cell>
        </row>
        <row r="2225">
          <cell r="A2225" t="str">
            <v>001.18.12760</v>
          </cell>
          <cell r="B2225" t="str">
            <v>Fornecimento e instalação de ducha manual linha prata mod. c-50</v>
          </cell>
          <cell r="C2225" t="str">
            <v>UN</v>
          </cell>
          <cell r="D2225">
            <v>77.696100000000001</v>
          </cell>
        </row>
        <row r="2226">
          <cell r="A2226" t="str">
            <v>001.18.12780</v>
          </cell>
          <cell r="B2226" t="str">
            <v>Fornecimento e instalação de lavatório c/ coluna mondiale - azalia - celite</v>
          </cell>
          <cell r="C2226" t="str">
            <v>UN</v>
          </cell>
          <cell r="D2226">
            <v>142.3733</v>
          </cell>
        </row>
        <row r="2227">
          <cell r="A2227" t="str">
            <v>001.18.12800</v>
          </cell>
          <cell r="B2227" t="str">
            <v>Fornecimento e instalação de lavatório de plastico</v>
          </cell>
          <cell r="C2227" t="str">
            <v>UN</v>
          </cell>
          <cell r="D2227">
            <v>38.423299999999998</v>
          </cell>
        </row>
        <row r="2228">
          <cell r="A2228" t="str">
            <v>001.18.12820</v>
          </cell>
          <cell r="B2228" t="str">
            <v>Fornecimento e instalação de lavatório de louça l. ravena deca ou similar c/ col. na cor normal inclusive acessórios de fixação</v>
          </cell>
          <cell r="C2228" t="str">
            <v>UN</v>
          </cell>
          <cell r="D2228">
            <v>94.173299999999998</v>
          </cell>
        </row>
        <row r="2229">
          <cell r="A2229" t="str">
            <v>001.18.12840</v>
          </cell>
          <cell r="B2229" t="str">
            <v>Fornecimento e instalação de lavatório de louça ravena deca ou similar s/ coluna na cor normal inclusive acessorios de fixacao</v>
          </cell>
          <cell r="C2229" t="str">
            <v>UN</v>
          </cell>
          <cell r="D2229">
            <v>69.643299999999996</v>
          </cell>
        </row>
        <row r="2230">
          <cell r="A2230" t="str">
            <v>001.18.12860</v>
          </cell>
          <cell r="B2230" t="str">
            <v>Fornecimento e instalação de lavatório de louça branca com coluna de primeira inclusive acessórios de fixação</v>
          </cell>
          <cell r="C2230" t="str">
            <v>UN</v>
          </cell>
          <cell r="D2230">
            <v>75.773300000000006</v>
          </cell>
        </row>
        <row r="2231">
          <cell r="A2231" t="str">
            <v>001.18.12880</v>
          </cell>
          <cell r="B2231" t="str">
            <v>Fornecimento e instalação de lavatório de louça branca sem coluna de primeira inclusive acessórios de fixação</v>
          </cell>
          <cell r="C2231" t="str">
            <v>UN</v>
          </cell>
          <cell r="D2231">
            <v>52.563299999999998</v>
          </cell>
        </row>
        <row r="2232">
          <cell r="A2232" t="str">
            <v>001.18.12900</v>
          </cell>
          <cell r="B2232" t="str">
            <v>Fornecimento e instalação de cuba de sobrepor mod. l 35 da deca</v>
          </cell>
          <cell r="C2232" t="str">
            <v>UN</v>
          </cell>
          <cell r="D2232">
            <v>88.013300000000001</v>
          </cell>
        </row>
        <row r="2233">
          <cell r="A2233" t="str">
            <v>001.18.12920</v>
          </cell>
          <cell r="B2233" t="str">
            <v>Fornecimento e instalação de cuba de embutir(oval)mod.l.33</v>
          </cell>
          <cell r="C2233" t="str">
            <v>UN</v>
          </cell>
          <cell r="D2233">
            <v>53.685099999999998</v>
          </cell>
        </row>
        <row r="2234">
          <cell r="A2234" t="str">
            <v>001.18.12921</v>
          </cell>
          <cell r="B2234" t="str">
            <v>Fornecimento e instalação de cuba de louça para bancadas e lavatório de embutir oval 49.00 x 36.00 cm</v>
          </cell>
          <cell r="C2234" t="str">
            <v>un</v>
          </cell>
          <cell r="D2234">
            <v>50.1877</v>
          </cell>
        </row>
        <row r="2235">
          <cell r="A2235" t="str">
            <v>001.18.12940</v>
          </cell>
          <cell r="B2235" t="str">
            <v>Fornecimento e instalação de louça sanitária composto por bacia, lavatório com coluna da linha ravena deca ou similar inclusive assento ap oo nas cores normais</v>
          </cell>
          <cell r="C2235" t="str">
            <v>CJ</v>
          </cell>
          <cell r="D2235">
            <v>284.4323</v>
          </cell>
        </row>
        <row r="2236">
          <cell r="A2236" t="str">
            <v>001.18.12960</v>
          </cell>
          <cell r="B2236" t="str">
            <v>Fornecimento e instalação de bacia santária de louça ravena deca ou similar na cor normal inclusive acessorios de fixacao</v>
          </cell>
          <cell r="C2236" t="str">
            <v>UN</v>
          </cell>
          <cell r="D2236">
            <v>102.8467</v>
          </cell>
        </row>
        <row r="2237">
          <cell r="A2237" t="str">
            <v>001.18.12980</v>
          </cell>
          <cell r="B2237" t="str">
            <v>Fornecimento e instalação de bacia sanitária modelo ravena com cx. acoplada</v>
          </cell>
          <cell r="C2237" t="str">
            <v>UN</v>
          </cell>
          <cell r="D2237">
            <v>179.47989999999999</v>
          </cell>
        </row>
        <row r="2238">
          <cell r="A2238" t="str">
            <v>001.18.13000</v>
          </cell>
          <cell r="B2238" t="str">
            <v>Fornecimento e instalação de bacia sanitária modelo vogue  com cx. acoplada</v>
          </cell>
          <cell r="C2238" t="str">
            <v>UN</v>
          </cell>
          <cell r="D2238">
            <v>179.47989999999999</v>
          </cell>
        </row>
        <row r="2239">
          <cell r="A2239" t="str">
            <v>001.18.13020</v>
          </cell>
          <cell r="B2239" t="str">
            <v>Fornecimento e instalação de bacia sanitária de louça - celite mondiale marfim - incl. acessório para fixação</v>
          </cell>
          <cell r="C2239" t="str">
            <v>UN</v>
          </cell>
          <cell r="D2239">
            <v>124.6417</v>
          </cell>
        </row>
        <row r="2240">
          <cell r="A2240" t="str">
            <v>001.18.13040</v>
          </cell>
          <cell r="B2240" t="str">
            <v>Fornecimento e instalação de bacia sanitária de louça - celite azalia com acessórios</v>
          </cell>
          <cell r="C2240" t="str">
            <v>UN</v>
          </cell>
          <cell r="D2240">
            <v>96.361699999999999</v>
          </cell>
        </row>
        <row r="2241">
          <cell r="A2241" t="str">
            <v>001.18.13060</v>
          </cell>
          <cell r="B2241" t="str">
            <v>Fornecimento e instalação de caixa de descarga para acoplar em bacia sanitaria</v>
          </cell>
          <cell r="C2241" t="str">
            <v>UN</v>
          </cell>
          <cell r="D2241">
            <v>110.68510000000001</v>
          </cell>
        </row>
        <row r="2242">
          <cell r="A2242" t="str">
            <v>001.18.13080</v>
          </cell>
          <cell r="B2242" t="str">
            <v>Fornecimento e instalação de assento plastico p/ vaso sanitario, """"""""astra"""""""" ou similar</v>
          </cell>
          <cell r="C2242" t="str">
            <v>UN</v>
          </cell>
          <cell r="D2242">
            <v>15.071099999999999</v>
          </cell>
        </row>
        <row r="2243">
          <cell r="A2243" t="str">
            <v>001.18.13100</v>
          </cell>
          <cell r="B2243" t="str">
            <v>Fornecimento e instalação de assento celite mondiale - 090 gelo polar</v>
          </cell>
          <cell r="C2243" t="str">
            <v>UN</v>
          </cell>
          <cell r="D2243">
            <v>118.7711</v>
          </cell>
        </row>
        <row r="2244">
          <cell r="A2244" t="str">
            <v>001.18.13120</v>
          </cell>
          <cell r="B2244" t="str">
            <v>Fornecimento e instalação de assento azalia - celite</v>
          </cell>
          <cell r="C2244" t="str">
            <v>UN</v>
          </cell>
          <cell r="D2244">
            <v>28.101099999999999</v>
          </cell>
        </row>
        <row r="2245">
          <cell r="A2245" t="str">
            <v>001.18.13140</v>
          </cell>
          <cell r="B2245" t="str">
            <v>Fornecimento e instalação de bidê de louça linha ravena deca ou similar na cor normal inclusive acessórios de fixação</v>
          </cell>
          <cell r="C2245" t="str">
            <v>UN</v>
          </cell>
          <cell r="D2245">
            <v>83.923299999999998</v>
          </cell>
        </row>
        <row r="2246">
          <cell r="A2246" t="str">
            <v>001.18.13160</v>
          </cell>
          <cell r="B2246" t="str">
            <v>Fornecimento e instalação de bidê de louça branca inclusive acessórios de fixação</v>
          </cell>
          <cell r="C2246" t="str">
            <v>UN</v>
          </cell>
          <cell r="D2246">
            <v>76.073300000000003</v>
          </cell>
        </row>
        <row r="2247">
          <cell r="A2247" t="str">
            <v>001.18.13180</v>
          </cell>
          <cell r="B2247" t="str">
            <v>Fornecimento e instalação de mictório de aço inoxidável de 1.20 m inclusive acessórios de fixação</v>
          </cell>
          <cell r="C2247" t="str">
            <v>UN</v>
          </cell>
          <cell r="D2247">
            <v>380.58659999999998</v>
          </cell>
        </row>
        <row r="2248">
          <cell r="A2248" t="str">
            <v>001.18.13200</v>
          </cell>
          <cell r="B2248" t="str">
            <v>Fornecimento e instalação de sifão de metal cromado de 1 x 1.5 pol para lavatório ou pia</v>
          </cell>
          <cell r="C2248" t="str">
            <v>UN</v>
          </cell>
          <cell r="D2248">
            <v>75.479299999999995</v>
          </cell>
        </row>
        <row r="2249">
          <cell r="A2249" t="str">
            <v>001.18.13220</v>
          </cell>
          <cell r="B2249" t="str">
            <v>Fornecimento e instalação de sifão de metal cromado de 1.5 x 1.5 pol para pia americana</v>
          </cell>
          <cell r="C2249" t="str">
            <v>UN</v>
          </cell>
          <cell r="D2249">
            <v>79.689300000000003</v>
          </cell>
        </row>
        <row r="2250">
          <cell r="A2250" t="str">
            <v>001.18.13240</v>
          </cell>
          <cell r="B2250" t="str">
            <v>Fornecimento e instalação de sifão de metal cromado de 2 x 1 pol para mictorio</v>
          </cell>
          <cell r="C2250" t="str">
            <v>UN</v>
          </cell>
          <cell r="D2250">
            <v>85.389300000000006</v>
          </cell>
        </row>
        <row r="2251">
          <cell r="A2251" t="str">
            <v>001.18.13260</v>
          </cell>
          <cell r="B2251" t="str">
            <v>Fornecimento e instalação de sifão de metal cromado de 1.1/4 x 1.5 pol para tanque</v>
          </cell>
          <cell r="C2251" t="str">
            <v>UN</v>
          </cell>
          <cell r="D2251">
            <v>79.959299999999999</v>
          </cell>
        </row>
        <row r="2252">
          <cell r="A2252" t="str">
            <v>001.18.13280</v>
          </cell>
          <cell r="B2252" t="str">
            <v>Fornecimento e instalação de sifão de pvc cromado de 1 x 1.5 pol para pia ou lavatorio</v>
          </cell>
          <cell r="C2252" t="str">
            <v>UN</v>
          </cell>
          <cell r="D2252">
            <v>9.0183999999999997</v>
          </cell>
        </row>
        <row r="2253">
          <cell r="A2253" t="str">
            <v>001.18.13300</v>
          </cell>
          <cell r="B2253" t="str">
            <v>Fornecimento e instalação de porta papel de louça  com rolete</v>
          </cell>
          <cell r="C2253" t="str">
            <v>UN</v>
          </cell>
          <cell r="D2253">
            <v>20.117699999999999</v>
          </cell>
        </row>
        <row r="2254">
          <cell r="A2254" t="str">
            <v>001.18.13320</v>
          </cell>
          <cell r="B2254" t="str">
            <v>Fornecimento e instalação de porta papel de metal cromado, fixado com bucha e parafuso</v>
          </cell>
          <cell r="C2254" t="str">
            <v>UN</v>
          </cell>
          <cell r="D2254">
            <v>13.4199</v>
          </cell>
        </row>
        <row r="2255">
          <cell r="A2255" t="str">
            <v>001.18.13340</v>
          </cell>
          <cell r="B2255" t="str">
            <v>Fornecimento e instalação de porta papel de louça c/ rolete - celite</v>
          </cell>
          <cell r="C2255" t="str">
            <v>UN</v>
          </cell>
          <cell r="D2255">
            <v>28.510300000000001</v>
          </cell>
        </row>
        <row r="2256">
          <cell r="A2256" t="str">
            <v>001.18.13360</v>
          </cell>
          <cell r="B2256" t="str">
            <v>Fornecimento e instalação de porta papel de louça c/ rolete elegant - celite</v>
          </cell>
          <cell r="C2256" t="str">
            <v>UN</v>
          </cell>
          <cell r="D2256">
            <v>34.900300000000001</v>
          </cell>
        </row>
        <row r="2257">
          <cell r="A2257" t="str">
            <v>001.18.13380</v>
          </cell>
          <cell r="B2257" t="str">
            <v>Fornecimento e instalação de saboneteira de louça de primeira sem alça</v>
          </cell>
          <cell r="C2257" t="str">
            <v>UN</v>
          </cell>
          <cell r="D2257">
            <v>19.948799999999999</v>
          </cell>
        </row>
        <row r="2258">
          <cell r="A2258" t="str">
            <v>001.18.13400</v>
          </cell>
          <cell r="B2258" t="str">
            <v>Fornecimento e instalação de saboneteira para sabão líquido marca lalekla ou similar</v>
          </cell>
          <cell r="C2258" t="str">
            <v>UN</v>
          </cell>
          <cell r="D2258">
            <v>24.956600000000002</v>
          </cell>
        </row>
        <row r="2259">
          <cell r="A2259" t="str">
            <v>001.18.13420</v>
          </cell>
          <cell r="B2259" t="str">
            <v>Fornecimento e instalação de saboneteira de metal cromado, fixada com bucha e parafuso</v>
          </cell>
          <cell r="C2259" t="str">
            <v>UN</v>
          </cell>
          <cell r="D2259">
            <v>10.1099</v>
          </cell>
        </row>
        <row r="2260">
          <cell r="A2260" t="str">
            <v>001.18.13440</v>
          </cell>
          <cell r="B2260" t="str">
            <v>Fornecimento e instalação de porta toalha de louça tipo cabide simples</v>
          </cell>
          <cell r="C2260" t="str">
            <v>UN</v>
          </cell>
          <cell r="D2260">
            <v>13.825100000000001</v>
          </cell>
        </row>
        <row r="2261">
          <cell r="A2261" t="str">
            <v>001.18.13460</v>
          </cell>
          <cell r="B2261" t="str">
            <v>Fornecimento e instalação de porta toalha de louça c/ barra de plástico</v>
          </cell>
          <cell r="C2261" t="str">
            <v>UN</v>
          </cell>
          <cell r="D2261">
            <v>28.510300000000001</v>
          </cell>
        </row>
        <row r="2262">
          <cell r="A2262" t="str">
            <v>001.18.13480</v>
          </cell>
          <cell r="B2262" t="str">
            <v>Fornecimento e instalação de porta toalha metálica para papel marca lalekla ou similar</v>
          </cell>
          <cell r="C2262" t="str">
            <v>UN</v>
          </cell>
          <cell r="D2262">
            <v>31.926600000000001</v>
          </cell>
        </row>
        <row r="2263">
          <cell r="A2263" t="str">
            <v>001.18.13500</v>
          </cell>
          <cell r="B2263" t="str">
            <v>Fornecimento e instalação de toalheiro - celite - argola</v>
          </cell>
          <cell r="C2263" t="str">
            <v>UN</v>
          </cell>
          <cell r="D2263">
            <v>26.1051</v>
          </cell>
        </row>
        <row r="2264">
          <cell r="A2264" t="str">
            <v>001.18.13520</v>
          </cell>
          <cell r="B2264" t="str">
            <v>Fornecimento e instalação de cabide de louça simples - celite</v>
          </cell>
          <cell r="C2264" t="str">
            <v>UND</v>
          </cell>
          <cell r="D2264">
            <v>33.289000000000001</v>
          </cell>
        </row>
        <row r="2265">
          <cell r="A2265" t="str">
            <v>001.18.13540</v>
          </cell>
          <cell r="B2265" t="str">
            <v>Fornecimento e instalação de cabide de metal cromado, fixado com bucha e parafuso</v>
          </cell>
          <cell r="C2265" t="str">
            <v>UN</v>
          </cell>
          <cell r="D2265">
            <v>16.189900000000002</v>
          </cell>
        </row>
        <row r="2266">
          <cell r="A2266" t="str">
            <v>001.18.13560</v>
          </cell>
          <cell r="B2266" t="str">
            <v>Fornecimento e instalação  de espelho para lavatorio com moldura simples e proteção de madeira na parte não espelhada dimensão 0.50 x 0.60 m</v>
          </cell>
          <cell r="C2266" t="str">
            <v>UN</v>
          </cell>
          <cell r="D2266">
            <v>37.387099999999997</v>
          </cell>
        </row>
        <row r="2267">
          <cell r="A2267" t="str">
            <v>001.18.13580</v>
          </cell>
          <cell r="B2267" t="str">
            <v>Fornecimento e instalação de espelho  para lavatório com moldura simples e proteção de madeira na parte não espelhada dim. 1.50 x 0.60 m</v>
          </cell>
          <cell r="C2267" t="str">
            <v>UN</v>
          </cell>
          <cell r="D2267">
            <v>50.143999999999998</v>
          </cell>
        </row>
        <row r="2268">
          <cell r="A2268" t="str">
            <v>001.18.13600</v>
          </cell>
          <cell r="B2268" t="str">
            <v>Fornecimento e instalação de chuveiro de pvc branco n. 1 da cipla ou similar</v>
          </cell>
          <cell r="C2268" t="str">
            <v>UN</v>
          </cell>
          <cell r="D2268">
            <v>7.4058999999999999</v>
          </cell>
        </row>
        <row r="2269">
          <cell r="A2269" t="str">
            <v>001.18.13620</v>
          </cell>
          <cell r="B2269" t="str">
            <v>Fornecimento e instalação de chuveiro de pvc cromado n. 2 da cipla ou similar</v>
          </cell>
          <cell r="C2269" t="str">
            <v>UN</v>
          </cell>
          <cell r="D2269">
            <v>15.0959</v>
          </cell>
        </row>
        <row r="2270">
          <cell r="A2270" t="str">
            <v>001.18.13640</v>
          </cell>
          <cell r="B2270" t="str">
            <v>Fornecimento e instalação de chuveiro de luxo com articulacao cromada ref. 1994 deca ou similar 1/2 pol</v>
          </cell>
          <cell r="C2270" t="str">
            <v>UN</v>
          </cell>
          <cell r="D2270">
            <v>148.01929999999999</v>
          </cell>
        </row>
        <row r="2271">
          <cell r="A2271" t="str">
            <v>001.18.13660</v>
          </cell>
          <cell r="B2271" t="str">
            <v>Fornecimento e instalação de chuveiro simples com articulacao cromada ref. 1995 deca ou similar 1/2 pol</v>
          </cell>
          <cell r="C2271" t="str">
            <v>UN</v>
          </cell>
          <cell r="D2271">
            <v>109.0193</v>
          </cell>
        </row>
        <row r="2272">
          <cell r="A2272" t="str">
            <v>001.18.13680</v>
          </cell>
          <cell r="B2272" t="str">
            <v>Fornecimento e instalação de chuveiro eletrico para 2500 w / 220 v lorenzetti ou similar</v>
          </cell>
          <cell r="C2272" t="str">
            <v>UN</v>
          </cell>
          <cell r="D2272">
            <v>98.663200000000003</v>
          </cell>
        </row>
        <row r="2273">
          <cell r="A2273" t="str">
            <v>001.18.13700</v>
          </cell>
          <cell r="B2273" t="str">
            <v>Fornecimento e instalação sistema conjugado chuveiro lava olhos acionamento instantãneo ref. wl-1cl5 da mont lab ou similar</v>
          </cell>
          <cell r="C2273" t="str">
            <v>UN</v>
          </cell>
          <cell r="D2273">
            <v>1422.6664000000001</v>
          </cell>
        </row>
        <row r="2274">
          <cell r="A2274" t="str">
            <v>001.18.13720</v>
          </cell>
          <cell r="B2274" t="str">
            <v>Fornecimento e instalação de ducha de pvc cromado articulavel 1/2 pol cipla ou similar</v>
          </cell>
          <cell r="C2274" t="str">
            <v>UN</v>
          </cell>
          <cell r="D2274">
            <v>7.4058999999999999</v>
          </cell>
        </row>
        <row r="2275">
          <cell r="A2275" t="str">
            <v>001.18.13740</v>
          </cell>
          <cell r="B2275" t="str">
            <v>Fornecimento e instalação de ducha ss corona com 3 temperaturas</v>
          </cell>
          <cell r="C2275" t="str">
            <v>UN</v>
          </cell>
          <cell r="D2275">
            <v>27.713200000000001</v>
          </cell>
        </row>
        <row r="2276">
          <cell r="A2276" t="str">
            <v>001.18.13760</v>
          </cell>
          <cell r="B2276" t="str">
            <v>Fornecimento e instalação de cuba de aço inox inclusive válvula americana n.1 - 46.5 x 31 x 15 cm</v>
          </cell>
          <cell r="C2276" t="str">
            <v>UN</v>
          </cell>
          <cell r="D2276">
            <v>102.1066</v>
          </cell>
        </row>
        <row r="2277">
          <cell r="A2277" t="str">
            <v>001.18.13780</v>
          </cell>
          <cell r="B2277" t="str">
            <v>Fornecimento e instalação de cuba de aço inox inclusive válvula americana n.2 - 56.0 x 33.5 x 15 cm</v>
          </cell>
          <cell r="C2277" t="str">
            <v>UN</v>
          </cell>
          <cell r="D2277">
            <v>118.1066</v>
          </cell>
        </row>
        <row r="2278">
          <cell r="A2278" t="str">
            <v>001.18.13800</v>
          </cell>
          <cell r="B2278" t="str">
            <v>Forneicmento e instalação de cuba de aço inox inclusive válvula americana - 40x40x20 cm</v>
          </cell>
          <cell r="C2278" t="str">
            <v>UN</v>
          </cell>
          <cell r="D2278">
            <v>46.061900000000001</v>
          </cell>
        </row>
        <row r="2279">
          <cell r="A2279" t="str">
            <v>001.18.13820</v>
          </cell>
          <cell r="B2279" t="str">
            <v>Fornecimento e instalação de cuba de aço inox inclusive válvula americana dupla 82 x 34 x 15 cm</v>
          </cell>
          <cell r="C2279" t="str">
            <v>UN</v>
          </cell>
          <cell r="D2279">
            <v>114.8351</v>
          </cell>
        </row>
        <row r="2280">
          <cell r="A2280" t="str">
            <v>001.18.13821</v>
          </cell>
          <cell r="B2280" t="str">
            <v>Fornecimento e instalação de banca ou tampo em aço inoxidável n.o de 1.20x0.60m com 1 cuba</v>
          </cell>
          <cell r="C2280" t="str">
            <v>un</v>
          </cell>
          <cell r="D2280">
            <v>277.21260000000001</v>
          </cell>
        </row>
        <row r="2281">
          <cell r="A2281" t="str">
            <v>001.18.13822</v>
          </cell>
          <cell r="B2281" t="str">
            <v>Fornecimento e instalação de banca ou tampo em aço inoxidável n.2 de 1.50x0.60m com 1 cuba</v>
          </cell>
          <cell r="C2281" t="str">
            <v>un</v>
          </cell>
          <cell r="D2281">
            <v>162.52260000000001</v>
          </cell>
        </row>
        <row r="2282">
          <cell r="A2282" t="str">
            <v>001.18.13823</v>
          </cell>
          <cell r="B2282" t="str">
            <v>Fornecimento e instalação de banca ou tampo em aço inoxidável n.2 de 1.80x0.60m com 1 cuba</v>
          </cell>
          <cell r="C2282" t="str">
            <v>un</v>
          </cell>
          <cell r="D2282">
            <v>256.26260000000002</v>
          </cell>
        </row>
        <row r="2283">
          <cell r="A2283" t="str">
            <v>001.18.13824</v>
          </cell>
          <cell r="B2283" t="str">
            <v>Fornecimento e instalação de banca ou tampo em aço inoxidável n.2 de 2.00x0.60m com 1 cuba</v>
          </cell>
          <cell r="C2283" t="str">
            <v>un</v>
          </cell>
          <cell r="D2283">
            <v>293.90260000000001</v>
          </cell>
        </row>
        <row r="2284">
          <cell r="A2284" t="str">
            <v>001.18.13825</v>
          </cell>
          <cell r="B2284" t="str">
            <v>Fornecimento e instalação de banca ou tampo em aço inoxidável n.334 de 2.00x0.60m com 2 cubas p/ ud</v>
          </cell>
          <cell r="C2284" t="str">
            <v>un</v>
          </cell>
          <cell r="D2284">
            <v>355.26260000000002</v>
          </cell>
        </row>
        <row r="2285">
          <cell r="A2285" t="str">
            <v>001.18.13826</v>
          </cell>
          <cell r="B2285" t="str">
            <v>Fornecimento e instalação de banca ou tampo em aço inoxidável da eternox revestida d1800mb c/ 1 cuba no centro, de 1,80m</v>
          </cell>
          <cell r="C2285" t="str">
            <v>un</v>
          </cell>
          <cell r="D2285">
            <v>276.9126</v>
          </cell>
        </row>
        <row r="2286">
          <cell r="A2286" t="str">
            <v>001.18.13827</v>
          </cell>
          <cell r="B2286" t="str">
            <v>Fornecimento e instalação de banca ou tampo em aço inoxidável da eternox revestida e1800mb c/ 1 cuba no centro, de 1,80m</v>
          </cell>
          <cell r="C2286" t="str">
            <v>un</v>
          </cell>
          <cell r="D2286">
            <v>277.21260000000001</v>
          </cell>
        </row>
        <row r="2287">
          <cell r="A2287" t="str">
            <v>001.18.13828</v>
          </cell>
          <cell r="B2287" t="str">
            <v>Fornecimento e instalação de banca ou tampo em aço inoxidável da eternox revestida 2000mb 2c c/ 2 cubas no centro, de 2,00m</v>
          </cell>
          <cell r="C2287" t="str">
            <v>un</v>
          </cell>
          <cell r="D2287">
            <v>331.26260000000002</v>
          </cell>
        </row>
        <row r="2288">
          <cell r="A2288" t="str">
            <v>001.18.13829</v>
          </cell>
          <cell r="B2288" t="str">
            <v>Fornecimento e instalação de banca ou tampo em aço inoxidável da eternox revestida d1600mb c/ 1 cuba no centro</v>
          </cell>
          <cell r="C2288" t="str">
            <v>un</v>
          </cell>
          <cell r="D2288">
            <v>162.52260000000001</v>
          </cell>
        </row>
        <row r="2289">
          <cell r="A2289" t="str">
            <v>001.18.13830</v>
          </cell>
          <cell r="B2289" t="str">
            <v>Fornecimento e instalação de banca ou tampo em aço inoxidável da eternox revestida 1800mb 2c c/ 2 cubas no centro</v>
          </cell>
          <cell r="C2289" t="str">
            <v>un</v>
          </cell>
          <cell r="D2289">
            <v>313.30259999999998</v>
          </cell>
        </row>
        <row r="2290">
          <cell r="A2290" t="str">
            <v>001.18.13831</v>
          </cell>
          <cell r="B2290" t="str">
            <v>Fornecimento e instalação de banca ou tampo em aço inoxidável da eternox revestida cuba dupla de 82x34x14cm</v>
          </cell>
          <cell r="C2290" t="str">
            <v>un</v>
          </cell>
          <cell r="D2290">
            <v>106.2426</v>
          </cell>
        </row>
        <row r="2291">
          <cell r="A2291" t="str">
            <v>001.18.13832</v>
          </cell>
          <cell r="B2291" t="str">
            <v>Fornecimento e instalação de banca ou tampo em aço inoxidável da eternox revestido e1800mb com 2 cubas lado direito</v>
          </cell>
          <cell r="C2291" t="str">
            <v>un</v>
          </cell>
          <cell r="D2291">
            <v>313.30259999999998</v>
          </cell>
        </row>
        <row r="2292">
          <cell r="A2292" t="str">
            <v>001.18.13833</v>
          </cell>
          <cell r="B2292" t="str">
            <v>Fornecimento e instalação de banca ou tampo em aço inoxidável da eternox revestido e1800mb com 2 cubas lado direito</v>
          </cell>
          <cell r="C2292" t="str">
            <v>un</v>
          </cell>
          <cell r="D2292">
            <v>313.30259999999998</v>
          </cell>
        </row>
        <row r="2293">
          <cell r="A2293" t="str">
            <v>001.18.13834</v>
          </cell>
          <cell r="B2293" t="str">
            <v>Fornecimento e instalação de banca ou tampo em aço inoxidável da eternox revestida de 2.60 x 0.55 m c/ 1 cuba e valvula</v>
          </cell>
          <cell r="C2293" t="str">
            <v>un</v>
          </cell>
          <cell r="D2293">
            <v>162.52260000000001</v>
          </cell>
        </row>
        <row r="2294">
          <cell r="A2294" t="str">
            <v>001.18.13835</v>
          </cell>
          <cell r="B2294" t="str">
            <v>Fornecimento e instalação de banca de granilite fundida na obra com espessura de 0.05 m</v>
          </cell>
          <cell r="C2294" t="str">
            <v>m2</v>
          </cell>
          <cell r="D2294">
            <v>79.5702</v>
          </cell>
        </row>
        <row r="2295">
          <cell r="A2295" t="str">
            <v>001.18.13836</v>
          </cell>
          <cell r="B2295" t="str">
            <v>Fornecimento e instalação de bancada em ardósia polida 1.50 x 0.60 com 1 cuba inox 40.00x40.00x15.00</v>
          </cell>
          <cell r="C2295" t="str">
            <v>un</v>
          </cell>
          <cell r="D2295">
            <v>179.1634</v>
          </cell>
        </row>
        <row r="2296">
          <cell r="A2296" t="str">
            <v>001.18.13837</v>
          </cell>
          <cell r="B2296" t="str">
            <v>Fornecimento e instalação de banca de mármore sintético c/ 01 cuba no centro , de 1.80m</v>
          </cell>
          <cell r="C2296" t="str">
            <v>un</v>
          </cell>
          <cell r="D2296">
            <v>76.898499999999999</v>
          </cell>
        </row>
        <row r="2297">
          <cell r="A2297" t="str">
            <v>001.18.13838</v>
          </cell>
          <cell r="B2297" t="str">
            <v>Forneicmento e instalação de banca de mármore sintético c/ 02 cubas no centro , de 1.80m</v>
          </cell>
          <cell r="C2297" t="str">
            <v>un</v>
          </cell>
          <cell r="D2297">
            <v>76.898499999999999</v>
          </cell>
        </row>
        <row r="2298">
          <cell r="A2298" t="str">
            <v>001.18.13839</v>
          </cell>
          <cell r="B2298" t="str">
            <v>Fornecimento e instalação de banca de mármore sintético com uma cuba - 120.00x54.00cm</v>
          </cell>
          <cell r="C2298" t="str">
            <v>un</v>
          </cell>
          <cell r="D2298">
            <v>47.278500000000001</v>
          </cell>
        </row>
        <row r="2299">
          <cell r="A2299" t="str">
            <v>001.18.13840</v>
          </cell>
          <cell r="B2299" t="str">
            <v>Fornecimento e instalação de bancada em aço inox 316 1.90 x 0.80 formado por peças estampadas sem emendas visíveis, com 2 cubas em aço inox 316 estampado sem cantos vivos, nas dimensões (40x60x40)cm</v>
          </cell>
          <cell r="C2299" t="str">
            <v>un</v>
          </cell>
          <cell r="D2299">
            <v>350.20339999999999</v>
          </cell>
        </row>
        <row r="2300">
          <cell r="A2300" t="str">
            <v>001.18.13841</v>
          </cell>
          <cell r="B2300" t="str">
            <v>Fornecimento e instalação de bancada em aço inox 316 2.20 x 0.80 formado por peças estampadas sem emendas visíveis, com 2 cubas em aço inox 316 estampado sem cantos vivos, nas dimensões (40x60x40)cm</v>
          </cell>
          <cell r="C2300" t="str">
            <v>un</v>
          </cell>
          <cell r="D2300">
            <v>368.67340000000002</v>
          </cell>
        </row>
        <row r="2301">
          <cell r="A2301" t="str">
            <v>001.18.13843</v>
          </cell>
          <cell r="B2301" t="str">
            <v>Fornecimento e instalação de bancada seca em aço inox 316 1.80 x 0.80 formado por peças estampadas sem emendas visíveis</v>
          </cell>
          <cell r="C2301" t="str">
            <v>un</v>
          </cell>
          <cell r="D2301">
            <v>313.8134</v>
          </cell>
        </row>
        <row r="2302">
          <cell r="A2302" t="str">
            <v>001.18.13844</v>
          </cell>
          <cell r="B2302" t="str">
            <v>Fornecimento e instalação de cuba dupla com válvula, 82x34x14 cm</v>
          </cell>
          <cell r="C2302" t="str">
            <v>un</v>
          </cell>
          <cell r="D2302">
            <v>112.8977</v>
          </cell>
        </row>
        <row r="2303">
          <cell r="A2303" t="str">
            <v>001.18.13845</v>
          </cell>
          <cell r="B2303" t="str">
            <v>Fornecimento e instalação de cuba simples de 400.00mmx340.00mmx140.00mm (p) , aco inox eternox</v>
          </cell>
          <cell r="C2303" t="str">
            <v>un</v>
          </cell>
          <cell r="D2303">
            <v>92.6785</v>
          </cell>
        </row>
        <row r="2304">
          <cell r="A2304" t="str">
            <v>001.18.13846</v>
          </cell>
          <cell r="B2304" t="str">
            <v>Fornecimento e instalação de cuba de aço inox, inclusive válvula americana nº 1 - 46.50 x 31.00 x 15.00 cm</v>
          </cell>
          <cell r="C2304" t="str">
            <v>un</v>
          </cell>
          <cell r="D2304">
            <v>101.06189999999999</v>
          </cell>
        </row>
        <row r="2305">
          <cell r="A2305" t="str">
            <v>001.18.13847</v>
          </cell>
          <cell r="B2305" t="str">
            <v>Fornecimento e instalação de cuba de aço inox, inclusive válvula americana nº 2 - 56.00 x 33.50 x 15.00 cm</v>
          </cell>
          <cell r="C2305" t="str">
            <v>un</v>
          </cell>
          <cell r="D2305">
            <v>117.06189999999999</v>
          </cell>
        </row>
        <row r="2306">
          <cell r="A2306" t="str">
            <v>001.18.13848</v>
          </cell>
          <cell r="B2306" t="str">
            <v>Fornecimento e instalação de cuba dupla 82.00 x 34.00 x 15.00 cm</v>
          </cell>
          <cell r="C2306" t="str">
            <v>un</v>
          </cell>
          <cell r="D2306">
            <v>117.06189999999999</v>
          </cell>
        </row>
        <row r="2307">
          <cell r="A2307" t="str">
            <v>001.18.13850</v>
          </cell>
          <cell r="B2307" t="str">
            <v>Fornecimento e instalação de tanque para lavar roupa pré-moldado de concreto modelo simples dim. 60 x 60 cm</v>
          </cell>
          <cell r="C2307" t="str">
            <v>un</v>
          </cell>
          <cell r="D2307">
            <v>37.123199999999997</v>
          </cell>
        </row>
        <row r="2308">
          <cell r="A2308" t="str">
            <v>001.18.13860</v>
          </cell>
          <cell r="B2308" t="str">
            <v>Fornecimento e instalação de tanque para lavar roupa pre-moldado de concreto, 3 cubas, dim. 0,60x1,80m</v>
          </cell>
          <cell r="C2308" t="str">
            <v>UN</v>
          </cell>
          <cell r="D2308">
            <v>62.556899999999999</v>
          </cell>
        </row>
        <row r="2309">
          <cell r="A2309" t="str">
            <v>001.18.13880</v>
          </cell>
          <cell r="B2309" t="str">
            <v>Fornecimento e instalação de tanque para lavar roupa de louca branca tamanho médio com coluna</v>
          </cell>
          <cell r="C2309" t="str">
            <v>UN</v>
          </cell>
          <cell r="D2309">
            <v>186.572</v>
          </cell>
        </row>
        <row r="2310">
          <cell r="A2310" t="str">
            <v>001.18.13900</v>
          </cell>
          <cell r="B2310" t="str">
            <v>Fornecimento e instalação de tanque para lavar roupa de louca branca tamanho médio sem coluna</v>
          </cell>
          <cell r="C2310" t="str">
            <v>UN</v>
          </cell>
          <cell r="D2310">
            <v>155.97200000000001</v>
          </cell>
        </row>
        <row r="2311">
          <cell r="A2311" t="str">
            <v>001.18.13920</v>
          </cell>
          <cell r="B2311" t="str">
            <v>Fornecimento e instalação de tanque - celite - medio branco - c/ coluna r-002.05 c/ válvula</v>
          </cell>
          <cell r="C2311" t="str">
            <v>UN</v>
          </cell>
          <cell r="D2311">
            <v>157.42320000000001</v>
          </cell>
        </row>
        <row r="2312">
          <cell r="A2312" t="str">
            <v>001.18.13940</v>
          </cell>
          <cell r="B2312" t="str">
            <v>Fornecimento e instalação de tanque decoralite simples - tam-03 - c/ valvula</v>
          </cell>
          <cell r="C2312" t="str">
            <v>UN</v>
          </cell>
          <cell r="D2312">
            <v>188.3853</v>
          </cell>
        </row>
        <row r="2313">
          <cell r="A2313" t="str">
            <v>001.18.13960</v>
          </cell>
          <cell r="B2313" t="str">
            <v>Fornecimento e instalação de tanque de plástico - pequeno</v>
          </cell>
          <cell r="C2313" t="str">
            <v>UN</v>
          </cell>
          <cell r="D2313">
            <v>36.073300000000003</v>
          </cell>
        </row>
        <row r="2314">
          <cell r="A2314" t="str">
            <v>001.18.13980</v>
          </cell>
          <cell r="B2314" t="str">
            <v>Fornecimento e instalação de bebedouro -mictório - lavatório tipo cocho conforme det. num.11 - a do dop</v>
          </cell>
          <cell r="C2314" t="str">
            <v>ML</v>
          </cell>
          <cell r="D2314">
            <v>71.8</v>
          </cell>
        </row>
        <row r="2315">
          <cell r="A2315" t="str">
            <v>001.18.14000</v>
          </cell>
          <cell r="B2315" t="str">
            <v>Fornecimento e instalação de bebedouro elétrico elege de 40 litros</v>
          </cell>
          <cell r="C2315" t="str">
            <v>UN</v>
          </cell>
          <cell r="D2315">
            <v>493.88659999999999</v>
          </cell>
        </row>
        <row r="2316">
          <cell r="A2316" t="str">
            <v>001.18.14020</v>
          </cell>
          <cell r="B2316" t="str">
            <v>Fornecimento e instalação de bebedouro elétrico com filtro interno mod. bvi 040 ( 40 litros )</v>
          </cell>
          <cell r="C2316" t="str">
            <v>UN</v>
          </cell>
          <cell r="D2316">
            <v>703.23659999999995</v>
          </cell>
        </row>
        <row r="2317">
          <cell r="A2317" t="str">
            <v>001.18.14040</v>
          </cell>
          <cell r="B2317" t="str">
            <v>Fornecimento e instalação de bebedouro elétrico com filtro interno mod. bvi 080 ( 80 litros )</v>
          </cell>
          <cell r="C2317" t="str">
            <v>UN</v>
          </cell>
          <cell r="D2317">
            <v>868.23659999999995</v>
          </cell>
        </row>
        <row r="2318">
          <cell r="A2318" t="str">
            <v>001.18.14060</v>
          </cell>
          <cell r="B2318" t="str">
            <v>Fornecimento e instalação de tubo leve de pvc rígido branco c/ ponta e bolsa lisa em barra 6 m diâmetro 450 mm</v>
          </cell>
          <cell r="C2318" t="str">
            <v>ML</v>
          </cell>
          <cell r="D2318">
            <v>82.278400000000005</v>
          </cell>
        </row>
        <row r="2319">
          <cell r="A2319" t="str">
            <v>001.18.14080</v>
          </cell>
          <cell r="B2319" t="str">
            <v>Fornecimento e instalação de tubo leve de pvc rígido branco c/ ponta e bolsa lisa em barra 6 m diâmetro 400 mm</v>
          </cell>
          <cell r="C2319" t="str">
            <v>ML</v>
          </cell>
          <cell r="D2319">
            <v>82.537999999999997</v>
          </cell>
        </row>
        <row r="2320">
          <cell r="A2320" t="str">
            <v>001.18.14100</v>
          </cell>
          <cell r="B2320" t="str">
            <v>Fornecimento e instalação de tubo leve de pvc rígido branco c/ ponta e bolsa lisa em barra 6 m diâmetro 300 mm</v>
          </cell>
          <cell r="C2320" t="str">
            <v>ML</v>
          </cell>
          <cell r="D2320">
            <v>55.057499999999997</v>
          </cell>
        </row>
        <row r="2321">
          <cell r="A2321" t="str">
            <v>001.18.14120</v>
          </cell>
          <cell r="B2321" t="str">
            <v>Fornecimento e instalaçao de tubo leve de pvc rígido branco c/ ponta e bolsa lisa em barra 6 m diâmetro 250 mm</v>
          </cell>
          <cell r="C2321" t="str">
            <v>ML</v>
          </cell>
          <cell r="D2321">
            <v>33.882899999999999</v>
          </cell>
        </row>
        <row r="2322">
          <cell r="A2322" t="str">
            <v>001.18.14140</v>
          </cell>
          <cell r="B2322" t="str">
            <v>Fornecimento e instalação de tubo leve de pvc rígido branco c/ ponta e bolsa lisa em barra 6 m diâmetro 200 mm</v>
          </cell>
          <cell r="C2322" t="str">
            <v>ML</v>
          </cell>
          <cell r="D2322">
            <v>23.3216</v>
          </cell>
        </row>
        <row r="2323">
          <cell r="A2323" t="str">
            <v>001.18.14160</v>
          </cell>
          <cell r="B2323" t="str">
            <v>Fornecimento e instalação de tubo leve de pvc rígido branco c/ ponta e bolsa lisa em barra 6 m diâmetro 150 mm</v>
          </cell>
          <cell r="C2323" t="str">
            <v>ML</v>
          </cell>
          <cell r="D2323">
            <v>22.668299999999999</v>
          </cell>
        </row>
        <row r="2324">
          <cell r="A2324" t="str">
            <v>001.18.14180</v>
          </cell>
          <cell r="B2324" t="str">
            <v>Fornecimento e instalação de tubo leve de pvc rígido branco c/ ponta e bolsa lisa em barra 6 m diâmetro 125 mm</v>
          </cell>
          <cell r="C2324" t="str">
            <v>ML</v>
          </cell>
          <cell r="D2324">
            <v>19.7224</v>
          </cell>
        </row>
        <row r="2325">
          <cell r="A2325" t="str">
            <v>001.18.14200</v>
          </cell>
          <cell r="B2325" t="str">
            <v>Fornecimento e instalação de tubo de pvc rígido cor branca com ponta e bolsa em barra de 6 m diâmetro 100 mm</v>
          </cell>
          <cell r="C2325" t="str">
            <v>ML</v>
          </cell>
          <cell r="D2325">
            <v>8.6328999999999994</v>
          </cell>
        </row>
        <row r="2326">
          <cell r="A2326" t="str">
            <v>001.18.14220</v>
          </cell>
          <cell r="B2326" t="str">
            <v>Fornecimento e instalação de tubo de pvc rígido cor branca com ponta e bolsa em barra de 6 m diâmetro 75 mm</v>
          </cell>
          <cell r="C2326" t="str">
            <v>ML</v>
          </cell>
          <cell r="D2326">
            <v>9.0402000000000005</v>
          </cell>
        </row>
        <row r="2327">
          <cell r="A2327" t="str">
            <v>001.18.14240</v>
          </cell>
          <cell r="B2327" t="str">
            <v>Fornecimento e instalação de tubo de pvc rígido cor branca com ponta e bolsa em barra de 6 m diâmetro 50 mm</v>
          </cell>
          <cell r="C2327" t="str">
            <v>ML</v>
          </cell>
          <cell r="D2327">
            <v>6.6933999999999996</v>
          </cell>
        </row>
        <row r="2328">
          <cell r="A2328" t="str">
            <v>001.18.14260</v>
          </cell>
          <cell r="B2328" t="str">
            <v>Fornecimento e instalação de tubo de pvc rígido cor branca com ponta e bolsa em barra de 6m diâmetro 40 mm</v>
          </cell>
          <cell r="C2328" t="str">
            <v>ML</v>
          </cell>
          <cell r="D2328">
            <v>4.2640000000000002</v>
          </cell>
        </row>
        <row r="2329">
          <cell r="A2329" t="str">
            <v>001.18.14280</v>
          </cell>
          <cell r="B2329" t="str">
            <v>Fornecimento e instalação de curva 90º de pvc rígido cor branca  diam.100 mm</v>
          </cell>
          <cell r="C2329" t="str">
            <v>UN</v>
          </cell>
          <cell r="D2329">
            <v>14.8964</v>
          </cell>
        </row>
        <row r="2330">
          <cell r="A2330" t="str">
            <v>001.18.14300</v>
          </cell>
          <cell r="B2330" t="str">
            <v>Fornecimento e instalação de curva 90º de pvc rígido cor branca  diam. 75 mm</v>
          </cell>
          <cell r="C2330" t="str">
            <v>UN</v>
          </cell>
          <cell r="D2330">
            <v>20.185099999999998</v>
          </cell>
        </row>
        <row r="2331">
          <cell r="A2331" t="str">
            <v>001.18.14320</v>
          </cell>
          <cell r="B2331" t="str">
            <v>Fornecimento e instalação de curva 90º de pvc rígido cor branca   diam. 50 mm</v>
          </cell>
          <cell r="C2331" t="str">
            <v>UN</v>
          </cell>
          <cell r="D2331">
            <v>6.7161</v>
          </cell>
        </row>
        <row r="2332">
          <cell r="A2332" t="str">
            <v>001.18.14340</v>
          </cell>
          <cell r="B2332" t="str">
            <v>Fornecimento e instalação de curva 90º de pvc rígido cor branca   diam. 150 mm</v>
          </cell>
          <cell r="C2332" t="str">
            <v>UN</v>
          </cell>
          <cell r="D2332">
            <v>52.871099999999998</v>
          </cell>
        </row>
        <row r="2333">
          <cell r="A2333" t="str">
            <v>001.18.14360</v>
          </cell>
          <cell r="B2333" t="str">
            <v>Fornecimento e instalação de curva 45º de pvc rígido cor branca   diam.100 mm</v>
          </cell>
          <cell r="C2333" t="str">
            <v>UN</v>
          </cell>
          <cell r="D2333">
            <v>17.2864</v>
          </cell>
        </row>
        <row r="2334">
          <cell r="A2334" t="str">
            <v>001.18.14380</v>
          </cell>
          <cell r="B2334" t="str">
            <v>Fornecimento e instalação de curva 45º de pvc rígido cor branca   diam. 75 mm</v>
          </cell>
          <cell r="C2334" t="str">
            <v>UN</v>
          </cell>
          <cell r="D2334">
            <v>14.7851</v>
          </cell>
        </row>
        <row r="2335">
          <cell r="A2335" t="str">
            <v>001.18.14400</v>
          </cell>
          <cell r="B2335" t="str">
            <v>Fornecimento e instalação de curva 45º de pvc rígido cor branca   diam. 50 mm</v>
          </cell>
          <cell r="C2335" t="str">
            <v>UN</v>
          </cell>
          <cell r="D2335">
            <v>7.8560999999999996</v>
          </cell>
        </row>
        <row r="2336">
          <cell r="A2336" t="str">
            <v>001.18.14420</v>
          </cell>
          <cell r="B2336" t="str">
            <v>Fornecimento e instalação de joelho 90º com anel de borracha, de pvc rígido cor branca   diam. 50 mm</v>
          </cell>
          <cell r="C2336" t="str">
            <v>UN</v>
          </cell>
          <cell r="D2336">
            <v>3.7461000000000002</v>
          </cell>
        </row>
        <row r="2337">
          <cell r="A2337" t="str">
            <v>001.18.14440</v>
          </cell>
          <cell r="B2337" t="str">
            <v>Fornecimento e instalação de capa de pvc rígido cor branca   diam.100 mm</v>
          </cell>
          <cell r="C2337" t="str">
            <v>UN</v>
          </cell>
          <cell r="D2337">
            <v>9.8910999999999998</v>
          </cell>
        </row>
        <row r="2338">
          <cell r="A2338" t="str">
            <v>001.18.14460</v>
          </cell>
          <cell r="B2338" t="str">
            <v>Fornecimento e instalação de capa de pvc rígido cor branca  diam. 75 mm</v>
          </cell>
          <cell r="C2338" t="str">
            <v>UN</v>
          </cell>
          <cell r="D2338">
            <v>7.6268000000000002</v>
          </cell>
        </row>
        <row r="2339">
          <cell r="A2339" t="str">
            <v>001.18.14480</v>
          </cell>
          <cell r="B2339" t="str">
            <v>Fornecimento e instalação de capa de pvc rígido cor branca   diam. 50 mm</v>
          </cell>
          <cell r="C2339" t="str">
            <v>UN</v>
          </cell>
          <cell r="D2339">
            <v>4.9226999999999999</v>
          </cell>
        </row>
        <row r="2340">
          <cell r="A2340" t="str">
            <v>001.18.14500</v>
          </cell>
          <cell r="B2340" t="str">
            <v>Fornecimento e instalação de joelho 45º de pvc rígido cor branca  diam.100 mm</v>
          </cell>
          <cell r="C2340" t="str">
            <v>UN</v>
          </cell>
          <cell r="D2340">
            <v>8.8764000000000003</v>
          </cell>
        </row>
        <row r="2341">
          <cell r="A2341" t="str">
            <v>001.18.14520</v>
          </cell>
          <cell r="B2341" t="str">
            <v>Fornecimento e instalação de joelho 45º de pvc rígido cor branca   diam. 75 mm</v>
          </cell>
          <cell r="C2341" t="str">
            <v>UN</v>
          </cell>
          <cell r="D2341">
            <v>5.1351000000000004</v>
          </cell>
        </row>
        <row r="2342">
          <cell r="A2342" t="str">
            <v>001.18.14540</v>
          </cell>
          <cell r="B2342" t="str">
            <v>Fornecimento e instalação de joelho 45º de pvc rígido cor branca   diam. 50 mm</v>
          </cell>
          <cell r="C2342" t="str">
            <v>UN</v>
          </cell>
          <cell r="D2342">
            <v>4.2161</v>
          </cell>
        </row>
        <row r="2343">
          <cell r="A2343" t="str">
            <v>001.18.14560</v>
          </cell>
          <cell r="B2343" t="str">
            <v>Fornecimento e instalação de junção invertida de pvc rígido branca para estoto primário diam. 50x50mm</v>
          </cell>
          <cell r="C2343" t="str">
            <v>UN</v>
          </cell>
          <cell r="D2343">
            <v>9.1685999999999996</v>
          </cell>
        </row>
        <row r="2344">
          <cell r="A2344" t="str">
            <v>001.18.14580</v>
          </cell>
          <cell r="B2344" t="str">
            <v>Fornecimento e instalação de junção dupla invertida de pvc rígido branca para esgoto primário diam. 100 x 50 mm</v>
          </cell>
          <cell r="C2344" t="str">
            <v>UN</v>
          </cell>
          <cell r="D2344">
            <v>13.478400000000001</v>
          </cell>
        </row>
        <row r="2345">
          <cell r="A2345" t="str">
            <v>001.18.14600</v>
          </cell>
          <cell r="B2345" t="str">
            <v>Fornecimento e instalação de junção simples de pvc rígido branca  diam. 100x100 mm</v>
          </cell>
          <cell r="C2345" t="str">
            <v>UN</v>
          </cell>
          <cell r="D2345">
            <v>15.658799999999999</v>
          </cell>
        </row>
        <row r="2346">
          <cell r="A2346" t="str">
            <v>001.18.14620</v>
          </cell>
          <cell r="B2346" t="str">
            <v>Fornecimento e instalação de junção simples de pvc rígido branca  diam. 100x75 mm</v>
          </cell>
          <cell r="C2346" t="str">
            <v>UN</v>
          </cell>
          <cell r="D2346">
            <v>11.598800000000001</v>
          </cell>
        </row>
        <row r="2347">
          <cell r="A2347" t="str">
            <v>001.18.14640</v>
          </cell>
          <cell r="B2347" t="str">
            <v>Fornecimento e instalação de junção simples de pvc rígido branca  diam. 100x50 mm</v>
          </cell>
          <cell r="C2347" t="str">
            <v>UN</v>
          </cell>
          <cell r="D2347">
            <v>13.0688</v>
          </cell>
        </row>
        <row r="2348">
          <cell r="A2348" t="str">
            <v>001.18.14660</v>
          </cell>
          <cell r="B2348" t="str">
            <v>Fornecimento e instalação de junção simples de pvc rígido branca  diam. 75x75 mm</v>
          </cell>
          <cell r="C2348" t="str">
            <v>UN</v>
          </cell>
          <cell r="D2348">
            <v>10.2576</v>
          </cell>
        </row>
        <row r="2349">
          <cell r="A2349" t="str">
            <v>001.18.14680</v>
          </cell>
          <cell r="B2349" t="str">
            <v>Fornecimento e instalação de junção simples de pvc rígido branca  diam. 75x50 mm</v>
          </cell>
          <cell r="C2349" t="str">
            <v>UN</v>
          </cell>
          <cell r="D2349">
            <v>8.3376000000000001</v>
          </cell>
        </row>
        <row r="2350">
          <cell r="A2350" t="str">
            <v>001.18.14700</v>
          </cell>
          <cell r="B2350" t="str">
            <v>Fornecimento e instalação de junção simples de pvc rígido branca  diam. 50x50 mm</v>
          </cell>
          <cell r="C2350" t="str">
            <v>UN</v>
          </cell>
          <cell r="D2350">
            <v>7.0785999999999998</v>
          </cell>
        </row>
        <row r="2351">
          <cell r="A2351" t="str">
            <v>001.18.14720</v>
          </cell>
          <cell r="B2351" t="str">
            <v>Fornecimento e instalação de joelho 90º de pvc rígido branco  diam.75 mm</v>
          </cell>
          <cell r="C2351" t="str">
            <v>UN</v>
          </cell>
          <cell r="D2351">
            <v>7.5151000000000003</v>
          </cell>
        </row>
        <row r="2352">
          <cell r="A2352" t="str">
            <v>001.18.14740</v>
          </cell>
          <cell r="B2352" t="str">
            <v>Fornecimento e instalação de joelho 90º de pvc rígido branco  diam.50 mm</v>
          </cell>
          <cell r="C2352" t="str">
            <v>UN</v>
          </cell>
          <cell r="D2352">
            <v>4.9961000000000002</v>
          </cell>
        </row>
        <row r="2353">
          <cell r="A2353" t="str">
            <v>001.18.14760</v>
          </cell>
          <cell r="B2353" t="str">
            <v>Fornecimento e instalação de joelho 90º de pvc rígido branco  diam.100 mm</v>
          </cell>
          <cell r="C2353" t="str">
            <v>UN</v>
          </cell>
          <cell r="D2353">
            <v>10.118399999999999</v>
          </cell>
        </row>
        <row r="2354">
          <cell r="A2354" t="str">
            <v>001.18.14780</v>
          </cell>
          <cell r="B2354" t="str">
            <v>Fornecimento e instalação de joelho 90º curto com visita pvc branco para esgoto primário diam.100x75 mm</v>
          </cell>
          <cell r="C2354" t="str">
            <v>UN</v>
          </cell>
          <cell r="D2354">
            <v>11.756399999999999</v>
          </cell>
        </row>
        <row r="2355">
          <cell r="A2355" t="str">
            <v>001.18.14800</v>
          </cell>
          <cell r="B2355" t="str">
            <v>Fornecimento e instalação de joelho 90º curto com visita pvc branco para esgoto primário diam.100x50 mm</v>
          </cell>
          <cell r="C2355" t="str">
            <v>UN</v>
          </cell>
          <cell r="D2355">
            <v>10.2851</v>
          </cell>
        </row>
        <row r="2356">
          <cell r="A2356" t="str">
            <v>001.18.14820</v>
          </cell>
          <cell r="B2356" t="str">
            <v>Fornecimento e instalação de joelho 90º curto com visita pvc branco para esgoto primário diam. 75x50 mm</v>
          </cell>
          <cell r="C2356" t="str">
            <v>UN</v>
          </cell>
          <cell r="D2356">
            <v>7.3661000000000003</v>
          </cell>
        </row>
        <row r="2357">
          <cell r="A2357" t="str">
            <v>001.18.14840</v>
          </cell>
          <cell r="B2357" t="str">
            <v>Fornecimento e instalação de tee sanitário curto com visita pvc branco  diam.100x100 mm</v>
          </cell>
          <cell r="C2357" t="str">
            <v>UN</v>
          </cell>
          <cell r="D2357">
            <v>10.3588</v>
          </cell>
        </row>
        <row r="2358">
          <cell r="A2358" t="str">
            <v>001.18.14860</v>
          </cell>
          <cell r="B2358" t="str">
            <v>Fornecimento e instalação de tee sanitário curto com visita pvc branco  diam. 100x75 mm</v>
          </cell>
          <cell r="C2358" t="str">
            <v>UN</v>
          </cell>
          <cell r="D2358">
            <v>14.658799999999999</v>
          </cell>
        </row>
        <row r="2359">
          <cell r="A2359" t="str">
            <v>001.18.14880</v>
          </cell>
          <cell r="B2359" t="str">
            <v>Fornecimento e instalação de tee sanitário curto com visita pvc branco  diam. 100x50 mm</v>
          </cell>
          <cell r="C2359" t="str">
            <v>UN</v>
          </cell>
          <cell r="D2359">
            <v>9.9588999999999999</v>
          </cell>
        </row>
        <row r="2360">
          <cell r="A2360" t="str">
            <v>001.18.14900</v>
          </cell>
          <cell r="B2360" t="str">
            <v>Fornecimento e instalação de tee sanitário curto com visita pvc branco  diam. 75x75 mm</v>
          </cell>
          <cell r="C2360" t="str">
            <v>UN</v>
          </cell>
          <cell r="D2360">
            <v>8.4876000000000005</v>
          </cell>
        </row>
        <row r="2361">
          <cell r="A2361" t="str">
            <v>001.18.14920</v>
          </cell>
          <cell r="B2361" t="str">
            <v>Fornecimento e instalação de tee sanitário curto com visita pvc branco  diam. 75x50 mm</v>
          </cell>
          <cell r="C2361" t="str">
            <v>UN</v>
          </cell>
          <cell r="D2361">
            <v>7.9775999999999998</v>
          </cell>
        </row>
        <row r="2362">
          <cell r="A2362" t="str">
            <v>001.18.14940</v>
          </cell>
          <cell r="B2362" t="str">
            <v>Fornecimento e instalação de tee sanitário curto com visita pvc branco  diam. 50x50 mm</v>
          </cell>
          <cell r="C2362" t="str">
            <v>UN</v>
          </cell>
          <cell r="D2362">
            <v>5.6685999999999996</v>
          </cell>
        </row>
        <row r="2363">
          <cell r="A2363" t="str">
            <v>001.18.14960</v>
          </cell>
          <cell r="B2363" t="str">
            <v>Fornecimento e instalação de tee sanitário curto com visita pvc branco para esgoto primário diam.150mm</v>
          </cell>
          <cell r="C2363" t="str">
            <v>UN</v>
          </cell>
          <cell r="D2363">
            <v>41.598399999999998</v>
          </cell>
        </row>
        <row r="2364">
          <cell r="A2364" t="str">
            <v>001.18.14980</v>
          </cell>
          <cell r="B2364" t="str">
            <v>Fornecimento e instalação de luva simpels pvc branco  diam.100 mm</v>
          </cell>
          <cell r="C2364" t="str">
            <v>UN</v>
          </cell>
          <cell r="D2364">
            <v>7.9463999999999997</v>
          </cell>
        </row>
        <row r="2365">
          <cell r="A2365" t="str">
            <v>001.18.15000</v>
          </cell>
          <cell r="B2365" t="str">
            <v>Fornecimento e instalação de luva simpels pvc branco  diam.75 mm</v>
          </cell>
          <cell r="C2365" t="str">
            <v>UN</v>
          </cell>
          <cell r="D2365">
            <v>5.6951000000000001</v>
          </cell>
        </row>
        <row r="2366">
          <cell r="A2366" t="str">
            <v>001.18.15020</v>
          </cell>
          <cell r="B2366" t="str">
            <v>Fornecimento e instalação de luva simpels pvc branco  diam. 50 mm</v>
          </cell>
          <cell r="C2366" t="str">
            <v>UN</v>
          </cell>
          <cell r="D2366">
            <v>4.4461000000000004</v>
          </cell>
        </row>
        <row r="2367">
          <cell r="A2367" t="str">
            <v>001.18.15040</v>
          </cell>
          <cell r="B2367" t="str">
            <v>Fornecimento e instalação de luva simpels pvc branco  diam.150 mm</v>
          </cell>
          <cell r="C2367" t="str">
            <v>UN</v>
          </cell>
          <cell r="D2367">
            <v>26.288399999999999</v>
          </cell>
        </row>
        <row r="2368">
          <cell r="A2368" t="str">
            <v>001.18.15060</v>
          </cell>
          <cell r="B2368" t="str">
            <v>Fornecimento e instalação de luva dupla pvc branco  diam.100 mm</v>
          </cell>
          <cell r="C2368" t="str">
            <v>UN</v>
          </cell>
          <cell r="D2368">
            <v>6.4363999999999999</v>
          </cell>
        </row>
        <row r="2369">
          <cell r="A2369" t="str">
            <v>001.18.15080</v>
          </cell>
          <cell r="B2369" t="str">
            <v>Fornecimento e instalação de luva dupla pvc branco  diam.50 mm</v>
          </cell>
          <cell r="C2369" t="str">
            <v>UN</v>
          </cell>
          <cell r="D2369">
            <v>3.7061000000000002</v>
          </cell>
        </row>
        <row r="2370">
          <cell r="A2370" t="str">
            <v>001.18.15100</v>
          </cell>
          <cell r="B2370" t="str">
            <v>Fornecimento e instalação de luva dupla pvc branco  diam.75 mm</v>
          </cell>
          <cell r="C2370" t="str">
            <v>UN</v>
          </cell>
          <cell r="D2370">
            <v>5.2150999999999996</v>
          </cell>
        </row>
        <row r="2371">
          <cell r="A2371" t="str">
            <v>001.18.15120</v>
          </cell>
          <cell r="B2371" t="str">
            <v>Fornecimento e instalação de luva dupla pvc branco  diam.150 mm</v>
          </cell>
          <cell r="C2371" t="str">
            <v>UN</v>
          </cell>
          <cell r="D2371">
            <v>5.1184000000000003</v>
          </cell>
        </row>
        <row r="2372">
          <cell r="A2372" t="str">
            <v>001.18.15140</v>
          </cell>
          <cell r="B2372" t="str">
            <v>Fornecimento e instalação de luva de correr pvc branco  diam.100 mm</v>
          </cell>
          <cell r="C2372" t="str">
            <v>UN</v>
          </cell>
          <cell r="D2372">
            <v>5.1184000000000003</v>
          </cell>
        </row>
        <row r="2373">
          <cell r="A2373" t="str">
            <v>001.18.15160</v>
          </cell>
          <cell r="B2373" t="str">
            <v>Fornecimento e instalação de luva de correr pvc branco  diam. 75 mm</v>
          </cell>
          <cell r="C2373" t="str">
            <v>UN</v>
          </cell>
          <cell r="D2373">
            <v>8.6350999999999996</v>
          </cell>
        </row>
        <row r="2374">
          <cell r="A2374" t="str">
            <v>001.18.15180</v>
          </cell>
          <cell r="B2374" t="str">
            <v>Fornecimento e instalação de luva de correr pvc branco  diam. 50 mm</v>
          </cell>
          <cell r="C2374" t="str">
            <v>UN</v>
          </cell>
          <cell r="D2374">
            <v>6.8160999999999996</v>
          </cell>
        </row>
        <row r="2375">
          <cell r="A2375" t="str">
            <v>001.18.15200</v>
          </cell>
          <cell r="B2375" t="str">
            <v>Fornecimento e instalação de plug pvc diam. 100 mm</v>
          </cell>
          <cell r="C2375" t="str">
            <v>UN</v>
          </cell>
          <cell r="D2375">
            <v>5.3211000000000004</v>
          </cell>
        </row>
        <row r="2376">
          <cell r="A2376" t="str">
            <v>001.18.15220</v>
          </cell>
          <cell r="B2376" t="str">
            <v>Fornecimento e instalação de plug de pvc diam.75 mm</v>
          </cell>
          <cell r="C2376" t="str">
            <v>UN</v>
          </cell>
          <cell r="D2376">
            <v>4.1668000000000003</v>
          </cell>
        </row>
        <row r="2377">
          <cell r="A2377" t="str">
            <v>001.18.15240</v>
          </cell>
          <cell r="B2377" t="str">
            <v>Fornecimento e instalação de plug de pvc branco diam. 50 mm</v>
          </cell>
          <cell r="C2377" t="str">
            <v>UN</v>
          </cell>
          <cell r="D2377">
            <v>2.8127</v>
          </cell>
        </row>
        <row r="2378">
          <cell r="A2378" t="str">
            <v>001.18.15260</v>
          </cell>
          <cell r="B2378" t="str">
            <v>Fornecimento e instalação de redução excêntrica pvc branco  diam.100x75 mm</v>
          </cell>
          <cell r="C2378" t="str">
            <v>UN</v>
          </cell>
          <cell r="D2378">
            <v>8.6264000000000003</v>
          </cell>
        </row>
        <row r="2379">
          <cell r="A2379" t="str">
            <v>001.18.15280</v>
          </cell>
          <cell r="B2379" t="str">
            <v>Fornecimento e instalação de redução excêntrica pvc branco  diam.100x50 mm</v>
          </cell>
          <cell r="C2379" t="str">
            <v>UN</v>
          </cell>
          <cell r="D2379">
            <v>7.1451000000000002</v>
          </cell>
        </row>
        <row r="2380">
          <cell r="A2380" t="str">
            <v>001.18.15300</v>
          </cell>
          <cell r="B2380" t="str">
            <v>Fornecimento e instalação de redução excêntrica pvc branco  diam.75x50 mm</v>
          </cell>
          <cell r="C2380" t="str">
            <v>UN</v>
          </cell>
          <cell r="D2380">
            <v>5.3060999999999998</v>
          </cell>
        </row>
        <row r="2381">
          <cell r="A2381" t="str">
            <v>001.18.15320</v>
          </cell>
          <cell r="B2381" t="str">
            <v>Fornecimento e instalação de vedação de saída de vaso sanitário pvc branco  diam.100 mm</v>
          </cell>
          <cell r="C2381" t="str">
            <v>UN</v>
          </cell>
          <cell r="D2381">
            <v>5.6974</v>
          </cell>
        </row>
        <row r="2382">
          <cell r="A2382" t="str">
            <v>001.18.15340</v>
          </cell>
          <cell r="B2382" t="str">
            <v>Fornecimento e instalação de terminal de ventilação pvc branco  diam.50 mm</v>
          </cell>
          <cell r="C2382" t="str">
            <v>UN</v>
          </cell>
          <cell r="D2382">
            <v>7.2061000000000002</v>
          </cell>
        </row>
        <row r="2383">
          <cell r="A2383" t="str">
            <v>001.18.15360</v>
          </cell>
          <cell r="B2383" t="str">
            <v>Fornecimento e instalação de curva 90º de pvc rígido cor branca diam.40 mm</v>
          </cell>
          <cell r="C2383" t="str">
            <v>UN</v>
          </cell>
          <cell r="D2383">
            <v>4.5160999999999998</v>
          </cell>
        </row>
        <row r="2384">
          <cell r="A2384" t="str">
            <v>001.18.15380</v>
          </cell>
          <cell r="B2384" t="str">
            <v>Fornecimento e instalação de curva 45º de pvc rígido cor branca  diam.40 mm</v>
          </cell>
          <cell r="C2384" t="str">
            <v>UN</v>
          </cell>
          <cell r="D2384">
            <v>4.5160999999999998</v>
          </cell>
        </row>
        <row r="2385">
          <cell r="A2385" t="str">
            <v>001.18.15400</v>
          </cell>
          <cell r="B2385" t="str">
            <v>Fornecimento e instalação de joelho 90º pvc rígido cor branca  diam.40 mm</v>
          </cell>
          <cell r="C2385" t="str">
            <v>UN</v>
          </cell>
          <cell r="D2385">
            <v>3.9861</v>
          </cell>
        </row>
        <row r="2386">
          <cell r="A2386" t="str">
            <v>001.18.15420</v>
          </cell>
          <cell r="B2386" t="str">
            <v>Fornecimento e instalação de joelho 45º pvc rígido cor branca  diam.40 mm</v>
          </cell>
          <cell r="C2386" t="str">
            <v>UN</v>
          </cell>
          <cell r="D2386">
            <v>4.2061000000000002</v>
          </cell>
        </row>
        <row r="2387">
          <cell r="A2387" t="str">
            <v>001.18.15440</v>
          </cell>
          <cell r="B2387" t="str">
            <v>Fornecimento e instalação de tee 90º pvc rígido cor branca diam.40 mm</v>
          </cell>
          <cell r="C2387" t="str">
            <v>UN</v>
          </cell>
          <cell r="D2387">
            <v>4.1685999999999996</v>
          </cell>
        </row>
        <row r="2388">
          <cell r="A2388" t="str">
            <v>001.18.15460</v>
          </cell>
          <cell r="B2388" t="str">
            <v>Fornecimento e instalação de junção 45º pvc rígido cor branca  diam.40 mm</v>
          </cell>
          <cell r="C2388" t="str">
            <v>UN</v>
          </cell>
          <cell r="D2388">
            <v>5.0286</v>
          </cell>
        </row>
        <row r="2389">
          <cell r="A2389" t="str">
            <v>001.18.15480</v>
          </cell>
          <cell r="B2389" t="str">
            <v>Fornecimento e instalação de bucha de redução pvc rígido cor branca para esgoto secundário diam.50 mm x 40 mm</v>
          </cell>
          <cell r="C2389" t="str">
            <v>UN</v>
          </cell>
          <cell r="D2389">
            <v>3.7961</v>
          </cell>
        </row>
        <row r="2390">
          <cell r="A2390" t="str">
            <v>001.18.15500</v>
          </cell>
          <cell r="B2390" t="str">
            <v>Fornecimento e instalação de joelho 90º soldável e com rosca cor branca para esgoto secundário diam.40 mm x 1.1/4 pol</v>
          </cell>
          <cell r="C2390" t="str">
            <v>UN</v>
          </cell>
          <cell r="D2390">
            <v>4.7150999999999996</v>
          </cell>
        </row>
        <row r="2391">
          <cell r="A2391" t="str">
            <v>001.18.15520</v>
          </cell>
          <cell r="B2391" t="str">
            <v>Fornecimento e instalação de joelho 90º soldável e com rosca cor branca para esgoto sedundário diam.40 mm x 1 pol</v>
          </cell>
          <cell r="C2391" t="str">
            <v>UN</v>
          </cell>
          <cell r="D2391">
            <v>5.0651000000000002</v>
          </cell>
        </row>
        <row r="2392">
          <cell r="A2392" t="str">
            <v>001.18.15540</v>
          </cell>
          <cell r="B2392" t="str">
            <v>Fornecimento e instalação de adaptador para sifão soldável pvc rígido cor branca para esgoto secundário diam.1.1/4 x 40 mm</v>
          </cell>
          <cell r="C2392" t="str">
            <v>UN</v>
          </cell>
          <cell r="D2392">
            <v>2.5573999999999999</v>
          </cell>
        </row>
        <row r="2393">
          <cell r="A2393" t="str">
            <v>001.18.15560</v>
          </cell>
          <cell r="B2393" t="str">
            <v>Fornecimento e instalação de adaptador para junta elástica para sifão metálico pvc rígido cor branca para esgoto secundário diam.1 1/2 x 40 mm</v>
          </cell>
          <cell r="C2393" t="str">
            <v>UN</v>
          </cell>
          <cell r="D2393">
            <v>3.7810999999999999</v>
          </cell>
        </row>
        <row r="2394">
          <cell r="A2394" t="str">
            <v>001.18.15580</v>
          </cell>
          <cell r="B2394" t="str">
            <v>Fornecimento e instalação de luva pvc rígido cor branca para estogo secundário diam.40 mm</v>
          </cell>
          <cell r="C2394" t="str">
            <v>UN</v>
          </cell>
          <cell r="D2394">
            <v>4.1851000000000003</v>
          </cell>
        </row>
        <row r="2395">
          <cell r="A2395" t="str">
            <v>001.18.15600</v>
          </cell>
          <cell r="B2395" t="str">
            <v>Fornecimento e instalação de caixa sifonada de de pvc rígido branco para esgoto secundário  com saída de 50 mm e grelha quadrada simples n.101 150x150x50 mm</v>
          </cell>
          <cell r="C2395" t="str">
            <v>UN</v>
          </cell>
          <cell r="D2395">
            <v>40.396599999999999</v>
          </cell>
        </row>
        <row r="2396">
          <cell r="A2396" t="str">
            <v>001.18.15620</v>
          </cell>
          <cell r="B2396" t="str">
            <v>Fornecimento e instalação de caixa sifonada de de pvc rígido branco para esgoto secundário  com grelha quadrada e porta grelha cromados n.103 150x150x50 mm</v>
          </cell>
          <cell r="C2396" t="str">
            <v>UN</v>
          </cell>
          <cell r="D2396">
            <v>19.846599999999999</v>
          </cell>
        </row>
        <row r="2397">
          <cell r="A2397" t="str">
            <v>001.18.15640</v>
          </cell>
          <cell r="B2397" t="str">
            <v>Fornecimento e instalação de caixa sifonada de de pvc rígido branco para esgoto secundário  com grelha quadrada cromada e porta grelha cinza n.105 150x150x50 mm</v>
          </cell>
          <cell r="C2397" t="str">
            <v>UN</v>
          </cell>
          <cell r="D2397">
            <v>19.846599999999999</v>
          </cell>
        </row>
        <row r="2398">
          <cell r="A2398" t="str">
            <v>001.18.15660</v>
          </cell>
          <cell r="B2398" t="str">
            <v>Fornecimento e instalação de caixa sifonada de de pvc rígido branco para esgoto secundário  com grelha redonda simples n.102 150x150x50 mm</v>
          </cell>
          <cell r="C2398" t="str">
            <v>UN</v>
          </cell>
          <cell r="D2398">
            <v>18.8566</v>
          </cell>
        </row>
        <row r="2399">
          <cell r="A2399" t="str">
            <v>001.18.15680</v>
          </cell>
          <cell r="B2399" t="str">
            <v>Fornecimento e instalação de caixa sifonada de de pvc rígido branco para esgoto secundário  com grelha redonda cromada e porta grelha cromados n.104 150x150x50 mm</v>
          </cell>
          <cell r="C2399" t="str">
            <v>UN</v>
          </cell>
          <cell r="D2399">
            <v>18.8566</v>
          </cell>
        </row>
        <row r="2400">
          <cell r="A2400" t="str">
            <v>001.18.15700</v>
          </cell>
          <cell r="B2400" t="str">
            <v>Fornecimento e instalação de caixa sifonada de de pvc rígido branco para esgoto secundário  com grelha redonda cromada e porta grelha cromados n.106 150x150x50 mm</v>
          </cell>
          <cell r="C2400" t="str">
            <v>UN</v>
          </cell>
          <cell r="D2400">
            <v>18.8566</v>
          </cell>
        </row>
        <row r="2401">
          <cell r="A2401" t="str">
            <v>001.18.15720</v>
          </cell>
          <cell r="B2401" t="str">
            <v>Fornecimento e instalações de caixa sifonada de de pvc rígido branco para esgoto secundário  com grelha redonda cromada e porta grelha cromados n.104 150x185x75 mm</v>
          </cell>
          <cell r="C2401" t="str">
            <v>UN</v>
          </cell>
          <cell r="D2401">
            <v>19.776599999999998</v>
          </cell>
        </row>
        <row r="2402">
          <cell r="A2402" t="str">
            <v>001.18.15740</v>
          </cell>
          <cell r="B2402" t="str">
            <v>Fornecimento e instalação de caixa sifonada de de pvc rígido branco para esgoto secundário  com saída de 40 mm e uma só entrada com grelha redonda simples n.31 100x100x40 mm</v>
          </cell>
          <cell r="C2402" t="str">
            <v>UN</v>
          </cell>
          <cell r="D2402">
            <v>14.3066</v>
          </cell>
        </row>
        <row r="2403">
          <cell r="A2403" t="str">
            <v>001.18.15760</v>
          </cell>
          <cell r="B2403" t="str">
            <v>Fornecimento e instalação de caixa sifonada de de pvc rígido branco para esgoto secundário  com grelha redonda e porta grelha cromados n.34 100x100x40 mm</v>
          </cell>
          <cell r="C2403" t="str">
            <v>UN</v>
          </cell>
          <cell r="D2403">
            <v>14.3066</v>
          </cell>
        </row>
        <row r="2404">
          <cell r="A2404" t="str">
            <v>001.18.15780</v>
          </cell>
          <cell r="B2404" t="str">
            <v>Fornecimento e instalação de caixa sifonada de de pvc rígido branco para esgoto secundário  com grelha redonda e porta grelha cromados n.64 100x100x40 mm</v>
          </cell>
          <cell r="C2404" t="str">
            <v>UN</v>
          </cell>
          <cell r="D2404">
            <v>16.236599999999999</v>
          </cell>
        </row>
        <row r="2405">
          <cell r="A2405" t="str">
            <v>001.18.15800</v>
          </cell>
          <cell r="B2405" t="str">
            <v>Fornecimento e instalação de caixa  seca de pvc rígido branco e cinza p/ esgoto secundário de altura regulável para cozinha, box, terraço redonda c/grelha simples n 142 100x100x40 mm</v>
          </cell>
          <cell r="C2405" t="str">
            <v>UN</v>
          </cell>
          <cell r="D2405">
            <v>20.156600000000001</v>
          </cell>
        </row>
        <row r="2406">
          <cell r="A2406" t="str">
            <v>001.18.15820</v>
          </cell>
          <cell r="B2406" t="str">
            <v>Fornecimento e instalação de caixa seca de pvc rígido branco e cinza p/ esgoto secundário de altura regulável para cozinha, box, terraço redonda c/grelha e porta grelha cromados n 144 100x100x40 mm</v>
          </cell>
          <cell r="C2406" t="str">
            <v>UN</v>
          </cell>
          <cell r="D2406">
            <v>16.236599999999999</v>
          </cell>
        </row>
        <row r="2407">
          <cell r="A2407" t="str">
            <v>001.18.15840</v>
          </cell>
          <cell r="B2407" t="str">
            <v>Fornecimento e instalação de caixa seca de pvc rígido branco e cinza p/ esgoto secundário de altura regulável para cozinha, box, terraço redonda c/grelha cromada e porta grelha cinza n.146 100x100x40 mm</v>
          </cell>
          <cell r="C2407" t="str">
            <v>UN</v>
          </cell>
          <cell r="D2407">
            <v>16.236599999999999</v>
          </cell>
        </row>
        <row r="2408">
          <cell r="A2408" t="str">
            <v>001.18.15860</v>
          </cell>
          <cell r="B2408" t="str">
            <v>Fornecimento e instalação de ralo seco pvc branco e cinza rígido p/ esgoto secundário,para terraço, quadrado c/grelha simples n 211 100x53x40 mm</v>
          </cell>
          <cell r="C2408" t="str">
            <v>UN</v>
          </cell>
          <cell r="D2408">
            <v>12.5166</v>
          </cell>
        </row>
        <row r="2409">
          <cell r="A2409" t="str">
            <v>001.18.15880</v>
          </cell>
          <cell r="B2409" t="str">
            <v>Fornecimento e instalação de ralo seco pvc branco e cinza rígido p/ esgoto secundário,para terraço, quadrado c/grelha cromada n 215 100x53x40 mm</v>
          </cell>
          <cell r="C2409" t="str">
            <v>UN</v>
          </cell>
          <cell r="D2409">
            <v>12.5166</v>
          </cell>
        </row>
        <row r="2410">
          <cell r="A2410" t="str">
            <v>001.18.15900</v>
          </cell>
          <cell r="B2410" t="str">
            <v>Fornecimento e instalação de ralo seco pvc branco e cinza rígido p/ esgoto secundário, c/ saída soldável, c/ grelha simples n.5 100x40 mm</v>
          </cell>
          <cell r="C2410" t="str">
            <v>UN</v>
          </cell>
          <cell r="D2410">
            <v>11.2866</v>
          </cell>
        </row>
        <row r="2411">
          <cell r="A2411" t="str">
            <v>001.18.15920</v>
          </cell>
          <cell r="B2411" t="str">
            <v>Fornecimento e instalação de ralo seco pvc branco e cinza rígido p/ esgoto secundário,c/ saída soldável  c/ grelha cromada n.6 100x40 mm</v>
          </cell>
          <cell r="C2411" t="str">
            <v>UN</v>
          </cell>
          <cell r="D2411">
            <v>12.5466</v>
          </cell>
        </row>
        <row r="2412">
          <cell r="A2412" t="str">
            <v>001.18.15940</v>
          </cell>
          <cell r="B2412" t="str">
            <v>Fornecimento e instalação de ralo sifonado cônico pvc branco e cinza rígido p/ esgoto secundário, de altura regulável c/grelha simples n 212 100x40 mm</v>
          </cell>
          <cell r="C2412" t="str">
            <v>UN</v>
          </cell>
          <cell r="D2412">
            <v>16.886600000000001</v>
          </cell>
        </row>
        <row r="2413">
          <cell r="A2413" t="str">
            <v>001.18.15960</v>
          </cell>
          <cell r="B2413" t="str">
            <v>Fornecimento e instalação de ralo sifonado cônico pvc branco e cinza rígido p/ esgoto secundário, de altura regulável c/grelha cromada n 216 100x40 mm</v>
          </cell>
          <cell r="C2413" t="str">
            <v>UN</v>
          </cell>
          <cell r="D2413">
            <v>12.5466</v>
          </cell>
        </row>
        <row r="2414">
          <cell r="A2414" t="str">
            <v>001.18.15980</v>
          </cell>
          <cell r="B2414" t="str">
            <v>Fornecimento e instalaçao de ralo sifonado pvc branco e cinza rígido p/ esgoto secundário, para terraço, quadrado com grelha simples n. 201 100 x 53 x 40 mm</v>
          </cell>
          <cell r="C2414" t="str">
            <v>UN</v>
          </cell>
          <cell r="D2414">
            <v>11.666600000000001</v>
          </cell>
        </row>
        <row r="2415">
          <cell r="A2415" t="str">
            <v>001.18.16000</v>
          </cell>
          <cell r="B2415" t="str">
            <v>Fornecimento e instalação de ralo sifonado pvc branco e cinza rígido p/ esgoto secundário, para terraço, quadrado com grelha cromada n. 205 100 x 53 x 40 mm</v>
          </cell>
          <cell r="C2415" t="str">
            <v>UN</v>
          </cell>
          <cell r="D2415">
            <v>12.5466</v>
          </cell>
        </row>
        <row r="2416">
          <cell r="A2416" t="str">
            <v>001.18.16020</v>
          </cell>
          <cell r="B2416" t="str">
            <v>Tubo de ferro fundido tipo esgoto com ponta e bolsa 150 mm</v>
          </cell>
          <cell r="C2416" t="str">
            <v>ML</v>
          </cell>
          <cell r="D2416">
            <v>111.3096</v>
          </cell>
        </row>
        <row r="2417">
          <cell r="A2417" t="str">
            <v>001.18.16040</v>
          </cell>
          <cell r="B2417" t="str">
            <v>Tubo de ferro fundido tipo esgoto com ponta e bolsa 100 mm</v>
          </cell>
          <cell r="C2417" t="str">
            <v>ML</v>
          </cell>
          <cell r="D2417">
            <v>62.589599999999997</v>
          </cell>
        </row>
        <row r="2418">
          <cell r="A2418" t="str">
            <v>001.18.16060</v>
          </cell>
          <cell r="B2418" t="str">
            <v>Tubo de ferro fundido tipo esgoto com ponta e bolsa 75 mm</v>
          </cell>
          <cell r="C2418" t="str">
            <v>ML</v>
          </cell>
          <cell r="D2418">
            <v>45.003300000000003</v>
          </cell>
        </row>
        <row r="2419">
          <cell r="A2419" t="str">
            <v>001.18.16080</v>
          </cell>
          <cell r="B2419" t="str">
            <v>Tubo de ferro fundido tipo esgoto com ponta e bolsa 50 mm</v>
          </cell>
          <cell r="C2419" t="str">
            <v>ML</v>
          </cell>
          <cell r="D2419">
            <v>30.222000000000001</v>
          </cell>
        </row>
        <row r="2420">
          <cell r="A2420" t="str">
            <v>001.18.16100</v>
          </cell>
          <cell r="B2420" t="str">
            <v>Joelho 90º  de ferro fundido tipo esgoto diam.150 mm</v>
          </cell>
          <cell r="C2420" t="str">
            <v>UN</v>
          </cell>
          <cell r="D2420">
            <v>76.886499999999998</v>
          </cell>
        </row>
        <row r="2421">
          <cell r="A2421" t="str">
            <v>001.18.16120</v>
          </cell>
          <cell r="B2421" t="str">
            <v>Joelho 90º  de ferro fundido tipo esgoto diam.100 mm</v>
          </cell>
          <cell r="C2421" t="str">
            <v>UN</v>
          </cell>
          <cell r="D2421">
            <v>52.619</v>
          </cell>
        </row>
        <row r="2422">
          <cell r="A2422" t="str">
            <v>001.18.16140</v>
          </cell>
          <cell r="B2422" t="str">
            <v>Joelho 90º  de ferro fundido tipo esgoto diam. 75 mm</v>
          </cell>
          <cell r="C2422" t="str">
            <v>UN</v>
          </cell>
          <cell r="D2422">
            <v>37.807200000000002</v>
          </cell>
        </row>
        <row r="2423">
          <cell r="A2423" t="str">
            <v>001.18.16160</v>
          </cell>
          <cell r="B2423" t="str">
            <v>Joelho 90º  de ferro fundido tipo esgoto diam. 50 mm</v>
          </cell>
          <cell r="C2423" t="str">
            <v>UN</v>
          </cell>
          <cell r="D2423">
            <v>24.280999999999999</v>
          </cell>
        </row>
        <row r="2424">
          <cell r="A2424" t="str">
            <v>001.18.16180</v>
          </cell>
          <cell r="B2424" t="str">
            <v>Junção de 45º  de ferro fundido tipo esgoto diam. 50x50   mm</v>
          </cell>
          <cell r="C2424" t="str">
            <v>UN</v>
          </cell>
          <cell r="D2424">
            <v>34.475700000000003</v>
          </cell>
        </row>
        <row r="2425">
          <cell r="A2425" t="str">
            <v>001.18.16200</v>
          </cell>
          <cell r="B2425" t="str">
            <v>Junção de 45º  de ferro fundido tipo esgoto diam. 75x50   mm</v>
          </cell>
          <cell r="C2425" t="str">
            <v>UN</v>
          </cell>
          <cell r="D2425">
            <v>37.825699999999998</v>
          </cell>
        </row>
        <row r="2426">
          <cell r="A2426" t="str">
            <v>001.18.16220</v>
          </cell>
          <cell r="B2426" t="str">
            <v>Junção de 45º  de ferro fundido tipo esgoto diam. 75x75   mm</v>
          </cell>
          <cell r="C2426" t="str">
            <v>UN</v>
          </cell>
          <cell r="D2426">
            <v>51.588000000000001</v>
          </cell>
        </row>
        <row r="2427">
          <cell r="A2427" t="str">
            <v>001.18.16240</v>
          </cell>
          <cell r="B2427" t="str">
            <v>Junção de 45º  de ferro fundido tipo esgoto diam. 100x50  mm</v>
          </cell>
          <cell r="C2427" t="str">
            <v>UN</v>
          </cell>
          <cell r="D2427">
            <v>54.3352</v>
          </cell>
        </row>
        <row r="2428">
          <cell r="A2428" t="str">
            <v>001.18.16260</v>
          </cell>
          <cell r="B2428" t="str">
            <v>Junção de 45º  de ferro fundido tipo esgoto diam. 100x75  mm</v>
          </cell>
          <cell r="C2428" t="str">
            <v>UN</v>
          </cell>
          <cell r="D2428">
            <v>64.967500000000001</v>
          </cell>
        </row>
        <row r="2429">
          <cell r="A2429" t="str">
            <v>001.18.16280</v>
          </cell>
          <cell r="B2429" t="str">
            <v>Junção de 45º  de ferro fundido tipo esgoto diam. 100x100 mm</v>
          </cell>
          <cell r="C2429" t="str">
            <v>UN</v>
          </cell>
          <cell r="D2429">
            <v>76.299899999999994</v>
          </cell>
        </row>
        <row r="2430">
          <cell r="A2430" t="str">
            <v>001.18.16300</v>
          </cell>
          <cell r="B2430" t="str">
            <v>Junção de 45º  de ferro fundido tipo esgoto diam. 150x75  mm</v>
          </cell>
          <cell r="C2430" t="str">
            <v>UN</v>
          </cell>
          <cell r="D2430">
            <v>77.706900000000005</v>
          </cell>
        </row>
        <row r="2431">
          <cell r="A2431" t="str">
            <v>001.18.16320</v>
          </cell>
          <cell r="B2431" t="str">
            <v>Junção de 45º  de ferro fundido tipo esgoto diam. 150x100 mm</v>
          </cell>
          <cell r="C2431" t="str">
            <v>UN</v>
          </cell>
          <cell r="D2431">
            <v>101.93689999999999</v>
          </cell>
        </row>
        <row r="2432">
          <cell r="A2432" t="str">
            <v>001.18.16340</v>
          </cell>
          <cell r="B2432" t="str">
            <v>Junção de 45º  de ferro fundido tipo esgoto diam  150x150 mm</v>
          </cell>
          <cell r="C2432" t="str">
            <v>UN</v>
          </cell>
          <cell r="D2432">
            <v>122.5731</v>
          </cell>
        </row>
        <row r="2433">
          <cell r="A2433" t="str">
            <v>001.18.16360</v>
          </cell>
          <cell r="B2433" t="str">
            <v>Junção dupla de 45º de ferro fundido tipo esgoto diam. 100x100 mm</v>
          </cell>
          <cell r="C2433" t="str">
            <v>UN</v>
          </cell>
          <cell r="D2433">
            <v>81.119900000000001</v>
          </cell>
        </row>
        <row r="2434">
          <cell r="A2434" t="str">
            <v>001.18.16380</v>
          </cell>
          <cell r="B2434" t="str">
            <v>Luva bipartida  de ferro fundido tipo esgoto diam. 150 mm</v>
          </cell>
          <cell r="C2434" t="str">
            <v>UN</v>
          </cell>
          <cell r="D2434">
            <v>63.1965</v>
          </cell>
        </row>
        <row r="2435">
          <cell r="A2435" t="str">
            <v>001.18.16400</v>
          </cell>
          <cell r="B2435" t="str">
            <v>Luva bipartida  de ferro fundido tipo esgoto diam. 100 mm</v>
          </cell>
          <cell r="C2435" t="str">
            <v>UN</v>
          </cell>
          <cell r="D2435">
            <v>38.095799999999997</v>
          </cell>
        </row>
        <row r="2436">
          <cell r="A2436" t="str">
            <v>001.18.16420</v>
          </cell>
          <cell r="B2436" t="str">
            <v>Luva bipartida  de ferro fundido tipo esgoto diam. 75  mm</v>
          </cell>
          <cell r="C2436" t="str">
            <v>UN</v>
          </cell>
          <cell r="D2436">
            <v>30.702400000000001</v>
          </cell>
        </row>
        <row r="2437">
          <cell r="A2437" t="str">
            <v>001.18.16440</v>
          </cell>
          <cell r="B2437" t="str">
            <v>Luva bipartida  de ferro fundido tipo esgoto diam. 50  mm</v>
          </cell>
          <cell r="C2437" t="str">
            <v>UN</v>
          </cell>
          <cell r="D2437">
            <v>22.130600000000001</v>
          </cell>
        </row>
        <row r="2438">
          <cell r="A2438" t="str">
            <v>001.18.16460</v>
          </cell>
          <cell r="B2438" t="str">
            <v>Fornecimento e instalação de placa cega de ferro fundido tipo esgoto diam.150 mm</v>
          </cell>
          <cell r="C2438" t="str">
            <v>UN</v>
          </cell>
          <cell r="D2438">
            <v>36.133400000000002</v>
          </cell>
        </row>
        <row r="2439">
          <cell r="A2439" t="str">
            <v>001.18.16480</v>
          </cell>
          <cell r="B2439" t="str">
            <v>Fornecimento e instalação de placa cega de ferro fundido tipo esgoto diam.100 mm</v>
          </cell>
          <cell r="C2439" t="str">
            <v>UN</v>
          </cell>
          <cell r="D2439">
            <v>21.876999999999999</v>
          </cell>
        </row>
        <row r="2440">
          <cell r="A2440" t="str">
            <v>001.18.16500</v>
          </cell>
          <cell r="B2440" t="str">
            <v>Fornecimento e instalação de placa cega de ferro fundido tipo esgoto diam. 75  mm</v>
          </cell>
          <cell r="C2440" t="str">
            <v>UN</v>
          </cell>
          <cell r="D2440">
            <v>18.817299999999999</v>
          </cell>
        </row>
        <row r="2441">
          <cell r="A2441" t="str">
            <v>001.18.16520</v>
          </cell>
          <cell r="B2441" t="str">
            <v>Fornecimento e instalação de placa cega de ferro fundido tipo esgoto diam. 50  mm</v>
          </cell>
          <cell r="C2441" t="str">
            <v>UN</v>
          </cell>
          <cell r="D2441">
            <v>12.9061</v>
          </cell>
        </row>
        <row r="2442">
          <cell r="A2442" t="str">
            <v>001.18.16540</v>
          </cell>
          <cell r="B2442" t="str">
            <v>Fornecimento e instalação de joelho de 45º de ferro fundido tipo esgoto  diam. 150 mm</v>
          </cell>
          <cell r="C2442" t="str">
            <v>UN</v>
          </cell>
          <cell r="D2442">
            <v>65.796499999999995</v>
          </cell>
        </row>
        <row r="2443">
          <cell r="A2443" t="str">
            <v>001.18.16560</v>
          </cell>
          <cell r="B2443" t="str">
            <v>Fornecimento e instalação de joelho de 45º de ferro fundido tipo esgoto  diam. 100 mm</v>
          </cell>
          <cell r="C2443" t="str">
            <v>UN</v>
          </cell>
          <cell r="D2443">
            <v>41.855800000000002</v>
          </cell>
        </row>
        <row r="2444">
          <cell r="A2444" t="str">
            <v>001.18.16580</v>
          </cell>
          <cell r="B2444" t="str">
            <v>Fornecimento e instalação de joleho de 45º de ferro fundido tipo esgoto  diam.  75  mm</v>
          </cell>
          <cell r="C2444" t="str">
            <v>UN</v>
          </cell>
          <cell r="D2444">
            <v>30.840599999999998</v>
          </cell>
        </row>
        <row r="2445">
          <cell r="A2445" t="str">
            <v>001.18.16600</v>
          </cell>
          <cell r="B2445" t="str">
            <v>Fornecimento e instalação de joelho de 45º de ferro fundido tipo esgoto  diam.  50  mm</v>
          </cell>
          <cell r="C2445" t="str">
            <v>UN</v>
          </cell>
          <cell r="D2445">
            <v>24.352399999999999</v>
          </cell>
        </row>
        <row r="2446">
          <cell r="A2446" t="str">
            <v>001.18.16620</v>
          </cell>
          <cell r="B2446" t="str">
            <v>Fornecimento e instalação de bucha de redução de ferro fundido tipo esgoto diam. 150x100 mm</v>
          </cell>
          <cell r="C2446" t="str">
            <v>UN</v>
          </cell>
          <cell r="D2446">
            <v>48.129399999999997</v>
          </cell>
        </row>
        <row r="2447">
          <cell r="A2447" t="str">
            <v>001.18.16640</v>
          </cell>
          <cell r="B2447" t="str">
            <v>Fornecimento e instalação de bucha de redução de ferro fundido tipo esgoto diam. 100x75  mm</v>
          </cell>
          <cell r="C2447" t="str">
            <v>UN</v>
          </cell>
          <cell r="D2447">
            <v>24.4129</v>
          </cell>
        </row>
        <row r="2448">
          <cell r="A2448" t="str">
            <v>001.18.16660</v>
          </cell>
          <cell r="B2448" t="str">
            <v>Fornecimento e instalação de bucha de redução de ferro fundido tipo esgoto diam. 75x50   mm</v>
          </cell>
          <cell r="C2448" t="str">
            <v>UN</v>
          </cell>
          <cell r="D2448">
            <v>15.606999999999999</v>
          </cell>
        </row>
        <row r="2449">
          <cell r="A2449" t="str">
            <v>001.18.16680</v>
          </cell>
          <cell r="B2449" t="str">
            <v>Fornecimento e instalação de tee sanitário de ferro fundido tipo esgoto diam.150x100 mm</v>
          </cell>
          <cell r="C2449" t="str">
            <v>UN</v>
          </cell>
          <cell r="D2449">
            <v>83.498800000000003</v>
          </cell>
        </row>
        <row r="2450">
          <cell r="A2450" t="str">
            <v>001.18.16700</v>
          </cell>
          <cell r="B2450" t="str">
            <v>Fornecimento e instalação de tee sanitário de ferro fundido tipo esgoto diam.100x100 mm</v>
          </cell>
          <cell r="C2450" t="str">
            <v>UN</v>
          </cell>
          <cell r="D2450">
            <v>64.459900000000005</v>
          </cell>
        </row>
        <row r="2451">
          <cell r="A2451" t="str">
            <v>001.18.16720</v>
          </cell>
          <cell r="B2451" t="str">
            <v>Fornecimento e instalação de tee sanitário de ferro fundido tipo esgoto diam. 75x100 mm</v>
          </cell>
          <cell r="C2451" t="str">
            <v>UN</v>
          </cell>
          <cell r="D2451">
            <v>53.167499999999997</v>
          </cell>
        </row>
        <row r="2452">
          <cell r="A2452" t="str">
            <v>001.18.16740</v>
          </cell>
          <cell r="B2452" t="str">
            <v>Fornecimento e instalação de tee sanitário de ferro fundido tipo esgoto diam. 50x100 mm</v>
          </cell>
          <cell r="C2452" t="str">
            <v>UN</v>
          </cell>
          <cell r="D2452">
            <v>51.602899999999998</v>
          </cell>
        </row>
        <row r="2453">
          <cell r="A2453" t="str">
            <v>001.18.16760</v>
          </cell>
          <cell r="B2453" t="str">
            <v>Fornecimento e instalação de tee sanitário de ferro fundido tipo esgoto diam. 75x75   mm</v>
          </cell>
          <cell r="C2453" t="str">
            <v>UN</v>
          </cell>
          <cell r="D2453">
            <v>47.917999999999999</v>
          </cell>
        </row>
        <row r="2454">
          <cell r="A2454" t="str">
            <v>001.18.16780</v>
          </cell>
          <cell r="B2454" t="str">
            <v>Fornecimento e instalação de tee sanitário de ferro fundido tipo esgoto diam. 75x50   mm</v>
          </cell>
          <cell r="C2454" t="str">
            <v>UN</v>
          </cell>
          <cell r="D2454">
            <v>40.425699999999999</v>
          </cell>
        </row>
        <row r="2455">
          <cell r="A2455" t="str">
            <v>001.18.16800</v>
          </cell>
          <cell r="B2455" t="str">
            <v>Fornecimento e instalação de tee sanitário de ferro fundido tipo esgoto diam. 50x50   mm</v>
          </cell>
          <cell r="C2455" t="str">
            <v>UN</v>
          </cell>
          <cell r="D2455">
            <v>32.525700000000001</v>
          </cell>
        </row>
        <row r="2456">
          <cell r="A2456" t="str">
            <v>001.18.16820</v>
          </cell>
          <cell r="B2456" t="str">
            <v>Execução de caixa de inspeção em alvenaria de tijolos maciço de 1/2 vez revestida com argamassa de cimento e areia 1:3 com impermeabilizante e tampa de concreto armado (e=0.07 m) conf. det. n. 15 dop 20 x 20 x 20 cm</v>
          </cell>
          <cell r="C2456" t="str">
            <v>UN</v>
          </cell>
          <cell r="D2456">
            <v>22.7745</v>
          </cell>
        </row>
        <row r="2457">
          <cell r="A2457" t="str">
            <v>001.18.16840</v>
          </cell>
          <cell r="B2457" t="str">
            <v>Execução de caixa de inspeção em alvenaria de tijolos maciço de 1/2 vez revestida com argamassa de cimento e areia 1:3 com impermeabilizante e tampa de concreto armado (e=0.07 m) conf. det. n. 15 dop 30 x 30 x 20 cm</v>
          </cell>
          <cell r="C2457" t="str">
            <v>UN</v>
          </cell>
          <cell r="D2457">
            <v>39.125500000000002</v>
          </cell>
        </row>
        <row r="2458">
          <cell r="A2458" t="str">
            <v>001.18.16860</v>
          </cell>
          <cell r="B2458" t="str">
            <v>Execução de caixa de inspeção em alvenaria de tijolos maciço de 1/2 vez revestida com argamassa de cimento e areia 1:3 com impermeabilizante e tampa de concreto armado (e=0.07 m) conf. det. n. 15 dop 40 x 40 x 30 cm</v>
          </cell>
          <cell r="C2458" t="str">
            <v>UN</v>
          </cell>
          <cell r="D2458">
            <v>53.394300000000001</v>
          </cell>
        </row>
        <row r="2459">
          <cell r="A2459" t="str">
            <v>001.18.16880</v>
          </cell>
          <cell r="B2459" t="str">
            <v>Execução de caixa de inspeção em alvenaria de tijolos maciço de 1/2 vez revestida com argamassa de cimento e areia 1:3 com impermeabilizante e tampa de concreto armado (e=0.07 m) conf. det. n. 15 dop 50 x 50 x 30 cm</v>
          </cell>
          <cell r="C2459" t="str">
            <v>UN</v>
          </cell>
          <cell r="D2459">
            <v>65.128699999999995</v>
          </cell>
        </row>
        <row r="2460">
          <cell r="A2460" t="str">
            <v>001.18.16900</v>
          </cell>
          <cell r="B2460" t="str">
            <v>Execução de caixa de inspeção em alvenaria de tijolos maciço de 1/2 vez revestida com argamassa de cimento e areia 1:3 com impermeabilizante e tampa de concreto armado (e=0.07 m) conf. det. n. 15 dop 50 x 50 x 40 cm</v>
          </cell>
          <cell r="C2460" t="str">
            <v>UN</v>
          </cell>
          <cell r="D2460">
            <v>69.978999999999999</v>
          </cell>
        </row>
        <row r="2461">
          <cell r="A2461" t="str">
            <v>001.18.16920</v>
          </cell>
          <cell r="B2461" t="str">
            <v>Execução de caixa de inspeção em alvenaria de tijolos maciço de 1/2 vez revestida com argamassa de cimento e areia 1:3 com impermeabilizante e tampa de concreto armado (e=0.07 m) conf. det. n. 15 dop 60 x 60 x 50 cm</v>
          </cell>
          <cell r="C2461" t="str">
            <v>UN</v>
          </cell>
          <cell r="D2461">
            <v>95.400899999999993</v>
          </cell>
        </row>
        <row r="2462">
          <cell r="A2462" t="str">
            <v>001.18.16940</v>
          </cell>
          <cell r="B2462" t="str">
            <v>Execução de caixa de inspeção em alvenaria de tijolos maciço de 1/2 vez revestida com argamassa de cimento e areia 1:3 com impermeabilizante e tampa de concreto armado (e=0.07 m) conf. det. n. 15 dop 70 x 70 x 50 cm</v>
          </cell>
          <cell r="C2462" t="str">
            <v>UN</v>
          </cell>
          <cell r="D2462">
            <v>110.96420000000001</v>
          </cell>
        </row>
        <row r="2463">
          <cell r="A2463" t="str">
            <v>001.18.16960</v>
          </cell>
          <cell r="B2463" t="str">
            <v>Execução de caixa de inspeção em alvenaria de tijolos maciço de 1/2 vez revestida com argamassa de cimento e areia 1:3 com impermeabilizante e tampa de concreto armado (e=0.07 m) conf. det. n. 15 dop 80 x 80 x 60 cm</v>
          </cell>
          <cell r="C2463" t="str">
            <v>UN</v>
          </cell>
          <cell r="D2463">
            <v>141.27549999999999</v>
          </cell>
        </row>
        <row r="2464">
          <cell r="A2464" t="str">
            <v>001.18.16980</v>
          </cell>
          <cell r="B2464" t="str">
            <v>Execução de caixa de inspeção em alvenaria de tijolos maciço de 1/2 vez revestida com argamassa de cimento e areia 1:3 com impermeabilizante e tampa de concreto armado (e=0.07 m) conf. det. n. 15 dop 100 x 100 x 100 cm</v>
          </cell>
          <cell r="C2464" t="str">
            <v>UN</v>
          </cell>
          <cell r="D2464">
            <v>233.61449999999999</v>
          </cell>
        </row>
        <row r="2465">
          <cell r="A2465" t="str">
            <v>001.18.17000</v>
          </cell>
          <cell r="B2465" t="str">
            <v>Execução de caixa de gordura diâmetro 300 mm x 500 mm de altura livre conf.det.nº14 dop</v>
          </cell>
          <cell r="C2465" t="str">
            <v>UN</v>
          </cell>
          <cell r="D2465">
            <v>69.629199999999997</v>
          </cell>
        </row>
        <row r="2466">
          <cell r="A2466" t="str">
            <v>001.18.17020</v>
          </cell>
          <cell r="B2466" t="str">
            <v>Execução de caixa de gordura diâmetro 150 mm</v>
          </cell>
          <cell r="C2466" t="str">
            <v>UN</v>
          </cell>
          <cell r="D2466">
            <v>37.523299999999999</v>
          </cell>
        </row>
        <row r="2467">
          <cell r="A2467" t="str">
            <v>001.18.17040</v>
          </cell>
          <cell r="B2467" t="str">
            <v>Execução de caixa de gordura de pvc(cx43)c/tampa de alumínio 250x230x75mm</v>
          </cell>
          <cell r="C2467" t="str">
            <v>UN</v>
          </cell>
          <cell r="D2467">
            <v>55.006599999999999</v>
          </cell>
        </row>
        <row r="2468">
          <cell r="A2468" t="str">
            <v>001.18.17060</v>
          </cell>
          <cell r="B2468" t="str">
            <v>Execução de caixa de gordura de pvc (cx43)c/tampa de pvc 250x230x75mm</v>
          </cell>
          <cell r="C2468" t="str">
            <v>UN</v>
          </cell>
          <cell r="D2468">
            <v>21.7866</v>
          </cell>
        </row>
        <row r="2469">
          <cell r="A2469" t="str">
            <v>001.18.17080</v>
          </cell>
          <cell r="B2469" t="str">
            <v>Execução de fossa séptica conf. det. n. 8 dop 1.60 x 0.80 x 1.50 m</v>
          </cell>
          <cell r="C2469" t="str">
            <v>UN</v>
          </cell>
          <cell r="D2469">
            <v>916.51620000000003</v>
          </cell>
        </row>
        <row r="2470">
          <cell r="A2470" t="str">
            <v>001.18.17100</v>
          </cell>
          <cell r="B2470" t="str">
            <v>Execução de fossa séptica conf. det. n. 2.50 x 1.15 x 1.50 m</v>
          </cell>
          <cell r="C2470" t="str">
            <v>UN</v>
          </cell>
          <cell r="D2470">
            <v>1466.0567000000001</v>
          </cell>
        </row>
        <row r="2471">
          <cell r="A2471" t="str">
            <v>001.18.17120</v>
          </cell>
          <cell r="B2471" t="str">
            <v>Execução de fossa séptica conf. det. n. 2.80 x 1.40 x 1.50 m</v>
          </cell>
          <cell r="C2471" t="str">
            <v>UN</v>
          </cell>
          <cell r="D2471">
            <v>1685.2429</v>
          </cell>
        </row>
        <row r="2472">
          <cell r="A2472" t="str">
            <v>001.18.17140</v>
          </cell>
          <cell r="B2472" t="str">
            <v>Execução de fossa séptica conf. det. n. 3.20 x 1.60 x 1.80 m</v>
          </cell>
          <cell r="C2472" t="str">
            <v>UN</v>
          </cell>
          <cell r="D2472">
            <v>2243.0356999999999</v>
          </cell>
        </row>
        <row r="2473">
          <cell r="A2473" t="str">
            <v>001.18.17160</v>
          </cell>
          <cell r="B2473" t="str">
            <v>Execução de fossa séptica conf. det. n. 3.50 x 1.75 x 1.80 m</v>
          </cell>
          <cell r="C2473" t="str">
            <v>UN</v>
          </cell>
          <cell r="D2473">
            <v>2557.8733999999999</v>
          </cell>
        </row>
        <row r="2474">
          <cell r="A2474" t="str">
            <v>001.18.17180</v>
          </cell>
          <cell r="B2474" t="str">
            <v>Execução de fossa séptica conf. det. n. 3.80 x 1.90 x 1.80 m</v>
          </cell>
          <cell r="C2474" t="str">
            <v>UN</v>
          </cell>
          <cell r="D2474">
            <v>2756.7292000000002</v>
          </cell>
        </row>
        <row r="2475">
          <cell r="A2475" t="str">
            <v>001.18.17200</v>
          </cell>
          <cell r="B2475" t="str">
            <v>Execução de fossa séptica conf. det. n. 4.00 x 2.00 x 1.80 m</v>
          </cell>
          <cell r="C2475" t="str">
            <v>UN</v>
          </cell>
          <cell r="D2475">
            <v>2980.3249999999998</v>
          </cell>
        </row>
        <row r="2476">
          <cell r="A2476" t="str">
            <v>001.18.17220</v>
          </cell>
          <cell r="B2476" t="str">
            <v>Execução de sumidouro conf. det. n. 12 dop diâmetro 1.50 m e profundidade 1.50 m</v>
          </cell>
          <cell r="C2476" t="str">
            <v>UN</v>
          </cell>
          <cell r="D2476">
            <v>542.82820000000004</v>
          </cell>
        </row>
        <row r="2477">
          <cell r="A2477" t="str">
            <v>001.18.17240</v>
          </cell>
          <cell r="B2477" t="str">
            <v>Execução de sumidouro conf. det. n. 12 dop diâmetro 1.50 e prof. 2.00 m</v>
          </cell>
          <cell r="C2477" t="str">
            <v>UN</v>
          </cell>
          <cell r="D2477">
            <v>621.49950000000001</v>
          </cell>
        </row>
        <row r="2478">
          <cell r="A2478" t="str">
            <v>001.18.17260</v>
          </cell>
          <cell r="B2478" t="str">
            <v>Execução de sumidouro conf. det. n. 12 dop diâmetro 1.50 e prof. 3.00 m</v>
          </cell>
          <cell r="C2478" t="str">
            <v>UN</v>
          </cell>
          <cell r="D2478">
            <v>792.70230000000004</v>
          </cell>
        </row>
        <row r="2479">
          <cell r="A2479" t="str">
            <v>001.18.17280</v>
          </cell>
          <cell r="B2479" t="str">
            <v>Execução de sumidouro conf. det. n. 12 dop diâmetro 2.00 m e prof. 2.00 m</v>
          </cell>
          <cell r="C2479" t="str">
            <v>UN</v>
          </cell>
          <cell r="D2479">
            <v>923.41049999999996</v>
          </cell>
        </row>
        <row r="2480">
          <cell r="A2480" t="str">
            <v>001.18.17300</v>
          </cell>
          <cell r="B2480" t="str">
            <v>Execução de sumidouro conf. det. n. 12 dop diâmetro 2.00 m e prof. 3.00m</v>
          </cell>
          <cell r="C2480" t="str">
            <v>UN</v>
          </cell>
          <cell r="D2480">
            <v>1161.7868000000001</v>
          </cell>
        </row>
        <row r="2481">
          <cell r="A2481" t="str">
            <v>001.18.17320</v>
          </cell>
          <cell r="B2481" t="str">
            <v>Execução de sumidouro conf. det. n. 12 dop diâmetro 2.00 e prof. 3.20 m</v>
          </cell>
          <cell r="C2481" t="str">
            <v>UN</v>
          </cell>
          <cell r="D2481">
            <v>1209.8548000000001</v>
          </cell>
        </row>
        <row r="2482">
          <cell r="A2482" t="str">
            <v>001.18.17340</v>
          </cell>
          <cell r="B2482" t="str">
            <v>Execução de sumidouro conf. det. n. 12 dop diâmetro 2.00 m e prof. 4.15 m</v>
          </cell>
          <cell r="C2482" t="str">
            <v>UN</v>
          </cell>
          <cell r="D2482">
            <v>1436.5802000000001</v>
          </cell>
        </row>
        <row r="2483">
          <cell r="A2483" t="str">
            <v>001.18.17360</v>
          </cell>
          <cell r="B2483" t="str">
            <v>Execução de sumidouro conf. det. n. 12 dop diâmetro 2.00 m e prof. 4.50 m</v>
          </cell>
          <cell r="C2483" t="str">
            <v>UN</v>
          </cell>
          <cell r="D2483">
            <v>1520.3245999999999</v>
          </cell>
        </row>
        <row r="2484">
          <cell r="A2484" t="str">
            <v>001.18.17380</v>
          </cell>
          <cell r="B2484" t="str">
            <v>Execução de sumidouro conf. det. n. 12 dop diâmetro 3.00 m e prof. 3.30 m</v>
          </cell>
          <cell r="C2484" t="str">
            <v>UN</v>
          </cell>
          <cell r="D2484">
            <v>2205.6950000000002</v>
          </cell>
        </row>
        <row r="2485">
          <cell r="A2485" t="str">
            <v>001.18.17400</v>
          </cell>
          <cell r="B2485" t="str">
            <v>Execução de filtro anaeróbico d = 2,20 m, conforme detalhe do dvop</v>
          </cell>
          <cell r="C2485" t="str">
            <v>UN</v>
          </cell>
          <cell r="D2485">
            <v>7692.9817000000003</v>
          </cell>
        </row>
        <row r="2486">
          <cell r="A2486" t="str">
            <v>001.18.17420</v>
          </cell>
          <cell r="B2486" t="str">
            <v>Fornecimento e aplicação de brita nr. 4</v>
          </cell>
          <cell r="C2486" t="str">
            <v>M3</v>
          </cell>
          <cell r="D2486">
            <v>62.571800000000003</v>
          </cell>
        </row>
        <row r="2487">
          <cell r="A2487" t="str">
            <v>001.18.17440</v>
          </cell>
          <cell r="B2487" t="str">
            <v>Execução de vala de infiltração com seção trapezoidal (base menor=0,50 m, base maior = 1,00 m), contendo camadas de brita nº 04 (0,20 m e 0,30 m) areia grossa( 0,50 m) e aterro ( 0,50m), inclusive 2 (dois) tubos de pvc perfurados p/ dreno - 100 mm, conf</v>
          </cell>
          <cell r="C2487" t="str">
            <v>ML</v>
          </cell>
          <cell r="D2487">
            <v>70.42</v>
          </cell>
        </row>
        <row r="2488">
          <cell r="A2488" t="str">
            <v>001.18.17460</v>
          </cell>
          <cell r="B2488" t="str">
            <v>Fornecimento de camada filtrante de areia 0.30 m e pedra 0.60 m (seixo rolado) apiloado s/ escavação</v>
          </cell>
          <cell r="C2488" t="str">
            <v>ML</v>
          </cell>
          <cell r="D2488">
            <v>50.232199999999999</v>
          </cell>
        </row>
        <row r="2489">
          <cell r="A2489" t="str">
            <v>001.18.17480</v>
          </cell>
          <cell r="B2489" t="str">
            <v>Fornecimento de dreno em pedra (cascalho) seccao trapezoidal base maior 60 cm base menor 30 cm e altura 50 cm incl escavação</v>
          </cell>
          <cell r="C2489" t="str">
            <v>ML</v>
          </cell>
          <cell r="D2489">
            <v>8.5206999999999997</v>
          </cell>
        </row>
        <row r="2490">
          <cell r="A2490" t="str">
            <v>001.18.17500</v>
          </cell>
          <cell r="B2490" t="str">
            <v>Fornecimento de dreno com secao trapezoidal (base menor = 0,50m, base maior = 1,0m e altura de 1,50m), em camadas de brita nº 2 e 4 e areia grossa inclusive tubo de pvc perfurado d=1,50 mm, conf. det. do dvop</v>
          </cell>
          <cell r="C2490" t="str">
            <v>ML</v>
          </cell>
          <cell r="D2490">
            <v>80.168999999999997</v>
          </cell>
        </row>
        <row r="2491">
          <cell r="A2491" t="str">
            <v>001.18.17520</v>
          </cell>
          <cell r="B2491" t="str">
            <v>Fornecimento e Instalação de Calha condutor (redondo ou retangular) e rufo em chapa galvanizada n.26 corte 25 cm</v>
          </cell>
          <cell r="C2491" t="str">
            <v>ML</v>
          </cell>
          <cell r="D2491">
            <v>14.2499</v>
          </cell>
        </row>
        <row r="2492">
          <cell r="A2492" t="str">
            <v>001.18.17540</v>
          </cell>
          <cell r="B2492" t="str">
            <v>Fornecimento e Instalação de Calha condutor (redondo ou retangular) e rufo em chapa galvanizada n.26 corte 40 cm</v>
          </cell>
          <cell r="C2492" t="str">
            <v>ML</v>
          </cell>
          <cell r="D2492">
            <v>19.180700000000002</v>
          </cell>
        </row>
        <row r="2493">
          <cell r="A2493" t="str">
            <v>001.18.17560</v>
          </cell>
          <cell r="B2493" t="str">
            <v>Fornecimento e Instalação de Calha condutor (redondo ou retangular) e rufo em chapa n. 24 corte 25 cm</v>
          </cell>
          <cell r="C2493" t="str">
            <v>ML</v>
          </cell>
          <cell r="D2493">
            <v>15.558</v>
          </cell>
        </row>
        <row r="2494">
          <cell r="A2494" t="str">
            <v>001.18.17580</v>
          </cell>
          <cell r="B2494" t="str">
            <v>Fornecimento e Instalação de Calha condutor (redondo ou retangular) e rufo em chapa n. 24 corte 30 cm</v>
          </cell>
          <cell r="C2494" t="str">
            <v>ML</v>
          </cell>
          <cell r="D2494">
            <v>16.896999999999998</v>
          </cell>
        </row>
        <row r="2495">
          <cell r="A2495" t="str">
            <v>001.18.17600</v>
          </cell>
          <cell r="B2495" t="str">
            <v>Fornecimento e Instalação de Calha condutor (redondo ou retangular) e rufo em chapa n. 24 corte 40 cm</v>
          </cell>
          <cell r="C2495" t="str">
            <v>ML</v>
          </cell>
          <cell r="D2495">
            <v>18.022500000000001</v>
          </cell>
        </row>
        <row r="2496">
          <cell r="A2496" t="str">
            <v>001.18.17620</v>
          </cell>
          <cell r="B2496" t="str">
            <v>Fornecimento e Instalação de Calha condutor (redondo ou retangular) e rufo em chapa n. 24 corte 50 cm</v>
          </cell>
          <cell r="C2496" t="str">
            <v>ML</v>
          </cell>
          <cell r="D2496">
            <v>22.132200000000001</v>
          </cell>
        </row>
        <row r="2497">
          <cell r="A2497" t="str">
            <v>001.18.17640</v>
          </cell>
          <cell r="B2497" t="str">
            <v>Fornecimento e Instalação de Calha condutor (redondo ou retangular) e rufo em chapa n. 24 corte 120 cm</v>
          </cell>
          <cell r="C2497" t="str">
            <v>M</v>
          </cell>
          <cell r="D2497">
            <v>20.301300000000001</v>
          </cell>
        </row>
        <row r="2498">
          <cell r="A2498" t="str">
            <v>001.18.17660</v>
          </cell>
          <cell r="B2498" t="str">
            <v>Fornecimento e instalação de extintor de incêndio tipo manual com suporte de parede, água pressurizada 10 litros</v>
          </cell>
          <cell r="C2498" t="str">
            <v>UN</v>
          </cell>
          <cell r="D2498">
            <v>53</v>
          </cell>
        </row>
        <row r="2499">
          <cell r="A2499" t="str">
            <v>001.18.17680</v>
          </cell>
          <cell r="B2499" t="str">
            <v>Fornecimento e instalação de extintor de incêndio tipo manual com suporte de parede, co2 - gas carbonico 6 kg</v>
          </cell>
          <cell r="C2499" t="str">
            <v>UN</v>
          </cell>
          <cell r="D2499">
            <v>178</v>
          </cell>
        </row>
        <row r="2500">
          <cell r="A2500" t="str">
            <v>001.18.17700</v>
          </cell>
          <cell r="B2500" t="str">
            <v>Fornecimento e instalação de extintor de incêndio tipo manual com suporte de parede, pó químico seco 4 kg</v>
          </cell>
          <cell r="C2500" t="str">
            <v>UN</v>
          </cell>
          <cell r="D2500">
            <v>55</v>
          </cell>
        </row>
        <row r="2501">
          <cell r="A2501" t="str">
            <v>001.18.17720</v>
          </cell>
          <cell r="B2501" t="str">
            <v>Fornecimento e instalação de tubo de aço galvanizado - classe média - tipo manesmann diâm. 63 mm</v>
          </cell>
          <cell r="C2501" t="str">
            <v>M</v>
          </cell>
          <cell r="D2501">
            <v>36.841999999999999</v>
          </cell>
        </row>
        <row r="2502">
          <cell r="A2502" t="str">
            <v>001.18.17740</v>
          </cell>
          <cell r="B2502" t="str">
            <v>Fornecimento e instalação de tubo de aço galvanizado - classe média - tipo manesmann diâm. 75 mm</v>
          </cell>
          <cell r="C2502" t="str">
            <v>M</v>
          </cell>
          <cell r="D2502">
            <v>41.195300000000003</v>
          </cell>
        </row>
        <row r="2503">
          <cell r="A2503" t="str">
            <v>001.18.17760</v>
          </cell>
          <cell r="B2503" t="str">
            <v>Fornecimento e instalação de luva c/ rosca - classe 10 - tipo tupyou similar diâm. 63 mm</v>
          </cell>
          <cell r="C2503" t="str">
            <v>UN</v>
          </cell>
          <cell r="D2503">
            <v>19.082899999999999</v>
          </cell>
        </row>
        <row r="2504">
          <cell r="A2504" t="str">
            <v>001.18.17780</v>
          </cell>
          <cell r="B2504" t="str">
            <v>Fornecimento e instalação de luva c/ rosca - classe 10 - tipo tupyou similar diâm. 75 mm</v>
          </cell>
          <cell r="C2504" t="str">
            <v>UN</v>
          </cell>
          <cell r="D2504">
            <v>26.994499999999999</v>
          </cell>
        </row>
        <row r="2505">
          <cell r="A2505" t="str">
            <v>001.18.17800</v>
          </cell>
          <cell r="B2505" t="str">
            <v>Fornecimento e instalação de joelho 90º aço galvanizado - tupy ou similar diâm. 63 mm</v>
          </cell>
          <cell r="C2505" t="str">
            <v>UN</v>
          </cell>
          <cell r="D2505">
            <v>30.532900000000001</v>
          </cell>
        </row>
        <row r="2506">
          <cell r="A2506" t="str">
            <v>001.18.17820</v>
          </cell>
          <cell r="B2506" t="str">
            <v>Fornecimento e instalação de joelho 90º aço galvanizado - tupy ou similar diâm. 75 mm</v>
          </cell>
          <cell r="C2506" t="str">
            <v>UN</v>
          </cell>
          <cell r="D2506">
            <v>34.044499999999999</v>
          </cell>
        </row>
        <row r="2507">
          <cell r="A2507" t="str">
            <v>001.18.17840</v>
          </cell>
          <cell r="B2507" t="str">
            <v>Fornecimento e instalação de tee aço galvanizado - tupyou similar diâm. 63 mm</v>
          </cell>
          <cell r="C2507" t="str">
            <v>UN</v>
          </cell>
          <cell r="D2507">
            <v>30.5945</v>
          </cell>
        </row>
        <row r="2508">
          <cell r="A2508" t="str">
            <v>001.18.17860</v>
          </cell>
          <cell r="B2508" t="str">
            <v>Fornecimento e instalação de flanges aço galvanizado - tupy ou similar diâm. 75 mm</v>
          </cell>
          <cell r="C2508" t="str">
            <v>UN</v>
          </cell>
          <cell r="D2508">
            <v>24.564499999999999</v>
          </cell>
        </row>
        <row r="2509">
          <cell r="A2509" t="str">
            <v>001.18.17880</v>
          </cell>
          <cell r="B2509" t="str">
            <v>Fornecimento e instalação de niple duplo de aço galvanizado - tupy ou similar diâm. 63 mm</v>
          </cell>
          <cell r="C2509" t="str">
            <v>UN</v>
          </cell>
          <cell r="D2509">
            <v>14.5329</v>
          </cell>
        </row>
        <row r="2510">
          <cell r="A2510" t="str">
            <v>001.18.17900</v>
          </cell>
          <cell r="B2510" t="str">
            <v>Fornecimento e instalação de niple duplo de aço galvanizado - tupy ou similar diâm. 75 mm</v>
          </cell>
          <cell r="C2510" t="str">
            <v>UN</v>
          </cell>
          <cell r="D2510">
            <v>20.394500000000001</v>
          </cell>
        </row>
        <row r="2511">
          <cell r="A2511" t="str">
            <v>001.18.17920</v>
          </cell>
          <cell r="B2511" t="str">
            <v>Fornecimento e instalação de luva de união c/ assento em bronze - tupy ou similar diâm. 63 mm</v>
          </cell>
          <cell r="C2511" t="str">
            <v>UN</v>
          </cell>
          <cell r="D2511">
            <v>38.044499999999999</v>
          </cell>
        </row>
        <row r="2512">
          <cell r="A2512" t="str">
            <v>001.18.17940</v>
          </cell>
          <cell r="B2512" t="str">
            <v>Fornecimento e instalação de luva de união c/ assento em bronze - tupy ou similar diâm. 75 mm</v>
          </cell>
          <cell r="C2512" t="str">
            <v>UN</v>
          </cell>
          <cell r="D2512">
            <v>47.106400000000001</v>
          </cell>
        </row>
        <row r="2513">
          <cell r="A2513" t="str">
            <v>001.18.17960</v>
          </cell>
          <cell r="B2513" t="str">
            <v>Fornecimento e instalação de registro de gaveta em bronze - acabamento bruto - niágara  ou similar diâm.63 mm</v>
          </cell>
          <cell r="C2513" t="str">
            <v>UN</v>
          </cell>
          <cell r="D2513">
            <v>93.832099999999997</v>
          </cell>
        </row>
        <row r="2514">
          <cell r="A2514" t="str">
            <v>001.18.17980</v>
          </cell>
          <cell r="B2514" t="str">
            <v>Fornecimento e instalação de registro de gaveta em bronze - acabamento bruto - niágara  ou similar diâm.75 mm</v>
          </cell>
          <cell r="C2514" t="str">
            <v>UN</v>
          </cell>
          <cell r="D2514">
            <v>147.52789999999999</v>
          </cell>
        </row>
        <row r="2515">
          <cell r="A2515" t="str">
            <v>001.18.18000</v>
          </cell>
          <cell r="B2515" t="str">
            <v>Fornecimento e instalação de válvula de retenção - aço galvanizado tupy classe 150 4 portinhola diâm.63 mm</v>
          </cell>
          <cell r="C2515" t="str">
            <v>UN</v>
          </cell>
          <cell r="D2515">
            <v>116.6521</v>
          </cell>
        </row>
        <row r="2516">
          <cell r="A2516" t="str">
            <v>001.18.18020</v>
          </cell>
          <cell r="B2516" t="str">
            <v>Fornecimento e instalação de válvula globo angular  - classe 150  diâm. 63 mm</v>
          </cell>
          <cell r="C2516" t="str">
            <v>UN</v>
          </cell>
          <cell r="D2516">
            <v>72.882099999999994</v>
          </cell>
        </row>
        <row r="2517">
          <cell r="A2517" t="str">
            <v>001.18.18040</v>
          </cell>
          <cell r="B2517" t="str">
            <v>Fornecimento e instalação de engate rápido """"""""store"""""""" c/ red. ferro galvanizado diâm. 63 mm x 35 mm</v>
          </cell>
          <cell r="C2517" t="str">
            <v>UN</v>
          </cell>
          <cell r="D2517">
            <v>10.8911</v>
          </cell>
        </row>
        <row r="2518">
          <cell r="A2518" t="str">
            <v>001.18.18060</v>
          </cell>
          <cell r="B2518" t="str">
            <v>Fornecimento e instalaçao de hidrante de recalque composto de caixa da alvenaria, registro globo angular 45º - 2 1/2"""""""" e tampa de fºfº 40 x 60 cm</v>
          </cell>
          <cell r="C2518" t="str">
            <v>UN</v>
          </cell>
          <cell r="D2518">
            <v>201.74969999999999</v>
          </cell>
        </row>
        <row r="2519">
          <cell r="A2519" t="str">
            <v>001.18.18080</v>
          </cell>
          <cell r="B2519" t="str">
            <v>Fornecimento e instalação de hidrante de recalque composto de caixa de alvenaria, registro globo angular 45º - 1 1/2"""""""" e tampa de fºfº 80x60 cm</v>
          </cell>
          <cell r="C2519" t="str">
            <v>UN</v>
          </cell>
          <cell r="D2519">
            <v>325.25369999999998</v>
          </cell>
        </row>
        <row r="2520">
          <cell r="A2520" t="str">
            <v>001.18.18100</v>
          </cell>
          <cell r="B2520" t="str">
            <v>Fornecimento e instalação de mangueira fibra sintética pura tipo i graud - tipo parsh ou similar com adaptador para esguicho diâm. 1 1/2 pol</v>
          </cell>
          <cell r="C2520" t="str">
            <v>UN</v>
          </cell>
          <cell r="D2520">
            <v>180.47329999999999</v>
          </cell>
        </row>
        <row r="2521">
          <cell r="A2521" t="str">
            <v>001.18.18120</v>
          </cell>
          <cell r="B2521" t="str">
            <v>Fornecimento e instalação de armário em chapa de aço-com ventilação adequada - visor c/ inspeção c/ inscrição incêndio, cesto interno p/ abrigo da mangueira e esguicho tipo """"""""bucha spiero"""""""" ou similar 72x50x18 cm</v>
          </cell>
          <cell r="C2521" t="str">
            <v>UN</v>
          </cell>
          <cell r="D2521">
            <v>109.47329999999999</v>
          </cell>
        </row>
        <row r="2522">
          <cell r="A2522" t="str">
            <v>001.18.18140</v>
          </cell>
          <cell r="B2522" t="str">
            <v>Fornecimento e instalação de bomba de incêndio - 4 cv/220v -1.800 rpm/60 hz - hm = 20 mca q=600l/min</v>
          </cell>
          <cell r="C2522" t="str">
            <v>UN</v>
          </cell>
          <cell r="D2522">
            <v>862.94659999999999</v>
          </cell>
        </row>
        <row r="2523">
          <cell r="A2523" t="str">
            <v>001.18.18160</v>
          </cell>
          <cell r="B2523" t="str">
            <v>Execução de caixa de alvenaria para abrigar bomba dosadora de cloro</v>
          </cell>
          <cell r="C2523" t="str">
            <v>UN</v>
          </cell>
          <cell r="D2523">
            <v>113.4735</v>
          </cell>
        </row>
        <row r="2524">
          <cell r="A2524" t="str">
            <v>001.18.18180</v>
          </cell>
          <cell r="B2524" t="str">
            <v>Fornecimento e instalação de bomba dosadora de cloro mod.10, v=2,05 l/h</v>
          </cell>
          <cell r="C2524" t="str">
            <v>UN</v>
          </cell>
          <cell r="D2524">
            <v>643.6694</v>
          </cell>
        </row>
        <row r="2525">
          <cell r="A2525" t="str">
            <v>001.18.18200</v>
          </cell>
          <cell r="B2525" t="str">
            <v>Fornecimento e instalação bomba dosadora de cloro mod. v - 1,5 com vazao maxima de 1,5 l/h de injetronic ou similar</v>
          </cell>
          <cell r="C2525" t="str">
            <v>UN</v>
          </cell>
          <cell r="D2525">
            <v>670.47329999999999</v>
          </cell>
        </row>
        <row r="2526">
          <cell r="A2526" t="str">
            <v>001.18.18220</v>
          </cell>
          <cell r="B2526" t="str">
            <v>Fornecimento e instalação de bomba submersa 400w diâmetro 3/4""""""""</v>
          </cell>
          <cell r="C2526" t="str">
            <v>UN</v>
          </cell>
          <cell r="D2526">
            <v>195.23660000000001</v>
          </cell>
        </row>
        <row r="2527">
          <cell r="A2527" t="str">
            <v>001.18.18240</v>
          </cell>
          <cell r="B2527" t="str">
            <v>Válvula  de pé com crivo de pvc tipo rosqueável 3/4 pol</v>
          </cell>
          <cell r="C2527" t="str">
            <v>UN</v>
          </cell>
          <cell r="D2527">
            <v>15.013</v>
          </cell>
        </row>
        <row r="2528">
          <cell r="A2528" t="str">
            <v>001.18.18260</v>
          </cell>
          <cell r="B2528" t="str">
            <v>Válvula  de pé com crivo de pvc tipo rosqueável 1 pol</v>
          </cell>
          <cell r="C2528" t="str">
            <v>UN</v>
          </cell>
          <cell r="D2528">
            <v>17.383800000000001</v>
          </cell>
        </row>
        <row r="2529">
          <cell r="A2529" t="str">
            <v>001.18.18280</v>
          </cell>
          <cell r="B2529" t="str">
            <v>Válvula  de pé com crivo de pvc tipo rosqueável 1 1/4 pol</v>
          </cell>
          <cell r="C2529" t="str">
            <v>UN</v>
          </cell>
          <cell r="D2529">
            <v>22.461300000000001</v>
          </cell>
        </row>
        <row r="2530">
          <cell r="A2530" t="str">
            <v>001.18.18300</v>
          </cell>
          <cell r="B2530" t="str">
            <v>Válvula de pé com crivo de pvc tipo rosqueável 1 1/2 pol</v>
          </cell>
          <cell r="C2530" t="str">
            <v>UN</v>
          </cell>
          <cell r="D2530">
            <v>22.0657</v>
          </cell>
        </row>
        <row r="2531">
          <cell r="A2531" t="str">
            <v>001.18.18320</v>
          </cell>
          <cell r="B2531" t="str">
            <v>Válvula de pé c/ crivo de bronze tipo rosqueável 3/4 pol</v>
          </cell>
          <cell r="C2531" t="str">
            <v>UN</v>
          </cell>
          <cell r="D2531">
            <v>16.573</v>
          </cell>
        </row>
        <row r="2532">
          <cell r="A2532" t="str">
            <v>001.18.18340</v>
          </cell>
          <cell r="B2532" t="str">
            <v>Válvula de pé c/ crivo de bronze tipo rosqueável 1 pol</v>
          </cell>
          <cell r="C2532" t="str">
            <v>UN</v>
          </cell>
          <cell r="D2532">
            <v>18.4238</v>
          </cell>
        </row>
        <row r="2533">
          <cell r="A2533" t="str">
            <v>001.18.18360</v>
          </cell>
          <cell r="B2533" t="str">
            <v>Válvula de pé c/ crivo de bronze tipo rosqueável 1 1/2 pol</v>
          </cell>
          <cell r="C2533" t="str">
            <v>UN</v>
          </cell>
          <cell r="D2533">
            <v>26.351700000000001</v>
          </cell>
        </row>
        <row r="2534">
          <cell r="A2534" t="str">
            <v>001.18.18380</v>
          </cell>
          <cell r="B2534" t="str">
            <v>Válvula de pé c/ crivo de bronze tipo rosqueável 2 pol</v>
          </cell>
          <cell r="C2534" t="str">
            <v>UN</v>
          </cell>
          <cell r="D2534">
            <v>35.9621</v>
          </cell>
        </row>
        <row r="2535">
          <cell r="A2535" t="str">
            <v>001.18.18400</v>
          </cell>
          <cell r="B2535" t="str">
            <v>Válvula de pé c/ crivo de bronze tipo rosqueável 2 1/2 pol</v>
          </cell>
          <cell r="C2535" t="str">
            <v>UN</v>
          </cell>
          <cell r="D2535">
            <v>53.337499999999999</v>
          </cell>
        </row>
        <row r="2536">
          <cell r="A2536" t="str">
            <v>001.18.18420</v>
          </cell>
          <cell r="B2536" t="str">
            <v>Válvula de retenção de bronze tipo rosqueável tipo vertical 3/4 pol</v>
          </cell>
          <cell r="C2536" t="str">
            <v>UN</v>
          </cell>
          <cell r="D2536">
            <v>17.143000000000001</v>
          </cell>
        </row>
        <row r="2537">
          <cell r="A2537" t="str">
            <v>001.18.18440</v>
          </cell>
          <cell r="B2537" t="str">
            <v>Válvula de retenção de bronze tipo rosqueável tipo vertical 1 pol</v>
          </cell>
          <cell r="C2537" t="str">
            <v>UN</v>
          </cell>
          <cell r="D2537">
            <v>21.623799999999999</v>
          </cell>
        </row>
        <row r="2538">
          <cell r="A2538" t="str">
            <v>001.18.18460</v>
          </cell>
          <cell r="B2538" t="str">
            <v>Válvula de retenção de bronze tipo rosqueável tipo vertical 1 1/2 pol</v>
          </cell>
          <cell r="C2538" t="str">
            <v>UN</v>
          </cell>
          <cell r="D2538">
            <v>29.851700000000001</v>
          </cell>
        </row>
        <row r="2539">
          <cell r="A2539" t="str">
            <v>001.18.18480</v>
          </cell>
          <cell r="B2539" t="str">
            <v>Válvula de retenção de bronze tipo rosqueável tipo vertical 2 pol</v>
          </cell>
          <cell r="C2539" t="str">
            <v>UN</v>
          </cell>
          <cell r="D2539">
            <v>35.882100000000001</v>
          </cell>
        </row>
        <row r="2540">
          <cell r="A2540" t="str">
            <v>001.18.18500</v>
          </cell>
          <cell r="B2540" t="str">
            <v>Válvula de retenção de bronze tipo rosqueável tipo vertical 2 1/2 pol</v>
          </cell>
          <cell r="C2540" t="str">
            <v>UN</v>
          </cell>
          <cell r="D2540">
            <v>64.777500000000003</v>
          </cell>
        </row>
        <row r="2541">
          <cell r="A2541" t="str">
            <v>001.18.18520</v>
          </cell>
          <cell r="B2541" t="str">
            <v>Válvula de retenção de bronze tipo rosqueável tipo horizontal 3/4 pol</v>
          </cell>
          <cell r="C2541" t="str">
            <v>UN</v>
          </cell>
          <cell r="D2541">
            <v>29.603000000000002</v>
          </cell>
        </row>
        <row r="2542">
          <cell r="A2542" t="str">
            <v>001.18.18540</v>
          </cell>
          <cell r="B2542" t="str">
            <v>Válvula de retenção de bronze tipo rosqueável tipo horizontal 1 pol</v>
          </cell>
          <cell r="C2542" t="str">
            <v>UN</v>
          </cell>
          <cell r="D2542">
            <v>37.623800000000003</v>
          </cell>
        </row>
        <row r="2543">
          <cell r="A2543" t="str">
            <v>001.18.18560</v>
          </cell>
          <cell r="B2543" t="str">
            <v>Válvula de retenção de bronze tipo rosqueável tipo horizontal 1 1/2 pol</v>
          </cell>
          <cell r="C2543" t="str">
            <v>UN</v>
          </cell>
          <cell r="D2543">
            <v>54.5017</v>
          </cell>
        </row>
        <row r="2544">
          <cell r="A2544" t="str">
            <v>001.18.18580</v>
          </cell>
          <cell r="B2544" t="str">
            <v>Válvula de retenção de bronze tipo rosqueável tipo horizontal 2 pol</v>
          </cell>
          <cell r="C2544" t="str">
            <v>UN</v>
          </cell>
          <cell r="D2544">
            <v>68.382099999999994</v>
          </cell>
        </row>
        <row r="2545">
          <cell r="A2545" t="str">
            <v>001.18.18600</v>
          </cell>
          <cell r="B2545" t="str">
            <v>Válvula de retenção de bronze tipo rosqueável tipo horizontal 2 1/2 pol</v>
          </cell>
          <cell r="C2545" t="str">
            <v>UN</v>
          </cell>
          <cell r="D2545">
            <v>119.7675</v>
          </cell>
        </row>
        <row r="2546">
          <cell r="A2546" t="str">
            <v>001.18.18620</v>
          </cell>
          <cell r="B2546" t="str">
            <v>Fornecimento, assentamento e rejuntamento de tubos de concreto com armação simples 1000 mm</v>
          </cell>
          <cell r="C2546" t="str">
            <v>ML</v>
          </cell>
          <cell r="D2546">
            <v>153.16970000000001</v>
          </cell>
        </row>
        <row r="2547">
          <cell r="A2547" t="str">
            <v>001.18.18640</v>
          </cell>
          <cell r="B2547" t="str">
            <v>Fornecimento, assentamento e rejuntamento de tubos de concreto com armação simples  800 mm</v>
          </cell>
          <cell r="C2547" t="str">
            <v>ML</v>
          </cell>
          <cell r="D2547">
            <v>111.8449</v>
          </cell>
        </row>
        <row r="2548">
          <cell r="A2548" t="str">
            <v>001.18.18660</v>
          </cell>
          <cell r="B2548" t="str">
            <v>Fornecimento, assentamento e rejuntamento de tubos de concreto com armação simples  600 mm</v>
          </cell>
          <cell r="C2548" t="str">
            <v>ML</v>
          </cell>
          <cell r="D2548">
            <v>84.959599999999995</v>
          </cell>
        </row>
        <row r="2549">
          <cell r="A2549" t="str">
            <v>001.18.18680</v>
          </cell>
          <cell r="B2549" t="str">
            <v>Fornecimento, assentamento e rejuntamento de tubos de concreto com armação simples  400 mm</v>
          </cell>
          <cell r="C2549" t="str">
            <v>ML</v>
          </cell>
          <cell r="D2549">
            <v>44.826799999999999</v>
          </cell>
        </row>
        <row r="2550">
          <cell r="A2550" t="str">
            <v>001.18.18700</v>
          </cell>
          <cell r="B2550" t="str">
            <v>Fornecimento, assentamento e rejuntamento de tubos de concreto com armação dupla 1000 mm</v>
          </cell>
          <cell r="C2550" t="str">
            <v>ML</v>
          </cell>
          <cell r="D2550">
            <v>188.16970000000001</v>
          </cell>
        </row>
        <row r="2551">
          <cell r="A2551" t="str">
            <v>001.18.18720</v>
          </cell>
          <cell r="B2551" t="str">
            <v>Fornecimento, assentamento e rejuntamento de tubos de concreto com armação dupla  800 mm</v>
          </cell>
          <cell r="C2551" t="str">
            <v>ML</v>
          </cell>
          <cell r="D2551">
            <v>135.8449</v>
          </cell>
        </row>
        <row r="2552">
          <cell r="A2552" t="str">
            <v>001.18.18740</v>
          </cell>
          <cell r="B2552" t="str">
            <v>Fornecimento, assentamento e rejuntamento de tubos de concreto sem armação  600 mm</v>
          </cell>
          <cell r="C2552" t="str">
            <v>ML</v>
          </cell>
          <cell r="D2552">
            <v>66.193399999999997</v>
          </cell>
        </row>
        <row r="2553">
          <cell r="A2553" t="str">
            <v>001.18.18760</v>
          </cell>
          <cell r="B2553" t="str">
            <v>Fornecimento, assentamento e rejuntamento de tubos de concreto sem armação  500 mm</v>
          </cell>
          <cell r="C2553" t="str">
            <v>ML</v>
          </cell>
          <cell r="D2553">
            <v>48.988999999999997</v>
          </cell>
        </row>
        <row r="2554">
          <cell r="A2554" t="str">
            <v>001.18.18780</v>
          </cell>
          <cell r="B2554" t="str">
            <v>Fornecimento, assentamento e rejuntamento de tubos de concreto sem armação  400 mm</v>
          </cell>
          <cell r="C2554" t="str">
            <v>ML</v>
          </cell>
          <cell r="D2554">
            <v>34.826799999999999</v>
          </cell>
        </row>
        <row r="2555">
          <cell r="A2555" t="str">
            <v>001.18.18800</v>
          </cell>
          <cell r="B2555" t="str">
            <v>Fornecimento, assentamento e rejuntamento de tubos de concreto sem armação  350 mm</v>
          </cell>
          <cell r="C2555" t="str">
            <v>ML</v>
          </cell>
          <cell r="D2555">
            <v>26.326799999999999</v>
          </cell>
        </row>
        <row r="2556">
          <cell r="A2556" t="str">
            <v>001.18.18820</v>
          </cell>
          <cell r="B2556" t="str">
            <v>Fornecimento, assentamento e rejuntamento de tubos de concreto sem armação  300 mm</v>
          </cell>
          <cell r="C2556" t="str">
            <v>ML</v>
          </cell>
          <cell r="D2556">
            <v>21.933299999999999</v>
          </cell>
        </row>
        <row r="2557">
          <cell r="A2557" t="str">
            <v>001.18.18840</v>
          </cell>
          <cell r="B2557" t="str">
            <v>Fornecimento, assentamento e rejuntamento de tubos de concreto sem armação  250 mm</v>
          </cell>
          <cell r="C2557" t="str">
            <v>ML</v>
          </cell>
          <cell r="D2557">
            <v>20.933299999999999</v>
          </cell>
        </row>
        <row r="2558">
          <cell r="A2558" t="str">
            <v>001.18.18860</v>
          </cell>
          <cell r="B2558" t="str">
            <v>Fornecimento, assentamento e rejuntamento de tubos de concreto sem armação  200 mm</v>
          </cell>
          <cell r="C2558" t="str">
            <v>ML</v>
          </cell>
          <cell r="D2558">
            <v>16.712299999999999</v>
          </cell>
        </row>
        <row r="2559">
          <cell r="A2559" t="str">
            <v>001.18.18880</v>
          </cell>
          <cell r="B2559" t="str">
            <v>Fornecimento, assentamento e rejuntamento de tubos de concreto sem armação  150 mm</v>
          </cell>
          <cell r="C2559" t="str">
            <v>ML</v>
          </cell>
          <cell r="D2559">
            <v>14.712300000000001</v>
          </cell>
        </row>
        <row r="2560">
          <cell r="A2560" t="str">
            <v>001.18.18900</v>
          </cell>
          <cell r="B2560" t="str">
            <v>Fornecimento, assentamento e rejuntamento de tubos de concreto sem armação  100 mm</v>
          </cell>
          <cell r="C2560" t="str">
            <v>ML</v>
          </cell>
          <cell r="D2560">
            <v>11.6637</v>
          </cell>
        </row>
        <row r="2561">
          <cell r="A2561" t="str">
            <v>001.18.18920</v>
          </cell>
          <cell r="B2561" t="str">
            <v>Fornecimento, assentamento e rejuntamento de tubo de concreto poroso mf 400 mm</v>
          </cell>
          <cell r="C2561" t="str">
            <v>ML</v>
          </cell>
          <cell r="D2561">
            <v>38.326799999999999</v>
          </cell>
        </row>
        <row r="2562">
          <cell r="A2562" t="str">
            <v>001.18.18940</v>
          </cell>
          <cell r="B2562" t="str">
            <v>Fornecimento, assentamento e rejuntamento de tubo de concreto poroso mf 350 mm</v>
          </cell>
          <cell r="C2562" t="str">
            <v>ML</v>
          </cell>
          <cell r="D2562">
            <v>28.326799999999999</v>
          </cell>
        </row>
        <row r="2563">
          <cell r="A2563" t="str">
            <v>001.18.18960</v>
          </cell>
          <cell r="B2563" t="str">
            <v>Fornecimento, assentamento e rejuntamento de tubo de concreto poroso mf 300 mm</v>
          </cell>
          <cell r="C2563" t="str">
            <v>ML</v>
          </cell>
          <cell r="D2563">
            <v>19.188600000000001</v>
          </cell>
        </row>
        <row r="2564">
          <cell r="A2564" t="str">
            <v>001.18.18980</v>
          </cell>
          <cell r="B2564" t="str">
            <v>Fornecimento, assentamento e rejuntamento de tubo de concreto poroso mf 250 mm</v>
          </cell>
          <cell r="C2564" t="str">
            <v>ML</v>
          </cell>
          <cell r="D2564">
            <v>22.433299999999999</v>
          </cell>
        </row>
        <row r="2565">
          <cell r="A2565" t="str">
            <v>001.18.19000</v>
          </cell>
          <cell r="B2565" t="str">
            <v>Fornecimento, assentamento e rejuntamento de tubo de concreto poroso mf 200 mm</v>
          </cell>
          <cell r="C2565" t="str">
            <v>ML</v>
          </cell>
          <cell r="D2565">
            <v>16.912299999999998</v>
          </cell>
        </row>
        <row r="2566">
          <cell r="A2566" t="str">
            <v>001.18.19020</v>
          </cell>
          <cell r="B2566" t="str">
            <v>Fornecimento, assentamento e rejuntamento de tubo de concreto poroso mf 150 mm</v>
          </cell>
          <cell r="C2566" t="str">
            <v>ML</v>
          </cell>
          <cell r="D2566">
            <v>16.912299999999998</v>
          </cell>
        </row>
        <row r="2567">
          <cell r="A2567" t="str">
            <v>001.18.19040</v>
          </cell>
          <cell r="B2567" t="str">
            <v>Fornecimento, assentamento e rejuntamento de tubo de concreto poroso mf 100 mm</v>
          </cell>
          <cell r="C2567" t="str">
            <v>ML</v>
          </cell>
          <cell r="D2567">
            <v>16.063700000000001</v>
          </cell>
        </row>
        <row r="2568">
          <cell r="A2568" t="str">
            <v>001.18.19060</v>
          </cell>
          <cell r="B2568" t="str">
            <v>Execução de poço de visita conf. det. do dop n.4 120x120x50 cm</v>
          </cell>
          <cell r="C2568" t="str">
            <v>UN</v>
          </cell>
          <cell r="D2568">
            <v>704.99540000000002</v>
          </cell>
        </row>
        <row r="2569">
          <cell r="A2569" t="str">
            <v>001.18.19080</v>
          </cell>
          <cell r="B2569" t="str">
            <v>Execução de poço de visita conf. det. do dop n.4 120x120x70 cm</v>
          </cell>
          <cell r="C2569" t="str">
            <v>UN</v>
          </cell>
          <cell r="D2569">
            <v>789.27530000000002</v>
          </cell>
        </row>
        <row r="2570">
          <cell r="A2570" t="str">
            <v>001.18.19100</v>
          </cell>
          <cell r="B2570" t="str">
            <v>Execução de poço de visita conf. det. do dop n.4 120x120x105 cm</v>
          </cell>
          <cell r="C2570" t="str">
            <v>UN</v>
          </cell>
          <cell r="D2570">
            <v>942.50360000000001</v>
          </cell>
        </row>
        <row r="2571">
          <cell r="A2571" t="str">
            <v>001.18.19120</v>
          </cell>
          <cell r="B2571" t="str">
            <v>Execução de poço de visita conf. det. do dop n.4 120x120x120 cm</v>
          </cell>
          <cell r="C2571" t="str">
            <v>UN</v>
          </cell>
          <cell r="D2571">
            <v>994.17240000000004</v>
          </cell>
        </row>
        <row r="2572">
          <cell r="A2572" t="str">
            <v>001.18.19140</v>
          </cell>
          <cell r="B2572" t="str">
            <v>Execução de poço de visita conf. det. do dop n.4 120x120x140 cm</v>
          </cell>
          <cell r="C2572" t="str">
            <v>UN</v>
          </cell>
          <cell r="D2572">
            <v>1426.3733999999999</v>
          </cell>
        </row>
        <row r="2573">
          <cell r="A2573" t="str">
            <v>001.18.19160</v>
          </cell>
          <cell r="B2573" t="str">
            <v>Execução de poço de visita conf. det. do dop n.4 120x120x190 cm</v>
          </cell>
          <cell r="C2573" t="str">
            <v>UN</v>
          </cell>
          <cell r="D2573">
            <v>1341.2546</v>
          </cell>
        </row>
        <row r="2574">
          <cell r="A2574" t="str">
            <v>001.18.19180</v>
          </cell>
          <cell r="B2574" t="str">
            <v>Execução de caixa de passagem conf. det. n7 do dop 30 x 30 x 30 cm</v>
          </cell>
          <cell r="C2574" t="str">
            <v>UN</v>
          </cell>
          <cell r="D2574">
            <v>37.726100000000002</v>
          </cell>
        </row>
        <row r="2575">
          <cell r="A2575" t="str">
            <v>001.18.19200</v>
          </cell>
          <cell r="B2575" t="str">
            <v>Execução de caixa de passagem conf. det. n7 do dop 40 x 40 x 40 cm</v>
          </cell>
          <cell r="C2575" t="str">
            <v>UN</v>
          </cell>
          <cell r="D2575">
            <v>56.820099999999996</v>
          </cell>
        </row>
        <row r="2576">
          <cell r="A2576" t="str">
            <v>001.18.19220</v>
          </cell>
          <cell r="B2576" t="str">
            <v>Execução de caixa de passagem conf. det. n7 do dop 50 x 50 x 50 cm</v>
          </cell>
          <cell r="C2576" t="str">
            <v>UN</v>
          </cell>
          <cell r="D2576">
            <v>81.509399999999999</v>
          </cell>
        </row>
        <row r="2577">
          <cell r="A2577" t="str">
            <v>001.18.19240</v>
          </cell>
          <cell r="B2577" t="str">
            <v>Execução de caixa de passagem conf. det. n7 do dop 60 x 60 x 60 cm</v>
          </cell>
          <cell r="C2577" t="str">
            <v>UN</v>
          </cell>
          <cell r="D2577">
            <v>108.3801</v>
          </cell>
        </row>
        <row r="2578">
          <cell r="A2578" t="str">
            <v>001.18.19260</v>
          </cell>
          <cell r="B2578" t="str">
            <v>Execução de caixa de passagem conf. det. n7 do dop 70 x 70 x 70 cm</v>
          </cell>
          <cell r="C2578" t="str">
            <v>UN</v>
          </cell>
          <cell r="D2578">
            <v>111.428</v>
          </cell>
        </row>
        <row r="2579">
          <cell r="A2579" t="str">
            <v>001.18.19280</v>
          </cell>
          <cell r="B2579" t="str">
            <v>Execução de caixa de passagem conf. det. n7 do dop 80 x 80 x 80 cm</v>
          </cell>
          <cell r="C2579" t="str">
            <v>UN</v>
          </cell>
          <cell r="D2579">
            <v>141.32990000000001</v>
          </cell>
        </row>
        <row r="2580">
          <cell r="A2580" t="str">
            <v>001.18.19300</v>
          </cell>
          <cell r="B2580" t="str">
            <v>Execução de caixa de passagem conf. det. n7 do dop 90 x 90 x 90 cm</v>
          </cell>
          <cell r="C2580" t="str">
            <v>UN</v>
          </cell>
          <cell r="D2580">
            <v>234.3383</v>
          </cell>
        </row>
        <row r="2581">
          <cell r="A2581" t="str">
            <v>001.18.19320</v>
          </cell>
          <cell r="B2581" t="str">
            <v>Execução de caixa de passagem conf. det. n7 do dop 100 x 100 x 100 cm</v>
          </cell>
          <cell r="C2581" t="str">
            <v>UN</v>
          </cell>
          <cell r="D2581">
            <v>233.61449999999999</v>
          </cell>
        </row>
        <row r="2582">
          <cell r="A2582" t="str">
            <v>001.18.19340</v>
          </cell>
          <cell r="B2582" t="str">
            <v>Execução de caixa de passagem conf. det. n7 do dop 100 x 100 x 120 cm</v>
          </cell>
          <cell r="C2582" t="str">
            <v>UND</v>
          </cell>
          <cell r="D2582">
            <v>321.45440000000002</v>
          </cell>
        </row>
        <row r="2583">
          <cell r="A2583" t="str">
            <v>001.18.19360</v>
          </cell>
          <cell r="B2583" t="str">
            <v>Execução de caixa de passagem conf. det. n7 do dop 110 x 0.60 x 0.60 cm</v>
          </cell>
          <cell r="C2583" t="str">
            <v>UN</v>
          </cell>
          <cell r="D2583">
            <v>10.5106</v>
          </cell>
        </row>
        <row r="2584">
          <cell r="A2584" t="str">
            <v>001.18.19380</v>
          </cell>
          <cell r="B2584" t="str">
            <v>Execução de caixa de areia dimensões 50 x 50 x 50 cm</v>
          </cell>
          <cell r="C2584" t="str">
            <v>UN</v>
          </cell>
          <cell r="D2584">
            <v>81.509399999999999</v>
          </cell>
        </row>
        <row r="2585">
          <cell r="A2585" t="str">
            <v>001.18.19400</v>
          </cell>
          <cell r="B2585" t="str">
            <v>Fornecimento e assentamento de grelha de ferro para caixa de passagem conf. det n.5 dop dim. 60 x 60 cm</v>
          </cell>
          <cell r="C2585" t="str">
            <v>UN</v>
          </cell>
          <cell r="D2585">
            <v>454.45699999999999</v>
          </cell>
        </row>
        <row r="2586">
          <cell r="A2586" t="str">
            <v>001.18.19420</v>
          </cell>
          <cell r="B2586" t="str">
            <v>Fornecimento e assentamento de grelha de ferro para caixa de passagem conf. det n.5 dop dim. 100 x 100 cm</v>
          </cell>
          <cell r="C2586" t="str">
            <v>UN</v>
          </cell>
          <cell r="D2586">
            <v>748.97360000000003</v>
          </cell>
        </row>
        <row r="2587">
          <cell r="A2587" t="str">
            <v>001.18.19440</v>
          </cell>
          <cell r="B2587" t="str">
            <v>Fornecimento e assentamento de grelha de ferro para caixa de passagem conf. det. n.5a dop. dim. 60 x 60 cm</v>
          </cell>
          <cell r="C2587" t="str">
            <v>UN</v>
          </cell>
          <cell r="D2587">
            <v>285.70699999999999</v>
          </cell>
        </row>
        <row r="2588">
          <cell r="A2588" t="str">
            <v>001.18.19460</v>
          </cell>
          <cell r="B2588" t="str">
            <v>Fornecimento e assentamento de grelha de ferro para caixa de passagem conf. det. n.5a dop. dim. 100 x 100 cm</v>
          </cell>
          <cell r="C2588" t="str">
            <v>UN</v>
          </cell>
          <cell r="D2588">
            <v>473.34859999999998</v>
          </cell>
        </row>
        <row r="2589">
          <cell r="A2589" t="str">
            <v>001.18.19480</v>
          </cell>
          <cell r="B2589" t="str">
            <v>Fornecimento e assentamento de grelha de ferro para canaleta conf. det. n.6 dop largura 0.56 m</v>
          </cell>
          <cell r="C2589" t="str">
            <v>ML</v>
          </cell>
          <cell r="D2589">
            <v>172.40350000000001</v>
          </cell>
        </row>
        <row r="2590">
          <cell r="A2590" t="str">
            <v>001.18.19500</v>
          </cell>
          <cell r="B2590" t="str">
            <v>Execução de canaleta para talude em concreto simples traço 1:4:8 com 8 cm espessura conf. det. n.32 e 33</v>
          </cell>
          <cell r="C2590" t="str">
            <v>ML</v>
          </cell>
          <cell r="D2590">
            <v>27.349699999999999</v>
          </cell>
        </row>
        <row r="2591">
          <cell r="A2591" t="str">
            <v>001.18.19520</v>
          </cell>
          <cell r="B2591" t="str">
            <v>Execução de canaleta de tijolo maciço 1/2 vez l=0,30 m inclusive grelha de ferro</v>
          </cell>
          <cell r="C2591" t="str">
            <v>ML</v>
          </cell>
          <cell r="D2591">
            <v>72.253500000000003</v>
          </cell>
        </row>
        <row r="2592">
          <cell r="A2592" t="str">
            <v>001.18.19540</v>
          </cell>
          <cell r="B2592" t="str">
            <v>Fornecimento e instalação de aspersor ou irrigador para jardim de metal - diamentro 3/4""""""""</v>
          </cell>
          <cell r="C2592" t="str">
            <v>UN</v>
          </cell>
          <cell r="D2592">
            <v>15</v>
          </cell>
        </row>
        <row r="2593">
          <cell r="A2593" t="str">
            <v>001.19</v>
          </cell>
          <cell r="B2593" t="str">
            <v>LIMPEZA</v>
          </cell>
          <cell r="D2593">
            <v>20.278600000000001</v>
          </cell>
        </row>
        <row r="2594">
          <cell r="A2594" t="str">
            <v>001.19.00020</v>
          </cell>
          <cell r="B2594" t="str">
            <v>Limpeza geral da obra</v>
          </cell>
          <cell r="C2594" t="str">
            <v>M2</v>
          </cell>
          <cell r="D2594">
            <v>1.9152</v>
          </cell>
        </row>
        <row r="2595">
          <cell r="A2595" t="str">
            <v>001.19.00040</v>
          </cell>
          <cell r="B2595" t="str">
            <v>Execução de limpeza geral da obra com retirada de entulhos</v>
          </cell>
          <cell r="C2595" t="str">
            <v>M2</v>
          </cell>
          <cell r="D2595">
            <v>1.9152</v>
          </cell>
        </row>
        <row r="2596">
          <cell r="A2596" t="str">
            <v>001.19.00060</v>
          </cell>
          <cell r="B2596" t="str">
            <v>Execução de Retirada de entulho em Caçamba inclusive Carga Manual distância até 30 mts</v>
          </cell>
          <cell r="C2596" t="str">
            <v>m3</v>
          </cell>
          <cell r="D2596">
            <v>16.4482</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pecificações Técnicas"/>
      <sheetName val="RESUMO DO ORÇAMENTO"/>
      <sheetName val="Financeiro"/>
      <sheetName val="Orçamento"/>
      <sheetName val="Memória de Cálculo"/>
      <sheetName val="Crono"/>
      <sheetName val="TABEMOP"/>
      <sheetName val="Emop0110"/>
      <sheetName val="TabelaEmop"/>
    </sheetNames>
    <sheetDataSet>
      <sheetData sheetId="0" refreshError="1"/>
      <sheetData sheetId="1" refreshError="1"/>
      <sheetData sheetId="2" refreshError="1"/>
      <sheetData sheetId="3" refreshError="1"/>
      <sheetData sheetId="4" refreshError="1"/>
      <sheetData sheetId="5" refreshError="1"/>
      <sheetData sheetId="6">
        <row r="4">
          <cell r="A4" t="str">
            <v>01.001.001-0</v>
          </cell>
          <cell r="B4" t="str">
            <v>LIMITE DE PLASTICIDADE</v>
          </cell>
          <cell r="C4" t="str">
            <v>UN</v>
          </cell>
        </row>
        <row r="5">
          <cell r="A5" t="str">
            <v>01.001.002-0</v>
          </cell>
          <cell r="B5" t="str">
            <v>LIMITE DE LIQUIDEZ</v>
          </cell>
          <cell r="C5" t="str">
            <v>UN</v>
          </cell>
        </row>
        <row r="6">
          <cell r="A6" t="str">
            <v>01.001.003-0</v>
          </cell>
          <cell r="B6" t="str">
            <v>LIMITE DE CONTRACAO</v>
          </cell>
          <cell r="C6" t="str">
            <v>UN</v>
          </cell>
        </row>
        <row r="7">
          <cell r="A7" t="str">
            <v>01.001.004-0</v>
          </cell>
          <cell r="B7" t="str">
            <v>ANALISE GRANULOM. S/SEDIMENTACAO (PENEIRAMENTO)</v>
          </cell>
          <cell r="C7" t="str">
            <v>UN</v>
          </cell>
        </row>
        <row r="8">
          <cell r="A8" t="str">
            <v>01.001.005-0</v>
          </cell>
          <cell r="B8" t="str">
            <v>ANALISE GRANULOM. C/SEDIMENTACAO</v>
          </cell>
          <cell r="C8" t="str">
            <v>UN</v>
          </cell>
        </row>
        <row r="9">
          <cell r="A9" t="str">
            <v>01.001.006-0</v>
          </cell>
          <cell r="B9" t="str">
            <v>MASSA ESPECIFICA REAL</v>
          </cell>
          <cell r="C9" t="str">
            <v>UN</v>
          </cell>
        </row>
        <row r="10">
          <cell r="A10" t="str">
            <v>01.001.007-0</v>
          </cell>
          <cell r="B10" t="str">
            <v>MASSA ESPECIFICA APARENTE "IN SITU"</v>
          </cell>
          <cell r="C10" t="str">
            <v>UN</v>
          </cell>
        </row>
        <row r="11">
          <cell r="A11" t="str">
            <v>01.001.008-0</v>
          </cell>
          <cell r="B11" t="str">
            <v>UMIDADE NATURAL EM ESTUFA</v>
          </cell>
          <cell r="C11" t="str">
            <v>UN</v>
          </cell>
        </row>
        <row r="12">
          <cell r="A12" t="str">
            <v>01.001.009-0</v>
          </cell>
          <cell r="B12" t="str">
            <v>EQUIVALENTE DE AREIA</v>
          </cell>
          <cell r="C12" t="str">
            <v>UN</v>
          </cell>
        </row>
        <row r="13">
          <cell r="A13" t="str">
            <v>01.001.010-0</v>
          </cell>
          <cell r="B13" t="str">
            <v>UMIDADE PELO METODO EXPEDITO "SPEEDY"</v>
          </cell>
          <cell r="C13" t="str">
            <v>UN</v>
          </cell>
        </row>
        <row r="14">
          <cell r="A14" t="str">
            <v>01.001.011-0</v>
          </cell>
          <cell r="B14" t="str">
            <v>COMPACTACAO: ENERGIA PROCTOR NORMAL</v>
          </cell>
          <cell r="C14" t="str">
            <v>UN</v>
          </cell>
        </row>
        <row r="15">
          <cell r="A15" t="str">
            <v>01.001.012-0</v>
          </cell>
          <cell r="B15" t="str">
            <v>COMPACTACAO: ENERGIA AASHO INTERMED.</v>
          </cell>
          <cell r="C15" t="str">
            <v>UN</v>
          </cell>
        </row>
        <row r="16">
          <cell r="A16" t="str">
            <v>01.001.013-0</v>
          </cell>
          <cell r="B16" t="str">
            <v>COMPACTACAO: ENERGIA AASHO MODIF.</v>
          </cell>
          <cell r="C16" t="str">
            <v>UN</v>
          </cell>
        </row>
        <row r="17">
          <cell r="A17" t="str">
            <v>01.001.014-0</v>
          </cell>
          <cell r="B17" t="str">
            <v>INDICE SUPORTE CALIFORNIA, P/ 1 PONTO, COMPACT. C/ENERGIA PROCTOR NORMAL</v>
          </cell>
          <cell r="C17" t="str">
            <v>UN</v>
          </cell>
        </row>
        <row r="18">
          <cell r="A18" t="str">
            <v>01.001.015-0</v>
          </cell>
          <cell r="B18" t="str">
            <v>INDICE SUPORTE CALIFORNIA, P/ 1 PONTO, COMPACT. C/ENERGIA AASHO INTERMED.</v>
          </cell>
          <cell r="C18" t="str">
            <v>UN</v>
          </cell>
        </row>
        <row r="19">
          <cell r="A19" t="str">
            <v>01.001.016-0</v>
          </cell>
          <cell r="B19" t="str">
            <v>INDICE SUPORTE CALIFORNIA, P/ 1 PONTO, COMPACT. C/ENERGIA AASHO MODIF.</v>
          </cell>
          <cell r="C19" t="str">
            <v>UN</v>
          </cell>
        </row>
        <row r="20">
          <cell r="A20" t="str">
            <v>01.001.017-0</v>
          </cell>
          <cell r="B20" t="str">
            <v>INDICE SUPORTE CALIFORNIA, P/ 3 PONTOS, COMPACT. C/ENERGIA PROCTOR NORMAL</v>
          </cell>
          <cell r="C20" t="str">
            <v>UN</v>
          </cell>
        </row>
        <row r="21">
          <cell r="A21" t="str">
            <v>01.001.018-0</v>
          </cell>
          <cell r="B21" t="str">
            <v>INDICE SUPORTE CALIFORNIA, P/ 3 PONTOS, COMPACT. C/ENERGIA AASHO INTERMED.</v>
          </cell>
          <cell r="C21" t="str">
            <v>UN</v>
          </cell>
        </row>
        <row r="22">
          <cell r="A22" t="str">
            <v>01.001.019-0</v>
          </cell>
          <cell r="B22" t="str">
            <v>INDICE SUPORTE CALIFORNIA, P/ 3 PONTOS, COMPACT. C/ENERGIA AASHO MODIF.</v>
          </cell>
          <cell r="C22" t="str">
            <v>UN</v>
          </cell>
        </row>
        <row r="23">
          <cell r="A23" t="str">
            <v>01.001.020-0</v>
          </cell>
          <cell r="B23" t="str">
            <v>INDICE SUPORTE CALIFORNIA, P/ 5 PONTOS, COMPACT. C/ENERGIA PROCTOR NORMAL</v>
          </cell>
          <cell r="C23" t="str">
            <v>UN</v>
          </cell>
        </row>
        <row r="24">
          <cell r="A24" t="str">
            <v>01.001.021-0</v>
          </cell>
          <cell r="B24" t="str">
            <v>INDICE SUPORTE CALIFORNIA, P/ 5 PONTOS, COMPACT. C/ENERGIA AASHO INTERMED.</v>
          </cell>
          <cell r="C24" t="str">
            <v>UN</v>
          </cell>
        </row>
        <row r="25">
          <cell r="A25" t="str">
            <v>01.001.022-0</v>
          </cell>
          <cell r="B25" t="str">
            <v>INDICE SUPORTE CALIFORNIA, P/ 5 PONTOS, COMPACT. C/ENERGIA AASHO MODIF.</v>
          </cell>
          <cell r="C25" t="str">
            <v>UN</v>
          </cell>
        </row>
        <row r="26">
          <cell r="A26" t="str">
            <v>01.001.023-0</v>
          </cell>
          <cell r="B26" t="str">
            <v>PERMEABILIDADE EM AMOSTRA NATURAL</v>
          </cell>
          <cell r="C26" t="str">
            <v>UN</v>
          </cell>
        </row>
        <row r="27">
          <cell r="A27" t="str">
            <v>01.001.024-0</v>
          </cell>
          <cell r="B27" t="str">
            <v>PERMEABILIDADE EM AMOSTRA MOLDADA ARGILOSA</v>
          </cell>
          <cell r="C27" t="str">
            <v>UN</v>
          </cell>
        </row>
        <row r="28">
          <cell r="A28" t="str">
            <v>01.001.025-0</v>
          </cell>
          <cell r="B28" t="str">
            <v>PERMEABILIDADE EM AMOSTRA DE AREIA</v>
          </cell>
          <cell r="C28" t="str">
            <v>UN</v>
          </cell>
        </row>
        <row r="29">
          <cell r="A29" t="str">
            <v>01.001.026-0</v>
          </cell>
          <cell r="B29" t="str">
            <v>COMPRESSAO SIMPLES EM AMOSTRA NATURAL P/CORPO-DE-PROVA</v>
          </cell>
          <cell r="C29" t="str">
            <v>UN</v>
          </cell>
        </row>
        <row r="30">
          <cell r="A30" t="str">
            <v>01.001.027-0</v>
          </cell>
          <cell r="B30" t="str">
            <v>COMPRESSAO SIMPLES EM AMOSTRA MOLDADA, P/CORPO-DE-PROVA</v>
          </cell>
          <cell r="C30" t="str">
            <v>UN</v>
          </cell>
        </row>
        <row r="31">
          <cell r="A31" t="str">
            <v>01.001.028-0</v>
          </cell>
          <cell r="B31" t="str">
            <v>ADENSAMENTO EM AMOSTRA NATURAL</v>
          </cell>
          <cell r="C31" t="str">
            <v>UN</v>
          </cell>
        </row>
        <row r="32">
          <cell r="A32" t="str">
            <v>01.001.029-0</v>
          </cell>
          <cell r="B32" t="str">
            <v>ADENSAMENTO EM AMOSTRA MOLDADA</v>
          </cell>
          <cell r="C32" t="str">
            <v>UN</v>
          </cell>
        </row>
        <row r="33">
          <cell r="A33" t="str">
            <v>01.001.030-0</v>
          </cell>
          <cell r="B33" t="str">
            <v>ADENSAMENTO: PAR DE ENSAIOS P/DETERMINACAO DO FATOR DE CORRECAO DE COEFICIENTE DE RECALQUE</v>
          </cell>
          <cell r="C33" t="str">
            <v>UN</v>
          </cell>
        </row>
        <row r="34">
          <cell r="A34" t="str">
            <v>01.001.031-0</v>
          </cell>
          <cell r="B34" t="str">
            <v>CIZALHAMENTO LENTO, P/CORPO-DE-PROVA</v>
          </cell>
          <cell r="C34" t="str">
            <v>UN</v>
          </cell>
        </row>
        <row r="35">
          <cell r="A35" t="str">
            <v>01.001.032-0</v>
          </cell>
          <cell r="B35" t="str">
            <v>CIZALHAMENTO RAPIDO, P/CORPO-DE-PROVA</v>
          </cell>
          <cell r="C35" t="str">
            <v>UN</v>
          </cell>
        </row>
        <row r="36">
          <cell r="A36" t="str">
            <v>01.001.033-0</v>
          </cell>
          <cell r="B36" t="str">
            <v>TRIAXIAL DRENADO, EM AMOSTRA NATURAL, P/CORPO-DE-PROVA</v>
          </cell>
          <cell r="C36" t="str">
            <v>UN</v>
          </cell>
        </row>
        <row r="37">
          <cell r="A37" t="str">
            <v>01.001.034-0</v>
          </cell>
          <cell r="B37" t="str">
            <v>TRIAXIAL DRENADO, EM AMOSTRA MOLDADA, P/CORPO-DE-PROVA</v>
          </cell>
          <cell r="C37" t="str">
            <v>UN</v>
          </cell>
        </row>
        <row r="38">
          <cell r="A38" t="str">
            <v>01.001.035-0</v>
          </cell>
          <cell r="B38" t="str">
            <v>TRIAXIAL NAO DRENADO, EM AMOSTRA NATURAL, P/CORPO-DE-PROVA</v>
          </cell>
          <cell r="C38" t="str">
            <v>UN</v>
          </cell>
        </row>
        <row r="39">
          <cell r="A39" t="str">
            <v>01.001.036-0</v>
          </cell>
          <cell r="B39" t="str">
            <v>TRIAXIAL NAO DRENADO, EM AMOSTRA MOLDADA, P/CORPO-DE-PROVA</v>
          </cell>
          <cell r="C39" t="str">
            <v>UN</v>
          </cell>
        </row>
        <row r="40">
          <cell r="A40" t="str">
            <v>01.001.037-0</v>
          </cell>
          <cell r="B40" t="str">
            <v>TRIAXIAL NAO DRENADO, PRE-ADENSADO, EM AMOSTRA NATURAL, P/CORPO-DE-PROVA</v>
          </cell>
          <cell r="C40" t="str">
            <v>UN</v>
          </cell>
        </row>
        <row r="41">
          <cell r="A41" t="str">
            <v>01.001.038-0</v>
          </cell>
          <cell r="B41" t="str">
            <v>TRIAXIAL NAO DRENADO, PRE-ADENSADO, EM AMOSTRA MOLDADA, P/CORPO-DE-PROVA</v>
          </cell>
          <cell r="C41" t="str">
            <v>UN</v>
          </cell>
        </row>
        <row r="42">
          <cell r="A42" t="str">
            <v>01.001.039-0</v>
          </cell>
          <cell r="B42" t="str">
            <v>DURABILIDADE POR MOLHAGEM E SECAGEM, EM SOLO-CIM., P/ENSAIO</v>
          </cell>
          <cell r="C42" t="str">
            <v>UN</v>
          </cell>
        </row>
        <row r="43">
          <cell r="A43" t="str">
            <v>01.001.040-0</v>
          </cell>
          <cell r="B43" t="str">
            <v>SONDAGEM MANUAL, COM TRADO CAVADEIRA, P/METRO LINEAR OU FRACAO</v>
          </cell>
          <cell r="C43" t="str">
            <v>M</v>
          </cell>
        </row>
        <row r="44">
          <cell r="A44" t="str">
            <v>01.001.042-0</v>
          </cell>
          <cell r="B44" t="str">
            <v>SONDAGEM MANUAL, C/PA E PICARETA, P/METRO LINEAR OU FRACAO</v>
          </cell>
          <cell r="C44" t="str">
            <v>M</v>
          </cell>
        </row>
        <row r="45">
          <cell r="A45" t="str">
            <v>01.001.043-0</v>
          </cell>
          <cell r="B45" t="str">
            <v>SONDAGEM DE RECONHECIMENTO A TRADO MANUAL DE 4", P/TRADO DE6", ACRESCENTAR 50% AO VALOR DESTE ITEM</v>
          </cell>
          <cell r="C45" t="str">
            <v>M</v>
          </cell>
        </row>
        <row r="46">
          <cell r="A46" t="str">
            <v>01.001.044-0</v>
          </cell>
          <cell r="B46" t="str">
            <v>SONDAGEM EXPEDITA, DE SIMPLES RECONHECIMENTO A PERCUSSAO EXCLUSIVAMENTE P/LAVAGEM, DIAM. DE 2"</v>
          </cell>
          <cell r="C46" t="str">
            <v>M</v>
          </cell>
        </row>
        <row r="47">
          <cell r="A47" t="str">
            <v>01.001.046-0</v>
          </cell>
          <cell r="B47" t="str">
            <v>FRACIONAMENTO QUIMICO (METODO ROSTLER)</v>
          </cell>
          <cell r="C47" t="str">
            <v>UN</v>
          </cell>
        </row>
        <row r="48">
          <cell r="A48" t="str">
            <v>01.001.047-0</v>
          </cell>
          <cell r="B48" t="str">
            <v>ENSAIO DE PALHETA (VANE TEST), REALIZADO NO CAMPO, EXCL. PERFURACAO</v>
          </cell>
          <cell r="C48" t="str">
            <v>UN</v>
          </cell>
        </row>
        <row r="49">
          <cell r="A49" t="str">
            <v>01.001.048-0</v>
          </cell>
          <cell r="B49" t="str">
            <v>ENSAIO DE PALHETA ("VANE TEST"), REALIZADO EM LABORATORIO</v>
          </cell>
          <cell r="C49" t="str">
            <v>UN</v>
          </cell>
        </row>
        <row r="50">
          <cell r="A50" t="str">
            <v>01.001.049-0</v>
          </cell>
          <cell r="B50" t="str">
            <v>CLASSIFICACAO MACROSCOPICA DE AMOSTRAS DE SONDAGEM ROTATIVA</v>
          </cell>
          <cell r="C50" t="str">
            <v>M</v>
          </cell>
        </row>
        <row r="51">
          <cell r="A51" t="str">
            <v>01.001.050-0</v>
          </cell>
          <cell r="B51" t="str">
            <v>CLASSIFICACAO MACROSCOPICA DE AMOSTRAS DE SONDAGEM ROTATIVA,C/LAMINA DE ROCHA</v>
          </cell>
          <cell r="C51" t="str">
            <v>M</v>
          </cell>
        </row>
        <row r="52">
          <cell r="A52" t="str">
            <v>01.001.051-0</v>
          </cell>
          <cell r="B52" t="str">
            <v>BRITAGEM EM LABORATORIO, DE BL. DE ROCHA, MATACOES OU TESTEMUNHOS DE SONDAGEM ROTATIVA, P/AMOSTRA REPRESENTATIVA</v>
          </cell>
          <cell r="C52" t="str">
            <v>UN</v>
          </cell>
        </row>
        <row r="53">
          <cell r="A53" t="str">
            <v>01.001.052-0</v>
          </cell>
          <cell r="B53" t="str">
            <v>MINI-CBR E EXPANSAO DE SOLO COMPACTADO EM EQUIP. MINIATURA</v>
          </cell>
          <cell r="C53" t="str">
            <v>UN</v>
          </cell>
        </row>
        <row r="54">
          <cell r="A54" t="str">
            <v>01.001.053-0</v>
          </cell>
          <cell r="B54" t="str">
            <v>MINI-MCV - SOLO COMPACTADO EM EQUIP. MINIATURA</v>
          </cell>
          <cell r="C54" t="str">
            <v>UN</v>
          </cell>
        </row>
        <row r="55">
          <cell r="A55" t="str">
            <v>01.001.054-0</v>
          </cell>
          <cell r="B55" t="str">
            <v>DETERMINACAO DA PERDA DE MASSA P/IMERSAO DE SOLOS COMPACTADOS EM EQUIP. MINIATURA</v>
          </cell>
          <cell r="C55" t="str">
            <v>UN</v>
          </cell>
        </row>
        <row r="56">
          <cell r="A56" t="str">
            <v>01.001.055-0</v>
          </cell>
          <cell r="B56" t="str">
            <v>EXTRACAO DE AMOSTRA INDEFORMADA EM BL. DE 30 X 30 X 30CM</v>
          </cell>
          <cell r="C56" t="str">
            <v>UN</v>
          </cell>
        </row>
        <row r="57">
          <cell r="A57" t="str">
            <v>01.001.056-0</v>
          </cell>
          <cell r="B57" t="str">
            <v>CLASSIFICACAO DE SOLOS TROPICAIS P/FINALIDADES ROD., UTILIZ.CORPOS-DE-PROVA COMPACTADOS EM EQUIP. MINIATURA</v>
          </cell>
          <cell r="C57" t="str">
            <v>UN</v>
          </cell>
        </row>
        <row r="58">
          <cell r="A58" t="str">
            <v>01.001.057-0</v>
          </cell>
          <cell r="B58" t="str">
            <v>EXTRACAO DE AMOSTRA INDEFORMADA EM ANEL, BISELADO</v>
          </cell>
          <cell r="C58" t="str">
            <v>UN</v>
          </cell>
        </row>
        <row r="59">
          <cell r="A59" t="str">
            <v>01.001.059-0</v>
          </cell>
          <cell r="B59" t="str">
            <v>EXTRACAO DE AMOSTRA TIPO "SHELBY", DURANTE SERV. DE SONDAGEMDO SOLO</v>
          </cell>
          <cell r="C59" t="str">
            <v>UN</v>
          </cell>
        </row>
        <row r="60">
          <cell r="A60" t="str">
            <v>01.001.060-0</v>
          </cell>
          <cell r="B60" t="str">
            <v>AMOSTRA DE SOLO PREPARACAO P/ENSAIOS DE COMPACT. E ENSAIOS DE CARACTERIZACAO</v>
          </cell>
          <cell r="C60" t="str">
            <v>UN</v>
          </cell>
        </row>
        <row r="61">
          <cell r="A61" t="str">
            <v>01.001.061-0</v>
          </cell>
          <cell r="B61" t="str">
            <v>GRAOS DE SOLOS QUE PASSAM NA PENEIRA DE 4,8MM - DETERMINACAODA MASSA ESPECIFICA</v>
          </cell>
          <cell r="C61" t="str">
            <v>UN</v>
          </cell>
        </row>
        <row r="62">
          <cell r="A62" t="str">
            <v>01.001.062-0</v>
          </cell>
          <cell r="B62" t="str">
            <v>ADENSAMENTO UNIDIMENSIONAL</v>
          </cell>
          <cell r="C62" t="str">
            <v>UN</v>
          </cell>
        </row>
        <row r="63">
          <cell r="A63" t="str">
            <v>01.001.063-0</v>
          </cell>
          <cell r="B63" t="str">
            <v>METODO RIEDEL-WEBER (AGREG. GRAUDO)</v>
          </cell>
          <cell r="C63" t="str">
            <v>UN</v>
          </cell>
        </row>
        <row r="64">
          <cell r="A64" t="str">
            <v>01.001.064-0</v>
          </cell>
          <cell r="B64" t="str">
            <v>COMPACTACAO DE SOLO EM EQUIP. MINIATURA</v>
          </cell>
          <cell r="C64" t="str">
            <v>UN</v>
          </cell>
        </row>
        <row r="65">
          <cell r="A65" t="str">
            <v>01.001.065-0</v>
          </cell>
          <cell r="B65" t="str">
            <v>ENSAIO DE PERDA D'AGUA DURANTE A SONDAGEM ROTATIVA EM ROCHA,CONSTANDO DE 3 ESTAGIOS DE PRESSAO</v>
          </cell>
          <cell r="C65" t="str">
            <v>UN</v>
          </cell>
        </row>
        <row r="66">
          <cell r="A66" t="str">
            <v>01.001.066-0</v>
          </cell>
          <cell r="B66" t="str">
            <v>ENSAIO DE PERDA D'AGUA DURANTE SONDAGEM ROTATIVA EM ROCHA, CONSTANDO DE 5 ESTAGIOS DE PRESSAO</v>
          </cell>
          <cell r="C66" t="str">
            <v>UN</v>
          </cell>
        </row>
        <row r="67">
          <cell r="A67" t="str">
            <v>01.001.068-0</v>
          </cell>
          <cell r="B67" t="str">
            <v>ENSAIO DE PENETRACAO TIPO "DEEP SOUNDING"</v>
          </cell>
          <cell r="C67" t="str">
            <v>M</v>
          </cell>
        </row>
        <row r="68">
          <cell r="A68" t="str">
            <v>01.001.069-0</v>
          </cell>
          <cell r="B68" t="str">
            <v>ENSAIO DE INFILTRACAO EM SOLO</v>
          </cell>
          <cell r="C68" t="str">
            <v>UN</v>
          </cell>
        </row>
        <row r="69">
          <cell r="A69" t="str">
            <v>01.001.071-0</v>
          </cell>
          <cell r="B69" t="str">
            <v>ENSAIO DE CARACTERIZACAO GEOTECNICA DE SOLOS, C/UTILIZACAO DE DILATOMETRO</v>
          </cell>
          <cell r="C69" t="str">
            <v>UN</v>
          </cell>
        </row>
        <row r="70">
          <cell r="A70" t="str">
            <v>01.001.073-0</v>
          </cell>
          <cell r="B70" t="str">
            <v>ENSAIO DE PENETRACAO TIPO SPT</v>
          </cell>
          <cell r="C70" t="str">
            <v>UN</v>
          </cell>
        </row>
        <row r="71">
          <cell r="A71" t="str">
            <v>01.001.075-1</v>
          </cell>
          <cell r="B71" t="str">
            <v>PERFURACAO MANUAL DE SOLO, A TRADO ATE 6"</v>
          </cell>
          <cell r="C71" t="str">
            <v>M</v>
          </cell>
        </row>
        <row r="72">
          <cell r="A72" t="str">
            <v>01.001.076-0</v>
          </cell>
          <cell r="B72" t="str">
            <v>PERFURACAO MANUAL DE SOLO, A TRADO ATE 8"</v>
          </cell>
          <cell r="C72" t="str">
            <v>M</v>
          </cell>
        </row>
        <row r="73">
          <cell r="A73" t="str">
            <v>01.001.077-0</v>
          </cell>
          <cell r="B73" t="str">
            <v>PERFURACAO MANUAL DE SOLO, A TRADO ATE 10"</v>
          </cell>
          <cell r="C73" t="str">
            <v>M</v>
          </cell>
        </row>
        <row r="74">
          <cell r="A74" t="str">
            <v>01.001.081-0</v>
          </cell>
          <cell r="B74" t="str">
            <v>ANALISE GRANULOM. EM AGREG. MIUDO</v>
          </cell>
          <cell r="C74" t="str">
            <v>UN</v>
          </cell>
        </row>
        <row r="75">
          <cell r="A75" t="str">
            <v>01.001.082-0</v>
          </cell>
          <cell r="B75" t="str">
            <v>ANALISE GRANULOM. EM AGREG. GRAUDO</v>
          </cell>
          <cell r="C75" t="str">
            <v>UN</v>
          </cell>
        </row>
        <row r="76">
          <cell r="A76" t="str">
            <v>01.001.083-0</v>
          </cell>
          <cell r="B76" t="str">
            <v>AVALIACAO DAS IMPUREZAS ORGANICAS DAS AREIAS</v>
          </cell>
          <cell r="C76" t="str">
            <v>UN</v>
          </cell>
        </row>
        <row r="77">
          <cell r="A77" t="str">
            <v>01.001.084-0</v>
          </cell>
          <cell r="B77" t="str">
            <v>QUALIDADE DA AREIA C/ANALISE GRANULOM. E INDICE DE MATERIA ORGANICA</v>
          </cell>
          <cell r="C77" t="str">
            <v>UN</v>
          </cell>
        </row>
        <row r="78">
          <cell r="A78" t="str">
            <v>01.001.085-0</v>
          </cell>
          <cell r="B78" t="str">
            <v>TEOR DE ARGILA EM TORROES (AGREG. MIUDO)</v>
          </cell>
          <cell r="C78" t="str">
            <v>UN</v>
          </cell>
        </row>
        <row r="79">
          <cell r="A79" t="str">
            <v>01.001.086-0</v>
          </cell>
          <cell r="B79" t="str">
            <v>TEOR DE ARGILA EM TORROES (AGREG. GRAUDO)</v>
          </cell>
          <cell r="C79" t="str">
            <v>UN</v>
          </cell>
        </row>
        <row r="80">
          <cell r="A80" t="str">
            <v>01.001.087-0</v>
          </cell>
          <cell r="B80" t="str">
            <v>TEOR DE MAT. PULVERULENTOS (AGREG. MIUDO)</v>
          </cell>
          <cell r="C80" t="str">
            <v>UN</v>
          </cell>
        </row>
        <row r="81">
          <cell r="A81" t="str">
            <v>01.001.088-0</v>
          </cell>
          <cell r="B81" t="str">
            <v>TEOR DE MAT. PULVERULENTOS (AGREG. GRAUDO)</v>
          </cell>
          <cell r="C81" t="str">
            <v>UN</v>
          </cell>
        </row>
        <row r="82">
          <cell r="A82" t="str">
            <v>01.001.089-0</v>
          </cell>
          <cell r="B82" t="str">
            <v>DENSIDADE REAL (AGREG. MIUDO)</v>
          </cell>
          <cell r="C82" t="str">
            <v>UN</v>
          </cell>
        </row>
        <row r="83">
          <cell r="A83" t="str">
            <v>01.001.090-0</v>
          </cell>
          <cell r="B83" t="str">
            <v>DENSIDADE REAL (AGREG. GRAUDO)</v>
          </cell>
          <cell r="C83" t="str">
            <v>UN</v>
          </cell>
        </row>
        <row r="84">
          <cell r="A84" t="str">
            <v>01.001.091-0</v>
          </cell>
          <cell r="B84" t="str">
            <v>DENSIDADE APARENTE (AGREG. MIUDO)</v>
          </cell>
          <cell r="C84" t="str">
            <v>UN</v>
          </cell>
        </row>
        <row r="85">
          <cell r="A85" t="str">
            <v>01.001.092-0</v>
          </cell>
          <cell r="B85" t="str">
            <v>DENSIDADE APARENTE (AGREG. GRAUDO)</v>
          </cell>
          <cell r="C85" t="str">
            <v>UN</v>
          </cell>
        </row>
        <row r="86">
          <cell r="A86" t="str">
            <v>01.001.093-0</v>
          </cell>
          <cell r="B86" t="str">
            <v>DESGASTE A ABRASAO "LOS ANGELES"</v>
          </cell>
          <cell r="C86" t="str">
            <v>UN</v>
          </cell>
        </row>
        <row r="87">
          <cell r="A87" t="str">
            <v>01.001.094-0</v>
          </cell>
          <cell r="B87" t="str">
            <v>ESMAGAMENTO</v>
          </cell>
          <cell r="C87" t="str">
            <v>UN</v>
          </cell>
        </row>
        <row r="88">
          <cell r="A88" t="str">
            <v>01.001.095-0</v>
          </cell>
          <cell r="B88" t="str">
            <v>RESISTENCIA AO IMPACTO "TRETON"</v>
          </cell>
          <cell r="C88" t="str">
            <v>UN</v>
          </cell>
        </row>
        <row r="89">
          <cell r="A89" t="str">
            <v>01.001.096-0</v>
          </cell>
          <cell r="B89" t="str">
            <v>INDICE DE FORMA (CUBICIDADE)</v>
          </cell>
          <cell r="C89" t="str">
            <v>UN</v>
          </cell>
        </row>
        <row r="90">
          <cell r="A90" t="str">
            <v>01.001.097-0</v>
          </cell>
          <cell r="B90" t="str">
            <v>QUALIDADE DE AGREG. PELO USO DE SOLUCAO DE SULFATO DE SODIOOU MAGNESIO, EM AGREG. MIUDO</v>
          </cell>
          <cell r="C90" t="str">
            <v>UN</v>
          </cell>
        </row>
        <row r="91">
          <cell r="A91" t="str">
            <v>01.001.098-0</v>
          </cell>
          <cell r="B91" t="str">
            <v>QUALIDADE DE AGREG. PELO USO DE SOLUCAO DE SULFATO DE SODIOOU MAGNESIO, EM AGREG. GRAUDO</v>
          </cell>
          <cell r="C91" t="str">
            <v>UN</v>
          </cell>
        </row>
        <row r="92">
          <cell r="A92" t="str">
            <v>01.001.121-0</v>
          </cell>
          <cell r="B92" t="str">
            <v>REMATE OU CAPEAMENTO DE CORPO-DE-PROVA CILINDRICO, DE 15 X 30CM P/TOPO</v>
          </cell>
          <cell r="C92" t="str">
            <v>UN</v>
          </cell>
        </row>
        <row r="93">
          <cell r="A93" t="str">
            <v>01.001.123-0</v>
          </cell>
          <cell r="B93" t="str">
            <v>RESISTENCIA A COMPRESSAO DE CORPO-DE-PROVA CILINDRICO DE 15X 30CM, P/CORPO-DE-PROVA</v>
          </cell>
          <cell r="C93" t="str">
            <v>UN</v>
          </cell>
        </row>
        <row r="94">
          <cell r="A94" t="str">
            <v>01.001.124-0</v>
          </cell>
          <cell r="B94" t="str">
            <v>RESISTENCIA A COMPRESSAO SIMPLES DE CORPO-DE-PROVA DE ARGAM.DE CONCR., C/ 5 X 10CM, P/CORPO-DE-PROVA</v>
          </cell>
          <cell r="C94" t="str">
            <v>UN</v>
          </cell>
        </row>
        <row r="95">
          <cell r="A95" t="str">
            <v>01.001.125-0</v>
          </cell>
          <cell r="B95" t="str">
            <v>RESISTENCIA A TRACAO, NA FLEXAO, EM CORPO-DE-PROVA PRISMATICO, C/ESFORCO ATE 5T</v>
          </cell>
          <cell r="C95" t="str">
            <v>UN</v>
          </cell>
        </row>
        <row r="96">
          <cell r="A96" t="str">
            <v>01.001.126-0</v>
          </cell>
          <cell r="B96" t="str">
            <v>RESISTENCIA A TRACAO, NA FLEXAO, EM CORPO-DE-PROVA PRISMATICO, C/ESFORCO DE 5 ATE 30T</v>
          </cell>
          <cell r="C96" t="str">
            <v>UN</v>
          </cell>
        </row>
        <row r="97">
          <cell r="A97" t="str">
            <v>01.001.127-0</v>
          </cell>
          <cell r="B97" t="str">
            <v>RESISTENCIA A TRACAO, NA FLEXAO, EM CORPO-DE-PROVA PRISMATICO, C/ESFORCO DE 30 ATE 200T</v>
          </cell>
          <cell r="C97" t="str">
            <v>UN</v>
          </cell>
        </row>
        <row r="98">
          <cell r="A98" t="str">
            <v>01.001.128-0</v>
          </cell>
          <cell r="B98" t="str">
            <v>RESISTENCIA A COMPRESSAO SIMPLES DE CORPO-DE-PROVA C/AUXILIODE ESCLEROMETRO, P/CORPO-DE-PROVA</v>
          </cell>
          <cell r="C98" t="str">
            <v>UN</v>
          </cell>
        </row>
        <row r="99">
          <cell r="A99" t="str">
            <v>01.001.129-0</v>
          </cell>
          <cell r="B99" t="str">
            <v>"SLUMP TEST"</v>
          </cell>
          <cell r="C99" t="str">
            <v>UN</v>
          </cell>
        </row>
        <row r="100">
          <cell r="A100" t="str">
            <v>01.001.130-0</v>
          </cell>
          <cell r="B100" t="str">
            <v>DOSAGEM C/ESTUDO GRANULOM. DOS AGREG., OBT. MIST. EXPERIMENTAIS, C/RUTURA DE CORPOS-DE-PROVA, 1 AGREG. MIUDO E 1 GRAUDO</v>
          </cell>
          <cell r="C100" t="str">
            <v>UN</v>
          </cell>
        </row>
        <row r="101">
          <cell r="A101" t="str">
            <v>01.001.131-0</v>
          </cell>
          <cell r="B101" t="str">
            <v>DOSAGEM C/ESTUDO GRANULOM. DOS AGREG., OBT. MIST. EXPERIMENTAIS E C/RUTURA DE CORPOS-DE-PROVA, P/CADA AGREG. MIUDO ADIC.</v>
          </cell>
          <cell r="C101" t="str">
            <v>UN</v>
          </cell>
        </row>
        <row r="102">
          <cell r="A102" t="str">
            <v>01.001.132-0</v>
          </cell>
          <cell r="B102" t="str">
            <v>DOSAGEM C/ESTUDO GRANULOM. DOS AGREG., OBT. MIST. EXPERIMENTAIS C/RUTURA DE CORPOS-DE-PROVA, P/CADA AGREG. GRAUDO ADIC.</v>
          </cell>
          <cell r="C102" t="str">
            <v>UN</v>
          </cell>
        </row>
        <row r="103">
          <cell r="A103" t="str">
            <v>01.001.133-0</v>
          </cell>
          <cell r="B103" t="str">
            <v>DETERMINACAO DE OUTROS TRACOS A PARTIR DE GRAFICOS, MENCIONADOS NO ITEM 01.001.130, P/TRACO</v>
          </cell>
          <cell r="C103" t="str">
            <v>UN</v>
          </cell>
        </row>
        <row r="104">
          <cell r="A104" t="str">
            <v>01.001.134-0</v>
          </cell>
          <cell r="B104" t="str">
            <v>DOSAGEM C/ESTUDO GRANULOM. DOS AGREG. DA MESMA QUALIDADE, C/PROPORCOES DIFERENTES DE CIM., 1 AGREG. MIUDO E 1 GRAUDO</v>
          </cell>
          <cell r="C104" t="str">
            <v>UN</v>
          </cell>
        </row>
        <row r="105">
          <cell r="A105" t="str">
            <v>01.001.135-0</v>
          </cell>
          <cell r="B105" t="str">
            <v>DOSAGEM C/ESTUDO GRANULOM. DOS AGREG. DA MESMA QUALIDADE, PROPORCOES DIFERENTES CIM., MAIS DE 1 AGREG. MIUDO E GRAUDO</v>
          </cell>
          <cell r="C105" t="str">
            <v>UN</v>
          </cell>
        </row>
        <row r="106">
          <cell r="A106" t="str">
            <v>01.001.136-0</v>
          </cell>
          <cell r="B106" t="str">
            <v>DOSAGEM C/ESTUDO GRANULOM. DOS AGREG., DETERMINACAO DE MAISTRACOS A PARTIR DOS GRAFICOS CORRESPONDENTES, P/TRACO</v>
          </cell>
          <cell r="C106" t="str">
            <v>UN</v>
          </cell>
        </row>
        <row r="107">
          <cell r="A107" t="str">
            <v>01.001.137-0</v>
          </cell>
          <cell r="B107" t="str">
            <v>TRACADO DAS CURVAS QUE CORRELACIONAM A RESIST. A COMPRES. AOFATOR AGUA-CIM., C/MOLDAGEM DE 24 CORPOS-DE-PROVA</v>
          </cell>
          <cell r="C107" t="str">
            <v>UN</v>
          </cell>
        </row>
        <row r="108">
          <cell r="A108" t="str">
            <v>01.001.138-0</v>
          </cell>
          <cell r="B108" t="str">
            <v>RECONSTITUICAO DE TRACOS DE CONCR., P/TRACO</v>
          </cell>
          <cell r="C108" t="str">
            <v>UN</v>
          </cell>
        </row>
        <row r="109">
          <cell r="A109" t="str">
            <v>01.001.143-0</v>
          </cell>
          <cell r="B109" t="str">
            <v>ENSAIO DE RESIST. A TRACAO SIMPLES P/COMPRESSAO DIAMETRAL DECORPOS-DE-PROVA CILINDRICOS DE 15 X 30CM</v>
          </cell>
          <cell r="C109" t="str">
            <v>UN</v>
          </cell>
        </row>
        <row r="110">
          <cell r="A110" t="str">
            <v>01.001.144-0</v>
          </cell>
          <cell r="B110" t="str">
            <v>RESISTENCIA A COMPRESSAO E TRACAO, MODULO DE ELASTICIDADE DINAMICA</v>
          </cell>
          <cell r="C110" t="str">
            <v>UN</v>
          </cell>
        </row>
        <row r="111">
          <cell r="A111" t="str">
            <v>01.001.145-0</v>
          </cell>
          <cell r="B111" t="str">
            <v>DETERMINACAO DO AR INCORPORADO EM CONCR.</v>
          </cell>
          <cell r="C111" t="str">
            <v>UN</v>
          </cell>
        </row>
        <row r="112">
          <cell r="A112" t="str">
            <v>01.001.147-0</v>
          </cell>
          <cell r="B112" t="str">
            <v>MOLDAGEM E COLETA DE CORPO-DE-PROVA DE CONCR., EXECUTADO P/FIRMA ESPECIALIZADA, INCL. TRANSP. ATE 50KM</v>
          </cell>
          <cell r="C112" t="str">
            <v>UN</v>
          </cell>
        </row>
        <row r="113">
          <cell r="A113" t="str">
            <v>01.001.148-0</v>
          </cell>
          <cell r="B113" t="str">
            <v>MOLDAGEM E COLETA DE CORPO-DE-PROVA DE CONCR. EXECUTADO P/FIRMA ESPECIALIZADA, INCL. TRANSP. P/DISTANCIA DE 51 A 100KM</v>
          </cell>
          <cell r="C113" t="str">
            <v>UN</v>
          </cell>
        </row>
        <row r="114">
          <cell r="A114" t="str">
            <v>01.001.149-0</v>
          </cell>
          <cell r="B114" t="str">
            <v>MOLDAGEM E COLETA DE CORPO-DE-PROVA DE CONCR. EXECUTADO P/FIRMA ESPECIALIZADA, INCL. TRANSP. P/DISTANCIA DE 101 A 250KM</v>
          </cell>
          <cell r="C114" t="str">
            <v>UN</v>
          </cell>
        </row>
        <row r="115">
          <cell r="A115" t="str">
            <v>01.001.150-0</v>
          </cell>
          <cell r="B115" t="str">
            <v>CONTROLE TECNOL. DE OBRAS EM CONCR. ARMADO, CONSID. COLETA,MOLDAGEM E CAPEAMENTO,TRANSP.ATE 50KM,MEDIDO P/ M3 DE CONCR.</v>
          </cell>
          <cell r="C115" t="str">
            <v>M3</v>
          </cell>
        </row>
        <row r="116">
          <cell r="A116" t="str">
            <v>01.001.151-0</v>
          </cell>
          <cell r="B116" t="str">
            <v>CONTROLE TECNOL. DE OBRAS EM CONCR. ARMADO, CONSID. COLETA,MOLDAGEM E CAPEAMENTO,TRANSP.ATE 100KM,MEDIDO P/ M3 DE CONCR.</v>
          </cell>
          <cell r="C116" t="str">
            <v>M3</v>
          </cell>
        </row>
        <row r="117">
          <cell r="A117" t="str">
            <v>01.001.152-0</v>
          </cell>
          <cell r="B117" t="str">
            <v>CONTROLE TECNOL. DE OBRAS EM CONCR. ARMADO, CONSID. COLETA,MOLDAGEM E CAPEAMENTO,TRANSP.ATE 250KM,MEDIDO P/ M3 DE CONCR.</v>
          </cell>
          <cell r="C117" t="str">
            <v>M3</v>
          </cell>
        </row>
        <row r="118">
          <cell r="A118" t="str">
            <v>01.001.160-0</v>
          </cell>
          <cell r="B118" t="str">
            <v>PENETRACAO A 25°C, 100G, 5S</v>
          </cell>
          <cell r="C118" t="str">
            <v>UN</v>
          </cell>
        </row>
        <row r="119">
          <cell r="A119" t="str">
            <v>01.001.161-0</v>
          </cell>
          <cell r="B119" t="str">
            <v>PONTO DE FULGOR CLEVELAND</v>
          </cell>
          <cell r="C119" t="str">
            <v>UN</v>
          </cell>
        </row>
        <row r="120">
          <cell r="A120" t="str">
            <v>01.001.162-0</v>
          </cell>
          <cell r="B120" t="str">
            <v>DUCTIBILIDADE A 25°C</v>
          </cell>
          <cell r="C120" t="str">
            <v>UN</v>
          </cell>
        </row>
        <row r="121">
          <cell r="A121" t="str">
            <v>01.001.163-0</v>
          </cell>
          <cell r="B121" t="str">
            <v>VISCOSIDADE SSF, A CADA TEMPERATURA P/EMULSAO</v>
          </cell>
          <cell r="C121" t="str">
            <v>UN</v>
          </cell>
        </row>
        <row r="122">
          <cell r="A122" t="str">
            <v>01.001.164-0</v>
          </cell>
          <cell r="B122" t="str">
            <v>VISCOSIDADE SSF, A CADA TEMPERATURA P/ASF. DILUIDO</v>
          </cell>
          <cell r="C122" t="str">
            <v>UN</v>
          </cell>
        </row>
        <row r="123">
          <cell r="A123" t="str">
            <v>01.001.165-0</v>
          </cell>
          <cell r="B123" t="str">
            <v>VISCOSIDADE CINEMATICA, A CADA TEMPERATURA</v>
          </cell>
          <cell r="C123" t="str">
            <v>UN</v>
          </cell>
        </row>
        <row r="124">
          <cell r="A124" t="str">
            <v>01.001.166-0</v>
          </cell>
          <cell r="B124" t="str">
            <v>VISCOSIDADE DINAMICA, A CADA TEMPERATURA</v>
          </cell>
          <cell r="C124" t="str">
            <v>UN</v>
          </cell>
        </row>
        <row r="125">
          <cell r="A125" t="str">
            <v>01.001.167-0</v>
          </cell>
          <cell r="B125" t="str">
            <v>TEOR DE BETUME (SOLUBILIDADE)</v>
          </cell>
          <cell r="C125" t="str">
            <v>UN</v>
          </cell>
        </row>
        <row r="126">
          <cell r="A126" t="str">
            <v>01.001.168-0</v>
          </cell>
          <cell r="B126" t="str">
            <v>INDICE DE SUSCETIBILIDADE TERMICA</v>
          </cell>
          <cell r="C126" t="str">
            <v>UN</v>
          </cell>
        </row>
        <row r="127">
          <cell r="A127" t="str">
            <v>01.001.169-0</v>
          </cell>
          <cell r="B127" t="str">
            <v>EFEITO DO CALOR E DO AR, P/PERCENTAGEM DA PENETRACAO ORIGINAL</v>
          </cell>
          <cell r="C127" t="str">
            <v>UN</v>
          </cell>
        </row>
        <row r="128">
          <cell r="A128" t="str">
            <v>01.001.170-0</v>
          </cell>
          <cell r="B128" t="str">
            <v>EFEITO DO CALOR E DO AR, P/PERCENTAGEM DA VARIACAO EM PESO</v>
          </cell>
          <cell r="C128" t="str">
            <v>UN</v>
          </cell>
        </row>
        <row r="129">
          <cell r="A129" t="str">
            <v>01.001.171-0</v>
          </cell>
          <cell r="B129" t="str">
            <v>PONTO DE AMOLECIMENTO</v>
          </cell>
          <cell r="C129" t="str">
            <v>UN</v>
          </cell>
        </row>
        <row r="130">
          <cell r="A130" t="str">
            <v>01.001.172-0</v>
          </cell>
          <cell r="B130" t="str">
            <v>DENSIDADE A 25°C</v>
          </cell>
          <cell r="C130" t="str">
            <v>UN</v>
          </cell>
        </row>
        <row r="131">
          <cell r="A131" t="str">
            <v>01.001.173-0</v>
          </cell>
          <cell r="B131" t="str">
            <v>DETERMINACAO DA CURVA VISCOSIDADE X TEMPERATURA</v>
          </cell>
          <cell r="C131" t="str">
            <v>UN</v>
          </cell>
        </row>
        <row r="132">
          <cell r="A132" t="str">
            <v>01.001.174-0</v>
          </cell>
          <cell r="B132" t="str">
            <v>PONTO DE FULGOR TAG</v>
          </cell>
          <cell r="C132" t="str">
            <v>UN</v>
          </cell>
        </row>
        <row r="133">
          <cell r="A133" t="str">
            <v>01.001.175-0</v>
          </cell>
          <cell r="B133" t="str">
            <v>DESTILACAO DE ASF. DILUIDOS</v>
          </cell>
          <cell r="C133" t="str">
            <v>UN</v>
          </cell>
        </row>
        <row r="134">
          <cell r="A134" t="str">
            <v>01.001.176-0</v>
          </cell>
          <cell r="B134" t="str">
            <v>DETERMINACAO DE AGUA P/DESTILACAO</v>
          </cell>
          <cell r="C134" t="str">
            <v>UN</v>
          </cell>
        </row>
        <row r="135">
          <cell r="A135" t="str">
            <v>01.001.177-0</v>
          </cell>
          <cell r="B135" t="str">
            <v>ENSAIOS DO RESIDUO DA DESTILACAO</v>
          </cell>
          <cell r="C135" t="str">
            <v>UN</v>
          </cell>
        </row>
        <row r="136">
          <cell r="A136" t="str">
            <v>01.001.178-0</v>
          </cell>
          <cell r="B136" t="str">
            <v>VISCOSIDADE ESPECIFICO ENGLER</v>
          </cell>
          <cell r="C136" t="str">
            <v>UN</v>
          </cell>
        </row>
        <row r="137">
          <cell r="A137" t="str">
            <v>01.001.179-0</v>
          </cell>
          <cell r="B137" t="str">
            <v>FLUTUACAO</v>
          </cell>
          <cell r="C137" t="str">
            <v>UN</v>
          </cell>
        </row>
        <row r="138">
          <cell r="A138" t="str">
            <v>01.001.180-0</v>
          </cell>
          <cell r="B138" t="str">
            <v>DESTILACAO DO ALCATRAO</v>
          </cell>
          <cell r="C138" t="str">
            <v>UN</v>
          </cell>
        </row>
        <row r="139">
          <cell r="A139" t="str">
            <v>01.001.181-0</v>
          </cell>
          <cell r="B139" t="str">
            <v>INDICE DE SULFANACAO</v>
          </cell>
          <cell r="C139" t="str">
            <v>UN</v>
          </cell>
        </row>
        <row r="140">
          <cell r="A140" t="str">
            <v>01.001.182-0</v>
          </cell>
          <cell r="B140" t="str">
            <v>BETUME TOTAL</v>
          </cell>
          <cell r="C140" t="str">
            <v>UN</v>
          </cell>
        </row>
        <row r="141">
          <cell r="A141" t="str">
            <v>01.001.183-0</v>
          </cell>
          <cell r="B141" t="str">
            <v>SEDIMENTACAO A 5 DIAS</v>
          </cell>
          <cell r="C141" t="str">
            <v>UN</v>
          </cell>
        </row>
        <row r="142">
          <cell r="A142" t="str">
            <v>01.001.184-0</v>
          </cell>
          <cell r="B142" t="str">
            <v>PENEIRACAO</v>
          </cell>
          <cell r="C142" t="str">
            <v>UN</v>
          </cell>
        </row>
        <row r="143">
          <cell r="A143" t="str">
            <v>01.001.185-0</v>
          </cell>
          <cell r="B143" t="str">
            <v>RESISTENCIA A AGUA</v>
          </cell>
          <cell r="C143" t="str">
            <v>UN</v>
          </cell>
        </row>
        <row r="144">
          <cell r="A144" t="str">
            <v>01.001.186-0</v>
          </cell>
          <cell r="B144" t="str">
            <v>MISTURA C/CIM. OU C/FILLER SILICICO</v>
          </cell>
          <cell r="C144" t="str">
            <v>UN</v>
          </cell>
        </row>
        <row r="145">
          <cell r="A145" t="str">
            <v>01.001.187-0</v>
          </cell>
          <cell r="B145" t="str">
            <v>CARGA DAS PARTICULAS</v>
          </cell>
          <cell r="C145" t="str">
            <v>UN</v>
          </cell>
        </row>
        <row r="146">
          <cell r="A146" t="str">
            <v>01.001.188-0</v>
          </cell>
          <cell r="B146" t="str">
            <v>DESEMULSIBILIDADE</v>
          </cell>
          <cell r="C146" t="str">
            <v>UN</v>
          </cell>
        </row>
        <row r="147">
          <cell r="A147" t="str">
            <v>01.001.189-0</v>
          </cell>
          <cell r="B147" t="str">
            <v>DESTILACAO DE EMULSOES ASF. E OLEO DESTILADO</v>
          </cell>
          <cell r="C147" t="str">
            <v>UN</v>
          </cell>
        </row>
        <row r="148">
          <cell r="A148" t="str">
            <v>01.001.190-0</v>
          </cell>
          <cell r="B148" t="str">
            <v>RESISTENCIA AO CALOR</v>
          </cell>
          <cell r="C148" t="str">
            <v>UN</v>
          </cell>
        </row>
        <row r="149">
          <cell r="A149" t="str">
            <v>01.001.191-0</v>
          </cell>
          <cell r="B149" t="str">
            <v>ENSAIO RRL P/AGREG. GRAUDO</v>
          </cell>
          <cell r="C149" t="str">
            <v>UN</v>
          </cell>
        </row>
        <row r="150">
          <cell r="A150" t="str">
            <v>01.001.192-0</v>
          </cell>
          <cell r="B150" t="str">
            <v>DETERMINACAO DE PERCENTAGEM DE AGENTES ATIVOS</v>
          </cell>
          <cell r="C150" t="str">
            <v>UN</v>
          </cell>
        </row>
        <row r="151">
          <cell r="A151" t="str">
            <v>01.001.193-0</v>
          </cell>
          <cell r="B151" t="str">
            <v>ENSAIO LCPC</v>
          </cell>
          <cell r="C151" t="str">
            <v>UN</v>
          </cell>
        </row>
        <row r="152">
          <cell r="A152" t="str">
            <v>01.001.194-0</v>
          </cell>
          <cell r="B152" t="str">
            <v>MATERIAL DE ENCHIMENTO (AMOSTRA GRANULOMETRICA)</v>
          </cell>
          <cell r="C152" t="str">
            <v>UN</v>
          </cell>
        </row>
        <row r="153">
          <cell r="A153" t="str">
            <v>01.001.195-0</v>
          </cell>
          <cell r="B153" t="str">
            <v>DETERMINACAO DE PERCENTAGEM DE CARBONATO DE CALCIO</v>
          </cell>
          <cell r="C153" t="str">
            <v>UN</v>
          </cell>
        </row>
        <row r="154">
          <cell r="A154" t="str">
            <v>01.001.196-0</v>
          </cell>
          <cell r="B154" t="str">
            <v>MASSA ESPECIFICA REAL</v>
          </cell>
          <cell r="C154" t="str">
            <v>UN</v>
          </cell>
        </row>
        <row r="155">
          <cell r="A155" t="str">
            <v>01.001.197-0</v>
          </cell>
          <cell r="B155" t="str">
            <v>MASSA ESPECIFICA APARENTE</v>
          </cell>
          <cell r="C155" t="str">
            <v>UN</v>
          </cell>
        </row>
        <row r="156">
          <cell r="A156" t="str">
            <v>01.001.198-0</v>
          </cell>
          <cell r="B156" t="str">
            <v>DETERMINACAO DO TEOR DE BETUME</v>
          </cell>
          <cell r="C156" t="str">
            <v>UN</v>
          </cell>
        </row>
        <row r="157">
          <cell r="A157" t="str">
            <v>01.001.199-0</v>
          </cell>
          <cell r="B157" t="str">
            <v>DETERMINACAO DA ESTABILIDADE E FLUENCIA MARSHALL</v>
          </cell>
          <cell r="C157" t="str">
            <v>UN</v>
          </cell>
        </row>
        <row r="158">
          <cell r="A158" t="str">
            <v>01.001.200-0</v>
          </cell>
          <cell r="B158" t="str">
            <v>DENSIDADE APARENTE</v>
          </cell>
          <cell r="C158" t="str">
            <v>UN</v>
          </cell>
        </row>
        <row r="159">
          <cell r="A159" t="str">
            <v>01.001.201-0</v>
          </cell>
          <cell r="B159" t="str">
            <v>PERCENTAGEM DE VAZIOS RICE</v>
          </cell>
          <cell r="C159" t="str">
            <v>UN</v>
          </cell>
        </row>
        <row r="160">
          <cell r="A160" t="str">
            <v>01.001.202-0</v>
          </cell>
          <cell r="B160" t="str">
            <v>DOSAGEM MARSHALL</v>
          </cell>
          <cell r="C160" t="str">
            <v>UN</v>
          </cell>
        </row>
        <row r="161">
          <cell r="A161" t="str">
            <v>01.001.203-0</v>
          </cell>
          <cell r="B161" t="str">
            <v>RECUPERACAO DO LIGANTE (ALSON)</v>
          </cell>
          <cell r="C161" t="str">
            <v>UN</v>
          </cell>
        </row>
        <row r="162">
          <cell r="A162" t="str">
            <v>01.001.204-0</v>
          </cell>
          <cell r="B162" t="str">
            <v>AMOSTRA GRANULOMETRICA APOS EXTRACAO DO LIGANTE</v>
          </cell>
          <cell r="C162" t="str">
            <v>UN</v>
          </cell>
        </row>
        <row r="163">
          <cell r="A163" t="str">
            <v>01.001.205-0</v>
          </cell>
          <cell r="B163" t="str">
            <v>DETERMINACAO C/AUX. DE SONDA ROTATIVA, DA DENSIDADE DE MIST.COMPACTADA, P/CORPO-DE-PROVA</v>
          </cell>
          <cell r="C163" t="str">
            <v>UN</v>
          </cell>
        </row>
        <row r="164">
          <cell r="A164" t="str">
            <v>01.001.206-0</v>
          </cell>
          <cell r="B164" t="str">
            <v>CONTROLE DE COMPACT., P/PONTO (METODO DO ANEL)</v>
          </cell>
          <cell r="C164" t="str">
            <v>UN</v>
          </cell>
        </row>
        <row r="165">
          <cell r="A165" t="str">
            <v>01.001.208-0</v>
          </cell>
          <cell r="B165" t="str">
            <v>DETERMINACAO DA RESISTENCIA A TRACAO P/COMPRESSAO DIAMETRALDE MIST. BETUMINOSAS</v>
          </cell>
          <cell r="C165" t="str">
            <v>UN</v>
          </cell>
        </row>
        <row r="166">
          <cell r="A166" t="str">
            <v>01.001.209-0</v>
          </cell>
          <cell r="B166" t="str">
            <v>DETERMINACAO DO MODULO DE RESISTENCIA DE MIST. BETUMINOSAS</v>
          </cell>
          <cell r="C166" t="str">
            <v>UN</v>
          </cell>
        </row>
        <row r="167">
          <cell r="A167" t="str">
            <v>01.001.210-0</v>
          </cell>
          <cell r="B167" t="str">
            <v>DETERMINACAO DE MASSA ESPECIFICA APARENTE "IN SITU", C/EMPREGO DO FRASCO DE AREIA</v>
          </cell>
          <cell r="C167" t="str">
            <v>UN</v>
          </cell>
        </row>
        <row r="168">
          <cell r="A168" t="str">
            <v>01.001.220-0</v>
          </cell>
          <cell r="B168" t="str">
            <v>ENSAIO NORMAL COMPLETO</v>
          </cell>
          <cell r="C168" t="str">
            <v>UN</v>
          </cell>
        </row>
        <row r="169">
          <cell r="A169" t="str">
            <v>01.001.221-0</v>
          </cell>
          <cell r="B169" t="str">
            <v>ENSAIO DE PEGA</v>
          </cell>
          <cell r="C169" t="str">
            <v>UN</v>
          </cell>
        </row>
        <row r="170">
          <cell r="A170" t="str">
            <v>01.001.222-0</v>
          </cell>
          <cell r="B170" t="str">
            <v>ENSAIO DE EXPANSIBILIDADE (LE CHATELIER)</v>
          </cell>
          <cell r="C170" t="str">
            <v>UN</v>
          </cell>
        </row>
        <row r="171">
          <cell r="A171" t="str">
            <v>01.001.223-0</v>
          </cell>
          <cell r="B171" t="str">
            <v>ENSAIO DE EXPANSIBILIDADE EM AUTO-CLAVE</v>
          </cell>
          <cell r="C171" t="str">
            <v>UN</v>
          </cell>
        </row>
        <row r="172">
          <cell r="A172" t="str">
            <v>01.001.224-0</v>
          </cell>
          <cell r="B172" t="str">
            <v>ENSAIO DE FINURA: RESIDUO NA PENEIRA Nº 200</v>
          </cell>
          <cell r="C172" t="str">
            <v>UN</v>
          </cell>
        </row>
        <row r="173">
          <cell r="A173" t="str">
            <v>01.001.225-0</v>
          </cell>
          <cell r="B173" t="str">
            <v>ENSAIO DE FINURA: SUPERF. ESPECIFICA BLAINE</v>
          </cell>
          <cell r="C173" t="str">
            <v>UN</v>
          </cell>
        </row>
        <row r="174">
          <cell r="A174" t="str">
            <v>01.001.226-0</v>
          </cell>
          <cell r="B174" t="str">
            <v>RESISTENCIA A COMPRESSAO AOS 3, 7 E 28 DIAS DE IDADE</v>
          </cell>
          <cell r="C174" t="str">
            <v>UN</v>
          </cell>
        </row>
        <row r="175">
          <cell r="A175" t="str">
            <v>01.001.227-0</v>
          </cell>
          <cell r="B175" t="str">
            <v>RESISTENCIA A COMPRESSAO, P/CADA IDADE COMPLEMENTAR</v>
          </cell>
          <cell r="C175" t="str">
            <v>UN</v>
          </cell>
        </row>
        <row r="176">
          <cell r="A176" t="str">
            <v>01.001.228-0</v>
          </cell>
          <cell r="B176" t="str">
            <v>MASSA ESPECIFICA REAL</v>
          </cell>
          <cell r="C176" t="str">
            <v>UN</v>
          </cell>
        </row>
        <row r="177">
          <cell r="A177" t="str">
            <v>01.001.229-0</v>
          </cell>
          <cell r="B177" t="str">
            <v>CALOR DE HIDRATACAO A 7 E 28 DIAS DE IDADE</v>
          </cell>
          <cell r="C177" t="str">
            <v>UN</v>
          </cell>
        </row>
        <row r="178">
          <cell r="A178" t="str">
            <v>01.001.230-0</v>
          </cell>
          <cell r="B178" t="str">
            <v>PERDA AO FOGO (PORTLAND COMUM)</v>
          </cell>
          <cell r="C178" t="str">
            <v>UN</v>
          </cell>
        </row>
        <row r="179">
          <cell r="A179" t="str">
            <v>01.001.231-0</v>
          </cell>
          <cell r="B179" t="str">
            <v>PERDA AO FOGO (POZOLANICO)</v>
          </cell>
          <cell r="C179" t="str">
            <v>UN</v>
          </cell>
        </row>
        <row r="180">
          <cell r="A180" t="str">
            <v>01.001.232-0</v>
          </cell>
          <cell r="B180" t="str">
            <v>RESIDUO INSOLUVEL</v>
          </cell>
          <cell r="C180" t="str">
            <v>UN</v>
          </cell>
        </row>
        <row r="181">
          <cell r="A181" t="str">
            <v>01.001.233-0</v>
          </cell>
          <cell r="B181" t="str">
            <v>QUANTIDADE DE ANIDRIDO SULFURICO</v>
          </cell>
          <cell r="C181" t="str">
            <v>UN</v>
          </cell>
        </row>
        <row r="182">
          <cell r="A182" t="str">
            <v>01.001.234-0</v>
          </cell>
          <cell r="B182" t="str">
            <v>QUANTIDADE DE SILICA</v>
          </cell>
          <cell r="C182" t="str">
            <v>UN</v>
          </cell>
        </row>
        <row r="183">
          <cell r="A183" t="str">
            <v>01.001.235-0</v>
          </cell>
          <cell r="B183" t="str">
            <v>QUANTIDADE DE OXIDO DE FERRO</v>
          </cell>
          <cell r="C183" t="str">
            <v>UN</v>
          </cell>
        </row>
        <row r="184">
          <cell r="A184" t="str">
            <v>01.001.236-0</v>
          </cell>
          <cell r="B184" t="str">
            <v>QUANTIDADE DE OXIDO DE ALUMINIO</v>
          </cell>
          <cell r="C184" t="str">
            <v>UN</v>
          </cell>
        </row>
        <row r="185">
          <cell r="A185" t="str">
            <v>01.001.237-0</v>
          </cell>
          <cell r="B185" t="str">
            <v>QUANTIDADE DE OXIDO DE CALCIO</v>
          </cell>
          <cell r="C185" t="str">
            <v>UN</v>
          </cell>
        </row>
        <row r="186">
          <cell r="A186" t="str">
            <v>01.001.238-0</v>
          </cell>
          <cell r="B186" t="str">
            <v>QUANTIDADE DE OXIDO DE MAGNESIO</v>
          </cell>
          <cell r="C186" t="str">
            <v>UN</v>
          </cell>
        </row>
        <row r="187">
          <cell r="A187" t="str">
            <v>01.001.239-0</v>
          </cell>
          <cell r="B187" t="str">
            <v>QUANTIDADE DE ANIDRIDO SILICICO</v>
          </cell>
          <cell r="C187" t="str">
            <v>UN</v>
          </cell>
        </row>
        <row r="188">
          <cell r="A188" t="str">
            <v>01.001.240-0</v>
          </cell>
          <cell r="B188" t="str">
            <v>QUANTIDADE DE OXIDO DE POTASSIO</v>
          </cell>
          <cell r="C188" t="str">
            <v>UN</v>
          </cell>
        </row>
        <row r="189">
          <cell r="A189" t="str">
            <v>01.001.241-0</v>
          </cell>
          <cell r="B189" t="str">
            <v>QUANTIDADE DE OXIDO DE SODIO</v>
          </cell>
          <cell r="C189" t="str">
            <v>UN</v>
          </cell>
        </row>
        <row r="190">
          <cell r="A190" t="str">
            <v>01.001.242-0</v>
          </cell>
          <cell r="B190" t="str">
            <v>QUANTIDADE DE CALCIO</v>
          </cell>
          <cell r="C190" t="str">
            <v>UN</v>
          </cell>
        </row>
        <row r="191">
          <cell r="A191" t="str">
            <v>01.001.243-0</v>
          </cell>
          <cell r="B191" t="str">
            <v>QUANTIDADE DE OXIDO DE MANGANES</v>
          </cell>
          <cell r="C191" t="str">
            <v>UN</v>
          </cell>
        </row>
        <row r="192">
          <cell r="A192" t="str">
            <v>01.001.244-0</v>
          </cell>
          <cell r="B192" t="str">
            <v>QUANTIDADE DE SULFATO</v>
          </cell>
          <cell r="C192" t="str">
            <v>UN</v>
          </cell>
        </row>
        <row r="193">
          <cell r="A193" t="str">
            <v>01.001.245-0</v>
          </cell>
          <cell r="B193" t="str">
            <v>DETERMINACAO DOS COMPOSTOS PRINCIPAIS PRESENTES NO CIM. PORTLAND</v>
          </cell>
          <cell r="C193" t="str">
            <v>UN</v>
          </cell>
        </row>
        <row r="194">
          <cell r="A194" t="str">
            <v>01.001.246-0</v>
          </cell>
          <cell r="B194" t="str">
            <v>ENSAIO QUIMICO COMPLETO DE CIM.</v>
          </cell>
          <cell r="C194" t="str">
            <v>UN</v>
          </cell>
        </row>
        <row r="195">
          <cell r="A195" t="str">
            <v>01.001.247-0</v>
          </cell>
          <cell r="B195" t="str">
            <v>CONTROLE TECNOL. DE OBRAS CONSID. APENAS CONTR. DAS ARMADURAS, TRANSP. ATE 50KM, ENSAIO DE DOBRAMENTO, P/TON. DE ACO</v>
          </cell>
          <cell r="C195" t="str">
            <v>T</v>
          </cell>
        </row>
        <row r="196">
          <cell r="A196" t="str">
            <v>01.001.248-0</v>
          </cell>
          <cell r="B196" t="str">
            <v>CONTROLE TECNOL. DE OBRAS CONSID. APENAS CONTR. DAS ARMADURAS, TRANSP. ATE 100KM, ENSAIO DE DOBRAMENTO, P/TON. DE ACO</v>
          </cell>
          <cell r="C196" t="str">
            <v>T</v>
          </cell>
        </row>
        <row r="197">
          <cell r="A197" t="str">
            <v>01.001.249-0</v>
          </cell>
          <cell r="B197" t="str">
            <v>CONTROLE TECNOL. DE OBRAS, CONSID. APENAS CONTR. DAS ARMDURAS, TRANSP. ATE 250KM, ENSAIO DE DOBRAMENTO, P/TON. DE ACO</v>
          </cell>
          <cell r="C197" t="str">
            <v>T</v>
          </cell>
        </row>
        <row r="198">
          <cell r="A198" t="str">
            <v>01.001.250-0</v>
          </cell>
          <cell r="B198" t="str">
            <v>DOBRAMENTO SIMPLES, EM 1 OPERACAO</v>
          </cell>
          <cell r="C198" t="str">
            <v>UN</v>
          </cell>
        </row>
        <row r="199">
          <cell r="A199" t="str">
            <v>01.001.251-0</v>
          </cell>
          <cell r="B199" t="str">
            <v>DOBRAMENTO SIMPLES, EM 2 OPERACOES (FLEXAO E COMPRESSAO)</v>
          </cell>
          <cell r="C199" t="str">
            <v>UN</v>
          </cell>
        </row>
        <row r="200">
          <cell r="A200" t="str">
            <v>01.001.252-0</v>
          </cell>
          <cell r="B200" t="str">
            <v>TRACAO SIMPLES, C/ESFORCO ATE 5T</v>
          </cell>
          <cell r="C200" t="str">
            <v>UN</v>
          </cell>
        </row>
        <row r="201">
          <cell r="A201" t="str">
            <v>01.001.253-0</v>
          </cell>
          <cell r="B201" t="str">
            <v>TRACAO SIMPLES, C/ESFORCO DE 5 ATE 30T</v>
          </cell>
          <cell r="C201" t="str">
            <v>UN</v>
          </cell>
        </row>
        <row r="202">
          <cell r="A202" t="str">
            <v>01.001.254-0</v>
          </cell>
          <cell r="B202" t="str">
            <v>TRACAO SIMPLES, C/ESFORCO DE 30 ATE 100T</v>
          </cell>
          <cell r="C202" t="str">
            <v>UN</v>
          </cell>
        </row>
        <row r="203">
          <cell r="A203" t="str">
            <v>01.001.255-0</v>
          </cell>
          <cell r="B203" t="str">
            <v>TRACAO C/DETERMINACAO DO ALONGAMENTO S/CARGA</v>
          </cell>
          <cell r="C203" t="str">
            <v>UN</v>
          </cell>
        </row>
        <row r="204">
          <cell r="A204" t="str">
            <v>01.001.256-0</v>
          </cell>
          <cell r="B204" t="str">
            <v>MODULO DE ELASTICIDADE</v>
          </cell>
          <cell r="C204" t="str">
            <v>UN</v>
          </cell>
        </row>
        <row r="205">
          <cell r="A205" t="str">
            <v>01.001.257-0</v>
          </cell>
          <cell r="B205" t="str">
            <v>FLEXAO P/IMPACTO, C/TRACADO DO DIAGRAMA TENSAO X DEFORMACAOESPECIFICA, NA TEMPERATURA AMBIENTE</v>
          </cell>
          <cell r="C205" t="str">
            <v>UN</v>
          </cell>
        </row>
        <row r="206">
          <cell r="A206" t="str">
            <v>01.001.258-0</v>
          </cell>
          <cell r="B206" t="str">
            <v>TRACAO C/MEDIDAS DE DEFORMACAO (0,2%), INCL. TRACADO DE GRAFICOS, SENDO O ESFORCO ATE 5T</v>
          </cell>
          <cell r="C206" t="str">
            <v>UN</v>
          </cell>
        </row>
        <row r="207">
          <cell r="A207" t="str">
            <v>01.001.259-0</v>
          </cell>
          <cell r="B207" t="str">
            <v>TRACAO C/MEDIDAS DE DEFORMACAO (0,2%), INCL. TRACADO DE GRAFICOS, SENDO O ESFORCO DE 5 ATE 30T</v>
          </cell>
          <cell r="C207" t="str">
            <v>UN</v>
          </cell>
        </row>
        <row r="208">
          <cell r="A208" t="str">
            <v>01.001.260-0</v>
          </cell>
          <cell r="B208" t="str">
            <v>TRACAO C/MEDIDAS DE DEFORMACAO (0,2%), INCL. TRACADO DE GRAFICOS, SENDO O ESFORCO DE 30 ATE 200T</v>
          </cell>
          <cell r="C208" t="str">
            <v>UN</v>
          </cell>
        </row>
        <row r="209">
          <cell r="A209" t="str">
            <v>01.001.261-0</v>
          </cell>
          <cell r="B209" t="str">
            <v>COMPRESSAO DIAMETRAL</v>
          </cell>
          <cell r="C209" t="str">
            <v>UN</v>
          </cell>
        </row>
        <row r="210">
          <cell r="A210" t="str">
            <v>01.001.262-0</v>
          </cell>
          <cell r="B210" t="str">
            <v>PERMEABILIDADE</v>
          </cell>
          <cell r="C210" t="str">
            <v>UN</v>
          </cell>
        </row>
        <row r="211">
          <cell r="A211" t="str">
            <v>01.001.263-0</v>
          </cell>
          <cell r="B211" t="str">
            <v>ABSORCAO</v>
          </cell>
          <cell r="C211" t="str">
            <v>UN</v>
          </cell>
        </row>
        <row r="212">
          <cell r="A212" t="str">
            <v>01.001.264-0</v>
          </cell>
          <cell r="B212" t="str">
            <v>DIMENSAO</v>
          </cell>
          <cell r="C212" t="str">
            <v>UN</v>
          </cell>
        </row>
        <row r="213">
          <cell r="A213" t="str">
            <v>01.001.265-0</v>
          </cell>
          <cell r="B213" t="str">
            <v>COMPRESSAO DIAMETRAL EM TUBOS OU CALHAS DE CONCR. SIMPLES, DIAM. ATE 300MM</v>
          </cell>
          <cell r="C213" t="str">
            <v>UN</v>
          </cell>
        </row>
        <row r="214">
          <cell r="A214" t="str">
            <v>01.001.266-0</v>
          </cell>
          <cell r="B214" t="str">
            <v>COMPRESSAO DIAMETRAL EM TUBOS OU CALHAS DE CONCR. SIMPLES, DIAM. ACIMA DE 300MM</v>
          </cell>
          <cell r="C214" t="str">
            <v>UN</v>
          </cell>
        </row>
        <row r="215">
          <cell r="A215" t="str">
            <v>01.001.267-0</v>
          </cell>
          <cell r="B215" t="str">
            <v>COMPRESSAO DIAMETRAL EM TUBOS OU CALHAS DE CONCR. ARMADO, DIAM. DE 300 A 600MM</v>
          </cell>
          <cell r="C215" t="str">
            <v>UN</v>
          </cell>
        </row>
        <row r="216">
          <cell r="A216" t="str">
            <v>01.001.268-0</v>
          </cell>
          <cell r="B216" t="str">
            <v>COMPRESSAO DIAMETRAL EM TUBOS OU CALHAS DE CONCR. ARMADO, DIAM. DE 600 A 1200MM</v>
          </cell>
          <cell r="C216" t="str">
            <v>UN</v>
          </cell>
        </row>
        <row r="217">
          <cell r="A217" t="str">
            <v>01.001.269-0</v>
          </cell>
          <cell r="B217" t="str">
            <v>COMPRESSAO DIAMETRAL EM TUBOS OU CALHAS DE CONCR. ARMADO, DIAM. DE 1200 A 2000MM</v>
          </cell>
          <cell r="C217" t="str">
            <v>UN</v>
          </cell>
        </row>
        <row r="218">
          <cell r="A218" t="str">
            <v>01.001.270-0</v>
          </cell>
          <cell r="B218" t="str">
            <v>ABSORCAO</v>
          </cell>
          <cell r="C218" t="str">
            <v>UN</v>
          </cell>
        </row>
        <row r="219">
          <cell r="A219" t="str">
            <v>01.001.271-0</v>
          </cell>
          <cell r="B219" t="str">
            <v>PERMEABILIDADE</v>
          </cell>
          <cell r="C219" t="str">
            <v>UN</v>
          </cell>
        </row>
        <row r="220">
          <cell r="A220" t="str">
            <v>01.001.272-0</v>
          </cell>
          <cell r="B220" t="str">
            <v>RESISTENCIA A COMPRESSAO EM UN. MACICAS</v>
          </cell>
          <cell r="C220" t="str">
            <v>UN</v>
          </cell>
        </row>
        <row r="221">
          <cell r="A221" t="str">
            <v>01.001.273-0</v>
          </cell>
          <cell r="B221" t="str">
            <v>RESISTENCIA A COMPRESSAO EM UN. FURADAS</v>
          </cell>
          <cell r="C221" t="str">
            <v>UN</v>
          </cell>
        </row>
        <row r="222">
          <cell r="A222" t="str">
            <v>01.001.274-0</v>
          </cell>
          <cell r="B222" t="str">
            <v>INDICE DE VICAT DE CAL HIDR.01001281-0</v>
          </cell>
          <cell r="C222" t="str">
            <v>UN</v>
          </cell>
        </row>
        <row r="223">
          <cell r="A223" t="str">
            <v>01.001.275-0</v>
          </cell>
          <cell r="B223" t="str">
            <v>ENSAIO QUIMICO COMPLETO DE CAL</v>
          </cell>
          <cell r="C223" t="str">
            <v>UN</v>
          </cell>
        </row>
        <row r="224">
          <cell r="A224" t="str">
            <v>01.001.276-0</v>
          </cell>
          <cell r="B224" t="str">
            <v>RESIDUOS APOS EXTINCAO</v>
          </cell>
          <cell r="C224" t="str">
            <v>UN</v>
          </cell>
        </row>
        <row r="225">
          <cell r="A225" t="str">
            <v>01.001.277-0</v>
          </cell>
          <cell r="B225" t="str">
            <v>TEMPO DE INICIO DE EXTINCAO</v>
          </cell>
          <cell r="C225" t="str">
            <v>UN</v>
          </cell>
        </row>
        <row r="226">
          <cell r="A226" t="str">
            <v>01.001.278-0</v>
          </cell>
          <cell r="B226" t="str">
            <v>FINURA</v>
          </cell>
          <cell r="C226" t="str">
            <v>UN</v>
          </cell>
        </row>
        <row r="227">
          <cell r="A227" t="str">
            <v>01.001.279-0</v>
          </cell>
          <cell r="B227" t="str">
            <v>ESTABILIDADE</v>
          </cell>
          <cell r="C227" t="str">
            <v>UN</v>
          </cell>
        </row>
        <row r="228">
          <cell r="A228" t="str">
            <v>01.001.280-0</v>
          </cell>
          <cell r="B228" t="str">
            <v>VERIFICACAO DA QUALIDADE P/POSSIBILIDADE DE EMPREGO EM PREPARO DE CONCR.</v>
          </cell>
          <cell r="C228" t="str">
            <v>UN</v>
          </cell>
        </row>
        <row r="229">
          <cell r="A229" t="str">
            <v>01.001.281-0</v>
          </cell>
          <cell r="B229" t="str">
            <v>ENSAIO COMPARATIVO DE RESISTENCIA A COMPRESSAO DE CORPOS-DE-PROVA DE ARG.</v>
          </cell>
          <cell r="C229" t="str">
            <v>UN</v>
          </cell>
        </row>
        <row r="230">
          <cell r="A230" t="str">
            <v>01.001.290-0</v>
          </cell>
          <cell r="B230" t="str">
            <v>DETERMINACAO DAS CONSTANTES ELASTICAS DOS MAT. DE CONTRACAO(PROCESSO MEC. OU ELETRONICO)</v>
          </cell>
          <cell r="C230" t="str">
            <v>UN</v>
          </cell>
        </row>
        <row r="231">
          <cell r="A231" t="str">
            <v>01.001.298-0</v>
          </cell>
          <cell r="B231" t="str">
            <v>ENSAIO COMPLETO</v>
          </cell>
          <cell r="C231" t="str">
            <v>UN</v>
          </cell>
        </row>
        <row r="232">
          <cell r="A232" t="str">
            <v>01.001.300-0</v>
          </cell>
          <cell r="B232" t="str">
            <v>DETERMINACAO DA TAXA DE LIGANTE, P/DETERMINACAO</v>
          </cell>
          <cell r="C232" t="str">
            <v>UN</v>
          </cell>
        </row>
        <row r="233">
          <cell r="A233" t="str">
            <v>01.001.301-0</v>
          </cell>
          <cell r="B233" t="str">
            <v>DETERMINACAO DA TAXA DE AGREGADO, NA DETERMINACAO</v>
          </cell>
          <cell r="C233" t="str">
            <v>UN</v>
          </cell>
        </row>
        <row r="234">
          <cell r="A234" t="str">
            <v>01.001.302-0</v>
          </cell>
          <cell r="B234" t="str">
            <v>DETERMINACAO DA DEFORMACAO DE PAV. C/ O AUX. DA VIGA BINKELMANN P/PONTO</v>
          </cell>
          <cell r="C234" t="str">
            <v>UN</v>
          </cell>
        </row>
        <row r="235">
          <cell r="A235" t="str">
            <v>01.001.303-0</v>
          </cell>
          <cell r="B235" t="str">
            <v>EXTRACAO, C/AUX. DE SONDA ROTATIVA, DE CORPO-DE-PROVA C/ 15CM DE DIAM., EM PAV. C/PLACAS DE CONCR., ATE 10CM DE ESP.</v>
          </cell>
          <cell r="C235" t="str">
            <v>UN</v>
          </cell>
        </row>
        <row r="236">
          <cell r="A236" t="str">
            <v>01.001.304-0</v>
          </cell>
          <cell r="B236" t="str">
            <v>EXTRACAO, C/AUX. DE SONDA ROTATIVA, DE CORPO-DE-PROVA C/ 15CM DE DIAM., EM PAV.C/PLACAS DE CONCR.,C/MAIS DE 10CM DE ESP.</v>
          </cell>
          <cell r="C236" t="str">
            <v>UN</v>
          </cell>
        </row>
        <row r="237">
          <cell r="A237" t="str">
            <v>01.001.305-0</v>
          </cell>
          <cell r="B237" t="str">
            <v>EXTRACAO, C/AUX. DE SONDA ROTATIVA, DE CORPO-DE-PROVA, C/ 15CM DE DIAM., EM PAV. C/PLACAS DE CONCR., C/ATE 15CM DE ESP.</v>
          </cell>
          <cell r="C237" t="str">
            <v>UN</v>
          </cell>
        </row>
        <row r="238">
          <cell r="A238" t="str">
            <v>01.001.306-0</v>
          </cell>
          <cell r="B238" t="str">
            <v>EXTRACAO, C/AUX. DE SONDA ROTATIVA, DE CORPO-DE-PROVA, C/ 15CM DE DIAM., EM PAV.C/PLACAS DE CONCR.,C/ESP.ENTRE 15 E 20CM</v>
          </cell>
          <cell r="C238" t="str">
            <v>UN</v>
          </cell>
        </row>
        <row r="239">
          <cell r="A239" t="str">
            <v>01.001.307-0</v>
          </cell>
          <cell r="B239" t="str">
            <v>EXTRACAO, C/AUX. DE SONDA ROTATIVA, DE CORPO-DE-PROVA, C/ 15CM DE DIAM., EM PAV.C/PLACAS DE CONCR., C/ESP.MAIOR QUE 20CM</v>
          </cell>
          <cell r="C239" t="str">
            <v>UN</v>
          </cell>
        </row>
        <row r="240">
          <cell r="A240" t="str">
            <v>01.001.330-0</v>
          </cell>
          <cell r="B240" t="str">
            <v>MANOMETROS ATE 10T</v>
          </cell>
          <cell r="C240" t="str">
            <v>UN</v>
          </cell>
        </row>
        <row r="241">
          <cell r="A241" t="str">
            <v>01.001.331-0</v>
          </cell>
          <cell r="B241" t="str">
            <v>MANOMETROS DE 10 ATE 50T</v>
          </cell>
          <cell r="C241" t="str">
            <v>UN</v>
          </cell>
        </row>
        <row r="242">
          <cell r="A242" t="str">
            <v>01.001.332-0</v>
          </cell>
          <cell r="B242" t="str">
            <v>MANOMETROS DE 50 ATE 500T</v>
          </cell>
          <cell r="C242" t="str">
            <v>UN</v>
          </cell>
        </row>
        <row r="243">
          <cell r="A243" t="str">
            <v>01.001.333-0</v>
          </cell>
          <cell r="B243" t="str">
            <v>ANEL DINAMOMETRICO</v>
          </cell>
          <cell r="C243" t="str">
            <v>UN</v>
          </cell>
        </row>
        <row r="244">
          <cell r="A244" t="str">
            <v>01.001.334-0</v>
          </cell>
          <cell r="B244" t="str">
            <v>PRENSA</v>
          </cell>
          <cell r="C244" t="str">
            <v>UN</v>
          </cell>
        </row>
        <row r="245">
          <cell r="A245" t="str">
            <v>01.001.335-0</v>
          </cell>
          <cell r="B245" t="str">
            <v>"SPEEDY"</v>
          </cell>
          <cell r="C245" t="str">
            <v>UN</v>
          </cell>
        </row>
        <row r="246">
          <cell r="A246" t="str">
            <v>01.001.336-0</v>
          </cell>
          <cell r="B246" t="str">
            <v>BALANCA</v>
          </cell>
          <cell r="C246" t="str">
            <v>UN</v>
          </cell>
        </row>
        <row r="247">
          <cell r="A247" t="str">
            <v>01.001.337-0</v>
          </cell>
          <cell r="B247" t="str">
            <v>TERMOMETRO</v>
          </cell>
          <cell r="C247" t="str">
            <v>UN</v>
          </cell>
        </row>
        <row r="248">
          <cell r="A248" t="str">
            <v>01.001.338-0</v>
          </cell>
          <cell r="B248" t="str">
            <v>DENSIMETRO: VERIFICACAO DE 1 INDICACAO</v>
          </cell>
          <cell r="C248" t="str">
            <v>UN</v>
          </cell>
        </row>
        <row r="249">
          <cell r="A249" t="str">
            <v>01.001.339-0</v>
          </cell>
          <cell r="B249" t="str">
            <v>DENSIMETRO: VERIFICACAO DE CADA INDICACAO COMPLEMENTAR</v>
          </cell>
          <cell r="C249" t="str">
            <v>UN</v>
          </cell>
        </row>
        <row r="250">
          <cell r="A250" t="str">
            <v>01.001.340-0</v>
          </cell>
          <cell r="B250" t="str">
            <v>DETERMINACAO DAS CONSTANTES DO FUNIL E PLACA, EXCL. AREIA</v>
          </cell>
          <cell r="C250" t="str">
            <v>UN</v>
          </cell>
        </row>
        <row r="251">
          <cell r="A251" t="str">
            <v>01.001.342-0</v>
          </cell>
          <cell r="B251" t="str">
            <v>MICROMETROS: VERIFICACAO DE 1 INDICACAO</v>
          </cell>
          <cell r="C251" t="str">
            <v>UN</v>
          </cell>
        </row>
        <row r="252">
          <cell r="A252" t="str">
            <v>01.001.343-0</v>
          </cell>
          <cell r="B252" t="str">
            <v>MICROMETROS: VERIFICACAO DE CADA INDICACAO COMPLEMENTAR</v>
          </cell>
          <cell r="C252" t="str">
            <v>UN</v>
          </cell>
        </row>
        <row r="253">
          <cell r="A253" t="str">
            <v>01.001.344-0</v>
          </cell>
          <cell r="B253" t="str">
            <v>DINAMOMETROS: VERIFICACAO DE 1 INDICACAO</v>
          </cell>
          <cell r="C253" t="str">
            <v>UN</v>
          </cell>
        </row>
        <row r="254">
          <cell r="A254" t="str">
            <v>01.001.345-0</v>
          </cell>
          <cell r="B254" t="str">
            <v>DINAMOMETROS: VERIFICACAO DE CADA INDICACAO SUPLEMENTAR</v>
          </cell>
          <cell r="C254" t="str">
            <v>UN</v>
          </cell>
        </row>
        <row r="255">
          <cell r="A255" t="str">
            <v>01.001.346-0</v>
          </cell>
          <cell r="B255" t="str">
            <v>AFERICAO DE QUALQUER MAQ. DE ENSAIO DE MAT., EXCETO AS RELACIONADAS NOS ITENS ANTERIORES</v>
          </cell>
          <cell r="C255" t="str">
            <v>UN</v>
          </cell>
        </row>
        <row r="256">
          <cell r="A256" t="str">
            <v>01.001.999-0</v>
          </cell>
          <cell r="B256" t="str">
            <v>FAMILIA 01.001ENSAIOS</v>
          </cell>
        </row>
        <row r="257">
          <cell r="A257" t="str">
            <v>01.002.001-0</v>
          </cell>
          <cell r="B257" t="str">
            <v>SONDAGEM ROTAT. VERT., C/COROA DE WIDIA C/DIAM. AX</v>
          </cell>
          <cell r="C257" t="str">
            <v>M</v>
          </cell>
        </row>
        <row r="258">
          <cell r="A258" t="str">
            <v>01.002.002-0</v>
          </cell>
          <cell r="B258" t="str">
            <v>SONDAGEM ROTAT. HORIZ., C/COROA DE WIDIA, C/DIAM. AX</v>
          </cell>
          <cell r="C258" t="str">
            <v>M</v>
          </cell>
        </row>
        <row r="259">
          <cell r="A259" t="str">
            <v>01.002.003-0</v>
          </cell>
          <cell r="B259" t="str">
            <v>SONDAGEM ROTAT. VERT., C/COROA DE WIDIA C/DIAM. BX</v>
          </cell>
          <cell r="C259" t="str">
            <v>M</v>
          </cell>
        </row>
        <row r="260">
          <cell r="A260" t="str">
            <v>01.002.004-0</v>
          </cell>
          <cell r="B260" t="str">
            <v>SONDAGEM ROTAT. HORIZ., C/COROA DE WIDIA C/DIAM. BX</v>
          </cell>
          <cell r="C260" t="str">
            <v>M</v>
          </cell>
        </row>
        <row r="261">
          <cell r="A261" t="str">
            <v>01.002.005-0</v>
          </cell>
          <cell r="B261" t="str">
            <v>SONDAGEM ROTAT. VERT., C/COROA DE WIDIA C/DIAM. NX</v>
          </cell>
          <cell r="C261" t="str">
            <v>M</v>
          </cell>
        </row>
        <row r="262">
          <cell r="A262" t="str">
            <v>01.002.006-0</v>
          </cell>
          <cell r="B262" t="str">
            <v>SONDAGEM ROTAT. HORIZ., C/COROA DE WIDIA C/DIAM. NX</v>
          </cell>
          <cell r="C262" t="str">
            <v>M</v>
          </cell>
        </row>
        <row r="263">
          <cell r="A263" t="str">
            <v>01.002.007-0</v>
          </cell>
          <cell r="B263" t="str">
            <v>SONDAGEM ROTAT. VERT., C/COROA DE WIDIA, C/DIAM. H</v>
          </cell>
          <cell r="C263" t="str">
            <v>M</v>
          </cell>
        </row>
        <row r="264">
          <cell r="A264" t="str">
            <v>01.002.008-0</v>
          </cell>
          <cell r="B264" t="str">
            <v>SONDAGEM ROTAT. HORIZ., C/COROA DE WIDIA, C/DIAM. H</v>
          </cell>
          <cell r="C264" t="str">
            <v>M</v>
          </cell>
        </row>
        <row r="265">
          <cell r="A265" t="str">
            <v>01.002.009-0</v>
          </cell>
          <cell r="B265" t="str">
            <v>SONDAGEM ROTAT. VERT., EM ALTER. DE ROCHA, C/COROA DE WIDIAC/DIAM. AX</v>
          </cell>
          <cell r="C265" t="str">
            <v>M</v>
          </cell>
        </row>
        <row r="266">
          <cell r="A266" t="str">
            <v>01.002.010-0</v>
          </cell>
          <cell r="B266" t="str">
            <v>SONDAGEM ROTAT. VERT., EM ALTER. DE ROCHA, C/COROA DE WIDIAC/DIAM. BX</v>
          </cell>
          <cell r="C266" t="str">
            <v>M</v>
          </cell>
        </row>
        <row r="267">
          <cell r="A267" t="str">
            <v>01.002.011-0</v>
          </cell>
          <cell r="B267" t="str">
            <v>SONDAGEM ROTAT. VERT., EM ALTER. DE ROCHA, C/COROA DE WIDIAC/DIAM. NX</v>
          </cell>
          <cell r="C267" t="str">
            <v>M</v>
          </cell>
        </row>
        <row r="268">
          <cell r="A268" t="str">
            <v>01.002.012-0</v>
          </cell>
          <cell r="B268" t="str">
            <v>SONDAGEM ROTAT. VERT., EM ALTER. DE ROCHA, C/COROA DE WIDIAC/DIAM. H</v>
          </cell>
          <cell r="C268" t="str">
            <v>M</v>
          </cell>
        </row>
        <row r="269">
          <cell r="A269" t="str">
            <v>01.002.013-0</v>
          </cell>
          <cell r="B269" t="str">
            <v>SONDAGEM ROTAT. VERT., EM ROCHA SA, C/COROA DE WIDIA C/DIAM.AX</v>
          </cell>
          <cell r="C269" t="str">
            <v>M</v>
          </cell>
        </row>
        <row r="270">
          <cell r="A270" t="str">
            <v>01.002.014-0</v>
          </cell>
          <cell r="B270" t="str">
            <v>SONDAGEM ROTAT. VERT., EM ROCHA SA, C/COROA DE WIDIA C/DIAM.BX</v>
          </cell>
          <cell r="C270" t="str">
            <v>M</v>
          </cell>
        </row>
        <row r="271">
          <cell r="A271" t="str">
            <v>01.002.015-0</v>
          </cell>
          <cell r="B271" t="str">
            <v>SONDAGEM ROTAT. VERT., EM ROCHA SA, C/COROA DE WIDIA C/DIAM.NX</v>
          </cell>
          <cell r="C271" t="str">
            <v>M</v>
          </cell>
        </row>
        <row r="272">
          <cell r="A272" t="str">
            <v>01.002.016-0</v>
          </cell>
          <cell r="B272" t="str">
            <v>SONDAGEM ROTAT. VERT., EM ROCHA SA, C/COROA DE WIDIA C/DIAM.H</v>
          </cell>
          <cell r="C272" t="str">
            <v>M</v>
          </cell>
        </row>
        <row r="273">
          <cell r="A273" t="str">
            <v>01.002.021-0</v>
          </cell>
          <cell r="B273" t="str">
            <v>PERFURACAO ROTAT. VERT., EM SOLO, C/COROA DE WIDIA C/DIAM. AX</v>
          </cell>
          <cell r="C273" t="str">
            <v>M</v>
          </cell>
        </row>
        <row r="274">
          <cell r="A274" t="str">
            <v>01.002.022-0</v>
          </cell>
          <cell r="B274" t="str">
            <v>PERFURACAO ROTAT. HORIZ., EM SOLO, C/COROA DE WIDIA C/DIAM.AX</v>
          </cell>
          <cell r="C274" t="str">
            <v>M</v>
          </cell>
        </row>
        <row r="275">
          <cell r="A275" t="str">
            <v>01.002.023-0</v>
          </cell>
          <cell r="B275" t="str">
            <v>PERFURACAO ROTAT. VERT., EM SOLO, C/COROA DE WIDIA C/DIAM. BX</v>
          </cell>
          <cell r="C275" t="str">
            <v>M</v>
          </cell>
        </row>
        <row r="276">
          <cell r="A276" t="str">
            <v>01.002.024-0</v>
          </cell>
          <cell r="B276" t="str">
            <v>PERFURACAO ROTAT. HORIZ., EM SOLO, C/COROA DE WIDIA C/DIAM.BX</v>
          </cell>
          <cell r="C276" t="str">
            <v>M</v>
          </cell>
        </row>
        <row r="277">
          <cell r="A277" t="str">
            <v>01.002.025-0</v>
          </cell>
          <cell r="B277" t="str">
            <v>PERFURACAO ROTAT. VERT., EM SOLO, C/COROA DE WIDIA C/DIAM. NX</v>
          </cell>
          <cell r="C277" t="str">
            <v>M</v>
          </cell>
        </row>
        <row r="278">
          <cell r="A278" t="str">
            <v>01.002.026-0</v>
          </cell>
          <cell r="B278" t="str">
            <v>PERFURACAO ROTAT. HORIZ., EM SOLO, C/COROA DE WIDIA C/DIAM.NX</v>
          </cell>
          <cell r="C278" t="str">
            <v>M</v>
          </cell>
        </row>
        <row r="279">
          <cell r="A279" t="str">
            <v>01.002.027-0</v>
          </cell>
          <cell r="B279" t="str">
            <v>PERFURACAO ROTAT. VERT., EM SOLO, C/COROA DE WIDIA C/DIAM. H</v>
          </cell>
          <cell r="C279" t="str">
            <v>M</v>
          </cell>
        </row>
        <row r="280">
          <cell r="A280" t="str">
            <v>01.002.028-0</v>
          </cell>
          <cell r="B280" t="str">
            <v>PERFURACAO ROTAT. HORIZ., EM SOLO, C/COROA DE WIDIA C/DIAM.H</v>
          </cell>
          <cell r="C280" t="str">
            <v>M</v>
          </cell>
        </row>
        <row r="281">
          <cell r="A281" t="str">
            <v>01.002.039-0</v>
          </cell>
          <cell r="B281" t="str">
            <v>PERFURACAO ROTAT. VERT., EM SOLO, C/COROA DE WIDIA C/DIAM. DE 5"</v>
          </cell>
          <cell r="C281" t="str">
            <v>M</v>
          </cell>
        </row>
        <row r="282">
          <cell r="A282" t="str">
            <v>01.002.041-0</v>
          </cell>
          <cell r="B282" t="str">
            <v>PERFURACAO ROTAT. VERT., EM SOLO, C/COROA DE WIDIA C/DIAM. DE 6"</v>
          </cell>
          <cell r="C282" t="str">
            <v>M</v>
          </cell>
        </row>
        <row r="283">
          <cell r="A283" t="str">
            <v>01.002.042-0</v>
          </cell>
          <cell r="B283" t="str">
            <v>PERFURACAO ROTAT. VERT., EM SOLO, C/COROA DE WIDIA C/DIAM. DE 8"</v>
          </cell>
          <cell r="C283" t="str">
            <v>M</v>
          </cell>
        </row>
        <row r="284">
          <cell r="A284" t="str">
            <v>01.002.043-0</v>
          </cell>
          <cell r="B284" t="str">
            <v>PERFURACAO ROTAT. VERT., EM SOLO, C/COROA DE WIDIA C/DIAM. DE 10"</v>
          </cell>
          <cell r="C284" t="str">
            <v>M</v>
          </cell>
        </row>
        <row r="285">
          <cell r="A285" t="str">
            <v>01.002.060-0</v>
          </cell>
          <cell r="B285" t="str">
            <v>PERFURACAO ROTAT. VERT., EM ALTER. DE ROCHA, C/COROA DE WIDIA C/DIAM. AX</v>
          </cell>
          <cell r="C285" t="str">
            <v>M</v>
          </cell>
        </row>
        <row r="286">
          <cell r="A286" t="str">
            <v>01.002.061-0</v>
          </cell>
          <cell r="B286" t="str">
            <v>PERFURACAO ROTAT. VERT., EM ALTER. DE ROCHA, C/COROA DE WIDIA C/DIAM. BX</v>
          </cell>
          <cell r="C286" t="str">
            <v>M</v>
          </cell>
        </row>
        <row r="287">
          <cell r="A287" t="str">
            <v>01.002.062-0</v>
          </cell>
          <cell r="B287" t="str">
            <v>PERFURACAO ROTAT. VERT., EM ALTER. DE ROCHA, C/COROA DE WIDIA C/DIAM. NX</v>
          </cell>
          <cell r="C287" t="str">
            <v>M</v>
          </cell>
        </row>
        <row r="288">
          <cell r="A288" t="str">
            <v>01.002.063-0</v>
          </cell>
          <cell r="B288" t="str">
            <v>PERFURACAO ROTAT. VERT., EM ALTER. DE ROCHA, C/COROA DE WIDIA C/DIAM. H</v>
          </cell>
          <cell r="C288" t="str">
            <v>M</v>
          </cell>
        </row>
        <row r="289">
          <cell r="A289" t="str">
            <v>01.002.064-0</v>
          </cell>
          <cell r="B289" t="str">
            <v>PERFURACAO ROTAT. VERT., EM ALTER. DE ROCHA, C/COROA DE WIDIA C/DIAM. DE 5"</v>
          </cell>
          <cell r="C289" t="str">
            <v>M</v>
          </cell>
        </row>
        <row r="290">
          <cell r="A290" t="str">
            <v>01.002.065-0</v>
          </cell>
          <cell r="B290" t="str">
            <v>PERFURACAO ROTAT. VERT., EM ALTER. DE ROCHA, C/COROA DE WIDIA C/DIAM. DE 6"</v>
          </cell>
          <cell r="C290" t="str">
            <v>M</v>
          </cell>
        </row>
        <row r="291">
          <cell r="A291" t="str">
            <v>01.002.066-0</v>
          </cell>
          <cell r="B291" t="str">
            <v>PERFURACAO ROTAT. VERT., EM ALTER. DE ROCHA, C/COROA DE WIDIA C/DIAM. DE 8"</v>
          </cell>
          <cell r="C291" t="str">
            <v>M</v>
          </cell>
        </row>
        <row r="292">
          <cell r="A292" t="str">
            <v>01.002.067-0</v>
          </cell>
          <cell r="B292" t="str">
            <v>PERFURACAO ROTAT. VERT., EM ALTER. DE ROCHA, C/COROA DE WIDIA C/DIAM. DE 10"</v>
          </cell>
          <cell r="C292" t="str">
            <v>M</v>
          </cell>
        </row>
        <row r="293">
          <cell r="A293" t="str">
            <v>01.002.075-0</v>
          </cell>
          <cell r="B293" t="str">
            <v>PERFURACAO ROTAT. VERT., EM ROCHA SA, C/COROA DE WIDIA C/DIAM. AX</v>
          </cell>
          <cell r="C293" t="str">
            <v>M</v>
          </cell>
        </row>
        <row r="294">
          <cell r="A294" t="str">
            <v>01.002.076-0</v>
          </cell>
          <cell r="B294" t="str">
            <v>PERFURACAO ROTAT. VERT., EM ROCHA SA, C/COROA DE WIDIA C/DIAM. BX</v>
          </cell>
          <cell r="C294" t="str">
            <v>M</v>
          </cell>
        </row>
        <row r="295">
          <cell r="A295" t="str">
            <v>01.002.077-0</v>
          </cell>
          <cell r="B295" t="str">
            <v>PERFURACAO ROTAT. VERT., EM ROCHA SA, C/COROA DE WIDIA C/DIAM. NX</v>
          </cell>
          <cell r="C295" t="str">
            <v>M</v>
          </cell>
        </row>
        <row r="296">
          <cell r="A296" t="str">
            <v>01.002.078-0</v>
          </cell>
          <cell r="B296" t="str">
            <v>PERFURACAO ROTAT. VERT., EM ROCHA SA, C/COROA DE WIDIA C/DIAM. H</v>
          </cell>
          <cell r="C296" t="str">
            <v>M</v>
          </cell>
        </row>
        <row r="297">
          <cell r="A297" t="str">
            <v>01.002.500-0</v>
          </cell>
          <cell r="B297" t="str">
            <v>UNIDADE DE REF. P/SERV. DE SONDAGEM ROTATIVA</v>
          </cell>
          <cell r="C297" t="str">
            <v>UR</v>
          </cell>
        </row>
        <row r="298">
          <cell r="A298" t="str">
            <v>01.002.999-0</v>
          </cell>
          <cell r="B298" t="str">
            <v>FAMILIA 01.002SONDAGEM E PERFURACAO</v>
          </cell>
        </row>
        <row r="299">
          <cell r="A299" t="str">
            <v>01.003.001-0</v>
          </cell>
          <cell r="B299" t="str">
            <v>SONDAGEM A PERCUSSAO, EM TER. COMUM, C/ENSAIO DE PENETRACAO,DIAM. DE 3"</v>
          </cell>
          <cell r="C299" t="str">
            <v>M</v>
          </cell>
        </row>
        <row r="300">
          <cell r="A300" t="str">
            <v>01.003.002-0</v>
          </cell>
          <cell r="B300" t="str">
            <v>SONDAGEM A PERCUSSAO, EM TER. COMUM, C/ENSAIO DE PENETRACAO,DIAM. 4.1/2"</v>
          </cell>
          <cell r="C300" t="str">
            <v>M</v>
          </cell>
        </row>
        <row r="301">
          <cell r="A301" t="str">
            <v>01.003.003-0</v>
          </cell>
          <cell r="B301" t="str">
            <v>SONDAGEM A PERCUSSAO, EM TER. COMUM, C/ENSAIO DE PENETRACAO,DIAM. DE 6"</v>
          </cell>
          <cell r="C301" t="str">
            <v>M</v>
          </cell>
        </row>
        <row r="302">
          <cell r="A302" t="str">
            <v>01.003.004-0</v>
          </cell>
          <cell r="B302" t="str">
            <v>SONDAGEM A PERCUSSAO, EM TER. COMUM, C/ENSAIO DE PENETRACAO,DIAM. DE 10"</v>
          </cell>
          <cell r="C302" t="str">
            <v>M</v>
          </cell>
        </row>
        <row r="303">
          <cell r="A303" t="str">
            <v>01.003.021-0</v>
          </cell>
          <cell r="B303" t="str">
            <v>PERFURACAO A PERCUSSAO, EM TER. COMUM, DIAM. DE 3"</v>
          </cell>
          <cell r="C303" t="str">
            <v>M</v>
          </cell>
        </row>
        <row r="304">
          <cell r="A304" t="str">
            <v>01.003.022-0</v>
          </cell>
          <cell r="B304" t="str">
            <v>PERFURACAO A PERCUSSAO, EM TER. COMUM, DIAM. DE 4.1/2"</v>
          </cell>
          <cell r="C304" t="str">
            <v>M</v>
          </cell>
        </row>
        <row r="305">
          <cell r="A305" t="str">
            <v>01.003.023-0</v>
          </cell>
          <cell r="B305" t="str">
            <v>PERFURACAO A PERCUSSAO, EM TER. COMUM, DIAM. DE 6"</v>
          </cell>
          <cell r="C305" t="str">
            <v>M</v>
          </cell>
        </row>
        <row r="306">
          <cell r="A306" t="str">
            <v>01.003.024-0</v>
          </cell>
          <cell r="B306" t="str">
            <v>PERFURACAO A PERCUSSAO, EM TER. COMUM, DIAM. DE 10"</v>
          </cell>
          <cell r="C306" t="str">
            <v>M</v>
          </cell>
        </row>
        <row r="307">
          <cell r="A307" t="str">
            <v>01.003.025-0</v>
          </cell>
          <cell r="B307" t="str">
            <v>PERFURACAO C/ "WAGON DRILL" PESADO, DIAM. ATE 2.1/2", EM GRAN. OU GNAISSE, INCL. AR COMPR.</v>
          </cell>
          <cell r="C307" t="str">
            <v>M</v>
          </cell>
        </row>
        <row r="308">
          <cell r="A308" t="str">
            <v>01.003.026-0</v>
          </cell>
          <cell r="B308" t="str">
            <v>PERFURACAO C/ "WAGON DRILL" PESADO, DIAM. ATE 4.1/2", EM GRAN. OU GNAISSE. INCL. AR COMPR.</v>
          </cell>
          <cell r="C308" t="str">
            <v>M</v>
          </cell>
        </row>
        <row r="309">
          <cell r="A309" t="str">
            <v>01.003.027-0</v>
          </cell>
          <cell r="B309" t="str">
            <v>PERFURACAO C/MARTELETE OU PERFURATRIZ MANUAL,DIAM.ATE 1.1/4",EM GRAN.OU GNAISSE,INCL.AR COMPR.,ADMIT.PRODUCAO DE 2,00M/H</v>
          </cell>
          <cell r="C309" t="str">
            <v>M</v>
          </cell>
        </row>
        <row r="310">
          <cell r="A310" t="str">
            <v>01.003.028-0</v>
          </cell>
          <cell r="B310" t="str">
            <v>PERFURACAO C/MARTELETE OU PERFURATRIZ MANUAL,DIAM.ATE 1.1/4", EM GRAN.OU GNAISSE,C/COMPRESSOR, ADMIT.PRODUCAO DE 0,50M/H</v>
          </cell>
          <cell r="C310" t="str">
            <v>M</v>
          </cell>
        </row>
        <row r="311">
          <cell r="A311" t="str">
            <v>01.003.500-0</v>
          </cell>
          <cell r="B311" t="str">
            <v>UNIDADE DE REF. P/SERV. DE SONDAGEM A PERCUSSAO</v>
          </cell>
          <cell r="C311" t="str">
            <v>UR</v>
          </cell>
        </row>
        <row r="312">
          <cell r="A312" t="str">
            <v>01.003.999-0</v>
          </cell>
          <cell r="B312" t="str">
            <v>FAMILIA 01.003SONDAGEM E PERFURACAO TERR. COMUM</v>
          </cell>
        </row>
        <row r="313">
          <cell r="A313" t="str">
            <v>01.004.001-0</v>
          </cell>
          <cell r="B313" t="str">
            <v>SONDAGEM ROTAT., EM ALTER. DE ROCHA, C/COROA DE DIAMANTE C/DIAM. EX</v>
          </cell>
          <cell r="C313" t="str">
            <v>M</v>
          </cell>
        </row>
        <row r="314">
          <cell r="A314" t="str">
            <v>01.004.002-0</v>
          </cell>
          <cell r="B314" t="str">
            <v>SONDAGEM ROTAT., EM ALTER. DE ROCHA, C/COROA DE DIAMANTE C/DIAM. AX</v>
          </cell>
          <cell r="C314" t="str">
            <v>M</v>
          </cell>
        </row>
        <row r="315">
          <cell r="A315" t="str">
            <v>01.004.003-0</v>
          </cell>
          <cell r="B315" t="str">
            <v>SONDAGEM ROTAT., EM ALTER. DE ROCHA, C/COROA DE DIAMANTE C/DIAM. BX</v>
          </cell>
          <cell r="C315" t="str">
            <v>M</v>
          </cell>
        </row>
        <row r="316">
          <cell r="A316" t="str">
            <v>01.004.004-0</v>
          </cell>
          <cell r="B316" t="str">
            <v>SONDAGEM ROTAT., EM ALTER. DE ROCHA, C/COROA DE DIAMANTE C/DIAM. NX</v>
          </cell>
          <cell r="C316" t="str">
            <v>M</v>
          </cell>
        </row>
        <row r="317">
          <cell r="A317" t="str">
            <v>01.004.005-0</v>
          </cell>
          <cell r="B317" t="str">
            <v>SONDAGEM ROTAT., EM ALTER. DE ROCHA, C/COROA DE DIAMANTE C/DIAM. H</v>
          </cell>
          <cell r="C317" t="str">
            <v>M</v>
          </cell>
        </row>
        <row r="318">
          <cell r="A318" t="str">
            <v>01.004.006-0</v>
          </cell>
          <cell r="B318" t="str">
            <v>SONDAGEM ROTAT., EM ROCHA SA, C/COROA DE DIAMANTE C/DIAM. EX</v>
          </cell>
          <cell r="C318" t="str">
            <v>M</v>
          </cell>
        </row>
        <row r="319">
          <cell r="A319" t="str">
            <v>01.004.007-0</v>
          </cell>
          <cell r="B319" t="str">
            <v>SONDAGEM ROTAT., EM ROCHA SA, C/COROA DE DIAMANTE C/DIAM. AX</v>
          </cell>
          <cell r="C319" t="str">
            <v>M</v>
          </cell>
        </row>
        <row r="320">
          <cell r="A320" t="str">
            <v>01.004.008-0</v>
          </cell>
          <cell r="B320" t="str">
            <v>SONDAGEM ROTAT., EM ROCHA SA, C/COROA DE DIAMANTE C/DIAM. BX</v>
          </cell>
          <cell r="C320" t="str">
            <v>M</v>
          </cell>
        </row>
        <row r="321">
          <cell r="A321" t="str">
            <v>01.004.009-0</v>
          </cell>
          <cell r="B321" t="str">
            <v>SONDAGEM ROTAT., EM ROCHA SA, C/COROA DE DIAMANTE C/DIAM. NX</v>
          </cell>
          <cell r="C321" t="str">
            <v>M</v>
          </cell>
        </row>
        <row r="322">
          <cell r="A322" t="str">
            <v>01.004.010-0</v>
          </cell>
          <cell r="B322" t="str">
            <v>SONDAGEM ROTAT., EM ROCHA SA, C/COROA DE DIAMANTE C/DIAM. H</v>
          </cell>
          <cell r="C322" t="str">
            <v>M</v>
          </cell>
        </row>
        <row r="323">
          <cell r="A323" t="str">
            <v>01.004.021-0</v>
          </cell>
          <cell r="B323" t="str">
            <v>PERFURACAO ROTAT., EM ALTER. DE ROCHA, C/COROA DE DIAMANTE C/DIAM. EX</v>
          </cell>
          <cell r="C323" t="str">
            <v>M</v>
          </cell>
        </row>
        <row r="324">
          <cell r="A324" t="str">
            <v>01.004.022-0</v>
          </cell>
          <cell r="B324" t="str">
            <v>PERFURACAO ROTAT., EM ALTER. DE ROCHA, C/COROA DE DIAMANTE C/DIAM. AX</v>
          </cell>
          <cell r="C324" t="str">
            <v>M</v>
          </cell>
        </row>
        <row r="325">
          <cell r="A325" t="str">
            <v>01.004.023-0</v>
          </cell>
          <cell r="B325" t="str">
            <v>PERFURACAO ROTAT., EM ALTER. DE ROCHA, C/COROA DE DIAMANTE C/DIAM. BX</v>
          </cell>
          <cell r="C325" t="str">
            <v>M</v>
          </cell>
        </row>
        <row r="326">
          <cell r="A326" t="str">
            <v>01.004.024-0</v>
          </cell>
          <cell r="B326" t="str">
            <v>PERFURACAO ROTAT., EM ALTER. DE ROCHA, C/COROA DE DIAMANTE C/DIAM. NX</v>
          </cell>
          <cell r="C326" t="str">
            <v>M</v>
          </cell>
        </row>
        <row r="327">
          <cell r="A327" t="str">
            <v>01.004.025-0</v>
          </cell>
          <cell r="B327" t="str">
            <v>PERFURACAO ROTAT., EM ALTER. DE ROCHA, C/COROA DE DIAMANTE C/DIAM. H</v>
          </cell>
          <cell r="C327" t="str">
            <v>M</v>
          </cell>
        </row>
        <row r="328">
          <cell r="A328" t="str">
            <v>01.004.026-0</v>
          </cell>
          <cell r="B328" t="str">
            <v>PERFURACAO ROTAT., EM ROCHA SA, C/COROA DE DIAMANTE C/DIAM.EX</v>
          </cell>
          <cell r="C328" t="str">
            <v>M</v>
          </cell>
        </row>
        <row r="329">
          <cell r="A329" t="str">
            <v>01.004.027-0</v>
          </cell>
          <cell r="B329" t="str">
            <v>PERFURACAO ROTAT., EM ROCHA SA, C/COROA DE DIAMANTE C/DIAM.AX</v>
          </cell>
          <cell r="C329" t="str">
            <v>M</v>
          </cell>
        </row>
        <row r="330">
          <cell r="A330" t="str">
            <v>01.004.028-0</v>
          </cell>
          <cell r="B330" t="str">
            <v>PERFURACAO ROTAT., EM ROCHA SA, C/COROA DE DIAMANTE C/DIAM.BX</v>
          </cell>
          <cell r="C330" t="str">
            <v>M</v>
          </cell>
        </row>
        <row r="331">
          <cell r="A331" t="str">
            <v>01.004.029-0</v>
          </cell>
          <cell r="B331" t="str">
            <v>PERFURACAO ROTAT., EM ROCHA SA, C/COROA DE DIAMANTE C/DIAM.NX</v>
          </cell>
          <cell r="C331" t="str">
            <v>M</v>
          </cell>
        </row>
        <row r="332">
          <cell r="A332" t="str">
            <v>01.004.030-0</v>
          </cell>
          <cell r="B332" t="str">
            <v>PERFURACAO ROTAT., EM ROCHA SA, C/COROA DE DIAMANTE C/DIAM.H</v>
          </cell>
          <cell r="C332" t="str">
            <v>M</v>
          </cell>
        </row>
        <row r="333">
          <cell r="A333" t="str">
            <v>01.004.999-0</v>
          </cell>
          <cell r="B333" t="str">
            <v>FAMILIA 01.004SONDAGEM E PERFURACAO COM COROA DIAMANT.</v>
          </cell>
        </row>
        <row r="334">
          <cell r="A334" t="str">
            <v>01.005.001-0</v>
          </cell>
          <cell r="B334" t="str">
            <v>PREPARO MANUAL DE TER., COMPREEND. ACERTO, RASPAGEM EVENTUALATE 30CM DE PROF., EXCL. COMPACT. MEC.</v>
          </cell>
          <cell r="C334" t="str">
            <v>M2</v>
          </cell>
        </row>
        <row r="335">
          <cell r="A335" t="str">
            <v>01.005.003-0</v>
          </cell>
          <cell r="B335" t="str">
            <v>PREPARO MANUAL DE TER., COMPREEND. ACERTO, RASPAGEM EVENTUALATE 30CM DE PROF., INCL. COMPACT. MEC.</v>
          </cell>
          <cell r="C335" t="str">
            <v>M2</v>
          </cell>
        </row>
        <row r="336">
          <cell r="A336" t="str">
            <v>01.005.004-0</v>
          </cell>
          <cell r="B336" t="str">
            <v>PREPARO MANUAL DE TER., COMPREEND. ACERTO, RASPAGEM EVENTUALATE 30CM DE PROF., INCL. COMPACT. MANUAL</v>
          </cell>
          <cell r="C336" t="str">
            <v>M2</v>
          </cell>
        </row>
        <row r="337">
          <cell r="A337" t="str">
            <v>01.005.005-0</v>
          </cell>
          <cell r="B337" t="str">
            <v>ROCADO EM VEGETACAO ESPESSA, C/EMPILHAMENTO LATERAL E QUEIMADOS RESIDUOS</v>
          </cell>
          <cell r="C337" t="str">
            <v>M2</v>
          </cell>
        </row>
        <row r="338">
          <cell r="A338" t="str">
            <v>01.005.006-0</v>
          </cell>
          <cell r="B338" t="str">
            <v>ROCADO EM VEGETACAO RALA, C/EMPILHAMENTO LATERAL E QUEIMA DOS RESIDUOS</v>
          </cell>
          <cell r="C338" t="str">
            <v>M2</v>
          </cell>
        </row>
        <row r="339">
          <cell r="A339" t="str">
            <v>01.005.007-0</v>
          </cell>
          <cell r="B339" t="str">
            <v>ROCADO A FOICE E MACHADO, EM MATA DE PEQUENO PORTE E QUEIMADOS RESIDUOS S/DESTOCAMENTO OU REMOCAO</v>
          </cell>
          <cell r="C339" t="str">
            <v>M2</v>
          </cell>
        </row>
        <row r="340">
          <cell r="A340" t="str">
            <v>01.005.008-0</v>
          </cell>
          <cell r="B340" t="str">
            <v>DESTOCAMENTO DE ARVORES DE PORTE MEDIO E RAIZES PROFUNDAS, S/REMOCAO E AUX. MEC.</v>
          </cell>
          <cell r="C340" t="str">
            <v>UN</v>
          </cell>
        </row>
        <row r="341">
          <cell r="A341" t="str">
            <v>01.005.009-0</v>
          </cell>
          <cell r="B341" t="str">
            <v>ABERTURA DE PICADA, EM ENCOSTA, EM TER. DE VEG. DENSA</v>
          </cell>
          <cell r="C341" t="str">
            <v>M</v>
          </cell>
        </row>
        <row r="342">
          <cell r="A342" t="str">
            <v>01.005.010-0</v>
          </cell>
          <cell r="B342" t="str">
            <v>SUAVIZACAO E RECONFORMACAO MANUAL DE TALUDES, C/PEQUENO DESMATAMENTO E ALT. MEDIA DE 0,50M</v>
          </cell>
          <cell r="C342" t="str">
            <v>M3</v>
          </cell>
        </row>
        <row r="343">
          <cell r="A343" t="str">
            <v>01.005.011-0</v>
          </cell>
          <cell r="B343" t="str">
            <v>SUAVIZACAO E RECONFORMACAO MANUAL DE TALUDES, C/PEQUENO DESMATAMENTO E ALT. MEDIA DE 1,00M</v>
          </cell>
          <cell r="C343" t="str">
            <v>M3</v>
          </cell>
        </row>
        <row r="344">
          <cell r="A344" t="str">
            <v>01.005.012-0</v>
          </cell>
          <cell r="B344" t="str">
            <v>SUAVIZACAO E RECONFORMACAO MANUAL DE TALUDES, C/PEQUENO DESMATAMENTO E ALT. MEDIA DE 1,50M</v>
          </cell>
          <cell r="C344" t="str">
            <v>M3</v>
          </cell>
        </row>
        <row r="345">
          <cell r="A345" t="str">
            <v>01.005.999-0</v>
          </cell>
          <cell r="B345" t="str">
            <v>FAMILIA 01.005DESTOCAMENTO E ROCADO (MANUAL)</v>
          </cell>
        </row>
        <row r="346">
          <cell r="A346" t="str">
            <v>01.006.001-0</v>
          </cell>
          <cell r="B346" t="str">
            <v>DESTOCAMENTO MEC. DE TORA DE ATE 0,30M DE DIAM.</v>
          </cell>
          <cell r="C346" t="str">
            <v>UN</v>
          </cell>
        </row>
        <row r="347">
          <cell r="A347" t="str">
            <v>01.006.002-0</v>
          </cell>
          <cell r="B347" t="str">
            <v>DESTOCAMENTO MEC. DE TORAS DE 0,30 A 0,50M DE DIAM.</v>
          </cell>
          <cell r="C347" t="str">
            <v>UN</v>
          </cell>
        </row>
        <row r="348">
          <cell r="A348" t="str">
            <v>01.006.003-0</v>
          </cell>
          <cell r="B348" t="str">
            <v>DESTOCAMENTO MEC. DE TORAS MAIORES QUE O,50M DE DIAM.</v>
          </cell>
          <cell r="C348" t="str">
            <v>UN</v>
          </cell>
        </row>
        <row r="349">
          <cell r="A349" t="str">
            <v>01.006.004-0</v>
          </cell>
          <cell r="B349" t="str">
            <v>DESMATAMENTO E LIMP. DE TER. C/EQUIP. MEC. (TRATOR - 1000,00M2/H)</v>
          </cell>
          <cell r="C349" t="str">
            <v>M2</v>
          </cell>
        </row>
        <row r="350">
          <cell r="A350" t="str">
            <v>01.006.999-0</v>
          </cell>
          <cell r="B350" t="str">
            <v>FAMILIA 01.006DESTOCAMENTO MECANICO.</v>
          </cell>
        </row>
        <row r="351">
          <cell r="A351" t="str">
            <v>01.007.010-0</v>
          </cell>
          <cell r="B351" t="str">
            <v>MONTAGEM E DESMONT. DE 1 CONJ. DE BOMBAS (25CV) P/ATE 70,00MDE COLETORES</v>
          </cell>
          <cell r="C351" t="str">
            <v>UN</v>
          </cell>
        </row>
        <row r="352">
          <cell r="A352" t="str">
            <v>01.007.020-0</v>
          </cell>
          <cell r="B352" t="str">
            <v>CRAVACAO E RETIRADA DE 1 PONTEIRA FILTRANTE</v>
          </cell>
          <cell r="C352" t="str">
            <v>UN</v>
          </cell>
        </row>
        <row r="353">
          <cell r="A353" t="str">
            <v>01.007.025-0</v>
          </cell>
          <cell r="B353" t="str">
            <v>OPERACAO E MANUTENCAO DO SISTEMA, EXCL. ENERGIA ELETR., PELOTEMPO CORRIDO DE EMPREGO NA OBRA</v>
          </cell>
          <cell r="C353" t="str">
            <v>DIA</v>
          </cell>
        </row>
        <row r="354">
          <cell r="A354" t="str">
            <v>01.007.030-0</v>
          </cell>
          <cell r="B354" t="str">
            <v>ENERGIA CONSUMIDA PELO SISTEMA, MEDIDA PELA POTENCIA INSTALADA E PELO TEMPO DE FUNCIONAMENTO</v>
          </cell>
          <cell r="C354" t="str">
            <v>CVxH</v>
          </cell>
        </row>
        <row r="355">
          <cell r="A355" t="str">
            <v>01.007.500-0</v>
          </cell>
          <cell r="B355" t="str">
            <v>UNIDADE DE REF. P/SERV. DE REBAIXAMENTO DE LENCOL D'AGUA</v>
          </cell>
          <cell r="C355" t="str">
            <v>UR</v>
          </cell>
        </row>
        <row r="356">
          <cell r="A356" t="str">
            <v>01.007.505-0</v>
          </cell>
          <cell r="B356" t="str">
            <v>UNIDADE DE REF. P/EXEC. DE POCO ARTESIANO.</v>
          </cell>
          <cell r="C356" t="str">
            <v>UR</v>
          </cell>
        </row>
        <row r="357">
          <cell r="A357" t="str">
            <v>01.007.506-0</v>
          </cell>
          <cell r="B357" t="str">
            <v>UNIDADE DE REFERENCIA PARA EXECUCAO DE POCO SEMI-ARTESIANO</v>
          </cell>
          <cell r="C357" t="str">
            <v>UR</v>
          </cell>
        </row>
        <row r="358">
          <cell r="A358" t="str">
            <v>01.007.999-0</v>
          </cell>
          <cell r="B358" t="str">
            <v>FAMILIA 01.007REBAIXAMENTO LENCOL D'AGUA</v>
          </cell>
        </row>
        <row r="359">
          <cell r="A359" t="str">
            <v>01.008.050-0</v>
          </cell>
          <cell r="B359" t="str">
            <v>MOBILIZACAO E DESMOBILIZACAO DE EQUIP. E EQUIPE DE SONDAGEMA PERCUSSAO, C/TRANSP. ATE 50KM</v>
          </cell>
          <cell r="C359" t="str">
            <v>UN</v>
          </cell>
        </row>
        <row r="360">
          <cell r="A360" t="str">
            <v>01.008.100-0</v>
          </cell>
          <cell r="B360" t="str">
            <v>MOBILIZACAO E DESMOBILIZACAO DE EQUIP. E EQUIPE DE SONDAGEMA PERCUSSAO, C/TRANSP. DE 51 A 100KM</v>
          </cell>
          <cell r="C360" t="str">
            <v>UN</v>
          </cell>
        </row>
        <row r="361">
          <cell r="A361" t="str">
            <v>01.008.200-0</v>
          </cell>
          <cell r="B361" t="str">
            <v>MOBILIZACAO E DESMOBILIZACAO DE EQUIP. E EQUIPE DE SONDAGEMA PERCUSSAO, C/TRANSP. DE 101 A 200KM</v>
          </cell>
          <cell r="C361" t="str">
            <v>UN</v>
          </cell>
        </row>
        <row r="362">
          <cell r="A362" t="str">
            <v>01.008.999-0</v>
          </cell>
          <cell r="B362" t="str">
            <v>FAMILIA 01.008</v>
          </cell>
          <cell r="C362" t="str">
            <v>0</v>
          </cell>
        </row>
        <row r="363">
          <cell r="A363" t="str">
            <v>01.009.050-0</v>
          </cell>
          <cell r="B363" t="str">
            <v>MOBILIZACAO E DESMOBILIZACAO DE EQUIP. E EQUIPE DE SONDAGEMROTAT., C/TRANSP. ATE 50KM</v>
          </cell>
          <cell r="C363" t="str">
            <v>UN</v>
          </cell>
        </row>
        <row r="364">
          <cell r="A364" t="str">
            <v>01.009.100-0</v>
          </cell>
          <cell r="B364" t="str">
            <v>MOBILIZACAO E DESMOBILIZACAO DE EQUIP. E EQUIPE DE SONDAGEMROTAT., C/TRANSP. DE 51 A 100KM</v>
          </cell>
          <cell r="C364" t="str">
            <v>UN</v>
          </cell>
        </row>
        <row r="365">
          <cell r="A365" t="str">
            <v>01.009.200-0</v>
          </cell>
          <cell r="B365" t="str">
            <v>MOBILIZACAO E DESMOBILIZACAO DE EQUIP. E EQUIPE DE SONDAGEMROTAT., C/TRANSP. DE 101 A 200KM</v>
          </cell>
          <cell r="C365" t="str">
            <v>UN</v>
          </cell>
        </row>
        <row r="366">
          <cell r="A366" t="str">
            <v>01.009.999-0</v>
          </cell>
          <cell r="B366" t="str">
            <v>FAMILIA 01.009</v>
          </cell>
          <cell r="C366" t="str">
            <v>0</v>
          </cell>
        </row>
        <row r="367">
          <cell r="A367" t="str">
            <v>01.016.001-0</v>
          </cell>
          <cell r="B367" t="str">
            <v>LEVANTAMENTO TOPOGR. PLANI-ALTIM. E CADASTRAL, DE TER. DE OROGR. ACIDENT., VEG. E EDIF. DENSA</v>
          </cell>
          <cell r="C367" t="str">
            <v>HA</v>
          </cell>
        </row>
        <row r="368">
          <cell r="A368" t="str">
            <v>01.016.002-0</v>
          </cell>
          <cell r="B368" t="str">
            <v>LEVANTAMENTO TOPOGR. PLANI-ALTIM. E CADASTRAL, DE TER. DE OROGR. ACIDENT., VEG. DENSA E EDIF. MEDIA</v>
          </cell>
          <cell r="C368" t="str">
            <v>HA</v>
          </cell>
        </row>
        <row r="369">
          <cell r="A369" t="str">
            <v>01.016.003-0</v>
          </cell>
          <cell r="B369" t="str">
            <v>LEVANTAMENTO TOPOGR. PLANI-ALTIM. E CADASTRAL, DE TER. DE OROGR. ACIDENT., VEG. DENSA E EDIF. LEVE</v>
          </cell>
          <cell r="C369" t="str">
            <v>HA</v>
          </cell>
        </row>
        <row r="370">
          <cell r="A370" t="str">
            <v>01.016.004-0</v>
          </cell>
          <cell r="B370" t="str">
            <v>LEVANTAMENTO TOPOGR. PLANI-ALTIM. E CADASTRAL, DE TER. DE OROGR. ACIDENT., VEG. RALA E EDIF. DENSA</v>
          </cell>
          <cell r="C370" t="str">
            <v>HA</v>
          </cell>
        </row>
        <row r="371">
          <cell r="A371" t="str">
            <v>01.016.005-0</v>
          </cell>
          <cell r="B371" t="str">
            <v>LEVANTAMENTO TOPOGR. PLANI-ALTIM. E CADASTRAL, DE TER. DE OROGR. ACIDENT., VEG. RALA E EDIF. MEDIA</v>
          </cell>
          <cell r="C371" t="str">
            <v>HA</v>
          </cell>
        </row>
        <row r="372">
          <cell r="A372" t="str">
            <v>01.016.006-0</v>
          </cell>
          <cell r="B372" t="str">
            <v>LEVANTAMENTO TOPOGR. PLANI-ALTIM. E CADASTRAL, DE TER. DE OROGR. ACIDENT., VEG. RALA E EDIF. LEVE</v>
          </cell>
          <cell r="C372" t="str">
            <v>HA</v>
          </cell>
        </row>
        <row r="373">
          <cell r="A373" t="str">
            <v>01.016.007-0</v>
          </cell>
          <cell r="B373" t="str">
            <v>LEVANTAMENTO TOPOGR. PLANI-ALTIM. E CADASTRAL, DE TER. DE OROGR. NAO ACIDENT., VEG. E EDIF. DENSA</v>
          </cell>
          <cell r="C373" t="str">
            <v>HA</v>
          </cell>
        </row>
        <row r="374">
          <cell r="A374" t="str">
            <v>01.016.008-0</v>
          </cell>
          <cell r="B374" t="str">
            <v>LEVANTAMENTO TOPOGR. PLANI-ALTIM. E CADASTRAL, DE TER. DE OROGR. NAO ACIDENT., VEG. DENSA E EDIF. MEDIA</v>
          </cell>
          <cell r="C374" t="str">
            <v>HA</v>
          </cell>
        </row>
        <row r="375">
          <cell r="A375" t="str">
            <v>01.016.009-0</v>
          </cell>
          <cell r="B375" t="str">
            <v>LEVANTAMENTO TOPOGR. PLANI-ALTIM. E CADASTRAL, DE TER. DE OROGR. NAO ACIDENT., VEG. DENSA E EDIF. LEVE</v>
          </cell>
          <cell r="C375" t="str">
            <v>HA</v>
          </cell>
        </row>
        <row r="376">
          <cell r="A376" t="str">
            <v>01.016.010-0</v>
          </cell>
          <cell r="B376" t="str">
            <v>LEVANTAMENTO TOPOGR. PLANI-ALTIM. E CADASTRAL, DE TER. DE OROGR. NAO ACIDENT., VEG. RALA E EDIF. DENSA</v>
          </cell>
          <cell r="C376" t="str">
            <v>HA</v>
          </cell>
        </row>
        <row r="377">
          <cell r="A377" t="str">
            <v>01.016.011-0</v>
          </cell>
          <cell r="B377" t="str">
            <v>LEVANTAMENTO TOPOGR. PLANI-ALTIM. E CADASTRAL, DE TER. DE OROGR. NAO ACIDENT., VEG. RALA E EDIF. MEDIA</v>
          </cell>
          <cell r="C377" t="str">
            <v>HA</v>
          </cell>
        </row>
        <row r="378">
          <cell r="A378" t="str">
            <v>01.016.012-0</v>
          </cell>
          <cell r="B378" t="str">
            <v>LEVANTAMENTO TOPOGR. PLANI-ALTIM. E CADASTRAL, DE TER. DE OROGR. NAO ACIDENT., VEG. RALA E EDIF. LEVE</v>
          </cell>
          <cell r="C378" t="str">
            <v>HA</v>
          </cell>
        </row>
        <row r="379">
          <cell r="A379" t="str">
            <v>01.016.020-0</v>
          </cell>
          <cell r="B379" t="str">
            <v>DETERMINACAO DE NORTE VERDADEIRO P/OBSERVACAO DIRETA DE ALT.DE SOL, PELO PROCESSO DAS DIST. ZENITAIS ABSOLUTAS</v>
          </cell>
          <cell r="C379" t="str">
            <v>UN</v>
          </cell>
        </row>
        <row r="380">
          <cell r="A380" t="str">
            <v>01.016.021-0</v>
          </cell>
          <cell r="B380" t="str">
            <v>IMPLANTACAO DE MARCO DE RN, EM CONCR. C/TARUGO MET., E DETERMINACAO DE SUA COTA P/TRANSP. DE COTA DE RN JA ESTABELECIDO</v>
          </cell>
          <cell r="C380" t="str">
            <v>UN</v>
          </cell>
        </row>
        <row r="381">
          <cell r="A381" t="str">
            <v>01.016.030-0</v>
          </cell>
          <cell r="B381" t="str">
            <v>LANCAMENTO DE LINHA POLIG. BASICA C/PRECISAO DE FECHAM. REL.A 1ª ORDEM, EM TER. DE OROGR. ACIDENT. E VEG. DENSA</v>
          </cell>
          <cell r="C381" t="str">
            <v>KM</v>
          </cell>
        </row>
        <row r="382">
          <cell r="A382" t="str">
            <v>01.016.031-0</v>
          </cell>
          <cell r="B382" t="str">
            <v>LANCAMENTO DE LINHA POLIG. BASICA C/PRECISAO DE FECHAM. REL.A 1ª ORDEM, EM TER. DE OROGR. ACIDENT. E VEG. RALA</v>
          </cell>
          <cell r="C382" t="str">
            <v>KM</v>
          </cell>
        </row>
        <row r="383">
          <cell r="A383" t="str">
            <v>01.016.032-0</v>
          </cell>
          <cell r="B383" t="str">
            <v>LANCAMENTO DE LINHA POLIG. BASICA C/PRECISAO DE FECHAM. REL.A 1ª ORDEM, EM TER. DE OROGR. NAO ACIDENT. E VEG. DENSA</v>
          </cell>
          <cell r="C383" t="str">
            <v>KM</v>
          </cell>
        </row>
        <row r="384">
          <cell r="A384" t="str">
            <v>01.016.033-0</v>
          </cell>
          <cell r="B384" t="str">
            <v>LANCAMENTO DE LINHA POLIG. BASICA C/PRECISAO DE FECHAM. REL.A 1ª ORDEM, EM TER. DE OROGR. NAO ACIDENT. E VEG. RALA</v>
          </cell>
          <cell r="C384" t="str">
            <v>KM</v>
          </cell>
        </row>
        <row r="385">
          <cell r="A385" t="str">
            <v>01.016.034-0</v>
          </cell>
          <cell r="B385" t="str">
            <v>LANCAMENTO DE LINHA POLIG. C/PRECISAO DE FECHAM. REL. A 3ª ORDEM, EM TER. DE OROGR. ACIDENT. E VEG. DENSA</v>
          </cell>
          <cell r="C385" t="str">
            <v>KM</v>
          </cell>
        </row>
        <row r="386">
          <cell r="A386" t="str">
            <v>01.016.035-0</v>
          </cell>
          <cell r="B386" t="str">
            <v>LANCAMENTO DE LINHA POLIG. C/PRECISAO DE FECHAM. REL. A 3ª ORDEM, EM TER. DE OROGR. ACIDENT. E VEG. RALA</v>
          </cell>
          <cell r="C386" t="str">
            <v>KM</v>
          </cell>
        </row>
        <row r="387">
          <cell r="A387" t="str">
            <v>01.016.036-0</v>
          </cell>
          <cell r="B387" t="str">
            <v>LANCAMENTO DE LINHA POLIG. C/PRECISAO DE FECHAM. REL. A 3ª ORDEM, EM TER. DE OROGR. NAO ACIDENT. E VEG. DENSA</v>
          </cell>
          <cell r="C387" t="str">
            <v>KM</v>
          </cell>
        </row>
        <row r="388">
          <cell r="A388" t="str">
            <v>01.016.037-0</v>
          </cell>
          <cell r="B388" t="str">
            <v>LANCAMENTO DE LINHA POLIG. C/PRECISAO DE FECHAM. REL. A 3ª ORDEM, EM TER. DE OROGR. NAO ACIDENT. E VEG. RALA</v>
          </cell>
          <cell r="C388" t="str">
            <v>KM</v>
          </cell>
        </row>
        <row r="389">
          <cell r="A389" t="str">
            <v>01.016.050-0</v>
          </cell>
          <cell r="B389" t="str">
            <v>NIVELAMENTO E CONTRA-NIVELAM. DE LINHA TOPOGR., EM TER. DE OROGR. ACIDENT.</v>
          </cell>
          <cell r="C389" t="str">
            <v>KM</v>
          </cell>
        </row>
        <row r="390">
          <cell r="A390" t="str">
            <v>01.016.051-0</v>
          </cell>
          <cell r="B390" t="str">
            <v>NIVELAMENTO E CONTRA-NIVELAM. DE LINHA TOPOGR., EM TER. DE OROGR. ONDULADA</v>
          </cell>
          <cell r="C390" t="str">
            <v>KM</v>
          </cell>
        </row>
        <row r="391">
          <cell r="A391" t="str">
            <v>01.016.052-0</v>
          </cell>
          <cell r="B391" t="str">
            <v>NIVELAMENTO E CONTRA-NIVELAM. DE LINHA TOPOGR., EM TER. DE OROGR. NAO ACIDENT. OU EM ESTRADA IMPLANTADA</v>
          </cell>
          <cell r="C391" t="str">
            <v>KM</v>
          </cell>
        </row>
        <row r="392">
          <cell r="A392" t="str">
            <v>01.016.060-0</v>
          </cell>
          <cell r="B392" t="str">
            <v>LEVANTAMENTO DE SECAO TRANSVERSAL, EM TER. DE OROGR. ACIDENT. E VEG. DENSA</v>
          </cell>
          <cell r="C392" t="str">
            <v>M</v>
          </cell>
        </row>
        <row r="393">
          <cell r="A393" t="str">
            <v>01.016.061-0</v>
          </cell>
          <cell r="B393" t="str">
            <v>LEVANTAMENTO DE SECAO TRANSVERSAL, EM TER. DE OROGR. ACIDENT. E VEG. RALA</v>
          </cell>
          <cell r="C393" t="str">
            <v>M</v>
          </cell>
        </row>
        <row r="394">
          <cell r="A394" t="str">
            <v>01.016.062-0</v>
          </cell>
          <cell r="B394" t="str">
            <v>LEVANTAMENTO DE SECAO TRANSVERSAL, EM TER. DE OROGR. NAO ACIDENT. E VEG. DENSA</v>
          </cell>
          <cell r="C394" t="str">
            <v>M</v>
          </cell>
        </row>
        <row r="395">
          <cell r="A395" t="str">
            <v>01.016.063-0</v>
          </cell>
          <cell r="B395" t="str">
            <v>LEVANTAMENTO DE SECAO TRANSVERSAL, EM TER. DE OROGR. NAO ACIDENT. E VEG. RALA</v>
          </cell>
          <cell r="C395" t="str">
            <v>M</v>
          </cell>
        </row>
        <row r="396">
          <cell r="A396" t="str">
            <v>01.016.064-0</v>
          </cell>
          <cell r="B396" t="str">
            <v>LEVANTAMENTO TOPOGR. PLANI-ALTIM. CADASTRAL, DE AREAS DE FAVELAS, EM TER. DE OROGR. NAO ACIDENT.</v>
          </cell>
          <cell r="C396" t="str">
            <v>M2</v>
          </cell>
        </row>
        <row r="397">
          <cell r="A397" t="str">
            <v>01.016.067-0</v>
          </cell>
          <cell r="B397" t="str">
            <v>LEVANTAMENTO TOPOGR. PLANI-ALTIM. CADASTRAL, EM AREAS DE FAVELAS, EM TER. DE OROGR. ACIDENT.</v>
          </cell>
          <cell r="C397" t="str">
            <v>M2</v>
          </cell>
        </row>
        <row r="398">
          <cell r="A398" t="str">
            <v>01.016.070-0</v>
          </cell>
          <cell r="B398" t="str">
            <v>MOBILIZACAO, C/DESLOC. SUPERIOR A 20KM, MEDIDO P/KM EXCEDENTE, A PARTIR DA CIDADE DO RIO DE JANEIRO (KM 0 DA AV. BRASIL)</v>
          </cell>
          <cell r="C398" t="str">
            <v>KM</v>
          </cell>
        </row>
        <row r="399">
          <cell r="A399" t="str">
            <v>01.016.100-0</v>
          </cell>
          <cell r="B399" t="str">
            <v>LEVANTAMENTO TOPOGR., PLANI-ALTIM. E CADASTRAL DE AREAS DE LOGRADOUROS PUBL.</v>
          </cell>
          <cell r="C399" t="str">
            <v>M2</v>
          </cell>
        </row>
        <row r="400">
          <cell r="A400" t="str">
            <v>01.016.105-0</v>
          </cell>
          <cell r="B400" t="str">
            <v>LEVANTAMENTO TOPOGR. DE POCOS DE VISITA DE AGUAS PLUVIAIS, C/COTAS DA TAMPA, FUNDO, ENTRADA E SAIDA DAS TUBUL.</v>
          </cell>
          <cell r="C400" t="str">
            <v>UN</v>
          </cell>
        </row>
        <row r="401">
          <cell r="A401" t="str">
            <v>01.016.110-0</v>
          </cell>
          <cell r="B401" t="str">
            <v>LOCACAO DE EQUIPE DE TOPOGRAFIA, P/SERV. AVULSOS DE LOCACAO(IMPLANTACAO) DE OBRAS</v>
          </cell>
          <cell r="C401" t="str">
            <v>H</v>
          </cell>
        </row>
        <row r="402">
          <cell r="A402" t="str">
            <v>01.016.115-0</v>
          </cell>
          <cell r="B402" t="str">
            <v>LOCACAO DE EQUIPE DE TOPOGRAFIA, P/EXEC. DE LEVANT. CADASTRAIS, INCLUINDO OS EQUIP., VIATURAS E NO MINIMO 3 AUXILIARES</v>
          </cell>
          <cell r="C402" t="str">
            <v>H</v>
          </cell>
        </row>
        <row r="403">
          <cell r="A403" t="str">
            <v>01.016.120-0</v>
          </cell>
          <cell r="B403" t="str">
            <v>LOCACAO DE EQUIPE DE TOPOGRAFIA, P/EXEC. DE NIVELAMENTO DE LOGRADOUROS, INCLUINDO EQUIP. E VIATURAS</v>
          </cell>
          <cell r="C403" t="str">
            <v>H</v>
          </cell>
        </row>
        <row r="404">
          <cell r="A404" t="str">
            <v>01.016.125-0</v>
          </cell>
          <cell r="B404" t="str">
            <v>LOCACAO DE EQUIPE DE TOPOGRAFIA, P/EXEC. DE NIVELAM. DE PRECISAO OU CONTR. DE RECALQUE, INCL.EQUIP.APROPRIADO E VIATURAS</v>
          </cell>
          <cell r="C404" t="str">
            <v>H</v>
          </cell>
        </row>
        <row r="405">
          <cell r="A405" t="str">
            <v>01.016.150-0</v>
          </cell>
          <cell r="B405" t="str">
            <v>IMPLANTACAO DE POLIG. PELO PERIMETRO DE AREA DE ENCOSTA A SER LEVANTADA, EM TER. DE VEG. LEVE</v>
          </cell>
          <cell r="C405" t="str">
            <v>M</v>
          </cell>
        </row>
        <row r="406">
          <cell r="A406" t="str">
            <v>01.016.152-0</v>
          </cell>
          <cell r="B406" t="str">
            <v>IMPLANTACAO DE POLIG. PELO PERIMETRO DE AREA DE ENCOSTA A SER LEVANTADA, EM TER. DE VEG. DENSA</v>
          </cell>
          <cell r="C406" t="str">
            <v>M</v>
          </cell>
        </row>
        <row r="407">
          <cell r="A407" t="str">
            <v>01.016.155-0</v>
          </cell>
          <cell r="B407" t="str">
            <v>MARCOS TOPOGR. DE CONCR. C/PINO DE REF., EM ENCOSTA. FORN. ECOLOC.</v>
          </cell>
          <cell r="C407" t="str">
            <v>UN</v>
          </cell>
        </row>
        <row r="408">
          <cell r="A408" t="str">
            <v>01.016.160-0</v>
          </cell>
          <cell r="B408" t="str">
            <v>EXECUCAO DE PERFIS TOPOGR., EM ENCOSTA C/LEVANT. DE DETALHES, EM TER. DE VEG. LEVE</v>
          </cell>
          <cell r="C408" t="str">
            <v>M</v>
          </cell>
        </row>
        <row r="409">
          <cell r="A409" t="str">
            <v>01.016.165-0</v>
          </cell>
          <cell r="B409" t="str">
            <v>EXECUCAO DE PERFIS TOPOGR., EM ENCOSTA C/LEVANT. DE DETALHES, EM TER. DE VEG. DENSA</v>
          </cell>
          <cell r="C409" t="str">
            <v>M</v>
          </cell>
        </row>
        <row r="410">
          <cell r="A410" t="str">
            <v>01.016.200-0</v>
          </cell>
          <cell r="B410" t="str">
            <v>LEVANTAMENTO TOPOGR. PLANI-ALTIM. E CADASTRAL, P/PROJ., EM TER. DE OROGR. ACIDENT. E VEG. DENSA, P/AREA ATE 5000M2</v>
          </cell>
          <cell r="C410" t="str">
            <v>UN</v>
          </cell>
        </row>
        <row r="411">
          <cell r="A411" t="str">
            <v>01.016.203-0</v>
          </cell>
          <cell r="B411" t="str">
            <v>LEVANTAMENTO TOPOGR. PLANI-ALTIM. E CADASTRAL, P/PROJ., EM TER. DE OROGR. ACIDENT. E VEG. RALA, P/AREA ATE 5000M2</v>
          </cell>
          <cell r="C411" t="str">
            <v>UN</v>
          </cell>
        </row>
        <row r="412">
          <cell r="A412" t="str">
            <v>01.016.206-0</v>
          </cell>
          <cell r="B412" t="str">
            <v>LEVANTAMENTO TOPOGR. PLANI-ALTIM. E CADASTRAL, P/PROJ., EM TER. DE OROGR. NAO ACIDENT. E VEG. DENSA, P/AREA ATE 5000M2</v>
          </cell>
          <cell r="C412" t="str">
            <v>UN</v>
          </cell>
        </row>
        <row r="413">
          <cell r="A413" t="str">
            <v>01.016.209-0</v>
          </cell>
          <cell r="B413" t="str">
            <v>LEVANTAMENTO TOPOGR. PLANI-ALTIM. E CADASTRAL, P/PROJ., EM TER. DE OROGR. NAO ACIDENT. E VEG. RALA, P/AREA ATE 5000M2</v>
          </cell>
          <cell r="C413" t="str">
            <v>UN</v>
          </cell>
        </row>
        <row r="414">
          <cell r="A414" t="str">
            <v>01.016.220-0</v>
          </cell>
          <cell r="B414" t="str">
            <v>LEVANTAMENTO TOPOGR. PLANI-ALTIM. E CADASTRAL, P/PROJ., EM TER. DE OROGR. ACIDENT. E VEG. DENSA,P/AREA DE 5000 A 10000M2</v>
          </cell>
          <cell r="C414" t="str">
            <v>UN</v>
          </cell>
        </row>
        <row r="415">
          <cell r="A415" t="str">
            <v>01.016.223-0</v>
          </cell>
          <cell r="B415" t="str">
            <v>LEVANTAMENTO TOPOGR. PLANI-ALTIM. E CADASTRAL, P/PROJ., EM TER. DE OROGR. ACIDENT. E VEG. RALA, P/AREA DE 5000 A 10000M2</v>
          </cell>
          <cell r="C415" t="str">
            <v>UN</v>
          </cell>
        </row>
        <row r="416">
          <cell r="A416" t="str">
            <v>01.016.226-0</v>
          </cell>
          <cell r="B416" t="str">
            <v>LEVANTAMENTO TOPOGR. PLANI-ALTIM. E CADASTRAL, P/PROJ., EM TER.DE OROGR.NAO ACIDENT.E VEG.DENSA,P/AREA DE 5000 A 10000M2</v>
          </cell>
          <cell r="C416" t="str">
            <v>UN</v>
          </cell>
        </row>
        <row r="417">
          <cell r="A417" t="str">
            <v>01.016.229-0</v>
          </cell>
          <cell r="B417" t="str">
            <v>LEVANTAMENTO TOPOGR. PLANI-ALTIM. E CADASTRAL, P/PROJ., EM TER. DE OROGR.NAO ACIDENT.E VEG.RALA,P/AREA DE 5000 A 10000M2</v>
          </cell>
          <cell r="C417" t="str">
            <v>UN</v>
          </cell>
        </row>
        <row r="418">
          <cell r="A418" t="str">
            <v>01.016.240-0</v>
          </cell>
          <cell r="B418" t="str">
            <v>LEVANTAMENTO TOPOGR. PLANI-ALTIM. E CADASTRAL, P/PROJ., EM TER. DE OROGR. ACIDENT. E VEG.DENSA,P/AREA DE 10000 A 20000M2</v>
          </cell>
          <cell r="C418" t="str">
            <v>UN</v>
          </cell>
        </row>
        <row r="419">
          <cell r="A419" t="str">
            <v>01.016.243-0</v>
          </cell>
          <cell r="B419" t="str">
            <v>LEVANTAMENTO TOPOGR. PLANI-ALTIM. E CADASTRAL, P/PROJ., EM TER. DE OROGR. ACIDENT. E VEG. RALA,P/AREA DE 10000 A 20000M2</v>
          </cell>
          <cell r="C419" t="str">
            <v>UN</v>
          </cell>
        </row>
        <row r="420">
          <cell r="A420" t="str">
            <v>01.016.246-0</v>
          </cell>
          <cell r="B420" t="str">
            <v>LEVANTAMENTO TOPOGR. PLANI-ALTIM. E CADASTRAL, P/PROJ.,EM TER.DE OROGR.NAO ACIDENT.E VEG.DENSA,P/AREA DE 10000 A 20000M2</v>
          </cell>
          <cell r="C420" t="str">
            <v>UN</v>
          </cell>
        </row>
        <row r="421">
          <cell r="A421" t="str">
            <v>01.016.249-0</v>
          </cell>
          <cell r="B421" t="str">
            <v>LEVANTAMENTO TOPOGR. PLANI-ALTIM. CADASTRAL, P/PROJ. EM TER.DE OROGR. NAO ACIDENT. E VEG. RALA, P/AREA DE 1000 A 2000M2</v>
          </cell>
          <cell r="C421" t="str">
            <v>UN</v>
          </cell>
        </row>
        <row r="422">
          <cell r="A422" t="str">
            <v>01.016.500-0</v>
          </cell>
          <cell r="B422" t="str">
            <v>UNIDADE DE REF., P/SERV. DE LEVANT. TOPOGR.</v>
          </cell>
          <cell r="C422" t="str">
            <v>UR</v>
          </cell>
        </row>
        <row r="423">
          <cell r="A423" t="str">
            <v>01.016.999-0</v>
          </cell>
          <cell r="B423" t="str">
            <v>FAMILIA 01.016TOPOGRAFIA</v>
          </cell>
        </row>
        <row r="424">
          <cell r="A424" t="str">
            <v>01.017.001-0</v>
          </cell>
          <cell r="B424" t="str">
            <v>LOCACAO DE PROJ. DE ESTRADA, EM TER. DE OROGR. ACIDENT. E VEG. DENSA</v>
          </cell>
          <cell r="C424" t="str">
            <v>KM</v>
          </cell>
        </row>
        <row r="425">
          <cell r="A425" t="str">
            <v>01.017.002-0</v>
          </cell>
          <cell r="B425" t="str">
            <v>LOCACAO DE PROJ. DE ESTRADA, EM TER. DE OROGR. ACIDENT. E VEG. LEVE</v>
          </cell>
          <cell r="C425" t="str">
            <v>KM</v>
          </cell>
        </row>
        <row r="426">
          <cell r="A426" t="str">
            <v>01.017.003-0</v>
          </cell>
          <cell r="B426" t="str">
            <v>LOCACAO DE PROJ. DE ESTRADA, EM TER. DE OROGR. NAO ACIDENT.E VEG. DENSA</v>
          </cell>
          <cell r="C426" t="str">
            <v>KM</v>
          </cell>
        </row>
        <row r="427">
          <cell r="A427" t="str">
            <v>01.017.004-0</v>
          </cell>
          <cell r="B427" t="str">
            <v>LOCACAO DE PROJ. DE ESTRADA, EM TER. DE OROGR. NAO ACIDENT.E VEG. LEVE</v>
          </cell>
          <cell r="C427" t="str">
            <v>KM</v>
          </cell>
        </row>
        <row r="428">
          <cell r="A428" t="str">
            <v>01.017.005-0</v>
          </cell>
          <cell r="B428" t="str">
            <v>RELOCACAO DE PROJ. DE ESTRADA EXIST.</v>
          </cell>
          <cell r="C428" t="str">
            <v>KM</v>
          </cell>
        </row>
        <row r="429">
          <cell r="A429" t="str">
            <v>01.017.010-0</v>
          </cell>
          <cell r="B429" t="str">
            <v>SERVICO TOPOGR. P/RESTAURACAO DE ROD.</v>
          </cell>
          <cell r="C429" t="str">
            <v>KM</v>
          </cell>
        </row>
        <row r="430">
          <cell r="A430" t="str">
            <v>01.017.999-0</v>
          </cell>
          <cell r="B430" t="str">
            <v>FAMILIA 01.017LOCACAO ESTRADAS</v>
          </cell>
        </row>
        <row r="431">
          <cell r="A431" t="str">
            <v>01.018.001-0</v>
          </cell>
          <cell r="B431" t="str">
            <v>MARCACAO DE OBRA S/INSTRUMENTO TOPOGR., CONSIDERADA A PROJECAO HORIZ. DA AREA ENVOLVENTE</v>
          </cell>
          <cell r="C431" t="str">
            <v>M2</v>
          </cell>
        </row>
        <row r="432">
          <cell r="A432" t="str">
            <v>01.018.002-0</v>
          </cell>
          <cell r="B432" t="str">
            <v>LOCACAO DE OBRA C/APARELHO TOPOGR. SOBRE CERCA DE MARCACAO</v>
          </cell>
          <cell r="C432" t="str">
            <v>M</v>
          </cell>
        </row>
        <row r="433">
          <cell r="A433" t="str">
            <v>01.018.999-0</v>
          </cell>
          <cell r="B433" t="str">
            <v>FAMILIA 01.018MARCACAO DE OBRA</v>
          </cell>
        </row>
        <row r="434">
          <cell r="A434" t="str">
            <v>01.019.001-0</v>
          </cell>
          <cell r="B434" t="str">
            <v>LEVANTAMENTO CADASTRAL GEOMETRICO DE IMOVEIS, ESC 1:200</v>
          </cell>
          <cell r="C434" t="str">
            <v>UN</v>
          </cell>
        </row>
        <row r="435">
          <cell r="A435" t="str">
            <v>01.019.002-0</v>
          </cell>
          <cell r="B435" t="str">
            <v>LEVANTAMENTO CADASTRAL GEOMETRICO DE IMOVEIS, ESC. 1:100</v>
          </cell>
          <cell r="C435" t="str">
            <v>UN</v>
          </cell>
        </row>
        <row r="436">
          <cell r="A436" t="str">
            <v>01.019.003-0</v>
          </cell>
          <cell r="B436" t="str">
            <v>LEVANTAMENTO CADASTRAL GEOMETRICO DE IMOVEIS, ESC. 1:50</v>
          </cell>
          <cell r="C436" t="str">
            <v>UN</v>
          </cell>
        </row>
        <row r="437">
          <cell r="A437" t="str">
            <v>01.019.500-0</v>
          </cell>
          <cell r="B437" t="str">
            <v>UNIDADE DE REF., P/SERV. DE LEVANTAMENTO CADASTRAL</v>
          </cell>
          <cell r="C437" t="str">
            <v>UR</v>
          </cell>
        </row>
        <row r="438">
          <cell r="A438" t="str">
            <v>01.050.500-0</v>
          </cell>
          <cell r="B438" t="str">
            <v>UNIDADE DE REF. P/SERV. DE PROJ. E CONSULTORIA</v>
          </cell>
          <cell r="C438" t="str">
            <v>UR</v>
          </cell>
        </row>
        <row r="439">
          <cell r="A439" t="str">
            <v>01.050.999-0</v>
          </cell>
          <cell r="B439" t="str">
            <v>FAMILIA 01.050PROJETOS E CONSULTORIA</v>
          </cell>
        </row>
        <row r="440">
          <cell r="A440" t="str">
            <v>01.090.999-0</v>
          </cell>
          <cell r="B440" t="str">
            <v>FAMILIA 01.090ADMINISTRACAO LOCAL.</v>
          </cell>
          <cell r="C440" t="str">
            <v>UN</v>
          </cell>
        </row>
        <row r="441">
          <cell r="A441" t="str">
            <v>CATEGORIA 02 - CANTEIRO DE OBRA</v>
          </cell>
        </row>
        <row r="443">
          <cell r="A443" t="str">
            <v>02.001.001-0</v>
          </cell>
          <cell r="B443" t="str">
            <v>TAPUME DE VEDACAO OU PROT., EM CHAPAS DE MAD. COMP., C/ 6MMDE ESP., EXCL. PINT.</v>
          </cell>
          <cell r="C443" t="str">
            <v>M2</v>
          </cell>
        </row>
        <row r="444">
          <cell r="A444" t="str">
            <v>02.001.002-0</v>
          </cell>
          <cell r="B444" t="str">
            <v>TAPUME DE VEDACAO OU PROT., EM CHAPAS DE MAD. COMP., C/ 6MMDE ESP., UTILIZADAS 2 VEZES, EXCL. PINT.</v>
          </cell>
          <cell r="C444" t="str">
            <v>M2</v>
          </cell>
        </row>
        <row r="445">
          <cell r="A445" t="str">
            <v>02.001.003-0</v>
          </cell>
          <cell r="B445" t="str">
            <v>TAPUME DE VEDACAO OU PROT., EM CHAPAS DE MAD. COMP. C/ 12MMDE ESP., UTILIZADA 10 VEZES, EXCL. PINT.</v>
          </cell>
          <cell r="C445" t="str">
            <v>M2</v>
          </cell>
        </row>
        <row r="446">
          <cell r="A446" t="str">
            <v>02.001.999-0</v>
          </cell>
          <cell r="B446" t="str">
            <v>FAMILIA 02.001TAPUME COM MADEIRIT</v>
          </cell>
        </row>
        <row r="447">
          <cell r="A447" t="str">
            <v>02.003.001-1</v>
          </cell>
          <cell r="B447" t="str">
            <v>TAPUME DE VEDACAO OU PROT., EM TABUAS DE PINHO DE 3ª, EXCL.PINT.</v>
          </cell>
          <cell r="C447" t="str">
            <v>M2</v>
          </cell>
        </row>
        <row r="448">
          <cell r="A448" t="str">
            <v>02.003.999-0</v>
          </cell>
          <cell r="B448" t="str">
            <v>FAMILIA 02.003TAPUME COM TABUA PINHO TERCEIRA</v>
          </cell>
        </row>
        <row r="449">
          <cell r="A449" t="str">
            <v>02.004.001-0</v>
          </cell>
          <cell r="B449" t="str">
            <v>BARRACAO DE OBRA, C/PAREDES E PISO DE TABUAS DE PINHO DE 3ª,COBERT. DE TELHAS DE CIM. AMIANTO, REAPROVEITADOS 2 VEZES</v>
          </cell>
          <cell r="C449" t="str">
            <v>M2</v>
          </cell>
        </row>
        <row r="450">
          <cell r="A450" t="str">
            <v>02.004.002-1</v>
          </cell>
          <cell r="B450" t="str">
            <v>BARRACAO DE OBRA EM CHAPA COMPENSADA PLASTIF., EXCL.LIGACAOPROVISORIA,INCL.INSTAL.,REAPROVEITADO 5 VEZES (PROJETO 2005)</v>
          </cell>
          <cell r="C450" t="str">
            <v>M2</v>
          </cell>
        </row>
        <row r="451">
          <cell r="A451" t="str">
            <v>02.004.003-0</v>
          </cell>
          <cell r="B451" t="str">
            <v>BARRACAO DE OBRA EM CHAPA COMPENSADA PLASTIF., EXCL.LIGACAOPROVISORIA,INCL.INSTAL.,REAPROVEITADO 5 VEZES (PROJETO 2006)</v>
          </cell>
          <cell r="C451" t="str">
            <v>M2</v>
          </cell>
        </row>
        <row r="452">
          <cell r="A452" t="str">
            <v>02.004.004-0</v>
          </cell>
          <cell r="B452" t="str">
            <v>BARRACAO DE OBRA EM CHAPA COMPENSADA PLASTIF., EXCL.LIGACAOPROVISORIA,INCL.INSTAL.,REAPROVEITADO 5 VEZES (PROJETO 2007)</v>
          </cell>
          <cell r="C452" t="str">
            <v>M2</v>
          </cell>
        </row>
        <row r="453">
          <cell r="A453" t="str">
            <v>02.004.005-0</v>
          </cell>
          <cell r="B453" t="str">
            <v>BARRACAO DE OBRA C/DIVISAO INTERNA P/ESCRITORIO E DEPOSITO DE MAT., INCL. INSTAL., EXCL. PINT., REAPROVEITADO 2 VEZES</v>
          </cell>
          <cell r="C453" t="str">
            <v>M2</v>
          </cell>
        </row>
        <row r="454">
          <cell r="A454" t="str">
            <v>02.004.006-0</v>
          </cell>
          <cell r="B454" t="str">
            <v>BARRACAO DE OBRA, P/ESCRITORIO E ALOJAMENTO A 2,50M ACIMA DOSOLO,EXCL.PINT.E LIGACOES PROVISORIAS,REAPROVEITADO 5 VEZES</v>
          </cell>
          <cell r="C454" t="str">
            <v>M2</v>
          </cell>
        </row>
        <row r="455">
          <cell r="A455" t="str">
            <v>02.004.007-0</v>
          </cell>
          <cell r="B455" t="str">
            <v>BARRACAO DE OBRA P/ESCRITORIO E ALOJAMENTO, C/VESTIARIO E BATERIA DE SANIT., INCL. INSTAL., EXCL. PINT. (PROJETO 2008)</v>
          </cell>
          <cell r="C455" t="str">
            <v>M2</v>
          </cell>
        </row>
        <row r="456">
          <cell r="A456" t="str">
            <v>02.004.008-0</v>
          </cell>
          <cell r="B456" t="str">
            <v>SANITARIO C/VASO E CHUVEIRO P/PESSOAL DE OBRA, INCL. INSTAL.E APARELHOS, REAPROVEITADO 2 VEZES</v>
          </cell>
          <cell r="C456" t="str">
            <v>UN</v>
          </cell>
        </row>
        <row r="457">
          <cell r="A457" t="str">
            <v>02.004.009-0</v>
          </cell>
          <cell r="B457" t="str">
            <v>SANITARIO C/VASO E CHUVEIRO P/PESSOAL DE OBRA, COLETIVO DE 2MODULOS, INCL. INSTAL. E APARELHOS, REAPROVEITADO 2 VEZES</v>
          </cell>
          <cell r="C457" t="str">
            <v>UN</v>
          </cell>
        </row>
        <row r="458">
          <cell r="A458" t="str">
            <v>02.004.999-0</v>
          </cell>
          <cell r="B458" t="str">
            <v>FAMILIA 02.004BARRACAO DE OBRA</v>
          </cell>
        </row>
        <row r="459">
          <cell r="A459" t="str">
            <v>02.006.010-0</v>
          </cell>
          <cell r="B459" t="str">
            <v>ALUGUEL DE CONTAINER, TIPO ESCRITORIO, INCL. INSTAL. ELETRICA, EXCL. TRANSP., CARGA E DESC.</v>
          </cell>
          <cell r="C459" t="str">
            <v>UNxM</v>
          </cell>
        </row>
        <row r="460">
          <cell r="A460" t="str">
            <v>02.006.015-0</v>
          </cell>
          <cell r="B460" t="str">
            <v>ALUGUEL DE CONTAINER, TIPO ESCRITORIO, INCL. INSTAL., C/ 1 VASO SANIT. E 1 LAVATORIO, EXCL. TRANSP., CARGA E DESC.</v>
          </cell>
          <cell r="C460" t="str">
            <v>UNxM</v>
          </cell>
        </row>
        <row r="461">
          <cell r="A461" t="str">
            <v>02.006.020-0</v>
          </cell>
          <cell r="B461" t="str">
            <v>ALUGUEL DE CONTAINER, TIPO SANIT., C/ 2 VASOS SANIT., 1 LAVATORIO, 1 MICTORIO E 4 CHUVEIROS, EXCL.TRANSP., CARGA E DESC.</v>
          </cell>
          <cell r="C461" t="str">
            <v>UNxM</v>
          </cell>
        </row>
        <row r="462">
          <cell r="A462" t="str">
            <v>02.006.025-0</v>
          </cell>
          <cell r="B462" t="str">
            <v>ALUGUEL DE CONTAINER, TIPO SANIT., C/ 4 VASOS SANIT., 1 LAVATORIO, 1 MICTORIO E 4 CHUVEIROS, EXCL.TRANSP., CARGA E DESC.</v>
          </cell>
          <cell r="C462" t="str">
            <v>UNxM</v>
          </cell>
        </row>
        <row r="463">
          <cell r="A463" t="str">
            <v>02.006.030-0</v>
          </cell>
          <cell r="B463" t="str">
            <v>ALUGUEL DE CONTAINER, TIPO SANIT., C/ 7 VASOS SANIT., 1 LAVATORIO E 1 MICTORIO, EXCL. TRANSP., CARGA E DESC.</v>
          </cell>
          <cell r="C463" t="str">
            <v>UNxM</v>
          </cell>
        </row>
        <row r="464">
          <cell r="A464" t="str">
            <v>02.006.999-0</v>
          </cell>
          <cell r="B464" t="str">
            <v>INDICE DA FAMILIA</v>
          </cell>
        </row>
        <row r="465">
          <cell r="A465" t="str">
            <v>02.008.999-0</v>
          </cell>
          <cell r="B465" t="str">
            <v>FAMILIA 02.008ANDAIME SUSPENSO</v>
          </cell>
        </row>
        <row r="466">
          <cell r="A466" t="str">
            <v>02.009.999-0</v>
          </cell>
          <cell r="B466" t="str">
            <v>FAMILIA 02.009FORN.PO-DE-PEDRA S/TRANSPORTE</v>
          </cell>
        </row>
        <row r="467">
          <cell r="A467" t="str">
            <v>02.010.001-0</v>
          </cell>
          <cell r="B467" t="str">
            <v>GALPAO ABERTO P/OFICINA E DEPOSITO DE CANTEIRO DE OBRAS, EMMAD. DE LEI</v>
          </cell>
          <cell r="C467" t="str">
            <v>M2</v>
          </cell>
        </row>
        <row r="468">
          <cell r="A468" t="str">
            <v>02.010.002-0</v>
          </cell>
          <cell r="B468" t="str">
            <v>GALPAO ABERTO P/OFICINA E DEPOSITO DE CANTEIRO DE OBRAS, EMMAD. DE LEI, SENDO MAD. E COBERTURA EMPREGADOS 3 VEZES</v>
          </cell>
          <cell r="C468" t="str">
            <v>M2</v>
          </cell>
        </row>
        <row r="469">
          <cell r="A469" t="str">
            <v>02.010.999-0</v>
          </cell>
          <cell r="B469" t="str">
            <v>FAMILIA 02.010GALPAO P/CANTEIRO DE OBRAS</v>
          </cell>
        </row>
        <row r="470">
          <cell r="A470" t="str">
            <v>02.011.001-0</v>
          </cell>
          <cell r="B470" t="str">
            <v>CERCA PROTETORA DE BORDA DE VALA, EM PINHO DE 3ª, C/APROVEITAMENTO DE 1 VEZ DA MAD.</v>
          </cell>
          <cell r="C470" t="str">
            <v>M</v>
          </cell>
        </row>
        <row r="471">
          <cell r="A471" t="str">
            <v>02.011.002-0</v>
          </cell>
          <cell r="B471" t="str">
            <v>CERCA PROTETORA DE BORDA DE VALA, EM PINHO DE 3ª, CONSID. OUSO 3 VEZES DA MAD.</v>
          </cell>
          <cell r="C471" t="str">
            <v>M</v>
          </cell>
        </row>
        <row r="472">
          <cell r="A472" t="str">
            <v>02.011.003-0</v>
          </cell>
          <cell r="B472" t="str">
            <v>RETIRADA E RECOLOCACAO DA CERCA PROTETORA DE BORDA DE VALA,SEGUNDO DESCRICAO DO ITEM 02.011.001, EXCETO O MAT.</v>
          </cell>
          <cell r="C472" t="str">
            <v>M</v>
          </cell>
        </row>
        <row r="473">
          <cell r="A473" t="str">
            <v>02.011.010-0</v>
          </cell>
          <cell r="B473" t="str">
            <v xml:space="preserve">CERCA PROTETORA DE VALA OU OBRA, COM TELA PLÁSTICA NA COR LARANJA OU AMARELA, CONSIDERANDO DUAS VEZES DE UTILIZAÇÃO. INCLUSIVE APOIOS, FORNECIMENTO, COLOCAÇÃO E RETIRADA </v>
          </cell>
          <cell r="C473" t="str">
            <v>M2</v>
          </cell>
        </row>
        <row r="474">
          <cell r="A474" t="str">
            <v>02.011.999-0</v>
          </cell>
          <cell r="B474" t="str">
            <v>INDICE DA FAMILIA</v>
          </cell>
        </row>
        <row r="475">
          <cell r="A475" t="str">
            <v>02.015.001-0</v>
          </cell>
          <cell r="B475" t="str">
            <v>INSTALACAO E LIGACAO PROVISORIAS DE AGUA E ESGOTO</v>
          </cell>
          <cell r="C475" t="str">
            <v>UN</v>
          </cell>
        </row>
        <row r="476">
          <cell r="A476" t="str">
            <v>02.015.999-0</v>
          </cell>
          <cell r="B476" t="str">
            <v>FAMILIA 02.015LIGACOES PROVISORIAS (SANITARIAS)</v>
          </cell>
        </row>
        <row r="477">
          <cell r="A477" t="str">
            <v>02.016.001-0</v>
          </cell>
          <cell r="B477" t="str">
            <v>INSTALACAO E LIGACAO PROVISORIAS DE ENERGIA ELETR., EM BAIXATENSAO</v>
          </cell>
          <cell r="C477" t="str">
            <v>UN</v>
          </cell>
        </row>
        <row r="478">
          <cell r="A478" t="str">
            <v>02.016.003-0</v>
          </cell>
          <cell r="B478" t="str">
            <v>ENTRADA DE SERV. AEREA, EM ALTA TENSAO, P/ 30KVA</v>
          </cell>
          <cell r="C478" t="str">
            <v>UN</v>
          </cell>
        </row>
        <row r="479">
          <cell r="A479" t="str">
            <v>02.016.004-0</v>
          </cell>
          <cell r="B479" t="str">
            <v>ENTRADA DE SERV. AEREA, EM ALTA TENSAO, P/ 45KVA</v>
          </cell>
          <cell r="C479" t="str">
            <v>UN</v>
          </cell>
        </row>
        <row r="480">
          <cell r="A480" t="str">
            <v>02.016.006-0</v>
          </cell>
          <cell r="B480" t="str">
            <v>ENTRADA DE SERV. AEREA, EM ALTA TENSAO, P/ 75KVA</v>
          </cell>
          <cell r="C480" t="str">
            <v>UN</v>
          </cell>
        </row>
        <row r="481">
          <cell r="A481" t="str">
            <v>02.016.008-0</v>
          </cell>
          <cell r="B481" t="str">
            <v>ENTRADA DE SERV. AEREA, EM ALTA TENSAO, P/ 112,5KVA</v>
          </cell>
          <cell r="C481" t="str">
            <v>UN</v>
          </cell>
        </row>
        <row r="482">
          <cell r="A482" t="str">
            <v>02.016.010-0</v>
          </cell>
          <cell r="B482" t="str">
            <v>ENTRADA DE SERV. AEREA, EM ALTA TENSAO, P/ 150KVA</v>
          </cell>
          <cell r="C482" t="str">
            <v>UN</v>
          </cell>
        </row>
        <row r="483">
          <cell r="A483" t="str">
            <v>02.016.999-0</v>
          </cell>
          <cell r="B483" t="str">
            <v>FAMILIA 02.016LIGACOES PROVISORIA - ELETRICAS</v>
          </cell>
        </row>
        <row r="484">
          <cell r="A484" t="str">
            <v>02.020.001-0</v>
          </cell>
          <cell r="B484" t="str">
            <v>PLACA DE IDENTIFICACAO DE OBRA PUBL., INCL. PINT. E SUPORTEDE MAD.</v>
          </cell>
          <cell r="C484" t="str">
            <v>M2</v>
          </cell>
        </row>
        <row r="485">
          <cell r="A485" t="str">
            <v>02.020.005-0</v>
          </cell>
          <cell r="B485" t="str">
            <v>BARRAGENS DE BLOQUEIO DE OBRA NA VIA PUBL., COMPREEND. O FORN., PINT. E REAPROV. DO CONJ. 40 VEZES</v>
          </cell>
          <cell r="C485" t="str">
            <v>M</v>
          </cell>
        </row>
        <row r="486">
          <cell r="A486" t="str">
            <v>02.020.006-0</v>
          </cell>
          <cell r="B486" t="str">
            <v>BARRAGENS DE BLOQUEIO DE OBRA NA VIA PUBL., COMPREEND. COLOC. E RETIRADA 1 VEZ</v>
          </cell>
          <cell r="C486" t="str">
            <v>M</v>
          </cell>
        </row>
        <row r="487">
          <cell r="A487" t="str">
            <v>02.020.007-0</v>
          </cell>
          <cell r="B487" t="str">
            <v>PLACA P/IDENTIFICACAO DE OBRAS DE CONCESSIONARIA DE SERV. PUBL., COMPREEND. O FORN., PINT. DA PLACA E DOS SUPORTES</v>
          </cell>
          <cell r="C487" t="str">
            <v>UN</v>
          </cell>
        </row>
        <row r="488">
          <cell r="A488" t="str">
            <v>02.020.008-0</v>
          </cell>
          <cell r="B488" t="str">
            <v>PLACA P/IDENTIFICACAO DE OBRAS DE CONCESSIONARIA DE SERV. PUBL., COMPREEND. A COLOC. E A RETIRADA 1 VEZ</v>
          </cell>
          <cell r="C488" t="str">
            <v>UN</v>
          </cell>
        </row>
        <row r="489">
          <cell r="A489" t="str">
            <v>02.020.009-0</v>
          </cell>
          <cell r="B489" t="str">
            <v>SEMAFORO P/SINALIZACAO DE BLOQUEIO DE OBRA NA VIA PUBL., CONSID. 40 VEZES O REAPROV. DA MAD.</v>
          </cell>
          <cell r="C489" t="str">
            <v>UN</v>
          </cell>
        </row>
        <row r="490">
          <cell r="A490" t="str">
            <v>02.020.010-0</v>
          </cell>
          <cell r="B490" t="str">
            <v>SEMAFORO P/SINALIZACAO DE BLOQUEIO DE OBRA NA VIA PUBL., COMPREEND. A COLOC. E A RETIRADA 1 VEZ</v>
          </cell>
          <cell r="C490" t="str">
            <v>UN</v>
          </cell>
        </row>
        <row r="491">
          <cell r="A491" t="str">
            <v>02.020.011-0</v>
          </cell>
          <cell r="B491" t="str">
            <v>PLACA DE SINALIZACAO PREVENTIVA P/OBRA NA VIA PUBL., COMPREEND. O FORN. E PINT. DA PLACA E DOS SUPORTES</v>
          </cell>
          <cell r="C491" t="str">
            <v>UN</v>
          </cell>
        </row>
        <row r="492">
          <cell r="A492" t="str">
            <v>02.020.012-0</v>
          </cell>
          <cell r="B492" t="str">
            <v>PLACA DE SINALIZACAO PREVENTIVA P/OBRA NA VIA PUBL., COMPREEND. A COLOC. E A RETIRADA 1 VEZ</v>
          </cell>
          <cell r="C492" t="str">
            <v>UN</v>
          </cell>
        </row>
        <row r="493">
          <cell r="A493" t="str">
            <v>02.020.015-0</v>
          </cell>
          <cell r="B493" t="str">
            <v>DEMARCACAO DE PAV. P/PINT. EM FAIXAS, ALTERNADAS, P/DESVIO DE TRAFEGO, MEDIDO P/UN. DE SUPERF. DEMARCADA</v>
          </cell>
          <cell r="C493" t="str">
            <v>M2</v>
          </cell>
        </row>
        <row r="494">
          <cell r="A494" t="str">
            <v>02.020.999-0</v>
          </cell>
          <cell r="B494" t="str">
            <v>FAMILIA 02.020SINALIZACAO OBRAS PUBLICAS</v>
          </cell>
        </row>
        <row r="495">
          <cell r="A495" t="str">
            <v>02.025.010-0</v>
          </cell>
          <cell r="B495" t="str">
            <v>GABARITO SIMPLES DE PASSAGEM, PROVISORIO P/VIA PUBL., SENDOO MAT. UTILIZADO 1 VEZ</v>
          </cell>
          <cell r="C495" t="str">
            <v>UN</v>
          </cell>
        </row>
        <row r="496">
          <cell r="A496" t="str">
            <v>02.025.012-0</v>
          </cell>
          <cell r="B496" t="str">
            <v>GABARITO SIMPLES DE PASSAGEM, PROVISORIO P/VIA PUBL., SENDOO MAT. REUTILIZADO 2 VEZES</v>
          </cell>
          <cell r="C496" t="str">
            <v>UN</v>
          </cell>
        </row>
        <row r="497">
          <cell r="A497" t="str">
            <v>02.025.015-0</v>
          </cell>
          <cell r="B497" t="str">
            <v>GABARITO SIMPLES DE PASSAGEM, PROVISORIO P/VIA PUBL., SENDOO MAT. REUTILIZADO 4 VEZES</v>
          </cell>
          <cell r="C497" t="str">
            <v>UN</v>
          </cell>
        </row>
        <row r="498">
          <cell r="A498" t="str">
            <v>02.025.020-0</v>
          </cell>
          <cell r="B498" t="str">
            <v>GABARITO DUPLO DE PASSAGEM, PROVISORIO P/VIA PUBL., SENDO OMAT. UTILIZADO 1 VEZ</v>
          </cell>
          <cell r="C498" t="str">
            <v>UN</v>
          </cell>
        </row>
        <row r="499">
          <cell r="A499" t="str">
            <v>02.025.025-0</v>
          </cell>
          <cell r="B499" t="str">
            <v>GABARITO DUPLO DE PASSAGEM, PROVISORIO P/VIA PUBL., SENDO OMAT. REUTILIZADO 2 VEZES</v>
          </cell>
          <cell r="C499" t="str">
            <v>UN</v>
          </cell>
        </row>
        <row r="500">
          <cell r="A500" t="str">
            <v>02.025.030-0</v>
          </cell>
          <cell r="B500" t="str">
            <v>GABARITO DUPLO DE PASSAGEM, PROVISORIO P/VIA PUBL., SENDO OMAT. REUTILIZADO 4 VEZES</v>
          </cell>
          <cell r="C500" t="str">
            <v>UN</v>
          </cell>
        </row>
        <row r="501">
          <cell r="A501" t="str">
            <v>02.025.999-0</v>
          </cell>
          <cell r="B501" t="str">
            <v>FAMILIA 02.025GABARITO SIMPLES DE PASSAGEM PROVISORIO</v>
          </cell>
        </row>
        <row r="502">
          <cell r="A502" t="str">
            <v>CATEGORIA 03 - MOVIMENTO DE TERRA</v>
          </cell>
        </row>
        <row r="504">
          <cell r="A504" t="str">
            <v>03.001.001-1</v>
          </cell>
          <cell r="B504" t="str">
            <v>ESCAVACAO MANUAL DE VALA/CAVA EM MAT. DE 1ªCAT., AREIA, ARGILA OU PICARRA, ATE 1,50M DE PROF.</v>
          </cell>
          <cell r="C504" t="str">
            <v>M3</v>
          </cell>
        </row>
        <row r="505">
          <cell r="A505" t="str">
            <v>03.001.002-1</v>
          </cell>
          <cell r="B505" t="str">
            <v>ESCAVACAO MANUAL DE VALA/CAVA EM MAT. DE 1ªCAT., AREIA, ARGILA OU PICARRA, ENTRE 1,50 E 3,00M DE PROF.</v>
          </cell>
          <cell r="C505" t="str">
            <v>M3</v>
          </cell>
        </row>
        <row r="506">
          <cell r="A506" t="str">
            <v>03.001.003-1</v>
          </cell>
          <cell r="B506" t="str">
            <v>ESCAVACAO MANUAL DE VALA/CAVA EM MAT. DE 1ªCAT., AREIA, ARGILA OU PICARRA, ENTRE 3,00 E 4,50M DE PROF.</v>
          </cell>
          <cell r="C506" t="str">
            <v>M3</v>
          </cell>
        </row>
        <row r="507">
          <cell r="A507" t="str">
            <v>03.001.004-1</v>
          </cell>
          <cell r="B507" t="str">
            <v>ESCAVACAO MANUAL DE VALA/CAVA EM MAT. DE 1ªCAT., AREIA, ARGILA OU PICARRA, ENTRE 4,50 E 6,00M DE PROF.</v>
          </cell>
          <cell r="C507" t="str">
            <v>M3</v>
          </cell>
        </row>
        <row r="508">
          <cell r="A508" t="str">
            <v>03.001.009-1</v>
          </cell>
          <cell r="B508" t="str">
            <v>ESCAVACAO MANUAL DE VALA/CAVA EM MAT. DE 1ªCAT., AREIA, ARGILA OU PICARRA, ENTRE 6,00 E 7,50M DE PROF.</v>
          </cell>
          <cell r="C508" t="str">
            <v>M3</v>
          </cell>
        </row>
        <row r="509">
          <cell r="A509" t="str">
            <v>03.001.010-0</v>
          </cell>
          <cell r="B509" t="str">
            <v>ESCAVACAO MANUAL DE VALA/CAVA, A FRIO, EM MAT. DE 2ªCAT., MOLEDO OU ROCHA DECOMP., ATE 1,50M DE PROF.</v>
          </cell>
          <cell r="C509" t="str">
            <v>M3</v>
          </cell>
        </row>
        <row r="510">
          <cell r="A510" t="str">
            <v>03.001.011-0</v>
          </cell>
          <cell r="B510" t="str">
            <v>ESCAVACAO MANUAL DE VALA/CAVA, A FRIO, EM MAT. DE 2ªCAT., MOLEDO OU ROCHA DECOMP., ENTRE 1,50 E 3,00M DE PROF.</v>
          </cell>
          <cell r="C510" t="str">
            <v>M3</v>
          </cell>
        </row>
        <row r="511">
          <cell r="A511" t="str">
            <v>03.001.012-0</v>
          </cell>
          <cell r="B511" t="str">
            <v>ESCAVACAO MANUAL DE VALA/CAVA, A FRIO, EM MAT. DE 2ªCAT., MOLEDO OU ROCHA DECOMP., ENTRE 3,00 E 4,50M DE PROF.</v>
          </cell>
          <cell r="C511" t="str">
            <v>M3</v>
          </cell>
        </row>
        <row r="512">
          <cell r="A512" t="str">
            <v>03.001.021-0</v>
          </cell>
          <cell r="B512" t="str">
            <v>ESCAVACAO MANUAL DE VALA/CAVA, A FRIO, EM MAT. DE 2ªCAT., MOLEDO OU ROCHA DECOMP., ENTRE 4,50 E 6,00M DE PROF.</v>
          </cell>
          <cell r="C512" t="str">
            <v>M3</v>
          </cell>
        </row>
        <row r="513">
          <cell r="A513" t="str">
            <v>03.001.022-0</v>
          </cell>
          <cell r="B513" t="str">
            <v>ESCAVACAO MANUAL DE VALA/CAVA, A FRIO, EM MAT. DE 2ªCAT., MOLEDO OU ROCHA DECOMP., ENTRE 6,00 E 7,50M DE PROF.</v>
          </cell>
          <cell r="C513" t="str">
            <v>M3</v>
          </cell>
        </row>
        <row r="514">
          <cell r="A514" t="str">
            <v>03.001.041-0</v>
          </cell>
          <cell r="B514" t="str">
            <v>ESCAVACAO MANUAL DE VALA/CAVA EM PEDRA SOLTA OU ARGILA, ATE1,50M DE PROF.</v>
          </cell>
          <cell r="C514" t="str">
            <v>M3</v>
          </cell>
        </row>
        <row r="515">
          <cell r="A515" t="str">
            <v>03.001.042-0</v>
          </cell>
          <cell r="B515" t="str">
            <v>ESCAVACAO MANUAL DE VALA/CAVA EM PEDRA SOLTA OU ARGILA, ENTRE 1,50 E 3,00M DE PROF.</v>
          </cell>
          <cell r="C515" t="str">
            <v>M3</v>
          </cell>
        </row>
        <row r="516">
          <cell r="A516" t="str">
            <v>03.001.043-0</v>
          </cell>
          <cell r="B516" t="str">
            <v>ESCAVACAO MANUAL DE VALA/CAVA EM PEDRA SOLTA OU ARGILA, ENTRE 3,00 E 4,50M DE PROF.</v>
          </cell>
          <cell r="C516" t="str">
            <v>M3</v>
          </cell>
        </row>
        <row r="517">
          <cell r="A517" t="str">
            <v>03.001.044-0</v>
          </cell>
          <cell r="B517" t="str">
            <v>ESCAVACAO MANUAL DE VALA/CAVA EM PEDRA SOLTA OU ARGILA, ENTRE 4,50 E 6,00M DE PROF.</v>
          </cell>
          <cell r="C517" t="str">
            <v>M3</v>
          </cell>
        </row>
        <row r="518">
          <cell r="A518" t="str">
            <v>03.001.045-0</v>
          </cell>
          <cell r="B518" t="str">
            <v>ESCAVACAO MANUAL DE VALA/CAVA EM PEDRA SOLTA OU ARGILA, ENTRE 6,00 E 7,50M DE PROF.</v>
          </cell>
          <cell r="C518" t="str">
            <v>M3</v>
          </cell>
        </row>
        <row r="519">
          <cell r="A519" t="str">
            <v>03.001.047-0</v>
          </cell>
          <cell r="B519" t="str">
            <v>ESCAVACAO MANUAL DE VALA/CAVA EM LODO, ATE 1,50M DE PROF.</v>
          </cell>
          <cell r="C519" t="str">
            <v>M3</v>
          </cell>
        </row>
        <row r="520">
          <cell r="A520" t="str">
            <v>03.001.048-0</v>
          </cell>
          <cell r="B520" t="str">
            <v>ESCAVACAO MANUAL DE VALA/CAVA EM LODO, ENTRE 1,50 E 3,00M DEPROF.</v>
          </cell>
          <cell r="C520" t="str">
            <v>M3</v>
          </cell>
        </row>
        <row r="521">
          <cell r="A521" t="str">
            <v>03.001.049-0</v>
          </cell>
          <cell r="B521" t="str">
            <v>ESCAVACAO MANUAL DE VALA/CAVA EM LODO, ENTRE 3,00 E 4,50M DEPROF.</v>
          </cell>
          <cell r="C521" t="str">
            <v>M3</v>
          </cell>
        </row>
        <row r="522">
          <cell r="A522" t="str">
            <v>03.001.050-0</v>
          </cell>
          <cell r="B522" t="str">
            <v>ESCAVACAO MANUAL DE VALA/CAVA EM LODO, ENTRE 4,50 E 6,00M DEPROF.</v>
          </cell>
          <cell r="C522" t="str">
            <v>M3</v>
          </cell>
        </row>
        <row r="523">
          <cell r="A523" t="str">
            <v>03.001.051-0</v>
          </cell>
          <cell r="B523" t="str">
            <v>ESCAVACAO MANUAL DE VALA/CAVA EM LODO, ENTRE 6,00 E 7,50M DEPROF.</v>
          </cell>
          <cell r="C523" t="str">
            <v>M3</v>
          </cell>
        </row>
        <row r="524">
          <cell r="A524" t="str">
            <v>03.001.061-0</v>
          </cell>
          <cell r="B524" t="str">
            <v>MARROAMENTO EM MAT. DE 3ªCAT., ROCHA VIVA P/REDUCAO A PEDRADE MAO</v>
          </cell>
          <cell r="C524" t="str">
            <v>M3</v>
          </cell>
        </row>
        <row r="525">
          <cell r="A525" t="str">
            <v>03.001.065-1</v>
          </cell>
          <cell r="B525" t="str">
            <v>DESMONTE MANUAL DE BL. EM MAT. DE 3ªCAT., ROCHA VIVA, INCL.REDUCAO A PEDRA DE MAO</v>
          </cell>
          <cell r="C525" t="str">
            <v>M3</v>
          </cell>
        </row>
        <row r="526">
          <cell r="A526" t="str">
            <v>03.001.070-1</v>
          </cell>
          <cell r="B526" t="str">
            <v>DESMONTE MANUAL EM MAT. DE 2ªCAT., MOLEDO OU ROCHA DECOMP.,INCL. REDUCAO A PEDRA DE MAO</v>
          </cell>
          <cell r="C526" t="str">
            <v>M3</v>
          </cell>
        </row>
        <row r="527">
          <cell r="A527" t="str">
            <v>03.001.071-1</v>
          </cell>
          <cell r="B527" t="str">
            <v>MARROAMENTO DE MAT. DE 2ªCAT., ROCHA DECOMP. P/REDUCAO A PEDRA DE MAO</v>
          </cell>
          <cell r="C527" t="str">
            <v>M3</v>
          </cell>
        </row>
        <row r="528">
          <cell r="A528" t="str">
            <v>03.001.080-1</v>
          </cell>
          <cell r="B528" t="str">
            <v>ESCAVACAO MANUAL EM MAT. DE 1ªCAT., A CEU ABERTO, PROF. ATE0,50M</v>
          </cell>
          <cell r="C528" t="str">
            <v>M3</v>
          </cell>
        </row>
        <row r="529">
          <cell r="A529" t="str">
            <v>03.001.085-1</v>
          </cell>
          <cell r="B529" t="str">
            <v>ESCAVACAO MANUAL EM MAT. DE 1ªCAT., A CEU ABERTO, PROF. MAIOR QUE 0,50M</v>
          </cell>
          <cell r="C529" t="str">
            <v>M3</v>
          </cell>
        </row>
        <row r="530">
          <cell r="A530" t="str">
            <v>03.001.090-0</v>
          </cell>
          <cell r="B530" t="str">
            <v>ESCAVACAO, EM TUNEL, DE MAT. DE 1ªCAT., AREIA, ARGILA OU PICARRA, SERV. SEMI-MECANIZADO</v>
          </cell>
          <cell r="C530" t="str">
            <v>M3</v>
          </cell>
        </row>
        <row r="531">
          <cell r="A531" t="str">
            <v>03.001.095-0</v>
          </cell>
          <cell r="B531" t="str">
            <v>ESCAVACAO E REATERRO DE VALA, EM MAT. DE 1ªCAT., P/LIGACAO PREDIAL DE ESGOTO SANIT.</v>
          </cell>
          <cell r="C531" t="str">
            <v>M</v>
          </cell>
        </row>
        <row r="532">
          <cell r="A532" t="str">
            <v>03.001.098-0</v>
          </cell>
          <cell r="B532" t="str">
            <v>ESCAVACAO E REATERRO DE VALA, EM MAT. DE 1ªCAT., P/LIGACAO DE AGUA POTAVEL</v>
          </cell>
          <cell r="C532" t="str">
            <v>M</v>
          </cell>
        </row>
        <row r="533">
          <cell r="A533" t="str">
            <v>03.001.100-0</v>
          </cell>
          <cell r="B533" t="str">
            <v>ESCAVACAO MANUAL DE VALA/CAVA EM MAT. DE 1ªCAT., ATE 1,50M DE PROF., EM BECOS ATE 2,00M DE LARG., EM FAVELAS</v>
          </cell>
          <cell r="C533" t="str">
            <v>M3</v>
          </cell>
        </row>
        <row r="534">
          <cell r="A534" t="str">
            <v>03.001.101-0</v>
          </cell>
          <cell r="B534" t="str">
            <v>ESCAVACAO MANUAL DE VALA/CAVA EM MAT. DE 1ªCAT., ENTRE 1,50E 3,00M DE PROF., EM BECOS ATE 2,00M DE LARG., EM FAVELAS</v>
          </cell>
          <cell r="C534" t="str">
            <v>M3</v>
          </cell>
        </row>
        <row r="535">
          <cell r="A535" t="str">
            <v>03.001.102-0</v>
          </cell>
          <cell r="B535" t="str">
            <v>ESCAVACAO MANUAL DE VALA/CAVA EM MAT. DE 1ªCAT., ENTRE 3,00E 4,50M DE PROF., EM BECOS ATE 2,00M DE LARG., EM FAVELAS</v>
          </cell>
          <cell r="C535" t="str">
            <v>M3</v>
          </cell>
        </row>
        <row r="536">
          <cell r="A536" t="str">
            <v>03.001.110-0</v>
          </cell>
          <cell r="B536" t="str">
            <v>ESCAVACAO MANUAL DE VALA/CAVA EM LODO OU LAMA, ATE 1,50M DEPROF., EM BECOS ATE 2,00M DE LARG., EM FAVELAS</v>
          </cell>
          <cell r="C536" t="str">
            <v>M3</v>
          </cell>
        </row>
        <row r="537">
          <cell r="A537" t="str">
            <v>03.001.111-0</v>
          </cell>
          <cell r="B537" t="str">
            <v>ESCAVACAO MANUAL DE VALA/CAVA EM LODO OU LAMA, ENTRE 1,50 E3,00M DE PROF., EM BECOS ATE 2,00M DE LARG., EM FAVELAS</v>
          </cell>
          <cell r="C537" t="str">
            <v>M3</v>
          </cell>
        </row>
        <row r="538">
          <cell r="A538" t="str">
            <v>03.001.999-0</v>
          </cell>
          <cell r="B538" t="str">
            <v>INDICE 03.001.ESCAVACAO MANUAL</v>
          </cell>
        </row>
        <row r="539">
          <cell r="A539" t="str">
            <v>03.002.001-1</v>
          </cell>
          <cell r="B539" t="str">
            <v>ESCAVACAO MANUAL DE VALA EM MAT. DE 1ªCAT., C/ESCOR. E ESGOT. MANUAL</v>
          </cell>
          <cell r="C539" t="str">
            <v>M3</v>
          </cell>
        </row>
        <row r="540">
          <cell r="A540" t="str">
            <v>03.002.999-0</v>
          </cell>
          <cell r="B540" t="str">
            <v>INDICE 03.002.ESCAVACAO MANUAL C/ESC. E ESGOT.</v>
          </cell>
        </row>
        <row r="541">
          <cell r="A541" t="str">
            <v>03.004.001-1</v>
          </cell>
          <cell r="B541" t="str">
            <v>ESCAVACAO DE VALA/CAVA A FOGO EM MAT. DE 2ªCAT., MOLEDO OU ROCHA DECOMP., ATE 1,50M DE PROF.</v>
          </cell>
          <cell r="C541" t="str">
            <v>M3</v>
          </cell>
        </row>
        <row r="542">
          <cell r="A542" t="str">
            <v>03.004.002-0</v>
          </cell>
          <cell r="B542" t="str">
            <v>ESCAVACAO DE VALA/CAVA A FOGO EM MAT. DE 2ªCAT., MOLEDO OU ROCHA DECOMP., ENTRE 1,50 E 3,00M DE PROF.</v>
          </cell>
          <cell r="C542" t="str">
            <v>M3</v>
          </cell>
        </row>
        <row r="543">
          <cell r="A543" t="str">
            <v>03.004.003-0</v>
          </cell>
          <cell r="B543" t="str">
            <v>ESCAVACAO DE VALA/CAVA A FOGO EM MAT. DE 2ªCAT., MOLEDO OU ROCHA DECOMP., ENTRE 3,00 E 4,50M DE PROF.</v>
          </cell>
          <cell r="C543" t="str">
            <v>M3</v>
          </cell>
        </row>
        <row r="544">
          <cell r="A544" t="str">
            <v>03.004.012-0</v>
          </cell>
          <cell r="B544" t="str">
            <v>ESCAVACAO DE VALA/CAVA A FOGO EM MAT. DE 2ªCAT., MOLEDO OU ROCHA DECOMP., ENTRE 4,50 E 6,00M DE PROF.</v>
          </cell>
          <cell r="C544" t="str">
            <v>M3</v>
          </cell>
        </row>
        <row r="545">
          <cell r="A545" t="str">
            <v>03.004.013-0</v>
          </cell>
          <cell r="B545" t="str">
            <v>ESCAVACAO DE VALA/CAVA A FOGO EM MAT. DE 2ªCAT., MOLEDO OU ROCHA DECOMP., ENTRE 6,00 E 7,50M DE PROF.</v>
          </cell>
          <cell r="C545" t="str">
            <v>M3</v>
          </cell>
        </row>
        <row r="546">
          <cell r="A546" t="str">
            <v>03.004.020-1</v>
          </cell>
          <cell r="B546" t="str">
            <v>ESCAVACAO DE VALA/CAVA A FOGO EM MAT. DE 3ªCAT., ROCHA VIVA,ATE 1,50M DE PROF., FURACAO A BARRA MINA</v>
          </cell>
          <cell r="C546" t="str">
            <v>M3</v>
          </cell>
        </row>
        <row r="547">
          <cell r="A547" t="str">
            <v>03.004.021-0</v>
          </cell>
          <cell r="B547" t="str">
            <v>ESCAVACAO DE VALA/CAVA A FOGO EM MAT. DE 3ªCAT., ROCHA VIVA,ENTRE 1,50 E 3,00M DE PROF., FURACAO A BARRA MINA</v>
          </cell>
          <cell r="C547" t="str">
            <v>M3</v>
          </cell>
        </row>
        <row r="548">
          <cell r="A548" t="str">
            <v>03.004.022-0</v>
          </cell>
          <cell r="B548" t="str">
            <v>ESCAVACAO DE VALA/CAVA A FOGO EM MAT. DE 3ªCAT., ROCHA VIVA,ENTRE 3,00 E 4,50M DE PROF., FURACAO A BARRA MINA</v>
          </cell>
          <cell r="C548" t="str">
            <v>M3</v>
          </cell>
        </row>
        <row r="549">
          <cell r="A549" t="str">
            <v>03.004.023-0</v>
          </cell>
          <cell r="B549" t="str">
            <v>ESCAVACAO DE VALA/CAVA A FOGO EM MAT. DE 3ªCAT., ROCHA VIVA,ENTRE 4,50 E 6,00M DE PROF., FURACAO A BARRA MINA</v>
          </cell>
          <cell r="C549" t="str">
            <v>M3</v>
          </cell>
        </row>
        <row r="550">
          <cell r="A550" t="str">
            <v>03.004.024-0</v>
          </cell>
          <cell r="B550" t="str">
            <v>ESCAVACAO DE VALA/CAVA A FOGO EM MAT. DE 3ªCAT., ROCHA VIVA,ENTRE 6,00 E 7,50M DE PROF., FURACAO A BARRA MINA</v>
          </cell>
          <cell r="C550" t="str">
            <v>M3</v>
          </cell>
        </row>
        <row r="551">
          <cell r="A551" t="str">
            <v>03.004.025-0</v>
          </cell>
          <cell r="B551" t="str">
            <v>ESCAVACAO A FOGO EM MAT. DE 2ªCAT., MOLEDO OU ROCHA DECOMP.,A CEU ABERTO, FURACAO A BARRA MINA</v>
          </cell>
          <cell r="C551" t="str">
            <v>M3</v>
          </cell>
        </row>
        <row r="552">
          <cell r="A552" t="str">
            <v>03.004.028-0</v>
          </cell>
          <cell r="B552" t="str">
            <v>ESCAVACAO A FOGO EM MAT. DE 3ªCAT., ROCHA VIVA, A CEU ABERTO, FURACAO A BARRA MINA</v>
          </cell>
          <cell r="C552" t="str">
            <v>M3</v>
          </cell>
        </row>
        <row r="553">
          <cell r="A553" t="str">
            <v>03.004.030-0</v>
          </cell>
          <cell r="B553" t="str">
            <v>DESMONTE A FOGO EM MAT. DE 3ªCAT., ROCHA VIVA, FURACAO A BROCA E MARRETA</v>
          </cell>
          <cell r="C553" t="str">
            <v>M3</v>
          </cell>
        </row>
        <row r="554">
          <cell r="A554" t="str">
            <v>03.004.031-0</v>
          </cell>
          <cell r="B554" t="str">
            <v>DESMONTE A FOGO DE MAT. DE 2ªCAT., ROCHA MEDIANAMENTE DECOMP., FURACAO A BROCA E MARRETA</v>
          </cell>
          <cell r="C554" t="str">
            <v>M3</v>
          </cell>
        </row>
        <row r="555">
          <cell r="A555" t="str">
            <v>03.004.999-0</v>
          </cell>
          <cell r="B555" t="str">
            <v>INDICE 03.004.ESCAVACAO E DESMONTE A FOGO</v>
          </cell>
        </row>
        <row r="556">
          <cell r="A556" t="str">
            <v>03.005.011-0</v>
          </cell>
          <cell r="B556" t="str">
            <v>ESCAVACAO DE ROCHA A FOGO CUIDADOSO, A CEU ABERTO, EM AREA URBANA</v>
          </cell>
          <cell r="C556" t="str">
            <v>M3</v>
          </cell>
        </row>
        <row r="557">
          <cell r="A557" t="str">
            <v>03.005.013-0</v>
          </cell>
          <cell r="B557" t="str">
            <v>ESCAVACAO DE ROCHA A FOGO CUIDADOSO, A CEU ABERTO, EM AREA URBANA, INCL. BOTA-FORA A 50,00M</v>
          </cell>
          <cell r="C557" t="str">
            <v>M3</v>
          </cell>
        </row>
        <row r="558">
          <cell r="A558" t="str">
            <v>03.005.020-1</v>
          </cell>
          <cell r="B558" t="str">
            <v>ESCAVACAO A FOGO EM MAT. DE 2ªCAT., EM TALUDES, VALAS OU CAVAS, ATE 1,50M DE PROF., PERF. A AR COMPR.</v>
          </cell>
          <cell r="C558" t="str">
            <v>M3</v>
          </cell>
        </row>
        <row r="559">
          <cell r="A559" t="str">
            <v>03.005.021-0</v>
          </cell>
          <cell r="B559" t="str">
            <v>ESCAVACAO A FOGO EM MAT. DE 2ªCAT., EM TALUDES, VALAS OU CAVAS, ENTRE 1,50 E 3,00M DE PROF., PERF. A AR COMPR.</v>
          </cell>
          <cell r="C559" t="str">
            <v>M3</v>
          </cell>
        </row>
        <row r="560">
          <cell r="A560" t="str">
            <v>03.005.022-0</v>
          </cell>
          <cell r="B560" t="str">
            <v>ESCAVACAO A FOGO EM MAT. DE 2ªCAT., EM TALUDES, VALAS OU CAVAS, ENTRE 3,00 E 4,50M DE PROF., PERF. A AR COMPR.</v>
          </cell>
          <cell r="C560" t="str">
            <v>M3</v>
          </cell>
        </row>
        <row r="561">
          <cell r="A561" t="str">
            <v>03.005.023-0</v>
          </cell>
          <cell r="B561" t="str">
            <v>ESCAVACAO A FOGO EM MAT. DE 2ªCAT., EM TALUDES, VALAS OU CAVAS, ENTRE 4,50 E 6,00M DE PROF., PERF. A AR COMPR.</v>
          </cell>
          <cell r="C561" t="str">
            <v>M3</v>
          </cell>
        </row>
        <row r="562">
          <cell r="A562" t="str">
            <v>03.005.024-0</v>
          </cell>
          <cell r="B562" t="str">
            <v>ESCAVACAO A FOGO EM MAT. DE 2ªCAT., EM TALUDES, VALAS OU CAVAS, ENTRE 6,00 E 7,50M DE PROF., PERF. A AR COMPR.</v>
          </cell>
          <cell r="C562" t="str">
            <v>M3</v>
          </cell>
        </row>
        <row r="563">
          <cell r="A563" t="str">
            <v>03.005.025-0</v>
          </cell>
          <cell r="B563" t="str">
            <v>ESCAVACAO A FOGO EM MAT. DE 3ªCAT., A CEU ABERTO, ROCHA VIVA, PERF. A AR COMPR., INCL. BOTA-FORA A 50,00M</v>
          </cell>
          <cell r="C563" t="str">
            <v>M3</v>
          </cell>
        </row>
        <row r="564">
          <cell r="A564" t="str">
            <v>03.005.026-0</v>
          </cell>
          <cell r="B564" t="str">
            <v>ESCAVACAO A FOGO EM MAT. DE 3ªCAT., A CEU ABERTO, ROCHA VIVA, PERF. A AR COMPR., INCL. BOTA-FORA A 100,00M</v>
          </cell>
          <cell r="C564" t="str">
            <v>M3</v>
          </cell>
        </row>
        <row r="565">
          <cell r="A565" t="str">
            <v>03.005.030-1</v>
          </cell>
          <cell r="B565" t="str">
            <v>ESCAVACAO A FOGO EM MAT. DE 3ªCAT., EM TALUDES, VALAS OU CAVAS, ATE 1,50M DE PROF., PERF. A AR COMPR.</v>
          </cell>
          <cell r="C565" t="str">
            <v>M3</v>
          </cell>
        </row>
        <row r="566">
          <cell r="A566" t="str">
            <v>03.005.031-0</v>
          </cell>
          <cell r="B566" t="str">
            <v>ESCAVACAO A FOGO EM MAT. DE 3ªCAT., EM TALUDES, VALAS OU CAVAS, ENTRE 1,50 E 3,00M DE PROF., PERF. A AR COMPR.</v>
          </cell>
          <cell r="C566" t="str">
            <v>M3</v>
          </cell>
        </row>
        <row r="567">
          <cell r="A567" t="str">
            <v>03.005.032-0</v>
          </cell>
          <cell r="B567" t="str">
            <v>ESCAVACAO A FOGO EM MAT. DE 3ªCAT., EM TALUDES, VALAS OU CAVAS, ENTRE 3,00 E 4,50M DE PROF., PERF. A AR COMPR.</v>
          </cell>
          <cell r="C567" t="str">
            <v>M3</v>
          </cell>
        </row>
        <row r="568">
          <cell r="A568" t="str">
            <v>03.005.033-0</v>
          </cell>
          <cell r="B568" t="str">
            <v>ESCAVACAO A FOGO EM MAT. DE 3ªCAT., EM TALUDES, VALAS OU CAVAS, ENTRE 4,50 E 6,00M DE PROF., PERF. A AR COMPR.</v>
          </cell>
          <cell r="C568" t="str">
            <v>M3</v>
          </cell>
        </row>
        <row r="569">
          <cell r="A569" t="str">
            <v>03.005.034-0</v>
          </cell>
          <cell r="B569" t="str">
            <v>ESCAVACAO A FOGO EM MAT. DE 3ªCAT., EM TALUDES, VALAS OU CAVAS, ENTRE 6,00 E 7,50M DE PROF., PERF. A AR COMPR.</v>
          </cell>
          <cell r="C569" t="str">
            <v>M3</v>
          </cell>
        </row>
        <row r="570">
          <cell r="A570" t="str">
            <v>03.005.038-1</v>
          </cell>
          <cell r="B570" t="str">
            <v>ESCAVACAO A FOGO EM MAT. DE 3ªCAT., ROCHA VIVA, A CEU ABERTO, PERF. A AR COMPR.</v>
          </cell>
          <cell r="C570" t="str">
            <v>M3</v>
          </cell>
        </row>
        <row r="571">
          <cell r="A571" t="str">
            <v>03.005.039-0</v>
          </cell>
          <cell r="B571" t="str">
            <v>ESCAVACAO A FOGO EM MAT. DE 2ªCAT., A CEU ABERTO, PERF. A ARCOMPR.</v>
          </cell>
          <cell r="C571" t="str">
            <v>M3</v>
          </cell>
        </row>
        <row r="572">
          <cell r="A572" t="str">
            <v>03.005.040-0</v>
          </cell>
          <cell r="B572" t="str">
            <v>DESMONTE A FOGO DE BL. EM MAT. DE 3ªCAT., ROCHA VIVA, PERF.A AR COMPR., INCL. REDUCAO A PEDRA DE MAO</v>
          </cell>
          <cell r="C572" t="str">
            <v>M3</v>
          </cell>
        </row>
        <row r="573">
          <cell r="A573" t="str">
            <v>03.005.041-0</v>
          </cell>
          <cell r="B573" t="str">
            <v>DESMONTE A FOGO DE BL. EM MAT. DE 2ªCAT., PERF. A AR COMPR.,INCL. REDUCAO A PEDRA DE MAO</v>
          </cell>
          <cell r="C573" t="str">
            <v>M3</v>
          </cell>
        </row>
        <row r="574">
          <cell r="A574" t="str">
            <v>03.005.045-0</v>
          </cell>
          <cell r="B574" t="str">
            <v>DESMONTE A FOGO DE BL. EM MAT. DE 2ªCAT., PERF. A AR COMPR.,REDUCAO A PEDRA DE MAO A AR COMPR., CUNHA E PALMETA</v>
          </cell>
          <cell r="C574" t="str">
            <v>M3</v>
          </cell>
        </row>
        <row r="575">
          <cell r="A575" t="str">
            <v>03.005.046-0</v>
          </cell>
          <cell r="B575" t="str">
            <v>DESMONTE A FOGO DE BL. EM MAT. DE 3ªCAT., PERF. A AR COMPR.,INCL. REDUCAO A PEDRA DE MAO A AR COMPR. E ROMPEDOR</v>
          </cell>
          <cell r="C575" t="str">
            <v>M3</v>
          </cell>
        </row>
        <row r="576">
          <cell r="A576" t="str">
            <v>03.005.999-0</v>
          </cell>
          <cell r="B576" t="str">
            <v>INDICE DA FAMILIA</v>
          </cell>
        </row>
        <row r="577">
          <cell r="A577" t="str">
            <v>03.007.001-0</v>
          </cell>
          <cell r="B577" t="str">
            <v>ESCAVACAO DE CONTORNO DE ABOBODA DE TUNEL, UTILIZ. FOGO CUIDADOSO</v>
          </cell>
          <cell r="C577" t="str">
            <v>M2</v>
          </cell>
        </row>
        <row r="578">
          <cell r="A578" t="str">
            <v>03.007.002-0</v>
          </cell>
          <cell r="B578" t="str">
            <v>ESCAVACAO A FOGO DE GALERIA-PILOTO, EM MAT. DE 3ªCAT., ROCHAVIVA</v>
          </cell>
          <cell r="C578" t="str">
            <v>M3</v>
          </cell>
        </row>
        <row r="579">
          <cell r="A579" t="str">
            <v>03.007.003-0</v>
          </cell>
          <cell r="B579" t="str">
            <v>ESCAVACAO A FOGO EM MAT. DE 3ªCAT., ROCHA VIVA, P/ABERTURA DE TUNEL DE 70,00M2, C/CARREGAMENTO MEC. DO MAT. ESCAVADO</v>
          </cell>
          <cell r="C579" t="str">
            <v>M3</v>
          </cell>
        </row>
        <row r="580">
          <cell r="A580" t="str">
            <v>03.007.004-1</v>
          </cell>
          <cell r="B580" t="str">
            <v>ESCAVACAO A FOGO EM MAT. DE 3ªCAT., ROCHA VIVA, P/ABERTURA DE TUNEL DE 21,00M2, C/RETIRADA MEC. DO MAT. ESCAVADO</v>
          </cell>
          <cell r="C580" t="str">
            <v>M3</v>
          </cell>
        </row>
        <row r="581">
          <cell r="A581" t="str">
            <v>03.007.999-0</v>
          </cell>
          <cell r="B581" t="str">
            <v>INDICE DA FAMILIA</v>
          </cell>
        </row>
        <row r="582">
          <cell r="A582" t="str">
            <v>03.008.010-1</v>
          </cell>
          <cell r="B582" t="str">
            <v>ESCAVACAO EM MAT. DE 2ªCAT., MOLEDO OU ROCHA MUITO DECOMP.,C/EQUIP. A AR COMPR., S/EXPLOSIVOS, ATE 1,50M DE PROF.</v>
          </cell>
          <cell r="C582" t="str">
            <v>M3</v>
          </cell>
        </row>
        <row r="583">
          <cell r="A583" t="str">
            <v>03.008.011-0</v>
          </cell>
          <cell r="B583" t="str">
            <v>ESCAVACAO EM MAT. DE 2ªCAT., MOLEDO OU ROCHA MUITO DECOMP.,C/EQUIP.A AR COMPR.,S/EXPLOSIVOS,ENTRE 1,50 E 3,00M DE PROF.</v>
          </cell>
          <cell r="C583" t="str">
            <v>M3</v>
          </cell>
        </row>
        <row r="584">
          <cell r="A584" t="str">
            <v>03.008.012-0</v>
          </cell>
          <cell r="B584" t="str">
            <v>ESCAVACAO EM MAT. DE 2ªCAT., MOLEDO OU ROCHA MUITO DECOMP.,C/EQUIP.A AR COMPR.,S/EXPLOSIVOS,ENTRE 3,00 E 4,50M DE PROF.</v>
          </cell>
          <cell r="C584" t="str">
            <v>M3</v>
          </cell>
        </row>
        <row r="585">
          <cell r="A585" t="str">
            <v>03.008.013-0</v>
          </cell>
          <cell r="B585" t="str">
            <v>ESCAVACAO EM MAT. DE 2ªCAT., MOLEDO OU ROCHA MUITO DECOMP.,C/EQUIP.A AR COMPR.,S/EXPLOSIVOS,ENTRE 4,50 E 6,00M DE PROF.</v>
          </cell>
          <cell r="C585" t="str">
            <v>M3</v>
          </cell>
        </row>
        <row r="586">
          <cell r="A586" t="str">
            <v>03.008.014-0</v>
          </cell>
          <cell r="B586" t="str">
            <v>ESCAVACAO EM MAT. DE 2ªCAT., MOLEDO OU ROCHA MUITO DECOMP.,C/EQUIP.A AR COMPR.,S/EXPLOSIVOS,ENTRE 6,00 E 7,50M DE PROF.</v>
          </cell>
          <cell r="C586" t="str">
            <v>M3</v>
          </cell>
        </row>
        <row r="587">
          <cell r="A587" t="str">
            <v>03.008.020-1</v>
          </cell>
          <cell r="B587" t="str">
            <v>ESCAVACAO EM MAT. DE 2ªCAT., MOLEDO OU ROCHA DECOMP., C/EQUIP. A AR COMPR., S/EXPLOSIVOS, ATE 1,50M DE PROF.</v>
          </cell>
          <cell r="C587" t="str">
            <v>M3</v>
          </cell>
        </row>
        <row r="588">
          <cell r="A588" t="str">
            <v>03.008.021-0</v>
          </cell>
          <cell r="B588" t="str">
            <v>ESCAVACAO EM MAT. DE 2ªCAT., MOLEDO OU ROCHA DECOMP., C/EQUIP. A AR COMPR., S/EXPLOSIVOS, ENTRE 1,50 E 3,00M DE PROF.</v>
          </cell>
          <cell r="C588" t="str">
            <v>M3</v>
          </cell>
        </row>
        <row r="589">
          <cell r="A589" t="str">
            <v>03.008.022-0</v>
          </cell>
          <cell r="B589" t="str">
            <v>ESCAVACAO EM MAT. DE 2ªCAT., MOLEDO OU ROCHA DECOMP., C/EQUIP. A AR COMPR., S/EXPLOSIVOS, ENTRE 3,00 E 4,50M DE PROF.</v>
          </cell>
          <cell r="C589" t="str">
            <v>M3</v>
          </cell>
        </row>
        <row r="590">
          <cell r="A590" t="str">
            <v>03.008.023-0</v>
          </cell>
          <cell r="B590" t="str">
            <v>ESCAVACAO EM MAT. DE 2ªCAT., MOLEDO OU ROCHA DECOMP., C/EQUIP. A AR COMPR., S/EXPLOSIVOS, ENTRE 4,50 E 6,00M DE PROF.</v>
          </cell>
          <cell r="C590" t="str">
            <v>M3</v>
          </cell>
        </row>
        <row r="591">
          <cell r="A591" t="str">
            <v>03.008.024-0</v>
          </cell>
          <cell r="B591" t="str">
            <v>ESCAVACAO EM MAT. DE 2ªCAT., MOLEDO OU ROCHA DECOMP., C/EQUIP. A AR COMPR., S/EXPLOSIVO, ENTRE 6,00 E 7,50M DE PROF.</v>
          </cell>
          <cell r="C591" t="str">
            <v>M3</v>
          </cell>
        </row>
        <row r="592">
          <cell r="A592" t="str">
            <v>03.008.050-1</v>
          </cell>
          <cell r="B592" t="str">
            <v>ESCAVACAO EM MAT. DE 3ªCAT., ROCHA SA FRATURADA, C/EQUIP. AAR COMPR. E ENCUNHAMENTO, S/EXPLOSIVOS, ATE 1,50M PROF.</v>
          </cell>
          <cell r="C592" t="str">
            <v>M3</v>
          </cell>
        </row>
        <row r="593">
          <cell r="A593" t="str">
            <v>03.008.051-0</v>
          </cell>
          <cell r="B593" t="str">
            <v>ESCAVACAO EM MAT.DE 3ªCAT.,ROCHA SA FRATURADA,C/EQUIP.A AR COMPR.E ENCUNHAMENTO,S/EXPLOSIVOS,ENTRE 1,50 E 3,00M DE PROF.</v>
          </cell>
          <cell r="C593" t="str">
            <v>M3</v>
          </cell>
        </row>
        <row r="594">
          <cell r="A594" t="str">
            <v>03.008.052-0</v>
          </cell>
          <cell r="B594" t="str">
            <v>ESCAVACAO EM MAT.DE 3ªCAT.,ROCHA SA FRATURADA,C/EQUIP.A AR COMPR.E ENCUNHAMENTO,C/EXPLOSIVOS,ENTRE 3,00 E 4,50M DE PROF.</v>
          </cell>
          <cell r="C594" t="str">
            <v>M3</v>
          </cell>
        </row>
        <row r="595">
          <cell r="A595" t="str">
            <v>03.008.053-0</v>
          </cell>
          <cell r="B595" t="str">
            <v>ESCAVACAO EM MAT.DE 3ªCAT.,ROCHA SA FRATURADA,C/EQUIP.A AR COMPR.E ENCUNHAMENTO,S/EXPLOSIVOS,ENTRE 4,50 E 6,00M DE PROF.</v>
          </cell>
          <cell r="C595" t="str">
            <v>M3</v>
          </cell>
        </row>
        <row r="596">
          <cell r="A596" t="str">
            <v>03.008.054-0</v>
          </cell>
          <cell r="B596" t="str">
            <v>ESCAVACAO EM MAT.DE 3ªCAT.,ROCHA SA FRATURADA,C/EQUIP.A AR COMPR.E ENCUNHAMENTO,S/EXPLOSIVOS,ENTRE 6,00 E 7,50M DE PROF.</v>
          </cell>
          <cell r="C596" t="str">
            <v>M3</v>
          </cell>
        </row>
        <row r="597">
          <cell r="A597" t="str">
            <v>03.008.060-1</v>
          </cell>
          <cell r="B597" t="str">
            <v>ESCAVACAO EM MAT. DE 3ªCAT., ROCHA VIVA, C/EQUIP. A AR COMPR. SERRACAO C/BROCAS E ENCUNHAMENTO, ATE 1,50M DE PROF.</v>
          </cell>
          <cell r="C597" t="str">
            <v>M3</v>
          </cell>
        </row>
        <row r="598">
          <cell r="A598" t="str">
            <v>03.008.061-0</v>
          </cell>
          <cell r="B598" t="str">
            <v>ESCAVACAO EM MAT. DE 3ªCAT.,ROCHA VIVA,C/EQUIP.A AR COMPR.,SERRACAO C/BROCAS E ENCUNHAMENTO, ENTRE 1,50 E 3,00M DE PROF.</v>
          </cell>
          <cell r="C598" t="str">
            <v>M3</v>
          </cell>
        </row>
        <row r="599">
          <cell r="A599" t="str">
            <v>03.008.062-0</v>
          </cell>
          <cell r="B599" t="str">
            <v>ESCAVACAO EM MAT. DE 3ªCAT.,ROCHA VIVA,C/EQUIP.A AR COMPR.,SERRACAO C/BROCAS E ENCUNHAMENTO, ENTRE 3,00 E 4,50M DE PROF.</v>
          </cell>
          <cell r="C599" t="str">
            <v>M3</v>
          </cell>
        </row>
        <row r="600">
          <cell r="A600" t="str">
            <v>03.008.063-0</v>
          </cell>
          <cell r="B600" t="str">
            <v>ESCAVACAO EM MAT. DE 3ªCAT.,ROCHA VIVA,C/EQUIP.A AR COMPR.,SERRACAO C/BROCAS E ENCUNHAMENTO, ENTRE 4,50 E 6,00M DE PROF.</v>
          </cell>
          <cell r="C600" t="str">
            <v>M3</v>
          </cell>
        </row>
        <row r="601">
          <cell r="A601" t="str">
            <v>03.008.064-0</v>
          </cell>
          <cell r="B601" t="str">
            <v>ESCAVACAO EM MAT. DE 3ªCAT., ROCHA VIVA,C/EQUIP.A AR COMPR.,SERRACAO C/BROCAS E ENCUNHAMENTO,ENTRE 6,00 E 7,50M DE PROF.</v>
          </cell>
          <cell r="C601" t="str">
            <v>M3</v>
          </cell>
        </row>
        <row r="602">
          <cell r="A602" t="str">
            <v>03.008.080-1</v>
          </cell>
          <cell r="B602" t="str">
            <v>ESCAVACAO EM MAT. DE 3ªCAT., ROCHA SA FRATURADA, C/EQUIP. AAR COMPR., A CEU ABERTO, S/EXPLOSIVOS</v>
          </cell>
          <cell r="C602" t="str">
            <v>M3</v>
          </cell>
        </row>
        <row r="603">
          <cell r="A603" t="str">
            <v>03.008.085-0</v>
          </cell>
          <cell r="B603" t="str">
            <v>ESCAVACAO EM MAT. DE 3ªCAT., ROCHA VIVA, C/EQUIP. A AR COMPR., A CEU ABERTO, S/EXPLOSIVOS</v>
          </cell>
          <cell r="C603" t="str">
            <v>M3</v>
          </cell>
        </row>
        <row r="604">
          <cell r="A604" t="str">
            <v>03.008.090-1</v>
          </cell>
          <cell r="B604" t="str">
            <v>ESCAVACAO EM MAT. DE 2ªCAT., MOLEDO OU ROCHA MUITO DECOMP.,C/EQUIP. A AR COMPR., A CEU ABERTO, S/EXPLOSIVOS</v>
          </cell>
          <cell r="C604" t="str">
            <v>M3</v>
          </cell>
        </row>
        <row r="605">
          <cell r="A605" t="str">
            <v>03.008.095-0</v>
          </cell>
          <cell r="B605" t="str">
            <v>ESCAVACAO EM MAT. DE 2ªCAT., MOLEDO OU ROCHA DECOMP., C/EQUIP. A AR COMPR., A CEU ABERTO, S/EXPLOSIVOS</v>
          </cell>
          <cell r="C605" t="str">
            <v>M3</v>
          </cell>
        </row>
        <row r="606">
          <cell r="A606" t="str">
            <v>03.008.120-1</v>
          </cell>
          <cell r="B606" t="str">
            <v>DESMONTE DE BL. EM MAT. DE 3ªCAT., ROCHA VIVA, C/EQUIP. A ARCOMPR., VOLUME ATE 1,00M3, S/UTILIZACAO DE EXPLOSIVOS</v>
          </cell>
          <cell r="C606" t="str">
            <v>M3</v>
          </cell>
        </row>
        <row r="607">
          <cell r="A607" t="str">
            <v>03.008.125-1</v>
          </cell>
          <cell r="B607" t="str">
            <v>DESMONTE DE BL. EM MAT. DE 2ªCAT., C/ROMPEDOR A AR COMPR., S/EXPLOSIVOS</v>
          </cell>
          <cell r="C607" t="str">
            <v>M3</v>
          </cell>
        </row>
        <row r="608">
          <cell r="A608" t="str">
            <v>03.008.150-1</v>
          </cell>
          <cell r="B608" t="str">
            <v>SERRACAO CONTINUA EM MAT. DE 3ªCAT., ROCHA VIVA, P/IMPEDIR PROPAGACAO DE VIBRACOES DA ESCAV. A FOGO</v>
          </cell>
          <cell r="C608" t="str">
            <v>M2</v>
          </cell>
        </row>
        <row r="609">
          <cell r="A609" t="str">
            <v>03.008.999-0</v>
          </cell>
          <cell r="B609" t="str">
            <v>INDICE 03.008.ESCAVACAO COM EQUIPAMENTO AR COMPRIMIDO</v>
          </cell>
        </row>
        <row r="610">
          <cell r="A610" t="str">
            <v>03.009.002-1</v>
          </cell>
          <cell r="B610" t="str">
            <v>COMPACTACAO DE ATERRO EM CAMADAS DE 15CM C/MACO</v>
          </cell>
          <cell r="C610" t="str">
            <v>M3</v>
          </cell>
        </row>
        <row r="611">
          <cell r="A611" t="str">
            <v>03.009.003-0</v>
          </cell>
          <cell r="B611" t="str">
            <v>COMPACTACAO DE ATERRO EM CAMADAS DE 20CM</v>
          </cell>
          <cell r="C611" t="str">
            <v>M3</v>
          </cell>
        </row>
        <row r="612">
          <cell r="A612" t="str">
            <v>03.009.004-0</v>
          </cell>
          <cell r="B612" t="str">
            <v>ATERRO EM MAT. DE 1ªCAT., COMPACTADO EM CAMADAS DE 20 A 80CM, P/SUPORTE DE CAMADA DE CONCR.</v>
          </cell>
          <cell r="C612" t="str">
            <v>M3</v>
          </cell>
        </row>
        <row r="613">
          <cell r="A613" t="str">
            <v>03.009.005-0</v>
          </cell>
          <cell r="B613" t="str">
            <v>ATERRO EM MAT. DE 1ªCAT., COMPACT. MANUAL EM CAMADAS DE 20CM, DE MAT. APILOADO, DE JAZIDAS ATE 1KM</v>
          </cell>
          <cell r="C613" t="str">
            <v>M3</v>
          </cell>
        </row>
        <row r="614">
          <cell r="A614" t="str">
            <v>03.009.006-0</v>
          </cell>
          <cell r="B614" t="str">
            <v>ATERRO EM MAT. DE 1ªCAT., COMPACT. MANUAL EM CAMADAS DE 20CM, DE MAT. APILOADO, DE JAZIDAS ATE 2KM</v>
          </cell>
          <cell r="C614" t="str">
            <v>M3</v>
          </cell>
        </row>
        <row r="615">
          <cell r="A615" t="str">
            <v>03.009.007-0</v>
          </cell>
          <cell r="B615" t="str">
            <v>ATERRO EM MAT. DE 1ªCAT., COMPACT. MANUAL EM CAMADAS DE 20CM, DE MAT. APILOADO, DE JAZIDAS ATE 3KM</v>
          </cell>
          <cell r="C615" t="str">
            <v>M3</v>
          </cell>
        </row>
        <row r="616">
          <cell r="A616" t="str">
            <v>03.009.008-0</v>
          </cell>
          <cell r="B616" t="str">
            <v>ATERRO EM MAT. DE 1ªCAT., COMPACT. MANUAL EM CAMADAS DE 20CM, DE MAT. APILOADO, DE JAZIDAS ATE 4KM</v>
          </cell>
          <cell r="C616" t="str">
            <v>M3</v>
          </cell>
        </row>
        <row r="617">
          <cell r="A617" t="str">
            <v>03.009.009-0</v>
          </cell>
          <cell r="B617" t="str">
            <v>ATERRO EM MAT. DE 1ªCAT., COMPACT. MANUAL EM CAMADAS DE 20CM, DE MAT. APILOADO, DE JAZIDAS ATE 5KM</v>
          </cell>
          <cell r="C617" t="str">
            <v>M3</v>
          </cell>
        </row>
        <row r="618">
          <cell r="A618" t="str">
            <v>03.009.010-0</v>
          </cell>
          <cell r="B618" t="str">
            <v>COMPACTACAO EM MAT. DE 1ªCAT., ESPALHAMENTO E SOCAMENTO MANUAL EM CAMADAS DE 30CM DE MAT. APILOADO</v>
          </cell>
          <cell r="C618" t="str">
            <v>M3</v>
          </cell>
        </row>
        <row r="619">
          <cell r="A619" t="str">
            <v>03.009.999-0</v>
          </cell>
          <cell r="B619" t="str">
            <v>INDICE 03.009.ATERRO DE COMPACTACAO MANUAL.</v>
          </cell>
        </row>
        <row r="620">
          <cell r="A620" t="str">
            <v>03.010.001-0</v>
          </cell>
          <cell r="B620" t="str">
            <v>ATERRO EM MAT. DE 1ªCAT., ESPALHADO P/TRATOR, EM CAMADAS DE20CM, REGADO P/CAMINHAO E COMPACTADO A 90% C/ROLO</v>
          </cell>
          <cell r="C620" t="str">
            <v>M3</v>
          </cell>
        </row>
        <row r="621">
          <cell r="A621" t="str">
            <v>03.010.002-0</v>
          </cell>
          <cell r="B621" t="str">
            <v>ESCAVACAO, CARGA E DESC. MEC. DE MAT. DE 1ªCAT., NO VOLUME NECESSARIO P/ 1,00M3, COMPACTADO A 90%, INCL. TRANSP. A 1KM</v>
          </cell>
          <cell r="C621" t="str">
            <v>M3</v>
          </cell>
        </row>
        <row r="622">
          <cell r="A622" t="str">
            <v>03.010.003-0</v>
          </cell>
          <cell r="B622" t="str">
            <v>ESCAVACAO, CARGA E DESC. MEC. DE MAT. DE 1ªCAT., NO VOLUME NECESSARIO P/ 1,00M3, COMPACTADO A 90%, INCL. TRANSP. A 2KM</v>
          </cell>
          <cell r="C622" t="str">
            <v>M3</v>
          </cell>
        </row>
        <row r="623">
          <cell r="A623" t="str">
            <v>03.010.004-0</v>
          </cell>
          <cell r="B623" t="str">
            <v>ESCAVACAO, CARGA E DESC. MEC. DE MAT. DE 1ªCAT., NO VOLUME NECESSARIO P/ 1,00M3, COMPACTADO A 90%, INCL. TRANSP. A 3KM</v>
          </cell>
          <cell r="C623" t="str">
            <v>M3</v>
          </cell>
        </row>
        <row r="624">
          <cell r="A624" t="str">
            <v>03.010.005-0</v>
          </cell>
          <cell r="B624" t="str">
            <v>ESCAVACAO, CARGA E DESC. MEC. DE MAT. DE 1ªCAT., NO VOLUME NECESSARIO P/ 1,00M3, COMPACTADO A 90%, INCL. TRANSP. A 4KM</v>
          </cell>
          <cell r="C624" t="str">
            <v>M3</v>
          </cell>
        </row>
        <row r="625">
          <cell r="A625" t="str">
            <v>03.010.006-0</v>
          </cell>
          <cell r="B625" t="str">
            <v>ESCAVACAO, CARGA E DESC. MEC. DE MAT. DE 1ªCAT., NO VOLUME NECESSARIO P/ 1,00M3, COMPACTADO A 90%, INCL. TRANSP. A 5KM</v>
          </cell>
          <cell r="C625" t="str">
            <v>M3</v>
          </cell>
        </row>
        <row r="626">
          <cell r="A626" t="str">
            <v>03.010.007-0</v>
          </cell>
          <cell r="B626" t="str">
            <v>ESCAVACAO, CARGA E DESC. MEC. DE MAT. DE 1ªCAT., NO VOLUME NECESSARIO P/ 1,00M3, COMPACTADO A 90%, INCL. TRANSP. A 10KM</v>
          </cell>
          <cell r="C626" t="str">
            <v>M3</v>
          </cell>
        </row>
        <row r="627">
          <cell r="A627" t="str">
            <v>03.010.008-0</v>
          </cell>
          <cell r="B627" t="str">
            <v>COMPACTACAO DE ATERRO, EM CAMADAS DE 30CM, UTILIZ. COMPACTADOR PNEUMATICO, INCL. COMPRESSOR</v>
          </cell>
          <cell r="C627" t="str">
            <v>M3</v>
          </cell>
        </row>
        <row r="628">
          <cell r="A628" t="str">
            <v>03.010.009-0</v>
          </cell>
          <cell r="B628" t="str">
            <v>COMPACTACAO DE ATERRO, EM CAMADAS DE 20CM, UTILIZ. COMPACTADOR, INCL. COMPRESSOR</v>
          </cell>
          <cell r="C628" t="str">
            <v>M3</v>
          </cell>
        </row>
        <row r="629">
          <cell r="A629" t="str">
            <v>03.010.012-0</v>
          </cell>
          <cell r="B629" t="str">
            <v>ATERRO COMPACTADO A 95%, EM CAMADAS DE 20CM DE MAT. SOLTO, EM TER. DE BOA RESISTENCIA</v>
          </cell>
          <cell r="C629" t="str">
            <v>M3</v>
          </cell>
        </row>
        <row r="630">
          <cell r="A630" t="str">
            <v>03.010.013-0</v>
          </cell>
          <cell r="B630" t="str">
            <v>ATERRO COMPACTADO A 95%, EM CAMADAS DE 20CM DE MAT. SOLTO, EM TER. DE BAIXA RESISTENCIA (ARGILA MOLE)</v>
          </cell>
          <cell r="C630" t="str">
            <v>M3</v>
          </cell>
        </row>
        <row r="631">
          <cell r="A631" t="str">
            <v>03.010.999-0</v>
          </cell>
          <cell r="B631" t="str">
            <v>INDICE 03.010.ATERRO E COMPACTACAO MECANICA</v>
          </cell>
        </row>
        <row r="632">
          <cell r="A632" t="str">
            <v>03.011.015-1</v>
          </cell>
          <cell r="B632" t="str">
            <v>REATERRO DE VALA/CAVA UTILIZ. VIBRO COMPACTADOR PORTATIL</v>
          </cell>
          <cell r="C632" t="str">
            <v>M3</v>
          </cell>
        </row>
        <row r="633">
          <cell r="A633" t="str">
            <v>03.011.999-0</v>
          </cell>
          <cell r="B633" t="str">
            <v>INDICE DA FAMILIA</v>
          </cell>
        </row>
        <row r="634">
          <cell r="A634" t="str">
            <v>03.012.010-0</v>
          </cell>
          <cell r="B634" t="str">
            <v>REATERRO DE VALA/CAVA C/TRATOR C/POTENCIA EM TORNO DE 200CV</v>
          </cell>
          <cell r="C634" t="str">
            <v>M3</v>
          </cell>
        </row>
        <row r="635">
          <cell r="A635" t="str">
            <v>03.012.999-0</v>
          </cell>
          <cell r="B635" t="str">
            <v>INDICE DA FAMILIA</v>
          </cell>
        </row>
        <row r="636">
          <cell r="A636" t="str">
            <v>03.013.001-1</v>
          </cell>
          <cell r="B636" t="str">
            <v>REATERRO DE VALA/CAVA COMPACTADA A MACO EM CAMADAS DE 30CM</v>
          </cell>
          <cell r="C636" t="str">
            <v>M3</v>
          </cell>
        </row>
        <row r="637">
          <cell r="A637" t="str">
            <v>03.013.005-0</v>
          </cell>
          <cell r="B637" t="str">
            <v>REATERRO DE VALA/CAVA COMPACTADA A MACO, EM CAMADAS DE 20CMDE ESP., EM BECOS DE ATE 2,50M DE LARG., EM FAVELAS</v>
          </cell>
          <cell r="C637" t="str">
            <v>M3</v>
          </cell>
        </row>
        <row r="638">
          <cell r="A638" t="str">
            <v>03.013.006-0</v>
          </cell>
          <cell r="B638" t="str">
            <v>REATERRO DE VALA/CAVA COMPACTADA A MACO, EM CAMADAS DE 30CMDE ESP., EM BECOS DE ATE 2,50M DE LARG., EM FAVELAS</v>
          </cell>
          <cell r="C638" t="str">
            <v>M3</v>
          </cell>
        </row>
        <row r="639">
          <cell r="A639" t="str">
            <v>03.013.999-0</v>
          </cell>
          <cell r="B639" t="str">
            <v>FAMILIA 03.013</v>
          </cell>
        </row>
        <row r="640">
          <cell r="A640" t="str">
            <v>03.014.005-0</v>
          </cell>
          <cell r="B640" t="str">
            <v>REATERRO DE VALA/CAVA, ESPALHAMENTO C/ RETRO-ESCAVADEIRA E COMPACTACAO VIBRATORIA, EXCLUSIVE MATERIAL</v>
          </cell>
          <cell r="C640" t="str">
            <v>M3</v>
          </cell>
        </row>
        <row r="641">
          <cell r="A641" t="str">
            <v>03.014.999-0</v>
          </cell>
          <cell r="B641" t="str">
            <v>FAMILIA 03.014</v>
          </cell>
        </row>
        <row r="642">
          <cell r="A642" t="str">
            <v>03.015.010-0</v>
          </cell>
          <cell r="B642" t="str">
            <v>REATERRO DE VALA/CAVA C/PO-DE-PEDRA</v>
          </cell>
          <cell r="C642" t="str">
            <v>M3</v>
          </cell>
        </row>
        <row r="643">
          <cell r="A643" t="str">
            <v>03.015.015-0</v>
          </cell>
          <cell r="B643" t="str">
            <v>REATERRO DE VALAS/CAVAS C/PO-DE-PEDRA, INCL. MAT. E COMPACT., EM BECOS DE ATE 2,50M DE LARG., EM FAVELAS</v>
          </cell>
          <cell r="C643" t="str">
            <v>M3</v>
          </cell>
        </row>
        <row r="644">
          <cell r="A644" t="str">
            <v>03.015.999-0</v>
          </cell>
          <cell r="B644" t="str">
            <v>FAMILIA 03.015</v>
          </cell>
        </row>
        <row r="645">
          <cell r="A645" t="str">
            <v>03.016.001-0</v>
          </cell>
          <cell r="B645" t="str">
            <v>UNIDADE DE REF. P/SERV. DE ESCAV. MEC.</v>
          </cell>
          <cell r="C645" t="str">
            <v>UR</v>
          </cell>
        </row>
        <row r="646">
          <cell r="A646" t="str">
            <v>03.016.005-1</v>
          </cell>
          <cell r="B646" t="str">
            <v>ESCAVACAO MEC. DE VALA NAO ESCORADA, EM MAT. DE 1ªCAT. C/REDUTOR DE PRODUT., ATE 1,50M DE PROF., C/RETRO-ESCAVADEIRA</v>
          </cell>
          <cell r="C646" t="str">
            <v>M3</v>
          </cell>
        </row>
        <row r="647">
          <cell r="A647" t="str">
            <v>03.016.010-1</v>
          </cell>
          <cell r="B647" t="str">
            <v>ESCAVACAO MEC.DE VALA NAO ESCORADA,EM MAT. DE 1ªCAT.C/REDUTOR DE PRODUT.,ENTRE 1,50 E 3,00M DE PROF.,C/RETRO-ESCAVADEIRA</v>
          </cell>
          <cell r="C647" t="str">
            <v>M3</v>
          </cell>
        </row>
        <row r="648">
          <cell r="A648" t="str">
            <v>03.016.015-1</v>
          </cell>
          <cell r="B648" t="str">
            <v>ESCAVACAO MEC. DE VALA NAO ESCORADA, EM MAT. DE 1ªCAT. ATE 1,50M DE PROF., C/RETRO-ESCAVADEIRA</v>
          </cell>
          <cell r="C648" t="str">
            <v>M3</v>
          </cell>
        </row>
        <row r="649">
          <cell r="A649" t="str">
            <v>03.016.018-1</v>
          </cell>
          <cell r="B649" t="str">
            <v>ESCAVACAO MEC. DE VALA NAO ESCORADA, EM MAT. DE 1ªCAT., ENTRE 1,50 E 3,00M DE PROF., C/RETRO-ESCAVADEIRA</v>
          </cell>
          <cell r="C649" t="str">
            <v>M3</v>
          </cell>
        </row>
        <row r="650">
          <cell r="A650" t="str">
            <v>03.016.020-1</v>
          </cell>
          <cell r="B650" t="str">
            <v>ESCAVACAO MEC. DE VALA ESCORADA, EM MAT. DE 1ªCAT., C/REDUTOR DE PRODUT., ATE 1,50M DE PROF., C/RETRO-ESCAVADEIRA</v>
          </cell>
          <cell r="C650" t="str">
            <v>M3</v>
          </cell>
        </row>
        <row r="651">
          <cell r="A651" t="str">
            <v>03.016.025-1</v>
          </cell>
          <cell r="B651" t="str">
            <v>ESCAVACAO DE VALA ESCORADA, EM MAT. DE 1ªCAT., C/REDUTOR DEPRODUT., ENTRE 1,50 E 3,00M DE PROF., C/RETRO-ESCAVADEIRA</v>
          </cell>
          <cell r="C651" t="str">
            <v>M3</v>
          </cell>
        </row>
        <row r="652">
          <cell r="A652" t="str">
            <v>03.016.050-1</v>
          </cell>
          <cell r="B652" t="str">
            <v>ESCAVACAO MEC. DE VALA ESCORADA, EM MAT. DE 1ªCAT., ATE 1,50M DE PROF., C/RETRO-ESCAVADEIRA</v>
          </cell>
          <cell r="C652" t="str">
            <v>M3</v>
          </cell>
        </row>
        <row r="653">
          <cell r="A653" t="str">
            <v>03.016.055-1</v>
          </cell>
          <cell r="B653" t="str">
            <v>ESCAVACAO MEC. DE VALA ESCORADA, EM MAT. DE 1ªCAT., ENTRE 1,50 E 3,00M DE PROF., C/RETRO-ESCAVADEIRA</v>
          </cell>
          <cell r="C653" t="str">
            <v>M3</v>
          </cell>
        </row>
        <row r="654">
          <cell r="A654" t="str">
            <v>03.016.999-0</v>
          </cell>
          <cell r="B654" t="str">
            <v>FAMILIA 03.016</v>
          </cell>
        </row>
        <row r="655">
          <cell r="A655" t="str">
            <v>03.020.030-1</v>
          </cell>
          <cell r="B655" t="str">
            <v>ESCAVACAO MEC. DE VALA NAO ESCORADA, EM MAT. DE 1ªCAT., C/REDUTOR DE PRODUT., ATE 1,50M DE PROF., C/ESCAVADEIRA HIDR.</v>
          </cell>
          <cell r="C655" t="str">
            <v>M3</v>
          </cell>
        </row>
        <row r="656">
          <cell r="A656" t="str">
            <v>03.020.035-1</v>
          </cell>
          <cell r="B656" t="str">
            <v>ESCAVACAO MEC.DE VALA NAO ESCORADA,EM MAT.DE 1ªCAT.,C/REDUTOR DE PRODUT.,ENTRE 1,50 E 3,00M DE PROF.,C/ESCAVADEIRA HIDR.</v>
          </cell>
          <cell r="C656" t="str">
            <v>M3</v>
          </cell>
        </row>
        <row r="657">
          <cell r="A657" t="str">
            <v>03.020.040-1</v>
          </cell>
          <cell r="B657" t="str">
            <v>ESCAVACAO MEC.DE VALA NAO ESCORADA,EM MAT.DE 1ªCAT.,C/REDUTOR DE PRODUT.,ENTRE 3,00 E 4,50M DE PROF.,C/ESCAVADEIRA HIDR.</v>
          </cell>
          <cell r="C657" t="str">
            <v>M3</v>
          </cell>
        </row>
        <row r="658">
          <cell r="A658" t="str">
            <v>03.020.045-1</v>
          </cell>
          <cell r="B658" t="str">
            <v>ESCAVACAO MEC.DE VALA NAO ESCORADA,EM MAT.DE 1ªCAT.,C/REDUTOR DE PRODUT.,ENTRE 4,50 E 6,00M DE PROF.,C/ESCAVADEIRA HIDR.</v>
          </cell>
          <cell r="C658" t="str">
            <v>M3</v>
          </cell>
        </row>
        <row r="659">
          <cell r="A659" t="str">
            <v>03.020.050-1</v>
          </cell>
          <cell r="B659" t="str">
            <v>ESCAVACAO MEC. DE VALA NAO ESCORADA, EM MAT. DE 1ªCAT., ATE1,50M DE PROF., C/ESCAVADEIRA HIDR.</v>
          </cell>
          <cell r="C659" t="str">
            <v>M3</v>
          </cell>
        </row>
        <row r="660">
          <cell r="A660" t="str">
            <v>03.020.052-1</v>
          </cell>
          <cell r="B660" t="str">
            <v>ESCAVACAO MEC. DE VALA NAO ESCORADA, EM MAT. DE 1ªCAT., ENTRE 1,50 E 3,00 DE PROF., C/ESCAVADEIRA HIDR.</v>
          </cell>
          <cell r="C660" t="str">
            <v>M3</v>
          </cell>
        </row>
        <row r="661">
          <cell r="A661" t="str">
            <v>03.020.055-1</v>
          </cell>
          <cell r="B661" t="str">
            <v>ESCAVACAO MEC. DE VALA NAO ESCORADA, EM MAT. DE 1ªCAT., ENTRE 3,00 E 4,50M DE PROF., C/ESCAVADEIRA HIDR.</v>
          </cell>
          <cell r="C661" t="str">
            <v>M3</v>
          </cell>
        </row>
        <row r="662">
          <cell r="A662" t="str">
            <v>03.020.057-1</v>
          </cell>
          <cell r="B662" t="str">
            <v>ESCAVACAO MEC. DE VALA NAO ESCORADA, EM MAT. DE 1ªCAT., ENTRE 4,50 E 6,00M DE PROF., C/ESCAVADEIRA HIDR.</v>
          </cell>
          <cell r="C662" t="str">
            <v>M3</v>
          </cell>
        </row>
        <row r="663">
          <cell r="A663" t="str">
            <v>03.020.060-1</v>
          </cell>
          <cell r="B663" t="str">
            <v>ESCAVACAO MEC. DE VALA ESCORADA, EM MAT. DE 1ªCAT., C/REDUTOR DE PRODUT., ATE 1,50M DE PROF., C/ESCAVADEIRA HIDR.</v>
          </cell>
          <cell r="C663" t="str">
            <v>M3</v>
          </cell>
        </row>
        <row r="664">
          <cell r="A664" t="str">
            <v>03.020.065-1</v>
          </cell>
          <cell r="B664" t="str">
            <v>ESCAVACAO MEC.DE VALA ESCORADA, EM MAT.DE 1ªCAT., C/REDUTORDE PRODUT., ENTRE 1,50 E 3,00M DE PROF., C/ESCAVADEIRA HIDR.</v>
          </cell>
          <cell r="C664" t="str">
            <v>M3</v>
          </cell>
        </row>
        <row r="665">
          <cell r="A665" t="str">
            <v>03.020.070-1</v>
          </cell>
          <cell r="B665" t="str">
            <v>ESCAVACAO MEC.DE VALA ESCORADA, EM MAT.DE 1ªCAT., C/REDUTORDE PRODUT., ENTRE 3,00 E 4,50M DE PROF., C/ESCAVADEIRA HIDR.</v>
          </cell>
          <cell r="C665" t="str">
            <v>M3</v>
          </cell>
        </row>
        <row r="666">
          <cell r="A666" t="str">
            <v>03.020.075-1</v>
          </cell>
          <cell r="B666" t="str">
            <v>ESCAVACAO MEC.DE VALA ESCORADA, EM MAT.DE 1ªCAT., C/REDUTORDE PRODUT., ENTRE 4,50 E 6,00M DE PROF., C/ESCAVADEIRA HIDR.</v>
          </cell>
          <cell r="C666" t="str">
            <v>M3</v>
          </cell>
        </row>
        <row r="667">
          <cell r="A667" t="str">
            <v>03.020.080-1</v>
          </cell>
          <cell r="B667" t="str">
            <v>ESCAVACAO MEC. DE VALA ESCORADA, EM MAT. DE 1ªCAT., ATE 1,50M DE PROF., C/ESCAVADEIRA HIDR.</v>
          </cell>
          <cell r="C667" t="str">
            <v>M3</v>
          </cell>
        </row>
        <row r="668">
          <cell r="A668" t="str">
            <v>03.020.085-1</v>
          </cell>
          <cell r="B668" t="str">
            <v>ESCAVACAO MEC. DE VALA ESCORADA, EM MAT. DE 1ªCAT., ENTRE 1,50 E 3,00M DE PROF., C/ESCAVADEIRA HIDR.</v>
          </cell>
          <cell r="C668" t="str">
            <v>M3</v>
          </cell>
        </row>
        <row r="669">
          <cell r="A669" t="str">
            <v>03.020.090-1</v>
          </cell>
          <cell r="B669" t="str">
            <v>ESCAVACAO MEC. DE VALA ESCORADA, EM MAT. DE 1ªCAT., ENTRE 3,00 E 4,50M DE PROF., C/ESCAVADEIRA HIDR.</v>
          </cell>
          <cell r="C669" t="str">
            <v>M3</v>
          </cell>
        </row>
        <row r="670">
          <cell r="A670" t="str">
            <v>03.020.100-1</v>
          </cell>
          <cell r="B670" t="str">
            <v>ESCAVACAO MEC. DE VALA ESCORADA, EM MAT. DE 1ªCAT., ENTRE 4,50 E 6,00M DE PROF., C/ESCAVADEIRA HIDR.</v>
          </cell>
          <cell r="C670" t="str">
            <v>M3</v>
          </cell>
        </row>
        <row r="671">
          <cell r="A671" t="str">
            <v>03.020.200-0</v>
          </cell>
          <cell r="B671" t="str">
            <v>ESCAVACAO MEC. P/ACERTO DE TALUDES, EM MAT. DE 1ªCAT., C/ESCAVADEIRA HIDR.</v>
          </cell>
          <cell r="C671" t="str">
            <v>M3</v>
          </cell>
        </row>
        <row r="672">
          <cell r="A672" t="str">
            <v>03.020.999-0</v>
          </cell>
          <cell r="B672" t="str">
            <v>INDICE DA FAMILIA</v>
          </cell>
        </row>
        <row r="673">
          <cell r="A673" t="str">
            <v>03.021.005-1</v>
          </cell>
          <cell r="B673" t="str">
            <v>ESCAVACAO MEC., A CEU ABERTO, EM MAT. DE 1ªCAT., C/ESCAVADEIRA HIDR.</v>
          </cell>
          <cell r="C673" t="str">
            <v>M3</v>
          </cell>
        </row>
        <row r="674">
          <cell r="A674" t="str">
            <v>03.021.999-0</v>
          </cell>
          <cell r="B674" t="str">
            <v>FAMILIA 03.021</v>
          </cell>
        </row>
        <row r="675">
          <cell r="A675" t="str">
            <v>03.022.010-0</v>
          </cell>
          <cell r="B675" t="str">
            <v>ESCAVACAO MEC. DE VALA, EM MAT. DE 2ªCAT., MOLEDO OU ROCHA MUITO DECOMPOSTA, C/ESCAVADEIRA HIDR., S/COMPRESSOR</v>
          </cell>
          <cell r="C675" t="str">
            <v>M3</v>
          </cell>
        </row>
        <row r="676">
          <cell r="A676" t="str">
            <v>03.022.999-0</v>
          </cell>
          <cell r="B676" t="str">
            <v>INDICE DA FAMILIA</v>
          </cell>
        </row>
        <row r="677">
          <cell r="A677" t="str">
            <v>03.023.999-0</v>
          </cell>
          <cell r="B677" t="str">
            <v>INDICE DA FAMILIA (REFERENTE A FAMILIA 03.012 DA 11ª EDICAO)</v>
          </cell>
        </row>
        <row r="678">
          <cell r="A678" t="str">
            <v>03.025.005-0</v>
          </cell>
          <cell r="B678" t="str">
            <v>ESCAVACAO MEC. C/TRATOR DE LAMINA, POTENCIA 200CV, EM MAT. DE 1ªCAT., C/TRANSP. ENTRE 50,00 E 100,00M</v>
          </cell>
          <cell r="C678" t="str">
            <v>M3</v>
          </cell>
        </row>
        <row r="679">
          <cell r="A679" t="str">
            <v>03.025.010-0</v>
          </cell>
          <cell r="B679" t="str">
            <v>ESCAVACAO MEC. C/TRATOR DE LAMINA, POTENCIA 200CV, EM MAT. DE 1ªCAT., C/TRANSP. A 50,00M</v>
          </cell>
          <cell r="C679" t="str">
            <v>M3</v>
          </cell>
        </row>
        <row r="680">
          <cell r="A680" t="str">
            <v>03.025.015-1</v>
          </cell>
          <cell r="B680" t="str">
            <v>ESCAVACAO MEC. C/TRATOR DE LAMINA, POTENCIA 200CV, EM MAT. DE 1ªCAT., C/TRANSP. A 15,00M</v>
          </cell>
          <cell r="C680" t="str">
            <v>M3</v>
          </cell>
        </row>
        <row r="681">
          <cell r="A681" t="str">
            <v>03.025.020-0</v>
          </cell>
          <cell r="B681" t="str">
            <v>ESCAVACAO MEC. C/TRATOR, POTENCIA 80CV, EM MAT. DE 1ªCAT., C/TRANSP. A 20,00M</v>
          </cell>
          <cell r="C681" t="str">
            <v>M3</v>
          </cell>
        </row>
        <row r="682">
          <cell r="A682" t="str">
            <v>03.025.025-0</v>
          </cell>
          <cell r="B682" t="str">
            <v>ESCAVACAO MEC. C/TRATOR DE LAMINA, POTENCIA 200CV, EM MAT. DE 2ªCAT., S/USO DE ESCARIFICADOR, TRANSP. A 50,00M</v>
          </cell>
          <cell r="C682" t="str">
            <v>M3</v>
          </cell>
        </row>
        <row r="683">
          <cell r="A683" t="str">
            <v>03.025.027-0</v>
          </cell>
          <cell r="B683" t="str">
            <v>ESCAVACAO MEC. C/TRATOR DE LAMINA, POTENCIA 200CV, EM MAT. DE 2ªCAT., S/USO DE ESCARIFICADOR, TRANSP. DE 50,00 A 100,00M</v>
          </cell>
          <cell r="C683" t="str">
            <v>M3</v>
          </cell>
        </row>
        <row r="684">
          <cell r="A684" t="str">
            <v>03.025.030-0</v>
          </cell>
          <cell r="B684" t="str">
            <v>REMOCAO ATE 20,00M, DE MAT. DE 2ª OU 3ªCAT., APOS ESCAV., C/TRATOR C/POTENCIA DE 200CV</v>
          </cell>
          <cell r="C684" t="str">
            <v>M3</v>
          </cell>
        </row>
        <row r="685">
          <cell r="A685" t="str">
            <v>03.025.031-0</v>
          </cell>
          <cell r="B685" t="str">
            <v>REMOCAO ATE 20,00M, DE MAT. DE 2ª OU 3ªCAT., APOS ESCAV., C/TRATOR C/POTENCIA DE 80CV</v>
          </cell>
          <cell r="C685" t="str">
            <v>M3</v>
          </cell>
        </row>
        <row r="686">
          <cell r="A686" t="str">
            <v>03.025.040-0</v>
          </cell>
          <cell r="B686" t="str">
            <v>ESCAVACAO MEC. C/TRATOR DE LAMINA, POTENCIA 80CV, EM MAT. DE1ªCAT., NOS SERV. DE TERRATEAMENTO DE TALUDES</v>
          </cell>
          <cell r="C686" t="str">
            <v>M3</v>
          </cell>
        </row>
        <row r="687">
          <cell r="A687" t="str">
            <v>03.025.999-0</v>
          </cell>
          <cell r="B687" t="str">
            <v>INDICE DA FAMILIA</v>
          </cell>
        </row>
        <row r="688">
          <cell r="A688" t="str">
            <v>03.026.010-0</v>
          </cell>
          <cell r="B688" t="str">
            <v>ESCAVACAO MEC., EM MAT. DE 1ªCAT., C/TRATOR DE LAMINA, POTENCIA 335CV</v>
          </cell>
          <cell r="C688" t="str">
            <v>M3</v>
          </cell>
        </row>
        <row r="689">
          <cell r="A689" t="str">
            <v>03.026.015-0</v>
          </cell>
          <cell r="B689" t="str">
            <v>ESCAVACAO MEC., EM MAT. DE 1ªCAT., C/TRATOR DE LAMINA, POTENCIA 200CV</v>
          </cell>
          <cell r="C689" t="str">
            <v>M3</v>
          </cell>
        </row>
        <row r="690">
          <cell r="A690" t="str">
            <v>03.026.020-0</v>
          </cell>
          <cell r="B690" t="str">
            <v>ESCAVACAO MEC., EM MAT. DE 2ªCAT., C/TRATOR DE LAMINA, POTENCIA 335CV, C/ESCARIFICADOR</v>
          </cell>
          <cell r="C690" t="str">
            <v>M3</v>
          </cell>
        </row>
        <row r="691">
          <cell r="A691" t="str">
            <v>03.026.999-0</v>
          </cell>
          <cell r="B691" t="str">
            <v>INDICE DA FAMILIA</v>
          </cell>
        </row>
        <row r="692">
          <cell r="A692" t="str">
            <v>03.030.150-0</v>
          </cell>
          <cell r="B692" t="str">
            <v>ESCAVACAO MEC., A CEU ABERTO, EM MAT. DE 1ªCAT., UTILIZ. CLAM-SHELL DE 0,38M3</v>
          </cell>
          <cell r="C692" t="str">
            <v>M3</v>
          </cell>
        </row>
        <row r="693">
          <cell r="A693" t="str">
            <v>03.030.155-0</v>
          </cell>
          <cell r="B693" t="str">
            <v>ESCAVACAO MEC., A CEU ABERTO, EM MAT. DE 1ªCAT., UTILIZ. CLAM-SHELL DE 0,76M3</v>
          </cell>
          <cell r="C693" t="str">
            <v>M3</v>
          </cell>
        </row>
        <row r="694">
          <cell r="A694" t="str">
            <v>03.030.159-0</v>
          </cell>
          <cell r="B694" t="str">
            <v>ESCAVACAO MEC., A CEU ABERTO, EM MAT. DE 1ªCAT., UTILIZ. CLAM-SHELL DE 0,96M3</v>
          </cell>
          <cell r="C694" t="str">
            <v>M3</v>
          </cell>
        </row>
        <row r="695">
          <cell r="A695" t="str">
            <v>03.030.999-0</v>
          </cell>
          <cell r="B695" t="str">
            <v>FAMILIA 03.030</v>
          </cell>
        </row>
        <row r="696">
          <cell r="A696" t="str">
            <v>03.036.200-0</v>
          </cell>
          <cell r="B696" t="str">
            <v>ESCAVACAO EM LEITO DE RIO, EM MAT. MOLE, ATE 4,50M DE PROF.,UTILIZ. DRAG-LINE</v>
          </cell>
          <cell r="C696" t="str">
            <v>M3</v>
          </cell>
        </row>
        <row r="697">
          <cell r="A697" t="str">
            <v>03.036.205-0</v>
          </cell>
          <cell r="B697" t="str">
            <v>ESCAVACAO EM LEITO DE RIO, EM MAT. MOLE, ENTRE 4,50 E 9,00MDE PROF., UTILIZ. DRAG-LINE</v>
          </cell>
          <cell r="C697" t="str">
            <v>M3</v>
          </cell>
        </row>
        <row r="698">
          <cell r="A698" t="str">
            <v>03.036.210-0</v>
          </cell>
          <cell r="B698" t="str">
            <v>ESCAVACAO EM LEITO DE RIO, EM MAT. MOLE, ATE 4,50M DE PROF.,UTILIZ. CLAM-SHELL</v>
          </cell>
          <cell r="C698" t="str">
            <v>M3</v>
          </cell>
        </row>
        <row r="699">
          <cell r="A699" t="str">
            <v>03.036.215-0</v>
          </cell>
          <cell r="B699" t="str">
            <v>ESCAVACAO EM LEITO DE RIO, EM MAT. MOLE, ENTRE 4,50 E 9,00MDE PROF., UTILIZ. CLAM-SHELL</v>
          </cell>
          <cell r="C699" t="str">
            <v>M3</v>
          </cell>
        </row>
        <row r="700">
          <cell r="A700" t="str">
            <v>03.036.999-0</v>
          </cell>
          <cell r="B700" t="str">
            <v>FAMILIA 03.036</v>
          </cell>
        </row>
        <row r="701">
          <cell r="A701" t="str">
            <v>03.037.300-0</v>
          </cell>
          <cell r="B701" t="str">
            <v>DRAGAGEM C/DRAGA FLUTUANTE DE SUCCAO E RECALQUE, PRODUCAO DE80,00M3 P/HORA</v>
          </cell>
          <cell r="C701" t="str">
            <v>M3</v>
          </cell>
        </row>
        <row r="702">
          <cell r="A702" t="str">
            <v>03.037.301-0</v>
          </cell>
          <cell r="B702" t="str">
            <v>DRAGAGEM C/DRAGA FLUTUANTE DE SUCCAO E RECALQUE, PRODUCAO DE120,00M3 P/HORA</v>
          </cell>
          <cell r="C702" t="str">
            <v>M3</v>
          </cell>
        </row>
        <row r="703">
          <cell r="A703" t="str">
            <v>03.037.999-0</v>
          </cell>
          <cell r="B703" t="str">
            <v>FAMILIA 03.037</v>
          </cell>
        </row>
        <row r="704">
          <cell r="A704" t="str">
            <v>03.038.009-0</v>
          </cell>
          <cell r="B704" t="str">
            <v>ATERRO HIDR., UTILIZ. DRAGA FLUTUANTE DE SUCCAO E RECALQUE,DIST. ATE 100,00M</v>
          </cell>
          <cell r="C704" t="str">
            <v>M3</v>
          </cell>
        </row>
        <row r="705">
          <cell r="A705" t="str">
            <v>03.038.010-0</v>
          </cell>
          <cell r="B705" t="str">
            <v>ATERRO HIDR., UTILIZ. DRAGA FLUTUANTE DE SUCCAO E RECALQUE,DIST. ATE 200,00M</v>
          </cell>
          <cell r="C705" t="str">
            <v>M3</v>
          </cell>
        </row>
        <row r="706">
          <cell r="A706" t="str">
            <v>03.038.011-0</v>
          </cell>
          <cell r="B706" t="str">
            <v>ATERRO HIDR., UTILIZ. DRAGA FLUTUANTE DE SUCCAO E RECALQUE,DIST. ATE 300,00M</v>
          </cell>
          <cell r="C706" t="str">
            <v>M3</v>
          </cell>
        </row>
        <row r="707">
          <cell r="A707" t="str">
            <v>03.038.012-0</v>
          </cell>
          <cell r="B707" t="str">
            <v>ATERRO HIDR., UTILIZ. DRAGA FLUTUANTE DE SUCCAO E RECALQUE,DIST. ATE 400,00M</v>
          </cell>
          <cell r="C707" t="str">
            <v>M3</v>
          </cell>
        </row>
        <row r="708">
          <cell r="A708" t="str">
            <v>03.038.013-0</v>
          </cell>
          <cell r="B708" t="str">
            <v>ATERRO HIDR., UTILIZ. DRAGA FLUTUANTE DE SUCCAO E RECALQUE,DIST. ATE 500,00M</v>
          </cell>
          <cell r="C708" t="str">
            <v>M3</v>
          </cell>
        </row>
        <row r="709">
          <cell r="A709" t="str">
            <v>03.038.014-0</v>
          </cell>
          <cell r="B709" t="str">
            <v>ATERRO HIDR., UTILIZ. DRAGA FLUTUANTE DE SUCCAO E RECALQUE,DIST. ATE 600,00M</v>
          </cell>
          <cell r="C709" t="str">
            <v>M3</v>
          </cell>
        </row>
        <row r="710">
          <cell r="A710" t="str">
            <v>03.038.015-0</v>
          </cell>
          <cell r="B710" t="str">
            <v>ATERRO HIDR., UTILIZ. DRAGA FLUTUANTE DE SUCCAO E RECALQUE,DIST. ATE 700,00M</v>
          </cell>
          <cell r="C710" t="str">
            <v>M3</v>
          </cell>
        </row>
        <row r="711">
          <cell r="A711" t="str">
            <v>03.038.016-0</v>
          </cell>
          <cell r="B711" t="str">
            <v>ATERRO HIDR., UTILIZ. DRAGA FLUTUANTE DE SUCCAO E RECALQUE,DIST. ATE 800,00M</v>
          </cell>
          <cell r="C711" t="str">
            <v>M3</v>
          </cell>
        </row>
        <row r="712">
          <cell r="A712" t="str">
            <v>03.038.017-0</v>
          </cell>
          <cell r="B712" t="str">
            <v>ATERRO HIDR., UTILIZ. DRAGA FLUTUANTE DE SUCCAO E RECALQUE,DIST. ATE 900,00M</v>
          </cell>
          <cell r="C712" t="str">
            <v>M3</v>
          </cell>
        </row>
        <row r="713">
          <cell r="A713" t="str">
            <v>03.038.018-0</v>
          </cell>
          <cell r="B713" t="str">
            <v>ATERRO HIDR., UTILIZ. DRAGA FLUTUANTE DE SUCCAO E RECALQUE,DIST. ATE 1000,00M</v>
          </cell>
          <cell r="C713" t="str">
            <v>M3</v>
          </cell>
        </row>
        <row r="714">
          <cell r="A714" t="str">
            <v>03.038.019-0</v>
          </cell>
          <cell r="B714" t="str">
            <v>ATERRO HIDR., UTILIZ. DRAGA FLUTUANTE DE SUCCAO E RECALQUE,DIST. ATE 1500,00M</v>
          </cell>
          <cell r="C714" t="str">
            <v>M3</v>
          </cell>
        </row>
        <row r="715">
          <cell r="A715" t="str">
            <v>03.038.999-0</v>
          </cell>
          <cell r="B715" t="str">
            <v>INDICE DA FAMILIA</v>
          </cell>
        </row>
        <row r="716">
          <cell r="A716" t="str">
            <v>03.040.001-0</v>
          </cell>
          <cell r="B716" t="str">
            <v>ESCAVACAO, CARGA E TRANSP. DE MAT. DE 1ªCAT., C/MOTO-ESCAVO-TRANSPORTADOR, DIST. DE TRANSP. DE 100,00M</v>
          </cell>
          <cell r="C716" t="str">
            <v>M3</v>
          </cell>
        </row>
        <row r="717">
          <cell r="A717" t="str">
            <v>03.040.002-0</v>
          </cell>
          <cell r="B717" t="str">
            <v>ESCAVACAO, CARGA E TRANSP. DE MAT. DE 1ªCAT., C/MOTO-ESCAVO-TRANSPORTADOR, DIST. DE TRANSP. DE 150,00M</v>
          </cell>
          <cell r="C717" t="str">
            <v>M3</v>
          </cell>
        </row>
        <row r="718">
          <cell r="A718" t="str">
            <v>03.040.003-0</v>
          </cell>
          <cell r="B718" t="str">
            <v>ESCAVACAO, CARGA E TRANSP. DE MAT. DE 1ªCAT., C/MOTO-ESCAVO-TRANSPORTADOR, DIST. DE TRANSP. DE 200,00M</v>
          </cell>
          <cell r="C718" t="str">
            <v>M3</v>
          </cell>
        </row>
        <row r="719">
          <cell r="A719" t="str">
            <v>03.040.004-0</v>
          </cell>
          <cell r="B719" t="str">
            <v>ESCAVACAO, CARGA E TRANSP. DE MAT. DE 1ªCAT., C/MOTO-ESCAVO-TRANSPORTADOR, DIST. DE TRANSP. DE 250,00M</v>
          </cell>
          <cell r="C719" t="str">
            <v>M3</v>
          </cell>
        </row>
        <row r="720">
          <cell r="A720" t="str">
            <v>03.040.005-0</v>
          </cell>
          <cell r="B720" t="str">
            <v>ESCAVACAO, CARGA E TRANSP. DE MAT. DE 1ªCAT., C/MOTO-ESCAVO-TRANSPORTADOR, DIST. DE TRANSP. DE 300,00M</v>
          </cell>
          <cell r="C720" t="str">
            <v>M3</v>
          </cell>
        </row>
        <row r="721">
          <cell r="A721" t="str">
            <v>03.040.006-0</v>
          </cell>
          <cell r="B721" t="str">
            <v>ESCAVACAO, CARGA E TRANSP. DE MAT. DE 1ªCAT., C/MOTO-ESCAVO-TRANSPORTADOR, DIST. DE TRANSP. DE 350,00M</v>
          </cell>
          <cell r="C721" t="str">
            <v>M3</v>
          </cell>
        </row>
        <row r="722">
          <cell r="A722" t="str">
            <v>03.040.007-0</v>
          </cell>
          <cell r="B722" t="str">
            <v>ESCAVACAO, CARGA E TRANSP. DE MAT. DE 1ªCAT., C/MOTO-ESCAVO-TRANSPORTADOR, DIST. DE TRANSP. DE 400,00M</v>
          </cell>
          <cell r="C722" t="str">
            <v>M3</v>
          </cell>
        </row>
        <row r="723">
          <cell r="A723" t="str">
            <v>03.040.008-0</v>
          </cell>
          <cell r="B723" t="str">
            <v>ESCAVACAO, CARGA E TRANSP. DE MAT. DE 1ªCAT., C/MOTO-ESCAVO-TRANSPORTADOR, DIST. DE TRANSP. DE 450,00M</v>
          </cell>
          <cell r="C723" t="str">
            <v>M3</v>
          </cell>
        </row>
        <row r="724">
          <cell r="A724" t="str">
            <v>03.040.009-0</v>
          </cell>
          <cell r="B724" t="str">
            <v>ESCAVACAO, CARGA E TRANSP. DE MAT. DE 1ªCAT., C/MOTO-ESCAVO-TRANSPORTADOR, DIST. DE TRANSP. DE 500,00M</v>
          </cell>
          <cell r="C724" t="str">
            <v>M3</v>
          </cell>
        </row>
        <row r="725">
          <cell r="A725" t="str">
            <v>03.040.010-0</v>
          </cell>
          <cell r="B725" t="str">
            <v>ESCAVACAO, CARGA E TRANSP. DE MAT. DE 1ªCAT., C/MOTO-ESCAVO-TRANSPORTADOR, DIST. DE TRANSP. DE 550,00M</v>
          </cell>
          <cell r="C725" t="str">
            <v>M3</v>
          </cell>
        </row>
        <row r="726">
          <cell r="A726" t="str">
            <v>03.040.011-0</v>
          </cell>
          <cell r="B726" t="str">
            <v>ESCAVACAO, CARGA E TRANSP. DE MAT. DE 1ªCAT., C/MOTO-ESCAVO-TRANSPORTADOR, DIST. DE TRANSP. DE 600,00M</v>
          </cell>
          <cell r="C726" t="str">
            <v>M3</v>
          </cell>
        </row>
        <row r="727">
          <cell r="A727" t="str">
            <v>03.040.012-0</v>
          </cell>
          <cell r="B727" t="str">
            <v>ESCAVACAO, CARGA E TRANSP. DE MAT. DE 1ªCAT., C/MOTO-ESCAVO-TRANSPORTADOR, DIST. DE TRANSP. DE 650,00M</v>
          </cell>
          <cell r="C727" t="str">
            <v>M3</v>
          </cell>
        </row>
        <row r="728">
          <cell r="A728" t="str">
            <v>03.040.013-0</v>
          </cell>
          <cell r="B728" t="str">
            <v>ESCAVACAO, CARGA E TRANSP. DE MAT. DE 1ªCAT., C/MOTO-ESCAVO-TRANSPORTADOR, DIST. DE TRANSP. DE 700,00M</v>
          </cell>
          <cell r="C728" t="str">
            <v>M3</v>
          </cell>
        </row>
        <row r="729">
          <cell r="A729" t="str">
            <v>03.040.014-0</v>
          </cell>
          <cell r="B729" t="str">
            <v>ESCAVACAO, CARGA E TRANSP. DE MAT. DE 1ªCAT., C/MOTO-ESCAVO-TRANSPORTADOR, DIST. DE TRANSP. DE 750,00M</v>
          </cell>
          <cell r="C729" t="str">
            <v>M3</v>
          </cell>
        </row>
        <row r="730">
          <cell r="A730" t="str">
            <v>03.040.015-0</v>
          </cell>
          <cell r="B730" t="str">
            <v>ESCAVACAO, CARGA E TRANSP. DE MAT. DE 1ªCAT., C/MOTO-ESCAVO-TRANSPORTADOR, DIST. DE TRANSP. DE 800,00M</v>
          </cell>
          <cell r="C730" t="str">
            <v>M3</v>
          </cell>
        </row>
        <row r="731">
          <cell r="A731" t="str">
            <v>03.040.016-0</v>
          </cell>
          <cell r="B731" t="str">
            <v>ESCAVACAO, CARGA E TRANSP. DE MAT. DE 1ªCAT., C/MOTO-ESCAVO-TRANSPORTADOR, DIST. DE TRANSP. DE 850,00M</v>
          </cell>
          <cell r="C731" t="str">
            <v>M3</v>
          </cell>
        </row>
        <row r="732">
          <cell r="A732" t="str">
            <v>03.040.017-0</v>
          </cell>
          <cell r="B732" t="str">
            <v>ESCAVACAO, CARGA E TRANSP. DE MAT. DE 1ªCAT., C/MOTO-ESCAVO-TRANSPORTADOR, DIST. DE TRANSP. DE 900,00M</v>
          </cell>
          <cell r="C732" t="str">
            <v>M3</v>
          </cell>
        </row>
        <row r="733">
          <cell r="A733" t="str">
            <v>03.040.018-0</v>
          </cell>
          <cell r="B733" t="str">
            <v>ESCAVACAO, CARGA E TRANSP. DE MAT. DE 1ªCAT., C/MOTO-ESCAVO-TRANSPORTADOR, DIST. DE TRANSP. DE 950,00M</v>
          </cell>
          <cell r="C733" t="str">
            <v>M3</v>
          </cell>
        </row>
        <row r="734">
          <cell r="A734" t="str">
            <v>03.040.019-0</v>
          </cell>
          <cell r="B734" t="str">
            <v>ESCAVACAO, CARGA E TRANSP. DE MAT. DE 1ªCAT., C/MOTO-ESCAVO-TRANSPORTADOR, DIST. DE TRANSP. DE 1000,00M</v>
          </cell>
          <cell r="C734" t="str">
            <v>M3</v>
          </cell>
        </row>
        <row r="735">
          <cell r="A735" t="str">
            <v>03.040.020-0</v>
          </cell>
          <cell r="B735" t="str">
            <v>ESCAVACAO, CARGA E TRANSP. DE MAT. DE 1ªCAT., C/MOTO-ESCAVO-TRANSPORTADOR, DIST. DE TRANSP. DE 1050,00M</v>
          </cell>
          <cell r="C735" t="str">
            <v>M3</v>
          </cell>
        </row>
        <row r="736">
          <cell r="A736" t="str">
            <v>03.040.021-0</v>
          </cell>
          <cell r="B736" t="str">
            <v>ESCAVACAO, CARGA E TRANSP. DE MAT. DE 1ªCAT., C/MOTO-ESCAVO-TRANSPORTADOR, DIST. DE TRANSP. DE 1100,00M</v>
          </cell>
          <cell r="C736" t="str">
            <v>M3</v>
          </cell>
        </row>
        <row r="737">
          <cell r="A737" t="str">
            <v>03.040.022-0</v>
          </cell>
          <cell r="B737" t="str">
            <v>ESCAVACAO, CARGA E TRANSP. DE MAT. DE 1ªCAT., C/MOTO-ESCAVO-TRANSPORTADOR, DIST. DE TRANSP. DE 1150,00M</v>
          </cell>
          <cell r="C737" t="str">
            <v>M3</v>
          </cell>
        </row>
        <row r="738">
          <cell r="A738" t="str">
            <v>03.040.023-0</v>
          </cell>
          <cell r="B738" t="str">
            <v>ESCAVACAO, CARGA E TRANSP. DE MAT. DE 1ªCAT., C/MOTO-ESCAVO-TRANSPORTADOR, DIST. DE TRANSP. DE 1200,00M</v>
          </cell>
          <cell r="C738" t="str">
            <v>M3</v>
          </cell>
        </row>
        <row r="739">
          <cell r="A739" t="str">
            <v>03.040.024-0</v>
          </cell>
          <cell r="B739" t="str">
            <v>ESCAVACAO, CARGA E TRANSP. DE MAT. DE 2ªCAT., C/MOTO-ESCAVO-TRANSPORTADOR, DIST. DE TRANSP. DE 100,00M</v>
          </cell>
          <cell r="C739" t="str">
            <v>M3</v>
          </cell>
        </row>
        <row r="740">
          <cell r="A740" t="str">
            <v>03.040.025-0</v>
          </cell>
          <cell r="B740" t="str">
            <v>ESCAVACAO, CARGA, TRANSP. MAT.2ªCAT., C/MOTO-ESCAVO-TRANSPORTADOR, DISTANCIA DE TRANSP. DE 150M</v>
          </cell>
          <cell r="C740" t="str">
            <v>M3</v>
          </cell>
        </row>
        <row r="741">
          <cell r="A741" t="str">
            <v>03.040.026-0</v>
          </cell>
          <cell r="B741" t="str">
            <v>ESCAVACAO, CARGA E TRANSP. DE MAT. DE 2ªCAT., C/MOTO-ESCAVO-TRANSPORTADOR, DIST. DE TRANSP. DE 200,00M</v>
          </cell>
          <cell r="C741" t="str">
            <v>M3</v>
          </cell>
        </row>
        <row r="742">
          <cell r="A742" t="str">
            <v>03.040.027-0</v>
          </cell>
          <cell r="B742" t="str">
            <v>ESCAVACAO, CARGA E TRANSP. DE MAT. DE 2ªCAT., C/MOTO-ESCAVO-TRANSPORTADOR, DIST. DE TRANSP. DE 250,00M</v>
          </cell>
          <cell r="C742" t="str">
            <v>M3</v>
          </cell>
        </row>
        <row r="743">
          <cell r="A743" t="str">
            <v>03.040.028-0</v>
          </cell>
          <cell r="B743" t="str">
            <v>ESCAVACAO, CARGA E TRANSP. DE MAT. DE 2ªCAT., C/MOTO-ESCAVO-TRANSPORTADOR, DIST. DE TRANSP. DE 300,00M</v>
          </cell>
          <cell r="C743" t="str">
            <v>M3</v>
          </cell>
        </row>
        <row r="744">
          <cell r="A744" t="str">
            <v>03.040.029-0</v>
          </cell>
          <cell r="B744" t="str">
            <v>ESCAVACAO, CARGA E TRANSP. DE MAT. DE 2ªCAT., C/MOTO-ESCAVO-TRANSPORTADOR, DIST. DE TRANSP. DE 350,00M</v>
          </cell>
          <cell r="C744" t="str">
            <v>M3</v>
          </cell>
        </row>
        <row r="745">
          <cell r="A745" t="str">
            <v>03.040.030-0</v>
          </cell>
          <cell r="B745" t="str">
            <v>ESCAVACAO, CARGA E TRANSP. DE MAT. DE 2ªCAT., C/MOTO-ESCAVO-TRANSPORTADOR, DIST. DE TRANSP. DE 400,00M</v>
          </cell>
          <cell r="C745" t="str">
            <v>M3</v>
          </cell>
        </row>
        <row r="746">
          <cell r="A746" t="str">
            <v>03.040.031-0</v>
          </cell>
          <cell r="B746" t="str">
            <v>ESCAVACAO, CARGA E TRANSP. DE MAT. DE 2ªCAT., C/MOTO-ESCAVO-TRANSPORTADOR, DIST. DE TRANSP. DE 450,00M</v>
          </cell>
          <cell r="C746" t="str">
            <v>M3</v>
          </cell>
        </row>
        <row r="747">
          <cell r="A747" t="str">
            <v>03.040.032-0</v>
          </cell>
          <cell r="B747" t="str">
            <v>ESCAVACAO, CARGA E TRANSP. DE MAT. DE 2ªCAT., C/MOTO-ESCAVO-TRANSPORTADOR, DIST. DE TRANSP. DE 500,00M</v>
          </cell>
          <cell r="C747" t="str">
            <v>M3</v>
          </cell>
        </row>
        <row r="748">
          <cell r="A748" t="str">
            <v>03.040.033-0</v>
          </cell>
          <cell r="B748" t="str">
            <v>ESCAVACAO, CARGA E TRANSP. DE MAT. DE 2ªCAT., C/MOTO-ESCAVO-TRANSPORTADOR, DIST. DE TRANSP. DE 550,00M</v>
          </cell>
          <cell r="C748" t="str">
            <v>M3</v>
          </cell>
        </row>
        <row r="749">
          <cell r="A749" t="str">
            <v>03.040.034-0</v>
          </cell>
          <cell r="B749" t="str">
            <v>ESCAVACAO, CARGA E TRANSP. DE MAT. DE 2ªCAT., C/MOTO-ESCAVO-TRANSPORTADOR, DIST. DE TRANSP. DE 600,00M</v>
          </cell>
          <cell r="C749" t="str">
            <v>M3</v>
          </cell>
        </row>
        <row r="750">
          <cell r="A750" t="str">
            <v>03.040.035-0</v>
          </cell>
          <cell r="B750" t="str">
            <v>ESCAVACAO, CARGA E TRANSP. DE MAT. DE 2ªCAT., C/MOTO-ESCAVO-TRANSPORTADOR, DIST. DE TRANSP. DE 650,00M</v>
          </cell>
          <cell r="C750" t="str">
            <v>M3</v>
          </cell>
        </row>
        <row r="751">
          <cell r="A751" t="str">
            <v>03.040.036-0</v>
          </cell>
          <cell r="B751" t="str">
            <v>ESCAVACAO, CARGA E TRANSP. DE MAT. DE 2ªCAT., C/MOTO-ESCAVO-TRANSPORTADOR, DIST. DE TRANSP. DE 700,00M</v>
          </cell>
          <cell r="C751" t="str">
            <v>M3</v>
          </cell>
        </row>
        <row r="752">
          <cell r="A752" t="str">
            <v>03.040.037-0</v>
          </cell>
          <cell r="B752" t="str">
            <v>ESCAVACAO, CARGA E TRANSP. DE MAT. DE 2ªCAT., C/MOTO-ESCAVO-TRANSPORTADOR, DIST. DE TRANSP. DE 750,00M</v>
          </cell>
          <cell r="C752" t="str">
            <v>M3</v>
          </cell>
        </row>
        <row r="753">
          <cell r="A753" t="str">
            <v>03.040.038-0</v>
          </cell>
          <cell r="B753" t="str">
            <v>ESCAVACAO, CARGA E TRANSP. DE MAT. DE 2ªCAT., C/MOTO-ESCAVO-TRANSPORTADOR, DIST. DE TRANSP. DE 800,00M</v>
          </cell>
          <cell r="C753" t="str">
            <v>M3</v>
          </cell>
        </row>
        <row r="754">
          <cell r="A754" t="str">
            <v>03.040.039-0</v>
          </cell>
          <cell r="B754" t="str">
            <v>ESCAVACAO, CARGA E TRANSP. DE MAT. DE 2ªCAT., C/MOTO-ESCAVO-TRANSPORTADOR, DIST. DE TRANSP. DE 850,00M</v>
          </cell>
          <cell r="C754" t="str">
            <v>M3</v>
          </cell>
        </row>
        <row r="755">
          <cell r="A755" t="str">
            <v>03.040.040-0</v>
          </cell>
          <cell r="B755" t="str">
            <v>ESCAVACAO, CARGA E TRANSP. DE MAT. DE 2ªCAT., C/MOTO-ESCAVO-TRANSPORTADOR, DIST. DE TRANSP. DE 900,00M</v>
          </cell>
          <cell r="C755" t="str">
            <v>M3</v>
          </cell>
        </row>
        <row r="756">
          <cell r="A756" t="str">
            <v>03.040.041-0</v>
          </cell>
          <cell r="B756" t="str">
            <v>ESCAVACAO, CARGA E TRANSP. DE MAT. DE 2ªCAT., C/MOTO-ESCAVO-TRANSPORTADOR, DIST. DE TRANSP. DE 950,00M</v>
          </cell>
          <cell r="C756" t="str">
            <v>M3</v>
          </cell>
        </row>
        <row r="757">
          <cell r="A757" t="str">
            <v>03.040.042-0</v>
          </cell>
          <cell r="B757" t="str">
            <v>ESCAVACAO, CARGA E TRANSP. DE MAT. DE 2ªCAT., C/MOTO-ESCAVO-TRANSPORTADOR, DIST. DE TRANSP. DE 1000,00M</v>
          </cell>
          <cell r="C757" t="str">
            <v>M3</v>
          </cell>
        </row>
        <row r="758">
          <cell r="A758" t="str">
            <v>03.040.043-0</v>
          </cell>
          <cell r="B758" t="str">
            <v>ESCAVACAO, CARGA E TRANSP. DE MAT. DE 2ªCAT., C/MOTO-ESCAVO-TRANSPORTADOR, DIST. DE TRANSP. DE 1050,00M</v>
          </cell>
          <cell r="C758" t="str">
            <v>M3</v>
          </cell>
        </row>
        <row r="759">
          <cell r="A759" t="str">
            <v>03.040.044-0</v>
          </cell>
          <cell r="B759" t="str">
            <v>ESCAVACAO, CARGA E TRANSP. DE MAT. DE 2ªCAT., C/MOTO-ESCAVO-TRANSPORTADOR, DIST. DE TRANSP. DE 1100,00M</v>
          </cell>
          <cell r="C759" t="str">
            <v>M3</v>
          </cell>
        </row>
        <row r="760">
          <cell r="A760" t="str">
            <v>03.040.045-0</v>
          </cell>
          <cell r="B760" t="str">
            <v>ESCAVACAO, CARGA E TRANSP. DE MAT. DE 2ªCAT., C/MOTO-ESCAVO-TRANSPORTADOR, DIST. DE TRANSP. DE 1150,00M</v>
          </cell>
          <cell r="C760" t="str">
            <v>M3</v>
          </cell>
        </row>
        <row r="761">
          <cell r="A761" t="str">
            <v>03.040.046-0</v>
          </cell>
          <cell r="B761" t="str">
            <v>ESCAVACAO, CARGA E TRANSP. DE MAT. DE 2ªCAT., C/MOTO-ESCAVO-TRANSPORTADOR, DIST. DE TRANSP. DE 1200,00M</v>
          </cell>
          <cell r="C761" t="str">
            <v>M3</v>
          </cell>
        </row>
        <row r="762">
          <cell r="A762" t="str">
            <v>03.040.999-0</v>
          </cell>
          <cell r="B762" t="str">
            <v>INDICE DA FAMILIA</v>
          </cell>
        </row>
        <row r="763">
          <cell r="A763" t="str">
            <v>03.045.999-0</v>
          </cell>
          <cell r="B763" t="str">
            <v>INDICE DA FAMILIA</v>
          </cell>
        </row>
        <row r="764">
          <cell r="A764" t="str">
            <v>03.046.001-0</v>
          </cell>
          <cell r="B764" t="str">
            <v>ESPALHAMENTO DE MAT. DE 1ªCAT., C/TRATOR, POTENCIA 1400CV, C/LAMINA</v>
          </cell>
          <cell r="C764" t="str">
            <v>M3</v>
          </cell>
        </row>
        <row r="765">
          <cell r="A765" t="str">
            <v>03.046.005-0</v>
          </cell>
          <cell r="B765" t="str">
            <v>ESPALHAMENTO DE MAT. DE 1ªCAT., C/TRATOR, POTENCIA 80CV, C/LAMINA</v>
          </cell>
          <cell r="C765" t="str">
            <v>M3</v>
          </cell>
        </row>
        <row r="766">
          <cell r="A766" t="str">
            <v>03.046.010-0</v>
          </cell>
          <cell r="B766" t="str">
            <v>ESPALHAMENTO DE AREIA C/TRATOR DE LAMINA, POTENCIA 140CV</v>
          </cell>
          <cell r="C766" t="str">
            <v>M3</v>
          </cell>
        </row>
        <row r="767">
          <cell r="A767" t="str">
            <v>03.046.999-0</v>
          </cell>
          <cell r="B767" t="str">
            <v>INDICE DA FAMILIA</v>
          </cell>
        </row>
        <row r="768">
          <cell r="A768" t="str">
            <v>03.047.170-0</v>
          </cell>
          <cell r="B768" t="str">
            <v>ESCARIFICACAO DE SOLO C/TRATOR, POTENCIA 335CV</v>
          </cell>
          <cell r="C768" t="str">
            <v>M3</v>
          </cell>
        </row>
        <row r="769">
          <cell r="A769" t="str">
            <v>03.047.999-0</v>
          </cell>
          <cell r="B769" t="str">
            <v>FAMILIA 03.047</v>
          </cell>
        </row>
        <row r="770">
          <cell r="A770" t="str">
            <v>CATEGORIA 04 - TRANSPORTES</v>
          </cell>
        </row>
        <row r="772">
          <cell r="A772" t="str">
            <v>04.005.003-0</v>
          </cell>
          <cell r="B772" t="str">
            <v>TRANSPORTE DE QUALQUER NATUR. C/VELOC. MEDIA DE 50KM/H EM CAMINHAO CARROC. FIXA, CAPAC. 7,5T</v>
          </cell>
          <cell r="C772" t="str">
            <v>T X KM</v>
          </cell>
        </row>
        <row r="773">
          <cell r="A773" t="str">
            <v>04.005.004-0</v>
          </cell>
          <cell r="B773" t="str">
            <v>TRANSPORTE DE QUALQUER NATUR. C/VELOC. MEDIA DE 40KM/H EM CAMINHAO CARROC. FIXA, CAPAC. 7,5T</v>
          </cell>
          <cell r="C773" t="str">
            <v>T X KM</v>
          </cell>
        </row>
        <row r="774">
          <cell r="A774" t="str">
            <v>04.005.005-0</v>
          </cell>
          <cell r="B774" t="str">
            <v>TRANSPORTE DE QUALQUER NATUR. C/VELOC. MEDIA DE 35KM/H EM CAMINHAO CARROC. FIXA, CAPAC. 7,5T</v>
          </cell>
          <cell r="C774" t="str">
            <v>T X KM</v>
          </cell>
        </row>
        <row r="775">
          <cell r="A775" t="str">
            <v>04.005.006-1</v>
          </cell>
          <cell r="B775" t="str">
            <v>TRANSPORTE DE QUALQUER NATUR. C/VELOC. MEDIA DE 30KM/H EM CAMINHAO CARROC. FIXA, CAPAC. 7,5T</v>
          </cell>
          <cell r="C775" t="str">
            <v>T X KM</v>
          </cell>
        </row>
        <row r="776">
          <cell r="A776" t="str">
            <v>04.005.007-0</v>
          </cell>
          <cell r="B776" t="str">
            <v>TRANSPORTE DE QUALQUER NATUR. C/VELOC. MEDIA DE 25KM/H EM CAMINHAO CARROC. FIXA, CAPAC. 7,5T</v>
          </cell>
          <cell r="C776" t="str">
            <v>T X KM</v>
          </cell>
        </row>
        <row r="777">
          <cell r="A777" t="str">
            <v>04.005.011-0</v>
          </cell>
          <cell r="B777" t="str">
            <v>TRANSPORTE DE QUALQUER NATUR. C/VELOC. MEDIA DE 20KM/H EM CAMINHAO CARROC. FIXA, CAPAC. 7,5T</v>
          </cell>
          <cell r="C777" t="str">
            <v>T X KM</v>
          </cell>
        </row>
        <row r="778">
          <cell r="A778" t="str">
            <v>04.005.012-1</v>
          </cell>
          <cell r="B778" t="str">
            <v>TRANSPORTE DE QUALQUER NATUR. C/VELOC. MEDIA DE 15KM/H EM CAMINHAO CARROC. FIXA, CAPAC. 7,5T</v>
          </cell>
          <cell r="C778" t="str">
            <v>T X KM</v>
          </cell>
        </row>
        <row r="779">
          <cell r="A779" t="str">
            <v>04.005.013-0</v>
          </cell>
          <cell r="B779" t="str">
            <v>TRANSPORTE DE QUALQUER NATUR. C/VELOC. MEDIA DE 10KM/H EM CAMINHAO CARROC. FIXA, CAPAC. 7,5T</v>
          </cell>
          <cell r="C779" t="str">
            <v>T X KM</v>
          </cell>
        </row>
        <row r="780">
          <cell r="A780" t="str">
            <v>04.005.014-0</v>
          </cell>
          <cell r="B780" t="str">
            <v>TRANSPORTE DE QUALQUER NATUR. C/VELOC. MEDIA DE 5KM/H EM CAMINHAO CARROC. FIXA, CAPAC. 7,5T</v>
          </cell>
          <cell r="C780" t="str">
            <v>T X KM</v>
          </cell>
        </row>
        <row r="781">
          <cell r="A781" t="str">
            <v>04.005.015-0</v>
          </cell>
          <cell r="B781" t="str">
            <v>TRANSPORTE DE QUALQUER NATUR. C/VELOC. MEDIA DE 50KM/H EM CAMINHAO TRUC. CARROC. FIXA, CAPAC. 12T</v>
          </cell>
          <cell r="C781" t="str">
            <v>T X KM</v>
          </cell>
        </row>
        <row r="782">
          <cell r="A782" t="str">
            <v>04.005.016-0</v>
          </cell>
          <cell r="B782" t="str">
            <v>TRANSPORTE DE QUALQUER NATUR. C/VELOC. MEDIA DE 40KM/H EM CAMINHAO TRUC. CARROC. FIXA, CAPAC. 12T</v>
          </cell>
          <cell r="C782" t="str">
            <v>T X KM</v>
          </cell>
        </row>
        <row r="783">
          <cell r="A783" t="str">
            <v>04.005.017-0</v>
          </cell>
          <cell r="B783" t="str">
            <v>TRANSPORTE DE QUALQUER NATUR. C/VELOC. MEDIA DE 35KM/H EM CAMINHAO TRUC. CARROC. FIXA, CAPAC. 12T</v>
          </cell>
          <cell r="C783" t="str">
            <v>T X KM</v>
          </cell>
        </row>
        <row r="784">
          <cell r="A784" t="str">
            <v>04.005.018-0</v>
          </cell>
          <cell r="B784" t="str">
            <v>TRANSPORTE DE QUALQUER NATUR. C/VELOC. MEDIA DE 30KM/H EM CAMINHAO TRUC. CARROC. FIXA, CAPAC. 12T</v>
          </cell>
          <cell r="C784" t="str">
            <v>T X KM</v>
          </cell>
        </row>
        <row r="785">
          <cell r="A785" t="str">
            <v>04.005.019-0</v>
          </cell>
          <cell r="B785" t="str">
            <v>TRANSPORTE DE QUALQUER NATUR. C/VELOC. MEDIA DE 25KM/H EM CAMINHAO TRUC. CARROC. FIXA, CAPAC. 12T</v>
          </cell>
          <cell r="C785" t="str">
            <v>T X KM</v>
          </cell>
        </row>
        <row r="786">
          <cell r="A786" t="str">
            <v>04.005.020-0</v>
          </cell>
          <cell r="B786" t="str">
            <v>TRANSPORTE DE QUALQUER NATUR. C/VELOC. MEDIA DE 20KM/H EM CAMINHAO TRUC. CARROC. FIXA, CAPAC. 12T</v>
          </cell>
          <cell r="C786" t="str">
            <v>T X KM</v>
          </cell>
        </row>
        <row r="787">
          <cell r="A787" t="str">
            <v>04.005.021-0</v>
          </cell>
          <cell r="B787" t="str">
            <v>TRANSPORTE DE QUALQUER NATUR. C/VELOC. MEDIA DE 15KM/H EM CAMINHAO TRUC. CARROC. FIXA, CAPAC. 12T</v>
          </cell>
          <cell r="C787" t="str">
            <v>T X KM</v>
          </cell>
        </row>
        <row r="788">
          <cell r="A788" t="str">
            <v>04.005.022-0</v>
          </cell>
          <cell r="B788" t="str">
            <v>TRANSPORTE DE QUALQUER NATUR. C/VELOC. MEDIA DE 10KM/H EM CAMINHAO TRUC. CARROC. FIXA, CAPAC. 12T</v>
          </cell>
          <cell r="C788" t="str">
            <v>T X KM</v>
          </cell>
        </row>
        <row r="789">
          <cell r="A789" t="str">
            <v>04.005.023-0</v>
          </cell>
          <cell r="B789" t="str">
            <v>TRANSPORTE DE QUALQUER NATUR. C/VELOC. MEDIA DE 5KM/H EM CAMINHAO TRUC. CARROC. FIXA, CAPAC. 12T</v>
          </cell>
          <cell r="C789" t="str">
            <v>T X KM</v>
          </cell>
        </row>
        <row r="790">
          <cell r="A790" t="str">
            <v>04.005.100-0</v>
          </cell>
          <cell r="B790" t="str">
            <v>TRANSPORTE DE QUALQUER NATUR. C/VELOC. MEDIA DE 50KM/H EM CAMINHAO CARROC. FIXA CAPAC. 7,5T, EQUIPADO C/GUIND. 3,5T</v>
          </cell>
          <cell r="C790" t="str">
            <v>T X KM</v>
          </cell>
        </row>
        <row r="791">
          <cell r="A791" t="str">
            <v>04.005.101-0</v>
          </cell>
          <cell r="B791" t="str">
            <v>TRANSPORTE DE QUALQUER NATUR. C/VELOC. MEDIA DE 40KM/H EM CAMINHAO CARROC. FIXA CAPAC. 7,5T, EQUIPADO C/GUIND. 3,5T</v>
          </cell>
          <cell r="C791" t="str">
            <v>T X KM</v>
          </cell>
        </row>
        <row r="792">
          <cell r="A792" t="str">
            <v>04.005.102-0</v>
          </cell>
          <cell r="B792" t="str">
            <v>TRANSPORTE DE QUALQUER NATUR. C/VELOC. MEDIA DE 35KM/H EM CAMINHAO CARROC. FIXA CAPAC. 7,5T, EQUIPADO C/GUIND. 3,5T</v>
          </cell>
          <cell r="C792" t="str">
            <v>T X KM</v>
          </cell>
        </row>
        <row r="793">
          <cell r="A793" t="str">
            <v>04.005.103-0</v>
          </cell>
          <cell r="B793" t="str">
            <v>TRANSPORTE DE QUALQUER NATUR. C/VELOC. MEDIA DE 30KM/H EM CAMINHAO CARROC. FIXA CAPAC. 7,5T, EQUIPADO C/GUIND. 3,5T</v>
          </cell>
          <cell r="C793" t="str">
            <v>T X KM</v>
          </cell>
        </row>
        <row r="794">
          <cell r="A794" t="str">
            <v>04.005.104-0</v>
          </cell>
          <cell r="B794" t="str">
            <v>TRANSPORTE DE QUALQUER NATUR. C/VELOC. MEDIA DE 25KM/H EM CAMINHAO CARROC. FIXA CAPAC. 7,5T, EQUIPADO C/GUIND. 3,5T</v>
          </cell>
          <cell r="C794" t="str">
            <v>T X KM</v>
          </cell>
        </row>
        <row r="795">
          <cell r="A795" t="str">
            <v>04.005.105-0</v>
          </cell>
          <cell r="B795" t="str">
            <v>TRANSPORTE DE QUALQUER NATUR. C/VELOC. MEDIA DE 20KM/H EM CAMINHAO CARROC. FIXA CAPAC. 7,5T, EQUIPADO C/GUIND. 3,5T</v>
          </cell>
          <cell r="C795" t="str">
            <v>T X KM</v>
          </cell>
        </row>
        <row r="796">
          <cell r="A796" t="str">
            <v>04.005.106-0</v>
          </cell>
          <cell r="B796" t="str">
            <v>TRANSPORTE DE QUALQUER NATUR. C/VELOC. MEDIA DE 15KM/H EM CAMINHAO CARROC. FIXA CAPAC. 7,5T, EQUIPADO C/GUIND. 3,5T</v>
          </cell>
          <cell r="C796" t="str">
            <v>T X KM</v>
          </cell>
        </row>
        <row r="797">
          <cell r="A797" t="str">
            <v>04.005.107-0</v>
          </cell>
          <cell r="B797" t="str">
            <v>TRANSPORTE DE QUALQUER NATUR. C/VELOC. MEDIA DE 10KM/H EM CAMINHAO CARROC. FIXA CAPAC. 7,5T, EQUIPADO C/GUIND. 3,5T</v>
          </cell>
          <cell r="C797" t="str">
            <v>T X KM</v>
          </cell>
        </row>
        <row r="798">
          <cell r="A798" t="str">
            <v>04.005.108-0</v>
          </cell>
          <cell r="B798" t="str">
            <v>TRANSPORTE DE QUALQUER NATUR. C/VELOC. MEDIA DE 5KM/H EM CAMINHAO CARROC. FIXA CAPAC. 7,5T, EQUIPADO C/GUIND. 3,5T</v>
          </cell>
          <cell r="C798" t="str">
            <v>T X KM</v>
          </cell>
        </row>
        <row r="799">
          <cell r="A799" t="str">
            <v>04.005.120-0</v>
          </cell>
          <cell r="B799" t="str">
            <v>TRANSPORTE DE QUALQUER NATUR. C/VELOC. MEDIA DE 50KM/H EM CAMINHAO BASCUL. CAPAC. UTIL DE 8T</v>
          </cell>
          <cell r="C799" t="str">
            <v>T X KM</v>
          </cell>
        </row>
        <row r="800">
          <cell r="A800" t="str">
            <v>04.005.121-0</v>
          </cell>
          <cell r="B800" t="str">
            <v>TRANSPORTE DE QUALQUER NATUR. C/VELOC. MEDIA DE 40KM/H EM CAMINHAO BASCUL. CAPAC. UTIL DE 8T</v>
          </cell>
          <cell r="C800" t="str">
            <v>T X KM</v>
          </cell>
        </row>
        <row r="801">
          <cell r="A801" t="str">
            <v>04.005.122-0</v>
          </cell>
          <cell r="B801" t="str">
            <v>TRANSPORTE DE QUALQUER NATUR. C/VELOC. MEDIA DE 35KM/H EM CAMINHAO BASCUL. CAPAC. UTIL DE 8T</v>
          </cell>
          <cell r="C801" t="str">
            <v>T X KM</v>
          </cell>
        </row>
        <row r="802">
          <cell r="A802" t="str">
            <v>04.005.123-1</v>
          </cell>
          <cell r="B802" t="str">
            <v>TRANSPORTE DE QUALQUER NATUR. C/VELOC. MEDIA DE 30KM/H EM CAMINHAO BASCUL. CAPAC. UTIL DE 8T</v>
          </cell>
          <cell r="C802" t="str">
            <v>T X KM</v>
          </cell>
        </row>
        <row r="803">
          <cell r="A803" t="str">
            <v>04.005.124-0</v>
          </cell>
          <cell r="B803" t="str">
            <v>TRANSPORTE DE QUALQUER NATUR. C/VELOC. MEDIA DE 25KM/H EM CAMINHAO BASCUL. CAPAC. UTIL DE 8T</v>
          </cell>
          <cell r="C803" t="str">
            <v>T X KM</v>
          </cell>
        </row>
        <row r="804">
          <cell r="A804" t="str">
            <v>04.005.125-0</v>
          </cell>
          <cell r="B804" t="str">
            <v>TRANSPORTE DE QUALQUER NATUR. C/VELOC. MEDIA DE 20KM/H EM CAMINHAO BASCUL. CAPAC. UTIL DE 8T</v>
          </cell>
          <cell r="C804" t="str">
            <v>T X KM</v>
          </cell>
        </row>
        <row r="805">
          <cell r="A805" t="str">
            <v>04.005.126-0</v>
          </cell>
          <cell r="B805" t="str">
            <v>TRANSPORTE DE QUALQUER NATUR. C/VELOC. MEDIA DE 15KM/H EM CAMINHAO BASCUL. CAPAC. UTIL DE 8T</v>
          </cell>
          <cell r="C805" t="str">
            <v>T X KM</v>
          </cell>
        </row>
        <row r="806">
          <cell r="A806" t="str">
            <v>04.005.127-0</v>
          </cell>
          <cell r="B806" t="str">
            <v>TRANSPORTE DE QUALQUER NATUR. C/VELOC. MEDIA DE 10KM/H EM CAMINHAO BASCUL. CAPAC. UTIL DE 8T</v>
          </cell>
          <cell r="C806" t="str">
            <v>T X KM</v>
          </cell>
        </row>
        <row r="807">
          <cell r="A807" t="str">
            <v>04.005.128-0</v>
          </cell>
          <cell r="B807" t="str">
            <v>TRANSPORTE DE QUALQUER NATUR. C/VELOC. MEDIA DE 5KM/H EM CAMINHAO BASCUL. CAPAC. UTIL DE 8T</v>
          </cell>
          <cell r="C807" t="str">
            <v>T X KM</v>
          </cell>
        </row>
        <row r="808">
          <cell r="A808" t="str">
            <v>04.005.140-0</v>
          </cell>
          <cell r="B808" t="str">
            <v>TRANSPORTE DE QUALQUER NATUR. C/VELOC. MEDIA DE 50KM/H EM CAMINHAO BASCUL. CAPAC. UTIL DE 12T</v>
          </cell>
          <cell r="C808" t="str">
            <v>T X KM</v>
          </cell>
        </row>
        <row r="809">
          <cell r="A809" t="str">
            <v>04.005.141-0</v>
          </cell>
          <cell r="B809" t="str">
            <v>TRANSPORTE DE QUALQUER NATUR. C/VELOC. MEDIA DE 40KM/H EM CAMINHAO BASCUL. CAPAC. UTIL DE 12T</v>
          </cell>
          <cell r="C809" t="str">
            <v>T X KM</v>
          </cell>
        </row>
        <row r="810">
          <cell r="A810" t="str">
            <v>04.005.142-0</v>
          </cell>
          <cell r="B810" t="str">
            <v>TRANSPORTE DE QUALQUER NATUR. C/VELOC. MEDIA DE 35KM/H EM CAMINHAO BASCUL. CAPAC. UTIL DE 12T</v>
          </cell>
          <cell r="C810" t="str">
            <v>T X KM</v>
          </cell>
        </row>
        <row r="811">
          <cell r="A811" t="str">
            <v>04.005.143-1</v>
          </cell>
          <cell r="B811" t="str">
            <v>TRANSPORTE DE QUALQUER NATUR. C/VELOC. MEDIA DE 30KM/H EM CAMINHAO BASCUL. CAPAC. UTIL DE 12T</v>
          </cell>
          <cell r="C811" t="str">
            <v>T X KM</v>
          </cell>
        </row>
        <row r="812">
          <cell r="A812" t="str">
            <v>04.005.144-0</v>
          </cell>
          <cell r="B812" t="str">
            <v>TRANSPORTE DE QUALQUER NATUR. C/VELOC. MEDIA DE 25KM/H EM CAMINHAO BASCUL. CAPAC. UTIL DE 12T</v>
          </cell>
          <cell r="C812" t="str">
            <v>T X KM</v>
          </cell>
        </row>
        <row r="813">
          <cell r="A813" t="str">
            <v>04.005.145-0</v>
          </cell>
          <cell r="B813" t="str">
            <v>TRANSPORTE DE QUALQUER NATUR. C/VELOC. MEDIA DE 20KM/H EM CAMINHAO BASCUL. CAPAC. UTIL DE 12T</v>
          </cell>
          <cell r="C813" t="str">
            <v>T X KM</v>
          </cell>
        </row>
        <row r="814">
          <cell r="A814" t="str">
            <v>04.005.146-0</v>
          </cell>
          <cell r="B814" t="str">
            <v>TRANSPORTE DE QUALQUER NATUR. C/VELOC. MEDIA DE 15KM/H EM CAMINHAO BASCUL. CAPAC. UTIL DE 12T</v>
          </cell>
          <cell r="C814" t="str">
            <v>T X KM</v>
          </cell>
        </row>
        <row r="815">
          <cell r="A815" t="str">
            <v>04.005.147-0</v>
          </cell>
          <cell r="B815" t="str">
            <v>TRANSPORTE DE QUALQUER NATUR. C/VELOC. MEDIA DE 10KM/H EM CAMINHAO BASCUL. CAPAC. UTIL DE 12T</v>
          </cell>
          <cell r="C815" t="str">
            <v>T X KM</v>
          </cell>
        </row>
        <row r="816">
          <cell r="A816" t="str">
            <v>04.005.148-0</v>
          </cell>
          <cell r="B816" t="str">
            <v>TRANSPORTE DE QUALQUER NATUR. C/VELOC. MEDIA DE 5KM/H EM CAMINHAO BASCUL. CAPAC. UTIL DE 12T</v>
          </cell>
          <cell r="C816" t="str">
            <v>T X KM</v>
          </cell>
        </row>
        <row r="817">
          <cell r="A817" t="str">
            <v>04.005.160-0</v>
          </cell>
          <cell r="B817" t="str">
            <v>TRANSPORTE DE QUALQUER NATUR. C/VELOC. MEDIA DE 50KM/H EM CAMINHAO BASCUL. CAPAC. UTIL DE 17T</v>
          </cell>
          <cell r="C817" t="str">
            <v>T X KM</v>
          </cell>
        </row>
        <row r="818">
          <cell r="A818" t="str">
            <v>04.005.161-0</v>
          </cell>
          <cell r="B818" t="str">
            <v>TRANSPORTE DE QUALQUER NATUR. C/VELOC. MEDIA DE 40KM/H EM CAMINHAO BASCUL. CAPAC. UTIL DE 17T</v>
          </cell>
          <cell r="C818" t="str">
            <v>T X KM</v>
          </cell>
        </row>
        <row r="819">
          <cell r="A819" t="str">
            <v>04.005.162-0</v>
          </cell>
          <cell r="B819" t="str">
            <v>TRANSPORTE DE QUALQUER NATUR. C/VELOC. MEDIA DE 35KM/H EM CAMINHAO BASCUL. CAPAC. UTIL DE 17T</v>
          </cell>
          <cell r="C819" t="str">
            <v>T X KM</v>
          </cell>
        </row>
        <row r="820">
          <cell r="A820" t="str">
            <v>04.005.163-0</v>
          </cell>
          <cell r="B820" t="str">
            <v>TRANSPORTE DE QUALQUER NATUR. C/VELOC. MEDIA DE 30KM/H EM CAMINHAO BASCUL. CAPAC. UTIL DE 17T</v>
          </cell>
          <cell r="C820" t="str">
            <v>T X KM</v>
          </cell>
        </row>
        <row r="821">
          <cell r="A821" t="str">
            <v>04.005.164-0</v>
          </cell>
          <cell r="B821" t="str">
            <v>TRANSPORTE DE QUALQUER NATUR. C/VELOC. MEDIA DE 25KM/H EM CAMINHAO BASCUL. CAPAC. UTIL DE 17T</v>
          </cell>
          <cell r="C821" t="str">
            <v>T X KM</v>
          </cell>
        </row>
        <row r="822">
          <cell r="A822" t="str">
            <v>04.005.165-0</v>
          </cell>
          <cell r="B822" t="str">
            <v>TRANSPORTE DE QUALQUER NATUR. C/VELOC. MEDIA DE 20KM/H EM CAMINHAO BASCUL. CAPAC. UTIL DE 17T</v>
          </cell>
          <cell r="C822" t="str">
            <v>T X KM</v>
          </cell>
        </row>
        <row r="823">
          <cell r="A823" t="str">
            <v>04.005.166-0</v>
          </cell>
          <cell r="B823" t="str">
            <v>TRANSPORTE DE QUALQUER NATUR. C/VELOC. MEDIA DE 15KM/H EM CAMINHAO BASCUL. CAPAC. UTIL DE 17T</v>
          </cell>
          <cell r="C823" t="str">
            <v>T X KM</v>
          </cell>
        </row>
        <row r="824">
          <cell r="A824" t="str">
            <v>04.005.167-0</v>
          </cell>
          <cell r="B824" t="str">
            <v>TRANSPORTE DE QUALQUER NATUR. C/VELOC. MEDIA DE 10KM/H EM CAMINHAO BASCUL. CAPAC. UTIL DE 17T</v>
          </cell>
          <cell r="C824" t="str">
            <v>T X KM</v>
          </cell>
        </row>
        <row r="825">
          <cell r="A825" t="str">
            <v>04.005.168-0</v>
          </cell>
          <cell r="B825" t="str">
            <v>TRANSPORTE DE QUALQUER NATUR. C/VELOC. MEDIA DE 5KM/H EM CAMINHAO BASCUL. CAPAC. UTIL DE 17T</v>
          </cell>
          <cell r="C825" t="str">
            <v>T X KM</v>
          </cell>
        </row>
        <row r="826">
          <cell r="A826" t="str">
            <v>04.005.300-0</v>
          </cell>
          <cell r="B826" t="str">
            <v>TRANSPORTE DE CONTAINER</v>
          </cell>
          <cell r="C826" t="str">
            <v>UNXKM</v>
          </cell>
        </row>
        <row r="827">
          <cell r="A827" t="str">
            <v>04.005.350-1</v>
          </cell>
          <cell r="B827" t="str">
            <v>TRANSPORTE DE EQUIP. PESADOS EM CARRETAS</v>
          </cell>
          <cell r="C827" t="str">
            <v>T X KM</v>
          </cell>
        </row>
        <row r="828">
          <cell r="A828" t="str">
            <v>04.005.500-0</v>
          </cell>
          <cell r="B828" t="str">
            <v>UNIDADE DE REF. P/SERV. DE TRANSP. DE QUALQUER NATUR.</v>
          </cell>
          <cell r="C828" t="str">
            <v>UR</v>
          </cell>
        </row>
        <row r="829">
          <cell r="A829" t="str">
            <v>04.005.999-0</v>
          </cell>
          <cell r="B829" t="str">
            <v>INDICE 04.005.TRANSPORTES C/CAMINHAO</v>
          </cell>
        </row>
        <row r="830">
          <cell r="A830" t="str">
            <v>04.006.008-1</v>
          </cell>
          <cell r="B830" t="str">
            <v>CARGA MANUAL E DESCARGA MEC. DE MAT. A GRANEL EM CAMINHAO BASCUL. CAPAC. UTIL DE 8T, EMPREGANDO 2 SERVENTES NA CARGA</v>
          </cell>
          <cell r="C830" t="str">
            <v>T</v>
          </cell>
        </row>
        <row r="831">
          <cell r="A831" t="str">
            <v>04.006.009-0</v>
          </cell>
          <cell r="B831" t="str">
            <v>CARGA MANUAL E DESC. MEC. DE MAT. A GRANEL EM CAMINHAO BASCUL. CAPAC. UTIL DE 8T, EMPREGANDO 4 SERVENTES NA CARGA</v>
          </cell>
          <cell r="C831" t="str">
            <v>T</v>
          </cell>
        </row>
        <row r="832">
          <cell r="A832" t="str">
            <v>04.006.010-0</v>
          </cell>
          <cell r="B832" t="str">
            <v>CARGA MANUAL E DESC. MEC. DE MAT. A GRANEL EM CAMINHAO BASCUL. CAPAC. UTIL DE 12T, EMPREGANDO 4 SERVENTES NA CARGA</v>
          </cell>
          <cell r="C832" t="str">
            <v>T</v>
          </cell>
        </row>
        <row r="833">
          <cell r="A833" t="str">
            <v>04.006.013-1</v>
          </cell>
          <cell r="B833" t="str">
            <v>CARGA E DESC. MANUAL DE PECAS DE PESO REDUZIDO EM CAMINHAO CARROC. FIXA CAPAC. UTIL DE 7,5T</v>
          </cell>
          <cell r="C833" t="str">
            <v>T</v>
          </cell>
        </row>
        <row r="834">
          <cell r="A834" t="str">
            <v>04.006.014-1</v>
          </cell>
          <cell r="B834" t="str">
            <v>CARGA E DESC. MANUAL DE MAT. C/MAIS DE 1 SERVENTE EM CAMINHAO CARROC. FIXA CAPAC. UTIL DE 7,5T</v>
          </cell>
          <cell r="C834" t="str">
            <v>T</v>
          </cell>
        </row>
        <row r="835">
          <cell r="A835" t="str">
            <v>04.006.999-0</v>
          </cell>
          <cell r="B835" t="str">
            <v>FAMILIA 04.006</v>
          </cell>
        </row>
        <row r="836">
          <cell r="A836" t="str">
            <v>04.007.015-0</v>
          </cell>
          <cell r="B836" t="str">
            <v>CARGA E DESC. MEC. DE TUBOS DE CONCR. C/ 20CM DE DIAM., EM CAMINHAO CARROC. FIXA CAPAC. UTIL DE 7,5T</v>
          </cell>
          <cell r="C836" t="str">
            <v>T</v>
          </cell>
        </row>
        <row r="837">
          <cell r="A837" t="str">
            <v>04.007.016-0</v>
          </cell>
          <cell r="B837" t="str">
            <v>CARGA E DESC. MEC. DE TUBOS DE CONCR. C/ 40CM DE DIAM., EM CAMINHAO CARROC. FIXA CAPAC. UTIL DE 7,5T</v>
          </cell>
          <cell r="C837" t="str">
            <v>T</v>
          </cell>
        </row>
        <row r="838">
          <cell r="A838" t="str">
            <v>04.007.017-0</v>
          </cell>
          <cell r="B838" t="str">
            <v>CARGA E DESC. MEC. DE TUBOS DE CONCR. C/ 60CM DE DIAM., EM CAMINHAO CARROC. FIXA CAPAC. UTIL DE 7,5T</v>
          </cell>
          <cell r="C838" t="str">
            <v>T</v>
          </cell>
        </row>
        <row r="839">
          <cell r="A839" t="str">
            <v>04.007.018-0</v>
          </cell>
          <cell r="B839" t="str">
            <v>CARGA E DESC. MEC. DE TUBOS DE CONCR. C/ 80CM DE DIAM., EM CAMINHAO CARROC. FIXA CAPAC. UTIL DE 7,5T</v>
          </cell>
          <cell r="C839" t="str">
            <v>T</v>
          </cell>
        </row>
        <row r="840">
          <cell r="A840" t="str">
            <v>04.007.019-0</v>
          </cell>
          <cell r="B840" t="str">
            <v>CARGA E DESC. MEC. DE TUBOS DE CONCR. C/ 100CM DE DIAM., EMCAMINHAO CARROC. FIXA CAPAC. UTIL DE 7,5T</v>
          </cell>
          <cell r="C840" t="str">
            <v>T</v>
          </cell>
        </row>
        <row r="841">
          <cell r="A841" t="str">
            <v>04.007.999-0</v>
          </cell>
          <cell r="B841" t="str">
            <v>FAMILIA 04.007</v>
          </cell>
        </row>
        <row r="842">
          <cell r="A842" t="str">
            <v>04.008.020-0</v>
          </cell>
          <cell r="B842" t="str">
            <v>CARGA E DESC. MANUAL DE TUBOS DE FºFº NOS DIAM. DE 5 A 15CM,EM CAMINHAO CARROC. FIXA CAPAC. UTIL DE 7,5T</v>
          </cell>
          <cell r="C842" t="str">
            <v>T</v>
          </cell>
        </row>
        <row r="843">
          <cell r="A843" t="str">
            <v>04.008.021-0</v>
          </cell>
          <cell r="B843" t="str">
            <v>CARGA E DESC. MANUAL DE TUBOS DE FºFº NOS DIAM. DE 20, 25 E30CM, EM CAMINHAO CARROC. FIXA CAPAC. UTIL DE 7,5T</v>
          </cell>
          <cell r="C843" t="str">
            <v>T</v>
          </cell>
        </row>
        <row r="844">
          <cell r="A844" t="str">
            <v>04.008.999-0</v>
          </cell>
          <cell r="B844" t="str">
            <v>FAMILIA 04.008</v>
          </cell>
        </row>
        <row r="845">
          <cell r="A845" t="str">
            <v>04.009.022-0</v>
          </cell>
          <cell r="B845" t="str">
            <v>CARGA E DESC. MEC. DE TUBOS DE FºFº C/DIAM. DE 40CM, EM CAMINHAO CARROC. FIXA CAPAC. UTIL DE 7,5T</v>
          </cell>
          <cell r="C845" t="str">
            <v>T</v>
          </cell>
        </row>
        <row r="846">
          <cell r="A846" t="str">
            <v>04.009.023-0</v>
          </cell>
          <cell r="B846" t="str">
            <v>CARGA E DESC. MEC. DE TUBOS DE FºFº C/DIAM. DE 60 A 80CM, EMCAMINHAO CARROC. FIXA CAPAC. UTIL DE 7,5T</v>
          </cell>
          <cell r="C846" t="str">
            <v>T</v>
          </cell>
        </row>
        <row r="847">
          <cell r="A847" t="str">
            <v>04.009.999-0</v>
          </cell>
          <cell r="B847" t="str">
            <v>FAMILIA 04.009</v>
          </cell>
        </row>
        <row r="848">
          <cell r="A848" t="str">
            <v>04.010.045-0</v>
          </cell>
          <cell r="B848" t="str">
            <v>CARGA E DESC. MEC. DE MAT. A GRANEL, C/CAMINHAO BASCUL. CAPAC. UTIL DE 8T</v>
          </cell>
          <cell r="C848" t="str">
            <v>T</v>
          </cell>
        </row>
        <row r="849">
          <cell r="A849" t="str">
            <v>04.010.046-0</v>
          </cell>
          <cell r="B849" t="str">
            <v>CARGA E DESC. MEC. DE MAT. A GRANEL, C/CAMINHAO BASCUL. CAPAC. UTIL DE 12T</v>
          </cell>
          <cell r="C849" t="str">
            <v>T</v>
          </cell>
        </row>
        <row r="850">
          <cell r="A850" t="str">
            <v>04.010.047-0</v>
          </cell>
          <cell r="B850" t="str">
            <v>CARGA E DESC. MEC. DE MAT. A GRANEL, C/CAMINHAO BASCUL. CAPAC. UTIL DE 17T</v>
          </cell>
          <cell r="C850" t="str">
            <v>T</v>
          </cell>
        </row>
        <row r="851">
          <cell r="A851" t="str">
            <v>04.010.999-0</v>
          </cell>
          <cell r="B851" t="str">
            <v>FAMILIA 04.010</v>
          </cell>
        </row>
        <row r="852">
          <cell r="A852" t="str">
            <v>04.011.051-1</v>
          </cell>
          <cell r="B852" t="str">
            <v>CARGA E DESC. MEC. C/PA-CARREGADEIRA CAPAC. DE 1,50M3 E CAMINHAO BASCUL. CAPAC. UTIL DE 8T, CARGA DE 50T P/DIA DE 8:00H</v>
          </cell>
          <cell r="C852" t="str">
            <v>T</v>
          </cell>
        </row>
        <row r="853">
          <cell r="A853" t="str">
            <v>04.011.052-1</v>
          </cell>
          <cell r="B853" t="str">
            <v>CARGA E DESC. MEC. C/PA-CARREGADEIRA CAPAC. DE 1,50M3 E CAMINHAO BASCUL. CAPAC. UTIL DE 8T, CARGA DE 100T P/DIA DE 8:00H</v>
          </cell>
          <cell r="C853" t="str">
            <v>T</v>
          </cell>
        </row>
        <row r="854">
          <cell r="A854" t="str">
            <v>04.011.053-1</v>
          </cell>
          <cell r="B854" t="str">
            <v>CARGA E DESC. MEC. C/PA-CARREGADEIRA CAPAC. DE 1,50M3 E CAMINHAO BASCUL. CAPAC. UTIL DE 8T, CARGA DE 150T P/DIA DE 8:00H</v>
          </cell>
          <cell r="C854" t="str">
            <v>T</v>
          </cell>
        </row>
        <row r="855">
          <cell r="A855" t="str">
            <v>04.011.054-1</v>
          </cell>
          <cell r="B855" t="str">
            <v>CARGA E DESC. MEC. C/PA-CARREGADEIRA CAPAC. DE 1,50M3 E CAMINHAO BASCUL. CAPAC. UTIL DE 8T, CARGA DE 200T P/DIA DE 8:00H</v>
          </cell>
          <cell r="C855" t="str">
            <v>T</v>
          </cell>
        </row>
        <row r="856">
          <cell r="A856" t="str">
            <v>04.011.055-1</v>
          </cell>
          <cell r="B856" t="str">
            <v>CARGA E DESC. MEC. C/PA-CARREGADEIRA CAPAC. DE 1,50M3 E CAMINHAO BASCUL. CAPAC. UTIL DE 8T, CARGA DE 250T P/DIA DE 8:00H</v>
          </cell>
          <cell r="C856" t="str">
            <v>T</v>
          </cell>
        </row>
        <row r="857">
          <cell r="A857" t="str">
            <v>04.011.056-1</v>
          </cell>
          <cell r="B857" t="str">
            <v>CARGA E DESC. MEC. C/PA-CARREGADEIRA CAPAC. DE 1,50M3 E CAMINHAO BASCUL. CAPAC. UTIL DE 8T, CARGA DE 500T P/DIA DE 8:00H</v>
          </cell>
          <cell r="C857" t="str">
            <v>T</v>
          </cell>
        </row>
        <row r="858">
          <cell r="A858" t="str">
            <v>04.011.057-1</v>
          </cell>
          <cell r="B858" t="str">
            <v>CARGA E DESC. MEC. C/PA-CARREGADEIRA CAPAC. DE 1,90M3 E CAMINHAO BASCUL. CAPAC. UTIL DE 8T, CARGA DE 750T P/DIA DE 8:00H</v>
          </cell>
          <cell r="C858" t="str">
            <v>T</v>
          </cell>
        </row>
        <row r="859">
          <cell r="A859" t="str">
            <v>04.011.058-1</v>
          </cell>
          <cell r="B859" t="str">
            <v>CARGA E DESC. MEC. C/PA-CARREGADEIRA CAPAC. DE 2,30M3 E CAMINHAO BASCUL. CAPAC.UTIL DE 8T, CARGA DE 1000T P/DIA DE 8:00H</v>
          </cell>
          <cell r="C859" t="str">
            <v>T</v>
          </cell>
        </row>
        <row r="860">
          <cell r="A860" t="str">
            <v>04.011.999-0</v>
          </cell>
          <cell r="B860" t="str">
            <v>FAMILIA 04.011</v>
          </cell>
        </row>
        <row r="861">
          <cell r="A861" t="str">
            <v>04.012.071-1</v>
          </cell>
          <cell r="B861" t="str">
            <v>CARGA DE MAT. C/PA-CARREGADEIRA DE 1,50M3, EXCL. DESPESAS C/CAMINHAO, P/CARGA DE 50T P/DIA DE 8:00H</v>
          </cell>
          <cell r="C861" t="str">
            <v>T</v>
          </cell>
        </row>
        <row r="862">
          <cell r="A862" t="str">
            <v>04.012.072-1</v>
          </cell>
          <cell r="B862" t="str">
            <v>CARGA DE MAT. C/PA-CARREGADEIRA DE 1,50M3, EXCL. DESPESAS C/CAMINHAO, P/CARGA DE 100T P/DIA DE 8:00H</v>
          </cell>
          <cell r="C862" t="str">
            <v>T</v>
          </cell>
        </row>
        <row r="863">
          <cell r="A863" t="str">
            <v>04.012.073-1</v>
          </cell>
          <cell r="B863" t="str">
            <v>CARGA DE MAT. C/PA-CARREGADEIRA DE 1,50M3, EXCL. DESPESAS C/CAMINHAO, P/CARGA DE 150T P/DIA DE 8:00H</v>
          </cell>
          <cell r="C863" t="str">
            <v>T</v>
          </cell>
        </row>
        <row r="864">
          <cell r="A864" t="str">
            <v>04.012.074-1</v>
          </cell>
          <cell r="B864" t="str">
            <v>CARGA DE MAT. C/PA-CARREGADEIRA DE 1,50M3, EXCL. DESPESAS C/CAMINHAO, P/CARGA DE 200T P/DIA DE 8:00H</v>
          </cell>
          <cell r="C864" t="str">
            <v>T</v>
          </cell>
        </row>
        <row r="865">
          <cell r="A865" t="str">
            <v>04.012.075-1</v>
          </cell>
          <cell r="B865" t="str">
            <v>CARGA DE MAT. C/PA-CARREGADEIRA DE 1,50M3, EXCL. DESPESAS C/CAMINHAO, P/CARGA DE 250T P/DIA DE 8:00H</v>
          </cell>
          <cell r="C865" t="str">
            <v>T</v>
          </cell>
        </row>
        <row r="866">
          <cell r="A866" t="str">
            <v>04.012.076-1</v>
          </cell>
          <cell r="B866" t="str">
            <v>CARGA DE MAT. C/PA-CARREGADEIRA DE 1,50M3, EXCL. DESPESAS C/CAMINHAO, P/CARGA DE 500T P/DIA DE 8:00H</v>
          </cell>
          <cell r="C866" t="str">
            <v>T</v>
          </cell>
        </row>
        <row r="867">
          <cell r="A867" t="str">
            <v>04.012.077-1</v>
          </cell>
          <cell r="B867" t="str">
            <v>CARGA DE MAT. C/PA-CARREGADEIRA DE 1,90M3, EXCL. DESPESAS C/CAMINHAO, P/CARGA DE 750T P/DIA DE 8:00H</v>
          </cell>
          <cell r="C867" t="str">
            <v>T</v>
          </cell>
        </row>
        <row r="868">
          <cell r="A868" t="str">
            <v>04.012.078-1</v>
          </cell>
          <cell r="B868" t="str">
            <v>CARGA DE MAT. C/PA-CARREGADEIRA DE 2,30M3, EXCL. DESPESAS C/CAMINHAO, P/CARGA DE 1000T P/DIA DE 8:00H</v>
          </cell>
          <cell r="C868" t="str">
            <v>T</v>
          </cell>
        </row>
        <row r="869">
          <cell r="A869" t="str">
            <v>04.012.999-0</v>
          </cell>
          <cell r="B869" t="str">
            <v>FAMILIA 04.012</v>
          </cell>
        </row>
        <row r="870">
          <cell r="A870" t="str">
            <v>04.013.015-0</v>
          </cell>
          <cell r="B870" t="str">
            <v>CARGA E DESC. DE CONTAINER</v>
          </cell>
          <cell r="C870" t="str">
            <v>UN</v>
          </cell>
        </row>
        <row r="871">
          <cell r="A871" t="str">
            <v>04.013.999-0</v>
          </cell>
          <cell r="B871" t="str">
            <v>FAMILIA 04.013</v>
          </cell>
        </row>
        <row r="872">
          <cell r="A872" t="str">
            <v>04.014.091-1</v>
          </cell>
          <cell r="B872" t="str">
            <v>CARGA E DESCARGA DE EQUIP. PESADOS, EM CARRETAS</v>
          </cell>
          <cell r="C872" t="str">
            <v>T</v>
          </cell>
        </row>
        <row r="873">
          <cell r="A873" t="str">
            <v>04.014.999-0</v>
          </cell>
          <cell r="B873" t="str">
            <v>FAMILIA 04.014</v>
          </cell>
        </row>
        <row r="874">
          <cell r="A874" t="str">
            <v>04.015.100-0</v>
          </cell>
          <cell r="B874" t="str">
            <v>CUSTO DE REEMBOLSO DE DESP. C/VEICULO PROPRIO CONSID. 50% DEUTILIZACAO E MEDIA PERCORRIDA ATE 1500KM</v>
          </cell>
          <cell r="C874" t="str">
            <v>KM</v>
          </cell>
        </row>
        <row r="875">
          <cell r="A875" t="str">
            <v>04.015.101-0</v>
          </cell>
          <cell r="B875" t="str">
            <v>CUSTO DE REEMBOLSO DE DESP. C/VEICULO PROPRIO CONSID. 50% DEUTILIZACAO E MEDIA MENSAL PERCORRIDA, ENTRE 1501 E 3000KM</v>
          </cell>
          <cell r="C875" t="str">
            <v>KM</v>
          </cell>
        </row>
        <row r="876">
          <cell r="A876" t="str">
            <v>04.015.105-0</v>
          </cell>
          <cell r="B876" t="str">
            <v>CUSTO DE REEMBOLSO DE DESP. C/VEICULO PROPRIO CONSID. 75% DEUTILIZACAO E MEDIA PERCORRIDA ATE 1500KM</v>
          </cell>
          <cell r="C876" t="str">
            <v>KM</v>
          </cell>
        </row>
        <row r="877">
          <cell r="A877" t="str">
            <v>04.015.106-0</v>
          </cell>
          <cell r="B877" t="str">
            <v>CUSTO DE REEMBOLSO DE DESP. C/VEICULO PROPRIO CONSID. 75% DEUTILIZACAO E MEDIA MENSAL PERCORRIDA ENTRE 1501 E 3000KM</v>
          </cell>
          <cell r="C877" t="str">
            <v>KM</v>
          </cell>
        </row>
        <row r="878">
          <cell r="A878" t="str">
            <v>04.015.110-0</v>
          </cell>
          <cell r="B878" t="str">
            <v>CUSTO DE REEMBOLSO DE DESP. C/VEICULO PROPRIO CONSID. 100% DE UTILIZACAO E MEDIA MENSAL PERCORRIDA ATE 1500KM</v>
          </cell>
          <cell r="C878" t="str">
            <v>KM</v>
          </cell>
        </row>
        <row r="879">
          <cell r="A879" t="str">
            <v>04.015.111-0</v>
          </cell>
          <cell r="B879" t="str">
            <v>CUSTO DE REEMBOLSO DE DESP. C/VEICULO PROPRIO CONSID. 100% DE UTILIZACAO E MEDIA MENSAL PERCORRIDA ENTRE 1501 E 3000KM</v>
          </cell>
          <cell r="C879" t="str">
            <v>KM</v>
          </cell>
        </row>
        <row r="880">
          <cell r="A880" t="str">
            <v>04.015.999-0</v>
          </cell>
          <cell r="B880" t="str">
            <v>FAMILIA 04.015</v>
          </cell>
        </row>
        <row r="881">
          <cell r="A881" t="str">
            <v>04.018.010-0</v>
          </cell>
          <cell r="B881" t="str">
            <v>RECEBIMENTO DE CARGA DE CAMINHAO BASCUL. EM SERV. DE CARGA MEC.</v>
          </cell>
          <cell r="C881" t="str">
            <v>T</v>
          </cell>
        </row>
        <row r="882">
          <cell r="A882" t="str">
            <v>04.018.020-1</v>
          </cell>
          <cell r="B882" t="str">
            <v>RECEBIMENTO DE CARGA, DESC. E MANOBRAS DE CAMINHAO BASCUL.,CAPAC. DE 8,00M3 OU 12T</v>
          </cell>
          <cell r="C882" t="str">
            <v>T</v>
          </cell>
        </row>
        <row r="883">
          <cell r="A883" t="str">
            <v>04.018.999-0</v>
          </cell>
          <cell r="B883" t="str">
            <v>FAMILIA 04.018</v>
          </cell>
          <cell r="C883" t="str">
            <v>0</v>
          </cell>
        </row>
        <row r="884">
          <cell r="A884" t="str">
            <v>04.020.122-0</v>
          </cell>
          <cell r="B884" t="str">
            <v>TRANSPORTE DE ANDAIME TUBULAR</v>
          </cell>
          <cell r="C884" t="str">
            <v>M2XKM</v>
          </cell>
        </row>
        <row r="885">
          <cell r="A885" t="str">
            <v>04.020.126-0</v>
          </cell>
          <cell r="B885" t="str">
            <v>TRANSPORTE DE ANDAIME SUSPENSO, TIPO PESADO, P/REVEST.</v>
          </cell>
          <cell r="C885" t="str">
            <v>UNXKM</v>
          </cell>
        </row>
        <row r="886">
          <cell r="A886" t="str">
            <v>04.020.131-0</v>
          </cell>
          <cell r="B886" t="str">
            <v>TRANSPORTE DE ANDAIME SUSPENSO, TIPO P/PINT.</v>
          </cell>
          <cell r="C886" t="str">
            <v>UNXKM</v>
          </cell>
        </row>
        <row r="887">
          <cell r="A887" t="str">
            <v>04.020.136-0</v>
          </cell>
          <cell r="B887" t="str">
            <v>TRANSPORTE DE ELEVADOR DE OBRAS, CONSTITUIDO POR CACAMBA, FUNIL E SILO</v>
          </cell>
          <cell r="C887" t="str">
            <v>UNXKM</v>
          </cell>
        </row>
        <row r="888">
          <cell r="A888" t="str">
            <v>04.020.999-0</v>
          </cell>
          <cell r="B888" t="str">
            <v>FAMILIA 04.020</v>
          </cell>
        </row>
        <row r="889">
          <cell r="A889" t="str">
            <v>04.021.010-0</v>
          </cell>
          <cell r="B889" t="str">
            <v>CARGA E DESC. MANUAL DE ANDAIME TUBULAR</v>
          </cell>
          <cell r="C889" t="str">
            <v>M2</v>
          </cell>
        </row>
        <row r="890">
          <cell r="A890" t="str">
            <v>04.021.015-0</v>
          </cell>
          <cell r="B890" t="str">
            <v>CARGA E DESC. MANUAL DE ANDAIME SUSPENSO TIPO PESADO, P/REVESTIM.</v>
          </cell>
          <cell r="C890" t="str">
            <v>UN</v>
          </cell>
        </row>
        <row r="891">
          <cell r="A891" t="str">
            <v>04.021.020-0</v>
          </cell>
          <cell r="B891" t="str">
            <v>CARGA E DESC. MANUAL DE ANDAIME SUSPENSO TIPO PESADO, P/PINT.</v>
          </cell>
          <cell r="C891" t="str">
            <v>UN</v>
          </cell>
        </row>
        <row r="892">
          <cell r="A892" t="str">
            <v>04.021.025-0</v>
          </cell>
          <cell r="B892" t="str">
            <v>CARGA E DESC. MANUAL DE ELEVADOR DE OBRAS</v>
          </cell>
          <cell r="C892" t="str">
            <v>UN</v>
          </cell>
        </row>
        <row r="893">
          <cell r="A893" t="str">
            <v>04.021.999-0</v>
          </cell>
          <cell r="B893" t="str">
            <v>INDICE DA FAMILIA</v>
          </cell>
        </row>
        <row r="894">
          <cell r="A894" t="str">
            <v>04.025.200-0</v>
          </cell>
          <cell r="B894" t="str">
            <v>TRANSPORTE ATE 25KM, MONT. E DESMONT. DE BATE-ESTACAS, C/MARTELO PESANDO ATE 1,5T</v>
          </cell>
          <cell r="C894" t="str">
            <v>UN</v>
          </cell>
        </row>
        <row r="895">
          <cell r="A895" t="str">
            <v>04.025.205-0</v>
          </cell>
          <cell r="B895" t="str">
            <v>TRANSPORTE ATE 25KM, MONT. E DESMONT. DE BATE ESTACAS, C/MARTELO PESANDO ATE 2,5T</v>
          </cell>
          <cell r="C895" t="str">
            <v>UN</v>
          </cell>
        </row>
        <row r="896">
          <cell r="A896" t="str">
            <v>04.025.210-0</v>
          </cell>
          <cell r="B896" t="str">
            <v>TRANSPORTE ATE 25KM, MONT. E DESMONT. DE BATE-ESTACAS TIPO FRANKI (MAQ. XVII), C/MARTELO PESANDO 1,5T</v>
          </cell>
          <cell r="C896" t="str">
            <v>UN</v>
          </cell>
        </row>
        <row r="897">
          <cell r="A897" t="str">
            <v>04.025.215-0</v>
          </cell>
          <cell r="B897" t="str">
            <v>TRANSPORTE ATE 25KM, MONT. E DESMONT. DE BATE-ESTACAS TIPO FRANKI (MAQ. XIII), C/MARTELO PESANDO 1,5T</v>
          </cell>
          <cell r="C897" t="str">
            <v>UN</v>
          </cell>
        </row>
        <row r="898">
          <cell r="A898" t="str">
            <v>04.025.999-0</v>
          </cell>
          <cell r="B898" t="str">
            <v>FAMILIA 04.025</v>
          </cell>
        </row>
        <row r="899">
          <cell r="A899" t="str">
            <v>CATEGORIA 05 - SERVIÇOS COMPLEMENTARES</v>
          </cell>
        </row>
        <row r="901">
          <cell r="A901" t="str">
            <v>05.001.001-0</v>
          </cell>
          <cell r="B901" t="str">
            <v>DEMOLICAO MANUAL DE CONCR. SIMPLES</v>
          </cell>
          <cell r="C901" t="str">
            <v>M3</v>
          </cell>
        </row>
        <row r="902">
          <cell r="A902" t="str">
            <v>05.001.002-1</v>
          </cell>
          <cell r="B902" t="str">
            <v>DEMOLICAO MANUAL DE CONCR. ARMADO, COMPREEND. PILARES, VIGASE LAJES</v>
          </cell>
          <cell r="C902" t="str">
            <v>M3</v>
          </cell>
        </row>
        <row r="903">
          <cell r="A903" t="str">
            <v>05.001.003-0</v>
          </cell>
          <cell r="B903" t="str">
            <v>DEMOLICAO MANUAL DE ALVEN. DE TIJ. FURADOS</v>
          </cell>
          <cell r="C903" t="str">
            <v>M3</v>
          </cell>
        </row>
        <row r="904">
          <cell r="A904" t="str">
            <v>05.001.004-0</v>
          </cell>
          <cell r="B904" t="str">
            <v>DEMOLICAO MANUAL DE ALVEN. DE TIJ. MACICOS</v>
          </cell>
          <cell r="C904" t="str">
            <v>M3</v>
          </cell>
        </row>
        <row r="905">
          <cell r="A905" t="str">
            <v>05.001.005-0</v>
          </cell>
          <cell r="B905" t="str">
            <v>DEMOLICAO MANUAL DE ALVEN. DE PEDRA ARGAMASSADA</v>
          </cell>
          <cell r="C905" t="str">
            <v>M3</v>
          </cell>
        </row>
        <row r="906">
          <cell r="A906" t="str">
            <v>05.001.006-0</v>
          </cell>
          <cell r="B906" t="str">
            <v>DEMOLICAO MANUAL DE ALVEN. DE PEDRA SECA</v>
          </cell>
          <cell r="C906" t="str">
            <v>M3</v>
          </cell>
        </row>
        <row r="907">
          <cell r="A907" t="str">
            <v>05.001.007-0</v>
          </cell>
          <cell r="B907" t="str">
            <v>DEMOLICAO DE REVESTIM. EM ARG. DE CAL E AREIA OU CIM. E SAIBRO</v>
          </cell>
          <cell r="C907" t="str">
            <v>M2</v>
          </cell>
        </row>
        <row r="908">
          <cell r="A908" t="str">
            <v>05.001.008-0</v>
          </cell>
          <cell r="B908" t="str">
            <v>DEMOLICAO DE REVESTIM. EM ARG. DE CIM. E AREIA EM PAREDE</v>
          </cell>
          <cell r="C908" t="str">
            <v>M2</v>
          </cell>
        </row>
        <row r="909">
          <cell r="A909" t="str">
            <v>05.001.009-0</v>
          </cell>
          <cell r="B909" t="str">
            <v>DEMOLICAO DE REVESTIM. EM AZUL., CERAM. OU MARM. EM PAREDE</v>
          </cell>
          <cell r="C909" t="str">
            <v>M2</v>
          </cell>
        </row>
        <row r="910">
          <cell r="A910" t="str">
            <v>05.001.010-0</v>
          </cell>
          <cell r="B910" t="str">
            <v>DEMOLICAO DE FILME (PELICULA) DE IMPERMEABIL. E RESPECTIVA TELA DE POLIESTER</v>
          </cell>
          <cell r="C910" t="str">
            <v>M2</v>
          </cell>
        </row>
        <row r="911">
          <cell r="A911" t="str">
            <v>05.001.011-0</v>
          </cell>
          <cell r="B911" t="str">
            <v>DEMOLICAO DE REVESTIM. DE PASTILHA, A PONTEIRO, C/RESPECTIVACAMADA DE ASSENT.</v>
          </cell>
          <cell r="C911" t="str">
            <v>M2</v>
          </cell>
        </row>
        <row r="912">
          <cell r="A912" t="str">
            <v>05.001.012-0</v>
          </cell>
          <cell r="B912" t="str">
            <v>DEMOLICAO DE REVESTIM. DE ARG. DE CIM. E AREIA E IMPERMEABIL. EM RESERVATORIOS OU OUTRA SUPERF. DE CONCR.</v>
          </cell>
          <cell r="C912" t="str">
            <v>M2</v>
          </cell>
        </row>
        <row r="913">
          <cell r="A913" t="str">
            <v>05.001.013-0</v>
          </cell>
          <cell r="B913" t="str">
            <v>DEMOLICAO A PONTEIRO DE ARREMATE DE PATIO CIMENTADO P/REEXECUCAO DO MESMO</v>
          </cell>
          <cell r="C913" t="str">
            <v>M2</v>
          </cell>
        </row>
        <row r="914">
          <cell r="A914" t="str">
            <v>05.001.014-0</v>
          </cell>
          <cell r="B914" t="str">
            <v>DEMOLICAO DE ARG. DE ASSENT. DE AZUL., CERAM. OU MARM. EM PAREDE</v>
          </cell>
          <cell r="C914" t="str">
            <v>M2</v>
          </cell>
        </row>
        <row r="915">
          <cell r="A915" t="str">
            <v>05.001.015-0</v>
          </cell>
          <cell r="B915" t="str">
            <v>DEMOLICAO DE PISO DE LADRILHO C/RESPECTIVA CAMADA DE ARG. DEASSENT.</v>
          </cell>
          <cell r="C915" t="str">
            <v>M2</v>
          </cell>
        </row>
        <row r="916">
          <cell r="A916" t="str">
            <v>05.001.016-0</v>
          </cell>
          <cell r="B916" t="str">
            <v>DEMOLICAO MANUAL DE PISO CIMENTADO</v>
          </cell>
          <cell r="C916" t="str">
            <v>M2</v>
          </cell>
        </row>
        <row r="917">
          <cell r="A917" t="str">
            <v>05.001.017-0</v>
          </cell>
          <cell r="B917" t="str">
            <v>DEMOLICAO MANUAL DE PAVIMENT. DE CONCR. ASFALTICO DE 5CM DEESP.</v>
          </cell>
          <cell r="C917" t="str">
            <v>M2</v>
          </cell>
        </row>
        <row r="918">
          <cell r="A918" t="str">
            <v>05.001.018-0</v>
          </cell>
          <cell r="B918" t="str">
            <v>DEMOLICAO MANUAL DE PISO CIMENTADO E DA RESPECTIVA BASE DE CONCR. OU PASSEIO DE CONCR.</v>
          </cell>
          <cell r="C918" t="str">
            <v>M2</v>
          </cell>
        </row>
        <row r="919">
          <cell r="A919" t="str">
            <v>05.001.019-0</v>
          </cell>
          <cell r="B919" t="str">
            <v>DEMOLICAO MANUAL DE PAVIMENT. DE MACADAME BETUMINOSO</v>
          </cell>
          <cell r="C919" t="str">
            <v>M3</v>
          </cell>
        </row>
        <row r="920">
          <cell r="A920" t="str">
            <v>05.001.020-0</v>
          </cell>
          <cell r="B920" t="str">
            <v>DEMOLICAO DE PISO DE MARM., SOLEIRA, PEITORIS E ESCADAS C/RESPECTIVA CAMADA DE ARG. DE ASSENT.</v>
          </cell>
          <cell r="C920" t="str">
            <v>M2</v>
          </cell>
        </row>
        <row r="921">
          <cell r="A921" t="str">
            <v>05.001.021-0</v>
          </cell>
          <cell r="B921" t="str">
            <v>DEMOLICAO A PONTEIRO, DE BASE SUPORTE, CONTRAPISO, CAMADA REGULARIZADORA OU DE ASSENT. DE TACOS, CERAM. E AZUL.</v>
          </cell>
          <cell r="C921" t="str">
            <v>M2</v>
          </cell>
        </row>
        <row r="922">
          <cell r="A922" t="str">
            <v>05.001.031-0</v>
          </cell>
          <cell r="B922" t="str">
            <v>DEMOLICAO DE PISO DE ALTA RESISTENCIA</v>
          </cell>
          <cell r="C922" t="str">
            <v>M2</v>
          </cell>
        </row>
        <row r="923">
          <cell r="A923" t="str">
            <v>05.001.033-0</v>
          </cell>
          <cell r="B923" t="str">
            <v>DEMOLICAO MANUAL DE CONCR. ARMADO, ESTANDO AS PC. EM POSICAOESPECIAL SOBRE TER. OU PLANO HORIZ. DE TRAB.</v>
          </cell>
          <cell r="C923" t="str">
            <v>M3</v>
          </cell>
        </row>
        <row r="924">
          <cell r="A924" t="str">
            <v>05.001.035-0</v>
          </cell>
          <cell r="B924" t="str">
            <v>DEMOLICAO DE RODAPE DE ALTA RESISTENCIA</v>
          </cell>
          <cell r="C924" t="str">
            <v>M</v>
          </cell>
        </row>
        <row r="925">
          <cell r="A925" t="str">
            <v>05.001.039-0</v>
          </cell>
          <cell r="B925" t="str">
            <v>DEMOLICAO DE DIVISORIAS DE PLACAS DE MARMORITE OU CONCR.</v>
          </cell>
          <cell r="C925" t="str">
            <v>M2</v>
          </cell>
        </row>
        <row r="926">
          <cell r="A926" t="str">
            <v>05.001.040-0</v>
          </cell>
          <cell r="B926" t="str">
            <v>REMOCAO DE TELHAS DE ALUMINIO, EXCL. MADEIRAM.</v>
          </cell>
          <cell r="C926" t="str">
            <v>M2</v>
          </cell>
        </row>
        <row r="927">
          <cell r="A927" t="str">
            <v>05.001.042-0</v>
          </cell>
          <cell r="B927" t="str">
            <v>REMOCAO DE COBERT. DE TELHAS DE CIM.-AMIANTO CONVENCIONAL ONDULADA, EXCL. MADEIRAM.</v>
          </cell>
          <cell r="C927" t="str">
            <v>M2</v>
          </cell>
        </row>
        <row r="928">
          <cell r="A928" t="str">
            <v>05.001.043-0</v>
          </cell>
          <cell r="B928" t="str">
            <v>REMOCAO DE COBERT. DE TELHAS COLONIAIS, EXCL. MADEIRAM.</v>
          </cell>
          <cell r="C928" t="str">
            <v>M2</v>
          </cell>
        </row>
        <row r="929">
          <cell r="A929" t="str">
            <v>05.001.044-0</v>
          </cell>
          <cell r="B929" t="str">
            <v>REMOCAO DE COBERT. DE TELHAS FRANCESAS, EXCL. MADEIRAM.</v>
          </cell>
          <cell r="C929" t="str">
            <v>M2</v>
          </cell>
        </row>
        <row r="930">
          <cell r="A930" t="str">
            <v>05.001.046-0</v>
          </cell>
          <cell r="B930" t="str">
            <v>REMOCAO DE COBERT. DE TELHAS DE CIM.-AMIANTO, TIPO CALHA, C/90CM DE LARG. OU MET., EXCL. MADEIRAM.</v>
          </cell>
          <cell r="C930" t="str">
            <v>M2</v>
          </cell>
        </row>
        <row r="931">
          <cell r="A931" t="str">
            <v>05.001.047-0</v>
          </cell>
          <cell r="B931" t="str">
            <v>REMOCAO DE COBERT. DE TELHAS DE CIM.-AMIANTO, TIPO MAXI-PLACOU CALHA C/ 43 OU 49CM DE LARG., INCL. MADEIRAM.</v>
          </cell>
          <cell r="C931" t="str">
            <v>M2</v>
          </cell>
        </row>
        <row r="932">
          <cell r="A932" t="str">
            <v>05.001.048-0</v>
          </cell>
          <cell r="B932" t="str">
            <v>REMOCAO DE COBERT. DE TELHAS DE CIM.-AMIANTO, TIPO MAXI-PLACOU CALHA C/ 43 OU 49CM DE LARG, EXCL. MADEIRAM.</v>
          </cell>
          <cell r="C932" t="str">
            <v>M2</v>
          </cell>
        </row>
        <row r="933">
          <cell r="A933" t="str">
            <v>05.001.050-0</v>
          </cell>
          <cell r="B933" t="str">
            <v>REMOCAO DE COBERT. DE TELHAS COLONIAIS, INCL. MADEIRAM.</v>
          </cell>
          <cell r="C933" t="str">
            <v>M2</v>
          </cell>
        </row>
        <row r="934">
          <cell r="A934" t="str">
            <v>05.001.051-0</v>
          </cell>
          <cell r="B934" t="str">
            <v>REMOCAO DE COBERT. DE TELHAS DE ARDOSIA, INCL. MADEIRAM.</v>
          </cell>
          <cell r="C934" t="str">
            <v>M2</v>
          </cell>
        </row>
        <row r="935">
          <cell r="A935" t="str">
            <v>05.001.052-0</v>
          </cell>
          <cell r="B935" t="str">
            <v>REMOCAO DE COBERT. DE TELHAS FRANCESAS, INCL. MADEIRAM.</v>
          </cell>
          <cell r="C935" t="str">
            <v>M2</v>
          </cell>
        </row>
        <row r="936">
          <cell r="A936" t="str">
            <v>05.001.053-0</v>
          </cell>
          <cell r="B936" t="str">
            <v>REMOCAO DE COBERT. DE TELHAS DE CIM.-AMIANTO CONVENCIONAL ONDULADA, INCL. MADEIRAM.</v>
          </cell>
          <cell r="C936" t="str">
            <v>M2</v>
          </cell>
        </row>
        <row r="937">
          <cell r="A937" t="str">
            <v>05.001.054-0</v>
          </cell>
          <cell r="B937" t="str">
            <v>REMOCAO DE COBERT. DE TELHAS DE CIM.-AMIANTO, TIPO CALHA, C/90CM DE LARG. OU MET., INCL. MADEIRAM.</v>
          </cell>
          <cell r="C937" t="str">
            <v>M2</v>
          </cell>
        </row>
        <row r="938">
          <cell r="A938" t="str">
            <v>05.001.055-0</v>
          </cell>
          <cell r="B938" t="str">
            <v>REMOCAO DE FORRO DE ESTUQUE, GESSO, PLACAS PRENSADAS E SEMELHANTES</v>
          </cell>
          <cell r="C938" t="str">
            <v>M2</v>
          </cell>
        </row>
        <row r="939">
          <cell r="A939" t="str">
            <v>05.001.056-0</v>
          </cell>
          <cell r="B939" t="str">
            <v>REMOCAO MANUAL CUIDADOSA DA CAMADA DE CAPEAMENTO DE CONCR. ARMADO C/CINZEL, PONTEIRO E ESCOVA DE ACO</v>
          </cell>
          <cell r="C939" t="str">
            <v>M3</v>
          </cell>
        </row>
        <row r="940">
          <cell r="A940" t="str">
            <v>05.001.057-0</v>
          </cell>
          <cell r="B940" t="str">
            <v>REMOCAO CUIDADOSA DA CAMADA DE CAPEAMENTO DE CONCR. ARMADO,C/ESP. DE 3CM, C/CINZEL, PONTEIRO E ESCOVA DE ACO</v>
          </cell>
          <cell r="C940" t="str">
            <v>M2</v>
          </cell>
        </row>
        <row r="941">
          <cell r="A941" t="str">
            <v>05.001.058-0</v>
          </cell>
          <cell r="B941" t="str">
            <v>REMOCAO CUIDADOSA DA CAMADA DE CAPEAMENTO DE CONCR. ARMADO,C/ESP. DE 5CM C/CINZEL, PONTEIRO E ESCOVA DE ACO</v>
          </cell>
          <cell r="C941" t="str">
            <v>M2</v>
          </cell>
        </row>
        <row r="942">
          <cell r="A942" t="str">
            <v>05.001.060-0</v>
          </cell>
          <cell r="B942" t="str">
            <v>REMOCACO MANUAL DE PASSEIO DE PEDRA PORTUGUESA</v>
          </cell>
          <cell r="C942" t="str">
            <v>M2</v>
          </cell>
        </row>
        <row r="943">
          <cell r="A943" t="str">
            <v>05.001.061-0</v>
          </cell>
          <cell r="B943" t="str">
            <v>REMOCAO MANUAL DE PAVIMENT. DE LAJOES DE GRAN. EM PASSEIO</v>
          </cell>
          <cell r="C943" t="str">
            <v>M2</v>
          </cell>
        </row>
        <row r="944">
          <cell r="A944" t="str">
            <v>05.001.062-0</v>
          </cell>
          <cell r="B944" t="str">
            <v>REMOCAO DE PLAQUEAMENTO DE CONCR.</v>
          </cell>
          <cell r="C944" t="str">
            <v>M2</v>
          </cell>
        </row>
        <row r="945">
          <cell r="A945" t="str">
            <v>05.001.063-0</v>
          </cell>
          <cell r="B945" t="str">
            <v>REMOCAO CUIDADOSA DE CAMADA DE PROT. DE IMPERMEABIL.</v>
          </cell>
          <cell r="C945" t="str">
            <v>M2</v>
          </cell>
        </row>
        <row r="946">
          <cell r="A946" t="str">
            <v>05.001.064-0</v>
          </cell>
          <cell r="B946" t="str">
            <v>REMOCAO DE CAMADA DE ISOLAMENTO TERMICO DE TERRACO OU DE ENCHIMENTO EM BANHEIROS, ETC</v>
          </cell>
          <cell r="C946" t="str">
            <v>M2</v>
          </cell>
        </row>
        <row r="947">
          <cell r="A947" t="str">
            <v>05.001.065-0</v>
          </cell>
          <cell r="B947" t="str">
            <v>REMOCAO DE TERRA OU ENTULHO, A PA, ATE A DIST. HORIZ. DE 5,00M</v>
          </cell>
          <cell r="C947" t="str">
            <v>M3</v>
          </cell>
        </row>
        <row r="948">
          <cell r="A948" t="str">
            <v>05.001.066-0</v>
          </cell>
          <cell r="B948" t="str">
            <v>REMOCAO MANUAL DE MAT. ROCHOSO, EM BL. DE 15KG, A 1,50M DE ALT.</v>
          </cell>
          <cell r="C948" t="str">
            <v>M3</v>
          </cell>
        </row>
        <row r="949">
          <cell r="A949" t="str">
            <v>05.001.067-0</v>
          </cell>
          <cell r="B949" t="str">
            <v>REMOCAO MANUAL DE MAT. ROCHOSO, EM BL. DE ATE 15KG, A 2,50MDE DIST.</v>
          </cell>
          <cell r="C949" t="str">
            <v>M3</v>
          </cell>
        </row>
        <row r="950">
          <cell r="A950" t="str">
            <v>05.001.068-0</v>
          </cell>
          <cell r="B950" t="str">
            <v>REMOCAO, A PA, DE CASCALHO E PO DE MAT. ROCHOSO, A 1,50M DEALT.</v>
          </cell>
          <cell r="C950" t="str">
            <v>M3</v>
          </cell>
        </row>
        <row r="951">
          <cell r="A951" t="str">
            <v>05.001.069-0</v>
          </cell>
          <cell r="B951" t="str">
            <v>REMOCAO, A PA, DE CASCALHO E PO DE MAT. ROCHOSO, A 2,50M DEDIST.</v>
          </cell>
          <cell r="C951" t="str">
            <v>M3</v>
          </cell>
        </row>
        <row r="952">
          <cell r="A952" t="str">
            <v>05.001.070-0</v>
          </cell>
          <cell r="B952" t="str">
            <v>REMOCAO DE PAVIMENT. DE LAJOTAS DE CONCR., ALTAMENTE VIBRADO, INTERTRAVADO, PRE-FABRICADO</v>
          </cell>
          <cell r="C952" t="str">
            <v>M2</v>
          </cell>
        </row>
        <row r="953">
          <cell r="A953" t="str">
            <v>05.001.071-0</v>
          </cell>
          <cell r="B953" t="str">
            <v>REMOCAO CUIDADOSA DE PEITORIL, SOLEIRA OU CHAPIN</v>
          </cell>
          <cell r="C953" t="str">
            <v>M</v>
          </cell>
        </row>
        <row r="954">
          <cell r="A954" t="str">
            <v>05.001.072-0</v>
          </cell>
          <cell r="B954" t="str">
            <v>REMOCAO DE CALHAS E CONDUTORES</v>
          </cell>
          <cell r="C954" t="str">
            <v>M</v>
          </cell>
        </row>
        <row r="955">
          <cell r="A955" t="str">
            <v>05.001.073-0</v>
          </cell>
          <cell r="B955" t="str">
            <v>REMOCAO DE PLACAS DE PISO VINILICO</v>
          </cell>
          <cell r="C955" t="str">
            <v>M2</v>
          </cell>
        </row>
        <row r="956">
          <cell r="A956" t="str">
            <v>05.001.074-0</v>
          </cell>
          <cell r="B956" t="str">
            <v>REMOCAO DE FORRO OU LAMBRI DE FRISOS DE MAD. OU PLACAS DE AGLOMERADO PRENSADO OU SEMELHANTE</v>
          </cell>
          <cell r="C956" t="str">
            <v>M2</v>
          </cell>
        </row>
        <row r="957">
          <cell r="A957" t="str">
            <v>05.001.075-0</v>
          </cell>
          <cell r="B957" t="str">
            <v>REMOCAO DE PISO DE TACOS</v>
          </cell>
          <cell r="C957" t="str">
            <v>M2</v>
          </cell>
        </row>
        <row r="958">
          <cell r="A958" t="str">
            <v>05.001.076-0</v>
          </cell>
          <cell r="B958" t="str">
            <v>REMOCAO DE DIVISORIA DE MAD., PRE-MOLD., PRENSADO OU SEMELHANTE</v>
          </cell>
          <cell r="C958" t="str">
            <v>M2</v>
          </cell>
        </row>
        <row r="959">
          <cell r="A959" t="str">
            <v>05.001.077-0</v>
          </cell>
          <cell r="B959" t="str">
            <v>REMOCAO DE ESCADA DE MAD.</v>
          </cell>
          <cell r="C959" t="str">
            <v>M</v>
          </cell>
        </row>
        <row r="960">
          <cell r="A960" t="str">
            <v>05.001.078-0</v>
          </cell>
          <cell r="B960" t="str">
            <v>REMOCAO DE RODAPE DE MAD., CERAM. OU SEMELHANTE</v>
          </cell>
          <cell r="C960" t="str">
            <v>M</v>
          </cell>
        </row>
        <row r="961">
          <cell r="A961" t="str">
            <v>05.001.079-0</v>
          </cell>
          <cell r="B961" t="str">
            <v>REMOCAO DE FRISOS DE ASSOALHO</v>
          </cell>
          <cell r="C961" t="str">
            <v>M2</v>
          </cell>
        </row>
        <row r="962">
          <cell r="A962" t="str">
            <v>05.001.080-0</v>
          </cell>
          <cell r="B962" t="str">
            <v>REMOCAO DE CARPETE OU TAPETE COLADO NO PISO</v>
          </cell>
          <cell r="C962" t="str">
            <v>M2</v>
          </cell>
        </row>
        <row r="963">
          <cell r="A963" t="str">
            <v>05.001.081-0</v>
          </cell>
          <cell r="B963" t="str">
            <v>REMOCAO DE RIPAS, S/APROVEITAMENTO DO MAT. RETIRADO</v>
          </cell>
          <cell r="C963" t="str">
            <v>M</v>
          </cell>
        </row>
        <row r="964">
          <cell r="A964" t="str">
            <v>05.001.083-0</v>
          </cell>
          <cell r="B964" t="str">
            <v>REMOCAO DE PLACAS DE MURO PRE-MOLDADO, C/APROVEITAMENTO DO MAT.</v>
          </cell>
          <cell r="C964" t="str">
            <v>M2</v>
          </cell>
        </row>
        <row r="965">
          <cell r="A965" t="str">
            <v>05.001.085-0</v>
          </cell>
          <cell r="B965" t="str">
            <v>REMOCAO, A PA, DE CASCALHO OU LAMA A 1,50M DE ALT. EM LOGRADOURO (BECO) DE ATE 2,00M, EM FAVELAS</v>
          </cell>
          <cell r="C965" t="str">
            <v>M3</v>
          </cell>
        </row>
        <row r="966">
          <cell r="A966" t="str">
            <v>05.001.123-0</v>
          </cell>
          <cell r="B966" t="str">
            <v>REMOCAO DE LEITO FILTRANTE</v>
          </cell>
          <cell r="C966" t="str">
            <v>M3</v>
          </cell>
        </row>
        <row r="967">
          <cell r="A967" t="str">
            <v>05.001.124-0</v>
          </cell>
          <cell r="B967" t="str">
            <v>REMOCAO DE TUBUL. DE ACO</v>
          </cell>
          <cell r="C967" t="str">
            <v>KG</v>
          </cell>
        </row>
        <row r="968">
          <cell r="A968" t="str">
            <v>05.001.125-0</v>
          </cell>
          <cell r="B968" t="str">
            <v>REMOCAO DE TUBUL. DE FºFº, C/DIAM. DE 50 A 300MM</v>
          </cell>
          <cell r="C968" t="str">
            <v>M</v>
          </cell>
        </row>
        <row r="969">
          <cell r="A969" t="str">
            <v>05.001.126-0</v>
          </cell>
          <cell r="B969" t="str">
            <v>REMOCAO DE TUBUL. DE FºFº, C/DIAM. DE 400 A 600MM</v>
          </cell>
          <cell r="C969" t="str">
            <v>M</v>
          </cell>
        </row>
        <row r="970">
          <cell r="A970" t="str">
            <v>05.001.127-0</v>
          </cell>
          <cell r="B970" t="str">
            <v>REMOCAO DE TUBUL. DE FºFº, C/DIAM. DE 700 A 1200MM</v>
          </cell>
          <cell r="C970" t="str">
            <v>M</v>
          </cell>
        </row>
        <row r="971">
          <cell r="A971" t="str">
            <v>05.001.128-0</v>
          </cell>
          <cell r="B971" t="str">
            <v>REMOCAO DE TUBO DE CONCR., C/DIAM. ACIMA DE 1500MM</v>
          </cell>
          <cell r="C971" t="str">
            <v>M</v>
          </cell>
        </row>
        <row r="972">
          <cell r="A972" t="str">
            <v>05.001.130-0</v>
          </cell>
          <cell r="B972" t="str">
            <v>REMOCAO DE VIDRO ATE 0,30 X 0,30M, C/LIMP. LOCAL</v>
          </cell>
          <cell r="C972" t="str">
            <v>M2</v>
          </cell>
        </row>
        <row r="973">
          <cell r="A973" t="str">
            <v>05.001.131-0</v>
          </cell>
          <cell r="B973" t="str">
            <v>REMOCAO DE VIDRO ACIMA DE 0,30 X 0,30M, C/LIMP. LOCAL</v>
          </cell>
          <cell r="C973" t="str">
            <v>M2</v>
          </cell>
        </row>
        <row r="974">
          <cell r="A974" t="str">
            <v>05.001.132-0</v>
          </cell>
          <cell r="B974" t="str">
            <v>REMOCAO DE CERCA DE ARAME FARPADO E MOIROES</v>
          </cell>
          <cell r="C974" t="str">
            <v>M</v>
          </cell>
        </row>
        <row r="975">
          <cell r="A975" t="str">
            <v>05.001.133-0</v>
          </cell>
          <cell r="B975" t="str">
            <v>ARRANCAMENTO DE BARROTEAMENTO ATE 3" X 9" OU DE GRAZEPES CHUMBADOS EM PISO, S/APROVEITAMENTO DO MAT. RETIRADO</v>
          </cell>
          <cell r="C975" t="str">
            <v>M2</v>
          </cell>
        </row>
        <row r="976">
          <cell r="A976" t="str">
            <v>05.001.134-0</v>
          </cell>
          <cell r="B976" t="str">
            <v>ARRANCAMENTO DE PORTAS, JANELAS E CAIXILHOS DE AR CONDICIONADO OU OUTROS</v>
          </cell>
          <cell r="C976" t="str">
            <v>UN</v>
          </cell>
        </row>
        <row r="977">
          <cell r="A977" t="str">
            <v>05.001.135-0</v>
          </cell>
          <cell r="B977" t="str">
            <v>ARRANCAMENTO DE TUBOS DE CONCR. E MANILHAS CERAM. C/DIAM. DE0,70 A 1,50M</v>
          </cell>
          <cell r="C977" t="str">
            <v>M</v>
          </cell>
        </row>
        <row r="978">
          <cell r="A978" t="str">
            <v>05.001.136-0</v>
          </cell>
          <cell r="B978" t="str">
            <v>ARRANCAMENTO DE TUBOS DE CONCR. E MANILHAS CERAM. C/DIAM. DE0,10 A 0,30M</v>
          </cell>
          <cell r="C978" t="str">
            <v>M</v>
          </cell>
        </row>
        <row r="979">
          <cell r="A979" t="str">
            <v>05.001.137-0</v>
          </cell>
          <cell r="B979" t="str">
            <v>ARRANCAMENTO DE TUBOS DE CONCR. E MANILHAS CERAM. C/DIAM. DE0,40 A 0,60M</v>
          </cell>
          <cell r="C979" t="str">
            <v>M</v>
          </cell>
        </row>
        <row r="980">
          <cell r="A980" t="str">
            <v>05.001.138-0</v>
          </cell>
          <cell r="B980" t="str">
            <v>ARRANCAMENTO DE TUBUL. DE FºGALV., S/ESCAV. OU RASGO EM ALVEN.</v>
          </cell>
          <cell r="C980" t="str">
            <v>M</v>
          </cell>
        </row>
        <row r="981">
          <cell r="A981" t="str">
            <v>05.001.139-0</v>
          </cell>
          <cell r="B981" t="str">
            <v>ARRANCAMENTO DE TUBUL. DE FºFº C/DIM. ATE 0,15M, S/ESCAV. OURASGO EM ALVEN.</v>
          </cell>
          <cell r="C981" t="str">
            <v>M</v>
          </cell>
        </row>
        <row r="982">
          <cell r="A982" t="str">
            <v>05.001.141-0</v>
          </cell>
          <cell r="B982" t="str">
            <v>ARRANCAMENTO DE TENTOS OU TRAVESSOES, DE GRAN. OU CONCR.</v>
          </cell>
          <cell r="C982" t="str">
            <v>M</v>
          </cell>
        </row>
        <row r="983">
          <cell r="A983" t="str">
            <v>05.001.142-0</v>
          </cell>
          <cell r="B983" t="str">
            <v>ARRANCAMENTO DE MEIOS-FIOS, DE GRAN. OU CONCR., RETOS OU CURVOS</v>
          </cell>
          <cell r="C983" t="str">
            <v>M</v>
          </cell>
        </row>
        <row r="984">
          <cell r="A984" t="str">
            <v>05.001.143-0</v>
          </cell>
          <cell r="B984" t="str">
            <v>ARRANCAMENTO DE PARALELEP.</v>
          </cell>
          <cell r="C984" t="str">
            <v>M2</v>
          </cell>
        </row>
        <row r="985">
          <cell r="A985" t="str">
            <v>05.001.144-0</v>
          </cell>
          <cell r="B985" t="str">
            <v>ARRANCAMENTO DE APARELHOS DE ILUMINACAO</v>
          </cell>
          <cell r="C985" t="str">
            <v>UN</v>
          </cell>
        </row>
        <row r="986">
          <cell r="A986" t="str">
            <v>05.001.145-0</v>
          </cell>
          <cell r="B986" t="str">
            <v>ARRANCAMENTO DE APARELHOS SANIT.</v>
          </cell>
          <cell r="C986" t="str">
            <v>UN</v>
          </cell>
        </row>
        <row r="987">
          <cell r="A987" t="str">
            <v>05.001.146-0</v>
          </cell>
          <cell r="B987" t="str">
            <v>ARRANCAMENTO DE BANCADA DE PIA OU BANCA SECA ATE 1,00M DE ALT. E ATE 0,80M DE LARG.</v>
          </cell>
          <cell r="C987" t="str">
            <v>M</v>
          </cell>
        </row>
        <row r="988">
          <cell r="A988" t="str">
            <v>05.001.147-0</v>
          </cell>
          <cell r="B988" t="str">
            <v>ARRANCAMENTO DE GRADES, GRADIS, ALAMBRADOS, CERCAS E PORTOES</v>
          </cell>
          <cell r="C988" t="str">
            <v>M2</v>
          </cell>
        </row>
        <row r="989">
          <cell r="A989" t="str">
            <v>05.001.148-0</v>
          </cell>
          <cell r="B989" t="str">
            <v>ARRANCAMENTO DE CALHA QUEBRADA EM ENCOSTA</v>
          </cell>
          <cell r="C989" t="str">
            <v>UN</v>
          </cell>
        </row>
        <row r="990">
          <cell r="A990" t="str">
            <v>05.001.160-0</v>
          </cell>
          <cell r="B990" t="str">
            <v>PERCUSSAO C/BATIDAS LEVES, S/RETIRADA DO MAT.</v>
          </cell>
          <cell r="C990" t="str">
            <v>M2</v>
          </cell>
        </row>
        <row r="991">
          <cell r="A991" t="str">
            <v>05.001.162-0</v>
          </cell>
          <cell r="B991" t="str">
            <v>RETIRADA DE IMPERMEABIL. FLEXIVEL (ASF., ETC)</v>
          </cell>
          <cell r="C991" t="str">
            <v>M2</v>
          </cell>
        </row>
        <row r="992">
          <cell r="A992" t="str">
            <v>05.001.163-0</v>
          </cell>
          <cell r="B992" t="str">
            <v>RETIRADA CUIDADOSA DE AZUL. OU LADRILHOS E RESPECTIVA ARG. DE ASSENT.</v>
          </cell>
          <cell r="C992" t="str">
            <v>M2</v>
          </cell>
        </row>
        <row r="993">
          <cell r="A993" t="str">
            <v>05.001.168-0</v>
          </cell>
          <cell r="B993" t="str">
            <v>RECOLOCACAO DE CALHA EM ENCOSTA</v>
          </cell>
          <cell r="C993" t="str">
            <v>UN</v>
          </cell>
        </row>
        <row r="994">
          <cell r="A994" t="str">
            <v>05.001.169-0</v>
          </cell>
          <cell r="B994" t="str">
            <v>RECOLOCACAO DE TACOS SOLTOS USANDO PICHE, PEDRISCO E ARG. DECIM. E SAIBRO NO TRACO 1:6, C/REMOCAO DA BASE EXIST.</v>
          </cell>
          <cell r="C994" t="str">
            <v>M2</v>
          </cell>
        </row>
        <row r="995">
          <cell r="A995" t="str">
            <v>05.001.170-0</v>
          </cell>
          <cell r="B995" t="str">
            <v>TRANSPORTE HORIZ. DE MAT. DE 1ªCAT. OU ENTULHO, EM CARRINHOS, A 10,00M DE DIST.</v>
          </cell>
          <cell r="C995" t="str">
            <v>M3</v>
          </cell>
        </row>
        <row r="996">
          <cell r="A996" t="str">
            <v>05.001.171-0</v>
          </cell>
          <cell r="B996" t="str">
            <v>TRANSPORTE HORIZ. DE MAT. DE 1ªCAT. OU ENTULHO, EM CARRINHOS, A 20,00M DE DIST.</v>
          </cell>
          <cell r="C996" t="str">
            <v>M3</v>
          </cell>
        </row>
        <row r="997">
          <cell r="A997" t="str">
            <v>05.001.172-0</v>
          </cell>
          <cell r="B997" t="str">
            <v>TRANSPORTE HORIZ. DE MAT. DE 1ªCAT. OU ENTULHO, EM CARRINHOS, A 30,00M DE DIST.</v>
          </cell>
          <cell r="C997" t="str">
            <v>M3</v>
          </cell>
        </row>
        <row r="998">
          <cell r="A998" t="str">
            <v>05.001.173-0</v>
          </cell>
          <cell r="B998" t="str">
            <v>TRANSPORTE HORIZ. DE MAT. DE 1ºCAT. OU ENTULHO, EM CARRINHOS, A 60,00M DE DIST.</v>
          </cell>
          <cell r="C998" t="str">
            <v>M3</v>
          </cell>
        </row>
        <row r="999">
          <cell r="A999" t="str">
            <v>05.001.174-0</v>
          </cell>
          <cell r="B999" t="str">
            <v>TRANSPORTE HORIZ. DE ENTULHO OU LAMA EM CARRINHO, EM FAVELAS</v>
          </cell>
          <cell r="C999" t="str">
            <v>M3</v>
          </cell>
        </row>
        <row r="1000">
          <cell r="A1000" t="str">
            <v>05.001.175-0</v>
          </cell>
          <cell r="B1000" t="str">
            <v>TRANSPORTE DE MAT. ENCOSTA ACIMA, EM CARRINHOS</v>
          </cell>
          <cell r="C1000" t="str">
            <v>T X M</v>
          </cell>
        </row>
        <row r="1001">
          <cell r="A1001" t="str">
            <v>05.001.176-0</v>
          </cell>
          <cell r="B1001" t="str">
            <v>TRANSPORTE DE MAT. ENCOSTA ABAIXO, EM CARRINHOS</v>
          </cell>
          <cell r="C1001" t="str">
            <v>T X M</v>
          </cell>
        </row>
        <row r="1002">
          <cell r="A1002" t="str">
            <v>05.001.185-0</v>
          </cell>
          <cell r="B1002" t="str">
            <v>TRANSPORTE DE MAT. ENCOSTA ACIMA, SERV. INTEIRAMENTE MANUAL</v>
          </cell>
          <cell r="C1002" t="str">
            <v>T X M</v>
          </cell>
        </row>
        <row r="1003">
          <cell r="A1003" t="str">
            <v>05.001.186-0</v>
          </cell>
          <cell r="B1003" t="str">
            <v>TRANSPORTE DE MAT. ENCOSTA ABAIXO, SERV INTEIRAMENTE MANUAL</v>
          </cell>
          <cell r="C1003" t="str">
            <v>T X M</v>
          </cell>
        </row>
        <row r="1004">
          <cell r="A1004" t="str">
            <v>05.001.195-0</v>
          </cell>
          <cell r="B1004" t="str">
            <v>TRANSPORTE DE MAT. DE GRANDE VOLUME E BAIXO PESO ESPECIFICO,SERV. INTEIRAMENTE MANUAL, ENCOSTA ACIMA</v>
          </cell>
          <cell r="C1004" t="str">
            <v>M3 X M</v>
          </cell>
        </row>
        <row r="1005">
          <cell r="A1005" t="str">
            <v>05.001.196-0</v>
          </cell>
          <cell r="B1005" t="str">
            <v>TRANSPORTE DE MAT. DE GRANDE VOLUME E BAIXO PESO ESPECIFICO,SERV. INTEIRAMENTE MANUAL, ENCOSTA ABAIXO</v>
          </cell>
          <cell r="C1005" t="str">
            <v>M3 X M</v>
          </cell>
        </row>
        <row r="1006">
          <cell r="A1006" t="str">
            <v>05.001.205-0</v>
          </cell>
          <cell r="B1006" t="str">
            <v>TRANSPORTE MANUAL DE CALHA ATE O LOCAL DO ASSENTAMENTO,ENCOSTA ACIMA</v>
          </cell>
          <cell r="C1006" t="str">
            <v>UN X M</v>
          </cell>
        </row>
        <row r="1007">
          <cell r="A1007" t="str">
            <v>05.001.206-0</v>
          </cell>
          <cell r="B1007" t="str">
            <v>TRANSPORTE MANUAL DE CALHA ATE O LOCAL DE ASSENTAMENTO,ENCOSTA ABAIXO</v>
          </cell>
          <cell r="C1007" t="str">
            <v>UN X M</v>
          </cell>
        </row>
        <row r="1008">
          <cell r="A1008" t="str">
            <v>05.001.300-0</v>
          </cell>
          <cell r="B1008" t="str">
            <v>CALHA FECHADA, DE TABUAS DE PINHO DE 3ª, C/SECAO 0,45 X 0,45M, P/DESCIDA DE ESCOMBROS</v>
          </cell>
          <cell r="C1008" t="str">
            <v>M</v>
          </cell>
        </row>
        <row r="1009">
          <cell r="A1009" t="str">
            <v>05.001.301-0</v>
          </cell>
          <cell r="B1009" t="str">
            <v>CALHA FECHADA, DE TABUAS DE PINHO DE 3ª, C/SECAO 0,35 X 0,35M, P/DESCIDA DE ESCOMBROS</v>
          </cell>
          <cell r="C1009" t="str">
            <v>M</v>
          </cell>
        </row>
        <row r="1010">
          <cell r="A1010" t="str">
            <v>05.001.305-0</v>
          </cell>
          <cell r="B1010" t="str">
            <v>DESCIDA DE ESCOMBROS P/CALHA FECHADA, DE TABUAS DE PINHO DE3ª</v>
          </cell>
          <cell r="C1010" t="str">
            <v>M3</v>
          </cell>
        </row>
        <row r="1011">
          <cell r="A1011" t="str">
            <v>05.001.310-0</v>
          </cell>
          <cell r="B1011" t="str">
            <v>ENSACAMENTO E TRANSP. DE ESCOMBROS EM SACOS PLAST., DESDE UMPAV. ELEVADO ATE O TERREO, UTILIZ. ELEVADOR</v>
          </cell>
          <cell r="C1011" t="str">
            <v>M3</v>
          </cell>
        </row>
        <row r="1012">
          <cell r="A1012" t="str">
            <v>05.001.315-0</v>
          </cell>
          <cell r="B1012" t="str">
            <v>ENSACAMENTO E TRANSP. DE ESCOMBROS EM SACOS PLAST., DESDE UMPAV. ELEVADO ATE O TERREO, UTILIZ. A ESCADA DO PREDIO</v>
          </cell>
          <cell r="C1012" t="str">
            <v>M3</v>
          </cell>
        </row>
        <row r="1013">
          <cell r="A1013" t="str">
            <v>05.001.350-0</v>
          </cell>
          <cell r="B1013" t="str">
            <v>LIMPEZA DE VIDROS, FEITA NOS DOIS LADOS, CONTADO UM LADO</v>
          </cell>
          <cell r="C1013" t="str">
            <v>M2</v>
          </cell>
        </row>
        <row r="1014">
          <cell r="A1014" t="str">
            <v>05.001.360-0</v>
          </cell>
          <cell r="B1014" t="str">
            <v>LIMPEZA DE PISO CIMENTADO</v>
          </cell>
          <cell r="C1014" t="str">
            <v>M2</v>
          </cell>
        </row>
        <row r="1015">
          <cell r="A1015" t="str">
            <v>05.001.365-0</v>
          </cell>
          <cell r="B1015" t="str">
            <v>LIMPEZA DE PISO CERAM.</v>
          </cell>
          <cell r="C1015" t="str">
            <v>M2</v>
          </cell>
        </row>
        <row r="1016">
          <cell r="A1016" t="str">
            <v>05.001.370-0</v>
          </cell>
          <cell r="B1016" t="str">
            <v>LIMPEZA DE APARELHOS SANIT.</v>
          </cell>
          <cell r="C1016" t="str">
            <v>UN</v>
          </cell>
        </row>
        <row r="1017">
          <cell r="A1017" t="str">
            <v>05.001.375-0</v>
          </cell>
          <cell r="B1017" t="str">
            <v>LIMPEZA DE METAIS</v>
          </cell>
          <cell r="C1017" t="str">
            <v>UN</v>
          </cell>
        </row>
        <row r="1018">
          <cell r="A1018" t="str">
            <v>05.001.380-0</v>
          </cell>
          <cell r="B1018" t="str">
            <v>LIMPEZA DE PEITORIL</v>
          </cell>
          <cell r="C1018" t="str">
            <v>M</v>
          </cell>
        </row>
        <row r="1019">
          <cell r="A1019" t="str">
            <v>05.001.385-0</v>
          </cell>
          <cell r="B1019" t="str">
            <v>LIMPEZA DE PAREDE REVEST. DE CERAM. OU AZUL.</v>
          </cell>
          <cell r="C1019" t="str">
            <v>M2</v>
          </cell>
        </row>
        <row r="1020">
          <cell r="A1020" t="str">
            <v>05.001.386-0</v>
          </cell>
          <cell r="B1020" t="str">
            <v>LIMPEZA DE PISO VINILICO</v>
          </cell>
          <cell r="C1020" t="str">
            <v>M2</v>
          </cell>
        </row>
        <row r="1021">
          <cell r="A1021" t="str">
            <v>05.001.388-0</v>
          </cell>
          <cell r="B1021" t="str">
            <v>LAVAGEM DE TAPETE, EXECUTADA NO LOCAL</v>
          </cell>
          <cell r="C1021" t="str">
            <v>M2</v>
          </cell>
        </row>
        <row r="1022">
          <cell r="A1022" t="str">
            <v>05.001.389-0</v>
          </cell>
          <cell r="B1022" t="str">
            <v>LIMPEZA EM PAREDE REVEST. C/PASTILHAS</v>
          </cell>
          <cell r="C1022" t="str">
            <v>M2</v>
          </cell>
        </row>
        <row r="1023">
          <cell r="A1023" t="str">
            <v>05.001.391-0</v>
          </cell>
          <cell r="B1023" t="str">
            <v>LIMPEZA EM PAREDE REVEST. C/MARM. OU GRAN.</v>
          </cell>
          <cell r="C1023" t="str">
            <v>M2</v>
          </cell>
        </row>
        <row r="1024">
          <cell r="A1024" t="str">
            <v>05.001.392-0</v>
          </cell>
          <cell r="B1024" t="str">
            <v>LIMPEZA EM PAREDE REVEST. C/PEDRAS</v>
          </cell>
          <cell r="C1024" t="str">
            <v>M2</v>
          </cell>
        </row>
        <row r="1025">
          <cell r="A1025" t="str">
            <v>05.001.393-0</v>
          </cell>
          <cell r="B1025" t="str">
            <v>LIMPEZA EM PAREDE REVEST. C/CHAPAS LAMINADAS</v>
          </cell>
          <cell r="C1025" t="str">
            <v>M2</v>
          </cell>
        </row>
        <row r="1026">
          <cell r="A1026" t="str">
            <v>05.001.400-0</v>
          </cell>
          <cell r="B1026" t="str">
            <v>LIMPEZA DE CALHA, EM ENCOSTA</v>
          </cell>
          <cell r="C1026" t="str">
            <v>M</v>
          </cell>
        </row>
        <row r="1027">
          <cell r="A1027" t="str">
            <v>05.001.402-0</v>
          </cell>
          <cell r="B1027" t="str">
            <v>LIMPEZA DE TELHA CERAM., CONSTANDO DE LAVAGEM C/AGUA PURA EESCOVACAO C/ESCOVA DE ACO</v>
          </cell>
          <cell r="C1027" t="str">
            <v>M2</v>
          </cell>
        </row>
        <row r="1028">
          <cell r="A1028" t="str">
            <v>05.001.405-0</v>
          </cell>
          <cell r="B1028" t="str">
            <v>LIMPEZA DE CX. DE AREIA, EM ENCOSTA, ATE 1,50M DE PROF.</v>
          </cell>
          <cell r="C1028" t="str">
            <v>M3</v>
          </cell>
        </row>
        <row r="1029">
          <cell r="A1029" t="str">
            <v>05.001.450-0</v>
          </cell>
          <cell r="B1029" t="str">
            <v>LIMPEZA DE CX. D'AGUA OU CISTERNA, C/CAPAC. ATE 1000 L</v>
          </cell>
          <cell r="C1029" t="str">
            <v>UN</v>
          </cell>
        </row>
        <row r="1030">
          <cell r="A1030" t="str">
            <v>05.001.455-0</v>
          </cell>
          <cell r="B1030" t="str">
            <v>LIMPEZA DE CX. D'AGUA OU CISTERNA, C/CAPAC. DE 1001 A 2000 L</v>
          </cell>
          <cell r="C1030" t="str">
            <v>UN</v>
          </cell>
        </row>
        <row r="1031">
          <cell r="A1031" t="str">
            <v>05.001.460-0</v>
          </cell>
          <cell r="B1031" t="str">
            <v>LIMPEZA DE CX. D'AGUA OU CISTERNA, C/CAPAC. DE 2001 A 20000L</v>
          </cell>
          <cell r="C1031" t="str">
            <v>UN</v>
          </cell>
        </row>
        <row r="1032">
          <cell r="A1032" t="str">
            <v>05.001.465-0</v>
          </cell>
          <cell r="B1032" t="str">
            <v>LIMPEZA DE CX. D'AGUA OU CISTERNA, C/CAPAC. DE 20001 A 60000L</v>
          </cell>
          <cell r="C1032" t="str">
            <v>UN</v>
          </cell>
        </row>
        <row r="1033">
          <cell r="A1033" t="str">
            <v>05.001.500-0</v>
          </cell>
          <cell r="B1033" t="str">
            <v>UNIDADE DE REF.P/SERV.DE LIMP.EM BEIRAL,MARQUISE,CALHA,PLATIBANDA,CIMALHA,LAMBREQUIM E REVESTIM. EM ALTO E BAIXO RELEVO</v>
          </cell>
          <cell r="C1033" t="str">
            <v>UR</v>
          </cell>
        </row>
        <row r="1034">
          <cell r="A1034" t="str">
            <v>05.001.501-0</v>
          </cell>
          <cell r="B1034" t="str">
            <v>UNIDADE DE REF. P/SERV. DE LIMP., APROFUNDAMENTO OU ESCAV. DE POCO DE AGUA POTAVEL, EM OBRAS DO INTERIOR</v>
          </cell>
          <cell r="C1034" t="str">
            <v>UR</v>
          </cell>
        </row>
        <row r="1035">
          <cell r="A1035" t="str">
            <v>05.001.502-0</v>
          </cell>
          <cell r="B1035" t="str">
            <v>UNIDADE DE REF. P/SERV. DE LIMP., MANUTENCAO E CONSERTO DE POCO ARTESIANO OU SEMI-ARTESIANO</v>
          </cell>
          <cell r="C1035" t="str">
            <v>UR</v>
          </cell>
        </row>
        <row r="1036">
          <cell r="A1036" t="str">
            <v>05.001.503-0</v>
          </cell>
          <cell r="B1036" t="str">
            <v>UNIDADE DE REF. P/SERV. DE LIMP. MANUAL OU MEC. EM FOSSAS, SUMIDOUROS, CX., GALERIAS, DRENOS, RESERVATORIOS E SIMILARES</v>
          </cell>
          <cell r="C1036" t="str">
            <v>UR</v>
          </cell>
        </row>
        <row r="1037">
          <cell r="A1037" t="str">
            <v>05.001.504-0</v>
          </cell>
          <cell r="B1037" t="str">
            <v>UNIDADE DE REF. P/SERV. DE LIMP. MANUAL OU MEC. C/REMOCAO DELIXO, ESCOMBROS, ETC. DE TER., PATIO CAMPOS OU LOGRADOUROS</v>
          </cell>
          <cell r="C1037" t="str">
            <v>UR</v>
          </cell>
        </row>
        <row r="1038">
          <cell r="A1038" t="str">
            <v>05.001.600-0</v>
          </cell>
          <cell r="B1038" t="str">
            <v>APICOAMENTO DE MEIOS-FIOS, UTILIZANDO PONTEIRO, CONSIDERANDOESPELHO DE 15CM, FACE E ARESTA</v>
          </cell>
          <cell r="C1038" t="str">
            <v>M</v>
          </cell>
        </row>
        <row r="1039">
          <cell r="A1039" t="str">
            <v>05.001.601-0</v>
          </cell>
          <cell r="B1039" t="str">
            <v>APICOAMENTO DE CONCR. OU PISO CIMENTADO</v>
          </cell>
          <cell r="C1039" t="str">
            <v>M2</v>
          </cell>
        </row>
        <row r="1040">
          <cell r="A1040" t="str">
            <v>05.001.602-0</v>
          </cell>
          <cell r="B1040" t="str">
            <v>APICOAMENTO P/EXEC. DE CONCR. APARENTE EM SUPERF. HORIZ. SUPERIORES (TETOS)</v>
          </cell>
          <cell r="C1040" t="str">
            <v>M2</v>
          </cell>
        </row>
        <row r="1041">
          <cell r="A1041" t="str">
            <v>05.001.603-0</v>
          </cell>
          <cell r="B1041" t="str">
            <v>APICOAMENTO P/EXEC. DE CONCR. APARENTE EM SUPERF. VERT.</v>
          </cell>
          <cell r="C1041" t="str">
            <v>M2</v>
          </cell>
        </row>
        <row r="1042">
          <cell r="A1042" t="str">
            <v>05.001.605-0</v>
          </cell>
          <cell r="B1042" t="str">
            <v>APICOAMENTO DE CONCR. EM SUPERF. VERT., INCL. CORRECAO DE FALHAS</v>
          </cell>
          <cell r="C1042" t="str">
            <v>M2</v>
          </cell>
        </row>
        <row r="1043">
          <cell r="A1043" t="str">
            <v>05.001.610-0</v>
          </cell>
          <cell r="B1043" t="str">
            <v>APICOAMENTO DE CONCR. EM SUPERF. HORIZONTAIS (TETOS), INCL.CORRECAO DE FALHAS</v>
          </cell>
          <cell r="C1043" t="str">
            <v>M2</v>
          </cell>
        </row>
        <row r="1044">
          <cell r="A1044" t="str">
            <v>05.001.611-0</v>
          </cell>
          <cell r="B1044" t="str">
            <v>FURACAO DE CONCR. C/MAQ. MANUAL E BROCA DE WIDIA DE DIAM. DE1/2"</v>
          </cell>
          <cell r="C1044" t="str">
            <v>M</v>
          </cell>
        </row>
        <row r="1045">
          <cell r="A1045" t="str">
            <v>05.001.615-0</v>
          </cell>
          <cell r="B1045" t="str">
            <v>FURACAO DE CONCR. A PONTEIRO, TENDO O FURO 5 X 5 X 7CM</v>
          </cell>
          <cell r="C1045" t="str">
            <v>un</v>
          </cell>
        </row>
        <row r="1046">
          <cell r="A1046" t="str">
            <v>05.001.616-0</v>
          </cell>
          <cell r="B1046" t="str">
            <v>FURACAO DE CONCR. A PONTEIRO, TENDO O FURO 10 X 10 X 15CM</v>
          </cell>
          <cell r="C1046" t="str">
            <v>UN</v>
          </cell>
        </row>
        <row r="1047">
          <cell r="A1047" t="str">
            <v>05.001.618-0</v>
          </cell>
          <cell r="B1047" t="str">
            <v>TIRO C/PISTOLA, P/FIX. DE PINO DE 1/4" EM CONCR. ARMADO</v>
          </cell>
          <cell r="C1047" t="str">
            <v>UN</v>
          </cell>
        </row>
        <row r="1048">
          <cell r="A1048" t="str">
            <v>05.001.620-0</v>
          </cell>
          <cell r="B1048" t="str">
            <v>CORTE EM ALVEN. DE TIJ., P/COLOC. DE CX. DE 0,25 X 0,25 X 0,12M</v>
          </cell>
          <cell r="C1048" t="str">
            <v>UN</v>
          </cell>
        </row>
        <row r="1049">
          <cell r="A1049" t="str">
            <v>05.001.621-0</v>
          </cell>
          <cell r="B1049" t="str">
            <v>CORTE EM ALVEN. DE TIJ., P/COLOC. DE CX. DE 0,35 X 0,45 X 0,15M</v>
          </cell>
          <cell r="C1049" t="str">
            <v>UN</v>
          </cell>
        </row>
        <row r="1050">
          <cell r="A1050" t="str">
            <v>05.001.622-0</v>
          </cell>
          <cell r="B1050" t="str">
            <v>CORTE EM ALVEN. DE TIJ., P/COLOC. DE CX. DE 0,50 X 1,00 X 0,15M</v>
          </cell>
          <cell r="C1050" t="str">
            <v>UN</v>
          </cell>
        </row>
        <row r="1051">
          <cell r="A1051" t="str">
            <v>05.001.623-0</v>
          </cell>
          <cell r="B1051" t="str">
            <v>CORTE EM ALVEN. DE TIJ., P/COLOC. DE CX. DE 1,00 X 1,00 X 0,15M</v>
          </cell>
          <cell r="C1051" t="str">
            <v>UN</v>
          </cell>
        </row>
        <row r="1052">
          <cell r="A1052" t="str">
            <v>05.001.700-0</v>
          </cell>
          <cell r="B1052" t="str">
            <v>ARRUMACAO DE MAT. ROCHOSO EM BL. DE ATE 15KG, EM PILHAS REGULARES</v>
          </cell>
          <cell r="C1052" t="str">
            <v>M3</v>
          </cell>
        </row>
        <row r="1053">
          <cell r="A1053" t="str">
            <v>05.001.750-0</v>
          </cell>
          <cell r="B1053" t="str">
            <v>LIMPEZA DE SUPERF. DE CONCR. E DA ARMADURA, C/ESCOVA DE ACO,APOS RETIRADA DO CAPEAMENTO</v>
          </cell>
          <cell r="C1053" t="str">
            <v>M2</v>
          </cell>
        </row>
        <row r="1054">
          <cell r="A1054" t="str">
            <v>05.001.755-0</v>
          </cell>
          <cell r="B1054" t="str">
            <v>LIXAMENTO DE CONCR. APARENTE, ANTIGO, SERV. MANUAL, C/LIXA DE CALAFATE</v>
          </cell>
          <cell r="C1054" t="str">
            <v>M2</v>
          </cell>
        </row>
        <row r="1055">
          <cell r="A1055" t="str">
            <v>05.001.758-0</v>
          </cell>
          <cell r="B1055" t="str">
            <v>LIMPEZA DE SUPERF. DE CONCR. APARENTE LISO (ANTIGO), C/AGUAPURA (MANGUEIRA 1/2") E ESCOVA DE ACO</v>
          </cell>
          <cell r="C1055" t="str">
            <v>M2</v>
          </cell>
        </row>
        <row r="1056">
          <cell r="A1056" t="str">
            <v>05.001.800-0</v>
          </cell>
          <cell r="B1056" t="str">
            <v>POLIMENTO MANUAL DE PEITORIL DE MARMORITE</v>
          </cell>
          <cell r="C1056" t="str">
            <v>M</v>
          </cell>
        </row>
        <row r="1057">
          <cell r="A1057" t="str">
            <v>05.001.805-0</v>
          </cell>
          <cell r="B1057" t="str">
            <v>POLIMENTO MANUAL DE PISO E ESPELHO, EM ESCADA DE MARMORITE</v>
          </cell>
          <cell r="C1057" t="str">
            <v>M</v>
          </cell>
        </row>
        <row r="1058">
          <cell r="A1058" t="str">
            <v>05.001.810-0</v>
          </cell>
          <cell r="B1058" t="str">
            <v>POLIMENTO MANUAL DE RODAPE DE MARMORITE</v>
          </cell>
          <cell r="C1058" t="str">
            <v>M</v>
          </cell>
        </row>
        <row r="1059">
          <cell r="A1059" t="str">
            <v>05.001.815-0</v>
          </cell>
          <cell r="B1059" t="str">
            <v>POLIMENTO MANUAL DE RODAPE EM MAT. DE ALTA RESISTENCIA</v>
          </cell>
          <cell r="C1059" t="str">
            <v>M</v>
          </cell>
        </row>
        <row r="1060">
          <cell r="A1060" t="str">
            <v>05.001.820-0</v>
          </cell>
          <cell r="B1060" t="str">
            <v>LIMPEZA E POLIMENTO DE PISO DE ALTA RESISTENCIA, FEITO MECANICAMENTE</v>
          </cell>
          <cell r="C1060" t="str">
            <v>M2</v>
          </cell>
        </row>
        <row r="1061">
          <cell r="A1061" t="str">
            <v>05.001.825-0</v>
          </cell>
          <cell r="B1061" t="str">
            <v>LIMPEZA E POLIMENTO DE PISO DE MARMORITE, FEITO MECANICAMENTE</v>
          </cell>
          <cell r="C1061" t="str">
            <v>M2</v>
          </cell>
        </row>
        <row r="1062">
          <cell r="A1062" t="str">
            <v>05.001.840-0</v>
          </cell>
          <cell r="B1062" t="str">
            <v>LIMPEZA E POLIMENTO DE PISO DE MARM., FEITO MECANICAMENTE</v>
          </cell>
          <cell r="C1062" t="str">
            <v>M2</v>
          </cell>
        </row>
        <row r="1063">
          <cell r="A1063" t="str">
            <v>05.001.845-0</v>
          </cell>
          <cell r="B1063" t="str">
            <v>LIMPEZA E POLIMENTO DE PISO DE GRAN., FEITO MECANICAMENTE</v>
          </cell>
          <cell r="C1063" t="str">
            <v>M2</v>
          </cell>
        </row>
        <row r="1064">
          <cell r="A1064" t="str">
            <v>05.001.850-0</v>
          </cell>
          <cell r="B1064" t="str">
            <v>POLIMENTO MEC. E PISO CIMENTADO ANTIGO, APOS REPAROS DO REVESTIM. C/ESTUQUE DE CIM. E ADESIVO</v>
          </cell>
          <cell r="C1064" t="str">
            <v>M2</v>
          </cell>
        </row>
        <row r="1065">
          <cell r="A1065" t="str">
            <v>05.001.900-0</v>
          </cell>
          <cell r="B1065" t="str">
            <v>CORTE DE ACO (VERGALHAO),INCLUSIVE REMOCAO DO LOCAL,APOSSERVICOS DE DEMOLICAO DE CONCRETO.</v>
          </cell>
          <cell r="C1065" t="str">
            <v>KG</v>
          </cell>
        </row>
        <row r="1066">
          <cell r="A1066" t="str">
            <v>05.001.999-0</v>
          </cell>
          <cell r="B1066" t="str">
            <v>INDICE DA FAMILIA</v>
          </cell>
        </row>
        <row r="1067">
          <cell r="A1067" t="str">
            <v>05.002.001-0</v>
          </cell>
          <cell r="B1067" t="str">
            <v>DEMOLICAO C/EQUIP. DE AR COMPR., DE PISOS OU PAV. DE CONCR.SIMPLES</v>
          </cell>
          <cell r="C1067" t="str">
            <v>M3</v>
          </cell>
        </row>
        <row r="1068">
          <cell r="A1068" t="str">
            <v>05.002.002-0</v>
          </cell>
          <cell r="B1068" t="str">
            <v>DEMOLICAO C/EQUIP. DE AR COMPR., DE PISOS OU PAV. DE CONCR.ARMADO</v>
          </cell>
          <cell r="C1068" t="str">
            <v>M3</v>
          </cell>
        </row>
        <row r="1069">
          <cell r="A1069" t="str">
            <v>05.002.003-1</v>
          </cell>
          <cell r="B1069" t="str">
            <v>DEMOLICAO C/EQUIP. DE AR COMPR., DE MASSAS DE CONCR. SIMPLES, EXCETO PISOS OU PAV.</v>
          </cell>
          <cell r="C1069" t="str">
            <v>M3</v>
          </cell>
        </row>
        <row r="1070">
          <cell r="A1070" t="str">
            <v>05.002.004-0</v>
          </cell>
          <cell r="B1070" t="str">
            <v>DEMOLICAO C/EQUIP. DE AR COMPR., DE MASSAS DE CONCR. ARMADO,EXCETO PISOS OU PAV.</v>
          </cell>
          <cell r="C1070" t="str">
            <v>M3</v>
          </cell>
        </row>
        <row r="1071">
          <cell r="A1071" t="str">
            <v>05.002.005-1</v>
          </cell>
          <cell r="B1071" t="str">
            <v>DEMOLICAO C/EQUIP. DE AR COMPR., DE PAVIMENT. DE CONCR. ASF.C/ 5CM DE ESP.</v>
          </cell>
          <cell r="C1071" t="str">
            <v>M2</v>
          </cell>
        </row>
        <row r="1072">
          <cell r="A1072" t="str">
            <v>05.002.006-1</v>
          </cell>
          <cell r="B1072" t="str">
            <v>DEMOLICAO C/EQUIP. DE AR COMPR., DE PAVIMENT. DE CONCR. ASF.C/ 10CM DE ESP.</v>
          </cell>
          <cell r="C1072" t="str">
            <v>M2</v>
          </cell>
        </row>
        <row r="1073">
          <cell r="A1073" t="str">
            <v>05.002.007-0</v>
          </cell>
          <cell r="B1073" t="str">
            <v>DEMOLICAO C/EQUIP. DE AR COMPR., DE PAVIMENT. DE CONCR. ASF.C/ 5CM DE ESP., EM FAIXAS ATE 1,20M DE LARG.</v>
          </cell>
          <cell r="C1073" t="str">
            <v>M2</v>
          </cell>
        </row>
        <row r="1074">
          <cell r="A1074" t="str">
            <v>05.002.008-0</v>
          </cell>
          <cell r="B1074" t="str">
            <v>DEMOLICAO C/EQUIP. DE AR COMPR., DE PAVIMENT. DE CONCR. ASF.C/ 10CM DE ESP., EM FAIXAS ATE 1,20M DE LARG.</v>
          </cell>
          <cell r="C1074" t="str">
            <v>M2</v>
          </cell>
        </row>
        <row r="1075">
          <cell r="A1075" t="str">
            <v>05.002.009-1</v>
          </cell>
          <cell r="B1075" t="str">
            <v>DEMOLICAO C/EQUIP. DE AR COMPR., DE PAVIMENT. DE CONCR. SIMPLES, C/ 15CM DE ESP.</v>
          </cell>
          <cell r="C1075" t="str">
            <v>M2</v>
          </cell>
        </row>
        <row r="1076">
          <cell r="A1076" t="str">
            <v>05.002.010-1</v>
          </cell>
          <cell r="B1076" t="str">
            <v>DEMOLICAO C/EQUIP. DE AR COMPR., DE PAVIMENT. DE CONCR. SIMPLES, C/ 20CM DE ESP.</v>
          </cell>
          <cell r="C1076" t="str">
            <v>M2</v>
          </cell>
        </row>
        <row r="1077">
          <cell r="A1077" t="str">
            <v>05.002.011-0</v>
          </cell>
          <cell r="B1077" t="str">
            <v>DEMOLICAO C/EQUIP. DE AR COMPR., DE PAVIMENT. DE CONCR. SIMPLES, C/ 15CM DE ESP., EM FAIXAS ATE 1,20M DE LARG.</v>
          </cell>
          <cell r="C1077" t="str">
            <v>M2</v>
          </cell>
        </row>
        <row r="1078">
          <cell r="A1078" t="str">
            <v>05.002.012-0</v>
          </cell>
          <cell r="B1078" t="str">
            <v>DEMOLICAO C/EQUIP. DE AR COMPR., DE PAVIMENT. DE CONCR. SIMPLES, C/ 20CM DE ESP., EM FAIXAS ATE 1,20M DE LARG.</v>
          </cell>
          <cell r="C1078" t="str">
            <v>M2</v>
          </cell>
        </row>
        <row r="1079">
          <cell r="A1079" t="str">
            <v>05.002.013-0</v>
          </cell>
          <cell r="B1079" t="str">
            <v>DEMOLICAO C/EQUIP. DE AR COMPR., DE CONCR. ARMADO, VISANDO AEXPOSICAO OU RETIRADA DE ARMADURA</v>
          </cell>
          <cell r="C1079" t="str">
            <v>M3</v>
          </cell>
        </row>
        <row r="1080">
          <cell r="A1080" t="str">
            <v>05.002.014-0</v>
          </cell>
          <cell r="B1080" t="str">
            <v>DEMOLICAO C/EQUIP. DE AR COMPR., DE PASSEIO CIMENTADO C/ESP.ATE 10CM</v>
          </cell>
          <cell r="C1080" t="str">
            <v>M2</v>
          </cell>
        </row>
        <row r="1081">
          <cell r="A1081" t="str">
            <v>05.002.015-0</v>
          </cell>
          <cell r="B1081" t="str">
            <v>DEMOLICAO C/EQUIP. DE AR COMPR., DE BASE DE MACADAME CIMENTADO</v>
          </cell>
          <cell r="C1081" t="str">
            <v>M3</v>
          </cell>
        </row>
        <row r="1082">
          <cell r="A1082" t="str">
            <v>05.002.016-0</v>
          </cell>
          <cell r="B1082" t="str">
            <v>DEMOLICAO C/EQUIP. DE AR COMPR., DE BASE DE MACADAME BETUMINOSO</v>
          </cell>
          <cell r="C1082" t="str">
            <v>M3</v>
          </cell>
        </row>
        <row r="1083">
          <cell r="A1083" t="str">
            <v>05.002.030-0</v>
          </cell>
          <cell r="B1083" t="str">
            <v>DEMOLICAO DE PISO OU PAV. DE CONCR. SIMPLES, C/QUEDA DE MACODE 750KG, ADAPTADO A UMA ESCAVADEIRA DE 0,57M3 (3/4 JD3)</v>
          </cell>
          <cell r="C1083" t="str">
            <v>M3</v>
          </cell>
        </row>
        <row r="1084">
          <cell r="A1084" t="str">
            <v>05.002.031-0</v>
          </cell>
          <cell r="B1084" t="str">
            <v>DEMOLICAO DE PC. DE CONCR., EM POSICAO ESPECIAL,C/QUEDA DE MACO DE 750KG, ADAPTADO A UMA ESCAVADEIRA DE 0,57M3 (3/4 JD3)</v>
          </cell>
          <cell r="C1084" t="str">
            <v>M3</v>
          </cell>
        </row>
        <row r="1085">
          <cell r="A1085" t="str">
            <v>05.002.050-0</v>
          </cell>
          <cell r="B1085" t="str">
            <v>ARRANCAMENTO C/EQUIP. DE AR COMPR., DE PISO DE PARALELEP. REJUNTADO C/ARG. DE CIM. E AREIA</v>
          </cell>
          <cell r="C1085" t="str">
            <v>M2</v>
          </cell>
        </row>
        <row r="1086">
          <cell r="A1086" t="str">
            <v>05.002.055-0</v>
          </cell>
          <cell r="B1086" t="str">
            <v>ARRANCAMENTO DE TAMPAO DE FºFº (TAMPA E TELAR)</v>
          </cell>
          <cell r="C1086" t="str">
            <v>UN</v>
          </cell>
        </row>
        <row r="1087">
          <cell r="A1087" t="str">
            <v>05.002.060-0</v>
          </cell>
          <cell r="B1087" t="str">
            <v>ARRANCAMENTO E CARGA, EM CAMINHAO, DE TRILHO DE BONDE</v>
          </cell>
          <cell r="C1087" t="str">
            <v>UN</v>
          </cell>
        </row>
        <row r="1088">
          <cell r="A1088" t="str">
            <v>05.002.100-0</v>
          </cell>
          <cell r="B1088" t="str">
            <v>LEVANTAMENTO OU REBAIXAMENTO DE TAMPAO DE RUA, CONSID. DEMOL. DE CAMADA DE ASF. E CONCR., EXCL. CERCA DE PROT.</v>
          </cell>
          <cell r="C1088" t="str">
            <v>UN</v>
          </cell>
        </row>
        <row r="1089">
          <cell r="A1089" t="str">
            <v>05.002.101-0</v>
          </cell>
          <cell r="B1089" t="str">
            <v>LEVANTAMENTO OU REBAIXAMENTO DE TAMPAO DE RUA, CONSID. DEMOL. DE CAMADA DE ASF. E CONCR., INCL. CERCA DE PROT.</v>
          </cell>
          <cell r="C1089" t="str">
            <v>UN</v>
          </cell>
        </row>
        <row r="1090">
          <cell r="A1090" t="str">
            <v>05.002.102-0</v>
          </cell>
          <cell r="B1090" t="str">
            <v>LEVANTAMENTO OU REBAIXAMENTO DE TAMPAO EM PATIO, PASSEIO OUJARDIM, CONSID.DEMOL.DE CAMADA DE ASF.E CONCR.,MOV.ATE 0,50M</v>
          </cell>
          <cell r="C1090" t="str">
            <v>UN</v>
          </cell>
        </row>
        <row r="1091">
          <cell r="A1091" t="str">
            <v>05.002.105-0</v>
          </cell>
          <cell r="B1091" t="str">
            <v>LEVANTAMENTO DE TAMPAO DE RUA, UTILIZ. CONJ. DE ANEIS MET. SUPLEMENTARES, EXCL. CERCA PROTETORA</v>
          </cell>
          <cell r="C1091" t="str">
            <v>UN</v>
          </cell>
        </row>
        <row r="1092">
          <cell r="A1092" t="str">
            <v>05.002.106-0</v>
          </cell>
          <cell r="B1092" t="str">
            <v>LEVANTAMENTO DE TAMPAO DE RUA, UTILIZ. CONJ. DE ANEIS MET. SUPLEMENTARES, INCL. CERCA PROTETORA</v>
          </cell>
          <cell r="C1092" t="str">
            <v>UN</v>
          </cell>
        </row>
        <row r="1093">
          <cell r="A1093" t="str">
            <v>05.002.999-0</v>
          </cell>
          <cell r="B1093" t="str">
            <v>INDICE 05.002DEMOLICAO E ARRANCAMENTO - MECANICO</v>
          </cell>
        </row>
        <row r="1094">
          <cell r="A1094" t="str">
            <v>05.003.010-1</v>
          </cell>
          <cell r="B1094" t="str">
            <v>LIMPEZA MANUAL DE POCO DE VISITA ATE 3,00M DE PROF., EXCL. TRANSP. DO MAT. RETIRADO</v>
          </cell>
          <cell r="C1094" t="str">
            <v>M3</v>
          </cell>
        </row>
        <row r="1095">
          <cell r="A1095" t="str">
            <v>05.003.011-0</v>
          </cell>
          <cell r="B1095" t="str">
            <v>LIMPEZA MANUAL DE POCO DE VISITA ATE 3,00M DE PROF., C/TRANSP. DO MAT. RETIRADO ATE 10KM DE DIST.</v>
          </cell>
          <cell r="C1095" t="str">
            <v>M3</v>
          </cell>
        </row>
        <row r="1096">
          <cell r="A1096" t="str">
            <v>05.003.015-1</v>
          </cell>
          <cell r="B1096" t="str">
            <v>TRANSPORTE DE MAT. DEPOSITADO EM POCO DE VISITAS E GALERIAS,C/CARGA MANUAL E DESC. MEC., ATE 10KM DE DIST.</v>
          </cell>
          <cell r="C1096" t="str">
            <v>M3</v>
          </cell>
        </row>
        <row r="1097">
          <cell r="A1097" t="str">
            <v>05.003.016-1</v>
          </cell>
          <cell r="B1097" t="str">
            <v>TRANSPORTE DE MAT. DEPOSITADO EM POCO DE VISITAS E GALERIAS,C/CARGA MANUAL E DESC. MEC., ATE 20KM DE DIST.</v>
          </cell>
          <cell r="C1097" t="str">
            <v>M3</v>
          </cell>
        </row>
        <row r="1098">
          <cell r="A1098" t="str">
            <v>05.003.017-1</v>
          </cell>
          <cell r="B1098" t="str">
            <v>TRANSPORTE DE MAT. DEPOSITADO EM POCO DE VISITAS E GALERIAS,C/CARGA MANUAL E DESC. MEC., ATE 30KM DE DIST.</v>
          </cell>
          <cell r="C1098" t="str">
            <v>M3</v>
          </cell>
        </row>
        <row r="1099">
          <cell r="A1099" t="str">
            <v>05.003.020-0</v>
          </cell>
          <cell r="B1099" t="str">
            <v>LIMPEZA MANUAL DE GALERIA RETANG., C/TRANSP. DE MAT. RETIRADO, ATE 10KM DE DIST.</v>
          </cell>
          <cell r="C1099" t="str">
            <v>M3</v>
          </cell>
        </row>
        <row r="1100">
          <cell r="A1100" t="str">
            <v>05.003.021-0</v>
          </cell>
          <cell r="B1100" t="str">
            <v>LIMPEZA MANUAL DE GALERIA RETANG., C/TRANSP. DE MAT. RETIRADO, ATE 20KM DE DIST.</v>
          </cell>
          <cell r="C1100" t="str">
            <v>M3</v>
          </cell>
        </row>
        <row r="1101">
          <cell r="A1101" t="str">
            <v>05.003.022-0</v>
          </cell>
          <cell r="B1101" t="str">
            <v>LIMPEZA MANUAL DE GALERIA RETANG., C/TRANSP. DE MAT. RETIRADO, ATE 30KM DE DIST.</v>
          </cell>
          <cell r="C1101" t="str">
            <v>M3</v>
          </cell>
        </row>
        <row r="1102">
          <cell r="A1102" t="str">
            <v>05.003.040-1</v>
          </cell>
          <cell r="B1102" t="str">
            <v>LIMPEZA MEC. DE GALERIA CIRC., C/DIAM. DE 1,00M, EXCL. TRANSP. DE MAT. RETIRADO</v>
          </cell>
          <cell r="C1102" t="str">
            <v>M3</v>
          </cell>
        </row>
        <row r="1103">
          <cell r="A1103" t="str">
            <v>05.003.041-0</v>
          </cell>
          <cell r="B1103" t="str">
            <v>LIMPEZA MEC. DE GALERIA CIRC., C/DIAM. MAIOR QUE 1,00M E TRANSP. DE MAT. ATE 10KM</v>
          </cell>
          <cell r="C1103" t="str">
            <v>M3</v>
          </cell>
        </row>
        <row r="1104">
          <cell r="A1104" t="str">
            <v>05.003.042-0</v>
          </cell>
          <cell r="B1104" t="str">
            <v>LIMPEZA MEC. DE GALERIA CIRC., C/DIAM. DE 1,00M E TRANSP. DEMAT. ATE 10KM</v>
          </cell>
          <cell r="C1104" t="str">
            <v>M3</v>
          </cell>
        </row>
        <row r="1105">
          <cell r="A1105" t="str">
            <v>05.003.043-0</v>
          </cell>
          <cell r="B1105" t="str">
            <v>LIMPEZA MEC. DE GALERIA CIRC., C/DIAM. DE 0,90M E TRANSP. DEMAT. ATE 10KM</v>
          </cell>
          <cell r="C1105" t="str">
            <v>M3</v>
          </cell>
        </row>
        <row r="1106">
          <cell r="A1106" t="str">
            <v>05.003.044-0</v>
          </cell>
          <cell r="B1106" t="str">
            <v>LIMPEZA MEC. DE GALERIA CIRC., C/DIAM. DE 0,80M E TRANSP. DEMAT. ATE 10KM</v>
          </cell>
          <cell r="C1106" t="str">
            <v>M3</v>
          </cell>
        </row>
        <row r="1107">
          <cell r="A1107" t="str">
            <v>05.003.045-0</v>
          </cell>
          <cell r="B1107" t="str">
            <v>LIMPEZA MEC. DE GALERIA CIRC., C/DIAM. DE 0,70M E TRANSP. DEMAT. ATE 10KM</v>
          </cell>
          <cell r="C1107" t="str">
            <v>M3</v>
          </cell>
        </row>
        <row r="1108">
          <cell r="A1108" t="str">
            <v>05.003.046-0</v>
          </cell>
          <cell r="B1108" t="str">
            <v>LIMPEZA MEC. DE GALERIA CIRC., C/DIAM. DE 0,60M E TRANSP. DEMAT. ATE 10KM</v>
          </cell>
          <cell r="C1108" t="str">
            <v>M3</v>
          </cell>
        </row>
        <row r="1109">
          <cell r="A1109" t="str">
            <v>05.003.047-0</v>
          </cell>
          <cell r="B1109" t="str">
            <v>LIMPEZA MEC. DE GALERIA CIRC., C/DIAM. DE 0,50M E TRANSP. DEMAT. ATE 10KM</v>
          </cell>
          <cell r="C1109" t="str">
            <v>M3</v>
          </cell>
        </row>
        <row r="1110">
          <cell r="A1110" t="str">
            <v>05.003.048-0</v>
          </cell>
          <cell r="B1110" t="str">
            <v>LIMPEZA MEC. DE GALERIA CIRC., C/DIAM. DE 0,40M E TRANSP. DEMAT. ATE 10KM</v>
          </cell>
          <cell r="C1110" t="str">
            <v>M3</v>
          </cell>
        </row>
        <row r="1111">
          <cell r="A1111" t="str">
            <v>05.003.049-0</v>
          </cell>
          <cell r="B1111" t="str">
            <v>LIMPEZA MEC. DE GALERIA CIRC., C/DIAM. DE 0,30M E TRANSP. DEMAT. ATE 10KM</v>
          </cell>
          <cell r="C1111" t="str">
            <v>M3</v>
          </cell>
        </row>
        <row r="1112">
          <cell r="A1112" t="str">
            <v>05.003.050-0</v>
          </cell>
          <cell r="B1112" t="str">
            <v>LIMPEZA MEC. DE GALERIA RETANG., C/TRANSP. DE MAT. ATE 10KM</v>
          </cell>
          <cell r="C1112" t="str">
            <v>M3</v>
          </cell>
        </row>
        <row r="1113">
          <cell r="A1113" t="str">
            <v>05.003.051-0</v>
          </cell>
          <cell r="B1113" t="str">
            <v>LIMPEZA MEC. DE GALERIA CIRC., C/DIAM. MAIOR QUE 1,00M E TRANSP. DE MAT. ATE 20KM</v>
          </cell>
          <cell r="C1113" t="str">
            <v>M3</v>
          </cell>
        </row>
        <row r="1114">
          <cell r="A1114" t="str">
            <v>05.003.052-0</v>
          </cell>
          <cell r="B1114" t="str">
            <v>LIMPEZA MEC. DE GALERIA CIRC., C/DIAM. DE 1,00M E TRANSP. DEMAT. ATE 20KM</v>
          </cell>
          <cell r="C1114" t="str">
            <v>M3</v>
          </cell>
        </row>
        <row r="1115">
          <cell r="A1115" t="str">
            <v>05.003.053-0</v>
          </cell>
          <cell r="B1115" t="str">
            <v>LIMPEZA MEC. DE GALERIA CIRC., C/DIAM. DE 0,90M E TRANSP. DEMAT. ATE 20KM</v>
          </cell>
          <cell r="C1115" t="str">
            <v>M3</v>
          </cell>
        </row>
        <row r="1116">
          <cell r="A1116" t="str">
            <v>05.003.054-0</v>
          </cell>
          <cell r="B1116" t="str">
            <v>LIMPEZA MEC. DE GALERIA CIRC., C/DIAM. DE 0,80M E TRANSP. DEMAT. ATE 20KM</v>
          </cell>
          <cell r="C1116" t="str">
            <v>M3</v>
          </cell>
        </row>
        <row r="1117">
          <cell r="A1117" t="str">
            <v>05.003.055-0</v>
          </cell>
          <cell r="B1117" t="str">
            <v>LIMPEZA MEC. DE GALERIA CIRC., C/DIAM. DE 0,70M E TRANSP. DEMAT. ATE 20KM</v>
          </cell>
          <cell r="C1117" t="str">
            <v>M3</v>
          </cell>
        </row>
        <row r="1118">
          <cell r="A1118" t="str">
            <v>05.003.056-0</v>
          </cell>
          <cell r="B1118" t="str">
            <v>LIMPEZA MEC. DE GALERIA CIRC., C/DIAM. DE 0,60M E TRANSP. DEMAT. ATE 20KM</v>
          </cell>
          <cell r="C1118" t="str">
            <v>M3</v>
          </cell>
        </row>
        <row r="1119">
          <cell r="A1119" t="str">
            <v>05.003.057-0</v>
          </cell>
          <cell r="B1119" t="str">
            <v>LIMPEZA MEC. DE GALERIA CIRC., C/DIAM. DE 0,50M E TRANSP. DEMAT. ATE 20KM</v>
          </cell>
          <cell r="C1119" t="str">
            <v>M3</v>
          </cell>
        </row>
        <row r="1120">
          <cell r="A1120" t="str">
            <v>05.003.058-0</v>
          </cell>
          <cell r="B1120" t="str">
            <v>LIMPEZA MEC. DE GALERIA CIRC., C/DIAM. DE 0,40M E TRANSP. DEMAT. ATE 20KM</v>
          </cell>
          <cell r="C1120" t="str">
            <v>M3</v>
          </cell>
        </row>
        <row r="1121">
          <cell r="A1121" t="str">
            <v>05.003.059-0</v>
          </cell>
          <cell r="B1121" t="str">
            <v>LIMPEZA MEC. DE GALERIA CIRC., C/DIAM. DE 0,30M E TRANSP. DEMAT. ATE 20KM</v>
          </cell>
          <cell r="C1121" t="str">
            <v>M3</v>
          </cell>
        </row>
        <row r="1122">
          <cell r="A1122" t="str">
            <v>05.003.060-0</v>
          </cell>
          <cell r="B1122" t="str">
            <v>LIMPEZA MEC. DE GALERIA RETANG., C/TRANSP. DE MAT. ATE 20KM</v>
          </cell>
          <cell r="C1122" t="str">
            <v>M3</v>
          </cell>
        </row>
        <row r="1123">
          <cell r="A1123" t="str">
            <v>05.003.061-0</v>
          </cell>
          <cell r="B1123" t="str">
            <v>LIMPEZA MEC. DE GALERIA CIRC., C/DIAM. MAIOR QUE 1,00M E TRANSP. DE MAT. ATE 30KM</v>
          </cell>
          <cell r="C1123" t="str">
            <v>M3</v>
          </cell>
        </row>
        <row r="1124">
          <cell r="A1124" t="str">
            <v>05.003.062-0</v>
          </cell>
          <cell r="B1124" t="str">
            <v>LIMPEZA MEC. DE GALERIA CIRC., C/DIAM. DE 1,00M E TRANSP. DEMAT. ATE 30KM</v>
          </cell>
          <cell r="C1124" t="str">
            <v>M3</v>
          </cell>
        </row>
        <row r="1125">
          <cell r="A1125" t="str">
            <v>05.003.063-0</v>
          </cell>
          <cell r="B1125" t="str">
            <v>LIMPEZA MEC. DE GALERIA CIRC., C/DIAM. DE 0,90M E TRANSP. DEMAT. ATE 30KM</v>
          </cell>
          <cell r="C1125" t="str">
            <v>M3</v>
          </cell>
        </row>
        <row r="1126">
          <cell r="A1126" t="str">
            <v>05.003.064-0</v>
          </cell>
          <cell r="B1126" t="str">
            <v>LIMPEZA MEC. DE GALERIA CIRC., C/DIAM. DE 0,80M E TRANSP. DEMAT. ATE 30KM</v>
          </cell>
          <cell r="C1126" t="str">
            <v>M3</v>
          </cell>
        </row>
        <row r="1127">
          <cell r="A1127" t="str">
            <v>05.003.065-0</v>
          </cell>
          <cell r="B1127" t="str">
            <v>LIMPEZA MEC. DE GALERIA CIRC., C/DIAM. DE 0,70M E TRANSP. DEMAT. ATE 30KM</v>
          </cell>
          <cell r="C1127" t="str">
            <v>M3</v>
          </cell>
        </row>
        <row r="1128">
          <cell r="A1128" t="str">
            <v>05.003.066-0</v>
          </cell>
          <cell r="B1128" t="str">
            <v>LIMPEZA MEC. DE GALERIA CIRC., C/DIAM. DE 0,60M E TRANSP. DEMAT. ATE 30KM</v>
          </cell>
          <cell r="C1128" t="str">
            <v>M3</v>
          </cell>
        </row>
        <row r="1129">
          <cell r="A1129" t="str">
            <v>05.003.067-0</v>
          </cell>
          <cell r="B1129" t="str">
            <v>LIMPEZA MEC. DE GALERIA CIRC., C/DIAM. DE 0,50M E TRANSP. DEMAT. ATE 30KM</v>
          </cell>
          <cell r="C1129" t="str">
            <v>M3</v>
          </cell>
        </row>
        <row r="1130">
          <cell r="A1130" t="str">
            <v>05.003.068-0</v>
          </cell>
          <cell r="B1130" t="str">
            <v>LIMPEZA MEC. DE GALERIA CIRC., C/DIAM. DE 0,40M E TRANSP. DEMAT. ATE 30KM</v>
          </cell>
          <cell r="C1130" t="str">
            <v>M3</v>
          </cell>
        </row>
        <row r="1131">
          <cell r="A1131" t="str">
            <v>05.003.069-0</v>
          </cell>
          <cell r="B1131" t="str">
            <v>LIMPEZA MEC. DE GALERIA CIRC., C/DIAM. DE 0,30M E TRANSP. DEMAT. ATE 30KM</v>
          </cell>
          <cell r="C1131" t="str">
            <v>M3</v>
          </cell>
        </row>
        <row r="1132">
          <cell r="A1132" t="str">
            <v>05.003.070-0</v>
          </cell>
          <cell r="B1132" t="str">
            <v>LIMPEZA MEC. DE GALERIA RETANG., C/TRANSP. DE MAT. ATE 30KM</v>
          </cell>
          <cell r="C1132" t="str">
            <v>M3</v>
          </cell>
        </row>
        <row r="1133">
          <cell r="A1133" t="str">
            <v>05.003.080-0</v>
          </cell>
          <cell r="B1133" t="str">
            <v>LIMPEZA MEC. DE RAMAL DE RALO, C/DIAM. MENOR QUE 0,40M E TRANSP. DE MAT. ATE 10KM</v>
          </cell>
          <cell r="C1133" t="str">
            <v>M3</v>
          </cell>
        </row>
        <row r="1134">
          <cell r="A1134" t="str">
            <v>05.003.081-0</v>
          </cell>
          <cell r="B1134" t="str">
            <v>LIMPEZA MEC. DE RAMAL DE RALO, C/DIAM. MENOR QUE 0,40M E TRANSP. DE MAT. ATE 20KM</v>
          </cell>
          <cell r="C1134" t="str">
            <v>M3</v>
          </cell>
        </row>
        <row r="1135">
          <cell r="A1135" t="str">
            <v>05.003.082-0</v>
          </cell>
          <cell r="B1135" t="str">
            <v>LIMPEZA MEC. DE RAMAL DE RALO, C/DIAM. MENOR QUE 0,40M E TRANSP. DE MAT. ATE 30KM</v>
          </cell>
          <cell r="C1135" t="str">
            <v>M3</v>
          </cell>
        </row>
        <row r="1136">
          <cell r="A1136" t="str">
            <v>05.003.090-0</v>
          </cell>
          <cell r="B1136" t="str">
            <v>LIMPEZA MANUAL DE RAMAL DE RALO, C/DIAM. MENOR QUE 0,40M E TRANSP. DE MAT. ATE 10KM</v>
          </cell>
          <cell r="C1136" t="str">
            <v>M3</v>
          </cell>
        </row>
        <row r="1137">
          <cell r="A1137" t="str">
            <v>05.003.091-0</v>
          </cell>
          <cell r="B1137" t="str">
            <v>LIMPEZA MANUAL DE RAMAL DE RALO, C/DIAM. MENOR QUE 0,40M E TRANSP. DE MAT. ATE 20KM</v>
          </cell>
          <cell r="C1137" t="str">
            <v>M3</v>
          </cell>
        </row>
        <row r="1138">
          <cell r="A1138" t="str">
            <v>05.003.092-0</v>
          </cell>
          <cell r="B1138" t="str">
            <v>LIMPEZA MANUAL DE RAMAL DE RALO, C/DIAM. MENOR QUE 0,40M E TRANSP. DE MAT. ATE 30KM</v>
          </cell>
          <cell r="C1138" t="str">
            <v>M3</v>
          </cell>
        </row>
        <row r="1139">
          <cell r="A1139" t="str">
            <v>05.003.150-0</v>
          </cell>
          <cell r="B1139" t="str">
            <v>LIMPEZA MEC. DE GALERIA CIRC., C/DIAM. DE 1,00M, EXCL. ALUGUEL DO EQUIP. E TRANSP. DE MAT. RETIRADO</v>
          </cell>
          <cell r="C1139" t="str">
            <v>M3</v>
          </cell>
        </row>
        <row r="1140">
          <cell r="A1140" t="str">
            <v>05.003.151-0</v>
          </cell>
          <cell r="B1140" t="str">
            <v>LIMPEZA MEC. DE GALERIA CIRC., C/DIAM. MAIOR QUE 1,00M E TRANSP. DE MAT. ATE 10KM, EXCL. ALUGUEL DO EQUIP.</v>
          </cell>
          <cell r="C1140" t="str">
            <v>M3</v>
          </cell>
        </row>
        <row r="1141">
          <cell r="A1141" t="str">
            <v>05.003.152-0</v>
          </cell>
          <cell r="B1141" t="str">
            <v>LIMPEZA MEC. DE GALERIA CIRC., C/DIAM. DE 1,00M E TRANSP. DEMAT. ATE 10KM, EXCL. ALUGUEL DO EQUIP.</v>
          </cell>
          <cell r="C1141" t="str">
            <v>M3</v>
          </cell>
        </row>
        <row r="1142">
          <cell r="A1142" t="str">
            <v>05.003.154-0</v>
          </cell>
          <cell r="B1142" t="str">
            <v>LIMPEZA MEC. DE GALERIA CIRC., C/DIAM. DE 0,90M E TRANSP. DEMAT. ATE 10KM, EXCL. ALUGUEL DO EQUIP.</v>
          </cell>
          <cell r="C1142" t="str">
            <v>M3</v>
          </cell>
        </row>
        <row r="1143">
          <cell r="A1143" t="str">
            <v>05.003.155-0</v>
          </cell>
          <cell r="B1143" t="str">
            <v>LIMPEZA MEC. DE GALERIA CIRC., C/DIAM. DE 0,80M E TRANSP. DEMAT. ATE 10KM, EXCL. ALUGUEL DO EQUIP.</v>
          </cell>
          <cell r="C1143" t="str">
            <v>M3</v>
          </cell>
        </row>
        <row r="1144">
          <cell r="A1144" t="str">
            <v>05.003.156-0</v>
          </cell>
          <cell r="B1144" t="str">
            <v>LIMPEZA MEC. DE GALERIA CIRC., C/DIAM. DE 0,70M E TRANSP. DEMAT. ATE 10KM, EXCL. ALUGUEL DO EQUIP.</v>
          </cell>
          <cell r="C1144" t="str">
            <v>M3</v>
          </cell>
        </row>
        <row r="1145">
          <cell r="A1145" t="str">
            <v>05.003.157-0</v>
          </cell>
          <cell r="B1145" t="str">
            <v>LIMPEZA MEC. DE GALERIA CIRC., C/DIAM. DE 0,60M E TRANSP. DEMAT. ATE 10KM, EXCL. ALUGUEL DO EQUIP.</v>
          </cell>
          <cell r="C1145" t="str">
            <v>M3</v>
          </cell>
        </row>
        <row r="1146">
          <cell r="A1146" t="str">
            <v>05.003.158-0</v>
          </cell>
          <cell r="B1146" t="str">
            <v>LIMPEZA MEC. DE GALERIA CIRC., C/DIAM. DE 0,50M E TRANSP. DEMAT. ATE 10KM, EXCL. ALUGUEL DO EQUIP.</v>
          </cell>
          <cell r="C1146" t="str">
            <v>M3</v>
          </cell>
        </row>
        <row r="1147">
          <cell r="A1147" t="str">
            <v>05.003.159-0</v>
          </cell>
          <cell r="B1147" t="str">
            <v>LIMPEZA MEC. DE GALERIA CIRC., C/DIAM. DE 0,40M E TRANSP. DEMAT. ATE 10KM, EXCL. ALUGUEL DO EQUIP.</v>
          </cell>
          <cell r="C1147" t="str">
            <v>M3</v>
          </cell>
        </row>
        <row r="1148">
          <cell r="A1148" t="str">
            <v>05.003.161-0</v>
          </cell>
          <cell r="B1148" t="str">
            <v>LIMPEZA MEC. DE GALERIA CIRC., C/DIAM. DE 0,30M E TRANSP. DEMAT. ATE 10KM, EXCL. ALUGUEL DO EQUIP.</v>
          </cell>
          <cell r="C1148" t="str">
            <v>M3</v>
          </cell>
        </row>
        <row r="1149">
          <cell r="A1149" t="str">
            <v>05.003.162-0</v>
          </cell>
          <cell r="B1149" t="str">
            <v>LIMPEZA MEC. DE GALERIA RETANG., C/TRANSP. DE MAT. ATE 10KM,EXCL. ALUGUEL DO EQUIP.</v>
          </cell>
          <cell r="C1149" t="str">
            <v>M3</v>
          </cell>
        </row>
        <row r="1150">
          <cell r="A1150" t="str">
            <v>05.003.163-0</v>
          </cell>
          <cell r="B1150" t="str">
            <v>LIMPEZA MEC. DE GALERIA CIRC., C/DIAM. MAIOR QUE 1,00M E TRANSP. DE MAT. ATE 20KM, EXCL. ALUGUEL DO EQUIP.</v>
          </cell>
          <cell r="C1150" t="str">
            <v>M3</v>
          </cell>
        </row>
        <row r="1151">
          <cell r="A1151" t="str">
            <v>05.003.164-0</v>
          </cell>
          <cell r="B1151" t="str">
            <v>LIMPEZA MEC. DE GALERIA CIRC., C/DIAM. DE 1,00M E TRANSP. DEMAT. ATE 20KM, EXCL. ALUGUEL DO EQUIP.</v>
          </cell>
          <cell r="C1151" t="str">
            <v>M3</v>
          </cell>
        </row>
        <row r="1152">
          <cell r="A1152" t="str">
            <v>05.003.165-0</v>
          </cell>
          <cell r="B1152" t="str">
            <v>LIMPEZA MEC. DE GALERIA CIRC., C/DIAM. DE 0,90M E TRANSP. DEMAT. ATE 20KM, EXCL. ALUGUEL DO EQUIP.</v>
          </cell>
          <cell r="C1152" t="str">
            <v>M3</v>
          </cell>
        </row>
        <row r="1153">
          <cell r="A1153" t="str">
            <v>05.003.166-0</v>
          </cell>
          <cell r="B1153" t="str">
            <v>LIMPEZA MEC. DE GALERIA CIRC., C/DIAM. DE 0,80M E TRANSP. DEMAT. ATE 20KM, EXCL. ALUGUEL DO EQUIP.</v>
          </cell>
          <cell r="C1153" t="str">
            <v>M3</v>
          </cell>
        </row>
        <row r="1154">
          <cell r="A1154" t="str">
            <v>05.003.167-0</v>
          </cell>
          <cell r="B1154" t="str">
            <v>LIMPEZA MEC. DE GALERIA CIRC., C/DIAM. DE 0,70M E TRANSP. DEMAT. ATE 20KM, EXCL. ALUGUEL DO EQUIP.</v>
          </cell>
          <cell r="C1154" t="str">
            <v>M3</v>
          </cell>
        </row>
        <row r="1155">
          <cell r="A1155" t="str">
            <v>05.003.168-0</v>
          </cell>
          <cell r="B1155" t="str">
            <v>LIMPEZA MEC. DE GALERIA CIRC., C/DIAM. DE 0,60M E TRANSP. DEMAT. ATE 20KM, EXCL. ALUGUEL DO EQUIP.</v>
          </cell>
          <cell r="C1155" t="str">
            <v>M3</v>
          </cell>
        </row>
        <row r="1156">
          <cell r="A1156" t="str">
            <v>05.003.169-0</v>
          </cell>
          <cell r="B1156" t="str">
            <v>LIMPEZA MEC. DE GALERIA CIRC., C/DIAM. DE 0,50M E TRANSP. DEMAT. ATE 20KM, EXCL. ALUGUEL DO EQUIP.</v>
          </cell>
          <cell r="C1156" t="str">
            <v>M3</v>
          </cell>
        </row>
        <row r="1157">
          <cell r="A1157" t="str">
            <v>05.003.170-0</v>
          </cell>
          <cell r="B1157" t="str">
            <v>LIMPEZA MEC. DE GALERIA CIRC., C/DIAM. DE 0,40M E TRANSP. DEMAT. ATE 20KM, EXCL. ALUGUEL DO EQUIP.</v>
          </cell>
          <cell r="C1157" t="str">
            <v>M3</v>
          </cell>
        </row>
        <row r="1158">
          <cell r="A1158" t="str">
            <v>05.003.171-0</v>
          </cell>
          <cell r="B1158" t="str">
            <v>LIMPEZA MEC. DE GALERIA CIRC., C/DIAM. DE 0,30M E TRANSP. DEMAT. ATE 20KM, EXCL. ALUGUEL DO EQUIP.</v>
          </cell>
          <cell r="C1158" t="str">
            <v>M3</v>
          </cell>
        </row>
        <row r="1159">
          <cell r="A1159" t="str">
            <v>05.003.172-0</v>
          </cell>
          <cell r="B1159" t="str">
            <v>LIMPEZA MEC. DE GALERIA RETANG., C/TRANSP. DE MAT. ATE 20KM,EXCL. ALUGUEL DO EQUIP.</v>
          </cell>
          <cell r="C1159" t="str">
            <v>M3</v>
          </cell>
        </row>
        <row r="1160">
          <cell r="A1160" t="str">
            <v>05.003.173-0</v>
          </cell>
          <cell r="B1160" t="str">
            <v>LIMPEZA MEC. DE GALERIA CIRC., C/DIAM. MAIOR QUE 1,00M E TRANSP. DE MAT. ATE 30KM, EXCL. ALUGUEL DO EQUIP.</v>
          </cell>
          <cell r="C1160" t="str">
            <v>M3</v>
          </cell>
        </row>
        <row r="1161">
          <cell r="A1161" t="str">
            <v>05.003.174-0</v>
          </cell>
          <cell r="B1161" t="str">
            <v>LIMPEZA MEC. DE GALERIA CIRC., C/DIAM. DE 1,00M E TRANSP. DEMAT.ATE 30KM, EXCL. ALUGUEL DO EQUIP.</v>
          </cell>
          <cell r="C1161" t="str">
            <v>M3</v>
          </cell>
        </row>
        <row r="1162">
          <cell r="A1162" t="str">
            <v>05.003.175-0</v>
          </cell>
          <cell r="B1162" t="str">
            <v>LIMPEZA MEC. DE GALERIA CIRC., C/DIAM. DE 0,90M E TRANSP. DEMAT. ATE 30KM, EXCL. ALUGUEL DO EQUIP.</v>
          </cell>
          <cell r="C1162" t="str">
            <v>M3</v>
          </cell>
        </row>
        <row r="1163">
          <cell r="A1163" t="str">
            <v>05.003.176-0</v>
          </cell>
          <cell r="B1163" t="str">
            <v>LIMPEZA MEC. DE GALERIA CIRC., C/DIAM. DE 0,80M E TRANSP. DEMAT. ATE 30KM, EXCL. ALUGUEL DO EQUIP.</v>
          </cell>
          <cell r="C1163" t="str">
            <v>M3</v>
          </cell>
        </row>
        <row r="1164">
          <cell r="A1164" t="str">
            <v>05.003.177-0</v>
          </cell>
          <cell r="B1164" t="str">
            <v>LIMPEZA MEC. DE GALERIA CIRC., C/DIAM. DE 0,70M E TRANSP. DEMAT. ATE 30KM, EXCL. ALUGUEL DO EQUIP.</v>
          </cell>
          <cell r="C1164" t="str">
            <v>M3</v>
          </cell>
        </row>
        <row r="1165">
          <cell r="A1165" t="str">
            <v>05.003.178-0</v>
          </cell>
          <cell r="B1165" t="str">
            <v>LIMPEZA MEC. DE GALERIA CIRC., C/DIAM. DE 0,60M E TRANSP. DEMAT. ATE 30KM, EXCL. ALUGUEL DO EQUIP.</v>
          </cell>
          <cell r="C1165" t="str">
            <v>M3</v>
          </cell>
        </row>
        <row r="1166">
          <cell r="A1166" t="str">
            <v>05.003.180-0</v>
          </cell>
          <cell r="B1166" t="str">
            <v>LIMPEZA MEC. DE GALERIA CIRC., C/DIAM. DE 0,50M E TRANSP. DEMAT. ATE 30KM, EXCL. ALUGUEL DO EQUIP.</v>
          </cell>
          <cell r="C1166" t="str">
            <v>M3</v>
          </cell>
        </row>
        <row r="1167">
          <cell r="A1167" t="str">
            <v>05.003.181-0</v>
          </cell>
          <cell r="B1167" t="str">
            <v>LIMPEZA MEC. DE GALERIA CIRC., C/DIAM. DE 0,40M E TRANSP. DEMAT. ATE 30KM, EXCL. ALUGUEL DO EQUIP.</v>
          </cell>
          <cell r="C1167" t="str">
            <v>M3</v>
          </cell>
        </row>
        <row r="1168">
          <cell r="A1168" t="str">
            <v>05.003.182-0</v>
          </cell>
          <cell r="B1168" t="str">
            <v>LIMPEZA MEC. DE GALERIA CIRC., C/DIAM. DE 0,30M E TRANSP. DEMAT. ATE 30KM, EXCL. ALUGUEL DO EQUIP.</v>
          </cell>
          <cell r="C1168" t="str">
            <v>M3</v>
          </cell>
        </row>
        <row r="1169">
          <cell r="A1169" t="str">
            <v>05.003.183-0</v>
          </cell>
          <cell r="B1169" t="str">
            <v>LIMPEZA MEC. DE GALERIA RETANG., C/TRANSP. DE MAT. ATE 30KM,EXCL. ALUGUEL DO EQUIP.</v>
          </cell>
          <cell r="C1169" t="str">
            <v>M3</v>
          </cell>
        </row>
        <row r="1170">
          <cell r="A1170" t="str">
            <v>05.003.195-0</v>
          </cell>
          <cell r="B1170" t="str">
            <v>LIMPEZA MEC. DE RAMAL DE RALO, C/DIAM. MENOR QUE 0,40M E TRANSP. DE MAT. ATE 10KM, EXCL. ALUGUEL DO EQUIP.</v>
          </cell>
          <cell r="C1170" t="str">
            <v>M3</v>
          </cell>
        </row>
        <row r="1171">
          <cell r="A1171" t="str">
            <v>05.003.999-0</v>
          </cell>
          <cell r="B1171" t="str">
            <v>INDICE 05.003LIMPEZA DE POCOS DE VISITA - E GALERIAS</v>
          </cell>
        </row>
        <row r="1172">
          <cell r="A1172" t="str">
            <v>05.004.010-0</v>
          </cell>
          <cell r="B1172" t="str">
            <v>LIMPEZA DE CONCR. APARENTE, C/JATO D'AGUA, SOLVENTE E ESCOVADE PIACAVA</v>
          </cell>
          <cell r="C1172" t="str">
            <v>M2</v>
          </cell>
        </row>
        <row r="1173">
          <cell r="A1173" t="str">
            <v>05.004.011-0</v>
          </cell>
          <cell r="B1173" t="str">
            <v>LIMPEZA OU PREP. DE SUPERF. DE CONCR., C/JATO DE AREIA SEGUIDO DE AGUA OU AR, RENDIMENTO MEDIO DE 5,00M2/H</v>
          </cell>
          <cell r="C1173" t="str">
            <v>M2</v>
          </cell>
        </row>
        <row r="1174">
          <cell r="A1174" t="str">
            <v>05.004.012-0</v>
          </cell>
          <cell r="B1174" t="str">
            <v>LIMPEZA OU PREP. DE ARMADURAS INT., C/JATO DE AREIA SEGUIDODE AGUA OU AR, RENDIMENTO MEDIO DE 5,00M2/H</v>
          </cell>
          <cell r="C1174" t="str">
            <v>M2</v>
          </cell>
        </row>
        <row r="1175">
          <cell r="A1175" t="str">
            <v>05.004.013-0</v>
          </cell>
          <cell r="B1175" t="str">
            <v>LIMPEZA OU PREP. DE SUPERF. DE CONCR., C/JATO DE AREIA SEGUIDO DE AGUA OU AR, RENDIMENTO MEDIO DE 7,50M2/H</v>
          </cell>
          <cell r="C1175" t="str">
            <v>M2</v>
          </cell>
        </row>
        <row r="1176">
          <cell r="A1176" t="str">
            <v>05.004.014-0</v>
          </cell>
          <cell r="B1176" t="str">
            <v>LIMPEZA OU PREP. DE SUPERF. DE CONCR., C/JATO DE AREIA SEGUIDO DE AGUA OU AR, RENDIMENTO MEDIO DE 10,00M2/H</v>
          </cell>
          <cell r="C1176" t="str">
            <v>M2</v>
          </cell>
        </row>
        <row r="1177">
          <cell r="A1177" t="str">
            <v>05.004.015-0</v>
          </cell>
          <cell r="B1177" t="str">
            <v>LIMPEZA OU PREP. DE SUPERF. DE CONCR., C/JATO DE AREIA SEGUIDO DE AGUA OU AR, RENDIMENTO MEDIO DE 15,00M2/H</v>
          </cell>
          <cell r="C1177" t="str">
            <v>M2</v>
          </cell>
        </row>
        <row r="1178">
          <cell r="A1178" t="str">
            <v>05.004.020-0</v>
          </cell>
          <cell r="B1178" t="str">
            <v>LIMPEZA OU PREPARACAO DE ESTRUTURA METALICA, C/JATO DE AREIA</v>
          </cell>
          <cell r="C1178" t="str">
            <v>M2</v>
          </cell>
        </row>
        <row r="1179">
          <cell r="A1179" t="str">
            <v>05.004.025-0</v>
          </cell>
          <cell r="B1179" t="str">
            <v>LIMPEZA DE SUPERF. MET. EM PONTES, VIADUTOS OU SEMELHANTES,C/LIXADEIRA E RASPADEIRA, PRODUCAO MEDIA DE 280,00M2/MES</v>
          </cell>
          <cell r="C1179" t="str">
            <v>M2</v>
          </cell>
        </row>
        <row r="1180">
          <cell r="A1180" t="str">
            <v>05.004.026-0</v>
          </cell>
          <cell r="B1180" t="str">
            <v>LIMPEZA DE SUPERF. MET. EM PONTES, VIADUTOS OU SEMELHANTES,C/LIXADEIRA E RASPADEIRA, PRODUCAO MEDIA DE 100,00M2/MES</v>
          </cell>
          <cell r="C1180" t="str">
            <v>M2</v>
          </cell>
        </row>
        <row r="1181">
          <cell r="A1181" t="str">
            <v>05.004.027-0</v>
          </cell>
          <cell r="B1181" t="str">
            <v>LIMPEZA DE SUPERF. MET. EM PONTES, VIADUTOS OU SEMELHANTES,C/LIXADEIRA E RASPADEIRA, PRODUCAO MEDIA DE 180,00M2/MES</v>
          </cell>
          <cell r="C1181" t="str">
            <v>M2</v>
          </cell>
        </row>
        <row r="1182">
          <cell r="A1182" t="str">
            <v>05.004.028-0</v>
          </cell>
          <cell r="B1182" t="str">
            <v>LIMPEZA DE SUPERF. MET. EM PONTES, VIADUTOS OU SEMELHANTES,C/LIXADEIRA E RASPADEIRA, PRODUCAO MEDIA DE 350,00M2/MES</v>
          </cell>
          <cell r="C1182" t="str">
            <v>M2</v>
          </cell>
        </row>
        <row r="1183">
          <cell r="A1183" t="str">
            <v>05.004.030-0</v>
          </cell>
          <cell r="B1183" t="str">
            <v>LIMPEZA DE TUNEL, C/JATO D'AGUA, SOLVENTE E ESCOVA DE PIACAVA</v>
          </cell>
          <cell r="C1183" t="str">
            <v>M2</v>
          </cell>
        </row>
        <row r="1184">
          <cell r="A1184" t="str">
            <v>05.004.999-0</v>
          </cell>
          <cell r="B1184" t="str">
            <v>INDICE 05.004LIMPEZA SUP.METALICOS CONCRETO E TUNEL</v>
          </cell>
        </row>
        <row r="1185">
          <cell r="A1185" t="str">
            <v>05.005.001-1</v>
          </cell>
          <cell r="B1185" t="str">
            <v>ANDAIME DE PINHO DE 1ª, ATE 7,00M DE ALT., C/APROVEIT. DA MAD. 3 VEZES</v>
          </cell>
          <cell r="C1185" t="str">
            <v>M3</v>
          </cell>
        </row>
        <row r="1186">
          <cell r="A1186" t="str">
            <v>05.005.002-0</v>
          </cell>
          <cell r="B1186" t="str">
            <v>ANDAIME DE PINHO DE 1ª, ATE 7,00M DE ALT., C/APROVEIT. DA MAD. 5 VEZES</v>
          </cell>
          <cell r="C1186" t="str">
            <v>M3</v>
          </cell>
        </row>
        <row r="1187">
          <cell r="A1187" t="str">
            <v>05.005.003-1</v>
          </cell>
          <cell r="B1187" t="str">
            <v>ANDAIME DE PINHO DE 1ª, DE 7,00 A 14,00M DE ALT., C/APROVEIT. DA MAD. 2 VEZES</v>
          </cell>
          <cell r="C1187" t="str">
            <v>M3</v>
          </cell>
        </row>
        <row r="1188">
          <cell r="A1188" t="str">
            <v>05.005.004-0</v>
          </cell>
          <cell r="B1188" t="str">
            <v>ANDAIME DE TORAS DE EUCALIPTO, C/APROVEIT. DA MAD. 20 VEZES,PASSARELA DE PINHO DE 1ª C/APROVEIT. DE 5 VEZES</v>
          </cell>
          <cell r="C1188" t="str">
            <v>M3</v>
          </cell>
        </row>
        <row r="1189">
          <cell r="A1189" t="str">
            <v>05.005.005-1</v>
          </cell>
          <cell r="B1189" t="str">
            <v>ANDAIME DE TABUADO SOBRE CAVAL. (INCL. ESTES), EM PINHO DE 1ª, C/APROVEIT. DA MAD. 20 VEZES, INCL. MOV.</v>
          </cell>
          <cell r="C1189" t="str">
            <v>M2</v>
          </cell>
        </row>
        <row r="1190">
          <cell r="A1190" t="str">
            <v>05.005.006-1</v>
          </cell>
          <cell r="B1190" t="str">
            <v>ANDAIME DE TABUADO SOBRE CAVAL. (INCL. ESTES), EM PINHO DE 1ª, C/APROVEIT. DA MAD. 10 VEZES, INCL. MOV.</v>
          </cell>
          <cell r="C1190" t="str">
            <v>M2</v>
          </cell>
        </row>
        <row r="1191">
          <cell r="A1191" t="str">
            <v>05.005.007-0</v>
          </cell>
          <cell r="B1191" t="str">
            <v>ANDAIME DE TABUADO SOBRE CAVAL.(INCL. ESTES), EM PINHO DE 1ª,C/APROVEIT.DA MAD. 20 VEZES,INCL.MOV. P/PE DIREITO DE 4,00M</v>
          </cell>
          <cell r="C1191" t="str">
            <v>M2</v>
          </cell>
        </row>
        <row r="1192">
          <cell r="A1192" t="str">
            <v>05.005.012-1</v>
          </cell>
          <cell r="B1192" t="str">
            <v>PLATAFORMA OU PASSARELA DE PINHO DE 1ª, C/APROVEIT. DA MAD.20 VEZES, EXCL. ANDAIME OU OUTRO SUPORTE E MOV.</v>
          </cell>
          <cell r="C1192" t="str">
            <v>M2</v>
          </cell>
        </row>
        <row r="1193">
          <cell r="A1193" t="str">
            <v>05.005.013-0</v>
          </cell>
          <cell r="B1193" t="str">
            <v>PLATAFORMA OU PASSARELA DE PINHO DE 1ª, C/APROVEIT. DA MAD.40 VEZES, EXCL. ANDAIME OU OUTRO SUPORTE E MOV.</v>
          </cell>
          <cell r="C1193" t="str">
            <v>M2</v>
          </cell>
        </row>
        <row r="1194">
          <cell r="A1194" t="str">
            <v>05.005.014-0</v>
          </cell>
          <cell r="B1194" t="str">
            <v>PLATAFORMA OU PASSARELA DE PINHO DE 1ª, C/APROVEIT. DA MAD.60 VEZES, EXCL. ANDAIME OU OUTRO SUPORTE E MOV.</v>
          </cell>
          <cell r="C1194" t="str">
            <v>M2</v>
          </cell>
        </row>
        <row r="1195">
          <cell r="A1195" t="str">
            <v>05.005.015-0</v>
          </cell>
          <cell r="B1195" t="str">
            <v>PLATAFORMA OU PASSARELA DE PINHO DE 1ª, C/APROVEIT. DA MAD.80 VEZES, EXCL. ANDAIME OU OUTRO SUPORTE E MOV.</v>
          </cell>
          <cell r="C1195" t="str">
            <v>M2</v>
          </cell>
        </row>
        <row r="1196">
          <cell r="A1196" t="str">
            <v>05.005.018-0</v>
          </cell>
          <cell r="B1196" t="str">
            <v>ESCADA DE PINHO DE 3ª, SOBRE TER. C/INCLINACAO MEDIA ATE 45°, C/ 0,80M DE LARG., CONSID. 30% DE APROVEIT. DA MAD.</v>
          </cell>
          <cell r="C1196" t="str">
            <v>M</v>
          </cell>
        </row>
        <row r="1197">
          <cell r="A1197" t="str">
            <v>05.005.019-0</v>
          </cell>
          <cell r="B1197" t="str">
            <v>ESCADA DE PINHO DE 3ª, SOBRE TER. C/INCLINACAO MEDIA SUPERIOR A 45°, C/ 0,80M DE LARG., CONSID. 30% DE APROVEIT. DA MAD.</v>
          </cell>
          <cell r="C1197" t="str">
            <v>M</v>
          </cell>
        </row>
        <row r="1198">
          <cell r="A1198" t="str">
            <v>05.005.020-0</v>
          </cell>
          <cell r="B1198" t="str">
            <v>TORRE P/GUINCHO, C/PRUMOS DE MAD. DE LEI, PRANCHA DE 1,50 X1,60M</v>
          </cell>
          <cell r="C1198" t="str">
            <v>M</v>
          </cell>
        </row>
        <row r="1199">
          <cell r="A1199" t="str">
            <v>05.005.025-0</v>
          </cell>
          <cell r="B1199" t="str">
            <v>ANDAIME SUSPENSO DE MAD., PENDENTE DA ESTRUT. P/CABOS DE ACODE 3/8"</v>
          </cell>
          <cell r="C1199" t="str">
            <v>M2</v>
          </cell>
        </row>
        <row r="1200">
          <cell r="A1200" t="str">
            <v>05.005.030-0</v>
          </cell>
          <cell r="B1200" t="str">
            <v>ANDAIME SUSPENSO DE MAD.,PENDENTE DA ESTRUT.P/CABOS DE ACO DE 3/8", C/UTILIZ. DAS TABUAS 2 VEZES E TORAS E CABOS 4 VEZES</v>
          </cell>
          <cell r="C1200" t="str">
            <v>M2</v>
          </cell>
        </row>
        <row r="1201">
          <cell r="A1201" t="str">
            <v>05.005.035-0</v>
          </cell>
          <cell r="B1201" t="str">
            <v>ANDAIME SUSPENSO DE MAD.,PENDENTE DA ESTRUT.P/CABOS DE ACO DE 3/8", C/UTILIZ. DAS TABUAS 3 VEZES E TORAS E CABOS 6 VEZES</v>
          </cell>
          <cell r="C1201" t="str">
            <v>M2</v>
          </cell>
        </row>
        <row r="1202">
          <cell r="A1202" t="str">
            <v>05.005.040-0</v>
          </cell>
          <cell r="B1202" t="str">
            <v>ANDAIME SUSPENSO DE MAD.,PENDENTE DA ESTRUT.P/CABOS DE ACO DE 3/8", C/UTILIZ. DAS TABUAS 4 VEZES E TORAS E CABOS 8 VEZES</v>
          </cell>
          <cell r="C1202" t="str">
            <v>M2</v>
          </cell>
        </row>
        <row r="1203">
          <cell r="A1203" t="str">
            <v>05.005.050-0</v>
          </cell>
          <cell r="B1203" t="str">
            <v>PROTECAO DE FACHADA C/TELA DE POLIPROPILENO PREGADA EM PC. DE PINHO 3 X 3"</v>
          </cell>
          <cell r="C1203" t="str">
            <v>M2</v>
          </cell>
        </row>
        <row r="1204">
          <cell r="A1204" t="str">
            <v>05.005.053-0</v>
          </cell>
          <cell r="B1204" t="str">
            <v>PROTECAO DE FACHADA C/TELA MET., FIO 12, MALHA 3 X 3CM, PREGADA EM PC. DE PINHO 3 X 3"</v>
          </cell>
          <cell r="C1204" t="str">
            <v>M2</v>
          </cell>
        </row>
        <row r="1205">
          <cell r="A1205" t="str">
            <v>05.005.055-0</v>
          </cell>
          <cell r="B1205" t="str">
            <v>PLATAFORMA DE PROT. A TRANSEUNTES, EM PINHO DE 1ª, EM PC. DE3 X 6" E 1 X 12", C/ 2,00M DE LARG. E APROVEIT. 2 VEZES</v>
          </cell>
          <cell r="C1205" t="str">
            <v>M</v>
          </cell>
        </row>
        <row r="1206">
          <cell r="A1206" t="str">
            <v>05.005.999-0</v>
          </cell>
          <cell r="B1206" t="str">
            <v>INDICE DA FAMILIA</v>
          </cell>
        </row>
        <row r="1207">
          <cell r="A1207" t="str">
            <v>05.006.001-1</v>
          </cell>
          <cell r="B1207" t="str">
            <v>ALUGUEL DE ANDAIME TUBULAR CONSID. A PROJECAO VERT.</v>
          </cell>
          <cell r="C1207" t="str">
            <v>M2XMES</v>
          </cell>
        </row>
        <row r="1208">
          <cell r="A1208" t="str">
            <v>05.006.002-1</v>
          </cell>
          <cell r="B1208" t="str">
            <v>ALUGUEL DE TORRE ANDAIME TUBULAR, C/RODIZIOS, DE 2,00 X 1,50M</v>
          </cell>
          <cell r="C1208" t="str">
            <v>MXMES</v>
          </cell>
        </row>
        <row r="1209">
          <cell r="A1209" t="str">
            <v>05.006.003-0</v>
          </cell>
          <cell r="B1209" t="str">
            <v>ALUGUEL DE ELEV. P/OBRA EM ELEM. TUBULARES, P/TRANSP. VERT.DE MAT., C/GUINCHO DE 10CV, CACAMBA, FUNIL, SILO E CABOS</v>
          </cell>
          <cell r="C1209" t="str">
            <v>UNXMES</v>
          </cell>
        </row>
        <row r="1210">
          <cell r="A1210" t="str">
            <v>05.006.004-0</v>
          </cell>
          <cell r="B1210" t="str">
            <v>ALUGUEL DE ELEV. P/OBRA EM ELEM. TUBULARES, P/TRANSP. VERT.DE MAT., C/CABINE ABERTA, GUINCHO DE 10CV, PLATAF. E CABOS</v>
          </cell>
          <cell r="C1210" t="str">
            <v>UNXMES</v>
          </cell>
        </row>
        <row r="1211">
          <cell r="A1211" t="str">
            <v>05.006.010-0</v>
          </cell>
          <cell r="B1211" t="str">
            <v>ALUGUEL DE RODIZIOS P/TORRE TUBULAR. CUSTO P/ 4 UN.</v>
          </cell>
          <cell r="C1211" t="str">
            <v>UNXMES</v>
          </cell>
        </row>
        <row r="1212">
          <cell r="A1212" t="str">
            <v>05.006.999-0</v>
          </cell>
          <cell r="B1212" t="str">
            <v>INDICE DA FAMILIA</v>
          </cell>
        </row>
        <row r="1213">
          <cell r="A1213" t="str">
            <v>05.007.001-1</v>
          </cell>
          <cell r="B1213" t="str">
            <v>ALUGUEL DE ANDAIME SUSPENSO PESADO, P/SERV. DE REVESTIM., C/2,00M DE EXTENSAO</v>
          </cell>
          <cell r="C1213" t="str">
            <v>UNXMES</v>
          </cell>
        </row>
        <row r="1214">
          <cell r="A1214" t="str">
            <v>05.007.002-1</v>
          </cell>
          <cell r="B1214" t="str">
            <v>ALUGUEL DE ANDAIME SUSPENSO LEVE, P/PINT., C/ 3,00M DE EXTENSAO, CABOS C/ 45,00M, TELA DE PROT. E PLATAF.</v>
          </cell>
          <cell r="C1214" t="str">
            <v>UNXMES</v>
          </cell>
        </row>
        <row r="1215">
          <cell r="A1215" t="str">
            <v>05.007.999-0</v>
          </cell>
          <cell r="B1215" t="str">
            <v>FAMILIA 05.007</v>
          </cell>
        </row>
        <row r="1216">
          <cell r="A1216" t="str">
            <v>05.008.001-0</v>
          </cell>
          <cell r="B1216" t="str">
            <v>MONTAGEM E DESMONT. DE ANDAIME TUBULAR, CONSID. A AREA VERT.RECOBERTA</v>
          </cell>
          <cell r="C1216" t="str">
            <v>M2</v>
          </cell>
        </row>
        <row r="1217">
          <cell r="A1217" t="str">
            <v>05.008.002-0</v>
          </cell>
          <cell r="B1217" t="str">
            <v>MONTAGEM E DESMONT. DE ANDAIME SUSPENSO, CONSID. A EXTENSAOHORIZ. DAS FACHADAS E/OU EMPENAS</v>
          </cell>
          <cell r="C1217" t="str">
            <v>M</v>
          </cell>
        </row>
        <row r="1218">
          <cell r="A1218" t="str">
            <v>05.008.003-0</v>
          </cell>
          <cell r="B1218" t="str">
            <v>MONTAGEM E DESMONT. DE ELEVADOR DE OBRA, REFERIDO NOS ITENS05.006.003 E 05.006.004</v>
          </cell>
          <cell r="C1218" t="str">
            <v>UN</v>
          </cell>
        </row>
        <row r="1219">
          <cell r="A1219" t="str">
            <v>05.008.005-0</v>
          </cell>
          <cell r="B1219" t="str">
            <v>DESMONTAGEM E REMONTAGEM DE ANDAIME SUSPENSO, PENDENTE DA ESTRUT.</v>
          </cell>
          <cell r="C1219" t="str">
            <v>M2</v>
          </cell>
        </row>
        <row r="1220">
          <cell r="A1220" t="str">
            <v>05.008.006-0</v>
          </cell>
          <cell r="B1220" t="str">
            <v>MOVIMENTACAO VERT. DE ANDAIME SUSPENSO, CONSID. 1 VEZ A AREATRABALHADA EM PROJECAO VERT.</v>
          </cell>
          <cell r="C1220" t="str">
            <v>M2</v>
          </cell>
        </row>
        <row r="1221">
          <cell r="A1221" t="str">
            <v>05.008.008-1</v>
          </cell>
          <cell r="B1221" t="str">
            <v>MOVIMENTACAO VERT. OU HORIZ. DE PLATAF. OU PASSARELA</v>
          </cell>
          <cell r="C1221" t="str">
            <v>M2</v>
          </cell>
        </row>
        <row r="1222">
          <cell r="A1222" t="str">
            <v>05.008.010-0</v>
          </cell>
          <cell r="B1222" t="str">
            <v>MONTAGEM E DESMONT. DE USINA MISTURADORA DE CONCR., TIPO PAREDE, C/SILOS HORIZ., P/ 3 AGREGADOS</v>
          </cell>
          <cell r="C1222" t="str">
            <v>UN</v>
          </cell>
        </row>
        <row r="1223">
          <cell r="A1223" t="str">
            <v>05.008.012-0</v>
          </cell>
          <cell r="B1223" t="str">
            <v>MONTAGEM E DESMONT. DE USINA MISTURADORA DE CONCR. TIPO VERT., C/SILOS, P/ 45,00M3 DE AGREGADOS E 30T DE CIM.</v>
          </cell>
          <cell r="C1223" t="str">
            <v>UN</v>
          </cell>
        </row>
        <row r="1224">
          <cell r="A1224" t="str">
            <v>05.008.013-0</v>
          </cell>
          <cell r="B1224" t="str">
            <v>MONTAGEM E DESMONT. DE TELEFERICO DE OBRA, C/VAO APROX. DE 180,00M</v>
          </cell>
          <cell r="C1224" t="str">
            <v>UN</v>
          </cell>
        </row>
        <row r="1225">
          <cell r="A1225" t="str">
            <v>05.008.999-0</v>
          </cell>
          <cell r="B1225" t="str">
            <v>FAMILIA 05.008</v>
          </cell>
        </row>
        <row r="1226">
          <cell r="A1226" t="str">
            <v>05.010.001-0</v>
          </cell>
          <cell r="B1226" t="str">
            <v>ESGOTAMENTO DE VALA C/BOMBA A GASOLINA 3,25HP; C/DIAM. DE SUCCAO E DESC. DE 1.1/2", ALT. MANOMETRICA DE ATE 10,00M</v>
          </cell>
          <cell r="C1226" t="str">
            <v>M3</v>
          </cell>
        </row>
        <row r="1227">
          <cell r="A1227" t="str">
            <v>05.010.005-0</v>
          </cell>
          <cell r="B1227" t="str">
            <v>ESGOTAMENTO DE VALA MEDIDO PELA POTENCIA INSTALADA E PELO TEMPO DE FUNCIONAMENTO</v>
          </cell>
          <cell r="C1227" t="str">
            <v>CVxH</v>
          </cell>
        </row>
        <row r="1228">
          <cell r="A1228" t="str">
            <v>05.010.015-0</v>
          </cell>
          <cell r="B1228" t="str">
            <v>ESGOTAMENTO DE VALA C/BOMBA, P/M3 ESCAV. EM MAT. DE 1ªCAT. ABAIXO DO NIVEL D'AGUA, 24H P/DIA</v>
          </cell>
          <cell r="C1228" t="str">
            <v>M3</v>
          </cell>
        </row>
        <row r="1229">
          <cell r="A1229" t="str">
            <v>05.010.020-0</v>
          </cell>
          <cell r="B1229" t="str">
            <v>ESGOTAMENTO D'AGUA DE SUBSOLO, DE INFILTRACAO OU ALAGAMENTO,C/BOMBA ELETR. DE 3HP, DIAM. DE SUCCAO DE 1.1/2"</v>
          </cell>
          <cell r="C1229" t="str">
            <v>H</v>
          </cell>
        </row>
        <row r="1230">
          <cell r="A1230" t="str">
            <v>05.010.999-0</v>
          </cell>
          <cell r="B1230" t="str">
            <v>INDICE 05.010ESGOTAMENTO DE VALA</v>
          </cell>
        </row>
        <row r="1231">
          <cell r="A1231" t="str">
            <v>05.011.001-0</v>
          </cell>
          <cell r="B1231" t="str">
            <v>ESCORAMENTO SIMPLES, FECHADO, DE VALA C/POUCA PROF.</v>
          </cell>
          <cell r="C1231" t="str">
            <v>M2</v>
          </cell>
        </row>
        <row r="1232">
          <cell r="A1232" t="str">
            <v>05.011.002-0</v>
          </cell>
          <cell r="B1232" t="str">
            <v>ESCORAMENTO SIMPLES, ABERTO, DE VALA C/POUCA PROF.</v>
          </cell>
          <cell r="C1232" t="str">
            <v>M2</v>
          </cell>
        </row>
        <row r="1233">
          <cell r="A1233" t="str">
            <v>05.011.006-0</v>
          </cell>
          <cell r="B1233" t="str">
            <v>ESCORAMENTO SIMPLES, FECHADO, DE VALA C/POUCA PROF., C/ESGOT. MANUAL</v>
          </cell>
          <cell r="C1233" t="str">
            <v>M2</v>
          </cell>
        </row>
        <row r="1234">
          <cell r="A1234" t="str">
            <v>05.011.999-0</v>
          </cell>
          <cell r="B1234" t="str">
            <v>INDICE DA FAMILIA</v>
          </cell>
        </row>
        <row r="1235">
          <cell r="A1235" t="str">
            <v>05.013.001-0</v>
          </cell>
          <cell r="B1235" t="str">
            <v>CHAPA DE ACO 3/8", P/PASSAGEM DE VEICULOS SOBRE VALAS, C/COLOC., USO E RETIRADA</v>
          </cell>
          <cell r="C1235" t="str">
            <v>M2</v>
          </cell>
        </row>
        <row r="1236">
          <cell r="A1236" t="str">
            <v>05.013.002-0</v>
          </cell>
          <cell r="B1236" t="str">
            <v>CHAPA DE ACO 3/4", P/PASSAGEM DE VEICULOS SOBRE VALAS, C/COLOC., USO E RETIRADA, INCL. MOBILIZACAO,TRANSP.,CARGA E DESC.</v>
          </cell>
          <cell r="C1236" t="str">
            <v>M2</v>
          </cell>
        </row>
        <row r="1237">
          <cell r="A1237" t="str">
            <v>05.013.003-0</v>
          </cell>
          <cell r="B1237" t="str">
            <v>CHAPA DE ACO 3/4", P/PASSAGEM DE VEICULOS SOBRE VALAS, C/COLOC. E RETIRADA</v>
          </cell>
          <cell r="C1237" t="str">
            <v>M2</v>
          </cell>
        </row>
        <row r="1238">
          <cell r="A1238" t="str">
            <v>05.013.999-0</v>
          </cell>
          <cell r="B1238" t="str">
            <v>INDICE 05.013CHAPA DE ACO P/PASSAGEM VEICULOS</v>
          </cell>
        </row>
        <row r="1239">
          <cell r="A1239" t="str">
            <v>05.014.001-0</v>
          </cell>
          <cell r="B1239" t="str">
            <v>ALUGUEL DE TRANSFORMADOR DE DISTRIB., TRIFASICO, 60HZ, 13,8KV - 220/127V, 30KVA</v>
          </cell>
          <cell r="C1239" t="str">
            <v>UNXMES</v>
          </cell>
        </row>
        <row r="1240">
          <cell r="A1240" t="str">
            <v>05.014.005-0</v>
          </cell>
          <cell r="B1240" t="str">
            <v>ALUGUEL DE TRANSFORMADOR DE DISTRIB., TRIFASICO, 60HZ, 13,8KV - 220/127V, 45KVA</v>
          </cell>
          <cell r="C1240" t="str">
            <v>UNXMES</v>
          </cell>
        </row>
        <row r="1241">
          <cell r="A1241" t="str">
            <v>05.014.009-0</v>
          </cell>
          <cell r="B1241" t="str">
            <v>ALUGUEL DE TRANSFORMADOR DE DISTRIB., TRIFASICO, 60HZ, 13,8KV - 220/127V, 75KVA</v>
          </cell>
          <cell r="C1241" t="str">
            <v>UNXMES</v>
          </cell>
        </row>
        <row r="1242">
          <cell r="A1242" t="str">
            <v>05.014.015-0</v>
          </cell>
          <cell r="B1242" t="str">
            <v>ALUGUEL DE TRANSFORMADOR DE DISTRIB., TRIFASICO, 60HZ, 13,8KV - 220/127V, 112,5KVA</v>
          </cell>
          <cell r="C1242" t="str">
            <v>UNXMES</v>
          </cell>
        </row>
        <row r="1243">
          <cell r="A1243" t="str">
            <v>05.014.020-0</v>
          </cell>
          <cell r="B1243" t="str">
            <v>ALUGUEL DE TRANSFORMADOR DE DISTRIB., TRIFASICO, 60HZ, 13,8KV - 220/127V, 150KVA</v>
          </cell>
          <cell r="C1243" t="str">
            <v>UNXMES</v>
          </cell>
        </row>
        <row r="1244">
          <cell r="A1244" t="str">
            <v>05.014.999-0</v>
          </cell>
          <cell r="B1244" t="str">
            <v>INDICE DA FAMILIA</v>
          </cell>
        </row>
        <row r="1245">
          <cell r="A1245" t="str">
            <v>05.015.001-0</v>
          </cell>
          <cell r="B1245" t="str">
            <v>PLACA DE SINALIZ. ROD. EM CHAPA DE ACO, C/PELICULAS RETROREFLETIVAS, NO GRAU ALTA INTENSIDADE E GRAU TECNICO</v>
          </cell>
          <cell r="C1245" t="str">
            <v>M2</v>
          </cell>
        </row>
        <row r="1246">
          <cell r="A1246" t="str">
            <v>05.015.005-0</v>
          </cell>
          <cell r="B1246" t="str">
            <v>PLACA SINALIZ. ROD. CHAPA ACO, FIX.POSTE EUCALIPTO, C/PELICULAS RETROREFLETIVAS, NO GRAU ALTA INTENSIDADE E GRAU TECNICO</v>
          </cell>
          <cell r="C1246" t="str">
            <v>M2</v>
          </cell>
        </row>
        <row r="1247">
          <cell r="A1247" t="str">
            <v>05.015.006-0</v>
          </cell>
          <cell r="B1247" t="str">
            <v>PLACA DE SINALIZ.ROD.EM CHAPA DE ACO,FIX.EM 2 POSTES,C/PELICULAS RETROREFLETIVAS,NO GRAU ALTA INTENSIDADE E GRAU TECNICO</v>
          </cell>
          <cell r="C1247" t="str">
            <v>M2</v>
          </cell>
        </row>
        <row r="1248">
          <cell r="A1248" t="str">
            <v>05.015.007-0</v>
          </cell>
          <cell r="B1248" t="str">
            <v>PLACA DE SINALIZ.ROD.EM CHAPA DE ACO,FIX.EM 3 POSTES,C/PELICULAS RETROREFLETIVAS,NO GRAU ALTA INTENSIDADE E GRAU TECNICO</v>
          </cell>
          <cell r="C1248" t="str">
            <v>M2</v>
          </cell>
        </row>
        <row r="1249">
          <cell r="A1249" t="str">
            <v>05.015.008-0</v>
          </cell>
          <cell r="B1249" t="str">
            <v>PLACA DE MARCO QUILOMETRICO, EM CHAPA DE ACO TRATADA E PINTADA</v>
          </cell>
          <cell r="C1249" t="str">
            <v>UN</v>
          </cell>
        </row>
        <row r="1250">
          <cell r="A1250" t="str">
            <v>05.015.010-0</v>
          </cell>
          <cell r="B1250" t="str">
            <v>PLACA DE SINALIZ. ROD. EM CHAPA DE ACO, C/PELICULA PRETA C/INVERSAO DE COR SOB ACAO DA LUZ</v>
          </cell>
          <cell r="C1250" t="str">
            <v>M2</v>
          </cell>
        </row>
        <row r="1251">
          <cell r="A1251" t="str">
            <v>05.015.013-1</v>
          </cell>
          <cell r="B1251" t="str">
            <v>PLACA DE SINALIZ. ROD. EM CHAPA DE ACO, FIX. EM POSTE DE EUCALIPTO, C/PELICULA PRETA C/INVERSAO DE COR SOB ACAO DA LUZ</v>
          </cell>
          <cell r="C1251" t="str">
            <v>M2</v>
          </cell>
        </row>
        <row r="1252">
          <cell r="A1252" t="str">
            <v>05.015.014-0</v>
          </cell>
          <cell r="B1252" t="str">
            <v>PLACA DE SINALIZ. ROD. EM CHAPA DE ACO, FIX. EM 2 POSTES, C/PELICULA PRETA C/INVERSAO DE COR SOB ACAO DA LUZ</v>
          </cell>
          <cell r="C1252" t="str">
            <v>M2</v>
          </cell>
        </row>
        <row r="1253">
          <cell r="A1253" t="str">
            <v>05.015.030-0</v>
          </cell>
          <cell r="B1253" t="str">
            <v>PORTICO EM ACO, P/SUPORTE DE SINAL. VERT., SENDO O VAO DE 22,40M</v>
          </cell>
          <cell r="C1253" t="str">
            <v>UN</v>
          </cell>
        </row>
        <row r="1254">
          <cell r="A1254" t="str">
            <v>05.015.031-0</v>
          </cell>
          <cell r="B1254" t="str">
            <v>PORTICO EM ACO, P/SUPORTE DE SINAL. VERT., SENDO O VAO DE 18,80M</v>
          </cell>
          <cell r="C1254" t="str">
            <v>UN</v>
          </cell>
        </row>
        <row r="1255">
          <cell r="A1255" t="str">
            <v>05.015.032-0</v>
          </cell>
          <cell r="B1255" t="str">
            <v>PORTICO EM ACO, P/SUPORTE DE SINAL. VERT., SENDO O VAO DE 17,20M</v>
          </cell>
          <cell r="C1255" t="str">
            <v>UN</v>
          </cell>
        </row>
        <row r="1256">
          <cell r="A1256" t="str">
            <v>05.015.033-0</v>
          </cell>
          <cell r="B1256" t="str">
            <v>PORTICO EM ACO, P/SUPORTE DE SINAL. VERT., SENDO O VAO DE 15,20M</v>
          </cell>
          <cell r="C1256" t="str">
            <v>UN</v>
          </cell>
        </row>
        <row r="1257">
          <cell r="A1257" t="str">
            <v>05.015.034-0</v>
          </cell>
          <cell r="B1257" t="str">
            <v>PORTICO EM ACO, P/SUPORTE DE SINAL. VERT., SENDO O VAO DE 13,20M</v>
          </cell>
          <cell r="C1257" t="str">
            <v>UN</v>
          </cell>
        </row>
        <row r="1258">
          <cell r="A1258" t="str">
            <v>05.015.040-0</v>
          </cell>
          <cell r="B1258" t="str">
            <v>SEMI-PORTICO EM ACO, BANDEIRA SIMPLES, P/SUPORTE DE SINAL. VERT., SENDO O BALANCO DE 8,60M</v>
          </cell>
          <cell r="C1258" t="str">
            <v>UN</v>
          </cell>
        </row>
        <row r="1259">
          <cell r="A1259" t="str">
            <v>05.015.041-0</v>
          </cell>
          <cell r="B1259" t="str">
            <v>SEMI-PORTICO EM ACO, BANDEIRA SIMPLES, P/SUPORTE DE SINAL. VERT., SENDO O BALANCO DE 5,10M</v>
          </cell>
          <cell r="C1259" t="str">
            <v>UN</v>
          </cell>
        </row>
        <row r="1260">
          <cell r="A1260" t="str">
            <v>05.015.045-0</v>
          </cell>
          <cell r="B1260" t="str">
            <v>SEMI-PORTICO EM ACO, BANDEIRA DUPLA, P/SUPORTE DE SINAL. VERT., SENDO O BALANCO DE 8,60M</v>
          </cell>
          <cell r="C1260" t="str">
            <v>UN</v>
          </cell>
        </row>
        <row r="1261">
          <cell r="A1261" t="str">
            <v>05.015.046-0</v>
          </cell>
          <cell r="B1261" t="str">
            <v>SEMI-PORTICO EM ACO, BANDEIRA DUPLA, P/SUPORTE DE SINAL. VERT., SENDO O BALANCO DE 5,10M</v>
          </cell>
          <cell r="C1261" t="str">
            <v>UN</v>
          </cell>
        </row>
        <row r="1262">
          <cell r="A1262" t="str">
            <v>05.015.999-0</v>
          </cell>
          <cell r="B1262" t="str">
            <v>INDICE 05.015SINALIZACAO VERTICAL OU HORIZONTAL</v>
          </cell>
        </row>
        <row r="1263">
          <cell r="A1263" t="str">
            <v>05.016.001-0</v>
          </cell>
          <cell r="B1263" t="str">
            <v>PAINEIS CHAPA ALUM.C/ESP. 2MM E PELICULAS RETROREFLETIVAS,NOGRAU ALTA INTENSIDADE E GRAU TECNICO,INCL.ESTRUT.,MOD. 2X1M</v>
          </cell>
          <cell r="C1263" t="str">
            <v>M2</v>
          </cell>
        </row>
        <row r="1264">
          <cell r="A1264" t="str">
            <v>05.016.999-0</v>
          </cell>
          <cell r="B1264" t="str">
            <v>INDICE 05.016PAINEIS EM CHAPA DE ALUMINIO</v>
          </cell>
        </row>
        <row r="1265">
          <cell r="A1265" t="str">
            <v>05.017.001-1</v>
          </cell>
          <cell r="B1265" t="str">
            <v>BALIZADOR DE CONCR., C/MASCARA E PELICULA RETROREFLETIVA, NOGRAU TECNICO, C/ALT TOTAL DE 1,35M, SENDO 0,35M ENTERRADOS</v>
          </cell>
          <cell r="C1265" t="str">
            <v>UN</v>
          </cell>
        </row>
        <row r="1266">
          <cell r="A1266" t="str">
            <v>05.017.999-0</v>
          </cell>
          <cell r="B1266" t="str">
            <v>INDICE 05.017BALIZADOR DE CONCRETO</v>
          </cell>
        </row>
        <row r="1267">
          <cell r="A1267" t="str">
            <v>05.018.001-0</v>
          </cell>
          <cell r="B1267" t="str">
            <v>BALIZADOR DE TUBO DE PVC, C/DIAM. DE 4", INCL. BASE DE CONCR. MAGRO E PELICULA RETROREFLETIVA, NO GRAU TECNICO</v>
          </cell>
          <cell r="C1267" t="str">
            <v>UN</v>
          </cell>
        </row>
        <row r="1268">
          <cell r="A1268" t="str">
            <v>05.018.999-0</v>
          </cell>
          <cell r="B1268" t="str">
            <v>INDICE 05.018BALIZADOR DE PVC</v>
          </cell>
        </row>
        <row r="1269">
          <cell r="A1269" t="str">
            <v>05.020.005-0</v>
          </cell>
          <cell r="B1269" t="str">
            <v>SINALIZACAO HORIZ., MEC., C/TINTA A BASE DE RESINAS NATURAISOU SINT., EM VIAS ROD., APLIC. P/EXTRUSAO</v>
          </cell>
          <cell r="C1269" t="str">
            <v>M2</v>
          </cell>
        </row>
        <row r="1270">
          <cell r="A1270" t="str">
            <v>05.020.007-0</v>
          </cell>
          <cell r="B1270" t="str">
            <v>SINALIZACAO HORIZ. MEC. C/TINTA A BASE DE RESINAS NATURAIS OU SINT., EM VIAS URBANAS, APLIC. P/EXTRUSAO</v>
          </cell>
          <cell r="C1270" t="str">
            <v>M2</v>
          </cell>
        </row>
        <row r="1271">
          <cell r="A1271" t="str">
            <v>05.020.010-0</v>
          </cell>
          <cell r="B1271" t="str">
            <v>SINALIZACAO HORIZ. MEC. C/TINTA A BASE DE RESINAS NATURAIS OU SINT., EM VIAS ROD., APLIC. C/PISTOLA</v>
          </cell>
          <cell r="C1271" t="str">
            <v>M2</v>
          </cell>
        </row>
        <row r="1272">
          <cell r="A1272" t="str">
            <v>05.020.012-0</v>
          </cell>
          <cell r="B1272" t="str">
            <v>SINALIZACAO HORIZ. MEC. C/TINTA A BASE DE RESINAS NATURAIS OU SINT., EM VIAS URBANAS, APLIC. C/PISTOLA</v>
          </cell>
          <cell r="C1272" t="str">
            <v>M2</v>
          </cell>
        </row>
        <row r="1273">
          <cell r="A1273" t="str">
            <v>05.020.013-0</v>
          </cell>
          <cell r="B1273" t="str">
            <v>SINALIZACAO MANUAL DE FAIXAS E FIGURAS P/PEDESTRES C/TINTA ABASE DE RESINAS NATURAIS OU SINT., EM VIAS ROD.</v>
          </cell>
          <cell r="C1273" t="str">
            <v>M2</v>
          </cell>
        </row>
        <row r="1274">
          <cell r="A1274" t="str">
            <v>05.020.014-0</v>
          </cell>
          <cell r="B1274" t="str">
            <v>SINALIZACAO MANUAL DE FAIXAS E FIGURAS P/PEDESTRES, C/TINTAA BASE DE RESINAS NATURAIS OU SINT., EM VIAS URBANAS</v>
          </cell>
          <cell r="C1274" t="str">
            <v>M2</v>
          </cell>
        </row>
        <row r="1275">
          <cell r="A1275" t="str">
            <v>05.020.015-1</v>
          </cell>
          <cell r="B1275" t="str">
            <v>SINALIZACAO HORIZ. MEC. C/TINTA A BASE DE RESINA ACRILICA, EM VIAS ROD.</v>
          </cell>
          <cell r="C1275" t="str">
            <v>M2</v>
          </cell>
        </row>
        <row r="1276">
          <cell r="A1276" t="str">
            <v>05.020.020-0</v>
          </cell>
          <cell r="B1276" t="str">
            <v>SINALIZACAO HORIZ. MEC. C/TINTA A BASE DE RESINA ACRILICA, EM VIAS URBANAS</v>
          </cell>
          <cell r="C1276" t="str">
            <v>M2</v>
          </cell>
        </row>
        <row r="1277">
          <cell r="A1277" t="str">
            <v>05.020.025-0</v>
          </cell>
          <cell r="B1277" t="str">
            <v>SINALIZACAO MANUAL DE FAIXAS E FIGURAS P/PEDESTRES, C/TINTAA BASE DE RESINA ACRILICA, EM VIAS ROD., C/PISTOLA</v>
          </cell>
          <cell r="C1277" t="str">
            <v>M2</v>
          </cell>
        </row>
        <row r="1278">
          <cell r="A1278" t="str">
            <v>05.020.030-0</v>
          </cell>
          <cell r="B1278" t="str">
            <v>SINALIZACAO MANUAL DE FAIXAS E FIGURAS P/PEDESTRES, C/TINTAA BASE DE RESINA ACRILICA, EM VIAS URBANAS, C/PISTOLA</v>
          </cell>
          <cell r="C1278" t="str">
            <v>M2</v>
          </cell>
        </row>
        <row r="1279">
          <cell r="A1279" t="str">
            <v>05.020.999-0</v>
          </cell>
          <cell r="B1279" t="str">
            <v>INDICE 05.020SINALIZACAO HORIZONTAL</v>
          </cell>
        </row>
        <row r="1280">
          <cell r="A1280" t="str">
            <v>05.021.005-0</v>
          </cell>
          <cell r="B1280" t="str">
            <v>TACHA REFL. FUNDIDA, MONODIRECIONAL, DE 87 X 72 X 17MM, EM DIVERSAS CORES</v>
          </cell>
          <cell r="C1280" t="str">
            <v>UN</v>
          </cell>
        </row>
        <row r="1281">
          <cell r="A1281" t="str">
            <v>05.021.010-0</v>
          </cell>
          <cell r="B1281" t="str">
            <v>TACHA REFL. FUNDIDA, BIDIRECIONAL, DE 87 X 72 X 17MM, EM DIVERSAS CORES</v>
          </cell>
          <cell r="C1281" t="str">
            <v>UN</v>
          </cell>
        </row>
        <row r="1282">
          <cell r="A1282" t="str">
            <v>05.021.025-0</v>
          </cell>
          <cell r="B1282" t="str">
            <v>MINI-TACHA REFL. FUNDIDA, MONODIRECIONAL, DE 87 X 36 X 17MM,EM DIVERSAS CORES</v>
          </cell>
          <cell r="C1282" t="str">
            <v>UN</v>
          </cell>
        </row>
        <row r="1283">
          <cell r="A1283" t="str">
            <v>05.021.030-0</v>
          </cell>
          <cell r="B1283" t="str">
            <v>MINI-TACHA REFL. FUNDIDA, BIDIRECIONAL, DE 87 X 36 X 17M, EMDIVERSAS CORES</v>
          </cell>
          <cell r="C1283" t="str">
            <v>UN</v>
          </cell>
        </row>
        <row r="1284">
          <cell r="A1284" t="str">
            <v>05.021.050-0</v>
          </cell>
          <cell r="B1284" t="str">
            <v>MINI-TACHAO CEGO, FUNDIDO, DE 220 X 100 X 40MM</v>
          </cell>
          <cell r="C1284" t="str">
            <v>UN</v>
          </cell>
        </row>
        <row r="1285">
          <cell r="A1285" t="str">
            <v>05.021.055-0</v>
          </cell>
          <cell r="B1285" t="str">
            <v>MINI-TACHAO REFL. FUNDIDO, MONODIRECIONAL, DE 220 X 100 X 40MM, NAS CORES BRANCA E AMARELA</v>
          </cell>
          <cell r="C1285" t="str">
            <v>UN</v>
          </cell>
        </row>
        <row r="1286">
          <cell r="A1286" t="str">
            <v>05.021.060-0</v>
          </cell>
          <cell r="B1286" t="str">
            <v>MINI-TACHAO REFL. FUNDIDO, BIDIRECIONAL, DE 220 X 100 X 40MM, NAS CORES BRANCA E AMARELA</v>
          </cell>
          <cell r="C1286" t="str">
            <v>UN</v>
          </cell>
        </row>
        <row r="1287">
          <cell r="A1287" t="str">
            <v>05.021.065-0</v>
          </cell>
          <cell r="B1287" t="str">
            <v>TACHAO CEGO FUNDIDO, DE 240 X 150 X 50MM</v>
          </cell>
          <cell r="C1287" t="str">
            <v>UN</v>
          </cell>
        </row>
        <row r="1288">
          <cell r="A1288" t="str">
            <v>05.021.070-0</v>
          </cell>
          <cell r="B1288" t="str">
            <v>TACHAO REFL. FUNDIDO, MONODIRECIONAL, DE 240 X 150 X 50MM, NAS CORES BRANCA E AMARELA</v>
          </cell>
          <cell r="C1288" t="str">
            <v>UN</v>
          </cell>
        </row>
        <row r="1289">
          <cell r="A1289" t="str">
            <v>05.021.075-0</v>
          </cell>
          <cell r="B1289" t="str">
            <v>TACHAO REFL. FUNDIDO, BIDIRECIONAL, DE 240 X 150 X 50MM, NASCORES BRANCA E AMARELA</v>
          </cell>
          <cell r="C1289" t="str">
            <v>UN</v>
          </cell>
        </row>
        <row r="1290">
          <cell r="A1290" t="str">
            <v>05.021.090-0</v>
          </cell>
          <cell r="B1290" t="str">
            <v>TACHA REFL., INJETADA EM ABS, MONODIRECIONAL, DE 100 X 97 X17MM, REFLETORES C/ESFERAS DE VIDRO, DIVERSAS CORES</v>
          </cell>
          <cell r="C1290" t="str">
            <v>UN</v>
          </cell>
        </row>
        <row r="1291">
          <cell r="A1291" t="str">
            <v>05.021.095-0</v>
          </cell>
          <cell r="B1291" t="str">
            <v>TACHA REFL. INJETADA EM ABS, BIDIRECIONAL, DE 100 X 97 X 17MM, REFLETORES C/ESFERAS DE VIDRO, DIVERSAS CORES</v>
          </cell>
          <cell r="C1291" t="str">
            <v>UN</v>
          </cell>
        </row>
        <row r="1292">
          <cell r="A1292" t="str">
            <v>05.021.100-0</v>
          </cell>
          <cell r="B1292" t="str">
            <v>SEGREGADORES P/FAIXAS DE ONIBUS, DE 450 X 170 X 70MM, C/TOPOSUPERIOR ARREDONDADO</v>
          </cell>
          <cell r="C1292" t="str">
            <v>UN</v>
          </cell>
        </row>
        <row r="1293">
          <cell r="A1293" t="str">
            <v>05.021.999-0</v>
          </cell>
          <cell r="B1293" t="str">
            <v>FAMILIA 05.021</v>
          </cell>
        </row>
        <row r="1294">
          <cell r="A1294" t="str">
            <v>05.022.015-0</v>
          </cell>
          <cell r="B1294" t="str">
            <v>CORTE MEC. DE CONCR. ASF. C/FRESADORA EM AREA C/INTERFERENCIA, ATE 5CM DE ESP., TRAB. DIURNO</v>
          </cell>
          <cell r="C1294" t="str">
            <v>M2</v>
          </cell>
        </row>
        <row r="1295">
          <cell r="A1295" t="str">
            <v>05.022.016-0</v>
          </cell>
          <cell r="B1295" t="str">
            <v>CORTE MEC. DE CONCR. ASF. C/FRESADORA EM AREA C/INTERFERENCIA, ATE 5CM DE ESP., TRAB. NOTURNO</v>
          </cell>
          <cell r="C1295" t="str">
            <v>M2</v>
          </cell>
        </row>
        <row r="1296">
          <cell r="A1296" t="str">
            <v>05.022.018-0</v>
          </cell>
          <cell r="B1296" t="str">
            <v>CORTE MEC. DE CONCR. ASF. C/FRESADORA EM AREA S/INTERFERENCIA, ATE 5CM DE ESP., TRAB. DIURNO</v>
          </cell>
          <cell r="C1296" t="str">
            <v>M2</v>
          </cell>
        </row>
        <row r="1297">
          <cell r="A1297" t="str">
            <v>05.022.020-0</v>
          </cell>
          <cell r="B1297" t="str">
            <v>CORTE MEC. DE CONCR. ASF. C/FRESADORA EM AREA S/INTERFERENCIA, ATE 5CM DE ESP., TRAB. NOTURNO</v>
          </cell>
          <cell r="C1297" t="str">
            <v>M2</v>
          </cell>
        </row>
        <row r="1298">
          <cell r="A1298" t="str">
            <v>05.022.030-0</v>
          </cell>
          <cell r="B1298" t="str">
            <v>CORTE MEC. DE CONCR. ASF. C/FRESADORA EM AREA C/INTERFERENCIA, ATE 10CM DE ESP., TRAB. DIURNO</v>
          </cell>
          <cell r="C1298" t="str">
            <v>M2</v>
          </cell>
        </row>
        <row r="1299">
          <cell r="A1299" t="str">
            <v>05.022.031-0</v>
          </cell>
          <cell r="B1299" t="str">
            <v>CORTE MEC. DE CONCR. ASF. C/FRESADORA EM AREA C/INTERFERENCIA, ATE 10CM DE ESP., TRAB. NOTURNO</v>
          </cell>
          <cell r="C1299" t="str">
            <v>M2</v>
          </cell>
        </row>
        <row r="1300">
          <cell r="A1300" t="str">
            <v>05.022.033-0</v>
          </cell>
          <cell r="B1300" t="str">
            <v>CORTE MEC. DE CONCR. ASF. C/FRESADORA EM AREA S/INTERFERENCIA, ATE 10CM DE ESP., TRAB. DIURNO</v>
          </cell>
          <cell r="C1300" t="str">
            <v>M2</v>
          </cell>
        </row>
        <row r="1301">
          <cell r="A1301" t="str">
            <v>05.022.035-0</v>
          </cell>
          <cell r="B1301" t="str">
            <v>CORTE MEC. DE CONCR. ASF. C/FRESADORA EM AREA S/INTERFERENCIA, ATE 10CM DE ESP., TRAB. NOTURNO</v>
          </cell>
          <cell r="C1301" t="str">
            <v>M2</v>
          </cell>
        </row>
        <row r="1302">
          <cell r="A1302" t="str">
            <v>05.022.999-0</v>
          </cell>
          <cell r="B1302" t="str">
            <v>FAMILIA 05.022.</v>
          </cell>
        </row>
        <row r="1303">
          <cell r="A1303" t="str">
            <v>05.025.025-1</v>
          </cell>
          <cell r="B1303" t="str">
            <v>SOLDA DE TOPO, DESCENDENTE, EM CHAPA DE ACO CHANFRADA DE 3/16" DE ESP., C/CONVERSOR MOVIDO A OLEO DIESEL</v>
          </cell>
          <cell r="C1303" t="str">
            <v>M</v>
          </cell>
        </row>
        <row r="1304">
          <cell r="A1304" t="str">
            <v>05.025.026-0</v>
          </cell>
          <cell r="B1304" t="str">
            <v>SOLDA DE TOPO, DESCENDENTE, EM CHAPA DE ACO CHANFRADA DE 3/16" DE ESP., UTILIZ. MAQ. DE SOLDA ELETROMOTORIZADA</v>
          </cell>
          <cell r="C1304" t="str">
            <v>M</v>
          </cell>
        </row>
        <row r="1305">
          <cell r="A1305" t="str">
            <v>05.025.027-1</v>
          </cell>
          <cell r="B1305" t="str">
            <v>SOLDA DE TOPO, DESCENDENTE, EM CHAPA DE ACO CHANFRADA DE 1/4" DE ESP., C/CONVERSOR MOVIDO A OLEO DIESEL</v>
          </cell>
          <cell r="C1305" t="str">
            <v>M</v>
          </cell>
        </row>
        <row r="1306">
          <cell r="A1306" t="str">
            <v>05.025.028-0</v>
          </cell>
          <cell r="B1306" t="str">
            <v>SOLDA DE TOPO, DESCENDENTE, EM CHAPA DE ACO CHANFRADA DE 1/4" DE ESP., UTILIZ. MAQ. DE SOLDA ELETROMOTORIZADA</v>
          </cell>
          <cell r="C1306" t="str">
            <v>M</v>
          </cell>
        </row>
        <row r="1307">
          <cell r="A1307" t="str">
            <v>05.025.029-1</v>
          </cell>
          <cell r="B1307" t="str">
            <v>SOLDA DE TOPO, DESCENDENTE, EM CHAPA DE ACO CHANFRADA DE 5/16" DE ESP., C/CONVERSOR A OLEO DIESEL</v>
          </cell>
          <cell r="C1307" t="str">
            <v>M</v>
          </cell>
        </row>
        <row r="1308">
          <cell r="A1308" t="str">
            <v>05.025.030-0</v>
          </cell>
          <cell r="B1308" t="str">
            <v>SOLDA DE TOPO, DESCENDENTE, EM CHAPA DE ACO CHANFRADA DE 5/16" DE ESP., UTILIZ. MAQ. DE SOLDA ELETROMOTORIZADA</v>
          </cell>
          <cell r="C1308" t="str">
            <v>M</v>
          </cell>
        </row>
        <row r="1309">
          <cell r="A1309" t="str">
            <v>05.025.031-1</v>
          </cell>
          <cell r="B1309" t="str">
            <v>SOLDA DE TOPO, DESCENDENTE, EM CHAPA DE ACO CHANFRADA DE 3/8" DE ESP., C/CONVERSOR MOVIDO A OLEO DIESEL</v>
          </cell>
          <cell r="C1309" t="str">
            <v>M</v>
          </cell>
        </row>
        <row r="1310">
          <cell r="A1310" t="str">
            <v>05.025.032-0</v>
          </cell>
          <cell r="B1310" t="str">
            <v>SOLDA DE TOPO, DESCENDENTE, EM CHAPA DE ACO CHANFRADA DE 3/8" DE ESP., UTILIZ. MAQ. DE SOLDA ELETROMOTORIZADA</v>
          </cell>
          <cell r="C1310" t="str">
            <v>M</v>
          </cell>
        </row>
        <row r="1311">
          <cell r="A1311" t="str">
            <v>05.025.033-1</v>
          </cell>
          <cell r="B1311" t="str">
            <v>SOLDA DE TOPO, DESCENDENTE, EM CHAPA DE ACO CHANFRADA DE 1/2" DE ESP., C/CONVERSOR MOVIDO A OLEO DIESEL</v>
          </cell>
          <cell r="C1311" t="str">
            <v>M</v>
          </cell>
        </row>
        <row r="1312">
          <cell r="A1312" t="str">
            <v>05.025.034-0</v>
          </cell>
          <cell r="B1312" t="str">
            <v>SOLDA DE TOPO, DESCENDENTE, EM CHAPA DE ACO CHANFRADA DE 1/2" DE ESP., UTILIZ. MAQ. DE SOLDA ELETROMOTORIZADA</v>
          </cell>
          <cell r="C1312" t="str">
            <v>M</v>
          </cell>
        </row>
        <row r="1313">
          <cell r="A1313" t="str">
            <v>05.025.035-1</v>
          </cell>
          <cell r="B1313" t="str">
            <v>SOLDA DE TOPO, DESCENDENTE, EM CHAPA DE ACO CHANFRADA DE 5/8" DE ESP., C/CONVERSOR MOVIDO A OLEO DIESEL</v>
          </cell>
          <cell r="C1313" t="str">
            <v>M</v>
          </cell>
        </row>
        <row r="1314">
          <cell r="A1314" t="str">
            <v>05.025.036-0</v>
          </cell>
          <cell r="B1314" t="str">
            <v>SOLDA DE TOPO, DESCENDENTE, EM CHAPA DE ACO CHANFRADA DE 5/8" DE ESP., UTILIZ. MAQ. DE SOLDA ELETROMOTORIZADA</v>
          </cell>
          <cell r="C1314" t="str">
            <v>M</v>
          </cell>
        </row>
        <row r="1315">
          <cell r="A1315" t="str">
            <v>05.025.041-1</v>
          </cell>
          <cell r="B1315" t="str">
            <v>SOLDA DE TOPO,DESCENDENTE,EM CHAPA ACO CHANFRADA A 30°, 1/4"ESP., C/CONVERSOR ELETROMOTORIZADO E TEMPO PRODUTIVO DE 75%</v>
          </cell>
          <cell r="C1315" t="str">
            <v>M</v>
          </cell>
        </row>
        <row r="1316">
          <cell r="A1316" t="str">
            <v>05.025.042-0</v>
          </cell>
          <cell r="B1316" t="str">
            <v>SOLDA DE TOPO, DESCENDENTE, EM CHAPA ACO CHANFRADA A 30°, 1/4" DE ESP., C/MAQ.DE SOLDA A DIESEL E TEMPO PRODUTIVO DE 75%</v>
          </cell>
          <cell r="C1316" t="str">
            <v>M</v>
          </cell>
        </row>
        <row r="1317">
          <cell r="A1317" t="str">
            <v>05.025.043-1</v>
          </cell>
          <cell r="B1317" t="str">
            <v>SOLDA DE TOPO,DESCENDENTE,EM CHAPA ACO CHANFRADA A 30°, 5/16" ESP.,C/CONVERSOR ELETROMOTORIZADO E TEMPO PRODUTIVO DE 75%</v>
          </cell>
          <cell r="C1317" t="str">
            <v>M</v>
          </cell>
        </row>
        <row r="1318">
          <cell r="A1318" t="str">
            <v>05.025.044-0</v>
          </cell>
          <cell r="B1318" t="str">
            <v>SOLDA DE TOPO, DESCENDENTE, EM CHAPA ACO CHANFRADA A 30°, 5/16" DE ESP.,C/MAQ.DE SOLDA A DIESEL E TEMPO PRODUTIVO DE 75%</v>
          </cell>
          <cell r="C1318" t="str">
            <v>M</v>
          </cell>
        </row>
        <row r="1319">
          <cell r="A1319" t="str">
            <v>05.025.045-1</v>
          </cell>
          <cell r="B1319" t="str">
            <v>SOLDA DE TOPO,DESCENDENTE,EM CHAPA ACO CHANFRADA A 30°, 3/8"ESP., C/CONVERSOR ELETROMOTORIZADO E TEMPO PRODUTIVO DE 75%</v>
          </cell>
          <cell r="C1319" t="str">
            <v>M</v>
          </cell>
        </row>
        <row r="1320">
          <cell r="A1320" t="str">
            <v>05.025.046-0</v>
          </cell>
          <cell r="B1320" t="str">
            <v>SOLDA DE TOPO, DESCENDENTE, EM CHAPA ACO CHANFRADA A 30°, 3/8" DE ESP., C/MAQ.DE SOLDA A DIESEL E TEMPO PRODUTIVO DE 75%</v>
          </cell>
          <cell r="C1320" t="str">
            <v>M</v>
          </cell>
        </row>
        <row r="1321">
          <cell r="A1321" t="str">
            <v>05.025.047-1</v>
          </cell>
          <cell r="B1321" t="str">
            <v>SOLDA DE TOPO,DESCENDENTE,EM CHAPA ACO CHANFRADA A 30°, 1/2"ESP., C/CONVERSOR ELETROMOTORIZADO E TEMPO PRODUTIVO DE 75%</v>
          </cell>
          <cell r="C1321" t="str">
            <v>M</v>
          </cell>
        </row>
        <row r="1322">
          <cell r="A1322" t="str">
            <v>05.025.048-0</v>
          </cell>
          <cell r="B1322" t="str">
            <v>SOLDA DE TOPO, DESCENDENTE, EM CHAPA ACO CHANFRADA A 30°, 1/2" DE ESP., C/MAQ.DE SOLDA A DIESEL E TEMPO PRODUTIVO DE 75%</v>
          </cell>
          <cell r="C1322" t="str">
            <v>M</v>
          </cell>
        </row>
        <row r="1323">
          <cell r="A1323" t="str">
            <v>05.025.049-0</v>
          </cell>
          <cell r="B1323" t="str">
            <v>SOLDA DE TOPO EM VERGALHOES DE ACO, C/DIAM. DE 1/4"</v>
          </cell>
          <cell r="C1323" t="str">
            <v>UN</v>
          </cell>
        </row>
        <row r="1324">
          <cell r="A1324" t="str">
            <v>05.025.050-0</v>
          </cell>
          <cell r="B1324" t="str">
            <v>SOLDA DE TOPO EM VERGALHOES DE ACO, C/DIAM. DE 3/8"</v>
          </cell>
          <cell r="C1324" t="str">
            <v>UN</v>
          </cell>
        </row>
        <row r="1325">
          <cell r="A1325" t="str">
            <v>05.025.051-0</v>
          </cell>
          <cell r="B1325" t="str">
            <v>SOLDA DE TOPO EM VERGALHOES DE ACO, C/DIAM. DE 1/2"</v>
          </cell>
          <cell r="C1325" t="str">
            <v>UN</v>
          </cell>
        </row>
        <row r="1326">
          <cell r="A1326" t="str">
            <v>05.025.052-0</v>
          </cell>
          <cell r="B1326" t="str">
            <v>SOLDA DE TOPO EM VERGALHOES DE ACO, C/DIAM. DE 5/8"</v>
          </cell>
          <cell r="C1326" t="str">
            <v>UN</v>
          </cell>
        </row>
        <row r="1327">
          <cell r="A1327" t="str">
            <v>05.025.053-0</v>
          </cell>
          <cell r="B1327" t="str">
            <v>SOLDA DE TOPO EM VERGALHOES DE ACO, C/DIAM. DE 1"</v>
          </cell>
          <cell r="C1327" t="str">
            <v>UN</v>
          </cell>
        </row>
        <row r="1328">
          <cell r="A1328" t="str">
            <v>05.025.999-0</v>
          </cell>
          <cell r="B1328" t="str">
            <v>INDICE DA FAMILIA</v>
          </cell>
        </row>
        <row r="1329">
          <cell r="A1329" t="str">
            <v>05.026.001-0</v>
          </cell>
          <cell r="B1329" t="str">
            <v>CORTE C/MACARICO MANUAL DE OXIACETILENO, EM CHAPA DE ACO DE1/4"</v>
          </cell>
          <cell r="C1329" t="str">
            <v>M</v>
          </cell>
        </row>
        <row r="1330">
          <cell r="A1330" t="str">
            <v>05.026.002-0</v>
          </cell>
          <cell r="B1330" t="str">
            <v>CORTE C/MACARICO MANUAL DE OXIACETILENO, EM CHAPA DE ACO DE5/16"</v>
          </cell>
          <cell r="C1330" t="str">
            <v>M</v>
          </cell>
        </row>
        <row r="1331">
          <cell r="A1331" t="str">
            <v>05.026.003-0</v>
          </cell>
          <cell r="B1331" t="str">
            <v>CORTE C/MACARICO MANUAL DE 0XIACETILENO, EM CHAPA DE ACO DE3/8"</v>
          </cell>
          <cell r="C1331" t="str">
            <v>M</v>
          </cell>
        </row>
        <row r="1332">
          <cell r="A1332" t="str">
            <v>05.026.004-0</v>
          </cell>
          <cell r="B1332" t="str">
            <v>CORTE C/MACARICO MANUAL DE OXIACETILENO, EM CHAPA DE ACO DE1/2"</v>
          </cell>
          <cell r="C1332" t="str">
            <v>M</v>
          </cell>
        </row>
        <row r="1333">
          <cell r="A1333" t="str">
            <v>05.026.999-0</v>
          </cell>
          <cell r="B1333" t="str">
            <v>INDICE 05.026CORTE COM MACARICO</v>
          </cell>
        </row>
        <row r="1334">
          <cell r="A1334" t="str">
            <v>05.028.001-0</v>
          </cell>
          <cell r="B1334" t="str">
            <v>ALUGUEL PRODUTIVO DE BROCA DE METAL DURO, TIPO K-12/40, C/COMPR. DE 0,80M, P/PERFURATRIZ PNEUMATICA</v>
          </cell>
          <cell r="C1334" t="str">
            <v>H</v>
          </cell>
        </row>
        <row r="1335">
          <cell r="A1335" t="str">
            <v>05.028.002-0</v>
          </cell>
          <cell r="B1335" t="str">
            <v>ALUGUEL PRODUTIVO DE BROCA DE METAL DURO, TIPO K-12/39, C/COMPR. DE 1,60M, P/PERFURATRIZ PNEUMATICA</v>
          </cell>
          <cell r="C1335" t="str">
            <v>H</v>
          </cell>
        </row>
        <row r="1336">
          <cell r="A1336" t="str">
            <v>05.028.003-0</v>
          </cell>
          <cell r="B1336" t="str">
            <v>ALUGUEL PRODUTIVO DE BROCA DE METAL DURO, TIPO K-12/38, C/COMPR. DE 2,40M; P/PERFURATRIZ PNEUMATICA</v>
          </cell>
          <cell r="C1336" t="str">
            <v>H</v>
          </cell>
        </row>
        <row r="1337">
          <cell r="A1337" t="str">
            <v>05.028.004-0</v>
          </cell>
          <cell r="B1337" t="str">
            <v>ALUGUEL PRODUTIVO DE BROCA DE METAL DURO, TIPO K-12/37, C/COMPR. DE 3,20M, P/PERFURATRIZ PNEUMATICA</v>
          </cell>
          <cell r="C1337" t="str">
            <v>H</v>
          </cell>
        </row>
        <row r="1338">
          <cell r="A1338" t="str">
            <v>05.028.005-0</v>
          </cell>
          <cell r="B1338" t="str">
            <v>ALUGUEL PRODUTIVO DE BROCA DE METAL DURO, TIPO K-12/36, C/COMPR. DE 4,00M, P/PERFURATRIZ PNEUMATICA</v>
          </cell>
          <cell r="C1338" t="str">
            <v>H</v>
          </cell>
        </row>
        <row r="1339">
          <cell r="A1339" t="str">
            <v>05.028.006-0</v>
          </cell>
          <cell r="B1339" t="str">
            <v>ALUGUEL PRODUTIVO DE BROCA DE METAL DURO, TIPO K-12/35, C/COMPR. DE 4,80M, P/PERFURATRIZ PNEUMATICA</v>
          </cell>
          <cell r="C1339" t="str">
            <v>H</v>
          </cell>
        </row>
        <row r="1340">
          <cell r="A1340" t="str">
            <v>05.028.007-0</v>
          </cell>
          <cell r="B1340" t="str">
            <v>ALUGUEL PRODUTIVO DE BROCA DE METAL DURO, TIPO K-12/34, C/COMPR. DE 5,60M; P/PERFURATRIZ PNEUMATICA</v>
          </cell>
          <cell r="C1340" t="str">
            <v>H</v>
          </cell>
        </row>
        <row r="1341">
          <cell r="A1341" t="str">
            <v>05.028.008-0</v>
          </cell>
          <cell r="B1341" t="str">
            <v>ALUGUEL PRODUTIVO DE BROCA DE METAL DURO, TIPO K-12/33, C/COMPR. DE 6,40M; P/PERFURATRIZ PNEUMATICA</v>
          </cell>
          <cell r="C1341" t="str">
            <v>H</v>
          </cell>
        </row>
        <row r="1342">
          <cell r="A1342" t="str">
            <v>05.028.999-0</v>
          </cell>
          <cell r="B1342" t="str">
            <v>INDICE 05.028ALUGUEL DE BROCAS</v>
          </cell>
        </row>
        <row r="1343">
          <cell r="A1343" t="str">
            <v>05.030.001-0</v>
          </cell>
          <cell r="B1343" t="str">
            <v>ALUGUEL P/HORA E DAM DE MANGUEIRA P/AR COMPR., 2 LONAS, DIAM. DE 3/4"</v>
          </cell>
          <cell r="C1343" t="str">
            <v>HXDAM</v>
          </cell>
        </row>
        <row r="1344">
          <cell r="A1344" t="str">
            <v>05.030.999-0</v>
          </cell>
          <cell r="B1344" t="str">
            <v>INDICE 05.030ALUGUEL DE MANGUEIRA</v>
          </cell>
        </row>
        <row r="1345">
          <cell r="A1345" t="str">
            <v>05.032.001-0</v>
          </cell>
          <cell r="B1345" t="str">
            <v>ESCORAMENTO DE POSTE DE CONCR. OU MET.</v>
          </cell>
          <cell r="C1345" t="str">
            <v>UN</v>
          </cell>
        </row>
        <row r="1346">
          <cell r="A1346" t="str">
            <v>05.032.999-0</v>
          </cell>
          <cell r="B1346" t="str">
            <v>INDICE 05.032ESCORAMENTO DE POSTE CONC. METALICO</v>
          </cell>
        </row>
        <row r="1347">
          <cell r="A1347" t="str">
            <v>05.033.001-0</v>
          </cell>
          <cell r="B1347" t="str">
            <v>ENCHIMENTO DE VAO SOBRE ABOBADA DE TUNEL, C/PEDRA-DE-MAO JOGADA</v>
          </cell>
          <cell r="C1347" t="str">
            <v>M3</v>
          </cell>
        </row>
        <row r="1348">
          <cell r="A1348" t="str">
            <v>05.033.002-0</v>
          </cell>
          <cell r="B1348" t="str">
            <v>ENCHIMENTO DE VAO SOBRE ABOBADA DE TUNEL, C/PEDRA-DE-MAO ARRUMADA</v>
          </cell>
          <cell r="C1348" t="str">
            <v>M3</v>
          </cell>
        </row>
        <row r="1349">
          <cell r="A1349" t="str">
            <v>05.033.003-0</v>
          </cell>
          <cell r="B1349" t="str">
            <v>ARRUMACAO DE MAT. ROCHOSO, EM BL. DE ATE 15KG, EM PILHAS REGULARES</v>
          </cell>
          <cell r="C1349" t="str">
            <v>M3</v>
          </cell>
        </row>
        <row r="1350">
          <cell r="A1350" t="str">
            <v>05.033.999-0</v>
          </cell>
          <cell r="B1350" t="str">
            <v>INDICE 05.033ENCHIMENTO VAO DE TUNEL P/PEDRA</v>
          </cell>
        </row>
        <row r="1351">
          <cell r="A1351" t="str">
            <v>05.035.001-0</v>
          </cell>
          <cell r="B1351" t="str">
            <v>CERCA DE VEDACAO C/MOIROES DE MAD. DE LEI 3" X 3", C/ 2,00MDE ALT. LIVRE E 0,50M ENTERRADO E 7 FIOS DE ARAME FARPADO</v>
          </cell>
          <cell r="C1351" t="str">
            <v>M</v>
          </cell>
        </row>
        <row r="1352">
          <cell r="A1352" t="str">
            <v>05.035.002-0</v>
          </cell>
          <cell r="B1352" t="str">
            <v>CERCA DE VEDACAO C/MOIROES DE MAD. DE LEI 3" X 3", C/ 1,50MDE ALT. LIVRE E 0,50M ENTERRADO E 5 FIOS DE ARAME FARPADO</v>
          </cell>
          <cell r="C1352" t="str">
            <v>M</v>
          </cell>
        </row>
        <row r="1353">
          <cell r="A1353" t="str">
            <v>05.035.003-0</v>
          </cell>
          <cell r="B1353" t="str">
            <v>CERCA DE VEDACAO EM PECAS DE PEROBA ROSA 3" X 3", C/TELA GALV., SENDO O MADEIRAM. PINTADO C/IMUNIZANTE FUNGICIDA</v>
          </cell>
          <cell r="C1353" t="str">
            <v>M2</v>
          </cell>
        </row>
        <row r="1354">
          <cell r="A1354" t="str">
            <v>05.035.004-0</v>
          </cell>
          <cell r="B1354" t="str">
            <v>CERCA C/MOIRAO RETO DE CONCR. ARMADO E SECAO RETANGULAR, C/5 FIOS DE ARAME GALV. Nº12</v>
          </cell>
          <cell r="C1354" t="str">
            <v>M</v>
          </cell>
        </row>
        <row r="1355">
          <cell r="A1355" t="str">
            <v>05.035.005-0</v>
          </cell>
          <cell r="B1355" t="str">
            <v>CERCA C/MOIRAO RETO DE CONCR. ARMADO E SECAO RETANGULAR, C/8 FIOS DE ARAME FARPADO Nº14</v>
          </cell>
          <cell r="C1355" t="str">
            <v>M</v>
          </cell>
        </row>
        <row r="1356">
          <cell r="A1356" t="str">
            <v>05.035.006-0</v>
          </cell>
          <cell r="B1356" t="str">
            <v>CERCA C/MOIRAO DE CONCR. ARMADO, SECAO "T", C/ 11 FIOS DE ARAME GALV. Nº12</v>
          </cell>
          <cell r="C1356" t="str">
            <v>M</v>
          </cell>
        </row>
        <row r="1357">
          <cell r="A1357" t="str">
            <v>05.035.010-0</v>
          </cell>
          <cell r="B1357" t="str">
            <v>CERCA DIVISORIA C/MOIROES DE MAD. DE LEI 3" X 3", C/ 4 FIOSDE ARAME FARPADO</v>
          </cell>
          <cell r="C1357" t="str">
            <v>M</v>
          </cell>
        </row>
        <row r="1358">
          <cell r="A1358" t="str">
            <v>05.035.015-0</v>
          </cell>
          <cell r="B1358" t="str">
            <v>CERCA DE ARAME FARPADO, C/ 4 FIOS DE ARAME GALV. DE 2MM DE ESP., EXCL. ESTICADORES E POSTES</v>
          </cell>
          <cell r="C1358" t="str">
            <v>M</v>
          </cell>
        </row>
        <row r="1359">
          <cell r="A1359" t="str">
            <v>05.035.016-0</v>
          </cell>
          <cell r="B1359" t="str">
            <v>CERCA DE ARAME FARPADO, C/ 4 FIOS DE ARAME GALV. DE 2MM DE ESP., INCL. FORN. E ASSENT. DE MOIROES DE CONCR. ARMADO</v>
          </cell>
          <cell r="C1359" t="str">
            <v>M</v>
          </cell>
        </row>
        <row r="1360">
          <cell r="A1360" t="str">
            <v>05.035.999-0</v>
          </cell>
          <cell r="B1360" t="str">
            <v>INDICE DA FAMILIA</v>
          </cell>
        </row>
        <row r="1361">
          <cell r="A1361" t="str">
            <v>05.038.001-0</v>
          </cell>
          <cell r="B1361" t="str">
            <v>MURO DE CONCR. PRE-MOLD. C/ 1,80M DE ALT., MONTANTES, CIMALHA E FUNDACAO DE CONCR. P/OS MONTANTES</v>
          </cell>
          <cell r="C1361" t="str">
            <v>M</v>
          </cell>
        </row>
        <row r="1362">
          <cell r="A1362" t="str">
            <v>05.038.999-0</v>
          </cell>
          <cell r="B1362" t="str">
            <v>INDICE 05.038CERCAS DE MURO</v>
          </cell>
        </row>
        <row r="1363">
          <cell r="A1363" t="str">
            <v>05.040.870-0</v>
          </cell>
          <cell r="B1363" t="str">
            <v>RASPAGEM, CALAFETACAO E ENCERAMENTO DE PISO DE TACOS COMUNSOU SOALHO DE MADEIRA, C/UMA DEMAO DE CERA</v>
          </cell>
          <cell r="C1363" t="str">
            <v>M2</v>
          </cell>
        </row>
        <row r="1364">
          <cell r="A1364" t="str">
            <v>05.040.999-0</v>
          </cell>
          <cell r="B1364" t="str">
            <v>INDICE DA FAMILIA</v>
          </cell>
        </row>
        <row r="1365">
          <cell r="A1365" t="str">
            <v>05.041.875-0</v>
          </cell>
          <cell r="B1365" t="str">
            <v>RASPAGEM, CALAFETACAO E APLICACAO DE 3 DEMAOS DE RESINA LIQUIDA, A BASE DE UREIA-FORMOL, EM TACOS OU SOALHO DE MAD.</v>
          </cell>
          <cell r="C1365" t="str">
            <v>M2</v>
          </cell>
        </row>
        <row r="1366">
          <cell r="A1366" t="str">
            <v>05.041.999-0</v>
          </cell>
          <cell r="B1366" t="str">
            <v>INDICE DA FAMILIA</v>
          </cell>
        </row>
        <row r="1367">
          <cell r="A1367" t="str">
            <v>05.042.880-0</v>
          </cell>
          <cell r="B1367" t="str">
            <v>ENCERAMENTO DE PISO DE QUALQUER NATUREZA, UMA DEMAO</v>
          </cell>
          <cell r="C1367" t="str">
            <v>M2</v>
          </cell>
        </row>
        <row r="1368">
          <cell r="A1368" t="str">
            <v>05.042.999-0</v>
          </cell>
          <cell r="B1368" t="str">
            <v>INDICE DA FAMILIA</v>
          </cell>
        </row>
        <row r="1369">
          <cell r="A1369" t="str">
            <v>05.050.001-0</v>
          </cell>
          <cell r="B1369" t="str">
            <v>PLACA DE INAUGURACAO EM DURALUMINIO C/ INSCRICAO EM PLOTTER,DE 40X60CM. FORN.E COLOC.</v>
          </cell>
          <cell r="C1369" t="str">
            <v>UN</v>
          </cell>
        </row>
        <row r="1370">
          <cell r="A1370" t="str">
            <v>05.050.002-0</v>
          </cell>
          <cell r="B1370" t="str">
            <v>PLACA DE INAUGURACAO EM BRONZE, C/DIMENSOES DE 0,35 X 0,50M</v>
          </cell>
          <cell r="C1370" t="str">
            <v>UN</v>
          </cell>
        </row>
        <row r="1371">
          <cell r="A1371" t="str">
            <v>05.050.999-0</v>
          </cell>
          <cell r="B1371" t="str">
            <v>INDICE 05.050PLACAS INAUGURACAO</v>
          </cell>
        </row>
        <row r="1372">
          <cell r="A1372" t="str">
            <v>05.054.001-0</v>
          </cell>
          <cell r="B1372" t="str">
            <v>PLACA DE ACRILICO P/IDENTIFICACAO DE SALAS, MED. 8 X 25CM, POLIDA NAS BORDAS</v>
          </cell>
          <cell r="C1372" t="str">
            <v>UN</v>
          </cell>
        </row>
        <row r="1373">
          <cell r="A1373" t="str">
            <v>05.054.015-0</v>
          </cell>
          <cell r="B1373" t="str">
            <v>PLACA DE ACRILICO, DESENHADA, INDICANDO SANIT. MASCULINO OUFEMININO, DE 39 X 19CM</v>
          </cell>
          <cell r="C1373" t="str">
            <v>UN</v>
          </cell>
        </row>
        <row r="1374">
          <cell r="A1374" t="str">
            <v>05.054.999-0</v>
          </cell>
          <cell r="B1374" t="str">
            <v>INDICE 05.054PLACAS IDENTIFICACAO DE SALAS</v>
          </cell>
        </row>
        <row r="1375">
          <cell r="A1375" t="str">
            <v>05.055.010-0</v>
          </cell>
          <cell r="B1375" t="str">
            <v>LETRA DE ACO INOX Nº22, C/ 20CM DE ALT.</v>
          </cell>
          <cell r="C1375" t="str">
            <v>UN</v>
          </cell>
        </row>
        <row r="1376">
          <cell r="A1376" t="str">
            <v>05.055.020-0</v>
          </cell>
          <cell r="B1376" t="str">
            <v>LETRA DE LATAO, C/ 30CM DE ALT., TIPO HELVETICA MEDIUM OU SIMILAR</v>
          </cell>
          <cell r="C1376" t="str">
            <v>UN</v>
          </cell>
        </row>
        <row r="1377">
          <cell r="A1377" t="str">
            <v>05.055.999-0</v>
          </cell>
          <cell r="B1377" t="str">
            <v>INDICE 05.055LETRAS METALICAS</v>
          </cell>
        </row>
        <row r="1378">
          <cell r="A1378" t="str">
            <v>05.056.001-0</v>
          </cell>
          <cell r="B1378" t="str">
            <v>PLACA DE FERRO ESMALTADO, DE 12 X 15CM, C/NUMERACAO P/IDENTIFICACAO DE IMOVEIS EM LOGRADOURO, PADRAO CEHAB</v>
          </cell>
          <cell r="C1378" t="str">
            <v>UN</v>
          </cell>
        </row>
        <row r="1379">
          <cell r="A1379" t="str">
            <v>05.056.002-0</v>
          </cell>
          <cell r="B1379" t="str">
            <v>PLACA DE FERRO ESMALTADO, FORMA ELIPTICA Nº13, P/IDENTIFICARMARCADOR DE LUZ, GAS, ETC, EM CONJ. HABITACIONAL DA CEHAB</v>
          </cell>
          <cell r="C1379" t="str">
            <v>UN</v>
          </cell>
        </row>
        <row r="1380">
          <cell r="A1380" t="str">
            <v>05.056.999-0</v>
          </cell>
          <cell r="B1380" t="str">
            <v>INDICE 05.056PLACA IDENTIFICACAO DE IMOVEIS</v>
          </cell>
        </row>
        <row r="1381">
          <cell r="A1381" t="str">
            <v>05.058.010-0</v>
          </cell>
          <cell r="B1381" t="str">
            <v>PLASTICO NA COR PRETA P/PROTECAO DE TELHADOS, MOVEIS E PISOS, C/ 0,15MM DE ESP., REUTILIZADO 5 VEZES</v>
          </cell>
          <cell r="C1381" t="str">
            <v>M2</v>
          </cell>
        </row>
        <row r="1382">
          <cell r="A1382" t="str">
            <v>05.058.999-0</v>
          </cell>
          <cell r="B1382" t="str">
            <v>FAMILIA 05.058</v>
          </cell>
          <cell r="C1382" t="str">
            <v>0</v>
          </cell>
        </row>
        <row r="1383">
          <cell r="A1383" t="str">
            <v>05.060.005-0</v>
          </cell>
          <cell r="B1383" t="str">
            <v>FOTOGRAFIA COLORIDA, FORN. DE FILME E REVELACAO DE UM CONJ.DE 12 FOTOS DE 10 X 15CM</v>
          </cell>
          <cell r="C1383" t="str">
            <v>UN</v>
          </cell>
        </row>
        <row r="1384">
          <cell r="A1384" t="str">
            <v>05.060.010-0</v>
          </cell>
          <cell r="B1384" t="str">
            <v>FOTOGRAFIA COLORIDA, FORN. DE FILME E REVELACAO DE UM CONJ.DE 24 FOTOS DE 9 X 12CM</v>
          </cell>
          <cell r="C1384" t="str">
            <v>UN</v>
          </cell>
        </row>
        <row r="1385">
          <cell r="A1385" t="str">
            <v>05.060.999-0</v>
          </cell>
          <cell r="B1385" t="str">
            <v>FAMILIA 05.060</v>
          </cell>
          <cell r="C1385" t="str">
            <v>0</v>
          </cell>
        </row>
        <row r="1386">
          <cell r="A1386" t="str">
            <v>05.075.005-0</v>
          </cell>
          <cell r="B1386" t="str">
            <v>CRAVACAO DE PERFIL "H" 6" X 6",ATE 4,50M,EM TER.DE FRACA RESISTENCIA,C/UTILIZACAO 6 VEZES,P/EXECUCAO DE PRANCHADA HORIZ.</v>
          </cell>
          <cell r="C1386" t="str">
            <v>M</v>
          </cell>
        </row>
        <row r="1387">
          <cell r="A1387" t="str">
            <v>05.075.006-0</v>
          </cell>
          <cell r="B1387" t="str">
            <v>CRAVACAO DE PERFIL "H" 6" X 6",ATE 4,50M,EM TER.DE MEDIA RESISTENCIA,C/UTILIZACAO 4 VEZES,P/EXECUCAO DE PRANCHADA HORIZ.</v>
          </cell>
          <cell r="C1387" t="str">
            <v>M</v>
          </cell>
        </row>
        <row r="1388">
          <cell r="A1388" t="str">
            <v>05.075.007-1</v>
          </cell>
          <cell r="B1388" t="str">
            <v>CRAVACAO DE PERFIL "H" 6" X 6",ATE 9,00M,EM TER.DE FRACA RESISTENCIA,C/UTILIZACAO 5 VEZES,P/EXECUCAO DE PRANCHADA HORIZ.</v>
          </cell>
          <cell r="C1388" t="str">
            <v>M</v>
          </cell>
        </row>
        <row r="1389">
          <cell r="A1389" t="str">
            <v>05.075.008-0</v>
          </cell>
          <cell r="B1389" t="str">
            <v>CRAVACAO DE PERFIL "H" 6" X 6",ATE 9,00M,EM TER.DE MEDIA RESISTENCIA,C/UTILIZACAO 3 VEZES,P/EXECUCAO DE PRANCHADA HORIZ.</v>
          </cell>
          <cell r="C1389" t="str">
            <v>M</v>
          </cell>
        </row>
        <row r="1390">
          <cell r="A1390" t="str">
            <v>05.075.999-0</v>
          </cell>
          <cell r="B1390" t="str">
            <v>INDICE DA FAMILIA</v>
          </cell>
        </row>
        <row r="1391">
          <cell r="A1391" t="str">
            <v>05.077.001-0</v>
          </cell>
          <cell r="B1391" t="str">
            <v>ESCORAMENTO DE VALAS EM PRANCHADA HORIZ., C/PINHO DE 3ª E PERFIL "H" 6" X 6", REUTILIZADOS 5 VEZES</v>
          </cell>
          <cell r="C1391" t="str">
            <v>M2</v>
          </cell>
        </row>
        <row r="1392">
          <cell r="A1392" t="str">
            <v>05.077.999-0</v>
          </cell>
          <cell r="B1392" t="str">
            <v>INDICE DA FAMILIA</v>
          </cell>
        </row>
        <row r="1393">
          <cell r="A1393" t="str">
            <v>05.080.020-0</v>
          </cell>
          <cell r="B1393" t="str">
            <v>ENSECADEIRA DE ESTACAS-PRANCHAS DE ACO, EM VALAS/CAVAS ATE 4,00M DE PROF., REUTILIZACAO DE 60 VEZES P/ESTACAS</v>
          </cell>
          <cell r="C1393" t="str">
            <v>M2</v>
          </cell>
        </row>
        <row r="1394">
          <cell r="A1394" t="str">
            <v>05.080.025-0</v>
          </cell>
          <cell r="B1394" t="str">
            <v>ENSECADEIRA DE ESTACAS-PRANCHAS DE ACO, EM VALAS/CAVAS ATE 4,00M DE PROF., REUTILIZACAO DE 40 VEZES P/ESTACAS</v>
          </cell>
          <cell r="C1394" t="str">
            <v>M2</v>
          </cell>
        </row>
        <row r="1395">
          <cell r="A1395" t="str">
            <v>05.080.030-0</v>
          </cell>
          <cell r="B1395" t="str">
            <v>ENSECADEIRA DE ESTACAS-PRANCHAS DE ACO, EM VALAS/CAVAS ATE 4,00M DE PROF., REUTILIZACAO DE 15 VEZES P/ESTACAS</v>
          </cell>
          <cell r="C1395" t="str">
            <v>M2</v>
          </cell>
        </row>
        <row r="1396">
          <cell r="A1396" t="str">
            <v>05.080.040-0</v>
          </cell>
          <cell r="B1396" t="str">
            <v>ENSECADEIRA DE ESTACAS-PRANCHAS DE ACO, EM VALAS/CAVAS ATE 5,00M DE PROF., REUTILIZACAO DE 60 VEZES P/ESTACAS</v>
          </cell>
          <cell r="C1396" t="str">
            <v>M2</v>
          </cell>
        </row>
        <row r="1397">
          <cell r="A1397" t="str">
            <v>05.080.045-0</v>
          </cell>
          <cell r="B1397" t="str">
            <v>ENSECADEIRA DE ESTACAS-PRANCHAS DE ACO, EM VALAS/CAVAS ATE 5,00M DE PROF., REUTILIZACAO DE 40 VEZES P/ESTACAS</v>
          </cell>
          <cell r="C1397" t="str">
            <v>M2</v>
          </cell>
        </row>
        <row r="1398">
          <cell r="A1398" t="str">
            <v>05.080.050-0</v>
          </cell>
          <cell r="B1398" t="str">
            <v>ENSECADEIRA DE ESTACAS-PRANCHAS DE ACO, EM VALAS/CAVAS ATE 5,00M DE PROF., REUTILIZACAO DE 15 VEZES P/ESTACAS</v>
          </cell>
          <cell r="C1398" t="str">
            <v>M2</v>
          </cell>
        </row>
        <row r="1399">
          <cell r="A1399" t="str">
            <v>05.080.060-0</v>
          </cell>
          <cell r="B1399" t="str">
            <v>ENSECADEIRA DE ESTACAS-PRANCHAS DE ACO, EM VALAS/CAVAS ATE 6,00M DE PROF., REUTILIZACAO DE 60 VEZES P/ESTACAS</v>
          </cell>
          <cell r="C1399" t="str">
            <v>M2</v>
          </cell>
        </row>
        <row r="1400">
          <cell r="A1400" t="str">
            <v>05.080.065-0</v>
          </cell>
          <cell r="B1400" t="str">
            <v>ENSECADEIRA DE ESTACAS-PRANCHAS DE ACO, EM VALAS/CAVAS ATE 6,00M DE PROF., REUTILIZACAO DE 40 VEZES P/ESTACAS</v>
          </cell>
          <cell r="C1400" t="str">
            <v>M2</v>
          </cell>
        </row>
        <row r="1401">
          <cell r="A1401" t="str">
            <v>05.080.070-0</v>
          </cell>
          <cell r="B1401" t="str">
            <v>ENSECADEIRA DE ESTACAS-PRANCHAS DE ACO, EM VALAS/CAVAS ATE 6,00M DE PROF., REUTILIZACAO DE 15 VEZES P/ESTACAS</v>
          </cell>
          <cell r="C1401" t="str">
            <v>M2</v>
          </cell>
        </row>
        <row r="1402">
          <cell r="A1402" t="str">
            <v>05.080.999-0</v>
          </cell>
          <cell r="B1402" t="str">
            <v>INDICE DA FAMILIA</v>
          </cell>
        </row>
        <row r="1403">
          <cell r="A1403" t="str">
            <v>05.081.010-0</v>
          </cell>
          <cell r="B1403" t="str">
            <v>ENSECADEIRA DE ESTACAS-PRANCHAS DE ACO, EM VALAS/CAVAS ATE 4,00M DE PROF., REUTILIZACAO DE 60 VEZES P/ESTACAS</v>
          </cell>
          <cell r="C1403" t="str">
            <v>M2</v>
          </cell>
        </row>
        <row r="1404">
          <cell r="A1404" t="str">
            <v>05.081.012-0</v>
          </cell>
          <cell r="B1404" t="str">
            <v>ENSECADEIRA DE ESTACAS-PRANCHAS DE ACO, EM VALAS/CAVAS ATE 4,00M DE PROF., REUTILIZACAO DE 40 VEZES P/ESTACAS</v>
          </cell>
          <cell r="C1404" t="str">
            <v>M2</v>
          </cell>
        </row>
        <row r="1405">
          <cell r="A1405" t="str">
            <v>05.081.015-0</v>
          </cell>
          <cell r="B1405" t="str">
            <v>ENSECADEIRA DE ESTACAS-PRANCHAS DE ACO, EM VALAS/CAVAS ATE 4,00M DE PROF., REUTILIZACAO DE 15 VEZES P/ESTACAS</v>
          </cell>
          <cell r="C1405" t="str">
            <v>M2</v>
          </cell>
        </row>
        <row r="1406">
          <cell r="A1406" t="str">
            <v>05.081.017-0</v>
          </cell>
          <cell r="B1406" t="str">
            <v>ENSECADEIRA DE ESTACAS-PRANCHAS DE ACO, EM VALAS/CAVAS ATE 5,00M DE PROF., REUTILIZACAO DE 60 VEZES P/ESTACAS</v>
          </cell>
          <cell r="C1406" t="str">
            <v>M2</v>
          </cell>
        </row>
        <row r="1407">
          <cell r="A1407" t="str">
            <v>05.081.020-0</v>
          </cell>
          <cell r="B1407" t="str">
            <v>ENSECADEIRA DE ESTACAS-PRANCHAS DE ACO, EM VALAS/CAVAS ATE 5,00M DE PROF., REUTILIZACAO 40 VEZES P/ESTACAS</v>
          </cell>
          <cell r="C1407" t="str">
            <v>M2</v>
          </cell>
        </row>
        <row r="1408">
          <cell r="A1408" t="str">
            <v>05.081.022-0</v>
          </cell>
          <cell r="B1408" t="str">
            <v>ENSECADEIRA DE ESTACAS-PRANCHAS DE ACO, EM VALAS/CAVAS ATE 5,00M DE PROF., REUTILIZACAO DE 15 VEZES P/ESTACAS</v>
          </cell>
          <cell r="C1408" t="str">
            <v>M2</v>
          </cell>
        </row>
        <row r="1409">
          <cell r="A1409" t="str">
            <v>05.081.025-0</v>
          </cell>
          <cell r="B1409" t="str">
            <v>ENSECADEIRA DE ESTACAS-PRANCHAS DE ACO, EM VALAS/CAVAS ATE 6,00M DE PROF., REUTILIZACAO 60 VEZES P/ESTACAS</v>
          </cell>
          <cell r="C1409" t="str">
            <v>M2</v>
          </cell>
        </row>
        <row r="1410">
          <cell r="A1410" t="str">
            <v>05.081.027-0</v>
          </cell>
          <cell r="B1410" t="str">
            <v>ENSECADEIRA DE ESTACAS-PRANCHAS DE ACO, EM VALAS/CAVAS ATE 6,00M DE PROF., REUTILIZACAO 40 VEZES P/ESTACAS</v>
          </cell>
          <cell r="C1410" t="str">
            <v>M2</v>
          </cell>
        </row>
        <row r="1411">
          <cell r="A1411" t="str">
            <v>05.081.029-0</v>
          </cell>
          <cell r="B1411" t="str">
            <v>ENSECADEIRA DE ESTACAS-PRANCHAS DE ACO, EM VALAS/CAVAS ATE 6,00M DE PROF., REUTILIZACAO DE 15 VEZES P/ESTACAS</v>
          </cell>
          <cell r="C1411" t="str">
            <v>M2</v>
          </cell>
        </row>
        <row r="1412">
          <cell r="A1412" t="str">
            <v>05.081.999-0</v>
          </cell>
          <cell r="B1412" t="str">
            <v>INDICE DA FAMILIA</v>
          </cell>
        </row>
        <row r="1413">
          <cell r="A1413" t="str">
            <v>05.085.010-1</v>
          </cell>
          <cell r="B1413" t="str">
            <v>ENSECADEIRA DE ESTACAS-PRANCHAS DE MAD., EM VALAS ATE 3,00MDE PROF., EM TER. DE FRACA RESISTENCIA. USADAS 4 VEZES</v>
          </cell>
          <cell r="C1413" t="str">
            <v>M2</v>
          </cell>
        </row>
        <row r="1414">
          <cell r="A1414" t="str">
            <v>05.085.011-0</v>
          </cell>
          <cell r="B1414" t="str">
            <v>ENSECADERIA DE ESTACAS-PRANCHAS DE MAD., EM VALAS ATE 3,00MDE PROF., EM TER. DE MEDIA RESISTENCIA. USADAS 3 VEZES</v>
          </cell>
          <cell r="C1414" t="str">
            <v>M2</v>
          </cell>
        </row>
        <row r="1415">
          <cell r="A1415" t="str">
            <v>05.085.012-0</v>
          </cell>
          <cell r="B1415" t="str">
            <v>ENSECADEIRA DE ESTACAS-PRANCHAS DE MAD., EM VALAS ATE 4,50MDE PROF., EM TER. DE FRACA RESISTENCIA. USADAS 4 VEZES</v>
          </cell>
          <cell r="C1415" t="str">
            <v>M2</v>
          </cell>
        </row>
        <row r="1416">
          <cell r="A1416" t="str">
            <v>05.085.013-1</v>
          </cell>
          <cell r="B1416" t="str">
            <v>ENSECADEIRA DE ESTACAS-PRANCHAS DE MAD., EM VALAS ATE 4,50MDE PROF., EM TER. DE MEDIA RESISTENCIA. USADAS 3 VEZES</v>
          </cell>
          <cell r="C1416" t="str">
            <v>M2</v>
          </cell>
        </row>
        <row r="1417">
          <cell r="A1417" t="str">
            <v>05.085.014-0</v>
          </cell>
          <cell r="B1417" t="str">
            <v>ENSECADEIRA DE ESTACAS-PRANCHAS DE MAD., EM CX. ATE 3,00M DEPROF. USADAS 4 VEZES</v>
          </cell>
          <cell r="C1417" t="str">
            <v>M2</v>
          </cell>
        </row>
        <row r="1418">
          <cell r="A1418" t="str">
            <v>05.085.015-0</v>
          </cell>
          <cell r="B1418" t="str">
            <v>ENSECADEIRA DE ESTACAS-PRANCHAS DE MAD., EM CX. ATE 4,50M DEPROF. USADAS 4 VEZES</v>
          </cell>
          <cell r="C1418" t="str">
            <v>M2</v>
          </cell>
        </row>
        <row r="1419">
          <cell r="A1419" t="str">
            <v>05.085.016-1</v>
          </cell>
          <cell r="B1419" t="str">
            <v>ENSECADEIRA SIMPLES DE ESTACAS-PRANCHAS DE MAD.,EM VALAS ATE3,00M DE PROF.,EM TER. DE FRACA RESISTENCIA. USADAS 4 VEZES</v>
          </cell>
          <cell r="C1419" t="str">
            <v>M2</v>
          </cell>
        </row>
        <row r="1420">
          <cell r="A1420" t="str">
            <v>05.085.017-0</v>
          </cell>
          <cell r="B1420" t="str">
            <v>ENSECADEIRA SIMPLES DE ESTACAS-PRANCHAS DE MAD.,EM VALAS ATE3,00M DE PROF.,EM TER. DE MEDIA RESISTENCIA. USADAS 3 VEZES</v>
          </cell>
          <cell r="C1420" t="str">
            <v>M2</v>
          </cell>
        </row>
        <row r="1421">
          <cell r="A1421" t="str">
            <v>05.085.018-0</v>
          </cell>
          <cell r="B1421" t="str">
            <v>ENSECADEIRA SIMPLES DE ESTACAS-PRANCHAS DE MAD.,EM VALAS ATE4,50M DE PROF.,EM TER. DE FRACA RESISTENCIA. USADAS 4 VEZES</v>
          </cell>
          <cell r="C1421" t="str">
            <v>M2</v>
          </cell>
        </row>
        <row r="1422">
          <cell r="A1422" t="str">
            <v>05.085.019-0</v>
          </cell>
          <cell r="B1422" t="str">
            <v>ENSECADEIRA SIMPLES DE ESTACAS-PRANCHAS DE MAD.,EM VALAS ATE4,50M DE PROF.,EM TER. DE MEDIA RESISTENCIA. USADAS 3 VEZES</v>
          </cell>
          <cell r="C1422" t="str">
            <v>M2</v>
          </cell>
        </row>
        <row r="1423">
          <cell r="A1423" t="str">
            <v>05.085.020-0</v>
          </cell>
          <cell r="B1423" t="str">
            <v>ENSECADEIRA SIMPLES DE ESTACAS-PRANCHAS DE MAD., EM CX. ATE3,00M DE PROF. USADAS 4 VEZES</v>
          </cell>
          <cell r="C1423" t="str">
            <v>M2</v>
          </cell>
        </row>
        <row r="1424">
          <cell r="A1424" t="str">
            <v>05.085.021-0</v>
          </cell>
          <cell r="B1424" t="str">
            <v>ENSECADEIRA SIMPLES DE ESTACAS-PRANCHAS DE MAD., EM CX. ATE4,50M DE PROF. USADAS 4 VEZES</v>
          </cell>
          <cell r="C1424" t="str">
            <v>M2</v>
          </cell>
        </row>
        <row r="1425">
          <cell r="A1425" t="str">
            <v>05.085.999-0</v>
          </cell>
          <cell r="B1425" t="str">
            <v>INDICE DA FAMILIA</v>
          </cell>
        </row>
        <row r="1426">
          <cell r="A1426" t="str">
            <v>05.090.001-0</v>
          </cell>
          <cell r="B1426" t="str">
            <v>ENSECADEIRA SIMPLES DE ESTACAS-PRANCHAS DE PINHO DE 3ª. ESTACAS, LONGARINAS E ESTRONCAS USADAS 3 VEZES</v>
          </cell>
          <cell r="C1426" t="str">
            <v>M2</v>
          </cell>
        </row>
        <row r="1427">
          <cell r="A1427" t="str">
            <v>05.090.002-0</v>
          </cell>
          <cell r="B1427" t="str">
            <v>ENSECADEIRA SIMPLES DE ESTACAS-PRANCHAS DE PINHO DE 3ª. ESTACAS, LONGARINAS E ESTRONCAS USADAS 2 VEZES</v>
          </cell>
          <cell r="C1427" t="str">
            <v>M2</v>
          </cell>
        </row>
        <row r="1428">
          <cell r="A1428" t="str">
            <v>05.090.999-0</v>
          </cell>
          <cell r="B1428" t="str">
            <v>INDICE DA FAMILIA</v>
          </cell>
        </row>
        <row r="1429">
          <cell r="A1429" t="str">
            <v>05.095.001-0</v>
          </cell>
          <cell r="B1429" t="str">
            <v>PRANCHADA HORIZ., EM ESCOR. FECHADO, ATE 8,00M DE PROF., PRANCHAS 3 X 12", MED. ATE 2,50M, APROVEIT. 4,5 VEZES</v>
          </cell>
          <cell r="C1429" t="str">
            <v>M2</v>
          </cell>
        </row>
        <row r="1430">
          <cell r="A1430" t="str">
            <v>05.095.002-1</v>
          </cell>
          <cell r="B1430" t="str">
            <v>PRANCHADA HORIZ., EM ESCOR. FECHADO, ATE 6,00M DE PROF., PRANCHAS 3 X 9", MED. ATE 2,00M, APROVEIT. 3 VEZES</v>
          </cell>
          <cell r="C1430" t="str">
            <v>M2</v>
          </cell>
        </row>
        <row r="1431">
          <cell r="A1431" t="str">
            <v>05.095.999-0</v>
          </cell>
          <cell r="B1431" t="str">
            <v>INDICE DA FAMILIA</v>
          </cell>
        </row>
        <row r="1432">
          <cell r="A1432" t="str">
            <v>05.098.002-0</v>
          </cell>
          <cell r="B1432" t="str">
            <v>ESCORAMENTO DE VALA/CAVA ATE 4,00M, C/PRANCHOES DE MAD. 3 X9", REUTILIZADOS 4 VEZES</v>
          </cell>
          <cell r="C1432" t="str">
            <v>M2</v>
          </cell>
        </row>
        <row r="1433">
          <cell r="A1433" t="str">
            <v>05.098.999-0</v>
          </cell>
          <cell r="B1433" t="str">
            <v>INDICE DA FMILIA</v>
          </cell>
        </row>
        <row r="1434">
          <cell r="A1434" t="str">
            <v>05.099.001-1</v>
          </cell>
          <cell r="B1434" t="str">
            <v>CONSOLO DE PERFIL DE ACO C/PESO ATE 10KG, P/SUPORTE DE GUIAEM TRAB. DO ESCOR., UTILIZADO 10 VEZES</v>
          </cell>
          <cell r="C1434" t="str">
            <v>UN</v>
          </cell>
        </row>
        <row r="1435">
          <cell r="A1435" t="str">
            <v>05.099.002-1</v>
          </cell>
          <cell r="B1435" t="str">
            <v>GUIA DE PERFIL DE ACO "I", DE 6", EM TRAB. DE ESCOR., SOLDADA SOBRE CONSOLOS E ESTACAS INTERVALADAS DE 1,50 A 2,00M</v>
          </cell>
          <cell r="C1435" t="str">
            <v>M</v>
          </cell>
        </row>
        <row r="1436">
          <cell r="A1436" t="str">
            <v>05.099.003-0</v>
          </cell>
          <cell r="B1436" t="str">
            <v>GUIA DE PERFIL DE ACO "I", DE 10", EM TRAB. DE ESCOR., SOLDADA SOBRE CONSOLOS E ESTACAS INTERVALADAS DE 2,00 A 2,50M</v>
          </cell>
          <cell r="C1436" t="str">
            <v>M</v>
          </cell>
        </row>
        <row r="1437">
          <cell r="A1437" t="str">
            <v>05.099.004-1</v>
          </cell>
          <cell r="B1437" t="str">
            <v>ESTRONCA DE PERFIL DE ACO "I", DE 6", EM TRAB. DE ESCOR., MED. DE 2,50 A 3,00M</v>
          </cell>
          <cell r="C1437" t="str">
            <v>UN</v>
          </cell>
        </row>
        <row r="1438">
          <cell r="A1438" t="str">
            <v>05.099.999-0</v>
          </cell>
          <cell r="B1438" t="str">
            <v>INDICE DA FAMILIA</v>
          </cell>
        </row>
        <row r="1439">
          <cell r="A1439" t="str">
            <v>05.100.010-0</v>
          </cell>
          <cell r="B1439" t="str">
            <v>UNIDADE DE REF. P/ADMINISTRACAO LOCAL</v>
          </cell>
          <cell r="C1439" t="str">
            <v>UR</v>
          </cell>
        </row>
        <row r="1440">
          <cell r="A1440" t="str">
            <v>05.100.999-0</v>
          </cell>
          <cell r="B1440" t="str">
            <v>INDICE 05.100INDICE DE CONSTRUCAO CIVIL</v>
          </cell>
        </row>
        <row r="1441">
          <cell r="A1441" t="str">
            <v>05.103.999-0</v>
          </cell>
          <cell r="B1441" t="str">
            <v>FAMILIA 05.103</v>
          </cell>
        </row>
        <row r="1442">
          <cell r="A1442" t="str">
            <v>05.105.001-0</v>
          </cell>
          <cell r="B1442" t="str">
            <v>MAO-DE-OBRA DE VIGIA</v>
          </cell>
          <cell r="C1442" t="str">
            <v>H</v>
          </cell>
        </row>
        <row r="1443">
          <cell r="A1443" t="str">
            <v>05.105.002-0</v>
          </cell>
          <cell r="B1443" t="str">
            <v>MA0-DE-OBRA DE MARCENEIRO</v>
          </cell>
          <cell r="C1443" t="str">
            <v>H</v>
          </cell>
        </row>
        <row r="1444">
          <cell r="A1444" t="str">
            <v>05.105.003-0</v>
          </cell>
          <cell r="B1444" t="str">
            <v>MAO-DE-OBRA DE SERRALHEIRO DE CONSTRUCAO CIVIL</v>
          </cell>
          <cell r="C1444" t="str">
            <v>H</v>
          </cell>
        </row>
        <row r="1445">
          <cell r="A1445" t="str">
            <v>05.105.004-0</v>
          </cell>
          <cell r="B1445" t="str">
            <v>MAO-DE-OBRA DE PINTOR</v>
          </cell>
          <cell r="C1445" t="str">
            <v>H</v>
          </cell>
        </row>
        <row r="1446">
          <cell r="A1446" t="str">
            <v>05.105.005-0</v>
          </cell>
          <cell r="B1446" t="str">
            <v>MAO-DE-OBRA DE GESSEIRO</v>
          </cell>
          <cell r="C1446" t="str">
            <v>H</v>
          </cell>
        </row>
        <row r="1447">
          <cell r="A1447" t="str">
            <v>05.105.006-0</v>
          </cell>
          <cell r="B1447" t="str">
            <v>MAO-DE-OBRA DE LADRILHEIRO</v>
          </cell>
          <cell r="C1447" t="str">
            <v>H</v>
          </cell>
        </row>
        <row r="1448">
          <cell r="A1448" t="str">
            <v>05.105.007-0</v>
          </cell>
          <cell r="B1448" t="str">
            <v>MAO-DE-OBRA DE TAQUEIRO</v>
          </cell>
          <cell r="C1448" t="str">
            <v>H</v>
          </cell>
        </row>
        <row r="1449">
          <cell r="A1449" t="str">
            <v>05.105.008-0</v>
          </cell>
          <cell r="B1449" t="str">
            <v>MAO-DE-OBRA DE ESTUCADOR</v>
          </cell>
          <cell r="C1449" t="str">
            <v>H</v>
          </cell>
        </row>
        <row r="1450">
          <cell r="A1450" t="str">
            <v>05.105.009-0</v>
          </cell>
          <cell r="B1450" t="str">
            <v>MAO-DE-OBRA DE PEDREIRO</v>
          </cell>
          <cell r="C1450" t="str">
            <v>H</v>
          </cell>
        </row>
        <row r="1451">
          <cell r="A1451" t="str">
            <v>05.105.010-0</v>
          </cell>
          <cell r="B1451" t="str">
            <v>MAO-DE-OBRA DE CARPINTEIRO DE FORMAS</v>
          </cell>
          <cell r="C1451" t="str">
            <v>H</v>
          </cell>
        </row>
        <row r="1452">
          <cell r="A1452" t="str">
            <v>05.105.011-0</v>
          </cell>
          <cell r="B1452" t="str">
            <v>MAO-DE-OBRA DE BOMBEIRO HIDRAULICO</v>
          </cell>
          <cell r="C1452" t="str">
            <v>H</v>
          </cell>
        </row>
        <row r="1453">
          <cell r="A1453" t="str">
            <v>05.105.012-0</v>
          </cell>
          <cell r="B1453" t="str">
            <v>MAO-DE-OBRA DE CARPINTEIRO DE ESQUADRIAS</v>
          </cell>
          <cell r="C1453" t="str">
            <v>H</v>
          </cell>
        </row>
        <row r="1454">
          <cell r="A1454" t="str">
            <v>05.105.013-0</v>
          </cell>
          <cell r="B1454" t="str">
            <v>MAO-DE-OBRA DE ELETRICISTA</v>
          </cell>
          <cell r="C1454" t="str">
            <v>H</v>
          </cell>
        </row>
        <row r="1455">
          <cell r="A1455" t="str">
            <v>05.105.014-0</v>
          </cell>
          <cell r="B1455" t="str">
            <v>MAO-DE-OBRA DE PINTOR DE LETRAS</v>
          </cell>
          <cell r="C1455" t="str">
            <v>H</v>
          </cell>
        </row>
        <row r="1456">
          <cell r="A1456" t="str">
            <v>05.105.015-0</v>
          </cell>
          <cell r="B1456" t="str">
            <v>MAO-DE-OBRA DE SERVENTE</v>
          </cell>
          <cell r="C1456" t="str">
            <v>H</v>
          </cell>
        </row>
        <row r="1457">
          <cell r="A1457" t="str">
            <v>05.105.016-0</v>
          </cell>
          <cell r="B1457" t="str">
            <v>MAO-DE-OBRA DE AJUDANTE</v>
          </cell>
          <cell r="C1457" t="str">
            <v>H</v>
          </cell>
        </row>
        <row r="1458">
          <cell r="A1458" t="str">
            <v>05.105.017-0</v>
          </cell>
          <cell r="B1458" t="str">
            <v>MAO-DE-OBRA DE SOLDADOR, EM CONSTRUCAO CIVIL</v>
          </cell>
          <cell r="C1458" t="str">
            <v>H</v>
          </cell>
        </row>
        <row r="1459">
          <cell r="A1459" t="str">
            <v>05.105.018-0</v>
          </cell>
          <cell r="B1459" t="str">
            <v>MAO-DE-OBRA DE ARMADOR, DE CONSTRUCAO CIVIL</v>
          </cell>
          <cell r="C1459" t="str">
            <v>H</v>
          </cell>
        </row>
        <row r="1460">
          <cell r="A1460" t="str">
            <v>05.105.019-0</v>
          </cell>
          <cell r="B1460" t="str">
            <v>MAO-DE-OBRA DE MARTELETEIRO</v>
          </cell>
          <cell r="C1460" t="str">
            <v>H</v>
          </cell>
        </row>
        <row r="1461">
          <cell r="A1461" t="str">
            <v>05.105.020-0</v>
          </cell>
          <cell r="B1461" t="str">
            <v>MAO-DE-OBRA DE JARDINEIRO</v>
          </cell>
          <cell r="C1461" t="str">
            <v>H</v>
          </cell>
        </row>
        <row r="1462">
          <cell r="A1462" t="str">
            <v>05.105.021-0</v>
          </cell>
          <cell r="B1462" t="str">
            <v>MAO-DE-OBRA DE OPERADOR DE MAQUINAS, EM CONSTRUCAO CIVIL</v>
          </cell>
          <cell r="C1462" t="str">
            <v>H</v>
          </cell>
        </row>
        <row r="1463">
          <cell r="A1463" t="str">
            <v>05.105.022-0</v>
          </cell>
          <cell r="B1463" t="str">
            <v>MAO-DE-OBRA DE APONTADOR</v>
          </cell>
          <cell r="C1463" t="str">
            <v>H</v>
          </cell>
        </row>
        <row r="1464">
          <cell r="A1464" t="str">
            <v>05.105.023-0</v>
          </cell>
          <cell r="B1464" t="str">
            <v>MAO-DE-OBRA DE ALMOXARIFE</v>
          </cell>
          <cell r="C1464" t="str">
            <v>H</v>
          </cell>
        </row>
        <row r="1465">
          <cell r="A1465" t="str">
            <v>05.105.024-0</v>
          </cell>
          <cell r="B1465" t="str">
            <v>MAO-DE-OBRA DE AUXILIAR DE ALMOXARIFADO</v>
          </cell>
          <cell r="C1465" t="str">
            <v>H</v>
          </cell>
        </row>
        <row r="1466">
          <cell r="A1466" t="str">
            <v>05.105.025-0</v>
          </cell>
          <cell r="B1466" t="str">
            <v>MAO-DE-OBRA DE ESTAGIARIO</v>
          </cell>
          <cell r="C1466" t="str">
            <v>H</v>
          </cell>
        </row>
        <row r="1467">
          <cell r="A1467" t="str">
            <v>05.105.026-0</v>
          </cell>
          <cell r="B1467" t="str">
            <v>MAO-DE-OBRA DE AUXILIAR TECNICO</v>
          </cell>
          <cell r="C1467" t="str">
            <v>H</v>
          </cell>
        </row>
        <row r="1468">
          <cell r="A1468" t="str">
            <v>05.105.027-0</v>
          </cell>
          <cell r="B1468" t="str">
            <v>MAO-DE-OBRA DE FEITOR</v>
          </cell>
          <cell r="C1468" t="str">
            <v>H</v>
          </cell>
        </row>
        <row r="1469">
          <cell r="A1469" t="str">
            <v>05.105.028-0</v>
          </cell>
          <cell r="B1469" t="str">
            <v>MAO-DE-OBRA DE ENCARREGADO</v>
          </cell>
          <cell r="C1469" t="str">
            <v>H</v>
          </cell>
        </row>
        <row r="1470">
          <cell r="A1470" t="str">
            <v>05.105.029-0</v>
          </cell>
          <cell r="B1470" t="str">
            <v>MAO-DE-OBRA DE MESTRE DE OBRAS "A"</v>
          </cell>
          <cell r="C1470" t="str">
            <v>H</v>
          </cell>
        </row>
        <row r="1471">
          <cell r="A1471" t="str">
            <v>05.105.030-0</v>
          </cell>
          <cell r="B1471" t="str">
            <v>MAO-DE-OBRA DE MESTRE DE OBRAS "B"</v>
          </cell>
          <cell r="C1471" t="str">
            <v>H</v>
          </cell>
        </row>
        <row r="1472">
          <cell r="A1472" t="str">
            <v>05.105.032-0</v>
          </cell>
          <cell r="B1472" t="str">
            <v>MAO-DE-OBRA DE ENGENHEIRO OU ARQUITETO JR.</v>
          </cell>
          <cell r="C1472" t="str">
            <v>H</v>
          </cell>
        </row>
        <row r="1473">
          <cell r="A1473" t="str">
            <v>05.105.033-0</v>
          </cell>
          <cell r="B1473" t="str">
            <v>MAO-DE-OBRA DE ENGENHEIRO OU ARQUITETO SENIOR</v>
          </cell>
          <cell r="C1473" t="str">
            <v>H</v>
          </cell>
        </row>
        <row r="1474">
          <cell r="A1474" t="str">
            <v>05.105.034-0</v>
          </cell>
          <cell r="B1474" t="str">
            <v>MAO-DE-OBRA DE ENGENHEIRO OU ARQUITETO, COORDENADOR GERAL DEPROJETOS OU SUPERVISOR DE OBRAS</v>
          </cell>
          <cell r="C1474" t="str">
            <v>H</v>
          </cell>
        </row>
        <row r="1475">
          <cell r="A1475" t="str">
            <v>05.105.035-0</v>
          </cell>
          <cell r="B1475" t="str">
            <v>MAO-DE-OBRA DE DESENHISTA "A"</v>
          </cell>
          <cell r="C1475" t="str">
            <v>H</v>
          </cell>
        </row>
        <row r="1476">
          <cell r="A1476" t="str">
            <v>05.105.036-0</v>
          </cell>
          <cell r="B1476" t="str">
            <v>MAO-DE-OBRA DE AUXILIAR DE DESENHISTA</v>
          </cell>
          <cell r="C1476" t="str">
            <v>H</v>
          </cell>
        </row>
        <row r="1477">
          <cell r="A1477" t="str">
            <v>05.105.037-0</v>
          </cell>
          <cell r="B1477" t="str">
            <v>MAO-DE-OBRA DE CHEFE DE ESCRITORIO</v>
          </cell>
          <cell r="C1477" t="str">
            <v>H</v>
          </cell>
        </row>
        <row r="1478">
          <cell r="A1478" t="str">
            <v>05.105.038-0</v>
          </cell>
          <cell r="B1478" t="str">
            <v>MAO-DE-OBRA DE SECRETARIA</v>
          </cell>
          <cell r="C1478" t="str">
            <v>H</v>
          </cell>
        </row>
        <row r="1479">
          <cell r="A1479" t="str">
            <v>05.105.039-0</v>
          </cell>
          <cell r="B1479" t="str">
            <v>MAO-DE-OBRA DE DATILOGRAFO</v>
          </cell>
          <cell r="C1479" t="str">
            <v>H</v>
          </cell>
        </row>
        <row r="1480">
          <cell r="A1480" t="str">
            <v>05.105.040-0</v>
          </cell>
          <cell r="B1480" t="str">
            <v>MAO-DE-OBRA DE ESCRITURARIO</v>
          </cell>
          <cell r="C1480" t="str">
            <v>H</v>
          </cell>
        </row>
        <row r="1481">
          <cell r="A1481" t="str">
            <v>05.105.041-0</v>
          </cell>
          <cell r="B1481" t="str">
            <v>MAO-DE-OBRA DE AUXILIAR DE ESCRITORIO</v>
          </cell>
          <cell r="C1481" t="str">
            <v>H</v>
          </cell>
        </row>
        <row r="1482">
          <cell r="A1482" t="str">
            <v>05.105.042-0</v>
          </cell>
          <cell r="B1482" t="str">
            <v>MAO-DE-OBRA DE CALCETEIRO</v>
          </cell>
          <cell r="C1482" t="str">
            <v>H</v>
          </cell>
        </row>
        <row r="1483">
          <cell r="A1483" t="str">
            <v>05.105.043-0</v>
          </cell>
          <cell r="B1483" t="str">
            <v>MAO-DE-OBRA DE VIDRACEIRO</v>
          </cell>
          <cell r="C1483" t="str">
            <v>H</v>
          </cell>
        </row>
        <row r="1484">
          <cell r="A1484" t="str">
            <v>05.105.044-0</v>
          </cell>
          <cell r="B1484" t="str">
            <v>MAO-DE-OBRA DE ENCARREGADO DE MONTAGEM</v>
          </cell>
          <cell r="C1484" t="str">
            <v>H</v>
          </cell>
        </row>
        <row r="1485">
          <cell r="A1485" t="str">
            <v>05.105.045-0</v>
          </cell>
          <cell r="B1485" t="str">
            <v>MAO-DE-OBRA DE SERRALHEIRO DE ESQUADRIAS DE ALUMINIO</v>
          </cell>
          <cell r="C1485" t="str">
            <v>H</v>
          </cell>
        </row>
        <row r="1486">
          <cell r="A1486" t="str">
            <v>05.105.046-0</v>
          </cell>
          <cell r="B1486" t="str">
            <v>MAO-DE-OBRA DE IMPERMEABILIZADOR</v>
          </cell>
          <cell r="C1486" t="str">
            <v>H</v>
          </cell>
        </row>
        <row r="1487">
          <cell r="A1487" t="str">
            <v>05.105.050-0</v>
          </cell>
          <cell r="B1487" t="str">
            <v>MAO-DE-OBRA DE TECNICO DE EDIFICACOES</v>
          </cell>
          <cell r="C1487" t="str">
            <v>H</v>
          </cell>
        </row>
        <row r="1488">
          <cell r="A1488" t="str">
            <v>05.105.999-0</v>
          </cell>
          <cell r="B1488" t="str">
            <v>INDICE 05.105INDICE MAO-DE-OBRA E SALARIO CONSTRUCAO CIVIL</v>
          </cell>
        </row>
        <row r="1489">
          <cell r="A1489" t="str">
            <v>05.110.999-0</v>
          </cell>
          <cell r="B1489" t="str">
            <v>INDICE 05.110INDICE DE SALARIO INDUSTRIAL</v>
          </cell>
        </row>
        <row r="1490">
          <cell r="A1490" t="str">
            <v>05.115.999-0</v>
          </cell>
          <cell r="B1490" t="str">
            <v>INDICE 05.115INDICE MATERIA-PRIMA NACIONAL</v>
          </cell>
        </row>
        <row r="1491">
          <cell r="A1491" t="str">
            <v>05.120.000-1</v>
          </cell>
          <cell r="B1491" t="str">
            <v>INDICE DE CUSTO DE MATERIA PRIMA IMPORTADA</v>
          </cell>
        </row>
        <row r="1492">
          <cell r="A1492" t="str">
            <v>05.120.999-0</v>
          </cell>
          <cell r="B1492" t="str">
            <v>INDICE 05.120INDICE MATERIA-PRIMA IMPORTADA</v>
          </cell>
        </row>
        <row r="1493">
          <cell r="A1493" t="str">
            <v>05.125.999-0</v>
          </cell>
          <cell r="B1493" t="str">
            <v>INDICE 05.125INDICE SERVICO MANUT.EQUIP.ELETRO MECANICO</v>
          </cell>
        </row>
        <row r="1494">
          <cell r="A1494" t="str">
            <v>05.130.999-0</v>
          </cell>
          <cell r="B1494" t="str">
            <v>INDICE 05.130INDICE MONTAGEM DUTOS PARA AR CONDICIONADO</v>
          </cell>
        </row>
        <row r="1495">
          <cell r="A1495" t="str">
            <v>05.135.500-0</v>
          </cell>
          <cell r="B1495" t="str">
            <v>UNIDADE DE REFERENCIA P/FORN. E INSTAL. DE ELEVADOR DE PASSAGEIROS OU CARGA</v>
          </cell>
          <cell r="C1495" t="str">
            <v>UR</v>
          </cell>
        </row>
        <row r="1496">
          <cell r="A1496" t="str">
            <v>05.135.999-0</v>
          </cell>
          <cell r="B1496" t="str">
            <v>INDICE 05.135INDICE FORN. INST. ELEVADOR PASSAG. OU CARGA</v>
          </cell>
        </row>
        <row r="1497">
          <cell r="A1497" t="str">
            <v>05.140.999-0</v>
          </cell>
          <cell r="B1497" t="str">
            <v>FAMILIA - 05.140</v>
          </cell>
        </row>
        <row r="1498">
          <cell r="A1498" t="str">
            <v>05.170.999-0</v>
          </cell>
          <cell r="B1498" t="str">
            <v>FAMILIA 05.170INDICE PARA SERVICOS DE FORNECIMENTO DE TICKET-REFEICAO</v>
          </cell>
        </row>
        <row r="1499">
          <cell r="A1499" t="str">
            <v>05.175.999-0</v>
          </cell>
          <cell r="B1499" t="str">
            <v>FAMILIA 05.175INDICE PARA SERVICOS DE COPEIRAGEM</v>
          </cell>
        </row>
        <row r="1500">
          <cell r="A1500" t="str">
            <v>05.180.999-0</v>
          </cell>
          <cell r="B1500" t="str">
            <v>FAMILIA 05.180INDICE PARA SERVICOS DE ASCENSORISTAS</v>
          </cell>
        </row>
        <row r="1501">
          <cell r="A1501" t="str">
            <v>05.185.999-0</v>
          </cell>
          <cell r="B1501" t="str">
            <v>FAMILIA 05.185INDICE PARA SERVICOS DE LOCACAO DE MAQUINAS COPIADORAS</v>
          </cell>
        </row>
        <row r="1502">
          <cell r="A1502" t="str">
            <v>05.205.999-0</v>
          </cell>
          <cell r="B1502" t="str">
            <v>FAMILIA 05.205INDICE PARA SERVICOS DE SEGURANCA E VIGILANCIA</v>
          </cell>
        </row>
        <row r="1503">
          <cell r="A1503" t="str">
            <v>05.220.999-0</v>
          </cell>
          <cell r="B1503" t="str">
            <v>FAMILIA 05.220INDICE PARA EVOLUCAO SALARIOS DE PROCESSAMENTO DE DADOS</v>
          </cell>
        </row>
        <row r="1504">
          <cell r="A1504" t="str">
            <v>05.221.999-0</v>
          </cell>
          <cell r="B1504" t="str">
            <v>FAMILIA 05.221INDICE PARA SERVICOS DE PROCESSAMENTO DE DADOS</v>
          </cell>
        </row>
        <row r="1505">
          <cell r="A1505" t="str">
            <v>05.222.999-0</v>
          </cell>
          <cell r="B1505" t="str">
            <v>FAMILIA 05.222INDICE P/ LOCACAO DE EQUIPAMENTOS DE PROCESSAMENTO DE DADOS</v>
          </cell>
        </row>
        <row r="1506">
          <cell r="A1506" t="str">
            <v>05.240.999-0</v>
          </cell>
          <cell r="B1506" t="str">
            <v>FAMILIA 05.240</v>
          </cell>
        </row>
        <row r="1507">
          <cell r="A1507" t="str">
            <v>05.255.999-0</v>
          </cell>
          <cell r="B1507" t="str">
            <v>FAMILIA 05.255</v>
          </cell>
        </row>
        <row r="1508">
          <cell r="A1508" t="str">
            <v>05.258.999-0</v>
          </cell>
          <cell r="B1508" t="str">
            <v>FAMILIA 05.258</v>
          </cell>
        </row>
        <row r="1509">
          <cell r="A1509" t="str">
            <v>05.270.999-0</v>
          </cell>
          <cell r="B1509" t="str">
            <v>FAMILIA 05.270</v>
          </cell>
        </row>
        <row r="1510">
          <cell r="A1510" t="str">
            <v>05.288.999-0</v>
          </cell>
          <cell r="B1510" t="str">
            <v>FAMILIA 05.288</v>
          </cell>
        </row>
        <row r="1511">
          <cell r="A1511" t="str">
            <v>05.296.999-0</v>
          </cell>
          <cell r="B1511" t="str">
            <v>FAMILIA 05.296</v>
          </cell>
        </row>
        <row r="1512">
          <cell r="A1512" t="str">
            <v>05.300.999-0</v>
          </cell>
          <cell r="B1512" t="str">
            <v>INDICE 05.300INDICE PARA SERVICOS DE LIMPEZA E CONSERVACAO EM EDIFICACOES</v>
          </cell>
        </row>
        <row r="1513">
          <cell r="A1513" t="str">
            <v>05.305.999-0</v>
          </cell>
          <cell r="B1513" t="str">
            <v>INDICE 05.305INDICE PARA SERVICOS DE LAVANDERIA</v>
          </cell>
        </row>
        <row r="1514">
          <cell r="A1514" t="str">
            <v>05.310.999-0</v>
          </cell>
          <cell r="B1514" t="str">
            <v>INDICE 05.310INDICE P/ LOCACAO DE EQUIP. ELETROMECANICOS E ELETRONICOS</v>
          </cell>
        </row>
        <row r="1515">
          <cell r="A1515" t="str">
            <v>05.320.999-0</v>
          </cell>
          <cell r="B1515" t="str">
            <v>INDICE 05.320INDICE PARA SERVICOS DE AQUISICAO DE FARDAMENTO MILITAR</v>
          </cell>
        </row>
        <row r="1516">
          <cell r="A1516" t="str">
            <v>05.330.999-0</v>
          </cell>
          <cell r="B1516" t="str">
            <v>FAMILIA 05.330</v>
          </cell>
        </row>
        <row r="1517">
          <cell r="A1517" t="str">
            <v>05.350.999-0</v>
          </cell>
          <cell r="B1517" t="str">
            <v>INDICE DA FAMILIA</v>
          </cell>
        </row>
        <row r="1518">
          <cell r="A1518" t="str">
            <v>05.355.999-0</v>
          </cell>
          <cell r="B1518" t="str">
            <v>FAMILIA 05.355IND. P/SERV. DE LOCACAO DE MAQ. DE FRANQUEAR CORRESPONDENCIA</v>
          </cell>
        </row>
        <row r="1519">
          <cell r="A1519" t="str">
            <v>05.500.999-0</v>
          </cell>
          <cell r="B1519" t="str">
            <v>INDICE 05.500INDICE DE SERVICO REFORMA EM MOVEIS</v>
          </cell>
        </row>
        <row r="1520">
          <cell r="A1520" t="str">
            <v>05.560.999-0</v>
          </cell>
          <cell r="B1520">
            <v>0</v>
          </cell>
        </row>
        <row r="1521">
          <cell r="A1521" t="str">
            <v>05.580.999-0</v>
          </cell>
          <cell r="B1521">
            <v>0</v>
          </cell>
        </row>
        <row r="1522">
          <cell r="A1522" t="str">
            <v>05.585.999-0</v>
          </cell>
          <cell r="B1522">
            <v>0</v>
          </cell>
        </row>
        <row r="1523">
          <cell r="A1523" t="str">
            <v>05.590.999-0</v>
          </cell>
          <cell r="B1523">
            <v>0</v>
          </cell>
        </row>
        <row r="1524">
          <cell r="A1524" t="str">
            <v>05.600.999-0</v>
          </cell>
          <cell r="B1524" t="str">
            <v>INDICE 05.600INDICE ASSENTAMENTO TUBULACAO DE GAS</v>
          </cell>
        </row>
        <row r="1525">
          <cell r="A1525" t="str">
            <v>CATEGORIA 06 - GALERIAS, DRENOS E CONEXOS</v>
          </cell>
        </row>
        <row r="1527">
          <cell r="A1527" t="str">
            <v>06.001.020-0</v>
          </cell>
          <cell r="B1527" t="str">
            <v>ASSENTAMEMTO DE TUBOS DE CONCR. SIMPLES, P/AGUAS PLUVIAIS, DIAM. DE 200MM</v>
          </cell>
          <cell r="C1527" t="str">
            <v>M</v>
          </cell>
        </row>
        <row r="1528">
          <cell r="A1528" t="str">
            <v>06.001.021-0</v>
          </cell>
          <cell r="B1528" t="str">
            <v>ASSENTAMENTO DE TUBOS DE CONCR. SIMPLES, P/AGUAS PLUVIAIS, DIAM. DE 250MM</v>
          </cell>
          <cell r="C1528" t="str">
            <v>M</v>
          </cell>
        </row>
        <row r="1529">
          <cell r="A1529" t="str">
            <v>06.001.022-0</v>
          </cell>
          <cell r="B1529" t="str">
            <v>ASSENTAMENTO DE TUBOS DE CONCR. SIMPLES, P/AGUAS PLUVIAIS, DIAM. DE 300MM</v>
          </cell>
          <cell r="C1529" t="str">
            <v>M</v>
          </cell>
        </row>
        <row r="1530">
          <cell r="A1530" t="str">
            <v>06.001.023-0</v>
          </cell>
          <cell r="B1530" t="str">
            <v>ASSENTAMENTO DE TUBOS DE CONCR. SIMPLES, P/AGUAS PLUVIAIS, DIAM. DE 400MM</v>
          </cell>
          <cell r="C1530" t="str">
            <v>M</v>
          </cell>
        </row>
        <row r="1531">
          <cell r="A1531" t="str">
            <v>06.001.024-0</v>
          </cell>
          <cell r="B1531" t="str">
            <v>ASSENTAMENTO DE TUBOS DE CONCR. SIMPLES, P/AGUAS PLUVIAIS, DIAM. DE 500MM</v>
          </cell>
          <cell r="C1531" t="str">
            <v>M</v>
          </cell>
        </row>
        <row r="1532">
          <cell r="A1532" t="str">
            <v>06.001.025-0</v>
          </cell>
          <cell r="B1532" t="str">
            <v>ASSENTAMENTO DE TUBOS DE CONCR. SIMPLES, P/AGUAS PLUVIAIS, DIAM. DE 600MM</v>
          </cell>
          <cell r="C1532" t="str">
            <v>M</v>
          </cell>
        </row>
        <row r="1533">
          <cell r="A1533" t="str">
            <v>06.001.031-0</v>
          </cell>
          <cell r="B1533" t="str">
            <v>ASSENTAMENTO DE TUBOS DE CONCR. ARMADO, P/ESGOTO SANIT. E AGUAS PLUVIAIS, DIAM. DE 400MM</v>
          </cell>
          <cell r="C1533" t="str">
            <v>M</v>
          </cell>
        </row>
        <row r="1534">
          <cell r="A1534" t="str">
            <v>06.001.032-0</v>
          </cell>
          <cell r="B1534" t="str">
            <v>ASSENTAMENTO DE TUBOS DE CONCR. ARMADO, P/ESGOTO SANIT. E AGUAS PLUVIAIS, DIAM. DE 500MM</v>
          </cell>
          <cell r="C1534" t="str">
            <v>M</v>
          </cell>
        </row>
        <row r="1535">
          <cell r="A1535" t="str">
            <v>06.001.033-0</v>
          </cell>
          <cell r="B1535" t="str">
            <v>ASSENTAMENTO DE TUBOS DE CONCR. ARMADO, P/ESGOTO SANIT. E AGUAS PLUVIAIS, DIAM. DE 600MM</v>
          </cell>
          <cell r="C1535" t="str">
            <v>M</v>
          </cell>
        </row>
        <row r="1536">
          <cell r="A1536" t="str">
            <v>06.001.034-0</v>
          </cell>
          <cell r="B1536" t="str">
            <v>ASSENTAMENTO DE TUBOS DE CONCR. ARMADO, P/ESGOTO SANIT. E AGUAS PLUVIAIS, DIAM. DE 700MM</v>
          </cell>
          <cell r="C1536" t="str">
            <v>M</v>
          </cell>
        </row>
        <row r="1537">
          <cell r="A1537" t="str">
            <v>06.001.035-0</v>
          </cell>
          <cell r="B1537" t="str">
            <v>ASSENTAMENTO DE TUBOS DE CONCR. ARMADO, P/ESGOTO SANIT. E AGUAS PLUVIAIS, DIAM. DE 800MM</v>
          </cell>
          <cell r="C1537" t="str">
            <v>M</v>
          </cell>
        </row>
        <row r="1538">
          <cell r="A1538" t="str">
            <v>06.001.036-0</v>
          </cell>
          <cell r="B1538" t="str">
            <v>ASSENTAMENTO DE TUBOS DE CONCR. ARMADO, P/ESGOTO SANIT. E AGUAS PLUVIAIS, DIAM. DE 900MM</v>
          </cell>
          <cell r="C1538" t="str">
            <v>M</v>
          </cell>
        </row>
        <row r="1539">
          <cell r="A1539" t="str">
            <v>06.001.037-0</v>
          </cell>
          <cell r="B1539" t="str">
            <v>ASSENTAMENTO DE TUBOS DE CONCR. ARMADO, P/ESGOTO SANIT. E AGUAS PLUVIAIS, DIAM. DE 1000MM</v>
          </cell>
          <cell r="C1539" t="str">
            <v>M</v>
          </cell>
        </row>
        <row r="1540">
          <cell r="A1540" t="str">
            <v>06.001.038-0</v>
          </cell>
          <cell r="B1540" t="str">
            <v>ASSENTAMENTO DE TUBOS DE CONCR. ARMADO, P/ESGOTO SANIT. E AGUAS PLUVIAIS, DIAM. DE 1100MM</v>
          </cell>
          <cell r="C1540" t="str">
            <v>M</v>
          </cell>
        </row>
        <row r="1541">
          <cell r="A1541" t="str">
            <v>06.001.039-0</v>
          </cell>
          <cell r="B1541" t="str">
            <v>ASSENTAMENTO DE TUBOS DE CONCR. ARMADO, P/ESGOTO SANIT. E AGUAS PLUVIAIS, DIAM. DE 1200MM</v>
          </cell>
          <cell r="C1541" t="str">
            <v>M</v>
          </cell>
        </row>
        <row r="1542">
          <cell r="A1542" t="str">
            <v>06.001.040-0</v>
          </cell>
          <cell r="B1542" t="str">
            <v>ASSENTAMENTO DE TUBOS DE CONCR. ARMADO, P/ESGOTO SANIT. E AGUAS PLUVIAIS, DIAM. DE 1500MM</v>
          </cell>
          <cell r="C1542" t="str">
            <v>M</v>
          </cell>
        </row>
        <row r="1543">
          <cell r="A1543" t="str">
            <v>06.001.060-0</v>
          </cell>
          <cell r="B1543" t="str">
            <v>ASSENTAMENTO DE TUBOS DE CONCR. ARMADO C/JUNTAS DE ANEL DE BORRACHA, P/GALERIAS DE ESGOTO SANIT., DIAM. DE 400MM</v>
          </cell>
          <cell r="C1543" t="str">
            <v>M</v>
          </cell>
        </row>
        <row r="1544">
          <cell r="A1544" t="str">
            <v>06.001.061-0</v>
          </cell>
          <cell r="B1544" t="str">
            <v>ASSENTAMENTO DE TUBOS DE CONCR. ARMADO C/JUNTAS DE ANEL DE BORRACHA, P/GALERIAS DE ESGOTO SANIT., DIAM. DE 500MM</v>
          </cell>
          <cell r="C1544" t="str">
            <v>M</v>
          </cell>
        </row>
        <row r="1545">
          <cell r="A1545" t="str">
            <v>06.001.062-0</v>
          </cell>
          <cell r="B1545" t="str">
            <v>ASSENTAMENTO DE TUBOS DE CONCR. ARMADO C/JUNTAS DE ANEL DE BORRACHA, P/GALERIAS DE ESGOTO SANIT., DIAM. DE 600MM</v>
          </cell>
          <cell r="C1545" t="str">
            <v>M</v>
          </cell>
        </row>
        <row r="1546">
          <cell r="A1546" t="str">
            <v>06.001.063-0</v>
          </cell>
          <cell r="B1546" t="str">
            <v>ASSENTAMENTO DE TUBOS DE CONCR. ARMADO C/JUNTAS DE ANEL DE BORRACHA, P/GALERIAS DE ESGOTO SANIT., DIAM. DE 700MM</v>
          </cell>
          <cell r="C1546" t="str">
            <v>M</v>
          </cell>
        </row>
        <row r="1547">
          <cell r="A1547" t="str">
            <v>06.001.064-0</v>
          </cell>
          <cell r="B1547" t="str">
            <v>ASSENTAMENTO DE TUBOS DE CONCR. ARMADO C/JUNTAS DE ANEL DE BORRACHA, P/GALERIAS DE ESGOTO SANIT., DIAM. DE 800MM</v>
          </cell>
          <cell r="C1547" t="str">
            <v>M</v>
          </cell>
        </row>
        <row r="1548">
          <cell r="A1548" t="str">
            <v>06.001.065-0</v>
          </cell>
          <cell r="B1548" t="str">
            <v>ASSENTAMENTO DE TUBOS DE CONCR. ARMADO C/JUNTAS DE ANEL DE BORRACHA, P/GALERIAS DE ESGOTO SANIT., DIAM. DE 900MM</v>
          </cell>
          <cell r="C1548" t="str">
            <v>M</v>
          </cell>
        </row>
        <row r="1549">
          <cell r="A1549" t="str">
            <v>06.001.066-0</v>
          </cell>
          <cell r="B1549" t="str">
            <v>ASSENTAMENTO DE TUBOS DE CONCR. ARMADO C/JUNTAS DE ANEL DE BORRACHA, P/GALERIAS DE ESGOTO SANIT., DIAM. DE 1000MM</v>
          </cell>
          <cell r="C1549" t="str">
            <v>M</v>
          </cell>
        </row>
        <row r="1550">
          <cell r="A1550" t="str">
            <v>06.001.067-0</v>
          </cell>
          <cell r="B1550" t="str">
            <v>ASSENTAMENTO DE TUBOS DE CONCR. ARMADO C/JUNTAS DE ANEL DE BORRACHA, P/GALERIAS DE ESGOTO SANIT., DIAM. DE 1100MM</v>
          </cell>
          <cell r="C1550" t="str">
            <v>M</v>
          </cell>
        </row>
        <row r="1551">
          <cell r="A1551" t="str">
            <v>06.001.068-0</v>
          </cell>
          <cell r="B1551" t="str">
            <v>ASSENTAMENTO DE TUBOS DE CONCR. ARMADO C/JUNTAS DE ANEL DE BORRACHA, P/GALERIAS ESGOTO SANIT., DIAM. DE 1200MM</v>
          </cell>
          <cell r="C1551" t="str">
            <v>M</v>
          </cell>
        </row>
        <row r="1552">
          <cell r="A1552" t="str">
            <v>06.001.069-0</v>
          </cell>
          <cell r="B1552" t="str">
            <v>ASSENTAMENTO DE TUBOS DE CONCR. ARMADO C/JUNTAS DE ANEL DE BORRACHA, P/GALERIAS ESGOTO SANIT., DIAM. DE 1500MM</v>
          </cell>
          <cell r="C1552" t="str">
            <v>M</v>
          </cell>
        </row>
        <row r="1553">
          <cell r="A1553" t="str">
            <v>06.001.080-0</v>
          </cell>
          <cell r="B1553" t="str">
            <v>ASSENTAMENTO DE TUBOS DE CIM.-AMIANTO C/JUNTAS DE ANEL DE BORRACHA, TIPO ESGOTO, DIAM. DE 75MM</v>
          </cell>
          <cell r="C1553" t="str">
            <v>M</v>
          </cell>
        </row>
        <row r="1554">
          <cell r="A1554" t="str">
            <v>06.001.081-0</v>
          </cell>
          <cell r="B1554" t="str">
            <v>ASSENTAMENTO DE TUBOS DE CIM.-AMIANTO C/JUNTAS DE ANEL DE BORRACHA, TIPO ESGOTO, DIAM. DE 100MM</v>
          </cell>
          <cell r="C1554" t="str">
            <v>M</v>
          </cell>
        </row>
        <row r="1555">
          <cell r="A1555" t="str">
            <v>06.001.082-0</v>
          </cell>
          <cell r="B1555" t="str">
            <v>ASSENTAMENTO DE TUBOS DE CIM.-AMIANTO C/JUNTAS DE ANEL DE BORRACHA, TIPO ESGOTO, DIAM. DE 150MM</v>
          </cell>
          <cell r="C1555" t="str">
            <v>M</v>
          </cell>
        </row>
        <row r="1556">
          <cell r="A1556" t="str">
            <v>06.001.083-0</v>
          </cell>
          <cell r="B1556" t="str">
            <v>ASSENTAMENTO DE TUBOS DE CIM.-AMIANTO C/JUNTAS DE ANEL DE BORRACHA, TIPO ESGOTO, DIAM. DE 200MM</v>
          </cell>
          <cell r="C1556" t="str">
            <v>M</v>
          </cell>
        </row>
        <row r="1557">
          <cell r="A1557" t="str">
            <v>06.001.084-0</v>
          </cell>
          <cell r="B1557" t="str">
            <v>ASSENTAMENTO DE TUBOS DE CIM.-AMIANTO C/JUNTAS DE ANEL DE BORRACHA, TIPO ESGOTO, DIAM. DE 250MM</v>
          </cell>
          <cell r="C1557" t="str">
            <v>M</v>
          </cell>
        </row>
        <row r="1558">
          <cell r="A1558" t="str">
            <v>06.001.085-0</v>
          </cell>
          <cell r="B1558" t="str">
            <v>ASSENTAMENTO DE TUBOS DE CIM.-AMIANTO C/JUNTAS DE ANEL DE BORRACHA, TIPO ESGOTO, DIAM. DE 300MM</v>
          </cell>
          <cell r="C1558" t="str">
            <v>M</v>
          </cell>
        </row>
        <row r="1559">
          <cell r="A1559" t="str">
            <v>06.001.101-0</v>
          </cell>
          <cell r="B1559" t="str">
            <v>ASSENTAMENTO DE TUBOS DE CERAM., DIAM. DE 100MM</v>
          </cell>
          <cell r="C1559" t="str">
            <v>M</v>
          </cell>
        </row>
        <row r="1560">
          <cell r="A1560" t="str">
            <v>06.001.102-0</v>
          </cell>
          <cell r="B1560" t="str">
            <v>ASSENTAMENTO DE TUBOS DE CERAM., DIAM. DE 150MM</v>
          </cell>
          <cell r="C1560" t="str">
            <v>M</v>
          </cell>
        </row>
        <row r="1561">
          <cell r="A1561" t="str">
            <v>06.001.103-0</v>
          </cell>
          <cell r="B1561" t="str">
            <v>ASSENTAMENTO DE TUBOS DE CERAM., DIAM. DE 200MM</v>
          </cell>
          <cell r="C1561" t="str">
            <v>M</v>
          </cell>
        </row>
        <row r="1562">
          <cell r="A1562" t="str">
            <v>06.001.105-0</v>
          </cell>
          <cell r="B1562" t="str">
            <v>ASSENTAMENTO DE TUBOS DE CERAM., DIAM. DE 250MM</v>
          </cell>
          <cell r="C1562" t="str">
            <v>M</v>
          </cell>
        </row>
        <row r="1563">
          <cell r="A1563" t="str">
            <v>06.001.106-0</v>
          </cell>
          <cell r="B1563" t="str">
            <v>ASSENTAMENTO DE TUBOS DE CERAM., DIAM. DE 300MM</v>
          </cell>
          <cell r="C1563" t="str">
            <v>M</v>
          </cell>
        </row>
        <row r="1564">
          <cell r="A1564" t="str">
            <v>06.001.110-0</v>
          </cell>
          <cell r="B1564" t="str">
            <v>ASSENTAMENTO DE TUBOS DE CERAM. VIDRADA C/JUNTA ELASTICA, DIAM. DE 100MM</v>
          </cell>
          <cell r="C1564" t="str">
            <v>M</v>
          </cell>
        </row>
        <row r="1565">
          <cell r="A1565" t="str">
            <v>06.001.115-0</v>
          </cell>
          <cell r="B1565" t="str">
            <v>ASSENTAMENTO DE TUBOS DE CERAM. VIDRADA C/JUNTA ELASTICA, DIAM. DE 150MM</v>
          </cell>
          <cell r="C1565" t="str">
            <v>M</v>
          </cell>
        </row>
        <row r="1566">
          <cell r="A1566" t="str">
            <v>06.001.120-0</v>
          </cell>
          <cell r="B1566" t="str">
            <v>ASSENTAMENTO DE TUBOS DE CERAM. VIDRADA C/JUNTA ELASTICA, DIAM. DE 200MM</v>
          </cell>
          <cell r="C1566" t="str">
            <v>M</v>
          </cell>
        </row>
        <row r="1567">
          <cell r="A1567" t="str">
            <v>06.001.125-0</v>
          </cell>
          <cell r="B1567" t="str">
            <v>ASSENTAMENTO DE TUBOS DE CERAM. VIDRADA C/JUNTA ELASTICA, DIAM. DE 250MM</v>
          </cell>
          <cell r="C1567" t="str">
            <v>M</v>
          </cell>
        </row>
        <row r="1568">
          <cell r="A1568" t="str">
            <v>06.001.130-0</v>
          </cell>
          <cell r="B1568" t="str">
            <v>ASSENTAMENTO DE TUBOS DE CERAM. VIDRADA C/JUNTA ELASTICA, DIAM. DE 300MM</v>
          </cell>
          <cell r="C1568" t="str">
            <v>M</v>
          </cell>
        </row>
        <row r="1569">
          <cell r="A1569" t="str">
            <v>06.001.151-0</v>
          </cell>
          <cell r="B1569" t="str">
            <v>LEVANTAMENTO, LIMP. E REASSENTAM. DE MANILHA CERAM., DIAM. DE 100MM</v>
          </cell>
          <cell r="C1569" t="str">
            <v>M</v>
          </cell>
        </row>
        <row r="1570">
          <cell r="A1570" t="str">
            <v>06.001.152-0</v>
          </cell>
          <cell r="B1570" t="str">
            <v>LEVANTAMENTO, LIMP. E REASSENTAM. DE MANILHA CERAM., DIAM. DE 150MM</v>
          </cell>
          <cell r="C1570" t="str">
            <v>M</v>
          </cell>
        </row>
        <row r="1571">
          <cell r="A1571" t="str">
            <v>06.001.153-0</v>
          </cell>
          <cell r="B1571" t="str">
            <v>LEVANTAMENTO, LIMP. E REASSENTAM. DE MANILHA CERAM., DIAM. DE 200MM</v>
          </cell>
          <cell r="C1571" t="str">
            <v>M</v>
          </cell>
        </row>
        <row r="1572">
          <cell r="A1572" t="str">
            <v>06.001.155-0</v>
          </cell>
          <cell r="B1572" t="str">
            <v>LEVANTAMENTO, LIMP. E REASSENTAM. DE MANILHA CERAM., DIAM. DE 250MM</v>
          </cell>
          <cell r="C1572" t="str">
            <v>M</v>
          </cell>
        </row>
        <row r="1573">
          <cell r="A1573" t="str">
            <v>06.001.161-0</v>
          </cell>
          <cell r="B1573" t="str">
            <v>LEVANTAMENTO, LIMP. E REASSENTAM. DE CURVA CERAM., DIAM. DE100MM</v>
          </cell>
          <cell r="C1573" t="str">
            <v>UN</v>
          </cell>
        </row>
        <row r="1574">
          <cell r="A1574" t="str">
            <v>06.001.162-0</v>
          </cell>
          <cell r="B1574" t="str">
            <v>LEVANTAMENTO, LIMP. E REASSENTAM. DE CURVA CERAM., DIAM. DE150MM</v>
          </cell>
          <cell r="C1574" t="str">
            <v>UN</v>
          </cell>
        </row>
        <row r="1575">
          <cell r="A1575" t="str">
            <v>06.001.163-0</v>
          </cell>
          <cell r="B1575" t="str">
            <v>LEVANTAMENTO, LIMP. E REASSENTAM. DE CURVA CERAM., DIAM. DE200MM</v>
          </cell>
          <cell r="C1575" t="str">
            <v>UN</v>
          </cell>
        </row>
        <row r="1576">
          <cell r="A1576" t="str">
            <v>06.001.165-0</v>
          </cell>
          <cell r="B1576" t="str">
            <v>LEVANTAMENTO, LIMP. E REASSENTAM. DE CURVA CERAM., DIAM. DE250MM</v>
          </cell>
          <cell r="C1576" t="str">
            <v>UN</v>
          </cell>
        </row>
        <row r="1577">
          <cell r="A1577" t="str">
            <v>06.001.170-0</v>
          </cell>
          <cell r="B1577" t="str">
            <v>LEVANTAMENTO, LIMP. E REASSENTAM. DE JUNCAO CERAM., DIAM. DE75MM</v>
          </cell>
          <cell r="C1577" t="str">
            <v>UN</v>
          </cell>
        </row>
        <row r="1578">
          <cell r="A1578" t="str">
            <v>06.001.171-0</v>
          </cell>
          <cell r="B1578" t="str">
            <v>LEVANTAMENTO, LIMP. E REASSENTAM. DE JUNCAO CERAM., DIAM. DE100MM</v>
          </cell>
          <cell r="C1578" t="str">
            <v>UN</v>
          </cell>
        </row>
        <row r="1579">
          <cell r="A1579" t="str">
            <v>06.001.172-0</v>
          </cell>
          <cell r="B1579" t="str">
            <v>LEVANTAMENTO, LIMP. E REASSENTAM. DE JUNCAO CERAM., DIAM. DE150MM</v>
          </cell>
          <cell r="C1579" t="str">
            <v>UN</v>
          </cell>
        </row>
        <row r="1580">
          <cell r="A1580" t="str">
            <v>06.001.173-0</v>
          </cell>
          <cell r="B1580" t="str">
            <v>LEVANTAMENTO, LIMP. E REASSENTAM. DE JUNCAO CERAM., DIAM. DE200MM</v>
          </cell>
          <cell r="C1580" t="str">
            <v>UN</v>
          </cell>
        </row>
        <row r="1581">
          <cell r="A1581" t="str">
            <v>06.001.174-0</v>
          </cell>
          <cell r="B1581" t="str">
            <v>LEVANTAMENTO, LIMP. E REASSENTAM. DE JUNCAO CERAM., DIAM. DE250MM</v>
          </cell>
          <cell r="C1581" t="str">
            <v>UN</v>
          </cell>
        </row>
        <row r="1582">
          <cell r="A1582" t="str">
            <v>06.001.241-0</v>
          </cell>
          <cell r="B1582" t="str">
            <v>ASSENTAMENTO DE TUBUL. PVC C/JUNTA ELASTICA, P/ESGOTO, DIAM.NOMINAL DE 75MM</v>
          </cell>
          <cell r="C1582" t="str">
            <v>M</v>
          </cell>
        </row>
        <row r="1583">
          <cell r="A1583" t="str">
            <v>06.001.242-0</v>
          </cell>
          <cell r="B1583" t="str">
            <v>ASSENTAMENTO DE TUBUL. PVC C/JUNTA ELASTICA, P/ESGOTO, DIAM.NOMINAL DE 100MM</v>
          </cell>
          <cell r="C1583" t="str">
            <v>M</v>
          </cell>
        </row>
        <row r="1584">
          <cell r="A1584" t="str">
            <v>06.001.243-0</v>
          </cell>
          <cell r="B1584" t="str">
            <v>ASSENTAMENTO DE TUBUL. PVC C/JUNTA ELASTICA, P/ESGOTO, DIAM.NOMINAL DE 140MM</v>
          </cell>
          <cell r="C1584" t="str">
            <v>M</v>
          </cell>
        </row>
        <row r="1585">
          <cell r="A1585" t="str">
            <v>06.001.244-0</v>
          </cell>
          <cell r="B1585" t="str">
            <v>ASSENTAMENTO DE TUBUL. PVC C/JUNTA ELASTICA, P/ESGOTO, DIAM.NOMINAL DE 180MM</v>
          </cell>
          <cell r="C1585" t="str">
            <v>M</v>
          </cell>
        </row>
        <row r="1586">
          <cell r="A1586" t="str">
            <v>06.001.245-0</v>
          </cell>
          <cell r="B1586" t="str">
            <v>ASSENTAMENTO DE TUBUL. PVC C/JUNTA ELASTICA, P/ESGOTO, DIAM.NOMINAL DE 220MM</v>
          </cell>
          <cell r="C1586" t="str">
            <v>M</v>
          </cell>
        </row>
        <row r="1587">
          <cell r="A1587" t="str">
            <v>06.001.246-0</v>
          </cell>
          <cell r="B1587" t="str">
            <v>ASSENTAMENTO DE TUBUL. PVC C/JUNTA ELASTICA, P/ESGOTO, DIAM.NOMINAL DE 270MM</v>
          </cell>
          <cell r="C1587" t="str">
            <v>M</v>
          </cell>
        </row>
        <row r="1588">
          <cell r="A1588" t="str">
            <v>06.001.250-0</v>
          </cell>
          <cell r="B1588" t="str">
            <v>ASSENTAMENTO DE TUBUL. PVC RIGIDO C/JUNTA ELASTICA, DIAM. DE50MM</v>
          </cell>
          <cell r="C1588" t="str">
            <v>M</v>
          </cell>
        </row>
        <row r="1589">
          <cell r="A1589" t="str">
            <v>06.001.251-0</v>
          </cell>
          <cell r="B1589" t="str">
            <v>ASSENTAMENTO DE TUBUL. PVC RIGIDO C/JUNTA ELASTICA, DIAM. DE75MM</v>
          </cell>
          <cell r="C1589" t="str">
            <v>M</v>
          </cell>
        </row>
        <row r="1590">
          <cell r="A1590" t="str">
            <v>06.001.252-0</v>
          </cell>
          <cell r="B1590" t="str">
            <v>ASSENTAMENTO DE TUBUL. PVC RIGIDO C/JUNTA ELASTICA, DIAM. DE100MM</v>
          </cell>
          <cell r="C1590" t="str">
            <v>M</v>
          </cell>
        </row>
        <row r="1591">
          <cell r="A1591" t="str">
            <v>06.001.254-0</v>
          </cell>
          <cell r="B1591" t="str">
            <v>ASSENTAMENTO DE TUBUL. PVC RIGIDO C/JUNTA ELASTICA, DIAM. DE140MM</v>
          </cell>
          <cell r="C1591" t="str">
            <v>M</v>
          </cell>
        </row>
        <row r="1592">
          <cell r="A1592" t="str">
            <v>06.001.255-0</v>
          </cell>
          <cell r="B1592" t="str">
            <v>ASSENTAMENTO DE TUBUL. PVC RIGIDO C/JUNTA ELASTICA, DIAM. DE180MM</v>
          </cell>
          <cell r="C1592" t="str">
            <v>M</v>
          </cell>
        </row>
        <row r="1593">
          <cell r="A1593" t="str">
            <v>06.001.256-0</v>
          </cell>
          <cell r="B1593" t="str">
            <v>ASSENTAMENTO DE TUBUL. PVC RIGIDO C/JUNTA ELASTICA, DIAM. DE220MM</v>
          </cell>
          <cell r="C1593" t="str">
            <v>M</v>
          </cell>
        </row>
        <row r="1594">
          <cell r="A1594" t="str">
            <v>06.001.257-0</v>
          </cell>
          <cell r="B1594" t="str">
            <v>ASSENTAMENTO DE TUBUL. PVC RIGIDO C/JUNTA ELASTICA, DIAM. DE270MM</v>
          </cell>
          <cell r="C1594" t="str">
            <v>M</v>
          </cell>
        </row>
        <row r="1595">
          <cell r="A1595" t="str">
            <v>06.001.260-0</v>
          </cell>
          <cell r="B1595" t="str">
            <v>ASSENTAMENTO DE PECAS E ACESSORIOS DE PVC RIGIDO C/JUNTA ELASTICA, DIAM. DE 50MM</v>
          </cell>
          <cell r="C1595" t="str">
            <v>UN</v>
          </cell>
        </row>
        <row r="1596">
          <cell r="A1596" t="str">
            <v>06.001.261-0</v>
          </cell>
          <cell r="B1596" t="str">
            <v>ASSENTAMENTO DE PECAS E ACESSORIOS DE PVC RIGIDO C/JUNTA ELASTICA, DIAM. DE 75MM</v>
          </cell>
          <cell r="C1596" t="str">
            <v>UN</v>
          </cell>
        </row>
        <row r="1597">
          <cell r="A1597" t="str">
            <v>06.001.262-0</v>
          </cell>
          <cell r="B1597" t="str">
            <v>ASSENTAMENTO DE PECAS E ACESSORIOS DE PVC RIGIDO C/JUNTA ELASTICA, DIAM. DE 100MM</v>
          </cell>
          <cell r="C1597" t="str">
            <v>UN</v>
          </cell>
        </row>
        <row r="1598">
          <cell r="A1598" t="str">
            <v>06.001.263-0</v>
          </cell>
          <cell r="B1598" t="str">
            <v>ASSENTAMENTO DE PECAS E ACESSORIOS DE PVC RIGIDO C/JUNTA ELASTICA, DIAM. DE 140MM</v>
          </cell>
          <cell r="C1598" t="str">
            <v>UN</v>
          </cell>
        </row>
        <row r="1599">
          <cell r="A1599" t="str">
            <v>06.001.264-0</v>
          </cell>
          <cell r="B1599" t="str">
            <v>ASSENTAMENTO DE PECAS E ACESSORIOS DE PVC RIGIDO C/JUNTA ELASTICA, DIAM. DE 180MM</v>
          </cell>
          <cell r="C1599" t="str">
            <v>UN</v>
          </cell>
        </row>
        <row r="1600">
          <cell r="A1600" t="str">
            <v>06.001.265-0</v>
          </cell>
          <cell r="B1600" t="str">
            <v>ASSENTAMENTO DE PECAS E ACESSORIOS DE PVC RIGIDO C/JUNTA ELASTICA, DIAM. DE 220MM</v>
          </cell>
          <cell r="C1600" t="str">
            <v>UN</v>
          </cell>
        </row>
        <row r="1601">
          <cell r="A1601" t="str">
            <v>06.001.266-0</v>
          </cell>
          <cell r="B1601" t="str">
            <v>ASSENTAMENTO DE PECAS E ACESSORIOS DE PVC RIGIDO C/JUNTA ELASTICA, DIAM. DE 270MM</v>
          </cell>
          <cell r="C1601" t="str">
            <v>UN</v>
          </cell>
        </row>
        <row r="1602">
          <cell r="A1602" t="str">
            <v>06.001.270-0</v>
          </cell>
          <cell r="B1602" t="str">
            <v>ASSENTAMENTO DE TUBO PVC RQ, DIAM. DE 1/2"</v>
          </cell>
          <cell r="C1602" t="str">
            <v>M</v>
          </cell>
        </row>
        <row r="1603">
          <cell r="A1603" t="str">
            <v>06.001.271-0</v>
          </cell>
          <cell r="B1603" t="str">
            <v>ASSENTAMENTO DE TUBO PVC RQ, DIAM. DE 3/4"</v>
          </cell>
          <cell r="C1603" t="str">
            <v>M</v>
          </cell>
        </row>
        <row r="1604">
          <cell r="A1604" t="str">
            <v>06.001.272-0</v>
          </cell>
          <cell r="B1604" t="str">
            <v>ASSENTAMENTO DE TUBO PVC RQ, DIAM. DE 1"</v>
          </cell>
          <cell r="C1604" t="str">
            <v>M</v>
          </cell>
        </row>
        <row r="1605">
          <cell r="A1605" t="str">
            <v>06.001.273-0</v>
          </cell>
          <cell r="B1605" t="str">
            <v>ASSENTAMENTO DE TUBO PVC RQ, DIAM. DE 1.1/2"</v>
          </cell>
          <cell r="C1605" t="str">
            <v>M</v>
          </cell>
        </row>
        <row r="1606">
          <cell r="A1606" t="str">
            <v>06.001.274-0</v>
          </cell>
          <cell r="B1606" t="str">
            <v>ASSENTAMENTO DE TUBO PVC RQ, DIAM. DE 2"</v>
          </cell>
          <cell r="C1606" t="str">
            <v>M</v>
          </cell>
        </row>
        <row r="1607">
          <cell r="A1607" t="str">
            <v>06.001.275-0</v>
          </cell>
          <cell r="B1607" t="str">
            <v>ASSENTAMENTO DE TUBO PVC RQ, DIAM. DE 3"</v>
          </cell>
          <cell r="C1607" t="str">
            <v>M</v>
          </cell>
        </row>
        <row r="1608">
          <cell r="A1608" t="str">
            <v>06.001.276-0</v>
          </cell>
          <cell r="B1608" t="str">
            <v>ASSENTAMENTO DE TUBO PVC RQ, DIAM. DE 4"</v>
          </cell>
          <cell r="C1608" t="str">
            <v>M</v>
          </cell>
        </row>
        <row r="1609">
          <cell r="A1609" t="str">
            <v>06.001.300-0</v>
          </cell>
          <cell r="B1609" t="str">
            <v>MONTAGEM DE COMPORTA QUADRADA OU CIRC. C/DIM. MAIORES QUE 0,70 X 0,70M</v>
          </cell>
          <cell r="C1609" t="str">
            <v>UN</v>
          </cell>
        </row>
        <row r="1610">
          <cell r="A1610" t="str">
            <v>06.001.301-0</v>
          </cell>
          <cell r="B1610" t="str">
            <v>MONTAGEM DE COMPORTA QUADRADA OU CIRC. C/DIM. ATE 0,70 X 0,70M</v>
          </cell>
          <cell r="C1610" t="str">
            <v>UN</v>
          </cell>
        </row>
        <row r="1611">
          <cell r="A1611" t="str">
            <v>06.001.305-0</v>
          </cell>
          <cell r="B1611" t="str">
            <v>MONTAGEM DE PEDESTAL, HASTE E VOLANTE, P/ACIONAMENTO DE COMPORTA OU REGISTRO</v>
          </cell>
          <cell r="C1611" t="str">
            <v>UN</v>
          </cell>
        </row>
        <row r="1612">
          <cell r="A1612" t="str">
            <v>06.001.319-0</v>
          </cell>
          <cell r="B1612" t="str">
            <v>ASSENTAMENTO DE TAMPAO DE FºFº, TIPO QUADRADO, ATE 25 X 25CM, ASSENTADO C/ARG. DE CIM. E AREIA NO TRACO 1:4</v>
          </cell>
          <cell r="C1612" t="str">
            <v>UN</v>
          </cell>
        </row>
        <row r="1613">
          <cell r="A1613" t="str">
            <v>06.001.320-0</v>
          </cell>
          <cell r="B1613" t="str">
            <v>ASSENTAMENTO DE TAMPAO DE FºFº,TIPO QUADRADO,DE 0,50 X 0,50ME 1,00 X 1,00M, ASSENTADO C/ARG.DE CIM.E AREIA NO TRACO 1:4</v>
          </cell>
          <cell r="C1613" t="str">
            <v>UN</v>
          </cell>
        </row>
        <row r="1614">
          <cell r="A1614" t="str">
            <v>06.001.325-0</v>
          </cell>
          <cell r="B1614" t="str">
            <v>ASSENTAMENTO DE TAMPAO DE FºFº, TIPO CIRC., C/DIAM. DE 0,60A 1,00M, ASSENTADO C/ARG. DE CIM. E AREIA NO TRACO 1:4</v>
          </cell>
          <cell r="C1614" t="str">
            <v>UN</v>
          </cell>
        </row>
        <row r="1615">
          <cell r="A1615" t="str">
            <v>06.001.327-0</v>
          </cell>
          <cell r="B1615" t="str">
            <v>ASSENTAMENTO DE TAMPAO DE FºFº, TIPO CIRC., C/DIAM. DE 0,40A 0,60M, ASSENTADO C/ARG. DE CIM. E AREIA NO TRACO 1:4</v>
          </cell>
          <cell r="C1615" t="str">
            <v>UN</v>
          </cell>
        </row>
        <row r="1616">
          <cell r="A1616" t="str">
            <v>06.001.328-0</v>
          </cell>
          <cell r="B1616" t="str">
            <v>ASSENTAMENTO DE TAMPAO DE FºFº, TIPO CIRC., C/DIAM. DE 0,60ME ATE 225KG, ASSENTADO C/ARG. DE CIM. E AREIA NO TRACO 1:4</v>
          </cell>
          <cell r="C1616" t="str">
            <v>UN</v>
          </cell>
        </row>
        <row r="1617">
          <cell r="A1617" t="str">
            <v>06.001.329-0</v>
          </cell>
          <cell r="B1617" t="str">
            <v>ASSENTAMENTO DE TAMPAO DE FºFº, DE TRES SECOES, C/LARG. ATE1,60M, ASSENTADO C/ARG. DE CIM. E AREIA NO TRACO 1:4</v>
          </cell>
          <cell r="C1617" t="str">
            <v>UN</v>
          </cell>
        </row>
        <row r="1618">
          <cell r="A1618" t="str">
            <v>06.001.330-0</v>
          </cell>
          <cell r="B1618" t="str">
            <v>ASSENTAMENTO DE TAMPAO DE FºFº, DE QUATRO SECOES, C/LARG. MINIMA DE 2,00M, ASSENTADO C/ARG. DE CIM. E AREIA NO TRACO 1:4</v>
          </cell>
          <cell r="C1618" t="str">
            <v>UN</v>
          </cell>
        </row>
        <row r="1619">
          <cell r="A1619" t="str">
            <v>06.001.331-0</v>
          </cell>
          <cell r="B1619" t="str">
            <v>ASSENTAMENTO DE TAMPAO DE FºFº, DE SETE SECOES, C/LARG. MINIMA DE 4,00M, ASSENTADO C/ARG. DE CIM. E AREIA NO TRACO 1:4</v>
          </cell>
          <cell r="C1619" t="str">
            <v>UN</v>
          </cell>
        </row>
        <row r="1620">
          <cell r="A1620" t="str">
            <v>06.001.332-0</v>
          </cell>
          <cell r="B1620" t="str">
            <v>ASSENTAMENTO DE TAMPAO DE FºFº, DE 30 X 90CM, P/CX. DE RALO,ASSENTADO C/ARG. DE CIM. E AREIA NO TRACO 1:4</v>
          </cell>
          <cell r="C1620" t="str">
            <v>UN</v>
          </cell>
        </row>
        <row r="1621">
          <cell r="A1621" t="str">
            <v>06.001.335-0</v>
          </cell>
          <cell r="B1621" t="str">
            <v>ASSENTAMENTO DE CX. DE PASSEIO P/REGISTRO EM FºFº, PADRAO CEDAE, ASSENTADA C/ARG. DE CIM. E AREIA NO TRACO 1:4</v>
          </cell>
          <cell r="C1621" t="str">
            <v>UN</v>
          </cell>
        </row>
        <row r="1622">
          <cell r="A1622" t="str">
            <v>06.001.340-0</v>
          </cell>
          <cell r="B1622" t="str">
            <v>ASSENTAMENTO DE CONJ. DE PECAS DE LIGACAO EM CIM.-AMIANTO, DIAM. DE 100MM</v>
          </cell>
          <cell r="C1622" t="str">
            <v>UN</v>
          </cell>
        </row>
        <row r="1623">
          <cell r="A1623" t="str">
            <v>06.001.341-0</v>
          </cell>
          <cell r="B1623" t="str">
            <v>ASSENTAMENTO DE CONJ. DE PECAS DE LIGACAO EM CIM.-AMIANTO, DIAM. DE 150MM</v>
          </cell>
          <cell r="C1623" t="str">
            <v>UN</v>
          </cell>
        </row>
        <row r="1624">
          <cell r="A1624" t="str">
            <v>06.001.600-0</v>
          </cell>
          <cell r="B1624" t="str">
            <v>ASSENTAMENTO DE TUBUL. DE FºFº C/JUNTA ELASTICA, DIAM. DE 50MM</v>
          </cell>
          <cell r="C1624" t="str">
            <v>M</v>
          </cell>
        </row>
        <row r="1625">
          <cell r="A1625" t="str">
            <v>06.001.601-0</v>
          </cell>
          <cell r="B1625" t="str">
            <v>ASSENTAMENTO DE TUBUL. DE FºFº C/JUNTA ELASTICA, DIAM. DE 75MM</v>
          </cell>
          <cell r="C1625" t="str">
            <v>M</v>
          </cell>
        </row>
        <row r="1626">
          <cell r="A1626" t="str">
            <v>06.001.602-0</v>
          </cell>
          <cell r="B1626" t="str">
            <v>ASSENTAMENTO DE TUBUL. DE FºFº C/JUNTA ELASTICA, DIAM. DE 100MM</v>
          </cell>
          <cell r="C1626" t="str">
            <v>M</v>
          </cell>
        </row>
        <row r="1627">
          <cell r="A1627" t="str">
            <v>06.001.603-0</v>
          </cell>
          <cell r="B1627" t="str">
            <v>ASSENTAMENTO DE TUBUL. DE FºFº C/JUNTA ELASTICA, DIAM. DE 150MM</v>
          </cell>
          <cell r="C1627" t="str">
            <v>M</v>
          </cell>
        </row>
        <row r="1628">
          <cell r="A1628" t="str">
            <v>06.001.604-0</v>
          </cell>
          <cell r="B1628" t="str">
            <v>ASSENTAMENTO DE TUBUL. DE FºFº C/JUNTA ELASTICA, DIAM. DE 200MM</v>
          </cell>
          <cell r="C1628" t="str">
            <v>M</v>
          </cell>
        </row>
        <row r="1629">
          <cell r="A1629" t="str">
            <v>06.001.605-0</v>
          </cell>
          <cell r="B1629" t="str">
            <v>ASSENTAMENTO DE TUBUL. DE FºFº C/JUNTA ELASTICA, DIAM. DE 250MM</v>
          </cell>
          <cell r="C1629" t="str">
            <v>M</v>
          </cell>
        </row>
        <row r="1630">
          <cell r="A1630" t="str">
            <v>06.001.606-0</v>
          </cell>
          <cell r="B1630" t="str">
            <v>ASSENTAMENTO DE TUBUL. DE FºFº C/JUNTA ELASTICA, DIAM. DE 300MM</v>
          </cell>
          <cell r="C1630" t="str">
            <v>M</v>
          </cell>
        </row>
        <row r="1631">
          <cell r="A1631" t="str">
            <v>06.001.607-0</v>
          </cell>
          <cell r="B1631" t="str">
            <v>ASSENTAMENTO DE TUBUL. DE FºFº C/JUNTA ELASTICA, DIAM. DE 350MM</v>
          </cell>
          <cell r="C1631" t="str">
            <v>M</v>
          </cell>
        </row>
        <row r="1632">
          <cell r="A1632" t="str">
            <v>06.001.608-0</v>
          </cell>
          <cell r="B1632" t="str">
            <v>ASSENTAMENTO DE TUBUL. DE FºFº C/JUNTA ELASTICA, DIAM. DE 400MM</v>
          </cell>
          <cell r="C1632" t="str">
            <v>M</v>
          </cell>
        </row>
        <row r="1633">
          <cell r="A1633" t="str">
            <v>06.001.609-0</v>
          </cell>
          <cell r="B1633" t="str">
            <v>ASSENTAMENTO DE TUBUL. DE FºFº C/JUNTA ELASTICA, DIAM. DE 500MM</v>
          </cell>
          <cell r="C1633" t="str">
            <v>M</v>
          </cell>
        </row>
        <row r="1634">
          <cell r="A1634" t="str">
            <v>06.001.610-0</v>
          </cell>
          <cell r="B1634" t="str">
            <v>ASSENTAMENTO DE TUBUL. DE FºFº C/JUNTA ELASTICA, DIAM. DE 600MM</v>
          </cell>
          <cell r="C1634" t="str">
            <v>M</v>
          </cell>
        </row>
        <row r="1635">
          <cell r="A1635" t="str">
            <v>06.001.611-0</v>
          </cell>
          <cell r="B1635" t="str">
            <v>ASSENTAMENTO DE TUBUL. DE FºFº C/JUNTA ELASTICA, DIAM. DE 700MM</v>
          </cell>
          <cell r="C1635" t="str">
            <v>M</v>
          </cell>
        </row>
        <row r="1636">
          <cell r="A1636" t="str">
            <v>06.001.612-0</v>
          </cell>
          <cell r="B1636" t="str">
            <v>ASSENTAMENTO DE TUBUL. DE FºFº C/JUNTA ELASTICA, DIAM. DE 800MM</v>
          </cell>
          <cell r="C1636" t="str">
            <v>M</v>
          </cell>
        </row>
        <row r="1637">
          <cell r="A1637" t="str">
            <v>06.001.613-0</v>
          </cell>
          <cell r="B1637" t="str">
            <v>ASSENTAMENTO DE TUBUL. DE FºFº C/JUNTA ELASTICA, DIAM. DE 900MM</v>
          </cell>
          <cell r="C1637" t="str">
            <v>M</v>
          </cell>
        </row>
        <row r="1638">
          <cell r="A1638" t="str">
            <v>06.001.614-0</v>
          </cell>
          <cell r="B1638" t="str">
            <v>ASSENTAMENTO DE TUBUL. DE FºFº C/JUNTA ELASTICA, DIAM. DE 1000MM</v>
          </cell>
          <cell r="C1638" t="str">
            <v>M</v>
          </cell>
        </row>
        <row r="1639">
          <cell r="A1639" t="str">
            <v>06.001.615-0</v>
          </cell>
          <cell r="B1639" t="str">
            <v>ASSENTAMENTO DE TUBUL. DE FºFº C/JUNTA ELASTICA, DIAM. DE 1200MM</v>
          </cell>
          <cell r="C1639" t="str">
            <v>M</v>
          </cell>
        </row>
        <row r="1640">
          <cell r="A1640" t="str">
            <v>06.001.630-0</v>
          </cell>
          <cell r="B1640" t="str">
            <v>ASSENTAMENTO DE TUBO DE FºFº C/JUNTA ELASTICA, P/ESGOTO, DIAM. DE 100MM</v>
          </cell>
          <cell r="C1640" t="str">
            <v>UN</v>
          </cell>
        </row>
        <row r="1641">
          <cell r="A1641" t="str">
            <v>06.001.631-0</v>
          </cell>
          <cell r="B1641" t="str">
            <v>ASSENTAMENTO DE TUBO DE FºFº C/JUNTA ELASTICA, P/ESGOTO, DIAM. DE 150MM</v>
          </cell>
          <cell r="C1641" t="str">
            <v>UN</v>
          </cell>
        </row>
        <row r="1642">
          <cell r="A1642" t="str">
            <v>06.001.632-0</v>
          </cell>
          <cell r="B1642" t="str">
            <v>ASSENTAMENTO DE TUBO DE FºFº C/JUNTA ELASTICA, P/ESGOTO, DIAM. DE 200MM</v>
          </cell>
          <cell r="C1642" t="str">
            <v>UN</v>
          </cell>
        </row>
        <row r="1643">
          <cell r="A1643" t="str">
            <v>06.001.633-0</v>
          </cell>
          <cell r="B1643" t="str">
            <v>ASSENTAMENTO DE TUBO DE FºFº C/JUNTA ELASTICA, P/ESGOTO, DIAM. DE 250MM</v>
          </cell>
          <cell r="C1643" t="str">
            <v>UN</v>
          </cell>
        </row>
        <row r="1644">
          <cell r="A1644" t="str">
            <v>06.001.634-0</v>
          </cell>
          <cell r="B1644" t="str">
            <v>ASSENTAMENTO DE TUBO DE FºFº C/JUNTA ELASTICA, P/ESGOTO, DIAM. DE 300MM</v>
          </cell>
          <cell r="C1644" t="str">
            <v>UN</v>
          </cell>
        </row>
        <row r="1645">
          <cell r="A1645" t="str">
            <v>06.001.650-0</v>
          </cell>
          <cell r="B1645" t="str">
            <v>ASSENTAMENTO DE PECAS ESPECIAIS DE FºFº C/JUNTA ELASTICA, DIAM. DE 50MM</v>
          </cell>
          <cell r="C1645" t="str">
            <v>UN</v>
          </cell>
        </row>
        <row r="1646">
          <cell r="A1646" t="str">
            <v>06.001.651-0</v>
          </cell>
          <cell r="B1646" t="str">
            <v>ASSENTAMENTO DE PECAS ESPECIAIS DE FºFº C/JUNTA ELASTICA, DIAM. DE 75MM</v>
          </cell>
          <cell r="C1646" t="str">
            <v>UN</v>
          </cell>
        </row>
        <row r="1647">
          <cell r="A1647" t="str">
            <v>06.001.652-0</v>
          </cell>
          <cell r="B1647" t="str">
            <v>ASSENTAMENTO DE PECAS ESPECIAIS DE FºFº C/JUNTA ELASTICA, DIAM. DE 100MM</v>
          </cell>
          <cell r="C1647" t="str">
            <v>UN</v>
          </cell>
        </row>
        <row r="1648">
          <cell r="A1648" t="str">
            <v>06.001.653-0</v>
          </cell>
          <cell r="B1648" t="str">
            <v>ASSENTAMENTO DE PECAS ESPECIAIS DE FºFº C/JUNTA ELASTICA, DIAM. DE 150MM</v>
          </cell>
          <cell r="C1648" t="str">
            <v>UN</v>
          </cell>
        </row>
        <row r="1649">
          <cell r="A1649" t="str">
            <v>06.001.654-0</v>
          </cell>
          <cell r="B1649" t="str">
            <v>ASSENTAMENTO DE PECAS ESPECIAIS DE FºFº C/JUNTA ELASTICA, DIAM. DE 200MM</v>
          </cell>
          <cell r="C1649" t="str">
            <v>UN</v>
          </cell>
        </row>
        <row r="1650">
          <cell r="A1650" t="str">
            <v>06.001.655-0</v>
          </cell>
          <cell r="B1650" t="str">
            <v>ASSENTAMENTO DE PECAS ESPECIAIS DE FºFº C/JUNTA ELASTICA, DIAM. DE 250MM</v>
          </cell>
          <cell r="C1650" t="str">
            <v>UN</v>
          </cell>
        </row>
        <row r="1651">
          <cell r="A1651" t="str">
            <v>06.001.656-0</v>
          </cell>
          <cell r="B1651" t="str">
            <v>ASSENTAMENTO DE PECAS ESPECIAIS DE FºFº C/JUNTA ELASTICA, DIAM. DE 300MM</v>
          </cell>
          <cell r="C1651" t="str">
            <v>UN</v>
          </cell>
        </row>
        <row r="1652">
          <cell r="A1652" t="str">
            <v>06.001.657-0</v>
          </cell>
          <cell r="B1652" t="str">
            <v>ASSENTAMENTO DE PECAS ESPECIAIS DE FºFº C/JUNTA ELASTICA, DIAM. DE 350MM</v>
          </cell>
          <cell r="C1652" t="str">
            <v>UN</v>
          </cell>
        </row>
        <row r="1653">
          <cell r="A1653" t="str">
            <v>06.001.658-0</v>
          </cell>
          <cell r="B1653" t="str">
            <v>ASSENTAMENTO DE PECAS ESPECIAIS DE FºFº C/JUNTA ELASTICA, DIAM. DE 400MM</v>
          </cell>
          <cell r="C1653" t="str">
            <v>UN</v>
          </cell>
        </row>
        <row r="1654">
          <cell r="A1654" t="str">
            <v>06.001.659-0</v>
          </cell>
          <cell r="B1654" t="str">
            <v>ASSENTAMENTO DE PECAS ESPECIAIS DE FºFº C/JUNTA ELASTICA, DIAM. DE 450MM</v>
          </cell>
          <cell r="C1654" t="str">
            <v>UN</v>
          </cell>
        </row>
        <row r="1655">
          <cell r="A1655" t="str">
            <v>06.001.660-0</v>
          </cell>
          <cell r="B1655" t="str">
            <v>ASSENTAMENTO DE PECAS ESPECIAIS DE FºFº C/JUNTA ELASTICA, DIAM. DE 500MM</v>
          </cell>
          <cell r="C1655" t="str">
            <v>UN</v>
          </cell>
        </row>
        <row r="1656">
          <cell r="A1656" t="str">
            <v>06.001.661-0</v>
          </cell>
          <cell r="B1656" t="str">
            <v>ASSENTAMENTO DE PECAS ESPECIAIS DE FºFº C/JUNTA ELASTICA, DIAM. DE 600MM</v>
          </cell>
          <cell r="C1656" t="str">
            <v>UN</v>
          </cell>
        </row>
        <row r="1657">
          <cell r="A1657" t="str">
            <v>06.001.670-0</v>
          </cell>
          <cell r="B1657" t="str">
            <v>ASSENTAMENTO DE PECAS DE FºFº C/JUNTA MEC. OU FLANGEADA, DIAM. DE 50MM</v>
          </cell>
          <cell r="C1657" t="str">
            <v>UN</v>
          </cell>
        </row>
        <row r="1658">
          <cell r="A1658" t="str">
            <v>06.001.671-0</v>
          </cell>
          <cell r="B1658" t="str">
            <v>ASSENTAMENTO DE PECAS DE FºFº C/JUNTA MEC. OU FLANGEADA, DIAM. DE 75MM</v>
          </cell>
          <cell r="C1658" t="str">
            <v>UN</v>
          </cell>
        </row>
        <row r="1659">
          <cell r="A1659" t="str">
            <v>06.001.672-0</v>
          </cell>
          <cell r="B1659" t="str">
            <v>ASSENTAMENTO DE PECAS DE FºFº C/JUNTA MEC. OU FLANGEADA, DIAM. DE 100MM</v>
          </cell>
          <cell r="C1659" t="str">
            <v>UN</v>
          </cell>
        </row>
        <row r="1660">
          <cell r="A1660" t="str">
            <v>06.001.673-0</v>
          </cell>
          <cell r="B1660" t="str">
            <v>ASSENTAMENTO DE PECAS DE FºFº C/JUNTA MEC. OU FLANGEADA, DIAM. DE 150MM</v>
          </cell>
          <cell r="C1660" t="str">
            <v>UN</v>
          </cell>
        </row>
        <row r="1661">
          <cell r="A1661" t="str">
            <v>06.001.674-0</v>
          </cell>
          <cell r="B1661" t="str">
            <v>ASSENTAMENTO DE PECAS DE FºFº C/JUNTA MEC. OU FLANGEADA, DIAM. DE 200MM</v>
          </cell>
          <cell r="C1661" t="str">
            <v>UN</v>
          </cell>
        </row>
        <row r="1662">
          <cell r="A1662" t="str">
            <v>06.001.675-0</v>
          </cell>
          <cell r="B1662" t="str">
            <v>ASSENTAMENTO DE PECAS DE FºFº C/JUNTA MEC. OU FLANGEADA, DIAM. DE 250MM</v>
          </cell>
          <cell r="C1662" t="str">
            <v>UN</v>
          </cell>
        </row>
        <row r="1663">
          <cell r="A1663" t="str">
            <v>06.001.676-0</v>
          </cell>
          <cell r="B1663" t="str">
            <v>ASSENTAMENTO DE PECAS DE FºFº C/JUNTA MEC. OU FLANGEADA, DIAM. DE 300MM</v>
          </cell>
          <cell r="C1663" t="str">
            <v>UN</v>
          </cell>
        </row>
        <row r="1664">
          <cell r="A1664" t="str">
            <v>06.001.677-0</v>
          </cell>
          <cell r="B1664" t="str">
            <v>ASSENTAMENTO DE PECAS DE FºFº C/JUNTA MEC. OU FLANGEADA, DIAM. DE 350MM</v>
          </cell>
          <cell r="C1664" t="str">
            <v>UN</v>
          </cell>
        </row>
        <row r="1665">
          <cell r="A1665" t="str">
            <v>06.001.678-0</v>
          </cell>
          <cell r="B1665" t="str">
            <v>ASSENTAMENTO DE PECAS DE FºFº C/JUNTA MEC. OU FLANGEADA, DIAM. DE 400MM</v>
          </cell>
          <cell r="C1665" t="str">
            <v>UN</v>
          </cell>
        </row>
        <row r="1666">
          <cell r="A1666" t="str">
            <v>06.001.679-0</v>
          </cell>
          <cell r="B1666" t="str">
            <v>ASSENTAMENTO DE PECAS DE FºFº C/JUNTA MEC. OU FLANGEADA, DIAM. DE 450MM</v>
          </cell>
          <cell r="C1666" t="str">
            <v>UN</v>
          </cell>
        </row>
        <row r="1667">
          <cell r="A1667" t="str">
            <v>06.001.680-0</v>
          </cell>
          <cell r="B1667" t="str">
            <v>ASSENTAMENTO DE PECAS DE FºFº C/JUNTA MEC. OU FLANGEADA, DIAM. DE 500MM</v>
          </cell>
          <cell r="C1667" t="str">
            <v>UN</v>
          </cell>
        </row>
        <row r="1668">
          <cell r="A1668" t="str">
            <v>06.001.681-0</v>
          </cell>
          <cell r="B1668" t="str">
            <v>ASSENTAMENTO DE PECAS DE FºFº C/JUNTA MEC. OU FLANGEADA, DIAM. DE 600MM</v>
          </cell>
          <cell r="C1668" t="str">
            <v>UN</v>
          </cell>
        </row>
        <row r="1669">
          <cell r="A1669" t="str">
            <v>06.001.682-0</v>
          </cell>
          <cell r="B1669" t="str">
            <v>ASSENTAMENTO DE PECAS DE FºFº C/JUNTA MEC. OU FLANGEADA, DIAM. DE 700MM</v>
          </cell>
          <cell r="C1669" t="str">
            <v>UN</v>
          </cell>
        </row>
        <row r="1670">
          <cell r="A1670" t="str">
            <v>06.001.683-0</v>
          </cell>
          <cell r="B1670" t="str">
            <v>ASSENTAMENTO DE PECAS DE FºFº C/JUNTA MEC. OU FLANGEADA, DIAM. DE 800MM</v>
          </cell>
          <cell r="C1670" t="str">
            <v>UN</v>
          </cell>
        </row>
        <row r="1671">
          <cell r="A1671" t="str">
            <v>06.001.684-0</v>
          </cell>
          <cell r="B1671" t="str">
            <v>ASSENTAMENTO DE PECAS DE FºFº C/JUNTA MEC. OU FLANGEADA, DIAM. DE 900MM</v>
          </cell>
          <cell r="C1671" t="str">
            <v>UN</v>
          </cell>
        </row>
        <row r="1672">
          <cell r="A1672" t="str">
            <v>06.001.685-0</v>
          </cell>
          <cell r="B1672" t="str">
            <v>ASSENTAMENTO DE PECAS DE FºFº C/JUNTA MEC. OU FLANGEADA, DIAM. DE 1000MM</v>
          </cell>
          <cell r="C1672" t="str">
            <v>UN</v>
          </cell>
        </row>
        <row r="1673">
          <cell r="A1673" t="str">
            <v>06.001.686-0</v>
          </cell>
          <cell r="B1673" t="str">
            <v>ASSENTAMENTO DE PECAS DE FºFº C/JUNTA MEC. OU FLANGEADA, DIAM. DE 1200MM</v>
          </cell>
          <cell r="C1673" t="str">
            <v>UN</v>
          </cell>
        </row>
        <row r="1674">
          <cell r="A1674" t="str">
            <v>06.001.690-0</v>
          </cell>
          <cell r="B1674" t="str">
            <v>ASSENTAMENTO DE PECAS DE FºFº C/JUNTA DE CHUMBO, P/CHUMBADA,DIAM. DE 50MM</v>
          </cell>
          <cell r="C1674" t="str">
            <v>UN</v>
          </cell>
        </row>
        <row r="1675">
          <cell r="A1675" t="str">
            <v>06.001.691-0</v>
          </cell>
          <cell r="B1675" t="str">
            <v>ASSENTAMENTO DE PECAS FºFº C/JUNTA DE CHUMBO, P/CHUMBADA, DIAM. 75MM</v>
          </cell>
          <cell r="C1675" t="str">
            <v>UN</v>
          </cell>
        </row>
        <row r="1676">
          <cell r="A1676" t="str">
            <v>06.001.692-0</v>
          </cell>
          <cell r="B1676" t="str">
            <v>ASSENTAMENTO DE PECAS DE FºFº C/JUNTA DE CHUMBO, P/CHUMBADA,DIAM. DE 100MM</v>
          </cell>
          <cell r="C1676" t="str">
            <v>UN</v>
          </cell>
        </row>
        <row r="1677">
          <cell r="A1677" t="str">
            <v>06.001.693-0</v>
          </cell>
          <cell r="B1677" t="str">
            <v>ASSENTAMENTO DE PECAS DE FºFº C/JUNTA DE CHUMBO, P/CHUMBADA,DIAM. DE 150MM</v>
          </cell>
          <cell r="C1677" t="str">
            <v>UN</v>
          </cell>
        </row>
        <row r="1678">
          <cell r="A1678" t="str">
            <v>06.001.694-0</v>
          </cell>
          <cell r="B1678" t="str">
            <v>ASSENTAMENTO DE PECAS DE FºFº C/JUNTA DE CHUMBO, P/CHUMBADA,DIAM. DE 200MM</v>
          </cell>
          <cell r="C1678" t="str">
            <v>UN</v>
          </cell>
        </row>
        <row r="1679">
          <cell r="A1679" t="str">
            <v>06.001.695-0</v>
          </cell>
          <cell r="B1679" t="str">
            <v>ASSENTAMENTO DE PECAS DE FºFº C/JUNTA DE CHUMBO, P/CHUMBADA,DIAM. DE 250MM</v>
          </cell>
          <cell r="C1679" t="str">
            <v>UN</v>
          </cell>
        </row>
        <row r="1680">
          <cell r="A1680" t="str">
            <v>06.001.696-0</v>
          </cell>
          <cell r="B1680" t="str">
            <v>ASSENTAMENTO DE PECAS DE FºFº C/JUNTA DE CHUMBO, P/CHUMBADA,DIAM. DE 300MM</v>
          </cell>
          <cell r="C1680" t="str">
            <v>UN</v>
          </cell>
        </row>
        <row r="1681">
          <cell r="A1681" t="str">
            <v>06.001.697-0</v>
          </cell>
          <cell r="B1681" t="str">
            <v>ASSENTAMENTO DE PECAS DE FºFº C/JUNTA DE CHUMBO, P/CHUMBADA,DIAM. DE 400MM</v>
          </cell>
          <cell r="C1681" t="str">
            <v>UN</v>
          </cell>
        </row>
        <row r="1682">
          <cell r="A1682" t="str">
            <v>06.001.698-0</v>
          </cell>
          <cell r="B1682" t="str">
            <v>ASSENTAMENTO DE PECAS DE FºFº C/JUNTA DE CHUMBO, P/CHUMBADA,DIAM. DE 500MM</v>
          </cell>
          <cell r="C1682" t="str">
            <v>UN</v>
          </cell>
        </row>
        <row r="1683">
          <cell r="A1683" t="str">
            <v>06.001.699-0</v>
          </cell>
          <cell r="B1683" t="str">
            <v>ASSENTAMENTO DE PECAS DE FºFº C/JUNTA DE CHUMBO, P/CHUMBADA,DIAM. DE 600MM</v>
          </cell>
          <cell r="C1683" t="str">
            <v>UN</v>
          </cell>
        </row>
        <row r="1684">
          <cell r="A1684" t="str">
            <v>06.001.700-0</v>
          </cell>
          <cell r="B1684" t="str">
            <v>ASSENTAMENTO DE PECAS DE FºFº C/JUNTA DE CHUMBO, P/CHUMBADA,DIAM. DE 700MM</v>
          </cell>
          <cell r="C1684" t="str">
            <v>UN</v>
          </cell>
        </row>
        <row r="1685">
          <cell r="A1685" t="str">
            <v>06.001.999-0</v>
          </cell>
          <cell r="B1685" t="str">
            <v>FAMILIA 06.001TUBOS DE CONCRETO</v>
          </cell>
        </row>
        <row r="1686">
          <cell r="A1686" t="str">
            <v>06.002.010-0</v>
          </cell>
          <cell r="B1686" t="str">
            <v>TUBO DE CONCR. ARMADO, CLASSE A-2, C/JUNTA ELASTICA, P/ESGOTO, DIAM. DE 400MM. FORN. E ASSENT.</v>
          </cell>
          <cell r="C1686" t="str">
            <v>M</v>
          </cell>
        </row>
        <row r="1687">
          <cell r="A1687" t="str">
            <v>06.002.011-0</v>
          </cell>
          <cell r="B1687" t="str">
            <v>TUBO DE CONCR. ARMADO, CLASSE A-2, C/JUNTA ELASTICA, P/ESGOTO, DIAM. DE 500MM. FORN. E ASSENT.</v>
          </cell>
          <cell r="C1687" t="str">
            <v>M</v>
          </cell>
        </row>
        <row r="1688">
          <cell r="A1688" t="str">
            <v>06.002.012-0</v>
          </cell>
          <cell r="B1688" t="str">
            <v>TUBO DE CONCR. ARMADO, CLASSE A-2, C/JUNTA ELASTICA, P/ESGOTO, DIAM. DE 600MM. FORN. E ASSENT.</v>
          </cell>
          <cell r="C1688" t="str">
            <v>M</v>
          </cell>
        </row>
        <row r="1689">
          <cell r="A1689" t="str">
            <v>06.002.013-0</v>
          </cell>
          <cell r="B1689" t="str">
            <v>TUBO DE CONCR. ARMADO, CLASSE A-2, C/JUNTA ELASTICA, P/ESGOTO, DIAM. DE 700MM. FORN. E ASSENT.</v>
          </cell>
          <cell r="C1689" t="str">
            <v>M</v>
          </cell>
        </row>
        <row r="1690">
          <cell r="A1690" t="str">
            <v>06.002.014-0</v>
          </cell>
          <cell r="B1690" t="str">
            <v>TUBO DE CONCR. ARMADO, CLASSE A-2, C/JUNTA ELASTICA, P/ESGOTO, DIAM. DE 800MM. FORN. E ASSENT.</v>
          </cell>
          <cell r="C1690" t="str">
            <v>M</v>
          </cell>
        </row>
        <row r="1691">
          <cell r="A1691" t="str">
            <v>06.002.015-0</v>
          </cell>
          <cell r="B1691" t="str">
            <v>TUBO DE CONCR. ARMADO, CLASSE A-2, C/JUNTA ELASTICA, P/ESGOTO, DIAM. DE 900MM. FORN. E ASSENT.</v>
          </cell>
          <cell r="C1691" t="str">
            <v>M</v>
          </cell>
        </row>
        <row r="1692">
          <cell r="A1692" t="str">
            <v>06.002.016-0</v>
          </cell>
          <cell r="B1692" t="str">
            <v>TUBO DE CONCR. ARMADO, CLASSE A-2, C/JUNTA ELASTICA, P/ESGOTO, DIAM. DE 1000MM. FORN. E ASSENT.</v>
          </cell>
          <cell r="C1692" t="str">
            <v>M</v>
          </cell>
        </row>
        <row r="1693">
          <cell r="A1693" t="str">
            <v>06.002.017-0</v>
          </cell>
          <cell r="B1693" t="str">
            <v>TUBO DE CONCR. ARMADO, CLASSE A-2, C/JUNTA ELASTICA, P/ESGOTO, DIAM. DE 1200MM. FORN. E ASSENT.</v>
          </cell>
          <cell r="C1693" t="str">
            <v>M</v>
          </cell>
        </row>
        <row r="1694">
          <cell r="A1694" t="str">
            <v>06.002.018-0</v>
          </cell>
          <cell r="B1694" t="str">
            <v>TUBO DE CONCR. ARMADO, CLASSE A-2, C/JUNTA ELASTICA, P/ESGOTO, DIAM. DE 1500MM. FORN. E ASSENT.</v>
          </cell>
          <cell r="C1694" t="str">
            <v>M</v>
          </cell>
        </row>
        <row r="1695">
          <cell r="A1695" t="str">
            <v>06.002.999-0</v>
          </cell>
          <cell r="B1695" t="str">
            <v>INDICE DA FAMILIA</v>
          </cell>
        </row>
        <row r="1696">
          <cell r="A1696" t="str">
            <v>06.003.010-0</v>
          </cell>
          <cell r="B1696" t="str">
            <v>CALHA DE MEIO-TUBO CIRC. DE CONCR. VIBRADO, DIAM. INT. DE 300MM. FORN. E ASSENT.</v>
          </cell>
          <cell r="C1696" t="str">
            <v>M</v>
          </cell>
        </row>
        <row r="1697">
          <cell r="A1697" t="str">
            <v>06.003.011-0</v>
          </cell>
          <cell r="B1697" t="str">
            <v>CALHA DE MEIO-TUBO CIRC. DE CONCR. VIBRADO, DIAM. INT. DE 400MM. FORN. E ASSENT.</v>
          </cell>
          <cell r="C1697" t="str">
            <v>M</v>
          </cell>
        </row>
        <row r="1698">
          <cell r="A1698" t="str">
            <v>06.003.012-0</v>
          </cell>
          <cell r="B1698" t="str">
            <v>CALHA DE MEIO-TUBO CIRC. DE CONCR. VIBRADO, DIAM. INT. DE 500MM. FORN. E ASSENT.</v>
          </cell>
          <cell r="C1698" t="str">
            <v>M</v>
          </cell>
        </row>
        <row r="1699">
          <cell r="A1699" t="str">
            <v>06.003.013-0</v>
          </cell>
          <cell r="B1699" t="str">
            <v>CALHA DE MEIO-TUBO CIRC. DE CONCR. VIBRADO, DIAM. INT. DE 600MM. FORN. E ASSENT.</v>
          </cell>
          <cell r="C1699" t="str">
            <v>M</v>
          </cell>
        </row>
        <row r="1700">
          <cell r="A1700" t="str">
            <v>06.003.015-0</v>
          </cell>
          <cell r="B1700" t="str">
            <v>CALHA DE MEIO-TUBO CIRC. DE CONCR. VIBRADO, DIAM. INT. DE 800MM. FORN. E ASSENT.</v>
          </cell>
          <cell r="C1700" t="str">
            <v>M</v>
          </cell>
        </row>
        <row r="1701">
          <cell r="A1701" t="str">
            <v>06.003.017-0</v>
          </cell>
          <cell r="B1701" t="str">
            <v>CALHA DE MEIO-TUBO CIRC. DE CONCR. VIBRADO, DIAM. INT. DE 1000MM. FORN. E ASSENT.</v>
          </cell>
          <cell r="C1701" t="str">
            <v>M</v>
          </cell>
        </row>
        <row r="1702">
          <cell r="A1702" t="str">
            <v>06.003.018-0</v>
          </cell>
          <cell r="B1702" t="str">
            <v>CALHA DE MEIO-TUBO CIRC. DE CONCR. VIBRADO, DIAM. INT. DE 1200MM. FORN. E ASSENT.</v>
          </cell>
          <cell r="C1702" t="str">
            <v>M</v>
          </cell>
        </row>
        <row r="1703">
          <cell r="A1703" t="str">
            <v>06.003.050-0</v>
          </cell>
          <cell r="B1703" t="str">
            <v>TUBO DE CONCR. SIMPLES, CLASSE C-1, P/AGUAS PLUVIAIS, DIAM.DE 200MM. FORN. E ASSENT.</v>
          </cell>
          <cell r="C1703" t="str">
            <v>M</v>
          </cell>
        </row>
        <row r="1704">
          <cell r="A1704" t="str">
            <v>06.003.051-0</v>
          </cell>
          <cell r="B1704" t="str">
            <v>TUBO DE CONCR. SIMPLES, CLASSE C-1, P/AGUAS PLUVIAIS, DIAM.DE 250MM. FORN. E ASSENT.</v>
          </cell>
          <cell r="C1704" t="str">
            <v>M</v>
          </cell>
        </row>
        <row r="1705">
          <cell r="A1705" t="str">
            <v>06.003.053-0</v>
          </cell>
          <cell r="B1705" t="str">
            <v>TUBO DE CONCR. SIMPLES, CLASSE C-1, P/AGUAS PLUVIAIS, DIAM.DE 300MM. FORN. E ASSENT.</v>
          </cell>
          <cell r="C1705" t="str">
            <v>M</v>
          </cell>
        </row>
        <row r="1706">
          <cell r="A1706" t="str">
            <v>06.003.055-0</v>
          </cell>
          <cell r="B1706" t="str">
            <v>TUBO DE CONCR. SIMPLES, CLASSE C-1, P/AGUAS PLUVIAIS, DIAM.DE 400MM. FORN. E ASSENT.</v>
          </cell>
          <cell r="C1706" t="str">
            <v>M</v>
          </cell>
        </row>
        <row r="1707">
          <cell r="A1707" t="str">
            <v>06.003.057-0</v>
          </cell>
          <cell r="B1707" t="str">
            <v>TUBO DE CONCR. SIMPLES, CLASSE C-1, P/AGUAS PLUVIAIS, DIAM.DE 500MM. FORN. E ASSENT.</v>
          </cell>
          <cell r="C1707" t="str">
            <v>M</v>
          </cell>
        </row>
        <row r="1708">
          <cell r="A1708" t="str">
            <v>06.003.058-0</v>
          </cell>
          <cell r="B1708" t="str">
            <v>TUBO DE CONCR. SIMPLES, CLASSE C-1, P/AGUAS PLUVIAIS, DIAM.DE 600MM. FORN. E ASSENT.</v>
          </cell>
          <cell r="C1708" t="str">
            <v>M</v>
          </cell>
        </row>
        <row r="1709">
          <cell r="A1709" t="str">
            <v>06.003.999-0</v>
          </cell>
          <cell r="B1709" t="str">
            <v>FAMILIA 06.003CALHA CONC. VIBRADO TUBO CONC. CL-C-1</v>
          </cell>
        </row>
        <row r="1710">
          <cell r="A1710" t="str">
            <v>06.004.030-0</v>
          </cell>
          <cell r="B1710" t="str">
            <v>TUBO DE CONCR. ARMADO, CLASSE CA-1, P/GALERIA DE AGUAS PLUVIAIS, DIAM. DE 400MM. FORN. E ASSENT.</v>
          </cell>
          <cell r="C1710" t="str">
            <v>M</v>
          </cell>
        </row>
        <row r="1711">
          <cell r="A1711" t="str">
            <v>06.004.031-0</v>
          </cell>
          <cell r="B1711" t="str">
            <v>TUBO DE CONCR. ARMADO, CLASSE CA-1, P/GALERIA DE AGUAS PLUVIAIS, DIAM. DE 500MM. FORN. E ASSENT.</v>
          </cell>
          <cell r="C1711" t="str">
            <v>M</v>
          </cell>
        </row>
        <row r="1712">
          <cell r="A1712" t="str">
            <v>06.004.032-0</v>
          </cell>
          <cell r="B1712" t="str">
            <v>TUBO DE CONCR. ARMADO, CLASSE CA-1, P/GALERIA DE AGUAS PLUVIAIS, DIAM. DE 600MM. FORN. E ASSENT.</v>
          </cell>
          <cell r="C1712" t="str">
            <v>M</v>
          </cell>
        </row>
        <row r="1713">
          <cell r="A1713" t="str">
            <v>06.004.033-0</v>
          </cell>
          <cell r="B1713" t="str">
            <v>TUBO DE CONCR. ARMADO, CLASSE CA-1, P/GALERIA DE AGUAS PLUVIAIS, DIAM. DE 700MM. FORN. E ASSENT.</v>
          </cell>
          <cell r="C1713" t="str">
            <v>M</v>
          </cell>
        </row>
        <row r="1714">
          <cell r="A1714" t="str">
            <v>06.004.034-0</v>
          </cell>
          <cell r="B1714" t="str">
            <v>TUBO DE CONCR. ARMADO, CLASSE CA-1, P/GALERIA DE AGUAS PLUVIAIS, DIAM. DE 800MM. FORN. E ASSENT.</v>
          </cell>
          <cell r="C1714" t="str">
            <v>M</v>
          </cell>
        </row>
        <row r="1715">
          <cell r="A1715" t="str">
            <v>06.004.035-0</v>
          </cell>
          <cell r="B1715" t="str">
            <v>TUBO DE CONCR. ARMADO, CLASSE CA-1, P/GALERIA DE AGUAS PLUVIAIS, DIAM. DE 900MM. FORN. E ASSENT.</v>
          </cell>
          <cell r="C1715" t="str">
            <v>M</v>
          </cell>
        </row>
        <row r="1716">
          <cell r="A1716" t="str">
            <v>06.004.036-0</v>
          </cell>
          <cell r="B1716" t="str">
            <v>TUBO DE CONCR. ARMADO, CLASSE CA-1, P/GALERIA DE AGUAS PLUVIAIS, DIAM. DE 1000MM. FORN. E ASSENT.</v>
          </cell>
          <cell r="C1716" t="str">
            <v>M</v>
          </cell>
        </row>
        <row r="1717">
          <cell r="A1717" t="str">
            <v>06.004.037-0</v>
          </cell>
          <cell r="B1717" t="str">
            <v>TUBO DE CONCR. ARMADO, CLASSE CA-1, P/GALERIA DE AGUAS PLUVIAIS, DIAM. DE 1100MM. FORN. E ASSENT.</v>
          </cell>
          <cell r="C1717" t="str">
            <v>M</v>
          </cell>
        </row>
        <row r="1718">
          <cell r="A1718" t="str">
            <v>06.004.038-0</v>
          </cell>
          <cell r="B1718" t="str">
            <v>TUBO DE CONCR. ARMADO, CLASSE CA-1, P/GALERIA DE AGUAS PLUVIAIS, DIAM. DE 1200MM. FORN. E ASSENT.</v>
          </cell>
          <cell r="C1718" t="str">
            <v>M</v>
          </cell>
        </row>
        <row r="1719">
          <cell r="A1719" t="str">
            <v>06.004.039-0</v>
          </cell>
          <cell r="B1719" t="str">
            <v>TUBO DE CONCR. ARMADO, CLASSE CA-1, P/GALERIA DE AGUAS PLUVIAIS, DIAM. DE 1500MM. FORN. E ASSENT.</v>
          </cell>
          <cell r="C1719" t="str">
            <v>M</v>
          </cell>
        </row>
        <row r="1720">
          <cell r="A1720" t="str">
            <v>06.004.039-1</v>
          </cell>
          <cell r="B1720" t="str">
            <v>TUBO DE CONCR. ARMADO, CLASSE CA-1, P/GALERIA DE AGUAS PLUVIAIS, DIAM. DE 1800MM. FORN. E ASSENT.</v>
          </cell>
          <cell r="C1720" t="str">
            <v>M</v>
          </cell>
        </row>
        <row r="1721">
          <cell r="A1721" t="str">
            <v>06.004.040-0</v>
          </cell>
          <cell r="B1721" t="str">
            <v>TUBO DE CONCR. ARMADO, CLASSE CA-2, P/GALERIA DE AGUAS PLUVIAIS, DIAM. DE 400MM. FORN. E ASSENT.</v>
          </cell>
          <cell r="C1721" t="str">
            <v>M</v>
          </cell>
        </row>
        <row r="1722">
          <cell r="A1722" t="str">
            <v>06.004.041-0</v>
          </cell>
          <cell r="B1722" t="str">
            <v>TUBO DE CONCR. ARMADO, CLASSE CA-2, P/GALERIA DE AGUAS PLUVIAIS, DIAM. DE 500MM. FORN. E ASSENT.</v>
          </cell>
          <cell r="C1722" t="str">
            <v>M</v>
          </cell>
        </row>
        <row r="1723">
          <cell r="A1723" t="str">
            <v>06.004.042-0</v>
          </cell>
          <cell r="B1723" t="str">
            <v>TUBO DE CONCR. ARMADO, CLASSE CA-2, P/GALERIA DE AGUAS PLUVIAIS, DIAM. DE 600MM. FORN. E ASSENT.</v>
          </cell>
          <cell r="C1723" t="str">
            <v>M</v>
          </cell>
        </row>
        <row r="1724">
          <cell r="A1724" t="str">
            <v>06.004.043-0</v>
          </cell>
          <cell r="B1724" t="str">
            <v>TUBO DE CONCR. ARMADO, CLASSE CA-2, P/GALERIA DE AGUAS PLUVIAIS, DIAM. DE 700MM. FORN. E ASSENT.</v>
          </cell>
          <cell r="C1724" t="str">
            <v>M</v>
          </cell>
        </row>
        <row r="1725">
          <cell r="A1725" t="str">
            <v>06.004.044-0</v>
          </cell>
          <cell r="B1725" t="str">
            <v>TUBO DE CONCR. ARMADO, CLASSE CA-2, P/GALERIA DE AGUAS PLUVIAIS, DIAM. DE 800MM. FORN. E ASSENT.</v>
          </cell>
          <cell r="C1725" t="str">
            <v>M</v>
          </cell>
        </row>
        <row r="1726">
          <cell r="A1726" t="str">
            <v>06.004.045-0</v>
          </cell>
          <cell r="B1726" t="str">
            <v>TUBO DE CONCR. ARMADO, CLASSE CA-2, P/GALERIA DE AGUAS PLUVIAIS, DIAM. DE 900MM. FORN. E ASSENT.</v>
          </cell>
          <cell r="C1726" t="str">
            <v>M</v>
          </cell>
        </row>
        <row r="1727">
          <cell r="A1727" t="str">
            <v>06.004.046-0</v>
          </cell>
          <cell r="B1727" t="str">
            <v>TUBO DE CONCR. ARMADO, CLASSE CA-2, P/GALERIA DE AGUAS PLUVIAIS, DIAM. DE 1000MM. FORN. E ASSENT.</v>
          </cell>
          <cell r="C1727" t="str">
            <v>M</v>
          </cell>
        </row>
        <row r="1728">
          <cell r="A1728" t="str">
            <v>06.004.047-0</v>
          </cell>
          <cell r="B1728" t="str">
            <v>TUBO DE CONCR. ARMADO, CLASSE CA-2, P/GALERIA DE AGUAS PLUVIAIS, DIAM. DE 1100MM. FORN. E ASSENT.</v>
          </cell>
          <cell r="C1728" t="str">
            <v>M</v>
          </cell>
        </row>
        <row r="1729">
          <cell r="A1729" t="str">
            <v>06.004.048-0</v>
          </cell>
          <cell r="B1729" t="str">
            <v>TUBO DE CONCR. ARMADO, CLASSE CA-2, P/GALERIA DE AGUAS PLUVIAIS, DIAM. DE 1200MM. FORN. E ASSENT.</v>
          </cell>
          <cell r="C1729" t="str">
            <v>M</v>
          </cell>
        </row>
        <row r="1730">
          <cell r="A1730" t="str">
            <v>06.004.049-0</v>
          </cell>
          <cell r="B1730" t="str">
            <v>TUBO DE CONCR. ARMADO, CLASSE CA-2, P/GALERIA DE AGUAS PLUVIAIS, DIAM. DE 1500MM. FORN. E ASSENT.</v>
          </cell>
          <cell r="C1730" t="str">
            <v>M</v>
          </cell>
        </row>
        <row r="1731">
          <cell r="A1731" t="str">
            <v>06.004.050-0</v>
          </cell>
          <cell r="B1731" t="str">
            <v>TUBO DE CONCR. ARMADO, CLASSE A-3, P/GALERIA DE AGUAS PLUVIAIS, DIAM. DE 400MM. FORN. E ASSENT.</v>
          </cell>
          <cell r="C1731" t="str">
            <v>M</v>
          </cell>
        </row>
        <row r="1732">
          <cell r="A1732" t="str">
            <v>06.004.051-0</v>
          </cell>
          <cell r="B1732" t="str">
            <v>TUBO DE CONCR. ARMADO, CLASSE A-3, P/GALERIA DE AGUAS PLUVIAIS, DIAM. DE 500MM. FORN. E ASSENT.</v>
          </cell>
          <cell r="C1732" t="str">
            <v>M</v>
          </cell>
        </row>
        <row r="1733">
          <cell r="A1733" t="str">
            <v>06.004.052-0</v>
          </cell>
          <cell r="B1733" t="str">
            <v>TUBO DE CONCR. ARMADO, CLASSE A-3, P/GALERIA DE AGUAS PLUVIAIS, DIAM. DE 600MM. FORN. E ASSENT.</v>
          </cell>
          <cell r="C1733" t="str">
            <v>M</v>
          </cell>
        </row>
        <row r="1734">
          <cell r="A1734" t="str">
            <v>06.004.053-0</v>
          </cell>
          <cell r="B1734" t="str">
            <v>TUBO DE CONCR. ARMADO, CLASSE A-3, P/GALERIA DE AGUAS PLUVIAIS, DIAM. DE 700MM. FORN. E ASSENT.</v>
          </cell>
          <cell r="C1734" t="str">
            <v>M</v>
          </cell>
        </row>
        <row r="1735">
          <cell r="A1735" t="str">
            <v>06.004.054-0</v>
          </cell>
          <cell r="B1735" t="str">
            <v>TUBO DE CONCR. ARMADO, CLASSE A-3, P/GALERIA DE AGUAS PLUVIAIS, DIAM. DE 800MM. FORN. E ASSENT.</v>
          </cell>
          <cell r="C1735" t="str">
            <v>M</v>
          </cell>
        </row>
        <row r="1736">
          <cell r="A1736" t="str">
            <v>06.004.055-0</v>
          </cell>
          <cell r="B1736" t="str">
            <v>TUBO DE CONCR. ARMADO, CLASSE A-3, P/GALERIA DE AGUAS PLUVIAIS, DIAM. DE 900MM. FORN. E ASSENT.</v>
          </cell>
          <cell r="C1736" t="str">
            <v>M</v>
          </cell>
        </row>
        <row r="1737">
          <cell r="A1737" t="str">
            <v>06.004.056-0</v>
          </cell>
          <cell r="B1737" t="str">
            <v>TUBO DE CONCR. ARMADO, CLASSE A-3, P/GALERIA DE AGUAS PLUVIAIS, DIAM. DE 1000MM. FORN. E ASSENT.</v>
          </cell>
          <cell r="C1737" t="str">
            <v>M</v>
          </cell>
        </row>
        <row r="1738">
          <cell r="A1738" t="str">
            <v>06.004.057-0</v>
          </cell>
          <cell r="B1738" t="str">
            <v>TUBO DE CONCR. ARMADO, CLASSE A-3, P/GALERIA DE AGUAS PLUVIAIS, DIAM. DE 1100MM. FORN. E ASSENT.</v>
          </cell>
          <cell r="C1738" t="str">
            <v>M</v>
          </cell>
        </row>
        <row r="1739">
          <cell r="A1739" t="str">
            <v>06.004.058-0</v>
          </cell>
          <cell r="B1739" t="str">
            <v>TUBO DE CONCR. ARMADO, CLASSE A-3, P/GALERIA DE AGUAS PLUVIAIS, DIAM. DE 1200MM. FORN. E ASSENT.</v>
          </cell>
          <cell r="C1739" t="str">
            <v>M</v>
          </cell>
        </row>
        <row r="1740">
          <cell r="A1740" t="str">
            <v>06.004.059-0</v>
          </cell>
          <cell r="B1740" t="str">
            <v>TUBO DE CONCR. ARMADO, CLASSE A-3, P/GALERIA DE AGUAS PLUVIAIS, DIAM. DE 1500MM. FORN. E ASSENT.</v>
          </cell>
          <cell r="C1740" t="str">
            <v>M</v>
          </cell>
        </row>
        <row r="1741">
          <cell r="A1741" t="str">
            <v>06.004.999-0</v>
          </cell>
          <cell r="B1741" t="str">
            <v>FAMILIA 06.004TUBOS CONCRETO AGUAS PLUVIAIS ESGOTO SANITARIO</v>
          </cell>
        </row>
        <row r="1742">
          <cell r="A1742" t="str">
            <v>06.005.030-0</v>
          </cell>
          <cell r="B1742" t="str">
            <v>TUBO CERAM. VIDRADO, PADRAO CEDAE, P/ESGOTO, ATERRO E SOCA,DIAM. DE 100MM. FORN. E ASSENT.</v>
          </cell>
          <cell r="C1742" t="str">
            <v>M</v>
          </cell>
        </row>
        <row r="1743">
          <cell r="A1743" t="str">
            <v>06.005.035-0</v>
          </cell>
          <cell r="B1743" t="str">
            <v>TUBO CERAM. VIDRADO, PADRAO CEDAE, P/ESGOTO, ATERRO E SOCA,DIAM. DE 150MM. FORN. E ASSENT.</v>
          </cell>
          <cell r="C1743" t="str">
            <v>M</v>
          </cell>
        </row>
        <row r="1744">
          <cell r="A1744" t="str">
            <v>06.005.040-0</v>
          </cell>
          <cell r="B1744" t="str">
            <v>TUBO CERAM. VIDRADO, PADRAO CEDAE, P/ESGOTO, ATERRO E SOCA,DIAM. DE 200MM. FORN. E ASSENT.</v>
          </cell>
          <cell r="C1744" t="str">
            <v>M</v>
          </cell>
        </row>
        <row r="1745">
          <cell r="A1745" t="str">
            <v>06.005.045-0</v>
          </cell>
          <cell r="B1745" t="str">
            <v>TUBO CERAM. VIDRADO, PADRAO CEDAE, P/ESGOTO, ATERRO E SOCA,DIAM. DE 250MM. FORN. E ASSENT.</v>
          </cell>
          <cell r="C1745" t="str">
            <v>M</v>
          </cell>
        </row>
        <row r="1746">
          <cell r="A1746" t="str">
            <v>06.005.050-0</v>
          </cell>
          <cell r="B1746" t="str">
            <v>TUBO CERAM. VIDRADO, PADRAO CEDAE, P/ESGOTO, ATERRO E SOCA,DIAM. DE 300MM. FORN. E ASSENT.</v>
          </cell>
          <cell r="C1746" t="str">
            <v>M</v>
          </cell>
        </row>
        <row r="1747">
          <cell r="A1747" t="str">
            <v>06.005.080-0</v>
          </cell>
          <cell r="B1747" t="str">
            <v>TUBO CERAM. P/AGUAS PLUVIAIS, DIAM. DE 100MM. FORN. E ASSENT.</v>
          </cell>
          <cell r="C1747" t="str">
            <v>M</v>
          </cell>
        </row>
        <row r="1748">
          <cell r="A1748" t="str">
            <v>06.005.085-0</v>
          </cell>
          <cell r="B1748" t="str">
            <v>TUBO CERAM. P/AGUAS PLUVIAIS, DIAM. DE 150MM. FORN. E ASSENT.</v>
          </cell>
          <cell r="C1748" t="str">
            <v>M</v>
          </cell>
        </row>
        <row r="1749">
          <cell r="A1749" t="str">
            <v>06.005.090-0</v>
          </cell>
          <cell r="B1749" t="str">
            <v>TUBO CERAM. P/AGUAS PLUVIAIS, DIAM. DE 250MM. FORN. E ASSENT.</v>
          </cell>
          <cell r="C1749" t="str">
            <v>M</v>
          </cell>
        </row>
        <row r="1750">
          <cell r="A1750" t="str">
            <v>06.005.999-0</v>
          </cell>
          <cell r="B1750" t="str">
            <v>FAMILIA 06.005MANILHAS CERAMICAS E CONEXOES</v>
          </cell>
        </row>
        <row r="1751">
          <cell r="A1751" t="str">
            <v>06.006.010-0</v>
          </cell>
          <cell r="B1751" t="str">
            <v>CAIXA DE VISITA, EXECUTADA C/CONEXOES CERAM., DIAM. DE 150MM, PADRAO CEDAE, C/PROF. ATE 1,00M. FORN. E ASSENT.</v>
          </cell>
          <cell r="C1751" t="str">
            <v>UN</v>
          </cell>
        </row>
        <row r="1752">
          <cell r="A1752" t="str">
            <v>06.006.011-0</v>
          </cell>
          <cell r="B1752" t="str">
            <v>ADICIONAL DE PROF. EXCED. A 1,00M, REFERENTE AO ITEM 06.006.010</v>
          </cell>
          <cell r="C1752" t="str">
            <v>M</v>
          </cell>
        </row>
        <row r="1753">
          <cell r="A1753" t="str">
            <v>06.006.015-0</v>
          </cell>
          <cell r="B1753" t="str">
            <v>CAIXA DE VISITA, EXECUTADA C/CONEXOES CERAM., DIAM. DE 100MM, PADRAO CEDAE, C/PROF. ATE 1,00M</v>
          </cell>
          <cell r="C1753" t="str">
            <v>UN</v>
          </cell>
        </row>
        <row r="1754">
          <cell r="A1754" t="str">
            <v>06.006.016-0</v>
          </cell>
          <cell r="B1754" t="str">
            <v>ADICIONAL DE PROF. EXCED. A 1,00M, REFERENTE AO ITEM 06.006.015</v>
          </cell>
          <cell r="C1754" t="str">
            <v>M</v>
          </cell>
        </row>
        <row r="1755">
          <cell r="A1755" t="str">
            <v>06.006.020-0</v>
          </cell>
          <cell r="B1755" t="str">
            <v>CAIXA DE INSPECAO, EXECUTADA C/CONEXOES CERAM., DIAM. DE 100MM, PADRAO CEDAE</v>
          </cell>
          <cell r="C1755" t="str">
            <v>UN</v>
          </cell>
        </row>
        <row r="1756">
          <cell r="A1756" t="str">
            <v>06.006.030-0</v>
          </cell>
          <cell r="B1756" t="str">
            <v>TUBO DE QUEDA EM CERAM., DIAM. DE 100MM, C/DESNIVEL DE ATE 1,00M, P/POCO DE VISITA DE ESGOTO SANIT., PADRAO CEDAE</v>
          </cell>
          <cell r="C1756" t="str">
            <v>UN</v>
          </cell>
        </row>
        <row r="1757">
          <cell r="A1757" t="str">
            <v>06.006.031-0</v>
          </cell>
          <cell r="B1757" t="str">
            <v>ADICIONAL P/DESNIVEL EXCED. DE 1,00M, REFERENTE AO ITEM 06.006.030</v>
          </cell>
          <cell r="C1757" t="str">
            <v>M</v>
          </cell>
        </row>
        <row r="1758">
          <cell r="A1758" t="str">
            <v>06.006.035-0</v>
          </cell>
          <cell r="B1758" t="str">
            <v>TUBO DE QUEDA EM CERAM., DIAM. DE 150MM, C/DESNIVEL DE ATE 1,00M, P/POCO DE VISITA DE ESGOTO SANIT., PADRAO CEDAE</v>
          </cell>
          <cell r="C1758" t="str">
            <v>UN</v>
          </cell>
        </row>
        <row r="1759">
          <cell r="A1759" t="str">
            <v>06.006.036-0</v>
          </cell>
          <cell r="B1759" t="str">
            <v>ADICIONAL P/DESNIVEL EXCEDENTE DE 1,00M, REFERENTE AO ITEM 06.006.035</v>
          </cell>
          <cell r="C1759" t="str">
            <v>M</v>
          </cell>
        </row>
        <row r="1760">
          <cell r="A1760" t="str">
            <v>06.006.040-0</v>
          </cell>
          <cell r="B1760" t="str">
            <v>TUBO DE QUEDA EM CERAM., DIAM. DE 200MM, C/DESNIVEL DE ATE 1,00, P/POCO DE VISITA DE ESGOTO SANIT., PADRAO CEDAE</v>
          </cell>
          <cell r="C1760" t="str">
            <v>UN</v>
          </cell>
        </row>
        <row r="1761">
          <cell r="A1761" t="str">
            <v>06.006.041-0</v>
          </cell>
          <cell r="B1761" t="str">
            <v>ADICIONAL P/DESNIVEL EXCED. DE 1,00M, REFERENTE AO ITEM 06.006.040</v>
          </cell>
          <cell r="C1761" t="str">
            <v>M</v>
          </cell>
        </row>
        <row r="1762">
          <cell r="A1762" t="str">
            <v>06.006.050-0</v>
          </cell>
          <cell r="B1762" t="str">
            <v>TUBO DE QUEDA EM CERAM., DIAM. DE 250MM, C/DESNIVEL DE ATE 1,00M, P/POCO DE VISITA DE ESGOTO SANIT., PADRAO CEDAE</v>
          </cell>
          <cell r="C1762" t="str">
            <v>UN</v>
          </cell>
        </row>
        <row r="1763">
          <cell r="A1763" t="str">
            <v>06.006.051-0</v>
          </cell>
          <cell r="B1763" t="str">
            <v>ADICIONAL P/DESNIVEL EXCED. DE 1,00M, REFERENTE AO ITEM 06.006.050</v>
          </cell>
          <cell r="C1763" t="str">
            <v>M</v>
          </cell>
        </row>
        <row r="1764">
          <cell r="A1764" t="str">
            <v>06.006.060-0</v>
          </cell>
          <cell r="B1764" t="str">
            <v>TUBO DE QUEDA EM CERAM., DIAM. DE 300MM, C/DESNIVEL DE ATE 1,00M, P/POCO DE VISITA DE ESGOTO SANIT., PADRAO CEDAE</v>
          </cell>
          <cell r="C1764" t="str">
            <v>UN</v>
          </cell>
        </row>
        <row r="1765">
          <cell r="A1765" t="str">
            <v>06.006.061-0</v>
          </cell>
          <cell r="B1765" t="str">
            <v>ADICIONAL P/DESNIVEL EXCED. DE 1,00M, REFERENTE AO ITEM 06.006.060</v>
          </cell>
          <cell r="C1765" t="str">
            <v>M</v>
          </cell>
        </row>
        <row r="1766">
          <cell r="A1766" t="str">
            <v>06.006.090-0</v>
          </cell>
          <cell r="B1766" t="str">
            <v>CONJUNTO DE PECAS DE LIGACAO EM CERAM., DIAM. DE 100MM</v>
          </cell>
          <cell r="C1766" t="str">
            <v>UN</v>
          </cell>
        </row>
        <row r="1767">
          <cell r="A1767" t="str">
            <v>06.006.999-0</v>
          </cell>
          <cell r="B1767" t="str">
            <v>FAMILIA 06.006CAIXAS E TUBOS DE QUEDA MAT. CERAMICO</v>
          </cell>
        </row>
        <row r="1768">
          <cell r="A1768" t="str">
            <v>06.007.010-0</v>
          </cell>
          <cell r="B1768" t="str">
            <v>LEVANTAMENTO, LIMP. E REASSENTAM. DE TUBO DE FºFº, PONTA E BOLSA, TIPO ESGOTO, DIAM. DE 50MM</v>
          </cell>
          <cell r="C1768" t="str">
            <v>M</v>
          </cell>
        </row>
        <row r="1769">
          <cell r="A1769" t="str">
            <v>06.007.011-0</v>
          </cell>
          <cell r="B1769" t="str">
            <v>LEVANTAMENTO, LIMP. E REASSENTAM. DE TUBO DE FºFº, PONTA E BOLSA, TIPO ESGOTO, DIAM. DE 75MM</v>
          </cell>
          <cell r="C1769" t="str">
            <v>M</v>
          </cell>
        </row>
        <row r="1770">
          <cell r="A1770" t="str">
            <v>06.007.012-0</v>
          </cell>
          <cell r="B1770" t="str">
            <v>LEVANTAMENTO, LIMP. E REASSENTAM. DE TUBO DE FºFº, PONTA E BOLSA, TIPO ESGOTO, DIAM. DE 100MM</v>
          </cell>
          <cell r="C1770" t="str">
            <v>M</v>
          </cell>
        </row>
        <row r="1771">
          <cell r="A1771" t="str">
            <v>06.007.013-0</v>
          </cell>
          <cell r="B1771" t="str">
            <v>LEVANTAMENTO, LIMP. E REASSENTAM. DE TUBO DE FºFº, PONTA E BOLSA, TIPO ESGOTO, DIAM. DE 150MM</v>
          </cell>
          <cell r="C1771" t="str">
            <v>M</v>
          </cell>
        </row>
        <row r="1772">
          <cell r="A1772" t="str">
            <v>06.007.015-0</v>
          </cell>
          <cell r="B1772" t="str">
            <v>LEVANTAMENTO, LIMP. E REASSENTAM. DE TUBO DE FºFº, PONTA E BOLSA, TIPO ESGOTO, DIAM. DE 200MM</v>
          </cell>
          <cell r="C1772" t="str">
            <v>M</v>
          </cell>
        </row>
        <row r="1773">
          <cell r="A1773" t="str">
            <v>06.007.016-0</v>
          </cell>
          <cell r="B1773" t="str">
            <v>LEVANTAMENTO, LIMP. E REASSENTAM. DE TUBO DE FºFº, PONTA E BOLSA, TIPO ESGOTO, DIAM. DE 250MM</v>
          </cell>
          <cell r="C1773" t="str">
            <v>M</v>
          </cell>
        </row>
        <row r="1774">
          <cell r="A1774" t="str">
            <v>06.007.017-0</v>
          </cell>
          <cell r="B1774" t="str">
            <v>LEVANTAMENTO, LIMP. E REASSENTAM. DE TUBO DE FºFº, PONTA E BOLSA, TIPO ESGOTO, DIAM. DE 300MM</v>
          </cell>
          <cell r="C1774" t="str">
            <v>M</v>
          </cell>
        </row>
        <row r="1775">
          <cell r="A1775" t="str">
            <v>06.007.060-0</v>
          </cell>
          <cell r="B1775" t="str">
            <v>LEVANTAMENTO, LIMP. E REASSENTAM. DE CURVA DE FºFº, PONTA EBOLSA, DIAM. DE 75MM</v>
          </cell>
          <cell r="C1775" t="str">
            <v>UN</v>
          </cell>
        </row>
        <row r="1776">
          <cell r="A1776" t="str">
            <v>06.007.061-0</v>
          </cell>
          <cell r="B1776" t="str">
            <v>LEVANTAMENTO, LIMP. E REASSENTAM. DE CURVA DE FºFº, PONTA EBOLSA, DIAM. DE 100MM</v>
          </cell>
          <cell r="C1776" t="str">
            <v>UN</v>
          </cell>
        </row>
        <row r="1777">
          <cell r="A1777" t="str">
            <v>06.007.062-0</v>
          </cell>
          <cell r="B1777" t="str">
            <v>LEVANTAMENTO, LIMP. E REASSENTAM. DE CURVA DE FºFº, PONTA EBOLSA, DIAM. DE 150MM</v>
          </cell>
          <cell r="C1777" t="str">
            <v>UN</v>
          </cell>
        </row>
        <row r="1778">
          <cell r="A1778" t="str">
            <v>06.007.063-0</v>
          </cell>
          <cell r="B1778" t="str">
            <v>LEVANTAMENTO, LIMP. E REASSENTAM. DE CURVA DE FºFº, PONTA EBOLSA, DIAM. DE 200MM</v>
          </cell>
          <cell r="C1778" t="str">
            <v>UN</v>
          </cell>
        </row>
        <row r="1779">
          <cell r="A1779" t="str">
            <v>06.007.064-0</v>
          </cell>
          <cell r="B1779" t="str">
            <v>LEVANTAMENTO, LIMP. E REASSENTAM. DE CURVA DE FºFº, PONTA EBOLSA, DIAM. DE 250MM</v>
          </cell>
          <cell r="C1779" t="str">
            <v>UN</v>
          </cell>
        </row>
        <row r="1780">
          <cell r="A1780" t="str">
            <v>06.007.065-0</v>
          </cell>
          <cell r="B1780" t="str">
            <v>LEVANTAMENTO, LIMP. E REASSENTAM. DE CURVA DE FºFº, PONTA EBOLSA, DIAM. DE 300MM</v>
          </cell>
          <cell r="C1780" t="str">
            <v>UN</v>
          </cell>
        </row>
        <row r="1781">
          <cell r="A1781" t="str">
            <v>06.007.080-0</v>
          </cell>
          <cell r="B1781" t="str">
            <v>LEVANTAMENTO, LIMP. E REASSENTAM. DE JUNCAO 45° DE FºFº, PONTA E BOLSA, DIAM. DE 75MM</v>
          </cell>
          <cell r="C1781" t="str">
            <v>UN</v>
          </cell>
        </row>
        <row r="1782">
          <cell r="A1782" t="str">
            <v>06.007.081-0</v>
          </cell>
          <cell r="B1782" t="str">
            <v>LEVANTAMENTO, LIMP. E REASSENTAM. DE JUNCAO 45° DE FºFº, PONTA E BOLSA, DIAM. DE 100MM</v>
          </cell>
          <cell r="C1782" t="str">
            <v>UN</v>
          </cell>
        </row>
        <row r="1783">
          <cell r="A1783" t="str">
            <v>06.007.082-0</v>
          </cell>
          <cell r="B1783" t="str">
            <v>LEVANTAMENTO, LIMP. E REASSENTAM. DE JUNCAO 45° DE FºFº, PONTA E BOLSA, DIAM. DE 150MM</v>
          </cell>
          <cell r="C1783" t="str">
            <v>UN</v>
          </cell>
        </row>
        <row r="1784">
          <cell r="A1784" t="str">
            <v>06.007.083-0</v>
          </cell>
          <cell r="B1784" t="str">
            <v>LEVANTAMENTO, LIMP. E REASSENTAM. DE JUNCAO 45° DE FºFº, PONTA E BOLSA, DIAM. DE 200MM</v>
          </cell>
          <cell r="C1784" t="str">
            <v>UN</v>
          </cell>
        </row>
        <row r="1785">
          <cell r="A1785" t="str">
            <v>06.007.084-0</v>
          </cell>
          <cell r="B1785" t="str">
            <v>LEVANTAMENTO, LIMP. E REASSENTAM. DE JUNCAO 45° DE FºFº, PONTA E BOLSA, DIAM. DE 250MM</v>
          </cell>
          <cell r="C1785" t="str">
            <v>UN</v>
          </cell>
        </row>
        <row r="1786">
          <cell r="A1786" t="str">
            <v>06.007.085-0</v>
          </cell>
          <cell r="B1786" t="str">
            <v>LEVANTAMENTO, LIMP. E REASSENTAM. DE JUNCAO 45° DE FºFº, PONTA E BOLSA, DIAM. DE 300MM</v>
          </cell>
          <cell r="C1786" t="str">
            <v>UN</v>
          </cell>
        </row>
        <row r="1787">
          <cell r="A1787" t="str">
            <v>06.007.100-0</v>
          </cell>
          <cell r="B1787" t="str">
            <v>LEVANTAMENTO, LIMP. E REASSENTAM. DE LUVA DE FºFº, TIPO ESGOTO OU STANDARD, DIAM. DE 75MM</v>
          </cell>
          <cell r="C1787" t="str">
            <v>UN</v>
          </cell>
        </row>
        <row r="1788">
          <cell r="A1788" t="str">
            <v>06.007.101-0</v>
          </cell>
          <cell r="B1788" t="str">
            <v>LEVANTAMENTO, LIMP. E REASSENTAM. DE LUVA DE FºFº, TIPO ESGOTO OU STANDARD, DIAM. DE 100MM</v>
          </cell>
          <cell r="C1788" t="str">
            <v>UN</v>
          </cell>
        </row>
        <row r="1789">
          <cell r="A1789" t="str">
            <v>06.007.102-0</v>
          </cell>
          <cell r="B1789" t="str">
            <v>LEVANTAMENTO, LIMP. E REASSENTAM. DE LUVA DE FºFº, TIPO ESGOTO OU STANDARD, DIAM. DE 150MM</v>
          </cell>
          <cell r="C1789" t="str">
            <v>UN</v>
          </cell>
        </row>
        <row r="1790">
          <cell r="A1790" t="str">
            <v>06.007.120-0</v>
          </cell>
          <cell r="B1790" t="str">
            <v>LEVANTAMENTO, LIMP. E REASSENTAM. DE LUVA DE CORRER, TIPO STANDARD, DIAM. DE 75MM</v>
          </cell>
          <cell r="C1790" t="str">
            <v>UN</v>
          </cell>
        </row>
        <row r="1791">
          <cell r="A1791" t="str">
            <v>06.007.121-0</v>
          </cell>
          <cell r="B1791" t="str">
            <v>LEVANTAMENTO, LIMP. E REASSENTAM. DE LUVA DE CORRER, TIPO STANDARD, DIAM. DE 100MM</v>
          </cell>
          <cell r="C1791" t="str">
            <v>UN</v>
          </cell>
        </row>
        <row r="1792">
          <cell r="A1792" t="str">
            <v>06.007.122-0</v>
          </cell>
          <cell r="B1792" t="str">
            <v>LEVANTAMENTO, LIMP. E REASSENTAM. DE LUVA DE CORRER, TIPO STANDARD, DIAM. DE 150MM</v>
          </cell>
          <cell r="C1792" t="str">
            <v>UN</v>
          </cell>
        </row>
        <row r="1793">
          <cell r="A1793" t="str">
            <v>06.007.123-0</v>
          </cell>
          <cell r="B1793" t="str">
            <v>LEVANTAMENTO, LIMP. E REASSENTAM. DE LUVA DE CORRER, TIPO STANDARD, DIAM. DE 200MM</v>
          </cell>
          <cell r="C1793" t="str">
            <v>UN</v>
          </cell>
        </row>
        <row r="1794">
          <cell r="A1794" t="str">
            <v>06.007.124-0</v>
          </cell>
          <cell r="B1794" t="str">
            <v>LEVANTAMENTO, LIMP. E REASSENTAM. DE LUVA DE CORRER, TIPO STANDARD, DIAM. DE 250MM</v>
          </cell>
          <cell r="C1794" t="str">
            <v>UN</v>
          </cell>
        </row>
        <row r="1795">
          <cell r="A1795" t="str">
            <v>06.007.125-0</v>
          </cell>
          <cell r="B1795" t="str">
            <v>LEVANTAMENTO, LIMP. E REASSENTAM. DE LUVA DE CORRER, TIPO STANDARD, DIAM. DE 300MM</v>
          </cell>
          <cell r="C1795" t="str">
            <v>UN</v>
          </cell>
        </row>
        <row r="1796">
          <cell r="A1796" t="str">
            <v>06.007.999-0</v>
          </cell>
          <cell r="B1796" t="str">
            <v>FAMILIA 06.007LEVANT.LIMP.E REASSENT. TUBOS F.F.</v>
          </cell>
        </row>
        <row r="1797">
          <cell r="A1797" t="str">
            <v>06.008.010-0</v>
          </cell>
          <cell r="B1797" t="str">
            <v>TUBO DE FºFº, CINZENTO, C/REVESTIM. INT. E EXT., PONTA E PONTA, P/ESGOTO, DIAM. DE 50MM. FORN. E ASSENT.</v>
          </cell>
          <cell r="C1797" t="str">
            <v>M</v>
          </cell>
        </row>
        <row r="1798">
          <cell r="A1798" t="str">
            <v>06.008.011-0</v>
          </cell>
          <cell r="B1798" t="str">
            <v>TUBO DE FºFº, CINZENTO, C/REVESTIM. INT. E EXT., PONTA E PONTA, P/ESGOTO, DIAM. DE 75MM. FORN. E ASSENT.</v>
          </cell>
          <cell r="C1798" t="str">
            <v>M</v>
          </cell>
        </row>
        <row r="1799">
          <cell r="A1799" t="str">
            <v>06.008.012-0</v>
          </cell>
          <cell r="B1799" t="str">
            <v>TUBO DE FºFº, CINZENTO, C/REVESTIM. INT. E EXT., PONTA E PONTA, P/ESGOTO, DIAM. DE 100MM. FORN. E ASSENT.</v>
          </cell>
          <cell r="C1799" t="str">
            <v>M</v>
          </cell>
        </row>
        <row r="1800">
          <cell r="A1800" t="str">
            <v>06.008.013-0</v>
          </cell>
          <cell r="B1800" t="str">
            <v>TUBO DE FºFº, CINZENTO, C/REVESTIM. INT. E EXT., PONTA E PONTA, P/ESGOTO, DIAM. DE 150MM. FORN. E ASSENT.</v>
          </cell>
          <cell r="C1800" t="str">
            <v>M</v>
          </cell>
        </row>
        <row r="1801">
          <cell r="A1801" t="str">
            <v>06.008.999-0</v>
          </cell>
          <cell r="B1801" t="str">
            <v>FAMILIA 06.008TUBO F.F. (BARBARA)</v>
          </cell>
        </row>
        <row r="1802">
          <cell r="A1802" t="str">
            <v>06.009.051-0</v>
          </cell>
          <cell r="B1802" t="str">
            <v>TUBO DE FºFº DUCTIL, CLASSE K-9, C/JUNTA ELASTICA, DIAM. DE75MM. FORN. E ASSENT.</v>
          </cell>
          <cell r="C1802" t="str">
            <v>M</v>
          </cell>
        </row>
        <row r="1803">
          <cell r="A1803" t="str">
            <v>06.009.052-0</v>
          </cell>
          <cell r="B1803" t="str">
            <v>TUBO DE FºFº DUCTIL, CLASSE K-9, C/JUNTA ELASTICA, DIAM. DE100MM. FORN. E ASSENT.</v>
          </cell>
          <cell r="C1803" t="str">
            <v>M</v>
          </cell>
        </row>
        <row r="1804">
          <cell r="A1804" t="str">
            <v>06.009.053-0</v>
          </cell>
          <cell r="B1804" t="str">
            <v>TUBO DE FºFº DUCTIL, CLASSE K-9, C/JUNTA ELASTICA, DIAM. DE150MM. FORN. E ASSENT.</v>
          </cell>
          <cell r="C1804" t="str">
            <v>M</v>
          </cell>
        </row>
        <row r="1805">
          <cell r="A1805" t="str">
            <v>06.009.054-0</v>
          </cell>
          <cell r="B1805" t="str">
            <v>TUBO DE FºFº DUCTIL, CLASSE K-9, C/JUNTA ELASTICA, DIAM. DE200MM. FORN. E ASSENT.</v>
          </cell>
          <cell r="C1805" t="str">
            <v>M</v>
          </cell>
        </row>
        <row r="1806">
          <cell r="A1806" t="str">
            <v>06.009.055-0</v>
          </cell>
          <cell r="B1806" t="str">
            <v>TUBO DE FºFº DUCTIL, CLASSE K-9, C/JUNTA ELASTICA, DIAM. DE250MM. FORN. E ASSENT.</v>
          </cell>
          <cell r="C1806" t="str">
            <v>M</v>
          </cell>
        </row>
        <row r="1807">
          <cell r="A1807" t="str">
            <v>06.009.056-0</v>
          </cell>
          <cell r="B1807" t="str">
            <v>TUBO DE FºFº DUCTIL, CLASSE K-9, C/JUNTA ELASTICA, DIAM. DE300MM. FORN. E ASSENT.</v>
          </cell>
          <cell r="C1807" t="str">
            <v>M</v>
          </cell>
        </row>
        <row r="1808">
          <cell r="A1808" t="str">
            <v>06.009.057-0</v>
          </cell>
          <cell r="B1808" t="str">
            <v>TUBO DE FºFº DUCTIL, CLASSE K-9, C/JUNTA ELASTICA, DIAM. DE400MM. FORN. E ASSENT.</v>
          </cell>
          <cell r="C1808" t="str">
            <v>M</v>
          </cell>
        </row>
        <row r="1809">
          <cell r="A1809" t="str">
            <v>06.009.058-0</v>
          </cell>
          <cell r="B1809" t="str">
            <v>TUBO DE FºFº DUCTIL, CLASSE K-9, C/JUNTA ELASTICA, DIAM. DE500MM. FORN. E ASSENT.</v>
          </cell>
          <cell r="C1809" t="str">
            <v>M</v>
          </cell>
        </row>
        <row r="1810">
          <cell r="A1810" t="str">
            <v>06.009.059-0</v>
          </cell>
          <cell r="B1810" t="str">
            <v>TUBO DE FºFº DUCTIL, CLASSE K-9, C/JUNTA ELASTICA, DIAM. DE600MM. FORN. E ASSENT.</v>
          </cell>
          <cell r="C1810" t="str">
            <v>M</v>
          </cell>
        </row>
        <row r="1811">
          <cell r="A1811" t="str">
            <v>06.009.060-0</v>
          </cell>
          <cell r="B1811" t="str">
            <v>TUBO DE FºFº DUCTIL, CLASSE K-9, C/JUNTA ELASTICA, DIAM. DE700MM. FORN. E ASSENT.</v>
          </cell>
          <cell r="C1811" t="str">
            <v>M</v>
          </cell>
        </row>
        <row r="1812">
          <cell r="A1812" t="str">
            <v>06.009.061-0</v>
          </cell>
          <cell r="B1812" t="str">
            <v>TUBO DE FºFº DUCTIL, CLASSE K-9, C/JUNTA ELASTICA, DIAM. DE800MM. FORN. E ASSENT.</v>
          </cell>
          <cell r="C1812" t="str">
            <v>M</v>
          </cell>
        </row>
        <row r="1813">
          <cell r="A1813" t="str">
            <v>06.009.062-0</v>
          </cell>
          <cell r="B1813" t="str">
            <v>TUBO DE FºFº DUCTIL, CLASSE K-9, C/JUNTA ELASTICA, DIAM. DE900MM. FORN. E ASSENT.</v>
          </cell>
          <cell r="C1813" t="str">
            <v>M</v>
          </cell>
        </row>
        <row r="1814">
          <cell r="A1814" t="str">
            <v>06.009.063-0</v>
          </cell>
          <cell r="B1814" t="str">
            <v>TUBO DE FºFº DUCTIL, CLASSE K-9, C/JUNTA ELASTICA, DIAM. DE1000MM. FORN. E ASSENT.</v>
          </cell>
          <cell r="C1814" t="str">
            <v>M</v>
          </cell>
        </row>
        <row r="1815">
          <cell r="A1815" t="str">
            <v>06.009.064-0</v>
          </cell>
          <cell r="B1815" t="str">
            <v>TUBO DE FºFº DUCTIL, CLASSE K-9, C/JUNTA ELASTICA, DIAM. DE1200MM. FORN. E ASSENT.</v>
          </cell>
          <cell r="C1815" t="str">
            <v>M</v>
          </cell>
        </row>
        <row r="1816">
          <cell r="A1816" t="str">
            <v>06.009.080-0</v>
          </cell>
          <cell r="B1816" t="str">
            <v>TUBO DE FºFº DUCTIL, CLASSE K-7, C/JUNTA ELASTICA, DIAM. DE100MM. FORN. E ASSENT.</v>
          </cell>
          <cell r="C1816" t="str">
            <v>M</v>
          </cell>
        </row>
        <row r="1817">
          <cell r="A1817" t="str">
            <v>06.009.081-0</v>
          </cell>
          <cell r="B1817" t="str">
            <v>TUBO DE FºFº DUCTIL, CLASSE K-7, C/JUNTA ELASTICA, DIAM. DE150MM. FORN. E ASSENT.</v>
          </cell>
          <cell r="C1817" t="str">
            <v>M</v>
          </cell>
        </row>
        <row r="1818">
          <cell r="A1818" t="str">
            <v>06.009.082-0</v>
          </cell>
          <cell r="B1818" t="str">
            <v>TUBO DE FºFº DUCTIL, CLASSE K-7, C/JUNTA ELASTICA, DIAM. DE200MM. FORN. E ASSENT.</v>
          </cell>
          <cell r="C1818" t="str">
            <v>M</v>
          </cell>
        </row>
        <row r="1819">
          <cell r="A1819" t="str">
            <v>06.009.083-0</v>
          </cell>
          <cell r="B1819" t="str">
            <v>TUBO DE FºFº DUCTIL, CLASSE K-7, C/JUNTA ELASTICA, DIAM. DE250MM. FORN. E ASSENT.</v>
          </cell>
          <cell r="C1819" t="str">
            <v>M</v>
          </cell>
        </row>
        <row r="1820">
          <cell r="A1820" t="str">
            <v>06.009.084-0</v>
          </cell>
          <cell r="B1820" t="str">
            <v>TUBO DE FºFº DUCTIL, CLASSE K-7, C/JUNTA ELASTICA, DIAM. DE300MM. FORN. E ASSENT.</v>
          </cell>
          <cell r="C1820" t="str">
            <v>M</v>
          </cell>
        </row>
        <row r="1821">
          <cell r="A1821" t="str">
            <v>06.009.085-0</v>
          </cell>
          <cell r="B1821" t="str">
            <v>TUBO DE FºFº DUCTIL, CLASSE K-7, C/JUNTA ELASTICA, DIAM. DE400MM. FORN. E ASSENT.</v>
          </cell>
          <cell r="C1821" t="str">
            <v>M</v>
          </cell>
        </row>
        <row r="1822">
          <cell r="A1822" t="str">
            <v>06.009.086-0</v>
          </cell>
          <cell r="B1822" t="str">
            <v>TUBO DE FºFº DUCTIL, CLASSE K-7, C/JUNTA ELASTICA, DIAM. DE500MM. FORN. E ASSENT.</v>
          </cell>
          <cell r="C1822" t="str">
            <v>M</v>
          </cell>
        </row>
        <row r="1823">
          <cell r="A1823" t="str">
            <v>06.009.087-0</v>
          </cell>
          <cell r="B1823" t="str">
            <v>TUBO DE FºFº DUCTIL, CLASSE K-7, C/JUNTA ELASTICA, DIAM. DE600MM. FORN. E ASSENT.</v>
          </cell>
          <cell r="C1823" t="str">
            <v>M</v>
          </cell>
        </row>
        <row r="1824">
          <cell r="A1824" t="str">
            <v>06.009.088-0</v>
          </cell>
          <cell r="B1824" t="str">
            <v>TUBO DE FºFº DUCTIL, CLASSE K-7, C/JUNTA ELASTICA, DIAM. DE700MM. FORN. E ASSENT.</v>
          </cell>
          <cell r="C1824" t="str">
            <v>M</v>
          </cell>
        </row>
        <row r="1825">
          <cell r="A1825" t="str">
            <v>06.009.089-0</v>
          </cell>
          <cell r="B1825" t="str">
            <v>TUBO DE FºFº DUCTIL, CLASSE K-7, C/JUNTA ELASTICA, DIAM. DE800MM. FORN. E ASSENT.</v>
          </cell>
          <cell r="C1825" t="str">
            <v>M</v>
          </cell>
        </row>
        <row r="1826">
          <cell r="A1826" t="str">
            <v>06.009.090-0</v>
          </cell>
          <cell r="B1826" t="str">
            <v>TUBO DE FºFº DUCTIL, CLASSE K-7, C/JUNTA ELASTICA, DIAM. DE900MM. FORN. E ASSENT.</v>
          </cell>
          <cell r="C1826" t="str">
            <v>M</v>
          </cell>
        </row>
        <row r="1827">
          <cell r="A1827" t="str">
            <v>06.009.091-0</v>
          </cell>
          <cell r="B1827" t="str">
            <v>TUBO DE FºFº DUCTIL, CLASSE K-7, C/JUNTA ELASTICA, DIAM. DE1000MM. FORN. E ASSENT.</v>
          </cell>
          <cell r="C1827" t="str">
            <v>M</v>
          </cell>
        </row>
        <row r="1828">
          <cell r="A1828" t="str">
            <v>06.009.092-0</v>
          </cell>
          <cell r="B1828" t="str">
            <v>TUBO DE FºFº DUCTIL, CLASSE K-7, C/JUNTA ELASTICA, DIAM. DE1200MM. FORN. E ASSENT.</v>
          </cell>
          <cell r="C1828" t="str">
            <v>M</v>
          </cell>
        </row>
        <row r="1829">
          <cell r="A1829" t="str">
            <v>06.009.999-0</v>
          </cell>
          <cell r="B1829" t="str">
            <v>FAMILIA 06.009TUBOS DE F.F. (P/PRESSAO)</v>
          </cell>
        </row>
        <row r="1830">
          <cell r="A1830" t="str">
            <v>06.011.101-0</v>
          </cell>
          <cell r="B1830" t="str">
            <v>ASSENTAMENTO S/FORN. DE TUBO ATE 1,00M DE COMPR. OU CONEXAODE FºFº OU ACO, C/FLANGES, CLASSE PN-10, DIAM. DE 50MM</v>
          </cell>
          <cell r="C1830" t="str">
            <v>UN</v>
          </cell>
        </row>
        <row r="1831">
          <cell r="A1831" t="str">
            <v>06.011.102-0</v>
          </cell>
          <cell r="B1831" t="str">
            <v>ASSENTAMENTO S/FORN. DE TUBO ATE 1,00M DE COMPR. OU CONEXAODE FºFº OU ACO, C/FLANGES, CLASSE PN-10, DIAM. DE 75MM</v>
          </cell>
          <cell r="C1831" t="str">
            <v>UN</v>
          </cell>
        </row>
        <row r="1832">
          <cell r="A1832" t="str">
            <v>06.011.103-0</v>
          </cell>
          <cell r="B1832" t="str">
            <v>ASSENTAMENTO S/FORN. DE TUBO ATE 1,00M DE COMPR. OU CONEXAODE FºFº OU ACO, C/FLANGES, CLASSE PN-10, DIAM. DE 100MM</v>
          </cell>
          <cell r="C1832" t="str">
            <v>UN</v>
          </cell>
        </row>
        <row r="1833">
          <cell r="A1833" t="str">
            <v>06.011.104-0</v>
          </cell>
          <cell r="B1833" t="str">
            <v>ASSENTAMENTO S/FORN. DE TUBO ATE 1,00M DE COMPR. OU CONEXAODE FºFº OU ACO, C/FLANGES, CLASSE PN-10, DIAM. DE 150MM</v>
          </cell>
          <cell r="C1833" t="str">
            <v>UN</v>
          </cell>
        </row>
        <row r="1834">
          <cell r="A1834" t="str">
            <v>06.011.105-0</v>
          </cell>
          <cell r="B1834" t="str">
            <v>ASSENTAMENTO S/FORN. DE TUBO ATE 1,00M DE COMPR. OU CONEXAODE FºFº OU ACO, C/FLANGES, CLASSE PN-10, DIAM. DE 200MM</v>
          </cell>
          <cell r="C1834" t="str">
            <v>UN</v>
          </cell>
        </row>
        <row r="1835">
          <cell r="A1835" t="str">
            <v>06.011.106-0</v>
          </cell>
          <cell r="B1835" t="str">
            <v>ASSENTAMENTO S/FORN. DE TUBO ATE 1,00M DE COMPR. OU CONEXAODE FºFº OU ACO, C/FLANGES, CLASSE PN-10, DIAM. DE 250MM</v>
          </cell>
          <cell r="C1835" t="str">
            <v>UN</v>
          </cell>
        </row>
        <row r="1836">
          <cell r="A1836" t="str">
            <v>06.011.107-0</v>
          </cell>
          <cell r="B1836" t="str">
            <v>ASSENTAMENTO S/FORN. DE TUBO ATE 1,00M DE COMPR. OU CONEXAODE FºFº OU ACO, C/FLANGES, CLASSE PN-10, DIAM. DE 300MM</v>
          </cell>
          <cell r="C1836" t="str">
            <v>UN</v>
          </cell>
        </row>
        <row r="1837">
          <cell r="A1837" t="str">
            <v>06.011.108-0</v>
          </cell>
          <cell r="B1837" t="str">
            <v>ASSENTAMENTO S/FORN. DE TUBO ATE 1,00M DE COMPR. OU CONEXAODE FºFº OU ACO, C/FLANGES, CLASSE PN-10, DIAM. DE 350MM</v>
          </cell>
          <cell r="C1837" t="str">
            <v>UN</v>
          </cell>
        </row>
        <row r="1838">
          <cell r="A1838" t="str">
            <v>06.011.109-0</v>
          </cell>
          <cell r="B1838" t="str">
            <v>ASSENTAMENTO S/FORN. DE TUBO ATE 1,00M DE COMPR. OU CONEXAODE FºFº OU ACO, C/FLANGES, CLASSE PN-10, DIAM. DE 400MM</v>
          </cell>
          <cell r="C1838" t="str">
            <v>UN</v>
          </cell>
        </row>
        <row r="1839">
          <cell r="A1839" t="str">
            <v>06.011.111-0</v>
          </cell>
          <cell r="B1839" t="str">
            <v>ASSENTAMENTO S/FORN. DE TUBO ATE 1,00M DE COMPR. OU CONEXAODE FºFº OU ACO, C/FLANGES, CLASSE PN-10, DIAM. DE 500MM</v>
          </cell>
          <cell r="C1839" t="str">
            <v>UN</v>
          </cell>
        </row>
        <row r="1840">
          <cell r="A1840" t="str">
            <v>06.011.112-0</v>
          </cell>
          <cell r="B1840" t="str">
            <v>ASSENTAMENTO S/FORN. DE TUBO ATE 1,00M DE COMPR. OU CONEXAODE FºFº OU ACO, C/FLANGES, CLASSE PN-10, DIAM. DE 600MM</v>
          </cell>
          <cell r="C1840" t="str">
            <v>UN</v>
          </cell>
        </row>
        <row r="1841">
          <cell r="A1841" t="str">
            <v>06.011.113-0</v>
          </cell>
          <cell r="B1841" t="str">
            <v>ASSENTAMENTO S/FORN. DE TUBO ATE 1,00M DE COMPR. OU CONEXAODE FºFº OU ACO, C/FLANGES, CLASSE PN-10, DIAM. DE 700MM</v>
          </cell>
          <cell r="C1841" t="str">
            <v>UN</v>
          </cell>
        </row>
        <row r="1842">
          <cell r="A1842" t="str">
            <v>06.011.115-0</v>
          </cell>
          <cell r="B1842" t="str">
            <v>ASSENTAMENTO S/FORN. DE TUBO ATE 1,00M DE COMPR. OU CONEXAODE FºFº OU ACO, C/FLANGES, CLASSE PN-10, DIAM. DE 800MM</v>
          </cell>
          <cell r="C1842" t="str">
            <v>UN</v>
          </cell>
        </row>
        <row r="1843">
          <cell r="A1843" t="str">
            <v>06.011.116-0</v>
          </cell>
          <cell r="B1843" t="str">
            <v>ASSENTAMENTO S/FORN. DE TUBO ATE 1,00M DE COMPR. OU CONEXAODE FºFº OU ACO, C/FLANGES, CLASSE PN-10, DIAM. DE 900MM</v>
          </cell>
          <cell r="C1843" t="str">
            <v>UN</v>
          </cell>
        </row>
        <row r="1844">
          <cell r="A1844" t="str">
            <v>06.011.117-0</v>
          </cell>
          <cell r="B1844" t="str">
            <v>ASSENTAMENTO S/FORN. DE TUBO ATE 1,00M DE COMPR. OU CONEXAODE FºFº OU ACO, C/FLANGES, CLASSE PN-10, DIAM. DE 1000MM</v>
          </cell>
          <cell r="C1844" t="str">
            <v>UN</v>
          </cell>
        </row>
        <row r="1845">
          <cell r="A1845" t="str">
            <v>06.011.119-0</v>
          </cell>
          <cell r="B1845" t="str">
            <v>ASSENTAMENTO S/FORN. DE TUBO ATE 1,00M DE COMPR. OU CONEXAODE FºFº OU ACO, C/FLANGES, CLASSE PN-10, DIAM. DE 1200MM</v>
          </cell>
          <cell r="C1845" t="str">
            <v>UN</v>
          </cell>
        </row>
        <row r="1846">
          <cell r="A1846" t="str">
            <v>06.011.131-0</v>
          </cell>
          <cell r="B1846" t="str">
            <v>ASSENTAMENTO S/FORN. DE TUBO ATE 1,00M DE COMPR. OU CONEXAODE FºFº OU ACO, C/FLANGES, CLASSE PN-16, DIAM. DE 50MM</v>
          </cell>
          <cell r="C1846" t="str">
            <v>UN</v>
          </cell>
        </row>
        <row r="1847">
          <cell r="A1847" t="str">
            <v>06.011.132-0</v>
          </cell>
          <cell r="B1847" t="str">
            <v>ASSENTAMENTO S/FORN. DE TUBO ATE 1,00M DE COMPR. OU CONEXAODE FºFº OU ACO, C/FLANGES, CLASSE PN-16, DIAM. DE 75MM</v>
          </cell>
          <cell r="C1847" t="str">
            <v>UN</v>
          </cell>
        </row>
        <row r="1848">
          <cell r="A1848" t="str">
            <v>06.011.133-0</v>
          </cell>
          <cell r="B1848" t="str">
            <v>ASSENTAMENTO S/FORN. DE TUBO ATE 1,00M DE COMPR. OU CONEXAODE FºFº OU ACO, C/FLANGES, CLASSE PN-16, DIAM. DE 100MM</v>
          </cell>
          <cell r="C1848" t="str">
            <v>UN</v>
          </cell>
        </row>
        <row r="1849">
          <cell r="A1849" t="str">
            <v>06.011.134-0</v>
          </cell>
          <cell r="B1849" t="str">
            <v>ASSENTAMENTO S/FORN. DE TUBO ATE 1,00M DE COMPR. OU CONEXAODE FºFº OU ACO, C/FLANGES, CLASSE PN-16, DIAM. DE 150MM</v>
          </cell>
          <cell r="C1849" t="str">
            <v>UN</v>
          </cell>
        </row>
        <row r="1850">
          <cell r="A1850" t="str">
            <v>06.011.135-0</v>
          </cell>
          <cell r="B1850" t="str">
            <v>ASSENTAMENTO S/FORN. DE TUBO ATE 1,00M DE COMPR. OU CONEXAODE FºFº OU ACO, C/FLANGES, CLASSE PN-16, DIAM. DE 200MM</v>
          </cell>
          <cell r="C1850" t="str">
            <v>UN</v>
          </cell>
        </row>
        <row r="1851">
          <cell r="A1851" t="str">
            <v>06.011.136-0</v>
          </cell>
          <cell r="B1851" t="str">
            <v>ASSENTAMENTO S/FORN. DE TUBO ATE 1,00M DE COMPR. OU CONEXAODE FºFº OU ACO, C/FLANGES, CLASSE PN-16, DIAM. DE 250MM</v>
          </cell>
          <cell r="C1851" t="str">
            <v>UN</v>
          </cell>
        </row>
        <row r="1852">
          <cell r="A1852" t="str">
            <v>06.011.137-0</v>
          </cell>
          <cell r="B1852" t="str">
            <v>ASSENTAMENTO S/FORN. DE TUBO ATE 1,00M DE COMPR. OU CONEXAODE FºFº OU ACO, C/FLANGES, CLASSE PN-16, DIAM. DE 300MM</v>
          </cell>
          <cell r="C1852" t="str">
            <v>UN</v>
          </cell>
        </row>
        <row r="1853">
          <cell r="A1853" t="str">
            <v>06.011.139-0</v>
          </cell>
          <cell r="B1853" t="str">
            <v>ASSENTAMENTO S/FORN. DE TUBO ATE 1,00M DE COMPR. OU CONEXAODE FºFº OU ACO, C/FLANGES, CLASSE PN-16, DIAM. DE 400MM</v>
          </cell>
          <cell r="C1853" t="str">
            <v>UN</v>
          </cell>
        </row>
        <row r="1854">
          <cell r="A1854" t="str">
            <v>06.011.141-0</v>
          </cell>
          <cell r="B1854" t="str">
            <v>ASSENTAMENTO S/FORN. DE TUBO ATE 1,00M DE COMPR. OU CONEXAODE FºFº OU ACO, C/FLANGES, CLASSE PN-16, DIAM. DE 500MM</v>
          </cell>
          <cell r="C1854" t="str">
            <v>UN</v>
          </cell>
        </row>
        <row r="1855">
          <cell r="A1855" t="str">
            <v>06.011.142-0</v>
          </cell>
          <cell r="B1855" t="str">
            <v>ASSENTAMENTO S/FORN. DE TUBO ATE 1,00M DE COMPR. OU CONEXAODE FºFº OU ACO, C/FLANGES, CLASSE PN-16, DIAM. DE 600MM</v>
          </cell>
          <cell r="C1855" t="str">
            <v>UN</v>
          </cell>
        </row>
        <row r="1856">
          <cell r="A1856" t="str">
            <v>06.011.143-0</v>
          </cell>
          <cell r="B1856" t="str">
            <v>ASSENTAMENTO S/FORN. DE TUBO ATE 1,00M DE COMPR. OU CONEXAODE FºFº OU ACO, C/FLANGES, CLASSE PN-16, DIAM. DE 700MM</v>
          </cell>
          <cell r="C1856" t="str">
            <v>UN</v>
          </cell>
        </row>
        <row r="1857">
          <cell r="A1857" t="str">
            <v>06.011.145-0</v>
          </cell>
          <cell r="B1857" t="str">
            <v>ASSENTAMENTO S/FORN. DE TUBO ATE 1,00M DE COMPR. OU CONEXAODE FºFº OU ACO, C/FLANGES, CLASSE PN-16, DIAM. DE 800MM</v>
          </cell>
          <cell r="C1857" t="str">
            <v>UN</v>
          </cell>
        </row>
        <row r="1858">
          <cell r="A1858" t="str">
            <v>06.011.146-0</v>
          </cell>
          <cell r="B1858" t="str">
            <v>ASSENTAMENTO S/FORN. DE TUBO ATE 1,00M DE COMPR. OU CONEXAODE FºFº OU ACO, C/FLANGES, CLASSE PN-16, DIAM. DE 900MM</v>
          </cell>
          <cell r="C1858" t="str">
            <v>UN</v>
          </cell>
        </row>
        <row r="1859">
          <cell r="A1859" t="str">
            <v>06.011.147-0</v>
          </cell>
          <cell r="B1859" t="str">
            <v>ASSENTAMENTO S/FORN. DE TUBO ATE 1,00M DE COMPR. OU CONEXAODE FºFº OU ACO, C/FLANGES, CLASSE PN-16, DIAM. DE 1000MM</v>
          </cell>
          <cell r="C1859" t="str">
            <v>UN</v>
          </cell>
        </row>
        <row r="1860">
          <cell r="A1860" t="str">
            <v>06.011.149-0</v>
          </cell>
          <cell r="B1860" t="str">
            <v>ASSENTAMENTO S/FORN. DE TUBO ATE 1,00M DE COMPR. OU CONEXAODE FºFº OU ACO, C/FLANGES, CLASSE PN-16, DIAM. DE 1200MM</v>
          </cell>
          <cell r="C1860" t="str">
            <v>UN</v>
          </cell>
        </row>
        <row r="1861">
          <cell r="A1861" t="str">
            <v>06.011.161-0</v>
          </cell>
          <cell r="B1861" t="str">
            <v>ASSENTAMENTO S/FORN. DE TUBO ATE 1,00M DE COMPR. OU CONEXAODE FºFº OU ACO, C/FLANGES, CLASSE PN-25, DIAM. DE 50MM</v>
          </cell>
          <cell r="C1861" t="str">
            <v>UN</v>
          </cell>
        </row>
        <row r="1862">
          <cell r="A1862" t="str">
            <v>06.011.162-0</v>
          </cell>
          <cell r="B1862" t="str">
            <v>ASSENTAMENTO S/FORN. DE TUBO ATE 1,00M DE COMPR. OU CONEXAODE FºFº OU ACO, C/FLANGES, CLASSE PN-25, DIAM. DE 75MM</v>
          </cell>
          <cell r="C1862" t="str">
            <v>UN</v>
          </cell>
        </row>
        <row r="1863">
          <cell r="A1863" t="str">
            <v>06.011.163-0</v>
          </cell>
          <cell r="B1863" t="str">
            <v>ASSENTAMENTO S/FORN. DE TUBO ATE 1,00M DE COMPR. OU CONEXAODE FºFº OU ACO, C/FLANGES, CLASSE PN-25, DIAM. DE 100MM</v>
          </cell>
          <cell r="C1863" t="str">
            <v>UN</v>
          </cell>
        </row>
        <row r="1864">
          <cell r="A1864" t="str">
            <v>06.011.164-0</v>
          </cell>
          <cell r="B1864" t="str">
            <v>ASSENTAMENTO S/FORN. DE TUBO ATE 1,00M DE COMPR. OU CONEXAODE FºFº OU ACO, C/FLANGES, CLASSE PN-25, DIAM. DE 150MM</v>
          </cell>
          <cell r="C1864" t="str">
            <v>UN</v>
          </cell>
        </row>
        <row r="1865">
          <cell r="A1865" t="str">
            <v>06.011.165-0</v>
          </cell>
          <cell r="B1865" t="str">
            <v>ASSENTAMENTO S/FORN. DE TUBO ATE 1,00M DE COMPR. OU CONEXAODE FºFº OU ACO, C/FLANGES, CLASSE PN-25, DIAM. DE 200MM</v>
          </cell>
          <cell r="C1865" t="str">
            <v>UN</v>
          </cell>
        </row>
        <row r="1866">
          <cell r="A1866" t="str">
            <v>06.011.166-0</v>
          </cell>
          <cell r="B1866" t="str">
            <v>ASSENTAMENTO S/FORN. DE TUBO ATE 1,00M DE COMPR. OU CONEXAODE FºFº OU ACO, C/FLANGES, CLASSE PN-25, DIAM. DE 250MM</v>
          </cell>
          <cell r="C1866" t="str">
            <v>UN</v>
          </cell>
        </row>
        <row r="1867">
          <cell r="A1867" t="str">
            <v>06.011.167-0</v>
          </cell>
          <cell r="B1867" t="str">
            <v>ASSENTAMENTO S/FORN. DE TUBO ATE 1,00M DE COMPR. OU CONEXAODE FºFº OU ACO, C/FLANGES, CLASSE PN-25, DIAM. DE 300MM</v>
          </cell>
          <cell r="C1867" t="str">
            <v>UN</v>
          </cell>
        </row>
        <row r="1868">
          <cell r="A1868" t="str">
            <v>06.011.169-0</v>
          </cell>
          <cell r="B1868" t="str">
            <v>ASSENTAMENTO S/FORN. DE TUBO ATE 1,00M DE COMPR. OU CONEXAODE FºFº OU ACO, C/FLANGES, CLASSE PN-25, DIAM. DE 400MM</v>
          </cell>
          <cell r="C1868" t="str">
            <v>UN</v>
          </cell>
        </row>
        <row r="1869">
          <cell r="A1869" t="str">
            <v>06.011.171-0</v>
          </cell>
          <cell r="B1869" t="str">
            <v>ASSENTAMENTO S/FORN. DE TUBO ATE 1,00M DE COMPR. OU CONEXAODE FºFº OU ACO, C/FLANGES, CLASSE PN-25, DIAM. DE 500MM</v>
          </cell>
          <cell r="C1869" t="str">
            <v>UN</v>
          </cell>
        </row>
        <row r="1870">
          <cell r="A1870" t="str">
            <v>06.011.172-0</v>
          </cell>
          <cell r="B1870" t="str">
            <v>ASSENTAMENTO S/FORN. DE TUBO ATE 1,00M DE COMPR. OU CONEXAODE FºFº OU ACO, C/FLANGES, CLASSE PN-25, DIAM. DE 600MM</v>
          </cell>
          <cell r="C1870" t="str">
            <v>UN</v>
          </cell>
        </row>
        <row r="1871">
          <cell r="A1871" t="str">
            <v>06.011.173-0</v>
          </cell>
          <cell r="B1871" t="str">
            <v>ASSENTAMENTO S/FORN. DE TUBO ATE 1,00M DE COMPR. OU CONEXAODE FºFº OU ACO, C/FLANGES, CLASSE PN-25, DIAM. DE 700MM</v>
          </cell>
          <cell r="C1871" t="str">
            <v>UN</v>
          </cell>
        </row>
        <row r="1872">
          <cell r="A1872" t="str">
            <v>06.011.175-0</v>
          </cell>
          <cell r="B1872" t="str">
            <v>ASSENTAMENTO S/FORN. DE TUBO ATE 1,00M DE COMPR. OU CONEXAODE FºFº OU ACO, C/FLANGES, CLASSE PN-25, DIAM. DE 800MM</v>
          </cell>
          <cell r="C1872" t="str">
            <v>UN</v>
          </cell>
        </row>
        <row r="1873">
          <cell r="A1873" t="str">
            <v>06.011.176-0</v>
          </cell>
          <cell r="B1873" t="str">
            <v>ASSENTAMENTO S/FORN. DE TUBO ATE 1,00M DE COMPR. OU CONEXAODE FºFº OU ACO, C/FLANGES, CLASSE PN-25, DIAM. DE 900MM</v>
          </cell>
          <cell r="C1873" t="str">
            <v>UN</v>
          </cell>
        </row>
        <row r="1874">
          <cell r="A1874" t="str">
            <v>06.011.177-0</v>
          </cell>
          <cell r="B1874" t="str">
            <v>ASSENTAMENTO S/FORN. DE TUBO ATE 1,00M DE COMPR. OU CONEXAODE FºFº OU ACO, C/FLANGES, CLASSE PN-25, DIAM. DE 1000MM</v>
          </cell>
          <cell r="C1874" t="str">
            <v>UN</v>
          </cell>
        </row>
        <row r="1875">
          <cell r="A1875" t="str">
            <v>06.011.179-0</v>
          </cell>
          <cell r="B1875" t="str">
            <v>ASSENTAMENTO S/FORN. DE TUBO ATE 1,00M DE COMPR. OU CONEXAODE FºFº OU ACO, C/FLANGES, CLASSE PN-25, DIAM. DE 1200MM</v>
          </cell>
          <cell r="C1875" t="str">
            <v>UN</v>
          </cell>
        </row>
        <row r="1876">
          <cell r="A1876" t="str">
            <v>06.011.191-0</v>
          </cell>
          <cell r="B1876" t="str">
            <v>CUSTO ADIC. AOS ITENS 06.011.101 A 06.011.179, P/M DE TUBO EXCED. A 1,00M DE COMPR. E DIAM. DE 50MM</v>
          </cell>
          <cell r="C1876" t="str">
            <v>M</v>
          </cell>
        </row>
        <row r="1877">
          <cell r="A1877" t="str">
            <v>06.011.192-0</v>
          </cell>
          <cell r="B1877" t="str">
            <v>CUSTO ADIC. AOS ITENS 06.011.101 A 06.011.179, P/M DE TUBO EXCED. A 1,00M DE COMPR. E DIAM. DE 75MM</v>
          </cell>
          <cell r="C1877" t="str">
            <v>M</v>
          </cell>
        </row>
        <row r="1878">
          <cell r="A1878" t="str">
            <v>06.011.193-0</v>
          </cell>
          <cell r="B1878" t="str">
            <v>CUSTO ADIC. AOS ITENS 06.011.101 A 06.011.179, P/M DE TUBO EXCED. A 1,00M DE COMPR. E DIAM. DE 100MM</v>
          </cell>
          <cell r="C1878" t="str">
            <v>M</v>
          </cell>
        </row>
        <row r="1879">
          <cell r="A1879" t="str">
            <v>06.011.194-0</v>
          </cell>
          <cell r="B1879" t="str">
            <v>CUSTO ADIC. AOS ITENS 06.011.101 A 06.011.179, P/M DE TUBO EXCED. A 1,00M DE COMPR. E DIAM. DE 150MM</v>
          </cell>
          <cell r="C1879" t="str">
            <v>M</v>
          </cell>
        </row>
        <row r="1880">
          <cell r="A1880" t="str">
            <v>06.011.195-0</v>
          </cell>
          <cell r="B1880" t="str">
            <v>CUSTO ADIC. AOS ITENS 06.011.101 A 06.011.179, P/M DE TUBO EXCED. A 1,00M DE COMPR. E DIAM. DE 200MM</v>
          </cell>
          <cell r="C1880" t="str">
            <v>M</v>
          </cell>
        </row>
        <row r="1881">
          <cell r="A1881" t="str">
            <v>06.011.196-0</v>
          </cell>
          <cell r="B1881" t="str">
            <v>CUSTO ADIC. AOS ITENS 06.011.101 A 06.011.179, P/M DE TUBO EXCED. A 1,00M DE COMPR. E DIAM. DE 250MM</v>
          </cell>
          <cell r="C1881" t="str">
            <v>M</v>
          </cell>
        </row>
        <row r="1882">
          <cell r="A1882" t="str">
            <v>06.011.197-0</v>
          </cell>
          <cell r="B1882" t="str">
            <v>CUSTO ADIC. AOS ITENS 06.011.101 A 06.011.179, P/M DE TUBO EXCED. A 1,00M DE COMPR. E DIAM. 300MM</v>
          </cell>
          <cell r="C1882" t="str">
            <v>M</v>
          </cell>
        </row>
        <row r="1883">
          <cell r="A1883" t="str">
            <v>06.011.198-0</v>
          </cell>
          <cell r="B1883" t="str">
            <v>CUSTO ADIC. AOS ITENS 06.011.101 A 06.011.179, P/M DE TUBO EXCED. A 1,00M DE COMPR. E DIAM. DE 350MM</v>
          </cell>
          <cell r="C1883" t="str">
            <v>M</v>
          </cell>
        </row>
        <row r="1884">
          <cell r="A1884" t="str">
            <v>06.011.199-0</v>
          </cell>
          <cell r="B1884" t="str">
            <v>CUSTO ADIC. AOS ITENS 06.011.101 A 06.011.179, P/M DE TUBO EXCED. A 1,00M DE COMPR. E DIAM. DE 400MM</v>
          </cell>
          <cell r="C1884" t="str">
            <v>M</v>
          </cell>
        </row>
        <row r="1885">
          <cell r="A1885" t="str">
            <v>06.011.201-0</v>
          </cell>
          <cell r="B1885" t="str">
            <v>CUSTO ADIC. AOS ITENS 06.011.101 A 06.011.179, P/M DE TUBO EXCED. A 1,00M DE COMPR. E DIAM. DE 500MM</v>
          </cell>
          <cell r="C1885" t="str">
            <v>M</v>
          </cell>
        </row>
        <row r="1886">
          <cell r="A1886" t="str">
            <v>06.011.202-0</v>
          </cell>
          <cell r="B1886" t="str">
            <v>CUSTO ADIC. AOS ITENS 06.011.101 A 06.011.179, P/M DE TUBO EXCED. A 1,00M DE COMPR. E DIAM. DE 600MM</v>
          </cell>
          <cell r="C1886" t="str">
            <v>M</v>
          </cell>
        </row>
        <row r="1887">
          <cell r="A1887" t="str">
            <v>06.011.203-0</v>
          </cell>
          <cell r="B1887" t="str">
            <v>CUSTO ADIC. AOS ITENS 06.011.101 A 06.011.179, P/M DE TUBO EXCED. A 1,00M DE COMPR. E DIAM. DE 700MM</v>
          </cell>
          <cell r="C1887" t="str">
            <v>M</v>
          </cell>
        </row>
        <row r="1888">
          <cell r="A1888" t="str">
            <v>06.011.205-0</v>
          </cell>
          <cell r="B1888" t="str">
            <v>CUSTO ADIC. AOS ITENS 06.011.101 A 06.011.179, P/M DE TUBO EXCED. A 1,00M DE COMPR. E DIAM. DE 800MM</v>
          </cell>
          <cell r="C1888" t="str">
            <v>M</v>
          </cell>
        </row>
        <row r="1889">
          <cell r="A1889" t="str">
            <v>06.011.206-0</v>
          </cell>
          <cell r="B1889" t="str">
            <v>CUSTO ADIC. AOS ITENS 06.011.101 A 06.011.179, P/M DE TUBO EXCED. A 1,00M DE COMPR. E DIAM. DE 900MM</v>
          </cell>
          <cell r="C1889" t="str">
            <v>M</v>
          </cell>
        </row>
        <row r="1890">
          <cell r="A1890" t="str">
            <v>06.011.207-0</v>
          </cell>
          <cell r="B1890" t="str">
            <v>CUSTO ADIC. AOS ITENS 06.011.101 A 06.011.179, P/M DE TUBO EXCED. A 1,00M DE COMPR. E DIAM. DE 1000MM</v>
          </cell>
          <cell r="C1890" t="str">
            <v>M</v>
          </cell>
        </row>
        <row r="1891">
          <cell r="A1891" t="str">
            <v>06.011.209-0</v>
          </cell>
          <cell r="B1891" t="str">
            <v>CUSTO ADIC. AOS ITENS 06.011.101 A 06.011.179, P/M DE TUBO EXCED. A 1,00M DE COMPR. E DIAM. DE 1200MM</v>
          </cell>
          <cell r="C1891" t="str">
            <v>M</v>
          </cell>
        </row>
        <row r="1892">
          <cell r="A1892" t="str">
            <v>06.011.221-0</v>
          </cell>
          <cell r="B1892" t="str">
            <v>MONTAGEM S/FORN. DE VALVULA DE GAVETA, DE RETENCAO, VENTOSA,HEDRANTE, ETC, C/FLANGES, CLASSE PN-10, DIAM. DE 50MM</v>
          </cell>
          <cell r="C1892" t="str">
            <v>UN</v>
          </cell>
        </row>
        <row r="1893">
          <cell r="A1893" t="str">
            <v>06.011.222-0</v>
          </cell>
          <cell r="B1893" t="str">
            <v>MONTAGEM S/FORN. DE VALVULA DE GAVETA, DE RETENCAO, VENTOSA,HIDRANTE, ETC, C/FLANGES, CLASSE PN-10, DIAM., DE 75MM</v>
          </cell>
          <cell r="C1893" t="str">
            <v>UN</v>
          </cell>
        </row>
        <row r="1894">
          <cell r="A1894" t="str">
            <v>06.011.223-0</v>
          </cell>
          <cell r="B1894" t="str">
            <v>MONTAGEM S/FORN. DE VALVULA DE GAVETA, DE RETENCAO, VENTOSA,HIDRANTE, ETC, C/FLANGES, CLASSE PN-10, DIAM. DE 100MM</v>
          </cell>
          <cell r="C1894" t="str">
            <v>UN</v>
          </cell>
        </row>
        <row r="1895">
          <cell r="A1895" t="str">
            <v>06.011.224-0</v>
          </cell>
          <cell r="B1895" t="str">
            <v>MONTAGEM S/FORN. DE VALVULA DE GAVETA, DE RETENCAO, VENTOSA,HIDRANTE, ETC, C/FLANGES, CLASSE PN-10, DIAM. DE 150MM</v>
          </cell>
          <cell r="C1895" t="str">
            <v>UN</v>
          </cell>
        </row>
        <row r="1896">
          <cell r="A1896" t="str">
            <v>06.011.225-0</v>
          </cell>
          <cell r="B1896" t="str">
            <v>MONTAGEM S/FORN. DE VALVULA DE GAVETA, DE RETENCAO, VENTOSA,HIDRANTE, C/FLANGES, CLASSE PN-10, DIAM. DE 200MM</v>
          </cell>
          <cell r="C1896" t="str">
            <v>UN</v>
          </cell>
        </row>
        <row r="1897">
          <cell r="A1897" t="str">
            <v>06.011.226-0</v>
          </cell>
          <cell r="B1897" t="str">
            <v>MONTAGEM S/FORN. DE VALVULA DE GAVETA, DE RETENCAO, VENTOSA,HIDRANTE, ETC, C/FLANGES, CLASSE PN-10, DIAM. DE 250MM</v>
          </cell>
          <cell r="C1897" t="str">
            <v>UN</v>
          </cell>
        </row>
        <row r="1898">
          <cell r="A1898" t="str">
            <v>06.011.227-0</v>
          </cell>
          <cell r="B1898" t="str">
            <v>MONTAGEM S/FORN. DE VALVULA DE GAVETA, DE RETENCAO, VENTOSA,HIDRANTE, ETC, C/FLANGES, CLASSE PN-10, DIAM. DE 300MM</v>
          </cell>
          <cell r="C1898" t="str">
            <v>UN</v>
          </cell>
        </row>
        <row r="1899">
          <cell r="A1899" t="str">
            <v>06.011.228-0</v>
          </cell>
          <cell r="B1899" t="str">
            <v>MONTAGEM S/FORN. DE VALVULA DE GAVETA, DE RETENCAO, VENTOSA,HIDRANTE, ETC, C/FLANGES, CLASSE PN-10, DIAM. DE 350MM</v>
          </cell>
          <cell r="C1899" t="str">
            <v>UN</v>
          </cell>
        </row>
        <row r="1900">
          <cell r="A1900" t="str">
            <v>06.011.229-0</v>
          </cell>
          <cell r="B1900" t="str">
            <v>MONTAGEM S/FORN. DE VALVULA DE GAVETA, DE RETENCAO, VENTOSA,HIDRANTE, ETC, C/FLANGES, CLASSE PN-10, DIAM. DE 400MM</v>
          </cell>
          <cell r="C1900" t="str">
            <v>UN</v>
          </cell>
        </row>
        <row r="1901">
          <cell r="A1901" t="str">
            <v>06.011.231-0</v>
          </cell>
          <cell r="B1901" t="str">
            <v>MONTAGEM S/FORN. DE VALVULA DE GAVETA, DE RETENCAO, VENTOSA,HIDRANTE, ETC, C/FLANGES, CLASSE PN-10, DIAM. DE 500MM</v>
          </cell>
          <cell r="C1901" t="str">
            <v>UN</v>
          </cell>
        </row>
        <row r="1902">
          <cell r="A1902" t="str">
            <v>06.011.232-0</v>
          </cell>
          <cell r="B1902" t="str">
            <v>MONTAGEM S/FORN. DE VALVULA DE GAVETA, DE RETENCAO, VENTOSA,HIDRANTE, ETC, C/FLANGES, CLASSE PN-10, DIAM. DE 600MM</v>
          </cell>
          <cell r="C1902" t="str">
            <v>UN</v>
          </cell>
        </row>
        <row r="1903">
          <cell r="A1903" t="str">
            <v>06.011.233-0</v>
          </cell>
          <cell r="B1903" t="str">
            <v>MONTAGEM S/FORN. DE VALVULA DE GAVETA, DE RETENCAO, VENTOSA,HIDRANTE, ETC, C/FLANGES, CLASSE PN-10, DIAM. DE 700MM</v>
          </cell>
          <cell r="C1903" t="str">
            <v>UN</v>
          </cell>
        </row>
        <row r="1904">
          <cell r="A1904" t="str">
            <v>06.011.235-0</v>
          </cell>
          <cell r="B1904" t="str">
            <v>MONTAGEM S/FORN. DE VALVULA DE GAVETA, DE RETENCAO, VENTOSA,HIDRANTE, ETC, C/FLANGES, CLASSE PN-10, DIAM. DE 800MM</v>
          </cell>
          <cell r="C1904" t="str">
            <v>UN</v>
          </cell>
        </row>
        <row r="1905">
          <cell r="A1905" t="str">
            <v>06.011.236-0</v>
          </cell>
          <cell r="B1905" t="str">
            <v>MONTAGEM S/FORN. DE VALVULA DE GAVETA, DE RETENCAO, VENTOSA,HIDRANTE, ETC, C/FLANGES, CLASSE PN-10, DIAM. DE 900MM</v>
          </cell>
          <cell r="C1905" t="str">
            <v>UN</v>
          </cell>
        </row>
        <row r="1906">
          <cell r="A1906" t="str">
            <v>06.011.237-0</v>
          </cell>
          <cell r="B1906" t="str">
            <v>MONTAGEM S/FORN. DE VALVULA DE GAVETA, DE RETENCAO, VENTOSA,HIDRANTE, ETC, C/FLANGES, CLASSE PN-10, DIAM. DE 1000MM</v>
          </cell>
          <cell r="C1906" t="str">
            <v>UN</v>
          </cell>
        </row>
        <row r="1907">
          <cell r="A1907" t="str">
            <v>06.011.239-0</v>
          </cell>
          <cell r="B1907" t="str">
            <v>MONTAGEM S/FORN. DE VALVULA DE GAVETA, DE RETENCAO, VENTOSA,HIDRANTE, ETC, C/FLANGES, CLASSE PN-10, DIAM. DE 1200MM</v>
          </cell>
          <cell r="C1907" t="str">
            <v>UN</v>
          </cell>
        </row>
        <row r="1908">
          <cell r="A1908" t="str">
            <v>06.011.251-0</v>
          </cell>
          <cell r="B1908" t="str">
            <v>MONTAGEM S/FORN. DE VALVULA DE GAVETA, DE RETENCAO, VENTOSA,HIDRANTE, ETC, C/FLANGES, CLASSE PN-16, DIAM. DE 50MM</v>
          </cell>
          <cell r="C1908" t="str">
            <v>UN</v>
          </cell>
        </row>
        <row r="1909">
          <cell r="A1909" t="str">
            <v>06.011.252-0</v>
          </cell>
          <cell r="B1909" t="str">
            <v>MONTAGEM S/FORN. DE VALVULA DE GAVETA, DE RETENCAO, VENTOSA,HIDRANTE, ETC, C/FLANGES, CLASSE PN-16, DIAM. DE 75MM</v>
          </cell>
          <cell r="C1909" t="str">
            <v>UN</v>
          </cell>
        </row>
        <row r="1910">
          <cell r="A1910" t="str">
            <v>06.011.253-0</v>
          </cell>
          <cell r="B1910" t="str">
            <v>MONTAGEM S/FORN. DE VALVULA DE GAVETA, DE RETENCAO, VENTOSA,HIDRANTE, ETC, C/FLANGES, CLASSE PN-16, DIAM. DE 100MM</v>
          </cell>
          <cell r="C1910" t="str">
            <v>UN</v>
          </cell>
        </row>
        <row r="1911">
          <cell r="A1911" t="str">
            <v>06.011.254-0</v>
          </cell>
          <cell r="B1911" t="str">
            <v>MONTAGEM S/FORN. DE VALVULA DE GAVETA, DE RETENCAO, VENTOSA,HIDRANTE, ETC, C/FLANGES, CLASSE PN-16, DIAM. DE 150MM</v>
          </cell>
          <cell r="C1911" t="str">
            <v>UN</v>
          </cell>
        </row>
        <row r="1912">
          <cell r="A1912" t="str">
            <v>06.011.255-0</v>
          </cell>
          <cell r="B1912" t="str">
            <v>MONTAGEM S/FORN. DE VALVULA DE GAVETA, DE RETENCAO, VENTOSA,HIDRANTE, ETC, C/FLANGES, CLASSE PN-16, DIAM. DE 200MM</v>
          </cell>
          <cell r="C1912" t="str">
            <v>UN</v>
          </cell>
        </row>
        <row r="1913">
          <cell r="A1913" t="str">
            <v>06.011.256-0</v>
          </cell>
          <cell r="B1913" t="str">
            <v>MONTAGEM S/FORN. DE VALVULA DE GAVETA, DE RETENCAO, VENTOSA,HIDRANTE, ETC, C/FLANGES, CLASSE PN-16, DIAM. DE 250MM</v>
          </cell>
          <cell r="C1913" t="str">
            <v>UN</v>
          </cell>
        </row>
        <row r="1914">
          <cell r="A1914" t="str">
            <v>06.011.257-0</v>
          </cell>
          <cell r="B1914" t="str">
            <v>MONTAGEM S/FORN. DE VALVULA DE GAVETA, DE RETENCAO, VENTOSA,HIDRANTE, ETC, C/FLANGES, CLASSE PN-16, DIAM. DE 300MM</v>
          </cell>
          <cell r="C1914" t="str">
            <v>UN</v>
          </cell>
        </row>
        <row r="1915">
          <cell r="A1915" t="str">
            <v>06.011.259-0</v>
          </cell>
          <cell r="B1915" t="str">
            <v>MONTAGEM S/FORN. DE VALVULA DE GAVETA, DE RETENCAO, VENTOSA,HIDRANTE, ETC, C/FLANGES, CLASSE PN-16, DIAM. DE 400MM</v>
          </cell>
          <cell r="C1915" t="str">
            <v>UN</v>
          </cell>
        </row>
        <row r="1916">
          <cell r="A1916" t="str">
            <v>06.011.261-0</v>
          </cell>
          <cell r="B1916" t="str">
            <v>MONTAGEM S/FORN. DE VALVULA DE GAVETA, DE RETENCAO, VENTOSA,HIDRANTE, ETC, C/FLANGES, CLASSE PN-16, DIAM. DE 500MM</v>
          </cell>
          <cell r="C1916" t="str">
            <v>UN</v>
          </cell>
        </row>
        <row r="1917">
          <cell r="A1917" t="str">
            <v>06.011.262-0</v>
          </cell>
          <cell r="B1917" t="str">
            <v>MONTAGEM S/FORN. DE VALVULA DE GAVETA, DE RETENCAO, VENTOSA,HIDRANTE, ETC, C/FLANGES, CLASSE PN-16, DIAM. DE 600MM</v>
          </cell>
          <cell r="C1917" t="str">
            <v>UN</v>
          </cell>
        </row>
        <row r="1918">
          <cell r="A1918" t="str">
            <v>06.011.263-0</v>
          </cell>
          <cell r="B1918" t="str">
            <v>MONTAGEM S/FORN. DE VALVULA DE GAVETA, DE RETENCAO, VENTOSA,HIDRANTE, ETC, C/FLANGES, CLASSE PN-16, DIAM. DE 700MM</v>
          </cell>
          <cell r="C1918" t="str">
            <v>UN</v>
          </cell>
        </row>
        <row r="1919">
          <cell r="A1919" t="str">
            <v>06.011.265-0</v>
          </cell>
          <cell r="B1919" t="str">
            <v>MONTAGEM S/FORN. DE VALVULA DE GAVETA, DE RETENCAO, VENTOSA,HIDRANTE, ETC, C/FLANGES, CLASSE PN-16, DIAM. DE 800MM</v>
          </cell>
          <cell r="C1919" t="str">
            <v>UN</v>
          </cell>
        </row>
        <row r="1920">
          <cell r="A1920" t="str">
            <v>06.011.266-0</v>
          </cell>
          <cell r="B1920" t="str">
            <v>MONTAGEM S/FORN. DE VALVULA DE GAVETA, DE RETENCAO, VENTOSA,HIDRANTE, ETC, C/FLANGES, CLASSE PN-16, DIAM. DE 900MM</v>
          </cell>
          <cell r="C1920" t="str">
            <v>UN</v>
          </cell>
        </row>
        <row r="1921">
          <cell r="A1921" t="str">
            <v>06.011.267-0</v>
          </cell>
          <cell r="B1921" t="str">
            <v>MONTAGEM S/FORN. DE VALVULA DE GAVETA, DE RETENCAO, VENTOSA,HIDRANTE, ETC, C/FLANGES, CLASSE PN-16, DIAM. DE 1000MM</v>
          </cell>
          <cell r="C1921" t="str">
            <v>UN</v>
          </cell>
        </row>
        <row r="1922">
          <cell r="A1922" t="str">
            <v>06.011.269-0</v>
          </cell>
          <cell r="B1922" t="str">
            <v>MONTAGEM S/FORN. DE VALVULA DE GAVETA, DE RETENCAO, VENTOSA,HIDRANTE, ETC, C/FLANGES, CLASSE PN-16, DIAM. DE 1200MM</v>
          </cell>
          <cell r="C1922" t="str">
            <v>UN</v>
          </cell>
        </row>
        <row r="1923">
          <cell r="A1923" t="str">
            <v>06.011.281-0</v>
          </cell>
          <cell r="B1923" t="str">
            <v>MONTAGEM S/FORN. DE VALVULA DE GAVETA, DE RETENCAO, VENTOSA,HIDRANTE, ETC, C/FLANGES, CLASSE PN-25, DIAM. DE 50MM</v>
          </cell>
          <cell r="C1923" t="str">
            <v>UN</v>
          </cell>
        </row>
        <row r="1924">
          <cell r="A1924" t="str">
            <v>06.011.282-0</v>
          </cell>
          <cell r="B1924" t="str">
            <v>MONTAGEM S/FORN. DE VALVULA DE GAVETA, DE RETENCAO, VENTOSA,HIDRANTE, ETC, C/FLANGES, CLASSE PN-25, DIAM. DE 75MM</v>
          </cell>
          <cell r="C1924" t="str">
            <v>UN</v>
          </cell>
        </row>
        <row r="1925">
          <cell r="A1925" t="str">
            <v>06.011.283-0</v>
          </cell>
          <cell r="B1925" t="str">
            <v>MONTAGEM S/FORN. DE VALVULA DE GAVETA, DE RETENCAO, VENTOSA,HIDRANTE, ETC, C/FLANGES, CLASSE PN-25, DIAM. DE 100MM</v>
          </cell>
          <cell r="C1925" t="str">
            <v>UN</v>
          </cell>
        </row>
        <row r="1926">
          <cell r="A1926" t="str">
            <v>06.011.284-0</v>
          </cell>
          <cell r="B1926" t="str">
            <v>MONTAGEM S/FORN. DE VALVULA DE GAVETA, DE RETENCAO, VENTOSA,HIDRANTE, ETC, C/FLANGES, CLASSE PN-25, DIAM. DE 150MM</v>
          </cell>
          <cell r="C1926" t="str">
            <v>UN</v>
          </cell>
        </row>
        <row r="1927">
          <cell r="A1927" t="str">
            <v>06.011.285-0</v>
          </cell>
          <cell r="B1927" t="str">
            <v>MONTAGEM S/FORN. DE VALVULA DE GAVETA, DE RETENCAO, VENTOSA,HIDRANTE, ETC, C/FLANGES, CLASSE PN-25, DIAM. DE 200MM</v>
          </cell>
          <cell r="C1927" t="str">
            <v>UN</v>
          </cell>
        </row>
        <row r="1928">
          <cell r="A1928" t="str">
            <v>06.011.286-0</v>
          </cell>
          <cell r="B1928" t="str">
            <v>MONTAGEM S/FORN. DE VALVULA DE GAVETA, DE RETENCAO, VENTOSA,HIDRANTE, ETC, C/FLANGES, CLASSE PN-25, DIAM. DE 250MM</v>
          </cell>
          <cell r="C1928" t="str">
            <v>UN</v>
          </cell>
        </row>
        <row r="1929">
          <cell r="A1929" t="str">
            <v>06.011.287-0</v>
          </cell>
          <cell r="B1929" t="str">
            <v>MONTAGEM S/FORN. DE VALVULA DE GAVETA, DE RETENCAO, VENTOSA,HIDRANTE, ETC, C/FLANGES, CLASSE PN-25, DIAM. DE 300MM</v>
          </cell>
          <cell r="C1929" t="str">
            <v>UN</v>
          </cell>
        </row>
        <row r="1930">
          <cell r="A1930" t="str">
            <v>06.011.289-0</v>
          </cell>
          <cell r="B1930" t="str">
            <v>MONTAGEM S/FORN. DE VALVULA DE GAVETA, DE RETENCAO, VENTOSA,HIDRANTE, ETC, C/FLANGES, CLASSE PN-25, DIAM. DE 400MM</v>
          </cell>
          <cell r="C1930" t="str">
            <v>UN</v>
          </cell>
        </row>
        <row r="1931">
          <cell r="A1931" t="str">
            <v>06.011.291-0</v>
          </cell>
          <cell r="B1931" t="str">
            <v>MONTAGEM S/FORN. DE VALVULA DE GAVETA, DE RETENCAO, VENTOSA,HIDRANTE, ETC, C/FLANGES, CLASSE PN-25, DIAM. DE 500MM</v>
          </cell>
          <cell r="C1931" t="str">
            <v>UN</v>
          </cell>
        </row>
        <row r="1932">
          <cell r="A1932" t="str">
            <v>06.011.292-0</v>
          </cell>
          <cell r="B1932" t="str">
            <v>MONTAGEM S/FORN. DE VALVULA DE GAVETA, DE RETENCAO, VENTOSA,HIDRANTE, ETC, C/FLANGES, CLASSE PN-25, DIAM. DE 600MM</v>
          </cell>
          <cell r="C1932" t="str">
            <v>UN</v>
          </cell>
        </row>
        <row r="1933">
          <cell r="A1933" t="str">
            <v>06.011.293-0</v>
          </cell>
          <cell r="B1933" t="str">
            <v>MONTAGEM S/FORN. DE VALVULA DE GAVETA, DE RETENCAO, VENTOSA,HIDRANTE, ETC, C/FLANGES, CLASSE PN-25, DIAM. DE 700MM</v>
          </cell>
          <cell r="C1933" t="str">
            <v>UN</v>
          </cell>
        </row>
        <row r="1934">
          <cell r="A1934" t="str">
            <v>06.011.295-0</v>
          </cell>
          <cell r="B1934" t="str">
            <v>MONTAGEM S/FORN. DE VALVULA DE GAVETA, DE RETENCAO, VENTOSA,HIDRANTE, ETC, C/FLANGES, CLASSE PN-25, DIAM. DE 800MM</v>
          </cell>
          <cell r="C1934" t="str">
            <v>UN</v>
          </cell>
        </row>
        <row r="1935">
          <cell r="A1935" t="str">
            <v>06.011.296-0</v>
          </cell>
          <cell r="B1935" t="str">
            <v>MONTAGEM S/FORN. DE VALVULA DE GAVETA, DE RETENCAO, VENTOSA,HIDRANTE, ETC, C/FLANGES, CLASSE PN-25, DIAM. DE 900MM</v>
          </cell>
          <cell r="C1935" t="str">
            <v>UN</v>
          </cell>
        </row>
        <row r="1936">
          <cell r="A1936" t="str">
            <v>06.011.297-0</v>
          </cell>
          <cell r="B1936" t="str">
            <v>MONTAGEM S/FORN. DE VALVULA DE GAVETA, DE RETENCAO, VENTOSA,HIDRANTE, ETC, C/FLANGES, CLASSE PN-25, DIAM. DE 1000MM</v>
          </cell>
          <cell r="C1936" t="str">
            <v>UN</v>
          </cell>
        </row>
        <row r="1937">
          <cell r="A1937" t="str">
            <v>06.011.299-0</v>
          </cell>
          <cell r="B1937" t="str">
            <v>MONTAGEM S/FORN. DE VALVULA DE GAVETA, DE RETENCAO, VENTOSA,HIDRANTE, ETC, C/FLANGES, CLASSE PN-25, DIAM. DE 1200MM</v>
          </cell>
          <cell r="C1937" t="str">
            <v>UN</v>
          </cell>
        </row>
        <row r="1938">
          <cell r="A1938" t="str">
            <v>06.011.311-0</v>
          </cell>
          <cell r="B1938" t="str">
            <v>MONTAGEM S/FORN. DE VALVULA DE BORBOLETA, C/FLANGES, CLASSEPN-10, DIAM. DE 75MM</v>
          </cell>
          <cell r="C1938" t="str">
            <v>UN</v>
          </cell>
        </row>
        <row r="1939">
          <cell r="A1939" t="str">
            <v>06.011.312-0</v>
          </cell>
          <cell r="B1939" t="str">
            <v>MONTAGEM S/FORN. DE VALVULA DE BORBOLETA, C/FLANGES, CLASSEPN-10, DIAM. DE 100MM</v>
          </cell>
          <cell r="C1939" t="str">
            <v>UN</v>
          </cell>
        </row>
        <row r="1940">
          <cell r="A1940" t="str">
            <v>06.011.313-0</v>
          </cell>
          <cell r="B1940" t="str">
            <v>MONTAGEM S/FORN. DE VALVULA DE BORBOLETA, C/FLANGES, CLASSEPN-10, DIAM. DE 150MM</v>
          </cell>
          <cell r="C1940" t="str">
            <v>UN</v>
          </cell>
        </row>
        <row r="1941">
          <cell r="A1941" t="str">
            <v>06.011.314-0</v>
          </cell>
          <cell r="B1941" t="str">
            <v>MONTAGEM S/FORN. DE VALVULA DE BORBOLETA, C/FLANGES, CLASSEPN-10, DIAM. DE 200MM</v>
          </cell>
          <cell r="C1941" t="str">
            <v>UN</v>
          </cell>
        </row>
        <row r="1942">
          <cell r="A1942" t="str">
            <v>06.011.315-0</v>
          </cell>
          <cell r="B1942" t="str">
            <v>MONTAGEM S/FORN. DE VALVULA DE BORBOLETA, C/FLANGES, CLASSEPN-10, DIAM. DE 250MM</v>
          </cell>
          <cell r="C1942" t="str">
            <v>UN</v>
          </cell>
        </row>
        <row r="1943">
          <cell r="A1943" t="str">
            <v>06.011.316-0</v>
          </cell>
          <cell r="B1943" t="str">
            <v>MONTAGEM S/FORN. DE VALVULA DE BORBOLETA, C/FLANGES, CLASSEPN-10, DIAM. DE 300MM</v>
          </cell>
          <cell r="C1943" t="str">
            <v>UN</v>
          </cell>
        </row>
        <row r="1944">
          <cell r="A1944" t="str">
            <v>06.011.317-0</v>
          </cell>
          <cell r="B1944" t="str">
            <v>MONTAGEM S/FORN. DE VALVULA DE BORBOLETA, C/FLANGES, CLASSEPN-10, DIAM. DE 350MM</v>
          </cell>
          <cell r="C1944" t="str">
            <v>UN</v>
          </cell>
        </row>
        <row r="1945">
          <cell r="A1945" t="str">
            <v>06.011.318-0</v>
          </cell>
          <cell r="B1945" t="str">
            <v>MONTAGEM S/FORN. DE VALVULA DE BORBOLETA, C/FLANGES, CLASSEPN-10, DIAM. DE 400MM</v>
          </cell>
          <cell r="C1945" t="str">
            <v>UN</v>
          </cell>
        </row>
        <row r="1946">
          <cell r="A1946" t="str">
            <v>06.011.320-0</v>
          </cell>
          <cell r="B1946" t="str">
            <v>MONTAGEM S/FORN. DE VALVULA DE BORBOLETA, C/FLANGES, CLASSEPN-10, DIAM. DE 500MM</v>
          </cell>
          <cell r="C1946" t="str">
            <v>UN</v>
          </cell>
        </row>
        <row r="1947">
          <cell r="A1947" t="str">
            <v>06.011.321-0</v>
          </cell>
          <cell r="B1947" t="str">
            <v>MONTAGEM S/FORN. DE VALVULA DE BORBOLETA, C/FLANGES, CLASSEPN-10, DIAM. DE 600MM</v>
          </cell>
          <cell r="C1947" t="str">
            <v>UN</v>
          </cell>
        </row>
        <row r="1948">
          <cell r="A1948" t="str">
            <v>06.011.322-0</v>
          </cell>
          <cell r="B1948" t="str">
            <v>MONTAGEM S/FORN. DE VALVULA DE BORBOLETA, C/FLANGES, CLASSEPN-10, DIAM. DE 700MM</v>
          </cell>
          <cell r="C1948" t="str">
            <v>UN</v>
          </cell>
        </row>
        <row r="1949">
          <cell r="A1949" t="str">
            <v>06.011.324-0</v>
          </cell>
          <cell r="B1949" t="str">
            <v>MONTAGEM S/FORN. DE VALVULA DE BORBOLETA, C/FLANGES, CLASSEPN-10, DIAM. DE 800MM</v>
          </cell>
          <cell r="C1949" t="str">
            <v>UN</v>
          </cell>
        </row>
        <row r="1950">
          <cell r="A1950" t="str">
            <v>06.011.325-0</v>
          </cell>
          <cell r="B1950" t="str">
            <v>MONTAGEM S/FORN. DE VALVULA DE BORBOLETA, C/FLANGES, CLASSEPN-10, DIAM. DE 900MM</v>
          </cell>
          <cell r="C1950" t="str">
            <v>UN</v>
          </cell>
        </row>
        <row r="1951">
          <cell r="A1951" t="str">
            <v>06.011.326-0</v>
          </cell>
          <cell r="B1951" t="str">
            <v>MONTAGEM S/FORN. DE VALVULA DE BORBOLETA, C/FLANGES, CLASSEPN-10, DIAM. DE 1000MM</v>
          </cell>
          <cell r="C1951" t="str">
            <v>UN</v>
          </cell>
        </row>
        <row r="1952">
          <cell r="A1952" t="str">
            <v>06.011.328-0</v>
          </cell>
          <cell r="B1952" t="str">
            <v>MONTAGEM S/FORN. DE VALVULA DE BORBOLETA, C/FLANGES, CLASSEPN-10, DIAM. DE 1200MM</v>
          </cell>
          <cell r="C1952" t="str">
            <v>UN</v>
          </cell>
        </row>
        <row r="1953">
          <cell r="A1953" t="str">
            <v>06.011.341-0</v>
          </cell>
          <cell r="B1953" t="str">
            <v>MONTAGEM S/FORN. DE VALVULA DE BORBOLETA, C/FLANGES, CLASSEPN-16, DIAM. DE 75MM</v>
          </cell>
          <cell r="C1953" t="str">
            <v>UN</v>
          </cell>
        </row>
        <row r="1954">
          <cell r="A1954" t="str">
            <v>06.011.342-0</v>
          </cell>
          <cell r="B1954" t="str">
            <v>MONTAGEM S/FORN. DE VALVULA DE BORBOLETA, C/FLANGES, CLASSEPN-16, DIAM. DE 100MM</v>
          </cell>
          <cell r="C1954" t="str">
            <v>UN</v>
          </cell>
        </row>
        <row r="1955">
          <cell r="A1955" t="str">
            <v>06.011.343-0</v>
          </cell>
          <cell r="B1955" t="str">
            <v>MONTAGEM S/FORN. DE VALVULA DE BORBOLETA, C/FLANGES, CLASSEPN-16, DIAM. DE 150MM</v>
          </cell>
          <cell r="C1955" t="str">
            <v>UN</v>
          </cell>
        </row>
        <row r="1956">
          <cell r="A1956" t="str">
            <v>06.011.344-0</v>
          </cell>
          <cell r="B1956" t="str">
            <v>MONTAGEM S/FORN. DE VALVULA DE BORBOLETA, C/FLANGES, CLASSEPN-16, DIAM. DE 200MM</v>
          </cell>
          <cell r="C1956" t="str">
            <v>UN</v>
          </cell>
        </row>
        <row r="1957">
          <cell r="A1957" t="str">
            <v>06.011.345-0</v>
          </cell>
          <cell r="B1957" t="str">
            <v>MONTAGEM S/FORN. DE VALVULA DE BORBOLETA, C/FLANGES, CLASSEPN-16, DIAM. DE 250MM</v>
          </cell>
          <cell r="C1957" t="str">
            <v>UN</v>
          </cell>
        </row>
        <row r="1958">
          <cell r="A1958" t="str">
            <v>06.011.346-0</v>
          </cell>
          <cell r="B1958" t="str">
            <v>MONTAGEM S/FORN. DE VALVULA DE BORBOLETA, C/FLANGES, CLASSEPN-16, DIAM. DE 300MM</v>
          </cell>
          <cell r="C1958" t="str">
            <v>UN</v>
          </cell>
        </row>
        <row r="1959">
          <cell r="A1959" t="str">
            <v>06.011.348-0</v>
          </cell>
          <cell r="B1959" t="str">
            <v>MONTAGEM S/FORN. DE VALVULA DE BORBOLETA, C/FLANGES, CLASSEPN-16, DIAM. DE 400MM</v>
          </cell>
          <cell r="C1959" t="str">
            <v>UN</v>
          </cell>
        </row>
        <row r="1960">
          <cell r="A1960" t="str">
            <v>06.011.350-0</v>
          </cell>
          <cell r="B1960" t="str">
            <v>MONTAGEM S/FORN. DE VALVULA DE BORBOLETA, C/FLANGES, CLASSEPN-16, DIAM. DE 500MM</v>
          </cell>
          <cell r="C1960" t="str">
            <v>UN</v>
          </cell>
        </row>
        <row r="1961">
          <cell r="A1961" t="str">
            <v>06.011.351-0</v>
          </cell>
          <cell r="B1961" t="str">
            <v>MONTAGEM S/FORN. DE VALVULA DE BORBOLETA, C/FLANGES, CLASSEPN-16, DIAM. DE 600MM</v>
          </cell>
          <cell r="C1961" t="str">
            <v>UN</v>
          </cell>
        </row>
        <row r="1962">
          <cell r="A1962" t="str">
            <v>06.011.352-0</v>
          </cell>
          <cell r="B1962" t="str">
            <v>MONTAGEM S/FORN. DE VALVULA DE BORBOLETA, C/FLANGES, CLASSEPN-16, DIAM. DE 700MM</v>
          </cell>
          <cell r="C1962" t="str">
            <v>UN</v>
          </cell>
        </row>
        <row r="1963">
          <cell r="A1963" t="str">
            <v>06.011.354-0</v>
          </cell>
          <cell r="B1963" t="str">
            <v>MONTAGEM S/FORN. DE VALVULA DE BORBOLETA, C/FLANGES, CLASSEPN-16, DIAM. DE 800MM</v>
          </cell>
          <cell r="C1963" t="str">
            <v>UN</v>
          </cell>
        </row>
        <row r="1964">
          <cell r="A1964" t="str">
            <v>06.011.355-0</v>
          </cell>
          <cell r="B1964" t="str">
            <v>MONTAGEM S/FORN. DE VALVULA DE BORBOLETA, C/FLANGES, CLASSEPN-16, DIAM. DE 900MM</v>
          </cell>
          <cell r="C1964" t="str">
            <v>UN</v>
          </cell>
        </row>
        <row r="1965">
          <cell r="A1965" t="str">
            <v>06.011.356-0</v>
          </cell>
          <cell r="B1965" t="str">
            <v>MONTAGEM S/FORN. DE VALVULA DE BORBOLETA, C/FLANGES, CLASSEPN-16, DIAM. DE 1000MM</v>
          </cell>
          <cell r="C1965" t="str">
            <v>UN</v>
          </cell>
        </row>
        <row r="1966">
          <cell r="A1966" t="str">
            <v>06.011.358-0</v>
          </cell>
          <cell r="B1966" t="str">
            <v>MONTAGEM S/FORN. DE VALVULA DE BORBOLETA, C/FLANGES, CLASSEPN-16, DIAM. DE 1200MM</v>
          </cell>
          <cell r="C1966" t="str">
            <v>UN</v>
          </cell>
        </row>
        <row r="1967">
          <cell r="A1967" t="str">
            <v>06.011.999-0</v>
          </cell>
          <cell r="B1967" t="str">
            <v>FAMILIA 06.011REGISTRO GAVETA, TUBOS E CONEXOES F.F.</v>
          </cell>
        </row>
        <row r="1968">
          <cell r="A1968" t="str">
            <v>06.012.001-0</v>
          </cell>
          <cell r="B1968" t="str">
            <v>CAIXA DE AREIA DE CONCR. ARMADO DE 1,00 X 1,00 X 1,80M, P/COLETOR DE AGUAS PLUVIAIS, DIAM. DE 0,40M</v>
          </cell>
          <cell r="C1968" t="str">
            <v>UN</v>
          </cell>
        </row>
        <row r="1969">
          <cell r="A1969" t="str">
            <v>06.012.002-0</v>
          </cell>
          <cell r="B1969" t="str">
            <v>CAIXA DE AREIA DE CONCR. ARMADO DE 1,00 X 1,00 X 1,90M, P/COLETOR DE AGUAS PLUVIAIS, DIAM. DE 0,50M</v>
          </cell>
          <cell r="C1969" t="str">
            <v>UN</v>
          </cell>
        </row>
        <row r="1970">
          <cell r="A1970" t="str">
            <v>06.012.003-0</v>
          </cell>
          <cell r="B1970" t="str">
            <v>CAIXA DE AREIA DE CONCR. ARMADO DE 1,10 X 1,10 X 2,00M, P/COLETOR DE AGUAS PLUVIAIS, DIAM. DE 0,60M</v>
          </cell>
          <cell r="C1970" t="str">
            <v>UN</v>
          </cell>
        </row>
        <row r="1971">
          <cell r="A1971" t="str">
            <v>06.012.004-0</v>
          </cell>
          <cell r="B1971" t="str">
            <v>CAIXA DE AREIA DE CONCR. ARMADO DE 1,20 X 1,20 X 2,10M, P/COLETOR DE AGUAS PLUVIAIS, DIAM. DE 0,70M</v>
          </cell>
          <cell r="C1971" t="str">
            <v>UN</v>
          </cell>
        </row>
        <row r="1972">
          <cell r="A1972" t="str">
            <v>06.012.005-0</v>
          </cell>
          <cell r="B1972" t="str">
            <v>CAIXA DE AREIA DE CONCR. ARMADO DE 1,30 X 1,30 X 2,20M, P/COLETOR DE AGUAS PLUVIAIS, DIAM. DE 0,80M</v>
          </cell>
          <cell r="C1972" t="str">
            <v>UN</v>
          </cell>
        </row>
        <row r="1973">
          <cell r="A1973" t="str">
            <v>06.012.006-0</v>
          </cell>
          <cell r="B1973" t="str">
            <v>CAIXA DE AREIA DE CONCR. ARMADO DE 1,40 X 1,40 X 2,30M, P/COLETOR DE AGUAS PLUVIAIS, DIAM. DE 0,90M</v>
          </cell>
          <cell r="C1973" t="str">
            <v>UN</v>
          </cell>
        </row>
        <row r="1974">
          <cell r="A1974" t="str">
            <v>06.012.007-0</v>
          </cell>
          <cell r="B1974" t="str">
            <v>CAIXA DE AREIA DE CONCR. ARMADO DE 1,50 X 1,50 X 2,40M, P/COLETOR DE AGUAS PLUVIAIS, DIAM. DE 1,00M</v>
          </cell>
          <cell r="C1974" t="str">
            <v>UN</v>
          </cell>
        </row>
        <row r="1975">
          <cell r="A1975" t="str">
            <v>06.012.008-0</v>
          </cell>
          <cell r="B1975" t="str">
            <v>CAIXA DE AREIA DE CONCR. ARMADO DE 1,60 X 1,60 X 2,50M, P/COLETOR DE AGUAS PLUVIAIS, DIAM. DE 1,10M</v>
          </cell>
          <cell r="C1975" t="str">
            <v>UN</v>
          </cell>
        </row>
        <row r="1976">
          <cell r="A1976" t="str">
            <v>06.012.009-0</v>
          </cell>
          <cell r="B1976" t="str">
            <v>CAIXA DE AREIA DE CONCR. ARMADO DE 1,70 X 1,70 X 2,60M, P/COLETOR DE AGUAS PLUVIAIS, DIAM. DE 1,20M</v>
          </cell>
          <cell r="C1976" t="str">
            <v>UN</v>
          </cell>
        </row>
        <row r="1977">
          <cell r="A1977" t="str">
            <v>06.012.015-0</v>
          </cell>
          <cell r="B1977" t="str">
            <v>POCO DE VISITA DE CONCR. ARMADO DE 1,00 X 1,00 X 1,40M, P/COLETOR DE AGUAS PLUVIAIS, DIAM. DE 0,40 A 0,50M</v>
          </cell>
          <cell r="C1977" t="str">
            <v>UN</v>
          </cell>
        </row>
        <row r="1978">
          <cell r="A1978" t="str">
            <v>06.012.016-0</v>
          </cell>
          <cell r="B1978" t="str">
            <v>POCO DE VISITA DE CONCR. ARMADO DE 1,10 X 1,10 X 1,40M, P/COLETOR DE AGUAS PLUVIAIS, DIAM. DE 0,60M</v>
          </cell>
          <cell r="C1978" t="str">
            <v>UN</v>
          </cell>
        </row>
        <row r="1979">
          <cell r="A1979" t="str">
            <v>06.012.017-0</v>
          </cell>
          <cell r="B1979" t="str">
            <v>POCO DE VISITA DE CONCR. ARMADO DE 1,20 X 1,20 X 1,40M, P/COLETOR DE AGUAS PLUVIAIS, DIAM. DE 0,70M</v>
          </cell>
          <cell r="C1979" t="str">
            <v>UN</v>
          </cell>
        </row>
        <row r="1980">
          <cell r="A1980" t="str">
            <v>06.012.018-0</v>
          </cell>
          <cell r="B1980" t="str">
            <v>POCO DE VISITA DE CONCR. ARMADO DE 1,30 X 1,30 X 1,40M, P/COLETOR DE AGUAS PLUVIAIS, DIAM. DE 0,80M</v>
          </cell>
          <cell r="C1980" t="str">
            <v>UN</v>
          </cell>
        </row>
        <row r="1981">
          <cell r="A1981" t="str">
            <v>06.012.019-0</v>
          </cell>
          <cell r="B1981" t="str">
            <v>POCO DE VISITA DE CONCR. ARMADO DE 1,40 X 1,40 X 1,50M, P/COLETOR DE AGUAS PLUVIAIS, DIAM. DE 0,90M</v>
          </cell>
          <cell r="C1981" t="str">
            <v>UN</v>
          </cell>
        </row>
        <row r="1982">
          <cell r="A1982" t="str">
            <v>06.012.020-0</v>
          </cell>
          <cell r="B1982" t="str">
            <v>POCO DE VISITA DE CONCR. ARMADO DE 1,50 X 1,50 X 1,60M, P/COLETOR DE AGUAS PLUVIAIS, DIAM. DE 1,00M</v>
          </cell>
          <cell r="C1982" t="str">
            <v>UN</v>
          </cell>
        </row>
        <row r="1983">
          <cell r="A1983" t="str">
            <v>06.012.021-0</v>
          </cell>
          <cell r="B1983" t="str">
            <v>POCO DE VISITA DE CONCR. ARMADO DE 1,60 X 1,60 X 1,70M, P/COLETOR DE AGUAS PLUVIAIS, DIAM. DE 1,10M</v>
          </cell>
          <cell r="C1983" t="str">
            <v>UN</v>
          </cell>
        </row>
        <row r="1984">
          <cell r="A1984" t="str">
            <v>06.012.022-0</v>
          </cell>
          <cell r="B1984" t="str">
            <v>POCO DE VISITA DE CONCR. ARMADO DE 1,70 X 1,70 X 1,80M, P/COLETOR DE AGUAS PLUVIAIS, DIAM. DE 1,20M</v>
          </cell>
          <cell r="C1984" t="str">
            <v>UN</v>
          </cell>
        </row>
        <row r="1985">
          <cell r="A1985" t="str">
            <v>06.012.039-0</v>
          </cell>
          <cell r="B1985" t="str">
            <v>CAIXA P/REGISTRO DE CONCR. ARMADO DE 1,00 X 1,30 X 2,00M, P/TUBUL. DE FºFº, DIAM. DE 0,60M</v>
          </cell>
          <cell r="C1985" t="str">
            <v>UN</v>
          </cell>
        </row>
        <row r="1986">
          <cell r="A1986" t="str">
            <v>06.012.040-0</v>
          </cell>
          <cell r="B1986" t="str">
            <v>CAIXA P/REGISTRO DE CONCR. ARMADO DE 1,00 X 1,25 X 1,85M, P/TUBUL. DE FºFº, DIAM. DE 0,55M</v>
          </cell>
          <cell r="C1986" t="str">
            <v>UN</v>
          </cell>
        </row>
        <row r="1987">
          <cell r="A1987" t="str">
            <v>06.012.041-0</v>
          </cell>
          <cell r="B1987" t="str">
            <v>CAIXA P/REGISTRO DE CONCR. ARMADO DE 1,00 X 1,20 X 1,70M, P/TUBUL. DE FºFº, DIAM. DE 0,50M</v>
          </cell>
          <cell r="C1987" t="str">
            <v>UN</v>
          </cell>
        </row>
        <row r="1988">
          <cell r="A1988" t="str">
            <v>06.012.042-0</v>
          </cell>
          <cell r="B1988" t="str">
            <v>CAIXA P/REGISTRO DE CONCR. ARMADO DE 1,00 X 1,15 X 1,40M, P/TUBUL. DE FºFº, DIAM. DE 0,45M</v>
          </cell>
          <cell r="C1988" t="str">
            <v>UN</v>
          </cell>
        </row>
        <row r="1989">
          <cell r="A1989" t="str">
            <v>06.012.043-0</v>
          </cell>
          <cell r="B1989" t="str">
            <v>CAIXA P/REGISTRO DE CONCR. ARMADO DE 1,00 X 1,10 X 1,40M, P/TUBUL. DE FºFº, DIAM. DE 0,40M</v>
          </cell>
          <cell r="C1989" t="str">
            <v>UN</v>
          </cell>
        </row>
        <row r="1990">
          <cell r="A1990" t="str">
            <v>06.012.200-0</v>
          </cell>
          <cell r="B1990" t="str">
            <v>POCO DE VISITA DE CONCR. ARMADO DE 1,10 X 1,10 X 1,20M, P/ESGOTO SANIT., DIAM. DE 0,60M, PADRAO CEDAE</v>
          </cell>
          <cell r="C1990" t="str">
            <v>UN</v>
          </cell>
        </row>
        <row r="1991">
          <cell r="A1991" t="str">
            <v>06.012.201-0</v>
          </cell>
          <cell r="B1991" t="str">
            <v>POCO DE VISITA DE CONCR. ARMADO DE 1,10 X 1,10 X 1,50M, P/ESGOTO SANIT., DIAM. DE 0,60M, PADRAO CEDAE</v>
          </cell>
          <cell r="C1991" t="str">
            <v>UN</v>
          </cell>
        </row>
        <row r="1992">
          <cell r="A1992" t="str">
            <v>06.012.202-0</v>
          </cell>
          <cell r="B1992" t="str">
            <v>POCO DE VISITA DE CONCR. ARMADO DE 1,10 X 1,10 X 1,80M, P/ESGOTO SANIT., DIAM. DE 0,60M, PADRAO CEDAE</v>
          </cell>
          <cell r="C1992" t="str">
            <v>UN</v>
          </cell>
        </row>
        <row r="1993">
          <cell r="A1993" t="str">
            <v>06.012.203-0</v>
          </cell>
          <cell r="B1993" t="str">
            <v>POCO DE VISITA DE CONCR. ARMADO DE 1,10 X 1,10 X 2,10M, P/ESGOTO SANIT., DIAM. DE 0,60M, PADRAO CEDAE</v>
          </cell>
          <cell r="C1993" t="str">
            <v>UN</v>
          </cell>
        </row>
        <row r="1994">
          <cell r="A1994" t="str">
            <v>06.012.204-0</v>
          </cell>
          <cell r="B1994" t="str">
            <v>POCO DE VISITA DE CONCR. ARMADO DE 1,10 X 1,10 X 2,40M, P/ESGOTO SANIT., DIAM. DE 0,60M, PADRAO CEDAE</v>
          </cell>
          <cell r="C1994" t="str">
            <v>UN</v>
          </cell>
        </row>
        <row r="1995">
          <cell r="A1995" t="str">
            <v>06.012.205-0</v>
          </cell>
          <cell r="B1995" t="str">
            <v>POCO DE VISITA DE CONCR. ARMADO DE 1,10 X 1,10 X 2,70M, P/ESGOTO SANIT., DIAM. DE 0,60M, PADRAO CEDAE</v>
          </cell>
          <cell r="C1995" t="str">
            <v>UN</v>
          </cell>
        </row>
        <row r="1996">
          <cell r="A1996" t="str">
            <v>06.012.206-0</v>
          </cell>
          <cell r="B1996" t="str">
            <v>POCO DE VISITA DE CONCR. ARMADO DE 1,10 X 1,10 X 3,00M, P/ESGOTO SANIT., DIAM. DE 0,60M, PADRAO CEDAE</v>
          </cell>
          <cell r="C1996" t="str">
            <v>UN</v>
          </cell>
        </row>
        <row r="1997">
          <cell r="A1997" t="str">
            <v>06.012.207-0</v>
          </cell>
          <cell r="B1997" t="str">
            <v>POCO DE VISITA DE CONCR. ARMADO DE 1,10 X 1,10 X 3,30M, P/ESGOTO SANIT., DIAM. DE 0,60M, PADRAO CEDAE</v>
          </cell>
          <cell r="C1997" t="str">
            <v>UN</v>
          </cell>
        </row>
        <row r="1998">
          <cell r="A1998" t="str">
            <v>06.012.208-0</v>
          </cell>
          <cell r="B1998" t="str">
            <v>POCO DE VISITA DE CONCR. ARMADO DE 1,10 X 1,10 X 3,60M, P/ESGOTO SANIT., DIAM. DE 0,60M, PADRAO CEDAE</v>
          </cell>
          <cell r="C1998" t="str">
            <v>UN</v>
          </cell>
        </row>
        <row r="1999">
          <cell r="A1999" t="str">
            <v>06.012.209-0</v>
          </cell>
          <cell r="B1999" t="str">
            <v>POCO DE VISITA DE CONCR. ARMADO DE 1,10 X 1,10 X 3,90M, P/ESGOTO SANIT., DIAM. DE 0,60M, PADRAO CEDAE</v>
          </cell>
          <cell r="C1999" t="str">
            <v>UN</v>
          </cell>
        </row>
        <row r="2000">
          <cell r="A2000" t="str">
            <v>06.012.210-0</v>
          </cell>
          <cell r="B2000" t="str">
            <v>POCO DE VISITA DE CONCR. ARMADO DE 1,10 X 1,10 X 4,20M, P/ESGOTO SANIT., DIAM. DE 0,60M, PADRAO CEDAE</v>
          </cell>
          <cell r="C2000" t="str">
            <v>UN</v>
          </cell>
        </row>
        <row r="2001">
          <cell r="A2001" t="str">
            <v>06.012.211-0</v>
          </cell>
          <cell r="B2001" t="str">
            <v>POCO DE VISITA DE CONCR. ARMADO DE 1,10 X 1,10 X 4,50M, P/ESGOTO SANIT., DIAM. DE 0,60M, PADRAO CEDAE</v>
          </cell>
          <cell r="C2001" t="str">
            <v>UN</v>
          </cell>
        </row>
        <row r="2002">
          <cell r="A2002" t="str">
            <v>06.012.212-0</v>
          </cell>
          <cell r="B2002" t="str">
            <v>POCO DE VISITA DE CONCR. ARMADO DE 1,10 X 1,10 X 4,80M, P/ESGOTO SANIT., DIAM. DE 0,60M, PADRAO CEDAE</v>
          </cell>
          <cell r="C2002" t="str">
            <v>UN</v>
          </cell>
        </row>
        <row r="2003">
          <cell r="A2003" t="str">
            <v>06.012.213-0</v>
          </cell>
          <cell r="B2003" t="str">
            <v>POCO DE VISITA DE CONCR. ARMADO DE 1,10 X 1,10 X 5,10M, P/ESGOTO SANIT., DIAM. DE 0,60M, PADRAO CEDAE</v>
          </cell>
          <cell r="C2003" t="str">
            <v>UN</v>
          </cell>
        </row>
        <row r="2004">
          <cell r="A2004" t="str">
            <v>06.012.214-0</v>
          </cell>
          <cell r="B2004" t="str">
            <v>POCO DE VISITA DE CONCR. ARMADO DE 1,10 X 1,10 X 5,40M, P/ESGOTO SANIT., DIAM. DE 0,60M, PADRAO CEDAE</v>
          </cell>
          <cell r="C2004" t="str">
            <v>UN</v>
          </cell>
        </row>
        <row r="2005">
          <cell r="A2005" t="str">
            <v>06.012.215-0</v>
          </cell>
          <cell r="B2005" t="str">
            <v>POCO DE VISITA DE CONCR. ARMADO DE 1,10 X 1,10 X 5,70M, P/ESGOTO SANIT., DIAM. DE 0,60M, PADRAO CEDAE</v>
          </cell>
          <cell r="C2005" t="str">
            <v>UN</v>
          </cell>
        </row>
        <row r="2006">
          <cell r="A2006" t="str">
            <v>06.012.216-0</v>
          </cell>
          <cell r="B2006" t="str">
            <v>POCO DE VISITA DE CONCR. ARMADO DE 1,10 X 1,10 X 6,00M, P/ESGOTO SANIT., DIAM. DE 0,60M, PADRAO CEDAE</v>
          </cell>
          <cell r="C2006" t="str">
            <v>UN</v>
          </cell>
        </row>
        <row r="2007">
          <cell r="A2007" t="str">
            <v>06.012.217-0</v>
          </cell>
          <cell r="B2007" t="str">
            <v>POCO DE VISITA DE CONCR. ARMADO DE 1,20 X 1,20 X 1,50M, P/ESGOTO SANIT., DIAM. DE 0,70M, PADRAO CEDAE</v>
          </cell>
          <cell r="C2007" t="str">
            <v>UN</v>
          </cell>
        </row>
        <row r="2008">
          <cell r="A2008" t="str">
            <v>06.012.218-0</v>
          </cell>
          <cell r="B2008" t="str">
            <v>POCO DE VISITA DE CONCR. ARMADO DE 1,20 X 1,20 X 1,80M, P/ESGOTO SANIT., DIAM. DE 0,70M, PADRAO CEDAE</v>
          </cell>
          <cell r="C2008" t="str">
            <v>UN</v>
          </cell>
        </row>
        <row r="2009">
          <cell r="A2009" t="str">
            <v>06.012.219-0</v>
          </cell>
          <cell r="B2009" t="str">
            <v>POCO DE VISITA DE CONCR. ARMADO DE 1,20 X 1,20 X 2,10M, P/ESGOTO SANIT., DIAM. DE 0,70M, PADRAO CEDAE</v>
          </cell>
          <cell r="C2009" t="str">
            <v>UN</v>
          </cell>
        </row>
        <row r="2010">
          <cell r="A2010" t="str">
            <v>06.012.220-0</v>
          </cell>
          <cell r="B2010" t="str">
            <v>POCO DE VISITA DE CONCR. ARMADO DE 1,20 X 1,20 X 2,40M, P/ESGOTO SANIT., DIAM. DE 0,70M, PADRAO CEDAE</v>
          </cell>
          <cell r="C2010" t="str">
            <v>UN</v>
          </cell>
        </row>
        <row r="2011">
          <cell r="A2011" t="str">
            <v>06.012.221-0</v>
          </cell>
          <cell r="B2011" t="str">
            <v>POCO DE VISITA DE CONCR. ARMADO DE 1,20 X 1,20 X 2,70M, P/ESGOTO SANIT., DIAM. DE 0,70M, PADRAO CEDAE</v>
          </cell>
          <cell r="C2011" t="str">
            <v>UN</v>
          </cell>
        </row>
        <row r="2012">
          <cell r="A2012" t="str">
            <v>06.012.222-0</v>
          </cell>
          <cell r="B2012" t="str">
            <v>POCO DE VISITA DE CONCR. ARMADO DE 1,20 X 1,20 X 3,00M, P/ESGOTO SANIT., DIAM. DE 0,70M, PADRAO CEDAE</v>
          </cell>
          <cell r="C2012" t="str">
            <v>UN</v>
          </cell>
        </row>
        <row r="2013">
          <cell r="A2013" t="str">
            <v>06.012.223-0</v>
          </cell>
          <cell r="B2013" t="str">
            <v>POCO DE VISITA DE CONCR. ARMADO DE 1,20 X 1,20 X 3,30M, P/ESGOTO SANIT., DIAM. DE 0,70M, PADRAO CEDAE</v>
          </cell>
          <cell r="C2013" t="str">
            <v>UN</v>
          </cell>
        </row>
        <row r="2014">
          <cell r="A2014" t="str">
            <v>06.012.224-0</v>
          </cell>
          <cell r="B2014" t="str">
            <v>POCO DE VISITA DE CONCR. ARMADO DE 1,20 X 1,20 X 3,60M, P/ESGOTO SANIT., DIAM. DE 0,70M, PADRAO CEDAE</v>
          </cell>
          <cell r="C2014" t="str">
            <v>UN</v>
          </cell>
        </row>
        <row r="2015">
          <cell r="A2015" t="str">
            <v>06.012.225-0</v>
          </cell>
          <cell r="B2015" t="str">
            <v>POCO DE VISITA DE CONCR. ARMADO DE 1,20 X 1,20 X 3,90M, P/ESGOTO SANIT., DIAM. DE 0,70M, PADRAO CEDAE</v>
          </cell>
          <cell r="C2015" t="str">
            <v>UN</v>
          </cell>
        </row>
        <row r="2016">
          <cell r="A2016" t="str">
            <v>06.012.226-0</v>
          </cell>
          <cell r="B2016" t="str">
            <v>POCO DE VISITA DE CONCR. ARMADO DE 1,20 X 1,20 X 4,20M, P/ESGOTO SANIT., DIAM. DE 0,70M, PADRAO CEDAE</v>
          </cell>
          <cell r="C2016" t="str">
            <v>UN</v>
          </cell>
        </row>
        <row r="2017">
          <cell r="A2017" t="str">
            <v>06.012.227-0</v>
          </cell>
          <cell r="B2017" t="str">
            <v>POCO DE VISITA DE CONCR. ARMADO DE 1,20 X 1,20 X 4,50M, P/ESGOTO SANIT., DIAM. DE 0,70M, PADRAO CEDAE</v>
          </cell>
          <cell r="C2017" t="str">
            <v>UN</v>
          </cell>
        </row>
        <row r="2018">
          <cell r="A2018" t="str">
            <v>06.012.228-0</v>
          </cell>
          <cell r="B2018" t="str">
            <v>POCO DE VISITA DE CONCR. ARMADO DE 1,20 X 1,20 X 4,80M, P/ESGOTO SANIT., DIAM. DE 0,70M, PADRAO CEDAE</v>
          </cell>
          <cell r="C2018" t="str">
            <v>UN</v>
          </cell>
        </row>
        <row r="2019">
          <cell r="A2019" t="str">
            <v>06.012.229-0</v>
          </cell>
          <cell r="B2019" t="str">
            <v>POCO DE VISITA DE CONCR. ARMADO DE 1,20 X 1,20 X 5,10M, P/ESGOTO SANIT., DIAM. DE 0,70M, PADRAO CEDAE</v>
          </cell>
          <cell r="C2019" t="str">
            <v>UN</v>
          </cell>
        </row>
        <row r="2020">
          <cell r="A2020" t="str">
            <v>06.012.230-0</v>
          </cell>
          <cell r="B2020" t="str">
            <v>POCO DE VISITA DE CONCR. ARMADO DE 1,20 X 1,20 X 5,40M, P/ESGOTO SANIT., DIAM. DE 0,70M, PADRAO CEDAE</v>
          </cell>
          <cell r="C2020" t="str">
            <v>UN</v>
          </cell>
        </row>
        <row r="2021">
          <cell r="A2021" t="str">
            <v>06.012.231-0</v>
          </cell>
          <cell r="B2021" t="str">
            <v>POCO DE VISITA DE CONCR. ARMADO DE 1,20 X 1,20 X 5,70M, P/ESGOTO SANIT., DIAM. DE 0,70M, PADRAO CEDAE</v>
          </cell>
          <cell r="C2021" t="str">
            <v>UN</v>
          </cell>
        </row>
        <row r="2022">
          <cell r="A2022" t="str">
            <v>06.012.232-0</v>
          </cell>
          <cell r="B2022" t="str">
            <v>POCO DE VISITA DE CONCR. ARMADO DE 1,20 X 1,20 X 6,00M, P/ESGOTO SANIT., DIAM. DE 0,70M, PADRAO CEDAE</v>
          </cell>
          <cell r="C2022" t="str">
            <v>UN</v>
          </cell>
        </row>
        <row r="2023">
          <cell r="A2023" t="str">
            <v>06.012.233-0</v>
          </cell>
          <cell r="B2023" t="str">
            <v>POCO DE VISITA DE CONCR. ARMADO DE 1,30 X 1,30 X 1,50M, P/ESGOTO SANIT., DIAM. DE 0,80M, PADRAO CEDAE</v>
          </cell>
          <cell r="C2023" t="str">
            <v>UN</v>
          </cell>
        </row>
        <row r="2024">
          <cell r="A2024" t="str">
            <v>06.012.234-0</v>
          </cell>
          <cell r="B2024" t="str">
            <v>POCO DE VISITA DE CONCR. ARMADO DE 1,30 X 1,30 X 1,80M, P/ESGOTO SANIT., DIAM. DE 0,80M, PADRAO CEDAE</v>
          </cell>
          <cell r="C2024" t="str">
            <v>UN</v>
          </cell>
        </row>
        <row r="2025">
          <cell r="A2025" t="str">
            <v>06.012.235-0</v>
          </cell>
          <cell r="B2025" t="str">
            <v>POCO DE VISITA DE CONCR. ARMADO DE 1,30 X 1,30 X 2,10M, P/ESGOTO SANIT., DIAM. DE 0,80M, PADRAO CEDAE</v>
          </cell>
          <cell r="C2025" t="str">
            <v>UN</v>
          </cell>
        </row>
        <row r="2026">
          <cell r="A2026" t="str">
            <v>06.012.236-0</v>
          </cell>
          <cell r="B2026" t="str">
            <v>POCO DE VISITA DE CONCR. ARMADO DE 1,30 X 1,30 X 2,40M, P/ESGOTO SANIT., DIAM. DE 0,80M, PADRAO CEDAE</v>
          </cell>
          <cell r="C2026" t="str">
            <v>UN</v>
          </cell>
        </row>
        <row r="2027">
          <cell r="A2027" t="str">
            <v>06.012.237-0</v>
          </cell>
          <cell r="B2027" t="str">
            <v>POCO DE VISITA DE CONCR. ARMADO DE 1,30 X 1,30 X 2,70M, P/ESGOTO SANIT., DIAM. DE 0,80M, PADRAO CEDAE</v>
          </cell>
          <cell r="C2027" t="str">
            <v>UN</v>
          </cell>
        </row>
        <row r="2028">
          <cell r="A2028" t="str">
            <v>06.012.238-0</v>
          </cell>
          <cell r="B2028" t="str">
            <v>POCO DE VISITA DE CONCR. ARMADO DE 1,30 X 1,30 X 3,00M, P/ESGOTO SANIT., DIAM. DE 0,80M, PADRAO CEDAE</v>
          </cell>
          <cell r="C2028" t="str">
            <v>UN</v>
          </cell>
        </row>
        <row r="2029">
          <cell r="A2029" t="str">
            <v>06.012.239-0</v>
          </cell>
          <cell r="B2029" t="str">
            <v>POCO DE VISITA DE CONCR. ARMADO DE 1,30 X 1,30 X 3,30M, P/ESGOTO SANIT., DIAM. DE 0,80M, PADRAO CEDAE</v>
          </cell>
          <cell r="C2029" t="str">
            <v>UN</v>
          </cell>
        </row>
        <row r="2030">
          <cell r="A2030" t="str">
            <v>06.012.240-0</v>
          </cell>
          <cell r="B2030" t="str">
            <v>POCO DE VISITA DE CONCR. ARMADO DE 1,30 X 1,30 X 3,60M, P/ESGOTO SANIT., DIAM. DE 0,80M, PADRAO CEDAE</v>
          </cell>
          <cell r="C2030" t="str">
            <v>UN</v>
          </cell>
        </row>
        <row r="2031">
          <cell r="A2031" t="str">
            <v>06.012.241-0</v>
          </cell>
          <cell r="B2031" t="str">
            <v>POCO DE VISITA DE CONCR. ARMADO DE 1,30 X 1,30 X 3,90M, P/ESGOTO SANIT., DIAM. DE 0,80M, PADRAO CEDAE</v>
          </cell>
          <cell r="C2031" t="str">
            <v>UN</v>
          </cell>
        </row>
        <row r="2032">
          <cell r="A2032" t="str">
            <v>06.012.242-0</v>
          </cell>
          <cell r="B2032" t="str">
            <v>POCO DE VISITA DE CONCR. ARMADO DE 1,30 X 1,30 X 4,20M, P/ESGOTO SANIT., DIAM. DE 0,80M, PADRAO CEDAE</v>
          </cell>
          <cell r="C2032" t="str">
            <v>UN</v>
          </cell>
        </row>
        <row r="2033">
          <cell r="A2033" t="str">
            <v>06.012.243-0</v>
          </cell>
          <cell r="B2033" t="str">
            <v>POCO DE VISITA DE CONCR. ARMADO DE 1,30 X 1,30 X 4,50M, P/ESGOTO SANIT., DIAM. DE 0,80M, PADRAO CEDAE</v>
          </cell>
          <cell r="C2033" t="str">
            <v>UN</v>
          </cell>
        </row>
        <row r="2034">
          <cell r="A2034" t="str">
            <v>06.012.244-0</v>
          </cell>
          <cell r="B2034" t="str">
            <v>POCO DE VISITA DE CONCR. ARMADO DE 1,30 X 1,30 X 4,80M, P/ESGOTO SANIT., DIAM. DE 0,80M, PADRAO CEDAE</v>
          </cell>
          <cell r="C2034" t="str">
            <v>UN</v>
          </cell>
        </row>
        <row r="2035">
          <cell r="A2035" t="str">
            <v>06.012.245-0</v>
          </cell>
          <cell r="B2035" t="str">
            <v>POCO DE VISITA DE CONCR. ARMADO DE 1,30 X 1,30 X 5,10M, P/ESGOTO SANIT., DIAM. DE 0,80M, PADRAO CEDAE</v>
          </cell>
          <cell r="C2035" t="str">
            <v>UN</v>
          </cell>
        </row>
        <row r="2036">
          <cell r="A2036" t="str">
            <v>06.012.246-0</v>
          </cell>
          <cell r="B2036" t="str">
            <v>POCO DE VISITA DE CONCR. ARMADO DE 1,30 X 1,30 X 5,40M, P/ESGOTO SANIT., DIAM. DE 0,80M, PADRAO CEDAE</v>
          </cell>
          <cell r="C2036" t="str">
            <v>UN</v>
          </cell>
        </row>
        <row r="2037">
          <cell r="A2037" t="str">
            <v>06.012.247-0</v>
          </cell>
          <cell r="B2037" t="str">
            <v>POCO DE VISITA DE CONCR. ARMADO DE 1,30 X 1,30 X 5,70M, P/ESGOTO SANIT., DIAM. DE 0,80M, PADRAO CEDAE</v>
          </cell>
          <cell r="C2037" t="str">
            <v>UN</v>
          </cell>
        </row>
        <row r="2038">
          <cell r="A2038" t="str">
            <v>06.012.248-0</v>
          </cell>
          <cell r="B2038" t="str">
            <v>POCO DE VISITA DE CONCR. ARMADO DE 1,30 X 1,30 X 6,00M, P/ESGOTO SANIT., DIAM. DE 0,80M, PADRAO CEDAE</v>
          </cell>
          <cell r="C2038" t="str">
            <v>UN</v>
          </cell>
        </row>
        <row r="2039">
          <cell r="A2039" t="str">
            <v>06.012.249-0</v>
          </cell>
          <cell r="B2039" t="str">
            <v>POCO DE VISITA DE CONCR. ARMADO DE 1,40 X 1,40 X 1,80M, P/ESGOTO SANIT., DIAM. DE 0,90M, PADRAO CEDAE</v>
          </cell>
          <cell r="C2039" t="str">
            <v>UN</v>
          </cell>
        </row>
        <row r="2040">
          <cell r="A2040" t="str">
            <v>06.012.250-0</v>
          </cell>
          <cell r="B2040" t="str">
            <v>POCO DE VISITA DE CONCR. ARMADO DE 1,40 X 1,40 X 2,10M, P/ESGOTO SANIT., DIAM. DE 0,90M, PADRAO CEDAE</v>
          </cell>
          <cell r="C2040" t="str">
            <v>UN</v>
          </cell>
        </row>
        <row r="2041">
          <cell r="A2041" t="str">
            <v>06.012.251-0</v>
          </cell>
          <cell r="B2041" t="str">
            <v>POCO DE VISITA DE CONCR. ARMADO DE 1,40 X 1,40 X 2,40M, P/ESGOTO SANIT., DIAM. DE 0,90M, PADRAO CEDAE</v>
          </cell>
          <cell r="C2041" t="str">
            <v>UN</v>
          </cell>
        </row>
        <row r="2042">
          <cell r="A2042" t="str">
            <v>06.012.252-0</v>
          </cell>
          <cell r="B2042" t="str">
            <v>POCO DE VISITA DE CONCR. ARMADO DE 1,40 X 1,40 X 2,70M, P/ESGOTO SANIT., DIAM. DE 0,90M, PADRAO CEDAE</v>
          </cell>
          <cell r="C2042" t="str">
            <v>UN</v>
          </cell>
        </row>
        <row r="2043">
          <cell r="A2043" t="str">
            <v>06.012.253-0</v>
          </cell>
          <cell r="B2043" t="str">
            <v>POCO DE VISITA DE CONCR. ARMADO DE 1,40 X 1,40 X 3,00M, P/ESGOTO SANIT., DIAM. DE 0,90M, PADRAO CEDAE</v>
          </cell>
          <cell r="C2043" t="str">
            <v>UN</v>
          </cell>
        </row>
        <row r="2044">
          <cell r="A2044" t="str">
            <v>06.012.254-0</v>
          </cell>
          <cell r="B2044" t="str">
            <v>POCO DE VISITA DE CONCR. ARMADO DE 1,40 X 1,40 X 3,30M, P/ESGOTO SANIT., DIAM. DE 0,90M, PADRAO CEDAE</v>
          </cell>
          <cell r="C2044" t="str">
            <v>UN</v>
          </cell>
        </row>
        <row r="2045">
          <cell r="A2045" t="str">
            <v>06.012.255-0</v>
          </cell>
          <cell r="B2045" t="str">
            <v>POCO DE VISITA DE CONCR. ARMADO DE 1,40 X 1,40 X 3,60M, P/ESGOTO SANIT., DIAM. DE 0,90M, PADRAO CEDAE</v>
          </cell>
          <cell r="C2045" t="str">
            <v>UN</v>
          </cell>
        </row>
        <row r="2046">
          <cell r="A2046" t="str">
            <v>06.012.256-0</v>
          </cell>
          <cell r="B2046" t="str">
            <v>POCO DE VISITA DE CONCR. ARMADO DE 1,40 X 1,40 X 3,90M, P/ESGOTO SANIT., DIAM. DE 0,90M, PADRAO CEDAE</v>
          </cell>
          <cell r="C2046" t="str">
            <v>UN</v>
          </cell>
        </row>
        <row r="2047">
          <cell r="A2047" t="str">
            <v>06.012.257-0</v>
          </cell>
          <cell r="B2047" t="str">
            <v>POCO DE VISITA DE CONCR. ARMADO DE 1,40 X 1,40 X 4,20M, P/ESGOTO SANIT., DIAM. DE 0,90M, PADRAO CEDAE</v>
          </cell>
          <cell r="C2047" t="str">
            <v>UN</v>
          </cell>
        </row>
        <row r="2048">
          <cell r="A2048" t="str">
            <v>06.012.258-0</v>
          </cell>
          <cell r="B2048" t="str">
            <v>POCO DE VISITA DE CONCR. ARMADO DE 1,40 X 1,40 X 4,50M, P/ESGOTO SANIT., DIAM. DE 0,90M, PADRAO CEDAE</v>
          </cell>
          <cell r="C2048" t="str">
            <v>UN</v>
          </cell>
        </row>
        <row r="2049">
          <cell r="A2049" t="str">
            <v>06.012.259-0</v>
          </cell>
          <cell r="B2049" t="str">
            <v>POCO DE VISITA DE CONCR. ARMADO DE 1,40 X 1,40 X 4,80M, P/ESGOTO SANIT., DIAM. DE 0,90M, PADRAO CEDAE</v>
          </cell>
          <cell r="C2049" t="str">
            <v>UN</v>
          </cell>
        </row>
        <row r="2050">
          <cell r="A2050" t="str">
            <v>06.012.260-0</v>
          </cell>
          <cell r="B2050" t="str">
            <v>POCO DE VISITA DE CONCR. ARMADO DE 1,40 X 1,40 X 5,10M, P/ESGOTO SANIT., DIAM. DE 0,90M, PADRAO CEDAE</v>
          </cell>
          <cell r="C2050" t="str">
            <v>UN</v>
          </cell>
        </row>
        <row r="2051">
          <cell r="A2051" t="str">
            <v>06.012.261-0</v>
          </cell>
          <cell r="B2051" t="str">
            <v>POCO DE VISITA DE CONCR. ARMADO DE 1,40 X 1,40 X 5,40M, P/ESGOTO SANIT., DIAM. DE 0,90M, PADRAO CEDAE</v>
          </cell>
          <cell r="C2051" t="str">
            <v>UN</v>
          </cell>
        </row>
        <row r="2052">
          <cell r="A2052" t="str">
            <v>06.012.262-0</v>
          </cell>
          <cell r="B2052" t="str">
            <v>POCO DE VISITA DE CONCR. ARMADO DE 1,40 X 1,40 X 5,70M, P/ESGOTO SANIT., DIAM. DE 0,90M, PADRAO CEDAE</v>
          </cell>
          <cell r="C2052" t="str">
            <v>UN</v>
          </cell>
        </row>
        <row r="2053">
          <cell r="A2053" t="str">
            <v>06.012.263-0</v>
          </cell>
          <cell r="B2053" t="str">
            <v>POCO DE VISITA DE CONCR. ARMADO DE 1,40 X 1,40 X 6,00M, P/ESGOTO SANIT., DIAM. DE 0,90M, PADRAO CEDAE</v>
          </cell>
          <cell r="C2053" t="str">
            <v>UN</v>
          </cell>
        </row>
        <row r="2054">
          <cell r="A2054" t="str">
            <v>06.012.264-0</v>
          </cell>
          <cell r="B2054" t="str">
            <v>POCO DE VISITA DE CONCR. ARMADO DE 1,50 X 1,50 X 1,80M, P/ESGOTO SANIT., DIAM. DE 1,00M, PADRAO CEDAE</v>
          </cell>
          <cell r="C2054" t="str">
            <v>UN</v>
          </cell>
        </row>
        <row r="2055">
          <cell r="A2055" t="str">
            <v>06.012.265-0</v>
          </cell>
          <cell r="B2055" t="str">
            <v>POCO DE VISITA DE CONCR. ARMADO DE 1,50 X 1,50 X 2,10M, P/ESGOTO SANIT., DIAM. DE 1,00M, PADRAO CEDAE</v>
          </cell>
          <cell r="C2055" t="str">
            <v>UN</v>
          </cell>
        </row>
        <row r="2056">
          <cell r="A2056" t="str">
            <v>06.012.266-0</v>
          </cell>
          <cell r="B2056" t="str">
            <v>POCO DE VISITA DE CONCR. ARMADO DE 1,50 X 1,50 X 2,40M, P/ESGOTO SANIT., DIAM. DE 1,00M, PADRAO CEDAE</v>
          </cell>
          <cell r="C2056" t="str">
            <v>UN</v>
          </cell>
        </row>
        <row r="2057">
          <cell r="A2057" t="str">
            <v>06.012.267-0</v>
          </cell>
          <cell r="B2057" t="str">
            <v>POCO DE VISITA DE CONCR. ARMADO DE 1,50 X 1,50 X 2,70M, P/ESGOTO SANIT., DIAM. DE 1,00M, PADRAO CEDAE</v>
          </cell>
          <cell r="C2057" t="str">
            <v>UN</v>
          </cell>
        </row>
        <row r="2058">
          <cell r="A2058" t="str">
            <v>06.012.268-0</v>
          </cell>
          <cell r="B2058" t="str">
            <v>POCO DE VISITA DE CONCR. ARMADO DE 1,50 X 1,50 X 3,00M, P/ESGOTO SANIT., DIAM. DE 1,00M, PADRAO CEDAE</v>
          </cell>
          <cell r="C2058" t="str">
            <v>UN</v>
          </cell>
        </row>
        <row r="2059">
          <cell r="A2059" t="str">
            <v>06.012.269-0</v>
          </cell>
          <cell r="B2059" t="str">
            <v>POCO DE VISITA DE CONCR. ARMADO DE 1,50 X 1,50 X 3,30M, P/ESGOTO SANIT., DIAM. DE 1,00M, PADRAO CEDAE</v>
          </cell>
          <cell r="C2059" t="str">
            <v>UN</v>
          </cell>
        </row>
        <row r="2060">
          <cell r="A2060" t="str">
            <v>06.012.270-0</v>
          </cell>
          <cell r="B2060" t="str">
            <v>POCO DE VISITA DE CONCR. ARMADO DE 1,50 X 1,50 X 3,60M, P/ESGOTO SANIT., DIAM. DE 1,00M, PADRAO CEDAE</v>
          </cell>
          <cell r="C2060" t="str">
            <v>UN</v>
          </cell>
        </row>
        <row r="2061">
          <cell r="A2061" t="str">
            <v>06.012.271-0</v>
          </cell>
          <cell r="B2061" t="str">
            <v>POCO DE VISITA DE CONCR. ARMADO DE 1,50 X 1,50 X 3,90M, P/ESGOTO SANIT., DIAM. DE 1,00M, PADRAO CEDAE</v>
          </cell>
          <cell r="C2061" t="str">
            <v>UN</v>
          </cell>
        </row>
        <row r="2062">
          <cell r="A2062" t="str">
            <v>06.012.272-0</v>
          </cell>
          <cell r="B2062" t="str">
            <v>POCO DE VISITA DE CONCR. ARMADO DE 1,50 X 1,50 X 4,20M, P/ESGOTO SANIT., DIAM. DE 1,00M, PADRAO CEDAE</v>
          </cell>
          <cell r="C2062" t="str">
            <v>UN</v>
          </cell>
        </row>
        <row r="2063">
          <cell r="A2063" t="str">
            <v>06.012.273-0</v>
          </cell>
          <cell r="B2063" t="str">
            <v>POCO DE VISITA DE CONCR. ARMADO DE 1,50 X 1,50 X 4,50M, P/ESGOTO SANIT., DIAM. DE 1,00M, PADRAO CEDAE</v>
          </cell>
          <cell r="C2063" t="str">
            <v>UN</v>
          </cell>
        </row>
        <row r="2064">
          <cell r="A2064" t="str">
            <v>06.012.274-0</v>
          </cell>
          <cell r="B2064" t="str">
            <v>POCO DE VISITA DE CONCR. ARMADO DE 1,50 X 1,50 X 4,80M, P/ESGOTO SANIT., DIAM. DE 1,00M, PADRAO CEDAE</v>
          </cell>
          <cell r="C2064" t="str">
            <v>UN</v>
          </cell>
        </row>
        <row r="2065">
          <cell r="A2065" t="str">
            <v>06.012.275-0</v>
          </cell>
          <cell r="B2065" t="str">
            <v>POCO DE VISITA DE CONCR. ARMADO DE 1,50 X 1,50 X 5,10M, P/ESGOTO SANIT., DIAM. DE 1,00M, PADRAO CEDAE</v>
          </cell>
          <cell r="C2065" t="str">
            <v>UN</v>
          </cell>
        </row>
        <row r="2066">
          <cell r="A2066" t="str">
            <v>06.012.276-0</v>
          </cell>
          <cell r="B2066" t="str">
            <v>POCO DE VISITA DE CONCR. ARMADO DE 1,50 X 1,50 X 5,40M, P/ESGOTO SANIT., DIAM. DE 1,00M, PADRAO CEDAE</v>
          </cell>
          <cell r="C2066" t="str">
            <v>UN</v>
          </cell>
        </row>
        <row r="2067">
          <cell r="A2067" t="str">
            <v>06.012.277-0</v>
          </cell>
          <cell r="B2067" t="str">
            <v>POCO DE VISITA DE CONCR. ARMADO DE 1,50 X 1,50 X 5,70M, P/ESGOTO SANIT., DIAM. DE 1,00M, PADRAO CEDAE</v>
          </cell>
          <cell r="C2067" t="str">
            <v>UN</v>
          </cell>
        </row>
        <row r="2068">
          <cell r="A2068" t="str">
            <v>06.012.278-0</v>
          </cell>
          <cell r="B2068" t="str">
            <v>POCO DE VISITA DE CONCR. ARMADO DE 1,50 X 1,50 X 6,00M, P/ESGOTO SANIT., DIAM. DE 1,00M, PADRAO CEDAE</v>
          </cell>
          <cell r="C2068" t="str">
            <v>UN</v>
          </cell>
        </row>
        <row r="2069">
          <cell r="A2069" t="str">
            <v>06.012.279-0</v>
          </cell>
          <cell r="B2069" t="str">
            <v>POCO DE VISITA DE CONCR. ARMADO DE 1,70 X 1,70 X 1,80M, P/ESGOTO SANIT., DIAM. DE 1,20M, PADRAO CEDAE</v>
          </cell>
          <cell r="C2069" t="str">
            <v>UN</v>
          </cell>
        </row>
        <row r="2070">
          <cell r="A2070" t="str">
            <v>06.012.280-0</v>
          </cell>
          <cell r="B2070" t="str">
            <v>POCO DE VISITA DE CONCR. ARMADO DE 1,70 X 1,70 X 2,10M, P/ESGOTO SANIT., DIAM. DE 1,20M, PADRAO CEDAE</v>
          </cell>
          <cell r="C2070" t="str">
            <v>UN</v>
          </cell>
        </row>
        <row r="2071">
          <cell r="A2071" t="str">
            <v>06.012.281-0</v>
          </cell>
          <cell r="B2071" t="str">
            <v>POCO DE VISITA DE CONCR. ARMADO DE 1,70 X 1,70 X 2,40M, P/ESGOTO SANIT., DIAM. DE 1,20M, PADRAO CEDAE</v>
          </cell>
          <cell r="C2071" t="str">
            <v>UN</v>
          </cell>
        </row>
        <row r="2072">
          <cell r="A2072" t="str">
            <v>06.012.282-0</v>
          </cell>
          <cell r="B2072" t="str">
            <v>POCO DE VISITA DE CONCR. ARMADO DE 1,70 X 1,70 X 2,70M, P/ESGOTO SANIT., DIAM. DE 1,20M, PADRAO CEDAE</v>
          </cell>
          <cell r="C2072" t="str">
            <v>UN</v>
          </cell>
        </row>
        <row r="2073">
          <cell r="A2073" t="str">
            <v>06.012.283-0</v>
          </cell>
          <cell r="B2073" t="str">
            <v>POCO DE VISITA DE CONCR. ARMADO DE 1,70 X 1,70 X 3,00M, P/ESGOTO SANIT., DIAM. DE 1,20M, PADRAO CEDAE</v>
          </cell>
          <cell r="C2073" t="str">
            <v>UN</v>
          </cell>
        </row>
        <row r="2074">
          <cell r="A2074" t="str">
            <v>06.012.284-0</v>
          </cell>
          <cell r="B2074" t="str">
            <v>POCO DE VISITA DE CONCR. ARMADO DE 1,70 X 1,70 X 3,30M, P/ESGOTO SANIT., DIAM. DE 1,20M, PADRAO CEDAE</v>
          </cell>
          <cell r="C2074" t="str">
            <v>UN</v>
          </cell>
        </row>
        <row r="2075">
          <cell r="A2075" t="str">
            <v>06.012.285-0</v>
          </cell>
          <cell r="B2075" t="str">
            <v>POCO DE VISITA DE CONCR. ARMADO DE 1,70 X 1,70 X 3,60M, P/ESGOTO SANIT., DIAM. DE 1,20M, PADRAO CEDAE</v>
          </cell>
          <cell r="C2075" t="str">
            <v>UN</v>
          </cell>
        </row>
        <row r="2076">
          <cell r="A2076" t="str">
            <v>06.012.286-0</v>
          </cell>
          <cell r="B2076" t="str">
            <v>POCO DE VISITA DE CONCR. ARMADO DE 1,70 X 1,70 X 3,90M, P/ESGOTO SANIT., DIAM. DE 1,20M, PADRAO CEDAE</v>
          </cell>
          <cell r="C2076" t="str">
            <v>UN</v>
          </cell>
        </row>
        <row r="2077">
          <cell r="A2077" t="str">
            <v>06.012.287-0</v>
          </cell>
          <cell r="B2077" t="str">
            <v>POCO DE VISITA DE CONCR. ARMADO DE 1,70 X 1,70 X 4,20M, P/ESGOTO SANIT., DIAM. DE 1,20M, PADRAO CEDAE</v>
          </cell>
          <cell r="C2077" t="str">
            <v>UN</v>
          </cell>
        </row>
        <row r="2078">
          <cell r="A2078" t="str">
            <v>06.012.288-0</v>
          </cell>
          <cell r="B2078" t="str">
            <v>POCO DE VISITA DE CONCR. ARMADO DE 1,70 X 1,70 X 4,50M, P/ESGOTO SANIT., DIAM. DE 1,20M, PADRAO CEDAE</v>
          </cell>
          <cell r="C2078" t="str">
            <v>UN</v>
          </cell>
        </row>
        <row r="2079">
          <cell r="A2079" t="str">
            <v>06.012.289-0</v>
          </cell>
          <cell r="B2079" t="str">
            <v>POCO DE VISITA DE CONCR. ARMADO DE 1,70 X 1,70 X 4,80M, P/ESGOTO SANIT., DIAM. DE 1,20M, PADRAO CEDAE</v>
          </cell>
          <cell r="C2079" t="str">
            <v>UN</v>
          </cell>
        </row>
        <row r="2080">
          <cell r="A2080" t="str">
            <v>06.012.290-0</v>
          </cell>
          <cell r="B2080" t="str">
            <v>POCO DE VISITA DE CONCR. ARMADO DE 1,70 X 1,70 X 5,10M, P/ESGOTO SANIT., DIAM. DE 1,20M, PADRAO CEDAE</v>
          </cell>
          <cell r="C2080" t="str">
            <v>UN</v>
          </cell>
        </row>
        <row r="2081">
          <cell r="A2081" t="str">
            <v>06.012.291-0</v>
          </cell>
          <cell r="B2081" t="str">
            <v>POCO DE VISITA DE CONCR. ARMADO DE 1,70 X 1,70 X 5,40M, P/ESGOTO SANIT., DIAM. DE 1,20M, PADRAO CEDAE</v>
          </cell>
          <cell r="C2081" t="str">
            <v>UN</v>
          </cell>
        </row>
        <row r="2082">
          <cell r="A2082" t="str">
            <v>06.012.292-0</v>
          </cell>
          <cell r="B2082" t="str">
            <v>POCO DE VISITA DE CONCR. ARMADO DE 1,70 X 1,70 X 5,70M, P/ESGOTO SANIT., DIAM. DE 1,20M, PADRAO CEDAE</v>
          </cell>
          <cell r="C2082" t="str">
            <v>UN</v>
          </cell>
        </row>
        <row r="2083">
          <cell r="A2083" t="str">
            <v>06.012.293-0</v>
          </cell>
          <cell r="B2083" t="str">
            <v>POCO DE VISITA DE CONCR. ARMADO DE 1,70 X 1,70 X 6,00M, P/ESGOTO SANIT., DIAM. DE 1,20M, PADRAO CEDAE</v>
          </cell>
          <cell r="C2083" t="str">
            <v>UN</v>
          </cell>
        </row>
        <row r="2084">
          <cell r="A2084" t="str">
            <v>06.012.294-0</v>
          </cell>
          <cell r="B2084" t="str">
            <v>POCO DE VISITA DE CONCR. ARMADO DE 2,00 X 2,00 X 2,40M, P/ESGOTO SANIT., DIAM. DE 1,50M, PADRAO CEDAE</v>
          </cell>
          <cell r="C2084" t="str">
            <v>UN</v>
          </cell>
        </row>
        <row r="2085">
          <cell r="A2085" t="str">
            <v>06.012.295-0</v>
          </cell>
          <cell r="B2085" t="str">
            <v>POCO DE VISITA DE CONCR. ARMADO DE 2,00 X 2,00 X 2,70M, P/ESGOTO SANIT., DIAM. DE 1,50M, PADRAO CEDAE</v>
          </cell>
          <cell r="C2085" t="str">
            <v>UN</v>
          </cell>
        </row>
        <row r="2086">
          <cell r="A2086" t="str">
            <v>06.012.296-0</v>
          </cell>
          <cell r="B2086" t="str">
            <v>POCO DE VISITA DE CONCR. ARMADO DE 2,00 X 2,00 X 3,00M, P/ESGOTO SANIT., DIAM. DE 1,50M, PADRAO CEDAE</v>
          </cell>
          <cell r="C2086" t="str">
            <v>UN</v>
          </cell>
        </row>
        <row r="2087">
          <cell r="A2087" t="str">
            <v>06.012.297-0</v>
          </cell>
          <cell r="B2087" t="str">
            <v>POCO DE VISITA DE CONCR. ARMADO DE 2,00 X 2,00 X 3,30M, P/ESGOTO SANIT., DIAM. DE 1,50M, PADRAO CEDAE</v>
          </cell>
          <cell r="C2087" t="str">
            <v>UN</v>
          </cell>
        </row>
        <row r="2088">
          <cell r="A2088" t="str">
            <v>06.012.298-0</v>
          </cell>
          <cell r="B2088" t="str">
            <v>POCO DE VISITA DE CONCR. ARMADO DE 2,00 X 2,00 X 3,60M, P/ESGOTO SANIT., DIAM. DE 1,50M, PADRAO CEDAE</v>
          </cell>
          <cell r="C2088" t="str">
            <v>UN</v>
          </cell>
        </row>
        <row r="2089">
          <cell r="A2089" t="str">
            <v>06.012.299-0</v>
          </cell>
          <cell r="B2089" t="str">
            <v>POCO DE VISITA DE CONCR. ARMADO DE 2,00 X 2,00 X 3,90M, P/ESGOTO SANIT., DIAM. DE 1,50M, PADRAO CEDAE</v>
          </cell>
          <cell r="C2089" t="str">
            <v>UN</v>
          </cell>
        </row>
        <row r="2090">
          <cell r="A2090" t="str">
            <v>06.012.300-0</v>
          </cell>
          <cell r="B2090" t="str">
            <v>POCO DE VISITA DE CONCR. ARMADO DE 2,00 X 2,00 X 4,20M, P/ESGOTO SANIT., DIAM. DE 1,50M, PADRAO CEDAE</v>
          </cell>
          <cell r="C2090" t="str">
            <v>UN</v>
          </cell>
        </row>
        <row r="2091">
          <cell r="A2091" t="str">
            <v>06.012.301-0</v>
          </cell>
          <cell r="B2091" t="str">
            <v>POCO DE VISITA DE CONCR. ARMADO DE 2,00 X 2,00 X 4,50M, P/ESGOTO SANIT., DIAM. DE 1,50M, PADRAO CEDAE</v>
          </cell>
          <cell r="C2091" t="str">
            <v>UN</v>
          </cell>
        </row>
        <row r="2092">
          <cell r="A2092" t="str">
            <v>06.012.302-0</v>
          </cell>
          <cell r="B2092" t="str">
            <v>POCO DE VISITA DE CONCR. ARMADO DE 2,00 X 2,00 X 4,80M, P/ESGOTO SANIT., DIAM. DE 1,50M, PADRAO CEDAE</v>
          </cell>
          <cell r="C2092" t="str">
            <v>UN</v>
          </cell>
        </row>
        <row r="2093">
          <cell r="A2093" t="str">
            <v>06.012.303-0</v>
          </cell>
          <cell r="B2093" t="str">
            <v>POCO DE VISITA DE CONCR. ARMADO DE 2,00 X 2,00 X 5,10M, P/ESGOTO SANIT., DIAM. DE 1,50M, PADRAO CEDAE</v>
          </cell>
          <cell r="C2093" t="str">
            <v>UN</v>
          </cell>
        </row>
        <row r="2094">
          <cell r="A2094" t="str">
            <v>06.012.304-0</v>
          </cell>
          <cell r="B2094" t="str">
            <v>POCO DE VISITA DE CONCR. ARMADO DE 2,00 X 2,00 X 5,40M, P/ESGOTO SANIT., DIAM. DE 1,50M, PADRAO CEDAE</v>
          </cell>
          <cell r="C2094" t="str">
            <v>UN</v>
          </cell>
        </row>
        <row r="2095">
          <cell r="A2095" t="str">
            <v>06.012.305-0</v>
          </cell>
          <cell r="B2095" t="str">
            <v>POCO DE VISITA DE CONCR. ARMADO DE 2,00 X 2,00 X 5,70M, P/ESGOTO SANIT., DIAM. DE 1,50M, PADRAO CEDAE</v>
          </cell>
          <cell r="C2095" t="str">
            <v>UN</v>
          </cell>
        </row>
        <row r="2096">
          <cell r="A2096" t="str">
            <v>06.012.306-0</v>
          </cell>
          <cell r="B2096" t="str">
            <v>POCO DE VISITA DE CONCR. ARMADO DE 2,00 X 2,00 X 6,00M, P/ESGOTO SANIT., DIAM. DE 1,50M, PADRAO CEDAE</v>
          </cell>
          <cell r="C2096" t="str">
            <v>UN</v>
          </cell>
        </row>
        <row r="2097">
          <cell r="A2097" t="str">
            <v>06.012.999-0</v>
          </cell>
          <cell r="B2097" t="str">
            <v>FAMILIA 06.012CAIXA AREIA POCO VISITA CONCRETO ARM.</v>
          </cell>
        </row>
        <row r="2098">
          <cell r="A2098" t="str">
            <v>06.013.001-0</v>
          </cell>
          <cell r="B2098" t="str">
            <v>POCO DE VISITA EM ANEIS DE CONCR. PRE-MOLD., P/ESGOTO SANIT., PROF. DE 0,80M, PADRAO CEDAE</v>
          </cell>
          <cell r="C2098" t="str">
            <v>UN</v>
          </cell>
        </row>
        <row r="2099">
          <cell r="A2099" t="str">
            <v>06.013.002-0</v>
          </cell>
          <cell r="B2099" t="str">
            <v>POCO DE VISITA EM ANEIS DE CONCR. PRE-MOLD., P/ESGOTO SANIT., PROF. DE 1,2OM, PADRAO CEDAE</v>
          </cell>
          <cell r="C2099" t="str">
            <v>UN</v>
          </cell>
        </row>
        <row r="2100">
          <cell r="A2100" t="str">
            <v>06.013.003-0</v>
          </cell>
          <cell r="B2100" t="str">
            <v>POCO DE VISITA EM ANEIS DE CONCR. PRE-MOLD., P/ESGOTO SANIT., PROF. DE 1,40M, PADRAO CEDAE</v>
          </cell>
          <cell r="C2100" t="str">
            <v>UN</v>
          </cell>
        </row>
        <row r="2101">
          <cell r="A2101" t="str">
            <v>06.013.004-0</v>
          </cell>
          <cell r="B2101" t="str">
            <v>POCO DE VISITA EM ANEIS DE CONCR. PRE-MOLD., P/ESGOTO SANIT., PROF. DE 1,50M, PADRAO CEDAE</v>
          </cell>
          <cell r="C2101" t="str">
            <v>UN</v>
          </cell>
        </row>
        <row r="2102">
          <cell r="A2102" t="str">
            <v>06.013.005-0</v>
          </cell>
          <cell r="B2102" t="str">
            <v>POCO DE VISITA EM ANEIS DE CONCR. PRE-MOLD., P/ESGOTO SANIT., PROF. DE 1,60M, PADRAO CEDAE</v>
          </cell>
          <cell r="C2102" t="str">
            <v>UN</v>
          </cell>
        </row>
        <row r="2103">
          <cell r="A2103" t="str">
            <v>06.013.006-0</v>
          </cell>
          <cell r="B2103" t="str">
            <v>POCO DE VISITA EM ANEIS DE CONCR. PRE-MOLD., P/ESGOTO SANIT., PROF. DE 1,70M, PADRAO CEDAE</v>
          </cell>
          <cell r="C2103" t="str">
            <v>UN</v>
          </cell>
        </row>
        <row r="2104">
          <cell r="A2104" t="str">
            <v>06.013.007-0</v>
          </cell>
          <cell r="B2104" t="str">
            <v>POCO DE VISITA DE ANEIS DE CONCR. PRE-MOLD., P/ESGOTO SANIT., PROF. DE 2,00M, PADRAO CEDAE</v>
          </cell>
          <cell r="C2104" t="str">
            <v>UN</v>
          </cell>
        </row>
        <row r="2105">
          <cell r="A2105" t="str">
            <v>06.013.008-0</v>
          </cell>
          <cell r="B2105" t="str">
            <v>POCO DE VISITA EM ANEIS DE CONCR. PRE-MOLD., P/ESGOTO SANIT., PROF. DE 2,30M, PADRAO CEDAE</v>
          </cell>
          <cell r="C2105" t="str">
            <v>UN</v>
          </cell>
        </row>
        <row r="2106">
          <cell r="A2106" t="str">
            <v>06.013.009-0</v>
          </cell>
          <cell r="B2106" t="str">
            <v>POCO DE VISITA EM ANEIS DE CONCR. PRE-MOLD., P/ESGOTO SANIT., PROF. DE 2,60M, PADRAO CEDAE</v>
          </cell>
          <cell r="C2106" t="str">
            <v>UN</v>
          </cell>
        </row>
        <row r="2107">
          <cell r="A2107" t="str">
            <v>06.013.010-0</v>
          </cell>
          <cell r="B2107" t="str">
            <v>POCO DE VISITA EM ANEIS DE CONCR. PRE-MOLD., P/ESGOTO SANIT., PROF. DE 2,90M, PADRAO CEDAE</v>
          </cell>
          <cell r="C2107" t="str">
            <v>UN</v>
          </cell>
        </row>
        <row r="2108">
          <cell r="A2108" t="str">
            <v>06.013.011-0</v>
          </cell>
          <cell r="B2108" t="str">
            <v>POCO DE VISITA EM ANEIS DE CONCR. PRE-MOLD., P/ESGOTO SANIT., PROF. DE 3,20M, PADRAO CEDAE</v>
          </cell>
          <cell r="C2108" t="str">
            <v>UN</v>
          </cell>
        </row>
        <row r="2109">
          <cell r="A2109" t="str">
            <v>06.013.012-0</v>
          </cell>
          <cell r="B2109" t="str">
            <v>POCO DE VISITA EM ANEIS DE CONCR. PRE-MOLD., P/ESGOTO SANIT., PROF. DE 3,50M, PADRAO CEDAE</v>
          </cell>
          <cell r="C2109" t="str">
            <v>UN</v>
          </cell>
        </row>
        <row r="2110">
          <cell r="A2110" t="str">
            <v>06.013.013-0</v>
          </cell>
          <cell r="B2110" t="str">
            <v>POCO DE VISITA EM ANEIS DE CONCR. PRE-MOLD., P/ESGOTO SANIT., PROF. DE 3,80M, PADRAO CEDAE</v>
          </cell>
          <cell r="C2110" t="str">
            <v>UN</v>
          </cell>
        </row>
        <row r="2111">
          <cell r="A2111" t="str">
            <v>06.013.014-0</v>
          </cell>
          <cell r="B2111" t="str">
            <v>POCO DE VISITA EM ANEIS DE CONCR. PRE-MOLD., P/ESGOTO SANIT., PROF. DE 4,10M, PADRAO CEDAE</v>
          </cell>
          <cell r="C2111" t="str">
            <v>UN</v>
          </cell>
        </row>
        <row r="2112">
          <cell r="A2112" t="str">
            <v>06.013.015-0</v>
          </cell>
          <cell r="B2112" t="str">
            <v>POCO DE VISITA EM ANEIS DE CONCR. PRE-MOLD., P/ESGOTO SANIT., PROF. DE 4,40M, PADRAO CEDAE</v>
          </cell>
          <cell r="C2112" t="str">
            <v>UN</v>
          </cell>
        </row>
        <row r="2113">
          <cell r="A2113" t="str">
            <v>06.013.016-0</v>
          </cell>
          <cell r="B2113" t="str">
            <v>POCO DE VISITA EM ANEIS DE CONCR. PRE-MOLD., P/ESGOTO SANIT., PROF. DE 4,70M, PADRAO CEDAE</v>
          </cell>
          <cell r="C2113" t="str">
            <v>UN</v>
          </cell>
        </row>
        <row r="2114">
          <cell r="A2114" t="str">
            <v>06.013.017-0</v>
          </cell>
          <cell r="B2114" t="str">
            <v>POCO DE VISITA EM ANEIS DE CONCR. PRE-MOLD., P/ESGOTO SANIT., PROF. DE 5,00M, PADRAO CEDAE</v>
          </cell>
          <cell r="C2114" t="str">
            <v>UN</v>
          </cell>
        </row>
        <row r="2115">
          <cell r="A2115" t="str">
            <v>06.013.999-0</v>
          </cell>
          <cell r="B2115" t="str">
            <v>FAMILIA 06.013POCO DE VISITA P/COLETOR ESG.SANIT.</v>
          </cell>
        </row>
        <row r="2116">
          <cell r="A2116" t="str">
            <v>06.014.012-0</v>
          </cell>
          <cell r="B2116" t="str">
            <v>POCO DE VISITA EM ALVEN. DE TIJ. MACICO, PAREDES DE 1 VEZ, DE 1,20 X 1,20 X 1,40M, P/AGUAS PLUVIAIS,DIAM.DE 0,40 A 0,70M</v>
          </cell>
          <cell r="C2116" t="str">
            <v>UN</v>
          </cell>
        </row>
        <row r="2117">
          <cell r="A2117" t="str">
            <v>06.014.013-0</v>
          </cell>
          <cell r="B2117" t="str">
            <v>POCO DE VISITA EM ALVEN. DE TIJ. MACICO, PAREDES DE 1 VEZ, DE 1,30 X 1,30 X 1,40M, P/AGUAS PLUVIAIS, DIAM. DE 0,80M</v>
          </cell>
          <cell r="C2117" t="str">
            <v>UN</v>
          </cell>
        </row>
        <row r="2118">
          <cell r="A2118" t="str">
            <v>06.014.014-0</v>
          </cell>
          <cell r="B2118" t="str">
            <v>POCO DE VISITA EM ALVEN. DE TIJ. MACICO, PAREDES DE 1 VEZ, DE 1,40 X 1,40 X 1,50M, P/AGUAS PLUVIAIS, DIAM. DE 0,90M</v>
          </cell>
          <cell r="C2118" t="str">
            <v>UN</v>
          </cell>
        </row>
        <row r="2119">
          <cell r="A2119" t="str">
            <v>06.014.015-0</v>
          </cell>
          <cell r="B2119" t="str">
            <v>POCO DE VISITA EM ALVEN. DE TIJ. MACICO, PAREDES DE 1 VEZ, DE 1,50 X 1,50 X 1,60M, P/AGUAS PLUVIAIS, DIAM. DE 1,00M</v>
          </cell>
          <cell r="C2119" t="str">
            <v>UN</v>
          </cell>
        </row>
        <row r="2120">
          <cell r="A2120" t="str">
            <v>06.014.016-0</v>
          </cell>
          <cell r="B2120" t="str">
            <v>POCO DE VISITA EM ALVEN. DE TIJ. MACICO, PAREDES DE 1 VEZ, DE 1,60 X 1,60 X 1,70M, P/AGUAS PLUVIAIS, DIAM. DE 1,10M</v>
          </cell>
          <cell r="C2120" t="str">
            <v>UN</v>
          </cell>
        </row>
        <row r="2121">
          <cell r="A2121" t="str">
            <v>06.014.049-0</v>
          </cell>
          <cell r="B2121" t="str">
            <v>CAIXA DE PASSAGEM EM ALVEN. DE TIJ. MACICO, PAREDES DE 1 VEZ, DE 0,40 X 0,40 X 0,60M, S/TAMPA</v>
          </cell>
          <cell r="C2121" t="str">
            <v>UN</v>
          </cell>
        </row>
        <row r="2122">
          <cell r="A2122" t="str">
            <v>06.014.052-0</v>
          </cell>
          <cell r="B2122" t="str">
            <v>CAIXA DE PASSAGEM EM ALVEN. DE TIJ. MACICO, PAREDES DE 1 VEZ, DE 0,40 X 0,60 X 0,60M, S/TAMPA</v>
          </cell>
          <cell r="C2122" t="str">
            <v>UN</v>
          </cell>
        </row>
        <row r="2123">
          <cell r="A2123" t="str">
            <v>06.014.054-0</v>
          </cell>
          <cell r="B2123" t="str">
            <v>CAIXA DE PASSAGEM EM ALVEN. DE TIJ. MACICO, PAREDES DE 1 VEZ, DE 0,60 X 0,60 X 0,80M, S/TAMPA</v>
          </cell>
          <cell r="C2123" t="str">
            <v>UN</v>
          </cell>
        </row>
        <row r="2124">
          <cell r="A2124" t="str">
            <v>06.014.057-0</v>
          </cell>
          <cell r="B2124" t="str">
            <v>CAIXA DE PASSAGEM EM ALVEN. DE TIJ. MACICO, PAREDES DE 1 VEZ, DE 0,60 X 0,60 X 1,00M, S/TAMPA</v>
          </cell>
          <cell r="C2124" t="str">
            <v>UN</v>
          </cell>
        </row>
        <row r="2125">
          <cell r="A2125" t="str">
            <v>06.014.060-0</v>
          </cell>
          <cell r="B2125" t="str">
            <v>CAIXA DE PASSAGEM EM ALVEN. DE TIJ. MACICO, PAREDES DE 1 VEZ, DE 0,40 X 0,40 X 0,60M, INCL. TAMPA DE CONCR. ARMADO 15MPA</v>
          </cell>
          <cell r="C2125" t="str">
            <v>UN</v>
          </cell>
        </row>
        <row r="2126">
          <cell r="A2126" t="str">
            <v>06.014.062-0</v>
          </cell>
          <cell r="B2126" t="str">
            <v>CAIXA DE PASSAGEM EM ALVEN. DE TIJ. MACICO, PAREDES DE 1 VEZ, DE 0,40 X 0,60 X 0,60M, INCL. TAMPA DE CONCR. ARMADO 15MPA</v>
          </cell>
          <cell r="C2126" t="str">
            <v>UN</v>
          </cell>
        </row>
        <row r="2127">
          <cell r="A2127" t="str">
            <v>06.014.064-0</v>
          </cell>
          <cell r="B2127" t="str">
            <v>CAIXA DE PASSAGEM EM ALVEN. DE TIJ. MACICO, PAREDES DE 1 VEZ, DE 0,60 X 0,60 X 0,80M, INCL. TAMPA DE CONCR. ARMADO 15MPA</v>
          </cell>
          <cell r="C2127" t="str">
            <v>UN</v>
          </cell>
        </row>
        <row r="2128">
          <cell r="A2128" t="str">
            <v>06.014.066-0</v>
          </cell>
          <cell r="B2128" t="str">
            <v>CAIXA DE PASSAGEM EM ALVEN. DE TIJ. MACICO, PAREDES DE 1 VEZ, DE 0,60 X 0,60 X 1,00M, INCL. TAMPA DE CONCR. ARMADO 15MPA</v>
          </cell>
          <cell r="C2128" t="str">
            <v>UN</v>
          </cell>
        </row>
        <row r="2129">
          <cell r="A2129" t="str">
            <v>06.014.080-0</v>
          </cell>
          <cell r="B2129" t="str">
            <v>CAIXA P/REGISTRO EM ALVEN.DE TIJ.MACICO,PAREDES DE 1/2 VEZ,DE 0,60 X 0,60 X 0,80M,P/TUBUL.DE FºFº C/DIAM.DE 0,40 A 0,60M</v>
          </cell>
          <cell r="C2129" t="str">
            <v>UN</v>
          </cell>
        </row>
        <row r="2130">
          <cell r="A2130" t="str">
            <v>06.014.081-0</v>
          </cell>
          <cell r="B2130" t="str">
            <v>CAIXA P/REGISTRO EM ALVEN. DE TIJ. MACICO, PAREDES DE 1/2 VEZ, DE 0,55 X 0,55 X 0,70M, P/TUBUL. DE FºFº C/DIAM. DE 0,35M</v>
          </cell>
          <cell r="C2130" t="str">
            <v>UN</v>
          </cell>
        </row>
        <row r="2131">
          <cell r="A2131" t="str">
            <v>06.014.082-0</v>
          </cell>
          <cell r="B2131" t="str">
            <v>CAIXA P/REGISTRO EM ALVEN. DE TIJ. MACICO, PAREDES DE 1/2 VEZ, DE 0,50 X 0,50 X 0,70M, P/TUBUL. DE FºFº C/DIAM. DE 0,30M</v>
          </cell>
          <cell r="C2131" t="str">
            <v>UN</v>
          </cell>
        </row>
        <row r="2132">
          <cell r="A2132" t="str">
            <v>06.014.083-0</v>
          </cell>
          <cell r="B2132" t="str">
            <v>CAIXA P/REGISTRO EM ALVEN. DE TIJ. MACICO, PAREDES DE 1/2 VEZ, DE 0,45 X 0,45 X 0,60M, P/TUBUL. DE FºFº C/DIAM. DE 0,25M</v>
          </cell>
          <cell r="C2132" t="str">
            <v>UN</v>
          </cell>
        </row>
        <row r="2133">
          <cell r="A2133" t="str">
            <v>06.014.084-0</v>
          </cell>
          <cell r="B2133" t="str">
            <v>CAIXA P/REGISTRO EM ALVEN. DE TIJ. MACICO, PAREDES DE 1/2 VEZ, DE 0,40 X 0,40 X 0,50M, P/TUBUL. DE FºFº C/DIAM. DE 0,20M</v>
          </cell>
          <cell r="C2133" t="str">
            <v>UN</v>
          </cell>
        </row>
        <row r="2134">
          <cell r="A2134" t="str">
            <v>06.014.085-0</v>
          </cell>
          <cell r="B2134" t="str">
            <v>CAIXA P/REGISTRO EM ALVEN. DE TIJ. MACICO, PAREDES DE 1/2 VEZ, DE 0,35 X 0,35 X 0,50M, P/TUBUL. DE FºFº C/DIAM. DE 0,15M</v>
          </cell>
          <cell r="C2134" t="str">
            <v>UN</v>
          </cell>
        </row>
        <row r="2135">
          <cell r="A2135" t="str">
            <v>06.014.086-0</v>
          </cell>
          <cell r="B2135" t="str">
            <v>CAIXA P/REGISTRO EM ALVEN. DE TIJ. MACICO, PAREDES DE 1/2 VEZ, DE 0,30 X 0,30 X 0,50M, P/TUBUL. DE FºFº C/DIAM. DE 0,10M</v>
          </cell>
          <cell r="C2135" t="str">
            <v>UN</v>
          </cell>
        </row>
        <row r="2136">
          <cell r="A2136" t="str">
            <v>06.014.087-0</v>
          </cell>
          <cell r="B2136" t="str">
            <v>CAIXA P/REGISTRO EM ALVEN. DE TIJ. MACICO, PAREDES DE 1/2 VEZ, DE 0,28 X 0,28 X 0,50M, P/TUBUL. DE FºFº C/DIAM.DE 0,075M</v>
          </cell>
          <cell r="C2136" t="str">
            <v>UN</v>
          </cell>
        </row>
        <row r="2137">
          <cell r="A2137" t="str">
            <v>06.014.100-1</v>
          </cell>
          <cell r="B2137" t="str">
            <v>CAIXA DE RALO EM ALVEN. DE TIJ. MACICO, DE 0,90 X 1,20 X 1,50M</v>
          </cell>
          <cell r="C2137" t="str">
            <v>UN</v>
          </cell>
        </row>
        <row r="2138">
          <cell r="A2138" t="str">
            <v>06.014.101-0</v>
          </cell>
          <cell r="B2138" t="str">
            <v>CAIXA DE RALO EM ALVEN. DE TIJ. MACICO, DE 0,30 X 0,90 X 0,90M, P/AGUAS PLUVIAIS</v>
          </cell>
          <cell r="C2138" t="str">
            <v>UN</v>
          </cell>
        </row>
        <row r="2139">
          <cell r="A2139" t="str">
            <v>06.014.102-0</v>
          </cell>
          <cell r="B2139" t="str">
            <v>CAIXA DE RALO EM ALVEN. DE TIJ. MACICO, DE 0,30 X 0,90 X 0,90M, P/AGUAS PLUVIAIS, C/BOCA DE LOBO DE FºFº</v>
          </cell>
          <cell r="C2139" t="str">
            <v>UN</v>
          </cell>
        </row>
        <row r="2140">
          <cell r="A2140" t="str">
            <v>06.014.105-0</v>
          </cell>
          <cell r="B2140" t="str">
            <v>CAIXA DE RALO EM ALVEN. DE TIJ. MACICO, DE 0,30 X 0,90 X 0,90M, P/AGUAS PLUVIAIS, INCL.ESCAV.,REATERRO E REMOCAO DO MAT.</v>
          </cell>
          <cell r="C2140" t="str">
            <v>UN</v>
          </cell>
        </row>
        <row r="2141">
          <cell r="A2141" t="str">
            <v>06.014.999-0</v>
          </cell>
          <cell r="B2141" t="str">
            <v>FAMILIA 06.014CAIXAS:AREIA PASSAGEM,P/REGISTRO E POCO ALVEN. AGUAS PLUV.</v>
          </cell>
        </row>
        <row r="2142">
          <cell r="A2142" t="str">
            <v>06.015.010-0</v>
          </cell>
          <cell r="B2142" t="str">
            <v>POCO DE VISITA EM ALVEN. DE BL. DE CONCR.,PAREDES DE 20CM, DE 1,20 X 1,20 X 1,40M, P/AGUAS PLUVIAIS,DIAM.DE 0,40 A 0,70M</v>
          </cell>
          <cell r="C2142" t="str">
            <v>UN</v>
          </cell>
        </row>
        <row r="2143">
          <cell r="A2143" t="str">
            <v>06.015.011-0</v>
          </cell>
          <cell r="B2143" t="str">
            <v>POCO DE VISITA EM ALVEN. DE BL. DE CONCR., PAREDES DE 20CM,DE 1,30 X 1,30 X 1,40M, P/AGUAS PLUVIAIS, DIAM. DE 0,80M</v>
          </cell>
          <cell r="C2143" t="str">
            <v>UN</v>
          </cell>
        </row>
        <row r="2144">
          <cell r="A2144" t="str">
            <v>06.015.012-0</v>
          </cell>
          <cell r="B2144" t="str">
            <v>POCO DE VISITA EM ALVEN. DE BL. DE CONCR., PAREDES DE 20CM,DE 1,40 X 1,40 X 1,50M, P/AGUAS PLUVIAIS, DIAM. DE 0,90M</v>
          </cell>
          <cell r="C2144" t="str">
            <v>UN</v>
          </cell>
        </row>
        <row r="2145">
          <cell r="A2145" t="str">
            <v>06.015.013-0</v>
          </cell>
          <cell r="B2145" t="str">
            <v>POCO DE VISITA EM ALVEN. DE BL. DE CONCR., PAREDES DE 20CM,DE 1,50 X 1,50 X 1,60M, P/AGUAS PLUVIAIS, DIAM. DE 1,00M</v>
          </cell>
          <cell r="C2145" t="str">
            <v>UN</v>
          </cell>
        </row>
        <row r="2146">
          <cell r="A2146" t="str">
            <v>06.015.014-0</v>
          </cell>
          <cell r="B2146" t="str">
            <v>POCO DE VISITA EM ALVEN. DE BL. DE CONCR., PAREDES DE 20CM,DE 1,60 X 1,60 X 1,70M, P/AGUAS PLUVIAIS, DIAM. DE 1,10M</v>
          </cell>
          <cell r="C2146" t="str">
            <v>UN</v>
          </cell>
        </row>
        <row r="2147">
          <cell r="A2147" t="str">
            <v>06.015.015-0</v>
          </cell>
          <cell r="B2147" t="str">
            <v>POCO DE VISITA EM ALVEN. DE BL. DE CONCR., PAREDES DE 20CM,DE 1,70 X 1,70 X 1,80M, P/AGUAS PLUVIAIS, DIAM. DE 1,20M</v>
          </cell>
          <cell r="C2147" t="str">
            <v>UN</v>
          </cell>
        </row>
        <row r="2148">
          <cell r="A2148" t="str">
            <v>06.015.016-0</v>
          </cell>
          <cell r="B2148" t="str">
            <v>POCO DE VISITA EM ALVEN. DE BL. DE CONCR., PAREDES DE 20CM,DE 2,00 X 2,00 X 2,10M, P/AGUAS PLUVIAIS, DIAM. DE 1,50M</v>
          </cell>
          <cell r="C2148" t="str">
            <v>UN</v>
          </cell>
        </row>
        <row r="2149">
          <cell r="A2149" t="str">
            <v>06.015.016-1</v>
          </cell>
          <cell r="B2149" t="str">
            <v>POCO DE VISITA EM ALVEN. DE BL. DE CONCR., PAREDES DE 20CM,DE 2,00 X 2,00 X 2,10M, P/AGUAS PLUVIAIS, DIAM. DE 1,80M</v>
          </cell>
          <cell r="C2149" t="str">
            <v>UN</v>
          </cell>
        </row>
        <row r="2150">
          <cell r="A2150" t="str">
            <v>06.015.030-0</v>
          </cell>
          <cell r="B2150" t="str">
            <v>CAIXA DE RALO EM ALVEN. DE BL. DE CONCR., PAREDES DE 20CM, DE 0,30 X 0,90 X 0,90M, P/AGUAS PLUVIAIS, C/GRELHA DE FºFº</v>
          </cell>
          <cell r="C2150" t="str">
            <v>UN</v>
          </cell>
        </row>
        <row r="2151">
          <cell r="A2151" t="str">
            <v>06.015.031-0</v>
          </cell>
          <cell r="B2151" t="str">
            <v>CAIXA DE RALO EM ALVEN. DE BL. DE CONCR., PAREDES DE 20CM, DE 0,90 X 1,20 X 1,50M, P/AGUAS PLUVIAIS, C/GRELHA DE FºFº</v>
          </cell>
          <cell r="C2151" t="str">
            <v>UN</v>
          </cell>
        </row>
        <row r="2152">
          <cell r="A2152" t="str">
            <v>06.015.999-0</v>
          </cell>
          <cell r="B2152" t="str">
            <v>FAMILIA 06.015CAIXA DE RALO</v>
          </cell>
        </row>
        <row r="2153">
          <cell r="A2153" t="str">
            <v>06.016.001-0</v>
          </cell>
          <cell r="B2153" t="str">
            <v>TAMPAO COMPLETO DE FºFº, DIAM. DE 0,60M, C/ 175KG, P/CHAMINEDE CX. DE AREIA OU POCO DE VISITA</v>
          </cell>
          <cell r="C2153" t="str">
            <v>UN</v>
          </cell>
        </row>
        <row r="2154">
          <cell r="A2154" t="str">
            <v>06.016.002-0</v>
          </cell>
          <cell r="B2154" t="str">
            <v>TAMPAO COMPLETO DE FºFº, TIPO MEDIO, C/ 125KG, P/POCO DE VISITA DE ESGOTO SANIT.</v>
          </cell>
          <cell r="C2154" t="str">
            <v>UN</v>
          </cell>
        </row>
        <row r="2155">
          <cell r="A2155" t="str">
            <v>06.016.003-0</v>
          </cell>
          <cell r="B2155" t="str">
            <v>TAMPAO COMPLETO DE FºFº, TIPO PESADO, C/ 225KG, P/POCO DE VISITA DE ESGOTO SANIT.</v>
          </cell>
          <cell r="C2155" t="str">
            <v>UN</v>
          </cell>
        </row>
        <row r="2156">
          <cell r="A2156" t="str">
            <v>06.016.004-0</v>
          </cell>
          <cell r="B2156" t="str">
            <v>TAMPAO COMPLETO DE FºFº, DIAM. DE 0,40 A 0,60M, C/ 125KG, P/CX. DE REGISTRO</v>
          </cell>
          <cell r="C2156" t="str">
            <v>UN</v>
          </cell>
        </row>
        <row r="2157">
          <cell r="A2157" t="str">
            <v>06.016.005-0</v>
          </cell>
          <cell r="B2157" t="str">
            <v>TAMPAO COMPLETO DE FºFº, TIPO QUADRADO (0,24 X 0,24M), C/ 34KG</v>
          </cell>
          <cell r="C2157" t="str">
            <v>UN</v>
          </cell>
        </row>
        <row r="2158">
          <cell r="A2158" t="str">
            <v>06.016.009-0</v>
          </cell>
          <cell r="B2158" t="str">
            <v>TAMPAO COMPLETO DE FºFº, P/CX. DE INSPECAO OU SEMELHANTE, C/25KG</v>
          </cell>
          <cell r="C2158" t="str">
            <v>UN</v>
          </cell>
        </row>
        <row r="2159">
          <cell r="A2159" t="str">
            <v>06.016.010-0</v>
          </cell>
          <cell r="B2159" t="str">
            <v>GRELHA COMPLETA DE FºFº, DE 0,30 X 0,90M, C/ 135KG, P/CX. DERALO</v>
          </cell>
          <cell r="C2159" t="str">
            <v>UN</v>
          </cell>
        </row>
        <row r="2160">
          <cell r="A2160" t="str">
            <v>06.016.011-0</v>
          </cell>
          <cell r="B2160" t="str">
            <v>GRELHA COMPLETA DE FºFº, DE 0,30 X 0,90M, C/ 85KG, P/CX. DERALO</v>
          </cell>
          <cell r="C2160" t="str">
            <v>UN</v>
          </cell>
        </row>
        <row r="2161">
          <cell r="A2161" t="str">
            <v>06.016.012-0</v>
          </cell>
          <cell r="B2161" t="str">
            <v>GRELHA COMPLETA DE FºFº, DE 0,30 X 0,90M, C/ 135KG, ARTICULADA, PADRAO PREFEITURA-RJ, P/CX. DE RALO</v>
          </cell>
          <cell r="C2161" t="str">
            <v>UN</v>
          </cell>
        </row>
        <row r="2162">
          <cell r="A2162" t="str">
            <v>06.016.015-0</v>
          </cell>
          <cell r="B2162" t="str">
            <v>TAMPAO COMPLETO DE FºFº, ARTICULADO, PESADO, DIAM. DE 0,60M,TIPO AVENIDA</v>
          </cell>
          <cell r="C2162" t="str">
            <v>UN</v>
          </cell>
        </row>
        <row r="2163">
          <cell r="A2163" t="str">
            <v>06.016.016-0</v>
          </cell>
          <cell r="B2163" t="str">
            <v>TAMPAO COMPLETO DE FºFº, TIPO TS (3 SECOES), P/POCO DE VISITA DE ESGOTO SANIT., PADRAO CEDAE, C/ 690KG</v>
          </cell>
          <cell r="C2163" t="str">
            <v>UN</v>
          </cell>
        </row>
        <row r="2164">
          <cell r="A2164" t="str">
            <v>06.016.030-0</v>
          </cell>
          <cell r="B2164" t="str">
            <v>TAMPAO COMPLETO DE FºFº, P/CX. R 1, PADRAO TELEBRAS</v>
          </cell>
          <cell r="C2164" t="str">
            <v>UN</v>
          </cell>
        </row>
        <row r="2165">
          <cell r="A2165" t="str">
            <v>06.016.031-0</v>
          </cell>
          <cell r="B2165" t="str">
            <v>TAMPAO COMPLETO DE FºFº, P/CX. R 2, PADRAO TELEBRAS</v>
          </cell>
          <cell r="C2165" t="str">
            <v>UN</v>
          </cell>
        </row>
        <row r="2166">
          <cell r="A2166" t="str">
            <v>06.016.032-0</v>
          </cell>
          <cell r="B2166" t="str">
            <v>TAMPAO COMPLETO DE FºFº, P/CX. R 3, PADRAO TELEBRAS</v>
          </cell>
          <cell r="C2166" t="str">
            <v>UN</v>
          </cell>
        </row>
        <row r="2167">
          <cell r="A2167" t="str">
            <v>06.016.040-0</v>
          </cell>
          <cell r="B2167" t="str">
            <v>TAMPAO COMPLETO DE FºFº, ARTICULADO, DIAM. DE 0,60M, PADRAORIOLUZ, TIPO LEVE</v>
          </cell>
          <cell r="C2167" t="str">
            <v>UN</v>
          </cell>
        </row>
        <row r="2168">
          <cell r="A2168" t="str">
            <v>06.016.041-0</v>
          </cell>
          <cell r="B2168" t="str">
            <v>TAMPAO COMPLETO DE FºFº, ARTICULADO, DIAM. DE 0,60M, PADRAOCME, TIPO PESADO</v>
          </cell>
          <cell r="C2168" t="str">
            <v>UN</v>
          </cell>
        </row>
        <row r="2169">
          <cell r="A2169" t="str">
            <v>06.016.050-0</v>
          </cell>
          <cell r="B2169" t="str">
            <v>GRELHA P/CANALETA DE FºFº, C/ 0,15M DE LARG.</v>
          </cell>
          <cell r="C2169" t="str">
            <v>M</v>
          </cell>
        </row>
        <row r="2170">
          <cell r="A2170" t="str">
            <v>06.016.051-0</v>
          </cell>
          <cell r="B2170" t="str">
            <v>GRELHA P/CANALETA DE FºFº, C/ 0,20M DE LARG.</v>
          </cell>
          <cell r="C2170" t="str">
            <v>M</v>
          </cell>
        </row>
        <row r="2171">
          <cell r="A2171" t="str">
            <v>06.016.052-0</v>
          </cell>
          <cell r="B2171" t="str">
            <v>GRELHA P/CANALETA DE FºFº, C/ 0,30M DE LARG.</v>
          </cell>
          <cell r="C2171" t="str">
            <v>M</v>
          </cell>
        </row>
        <row r="2172">
          <cell r="A2172" t="str">
            <v>06.016.053-0</v>
          </cell>
          <cell r="B2172" t="str">
            <v>GRELHA P/CANALETA DE FºFº, C/ 0,40M DE LARG.</v>
          </cell>
          <cell r="C2172" t="str">
            <v>M</v>
          </cell>
        </row>
        <row r="2173">
          <cell r="A2173" t="str">
            <v>06.016.060-0</v>
          </cell>
          <cell r="B2173" t="str">
            <v>CAIXA DE PASSEIO DE FºFº, P/REGISTRO, C/ 28KG, PADRAO CEDAE</v>
          </cell>
          <cell r="C2173" t="str">
            <v>UN</v>
          </cell>
        </row>
        <row r="2174">
          <cell r="A2174" t="str">
            <v>06.016.061-0</v>
          </cell>
          <cell r="B2174" t="str">
            <v>CAIXA DE RUA COMPLETA DE FºFº, P/REGISTRO, C/ 59KG, PADRAO CEDAE</v>
          </cell>
          <cell r="C2174" t="str">
            <v>UN</v>
          </cell>
        </row>
        <row r="2175">
          <cell r="A2175" t="str">
            <v>06.016.080-0</v>
          </cell>
          <cell r="B2175" t="str">
            <v>DEGRAU DE FºFº, C/ 2,5KG, FIX. EM CONCR.</v>
          </cell>
          <cell r="C2175" t="str">
            <v>UN</v>
          </cell>
        </row>
        <row r="2176">
          <cell r="A2176" t="str">
            <v>06.016.081-0</v>
          </cell>
          <cell r="B2176" t="str">
            <v>DEGRAU DE FºFº, C/ 3KG, FIX. EM CONCR.</v>
          </cell>
          <cell r="C2176" t="str">
            <v>UN</v>
          </cell>
        </row>
        <row r="2177">
          <cell r="A2177" t="str">
            <v>06.016.082-0</v>
          </cell>
          <cell r="B2177" t="str">
            <v>DEGRAU DE FºFº, C/ 7KG, FIX. EM CONCR.</v>
          </cell>
          <cell r="C2177" t="str">
            <v>UN</v>
          </cell>
        </row>
        <row r="2178">
          <cell r="A2178" t="str">
            <v>06.016.100-0</v>
          </cell>
          <cell r="B2178" t="str">
            <v>TAMPAO MISTO (FºFº E CONCR.), PESADO, DIAM. DE 0,60M, C/ 106KG, CONFORME PROJ. DA CEDAE</v>
          </cell>
          <cell r="C2178" t="str">
            <v>UN</v>
          </cell>
        </row>
        <row r="2179">
          <cell r="A2179" t="str">
            <v>06.016.105-0</v>
          </cell>
          <cell r="B2179" t="str">
            <v>TAMPAO MISTO (FºFº E CONCR.), LEVE, DIAM. DE 0,60M, C/ 36KG,CONFORME PROJ. DA CEDAE</v>
          </cell>
          <cell r="C2179" t="str">
            <v>UN</v>
          </cell>
        </row>
        <row r="2180">
          <cell r="A2180" t="str">
            <v>06.016.999-0</v>
          </cell>
          <cell r="B2180" t="str">
            <v>FAMILIA 06.016ARTEFATOS DE F.F.</v>
          </cell>
        </row>
        <row r="2181">
          <cell r="A2181" t="str">
            <v>06.017.001-0</v>
          </cell>
          <cell r="B2181" t="str">
            <v>POCO DE VISITA, DE ANEIS DE CONCR. PRE-MOLD. P/ESGOTO SANIT., SEGUNDO ESPEC. DA CEDAE, C/PROF. DE 0,60M</v>
          </cell>
          <cell r="C2181" t="str">
            <v>UN</v>
          </cell>
        </row>
        <row r="2182">
          <cell r="A2182" t="str">
            <v>06.017.002-0</v>
          </cell>
          <cell r="B2182" t="str">
            <v>POCO DE VISITA, DE ANEIS DE CONCR. PRE-MOLD. P/ESGOTO SANIT., SEGUNDO ESPEC. DA CEDAE, C/PROF. DE 0,80M</v>
          </cell>
          <cell r="C2182" t="str">
            <v>UN</v>
          </cell>
        </row>
        <row r="2183">
          <cell r="A2183" t="str">
            <v>06.017.003-0</v>
          </cell>
          <cell r="B2183" t="str">
            <v>POCO DE VISITA, DE ANEIS DE CONCR. PRE-MOLD. P/ESGOTO SANIT., SEGUNDO ESPEC. DA CEDAE, C/PROF. DE 1,00M</v>
          </cell>
          <cell r="C2183" t="str">
            <v>UN</v>
          </cell>
        </row>
        <row r="2184">
          <cell r="A2184" t="str">
            <v>06.017.004-0</v>
          </cell>
          <cell r="B2184" t="str">
            <v>POCO DE VISITA, DE ANEIS DE CONCR. PRE-MOLD. P/ESGOTO SANIT., SEGUNDO ESPEC. DA CEDAE, C/PROF. DE 1,05M</v>
          </cell>
          <cell r="C2184" t="str">
            <v>UN</v>
          </cell>
        </row>
        <row r="2185">
          <cell r="A2185" t="str">
            <v>06.017.005-0</v>
          </cell>
          <cell r="B2185" t="str">
            <v>POCO DE VISITA, DE ANEIS DE CONCR. PRE-MOLD. P/ESGOTO SANIT., SEGUNDO ESPEC. DA CEDAE, C/PROF. DE 1,20M</v>
          </cell>
          <cell r="C2185" t="str">
            <v>UN</v>
          </cell>
        </row>
        <row r="2186">
          <cell r="A2186" t="str">
            <v>06.017.006-0</v>
          </cell>
          <cell r="B2186" t="str">
            <v>POCO DE VISITA, DE ANEIS DE CONCR. PRE-MOLD. P/ESGOTO SANIT., SEGUNDO ESPEC. DA CEDAE, C/PROF. DE 1,40M</v>
          </cell>
          <cell r="C2186" t="str">
            <v>UN</v>
          </cell>
        </row>
        <row r="2187">
          <cell r="A2187" t="str">
            <v>06.017.007-0</v>
          </cell>
          <cell r="B2187" t="str">
            <v>POCO DE VISITA, DE ANEIS DE CONCR. PRE-MOLD. P/ESGOTO SANIT., SEGUNDO ESPEC. DA CEDAE, C/PROF. DE 1,50M</v>
          </cell>
          <cell r="C2187" t="str">
            <v>UN</v>
          </cell>
        </row>
        <row r="2188">
          <cell r="A2188" t="str">
            <v>06.017.008-0</v>
          </cell>
          <cell r="B2188" t="str">
            <v>POCO DE VISITA, DE ANEIS DE CONCR. PRE-MOLD. P/ESGOTO SANIT., SEGUNDO ESPEC. DA CEDAE, C/PROF. DE 1,60M</v>
          </cell>
          <cell r="C2188" t="str">
            <v>UN</v>
          </cell>
        </row>
        <row r="2189">
          <cell r="A2189" t="str">
            <v>06.017.009-0</v>
          </cell>
          <cell r="B2189" t="str">
            <v>POCO DE VISITA, DE ANEIS DE CONCR. PRE-MOLD. P/ESGOTO SANIT., SEGUNDO ESPEC. DA CEDAE, C/PROF. DE 1,70M</v>
          </cell>
          <cell r="C2189" t="str">
            <v>UN</v>
          </cell>
        </row>
        <row r="2190">
          <cell r="A2190" t="str">
            <v>06.017.010-0</v>
          </cell>
          <cell r="B2190" t="str">
            <v>POCO DE VISITA, DE ANEIS DE CONCR. PRE-MOLD. P/ESGOTO SANIT., SEGUNDO ESPEC. DA CEDAE, C/PROF. DE 2,00M</v>
          </cell>
          <cell r="C2190" t="str">
            <v>UN</v>
          </cell>
        </row>
        <row r="2191">
          <cell r="A2191" t="str">
            <v>06.017.011-0</v>
          </cell>
          <cell r="B2191" t="str">
            <v>POCO DE VISITA, DE ANEIS DE CONCR. PRE-MOLD. P/ESGOTO SANIT., SEGUNDO ESPEC. DA CEDAE, C/PROF. DE 2,30M</v>
          </cell>
          <cell r="C2191" t="str">
            <v>UN</v>
          </cell>
        </row>
        <row r="2192">
          <cell r="A2192" t="str">
            <v>06.017.012-0</v>
          </cell>
          <cell r="B2192" t="str">
            <v>POCO DE VISITA, DE ANEIS DE CONCR. PRE-MOLD. P/ESGOTO SANIT., SEGUNDO ESPEC. DA CEDAE, C/PROF. DE 2,60M</v>
          </cell>
          <cell r="C2192" t="str">
            <v>UN</v>
          </cell>
        </row>
        <row r="2193">
          <cell r="A2193" t="str">
            <v>06.017.013-0</v>
          </cell>
          <cell r="B2193" t="str">
            <v>POCO DE VISITA, DE ANEIS DE CONCR. PRE-MOLD. P/ESGOTO SANIT., SEGUNDO ESPEC. DA CEDAE, C/PROF. DE 2,90M</v>
          </cell>
          <cell r="C2193" t="str">
            <v>UN</v>
          </cell>
        </row>
        <row r="2194">
          <cell r="A2194" t="str">
            <v>06.017.014-0</v>
          </cell>
          <cell r="B2194" t="str">
            <v>POCO DE VISITA, DE ANEIS DE CONCR. PRE-MOLD. P/ESGOTO SANIT., SEGUNDO ESPEC. DA CEDAE, C/PROF. DE 3,20M</v>
          </cell>
          <cell r="C2194" t="str">
            <v>UN</v>
          </cell>
        </row>
        <row r="2195">
          <cell r="A2195" t="str">
            <v>06.017.015-0</v>
          </cell>
          <cell r="B2195" t="str">
            <v>POCO DE VISITA, DE ANEIS DE CONCR. PRE-MOLD. P/ESGOTO SANIT., SEGUNDO ESPEC. DA CEDAE, C/PROF. DE 3,50M</v>
          </cell>
          <cell r="C2195" t="str">
            <v>UN</v>
          </cell>
        </row>
        <row r="2196">
          <cell r="A2196" t="str">
            <v>06.017.016-0</v>
          </cell>
          <cell r="B2196" t="str">
            <v>POCO DE VISITA, DE ANEIS DE CONCR. PRE-MOLD. P/ESGOTO SANIT., SEGUNDO ESPEC. DA CEDAE, C/PROF. DE 3,80M</v>
          </cell>
          <cell r="C2196" t="str">
            <v>UN</v>
          </cell>
        </row>
        <row r="2197">
          <cell r="A2197" t="str">
            <v>06.017.017-0</v>
          </cell>
          <cell r="B2197" t="str">
            <v>POCO DE VISITA, DE ANEIS DE CONCR. PRE-MOLD. P/ESGOTO SANIT., SEGUNDO ESPEC. DA CEDAE, C/PROF. DE 4,10M</v>
          </cell>
          <cell r="C2197" t="str">
            <v>UN</v>
          </cell>
        </row>
        <row r="2198">
          <cell r="A2198" t="str">
            <v>06.017.018-0</v>
          </cell>
          <cell r="B2198" t="str">
            <v>POCO DE VISITA, DE ANEIS DE CONCR. PRE-MOLD. P/ESGOTO SANIT., SEGUNDO ESPEC. DA CEDAE, C/PROF. DE 4,40M</v>
          </cell>
          <cell r="C2198" t="str">
            <v>UN</v>
          </cell>
        </row>
        <row r="2199">
          <cell r="A2199" t="str">
            <v>06.017.019-0</v>
          </cell>
          <cell r="B2199" t="str">
            <v>POCO DE VISITA, DE ANEIS DE CONCR. PRE-MOLD. P/ESGOTO SANIT., SEGUNDO ESPEC. DA CEDAE, C/PROF. DE 4,70M</v>
          </cell>
          <cell r="C2199" t="str">
            <v>UN</v>
          </cell>
        </row>
        <row r="2200">
          <cell r="A2200" t="str">
            <v>06.017.020-0</v>
          </cell>
          <cell r="B2200" t="str">
            <v>POCO DE VISITA, DE ANEIS DE CONCR. PRE-MOLD. P/ESGOTO SANIT., SEGUNDO ESPEC. DA CEDAE, C/PROF. DE 5,00M</v>
          </cell>
          <cell r="C2200" t="str">
            <v>UN</v>
          </cell>
        </row>
        <row r="2201">
          <cell r="A2201" t="str">
            <v>06.017.021-0</v>
          </cell>
          <cell r="B2201" t="str">
            <v>POCO DE VISITA, DE ANEIS DE CONCR. PRE-MOLD. P/ESGOTO SANIT., SEGUNDO ESPEC. DA CEDAE, C/PROF. DE 5,30M</v>
          </cell>
          <cell r="C2201" t="str">
            <v>UN</v>
          </cell>
        </row>
        <row r="2202">
          <cell r="A2202" t="str">
            <v>06.017.022-0</v>
          </cell>
          <cell r="B2202" t="str">
            <v>POCO DE VISITA, DE ANEIS DE CONCR. PRE-MOLD. P/ESGOTO SANIT., SEGUNDO ESPEC. DA CEDAE, C/PROF. DE 5,60M</v>
          </cell>
          <cell r="C2202" t="str">
            <v>UN</v>
          </cell>
        </row>
        <row r="2203">
          <cell r="A2203" t="str">
            <v>06.017.023-0</v>
          </cell>
          <cell r="B2203" t="str">
            <v>POCO DE VISITA, DE ANEIS DE CONCR. PRE-MOLD. P/ESGOTO SANIT., SEGUNDO ESPEC. DA CEDAE, C/PROF. DE 5,90M</v>
          </cell>
          <cell r="C2203" t="str">
            <v>UN</v>
          </cell>
        </row>
        <row r="2204">
          <cell r="A2204" t="str">
            <v>06.017.024-0</v>
          </cell>
          <cell r="B2204" t="str">
            <v>POCO DE VISITA, DE ANEIS DE CONCR. PRE-MOLD. P/ESGOTO SANIT., SEGUNDO ESPEC. DA CEDAE, C/PROF. DE 6,20M</v>
          </cell>
          <cell r="C2204" t="str">
            <v>UN</v>
          </cell>
        </row>
        <row r="2205">
          <cell r="A2205" t="str">
            <v>06.017.025-0</v>
          </cell>
          <cell r="B2205" t="str">
            <v>POCO DE VISITA, DE ANEIS DE CONCR. PRE-MOLD. P/ESGOTO SANIT., SEGUNDO ESPEC. DA CEDAE, C/PROF. DE 6,50M</v>
          </cell>
          <cell r="C2205" t="str">
            <v>UN</v>
          </cell>
        </row>
        <row r="2206">
          <cell r="A2206" t="str">
            <v>06.017.026-0</v>
          </cell>
          <cell r="B2206" t="str">
            <v>POCO DE VISITA, DE ANEIS DE CONCR. PRE-MOLD. P/ESGOTO SANIT., SEGUNDO ESPEC. DA CEDAE, C/PROF. DE 6,80M</v>
          </cell>
          <cell r="C2206" t="str">
            <v>UN</v>
          </cell>
        </row>
        <row r="2207">
          <cell r="A2207" t="str">
            <v>06.017.027-0</v>
          </cell>
          <cell r="B2207" t="str">
            <v>POCO DE VISITA, DE ANEIS DE CONCR. PRE-MOLD. P/ESGOTO SANIT., SEGUNDO ESPEC. DA CEDAE, C/PROF. DE 7,10M</v>
          </cell>
          <cell r="C2207" t="str">
            <v>UN</v>
          </cell>
        </row>
        <row r="2208">
          <cell r="A2208" t="str">
            <v>06.017.040-0</v>
          </cell>
          <cell r="B2208" t="str">
            <v>BASE E FUNDO DE CONCR. SIMPLES, P/POCO DE VISITA, PADRAO CEDAE, DE ANEIS PRE-MOLD. C/DIAM. DE 0,60M</v>
          </cell>
          <cell r="C2208" t="str">
            <v>UN</v>
          </cell>
        </row>
        <row r="2209">
          <cell r="A2209" t="str">
            <v>06.017.041-0</v>
          </cell>
          <cell r="B2209" t="str">
            <v>BASE E FUNDO DE CONCR. SIMPLES, P/POCO DE VISITA, PADRAO CEDAE, DE ANEIS PRE-MOLD. C/DIAM. DE 1,10M</v>
          </cell>
          <cell r="C2209" t="str">
            <v>UN</v>
          </cell>
        </row>
        <row r="2210">
          <cell r="A2210" t="str">
            <v>06.017.042-0</v>
          </cell>
          <cell r="B2210" t="str">
            <v>CORPO DE POCO DE VISITA, DE ANEIS PRE-MOLD., C/DIAM. DE 0,60M, S/DEGRAUS</v>
          </cell>
          <cell r="C2210" t="str">
            <v>M</v>
          </cell>
        </row>
        <row r="2211">
          <cell r="A2211" t="str">
            <v>06.017.043-0</v>
          </cell>
          <cell r="B2211" t="str">
            <v>CORPO DE POCO DE VISITA, DE ANEIS PRE-MOLD., C/DIAM. DE 1,10M, S/DEGRAUS</v>
          </cell>
          <cell r="C2211" t="str">
            <v>M</v>
          </cell>
        </row>
        <row r="2212">
          <cell r="A2212" t="str">
            <v>06.017.044-0</v>
          </cell>
          <cell r="B2212" t="str">
            <v>CORPO DE POCO DE VISITA, DE ANEIS PRE-MOLD., C/DIAM. DE 0,60M, C/DEGRAUS DE FºFº</v>
          </cell>
          <cell r="C2212" t="str">
            <v>M</v>
          </cell>
        </row>
        <row r="2213">
          <cell r="A2213" t="str">
            <v>06.017.045-0</v>
          </cell>
          <cell r="B2213" t="str">
            <v>CORPO DE POCO DE VISITA, DE ANEIS PRE-MOLD., C/DIAM. DE 1,10M, C/DEGRAUS DE FºFº</v>
          </cell>
          <cell r="C2213" t="str">
            <v>M</v>
          </cell>
        </row>
        <row r="2214">
          <cell r="A2214" t="str">
            <v>06.017.999-0</v>
          </cell>
          <cell r="B2214" t="str">
            <v>FAMILIA 06.017POCO DE VISITA</v>
          </cell>
        </row>
        <row r="2215">
          <cell r="A2215" t="str">
            <v>06.018.001-0</v>
          </cell>
          <cell r="B2215" t="str">
            <v>CAIXA DE ANEIS PRE-MOLD. DE CONCR., TIPO "C", PADRAO CEDAE,P/REGISTROS ATE 200MM</v>
          </cell>
          <cell r="C2215" t="str">
            <v>UN</v>
          </cell>
        </row>
        <row r="2216">
          <cell r="A2216" t="str">
            <v>06.018.002-0</v>
          </cell>
          <cell r="B2216" t="str">
            <v>CAIXA DE ANEIS PRE-MOLD. DE CONCR., TIPO "D", PADRAO CEDAE,P/REGISTROS C/DIAM. DE 250 A 600MM</v>
          </cell>
          <cell r="C2216" t="str">
            <v>UN</v>
          </cell>
        </row>
        <row r="2217">
          <cell r="A2217" t="str">
            <v>06.018.003-0</v>
          </cell>
          <cell r="B2217" t="str">
            <v>CAIXA DE ANEIS PRE-MOLD. DE CONCR., TIPO "B", PADRAO CEDAE,P/VENTOSAS</v>
          </cell>
          <cell r="C2217" t="str">
            <v>UN</v>
          </cell>
        </row>
        <row r="2218">
          <cell r="A2218" t="str">
            <v>06.018.004-0</v>
          </cell>
          <cell r="B2218" t="str">
            <v>PAREDE CILINDRICA DE ANEIS PRE-MOLD. DE CONCR. ARMADO, P/CX.DE INSPECAO, DIAM. INT. DE 2,00M, PADRAO CEDAE</v>
          </cell>
          <cell r="C2218" t="str">
            <v>M</v>
          </cell>
        </row>
        <row r="2219">
          <cell r="A2219" t="str">
            <v>06.018.999-0</v>
          </cell>
          <cell r="B2219" t="str">
            <v>FAMILIA 06.018CAIXA DE ANEIS DE CONC. P/REGISTRO</v>
          </cell>
        </row>
        <row r="2220">
          <cell r="A2220" t="str">
            <v>06.020.080-0</v>
          </cell>
          <cell r="B2220" t="str">
            <v>MONTAGEM E ASSENT. DE TUBUL. DE CHAPA DE ACO DE 3/16" DE ESP., C/ 6,00M DE COMPR. E 150MM DE DIAM.</v>
          </cell>
          <cell r="C2220" t="str">
            <v>M</v>
          </cell>
        </row>
        <row r="2221">
          <cell r="A2221" t="str">
            <v>06.020.081-0</v>
          </cell>
          <cell r="B2221" t="str">
            <v>MONTAGEM E ASSENT. DE TUBUL. DE CHAPA DE ACO DE 3/16" DE ESP., C/ 6,00M DE COMPR. E 200MM DE DIAM.</v>
          </cell>
          <cell r="C2221" t="str">
            <v>M</v>
          </cell>
        </row>
        <row r="2222">
          <cell r="A2222" t="str">
            <v>06.020.082-0</v>
          </cell>
          <cell r="B2222" t="str">
            <v>MONTAGEM E ASSENT. DE TUBUL. DE CHAPA DE ACO DE 3/16" DE ESP., C/ 6,00M DE COMPR. E 250MM DE DIAM.</v>
          </cell>
          <cell r="C2222" t="str">
            <v>M</v>
          </cell>
        </row>
        <row r="2223">
          <cell r="A2223" t="str">
            <v>06.020.083-0</v>
          </cell>
          <cell r="B2223" t="str">
            <v>MONTAGEM E ASSENT. DE TUBUL. DE CHAPA DE ACO DE 3/16" DE ESP., C/ 6,00M DE COMPR. E 300MM DE DIAM.</v>
          </cell>
          <cell r="C2223" t="str">
            <v>M</v>
          </cell>
        </row>
        <row r="2224">
          <cell r="A2224" t="str">
            <v>06.020.084-0</v>
          </cell>
          <cell r="B2224" t="str">
            <v>MONTAGEM E ASSENT. DE TUBUL. DE CHAPA DE ACO DE 3/16" DE ESP., C/ 6,00M DE COMPR. E 350MM DE DIAM.</v>
          </cell>
          <cell r="C2224" t="str">
            <v>M</v>
          </cell>
        </row>
        <row r="2225">
          <cell r="A2225" t="str">
            <v>06.020.085-0</v>
          </cell>
          <cell r="B2225" t="str">
            <v>MONTAGEM E ASSENT. DE TUBUL. DE CHAPA DE ACO DE 3/16" DE ESP., C/ 6,00M DE COMPR. E 400MM DE DIAM.</v>
          </cell>
          <cell r="C2225" t="str">
            <v>M</v>
          </cell>
        </row>
        <row r="2226">
          <cell r="A2226" t="str">
            <v>06.020.090-0</v>
          </cell>
          <cell r="B2226" t="str">
            <v>MONTAGEM E ASSENT. DE TUBUL. DE CHAPA DE ACO DE 1/4" DE ESP., C/ 6,00M DE COMPR. E 150MM DE DIAM.</v>
          </cell>
          <cell r="C2226" t="str">
            <v>M</v>
          </cell>
        </row>
        <row r="2227">
          <cell r="A2227" t="str">
            <v>06.020.091-0</v>
          </cell>
          <cell r="B2227" t="str">
            <v>MONTAGEM E ASSENT. DE TUBUL. DE CHAPA DE ACO DE 1/4" DE ESP., C/ 6,00M DE COMPR. E 200MM DE DIAM.</v>
          </cell>
          <cell r="C2227" t="str">
            <v>M</v>
          </cell>
        </row>
        <row r="2228">
          <cell r="A2228" t="str">
            <v>06.020.092-0</v>
          </cell>
          <cell r="B2228" t="str">
            <v>MONTAGEM E ASSENT. DE TUBUL. DE CHAPA DE ACO DE 1/4" DE ESP., C/ 6,00M DE COMPR. E 250MM DE DIAM.</v>
          </cell>
          <cell r="C2228" t="str">
            <v>M</v>
          </cell>
        </row>
        <row r="2229">
          <cell r="A2229" t="str">
            <v>06.020.093-0</v>
          </cell>
          <cell r="B2229" t="str">
            <v>MONTAGEM E ASSENT. DE TUBUL. DE CHAPA DE ACO DE 1/4" DE ESP., C/ 6,00M DE COMPR. E 300MM DE DIAM.</v>
          </cell>
          <cell r="C2229" t="str">
            <v>M</v>
          </cell>
        </row>
        <row r="2230">
          <cell r="A2230" t="str">
            <v>06.020.094-0</v>
          </cell>
          <cell r="B2230" t="str">
            <v>MONTAGEM E ASSENT. DE TUBUL. DE CHAPA DE ACO DE 1/4" DE ESP., C/ 6,00M DE COMPR. E 350MM DE DIAM.</v>
          </cell>
          <cell r="C2230" t="str">
            <v>M</v>
          </cell>
        </row>
        <row r="2231">
          <cell r="A2231" t="str">
            <v>06.020.095-0</v>
          </cell>
          <cell r="B2231" t="str">
            <v>MONTAGEM E ASSENT. DE TUBUL. DE CHAPA DE ACO DE 1/4" DE ESP., C/ 6,00M DE COMPR. E 400MM DE DIAM.</v>
          </cell>
          <cell r="C2231" t="str">
            <v>M</v>
          </cell>
        </row>
        <row r="2232">
          <cell r="A2232" t="str">
            <v>06.020.096-0</v>
          </cell>
          <cell r="B2232" t="str">
            <v>MONTAGEM E ASSENT. DE TUBUL. DE CHAPA DE ACO DE 1/4" DE ESP., C/ 6,00M DE COMPR. E 450MM DE DIAM.</v>
          </cell>
          <cell r="C2232" t="str">
            <v>M</v>
          </cell>
        </row>
        <row r="2233">
          <cell r="A2233" t="str">
            <v>06.020.097-0</v>
          </cell>
          <cell r="B2233" t="str">
            <v>MONTAGEM E ASSENT. DE TUBUL. DE CHAPA DE ACO DE 1/4" DE ESP., C/ 6,00M DE COMPR. E 500MM DE DIAM.</v>
          </cell>
          <cell r="C2233" t="str">
            <v>M</v>
          </cell>
        </row>
        <row r="2234">
          <cell r="A2234" t="str">
            <v>06.020.098-0</v>
          </cell>
          <cell r="B2234" t="str">
            <v>MONTAGEM E ASSENT. DE TUBUL. DE CHAPA DE ACO DE 1/4" DE ESP., C/ 6,00M DE COMPR. E 600MM DE DIAM.</v>
          </cell>
          <cell r="C2234" t="str">
            <v>M</v>
          </cell>
        </row>
        <row r="2235">
          <cell r="A2235" t="str">
            <v>06.020.100-0</v>
          </cell>
          <cell r="B2235" t="str">
            <v>MONTAGEM E ASSENT. DE TUBUL. DE CHAPA DE ACO DE 5/16" DE ESP., C/ 6,00M DE COMPR. E 300MM DE DIAM.</v>
          </cell>
          <cell r="C2235" t="str">
            <v>M</v>
          </cell>
        </row>
        <row r="2236">
          <cell r="A2236" t="str">
            <v>06.020.101-0</v>
          </cell>
          <cell r="B2236" t="str">
            <v>MONTAGEM E ASSENT. DE TUBUL. DE CHAPA DE ACO DE 5/16" DE ESP., C/ 6,00M DE COMPR. E 350MM DE DIAM.</v>
          </cell>
          <cell r="C2236" t="str">
            <v>M</v>
          </cell>
        </row>
        <row r="2237">
          <cell r="A2237" t="str">
            <v>06.020.102-0</v>
          </cell>
          <cell r="B2237" t="str">
            <v>MONTAGEM E ASSENT. DE TUBUL. DE CHAPA DE ACO DE 5/16" DE ESP., C/ 6,00M DE COMPR. E 400MM DE DIAM.</v>
          </cell>
          <cell r="C2237" t="str">
            <v>M</v>
          </cell>
        </row>
        <row r="2238">
          <cell r="A2238" t="str">
            <v>06.020.103-0</v>
          </cell>
          <cell r="B2238" t="str">
            <v>MONTAGEM E ASSENT. DE TUBUL. DE CHAPA DE ACO DE 5/16" DE ESP., C/ 6,00M DE COMPR. E 450MM DE DIAM.</v>
          </cell>
          <cell r="C2238" t="str">
            <v>M</v>
          </cell>
        </row>
        <row r="2239">
          <cell r="A2239" t="str">
            <v>06.020.104-0</v>
          </cell>
          <cell r="B2239" t="str">
            <v>MONTAGEM E ASSENT. DE TUBUL. DE CHAPA DE ACO DE 5/16" DE ESP., C/ 6,00M DE COMPR. E 500MM DE DIAM.</v>
          </cell>
          <cell r="C2239" t="str">
            <v>M</v>
          </cell>
        </row>
        <row r="2240">
          <cell r="A2240" t="str">
            <v>06.020.105-0</v>
          </cell>
          <cell r="B2240" t="str">
            <v>MONTAGEM E ASSENT. DE TUBUL. DE CHAPA DE ACO DE 5/16" DE ESP., C/ 6,00M DE COMPR. E 600MM DE DIAM.</v>
          </cell>
          <cell r="C2240" t="str">
            <v>M</v>
          </cell>
        </row>
        <row r="2241">
          <cell r="A2241" t="str">
            <v>06.020.106-0</v>
          </cell>
          <cell r="B2241" t="str">
            <v>MONTAGEM E ASSENT. DE TUBUL. DE CHAPA DE ACO DE 5/16" DE ESP., C/ 6,00M DE COMPR. E 700MM DE DIAM.</v>
          </cell>
          <cell r="C2241" t="str">
            <v>M</v>
          </cell>
        </row>
        <row r="2242">
          <cell r="A2242" t="str">
            <v>06.020.110-0</v>
          </cell>
          <cell r="B2242" t="str">
            <v>MONTAGEM E ASSENT. DE TUBUL. DE CHAPA DE ACO DE 3/8" DE ESP., C/ 6,00M DE COMPR. E 350MM DE DIAM.</v>
          </cell>
          <cell r="C2242" t="str">
            <v>M</v>
          </cell>
        </row>
        <row r="2243">
          <cell r="A2243" t="str">
            <v>06.020.111-0</v>
          </cell>
          <cell r="B2243" t="str">
            <v>MONTAGEM E ASSENT. DE TUBUL. DE CHAPA DE ACO DE 3/8" DE ESP., C/ 6,00M DE COMPR. E 400MM DE DIAM.</v>
          </cell>
          <cell r="C2243" t="str">
            <v>M</v>
          </cell>
        </row>
        <row r="2244">
          <cell r="A2244" t="str">
            <v>06.020.112-0</v>
          </cell>
          <cell r="B2244" t="str">
            <v>MONTAGEM E ASSENT. DE TUBUL. DE CHAPA DE ACO DE 3/8" DE ESP., C/ 6,00M DE COMPR. E 500MM DE DIAM.</v>
          </cell>
          <cell r="C2244" t="str">
            <v>M</v>
          </cell>
        </row>
        <row r="2245">
          <cell r="A2245" t="str">
            <v>06.020.113-0</v>
          </cell>
          <cell r="B2245" t="str">
            <v>MONTAGEM E ASSENT. DE TUBUL. DE CHAPA DE ACO DE 3/8" DE ESP., C/ 6,00M DE COMPR. E 600MM DE DIAM.</v>
          </cell>
          <cell r="C2245" t="str">
            <v>M</v>
          </cell>
        </row>
        <row r="2246">
          <cell r="A2246" t="str">
            <v>06.020.114-0</v>
          </cell>
          <cell r="B2246" t="str">
            <v>MONTAGEM E ASSENT. DE TUBUL. DE CHAPA DE ACO DE 3/8" DE ESP., C/ 6,00M DE COMPR. E 700MM DE DIAM.</v>
          </cell>
          <cell r="C2246" t="str">
            <v>M</v>
          </cell>
        </row>
        <row r="2247">
          <cell r="A2247" t="str">
            <v>06.020.115-0</v>
          </cell>
          <cell r="B2247" t="str">
            <v>MONTAGEM E ASSENT. DE TUBUL. DE CHAPA DE ACO DE 3/8" DE ESP., C/ 6,00M DE COMPR. E 800MM DE DIAM.</v>
          </cell>
          <cell r="C2247" t="str">
            <v>M</v>
          </cell>
        </row>
        <row r="2248">
          <cell r="A2248" t="str">
            <v>06.020.116-0</v>
          </cell>
          <cell r="B2248" t="str">
            <v>MONTAGEM E ASSENT. DE TUBUL. DE CHAPA DE ACO DE 3/8" DE ESP., C/ 6,00M DE COMPR. E 900MM DE DIAM.</v>
          </cell>
          <cell r="C2248" t="str">
            <v>M</v>
          </cell>
        </row>
        <row r="2249">
          <cell r="A2249" t="str">
            <v>06.020.117-0</v>
          </cell>
          <cell r="B2249" t="str">
            <v>MONTAGEM E ASSENT. DE TUBUL. DE CHAPA DE ACO DE 3/8" DE ESP., C/ 6,00M DE COMPR. E 1000MM DE DIAM.</v>
          </cell>
          <cell r="C2249" t="str">
            <v>M</v>
          </cell>
        </row>
        <row r="2250">
          <cell r="A2250" t="str">
            <v>06.020.118-0</v>
          </cell>
          <cell r="B2250" t="str">
            <v>MONTAGEM E ASSENT. DE TUBUL. DE CHAPA DE ACO DE 3/8" DE ESP., C/ 6,00M DE COMPR. E 1200MM DE DIAM.</v>
          </cell>
          <cell r="C2250" t="str">
            <v>M</v>
          </cell>
        </row>
        <row r="2251">
          <cell r="A2251" t="str">
            <v>06.020.119-0</v>
          </cell>
          <cell r="B2251" t="str">
            <v>MONTAGEM E ASSENT. DE TUBUL. DE CHAPA DE ACO DE 3/8" DE ESP., C/ 6,00M DE COMPR. E 1300MM DE DIAM.</v>
          </cell>
          <cell r="C2251" t="str">
            <v>M</v>
          </cell>
        </row>
        <row r="2252">
          <cell r="A2252" t="str">
            <v>06.020.120-0</v>
          </cell>
          <cell r="B2252" t="str">
            <v>MONTAGEM E ASSENT. DE TUBUL. DE CHAPA DE ACO DE 3/8" DE ESP., C/ 6,00M DE COMPR. E 1500MM DE DIAM.</v>
          </cell>
          <cell r="C2252" t="str">
            <v>M</v>
          </cell>
        </row>
        <row r="2253">
          <cell r="A2253" t="str">
            <v>06.020.130-0</v>
          </cell>
          <cell r="B2253" t="str">
            <v>MONTAGEM E ASSENT. DE TUBUL. DE CHAPA DE ACO DE 1/2" DE ESP., C/ 6,00M DE COMPR. E 600MM DE DIAM.</v>
          </cell>
          <cell r="C2253" t="str">
            <v>M</v>
          </cell>
        </row>
        <row r="2254">
          <cell r="A2254" t="str">
            <v>06.020.131-0</v>
          </cell>
          <cell r="B2254" t="str">
            <v>MONTAGEM E ASSENT. DE TUBUL. DE CHAPA DE ACO DE 1/2" DE ESP., C/ 6,00M DE COMPR. E 700MM DE DIAM.</v>
          </cell>
          <cell r="C2254" t="str">
            <v>M</v>
          </cell>
        </row>
        <row r="2255">
          <cell r="A2255" t="str">
            <v>06.020.132-0</v>
          </cell>
          <cell r="B2255" t="str">
            <v>MONTAGEM E ASSENT. DE TUBUL. DE CHAPA DE ACO DE 1/2" DE ESP., C/ 6,00M DE COMPR. E 800MM DE DIAM.</v>
          </cell>
          <cell r="C2255" t="str">
            <v>M</v>
          </cell>
        </row>
        <row r="2256">
          <cell r="A2256" t="str">
            <v>06.020.133-0</v>
          </cell>
          <cell r="B2256" t="str">
            <v>MONTAGEM E ASSENT. DE TUBUL. DE CHAPA DE ACO DE 1/2" DE ESP., C/ 6,00M DE COMPR. E 900MM DE DIAM.</v>
          </cell>
          <cell r="C2256" t="str">
            <v>M</v>
          </cell>
        </row>
        <row r="2257">
          <cell r="A2257" t="str">
            <v>06.020.134-0</v>
          </cell>
          <cell r="B2257" t="str">
            <v>MONTAGEM E ASSENT. DE TUBUL. DE CHAPA DE ACO DE 1/2" DE ESP., C/ 6,00M DE COMPR. E 1000MM DE DIAM.</v>
          </cell>
          <cell r="C2257" t="str">
            <v>M</v>
          </cell>
        </row>
        <row r="2258">
          <cell r="A2258" t="str">
            <v>06.020.135-0</v>
          </cell>
          <cell r="B2258" t="str">
            <v>MONTAGEM E ASSENT. DE TUBUL. DE CHAPA DE ACO DE 1/2" DE ESP., C/ 6,00M DE COMPR. E 1200MM DE DIAM.</v>
          </cell>
          <cell r="C2258" t="str">
            <v>M</v>
          </cell>
        </row>
        <row r="2259">
          <cell r="A2259" t="str">
            <v>06.020.136-0</v>
          </cell>
          <cell r="B2259" t="str">
            <v>MONTAGEM E ASSENT. DE TUBUL. DE CHAPA DE ACO DE 1/2" DE ESP., C/ 6,00M DE COMPR. E 1500MM DE DIAM.</v>
          </cell>
          <cell r="C2259" t="str">
            <v>M</v>
          </cell>
        </row>
        <row r="2260">
          <cell r="A2260" t="str">
            <v>06.020.137-0</v>
          </cell>
          <cell r="B2260" t="str">
            <v>MONTAGEM E ASSENT. DE TUBUL. DE CHAPA DE ACO DE 1/2" DE ESP., C/ 6,00M DE COMPR. E 1750MM DE DIAM.</v>
          </cell>
          <cell r="C2260" t="str">
            <v>M</v>
          </cell>
        </row>
        <row r="2261">
          <cell r="A2261" t="str">
            <v>06.020.138-0</v>
          </cell>
          <cell r="B2261" t="str">
            <v>MONTAGEM E ASSENT. DE TUBUL. DE CHAPA DE ACO DE 1/2" DE ESP., C/ 6,00M DE COMPR. E 1800MM DE DIAM.</v>
          </cell>
          <cell r="C2261" t="str">
            <v>M</v>
          </cell>
        </row>
        <row r="2262">
          <cell r="A2262" t="str">
            <v>06.020.139-0</v>
          </cell>
          <cell r="B2262" t="str">
            <v>MONTAGEM E ASSENT. DE TUBUL. DE CHAPA DE ACO DE 1/2" DE ESP., C/ 6,00M DE COMPR. E 2000MM DE DIAM.</v>
          </cell>
          <cell r="C2262" t="str">
            <v>M</v>
          </cell>
        </row>
        <row r="2263">
          <cell r="A2263" t="str">
            <v>06.020.140-0</v>
          </cell>
          <cell r="B2263" t="str">
            <v>MONTAGEM E ASSENT. DE TUBUL. DE CHAPA DE ACO DE 1/2" DE ESP., C/ 6,00M DE COMPR. E 2500MM DE DIAM.</v>
          </cell>
          <cell r="C2263" t="str">
            <v>M</v>
          </cell>
        </row>
        <row r="2264">
          <cell r="A2264" t="str">
            <v>06.020.150-0</v>
          </cell>
          <cell r="B2264" t="str">
            <v>MONTAGEM E ASSENT. DE TUBUL. DE CHAPA DE ACO DE 5/8" DE ESP., C/ 6,00M DE COMPR. E 1800MM DE DIAM.</v>
          </cell>
          <cell r="C2264" t="str">
            <v>M</v>
          </cell>
        </row>
        <row r="2265">
          <cell r="A2265" t="str">
            <v>06.020.151-0</v>
          </cell>
          <cell r="B2265" t="str">
            <v>MONTAGEM E ASSENT. DE TUBUL. DE CHAPA DE ACO DE 5/8" DE ESP., C/ 6,00M DE COMPR. E 2000MM DE DIAM.</v>
          </cell>
          <cell r="C2265" t="str">
            <v>M</v>
          </cell>
        </row>
        <row r="2266">
          <cell r="A2266" t="str">
            <v>06.020.152-0</v>
          </cell>
          <cell r="B2266" t="str">
            <v>MONTAGEM E ASSENT. DE TUBUL. DE CHAPA DE ACO DE 5/8" DE ESP., C/ 6,00M DE COMPR. E 2500MM DE DIAM.</v>
          </cell>
          <cell r="C2266" t="str">
            <v>M</v>
          </cell>
        </row>
        <row r="2267">
          <cell r="A2267" t="str">
            <v>06.020.200-0</v>
          </cell>
          <cell r="B2267" t="str">
            <v>MONTAGEM E ASSENT. DE TUBUL. DE CHAPA DE ACO DE 3/16" DE ESP., C/ 12,00M DE COMPR. E 150MM DE DIAM.</v>
          </cell>
          <cell r="C2267" t="str">
            <v>M</v>
          </cell>
        </row>
        <row r="2268">
          <cell r="A2268" t="str">
            <v>06.020.201-0</v>
          </cell>
          <cell r="B2268" t="str">
            <v>MONTAGEM E ASSENT. DE TUBUL. DE CHAPA DE ACO DE 3/16" DE ESP., C/ 12,00M DE COMPR. E 200MM DE DIAM.</v>
          </cell>
          <cell r="C2268" t="str">
            <v>M</v>
          </cell>
        </row>
        <row r="2269">
          <cell r="A2269" t="str">
            <v>06.020.202-0</v>
          </cell>
          <cell r="B2269" t="str">
            <v>MONTAGEM E ASSENT. DE TUBUL. DE CHAPA DE ACO DE 3/16" DE ESP., C/ 12,00M DE COMPR. E 250MM DE DIAM.</v>
          </cell>
          <cell r="C2269" t="str">
            <v>M</v>
          </cell>
        </row>
        <row r="2270">
          <cell r="A2270" t="str">
            <v>06.020.203-0</v>
          </cell>
          <cell r="B2270" t="str">
            <v>MONTAGEM E ASSENT. DE TUBUL. DE CHAPA DE ACO DE 3/16" DE ESP., C/ 12,00M DE COMPR. E 300MM DE DIAM.</v>
          </cell>
          <cell r="C2270" t="str">
            <v>M</v>
          </cell>
        </row>
        <row r="2271">
          <cell r="A2271" t="str">
            <v>06.020.204-0</v>
          </cell>
          <cell r="B2271" t="str">
            <v>MONTAGEM E ASSENT. DE TUBUL. DE CHAPA DE ACO DE 3/16" DE ESP., C/ 12,00M DE COMPR. E 350MM DE DIAM.</v>
          </cell>
          <cell r="C2271" t="str">
            <v>M</v>
          </cell>
        </row>
        <row r="2272">
          <cell r="A2272" t="str">
            <v>06.020.205-0</v>
          </cell>
          <cell r="B2272" t="str">
            <v>MONTAGEM E ASSENT. DE TUBUL. DE CHAPA DE ACO DE 3/16" DE ESP., C/ 12,00M DE COMPR. E 400MM DE DIAM.</v>
          </cell>
          <cell r="C2272" t="str">
            <v>M</v>
          </cell>
        </row>
        <row r="2273">
          <cell r="A2273" t="str">
            <v>06.020.210-0</v>
          </cell>
          <cell r="B2273" t="str">
            <v>MONTAGEM E ASSENT. DE TUBUL. DE CHAPA DE ACO DE 1/4" DE ESP., C/ 12,00M DE COMPR. E 150MM DE DIAM.</v>
          </cell>
          <cell r="C2273" t="str">
            <v>M</v>
          </cell>
        </row>
        <row r="2274">
          <cell r="A2274" t="str">
            <v>06.020.211-0</v>
          </cell>
          <cell r="B2274" t="str">
            <v>MONTAGEM E ASSENT. DE TUBUL. DE CHAPA DE ACO DE 1/4" DE ESP., C/ 12,00M DE COMPR. E 200MM DE DIAM.</v>
          </cell>
          <cell r="C2274" t="str">
            <v>M</v>
          </cell>
        </row>
        <row r="2275">
          <cell r="A2275" t="str">
            <v>06.020.212-0</v>
          </cell>
          <cell r="B2275" t="str">
            <v>MONTAGEM E ASSENT. DE TUBUL. DE CHAPA DE ACO DE 1/4" DE ESP., C/ 12,00M DE COMPR. E 250MM DE DIAM.</v>
          </cell>
          <cell r="C2275" t="str">
            <v>M</v>
          </cell>
        </row>
        <row r="2276">
          <cell r="A2276" t="str">
            <v>06.020.213-0</v>
          </cell>
          <cell r="B2276" t="str">
            <v>MONTAGEM E ASSENT. DE TUBUL. DE CHAPA DE ACO DE 1/4" DE ESP., C/ 12,00M DE COMPR. E 300MM DE DIAM.</v>
          </cell>
          <cell r="C2276" t="str">
            <v>M</v>
          </cell>
        </row>
        <row r="2277">
          <cell r="A2277" t="str">
            <v>06.020.214-0</v>
          </cell>
          <cell r="B2277" t="str">
            <v>MONTAGEM E ASSENT. DE TUBUL. DE CHAPA DE ACO DE 1/4" DE ESP., C/ 12,00M DE COMPR. E 350MM DE DIAM.</v>
          </cell>
          <cell r="C2277" t="str">
            <v>M</v>
          </cell>
        </row>
        <row r="2278">
          <cell r="A2278" t="str">
            <v>06.020.215-0</v>
          </cell>
          <cell r="B2278" t="str">
            <v>MONTAGEM E ASSENT. DE TUBUL. DE CHAPA DE ACO DE 1/4" DE ESP., C/ 12,00M DE COMPR. E 400MM DE DIAM.</v>
          </cell>
          <cell r="C2278" t="str">
            <v>M</v>
          </cell>
        </row>
        <row r="2279">
          <cell r="A2279" t="str">
            <v>06.020.216-0</v>
          </cell>
          <cell r="B2279" t="str">
            <v>MONTAGEM E ASSENT. DE TUBUL. DE CHAPA DE ACO DE 1/4" DE ESP., C/ 12,00M DE COMPR. E 450MM DE DIAM.</v>
          </cell>
          <cell r="C2279" t="str">
            <v>M</v>
          </cell>
        </row>
        <row r="2280">
          <cell r="A2280" t="str">
            <v>06.020.217-0</v>
          </cell>
          <cell r="B2280" t="str">
            <v>MONTAGEM E ASSENT. DE TUBUL. DE CHAPA DE ACO DE 1/4" DE ESP., C/ 12,00M DE COMPR. E 500MM DE DIAM.</v>
          </cell>
          <cell r="C2280" t="str">
            <v>M</v>
          </cell>
        </row>
        <row r="2281">
          <cell r="A2281" t="str">
            <v>06.020.218-0</v>
          </cell>
          <cell r="B2281" t="str">
            <v>MONTAGEM E ASSENT. DE TUBUL. DE CHAPA DE ACO DE 1/4" DE ESP., C/ 12,00M DE COMPR. E 600MM DE DIAM.</v>
          </cell>
          <cell r="C2281" t="str">
            <v>M</v>
          </cell>
        </row>
        <row r="2282">
          <cell r="A2282" t="str">
            <v>06.020.220-0</v>
          </cell>
          <cell r="B2282" t="str">
            <v>MONTAGEM E ASSENT. DE TUBUL. DE CHAPA DE ACO DE 5/16" DE ESP., C/ 12,00M DE COMPR. E 300MM DE DIAM.</v>
          </cell>
          <cell r="C2282" t="str">
            <v>M</v>
          </cell>
        </row>
        <row r="2283">
          <cell r="A2283" t="str">
            <v>06.020.221-0</v>
          </cell>
          <cell r="B2283" t="str">
            <v>MONTAGEM E ASSENT. DE TUBUL. DE CHAPA DE ACO DE 5/16" DE ESP., C/ 12,00M DE COMPR. E 350MM DE DIAM.</v>
          </cell>
          <cell r="C2283" t="str">
            <v>M</v>
          </cell>
        </row>
        <row r="2284">
          <cell r="A2284" t="str">
            <v>06.020.222-0</v>
          </cell>
          <cell r="B2284" t="str">
            <v>MONTAGEM E ASSENT. DE TUBUL. DE CHAPA DE ACO DE 5/16" DE ESP., C/ 12,00M DE COMPR. E 400MM DE DIAM.</v>
          </cell>
          <cell r="C2284" t="str">
            <v>M</v>
          </cell>
        </row>
        <row r="2285">
          <cell r="A2285" t="str">
            <v>06.020.223-0</v>
          </cell>
          <cell r="B2285" t="str">
            <v>MONTAGEM E ASSENT. DE TUBUL. DE CHAPA DE ACO DE 5/16" DE ESP., C/ 12,00M DE COMPR. E 450MM DE DIAM.</v>
          </cell>
          <cell r="C2285" t="str">
            <v>M</v>
          </cell>
        </row>
        <row r="2286">
          <cell r="A2286" t="str">
            <v>06.020.224-0</v>
          </cell>
          <cell r="B2286" t="str">
            <v>MONTAGEM E ASSENT. DE TUBUL. DE CHAPA DE ACO DE 5/16" DE ESP., C/ 12,00M DE COMPR. E 500MM DE DIAM.</v>
          </cell>
          <cell r="C2286" t="str">
            <v>M</v>
          </cell>
        </row>
        <row r="2287">
          <cell r="A2287" t="str">
            <v>06.020.225-0</v>
          </cell>
          <cell r="B2287" t="str">
            <v>MONTAGEM E ASSENT. DE TUBUL. DE CHAPA DE ACO DE 5/16" DE ESP., C/ 12,00M DE COMPR. E 600MM DE DIAM.</v>
          </cell>
          <cell r="C2287" t="str">
            <v>M</v>
          </cell>
        </row>
        <row r="2288">
          <cell r="A2288" t="str">
            <v>06.020.226-0</v>
          </cell>
          <cell r="B2288" t="str">
            <v>MONTAGEM E ASSENT. DE TUBUL. DE CHAPA DE ACO DE 5/16" DE ESP., C/ 12,00M DE COMPR. E 700MM DE DIAM.</v>
          </cell>
          <cell r="C2288" t="str">
            <v>M</v>
          </cell>
        </row>
        <row r="2289">
          <cell r="A2289" t="str">
            <v>06.020.230-0</v>
          </cell>
          <cell r="B2289" t="str">
            <v>MONTAGEM E ASSENT. DE TUBUL. DE CHAPA DE ACO DE 3/8" DE ESP., C/ 12,00M DE COMPR. E 350MM DE DIAM.</v>
          </cell>
          <cell r="C2289" t="str">
            <v>M</v>
          </cell>
        </row>
        <row r="2290">
          <cell r="A2290" t="str">
            <v>06.020.231-0</v>
          </cell>
          <cell r="B2290" t="str">
            <v>MONTAGEM E ASSENT. DE TUBUL. DE CHAPA DE ACO DE 3/8" DE ESP., C/ 12,00M DE COMPR. E 400MM DE DIAM.</v>
          </cell>
          <cell r="C2290" t="str">
            <v>M</v>
          </cell>
        </row>
        <row r="2291">
          <cell r="A2291" t="str">
            <v>06.020.232-0</v>
          </cell>
          <cell r="B2291" t="str">
            <v>MONTAGEM E ASSENT. DE TUBUL. DE CHAPA DE ACO DE 3/8" DE ESP., C/ 12,00M DE COMPR. E 500MM DE DIAM.</v>
          </cell>
          <cell r="C2291" t="str">
            <v>M</v>
          </cell>
        </row>
        <row r="2292">
          <cell r="A2292" t="str">
            <v>06.020.233-0</v>
          </cell>
          <cell r="B2292" t="str">
            <v>MONTAGEM E ASSENT. DE TUBUL. DE CHAPA DE ACO DE 3/8" DE ESP., C/ 12,00M DE COMPR. E 600MM DE DIAM.</v>
          </cell>
          <cell r="C2292" t="str">
            <v>M</v>
          </cell>
        </row>
        <row r="2293">
          <cell r="A2293" t="str">
            <v>06.020.234-0</v>
          </cell>
          <cell r="B2293" t="str">
            <v>MONTAGEM E ASSENT. DE TUBUL. DE CHAPA DE ACO DE 3/8" DE ESP., C/ 12,00M DE COMPR. E 700MM DE DIAM.</v>
          </cell>
          <cell r="C2293" t="str">
            <v>M</v>
          </cell>
        </row>
        <row r="2294">
          <cell r="A2294" t="str">
            <v>06.020.235-0</v>
          </cell>
          <cell r="B2294" t="str">
            <v>MONTAGEM E ASSENT. DE TUBUL. DE CHAPA DE ACO DE 3/8" DE ESP., C/ 12,00M DE COMPR. E 800MM DE DIAM.</v>
          </cell>
          <cell r="C2294" t="str">
            <v>M</v>
          </cell>
        </row>
        <row r="2295">
          <cell r="A2295" t="str">
            <v>06.020.236-0</v>
          </cell>
          <cell r="B2295" t="str">
            <v>MONTAGEM E ASSENT. DE TUBUL. DE CHAPA DE ACO DE 3/8" DE ESP., C/ 12,00M DE COMPR. E 900MM DE DIAM.</v>
          </cell>
          <cell r="C2295" t="str">
            <v>M</v>
          </cell>
        </row>
        <row r="2296">
          <cell r="A2296" t="str">
            <v>06.020.237-0</v>
          </cell>
          <cell r="B2296" t="str">
            <v>MONTAGEM E ASSENT. DE TUBUL. DE CHAPA DE ACO DE 3/8" DE ESP., C/ 12,00M DE COMPR. E 1000MM DE DIAM.</v>
          </cell>
          <cell r="C2296" t="str">
            <v>M</v>
          </cell>
        </row>
        <row r="2297">
          <cell r="A2297" t="str">
            <v>06.020.238-0</v>
          </cell>
          <cell r="B2297" t="str">
            <v>MONTAGEM E ASSENT. DE TUBUL. DE CHAPA DE ACO DE 3/8" DE ESP., C/ 12,00M DE COMPR. E 1200MM DE DIAM.</v>
          </cell>
          <cell r="C2297" t="str">
            <v>M</v>
          </cell>
        </row>
        <row r="2298">
          <cell r="A2298" t="str">
            <v>06.020.239-0</v>
          </cell>
          <cell r="B2298" t="str">
            <v>MONTAGEM E ASSENT. DE TUBUL. DE CHAPA DE ACO DE 3/8" DE ESP., C/ 12,00M DE COMPR. E 1300MM DE DIAM.</v>
          </cell>
          <cell r="C2298" t="str">
            <v>M</v>
          </cell>
        </row>
        <row r="2299">
          <cell r="A2299" t="str">
            <v>06.020.240-0</v>
          </cell>
          <cell r="B2299" t="str">
            <v>MONTAGEM E ASSENT. DE TUBUL. DE CHAPA DE ACO DE 3/8" DE ESP., C/ 12,00M DE COMPR. E 1500MM DE DIAM.</v>
          </cell>
          <cell r="C2299" t="str">
            <v>M</v>
          </cell>
        </row>
        <row r="2300">
          <cell r="A2300" t="str">
            <v>06.020.250-0</v>
          </cell>
          <cell r="B2300" t="str">
            <v>MONTAGEM E ASSENT. DE TUBUL. DE CHAPA DE ACO DE 1/2" DE ESP., C/ 12,00M DE COMPR. E 600MM DE DIAM.</v>
          </cell>
          <cell r="C2300" t="str">
            <v>M</v>
          </cell>
        </row>
        <row r="2301">
          <cell r="A2301" t="str">
            <v>06.020.251-0</v>
          </cell>
          <cell r="B2301" t="str">
            <v>MONTAGEM E ASSENT. DE TUBUL. DE CHAPA DE ACO DE 1/2" DE ESP., C/ 12,00M DE COMPR. E 700MM DE DIAM.</v>
          </cell>
          <cell r="C2301" t="str">
            <v>M</v>
          </cell>
        </row>
        <row r="2302">
          <cell r="A2302" t="str">
            <v>06.020.252-0</v>
          </cell>
          <cell r="B2302" t="str">
            <v>MONTAGEM E ASSENT. DE TUBUL. DE CHAPA DE ACO DE 1/2" DE ESP., C/ 12,00M DE COMPR. E 800MM DE DIAM.</v>
          </cell>
          <cell r="C2302" t="str">
            <v>M</v>
          </cell>
        </row>
        <row r="2303">
          <cell r="A2303" t="str">
            <v>06.020.253-0</v>
          </cell>
          <cell r="B2303" t="str">
            <v>MONTAGEM E ASSENT. DE TUBUL. DE CHAPA DE ACO DE 1/2" DE ESP., C/ 12,00M DE COMPR. E 900MM DE DIAM.</v>
          </cell>
          <cell r="C2303" t="str">
            <v>M</v>
          </cell>
        </row>
        <row r="2304">
          <cell r="A2304" t="str">
            <v>06.020.254-0</v>
          </cell>
          <cell r="B2304" t="str">
            <v>MONTAGEM E ASSENT. DE TUBUL. DE CHAPA DE ACO DE 1/2" DE ESP., C/ 12,00M DE COMPR. E 1000MM DE DIAM.</v>
          </cell>
          <cell r="C2304" t="str">
            <v>M</v>
          </cell>
        </row>
        <row r="2305">
          <cell r="A2305" t="str">
            <v>06.020.255-0</v>
          </cell>
          <cell r="B2305" t="str">
            <v>MONTAGEM E ASSENT. DE TUBUL. DE CHAPA DE ACO DE 1/2" DE ESP., C/ 12,00M DE COMPR. E 1200MM DE DIAM.</v>
          </cell>
          <cell r="C2305" t="str">
            <v>M</v>
          </cell>
        </row>
        <row r="2306">
          <cell r="A2306" t="str">
            <v>06.020.256-0</v>
          </cell>
          <cell r="B2306" t="str">
            <v>MONTAGEM E ASSENT. DE TUBUL. DE CHAPA DE ACO DE 1/2" DE ESP., C/ 12,00M DE COMPR. E 1500MM DE DIAM.</v>
          </cell>
          <cell r="C2306" t="str">
            <v>M</v>
          </cell>
        </row>
        <row r="2307">
          <cell r="A2307" t="str">
            <v>06.020.257-0</v>
          </cell>
          <cell r="B2307" t="str">
            <v>MONTAGEM E ASSENT. DE TUBUL. DE CHAPA DE ACO DE 1/2" DE ESP., C/ 12,00M DE COMPR. E 1750MM DE DIAM.</v>
          </cell>
          <cell r="C2307" t="str">
            <v>M</v>
          </cell>
        </row>
        <row r="2308">
          <cell r="A2308" t="str">
            <v>06.020.258-0</v>
          </cell>
          <cell r="B2308" t="str">
            <v>MONTAGEM E ASSENT. DE TUBUL. DE CHAPA DE ACO DE 1/2" DE ESP., C/ 12,00M DE COMPR. E 1800MM DE DIAM.</v>
          </cell>
          <cell r="C2308" t="str">
            <v>M</v>
          </cell>
        </row>
        <row r="2309">
          <cell r="A2309" t="str">
            <v>06.020.259-0</v>
          </cell>
          <cell r="B2309" t="str">
            <v>MONTAGEM E ASSENT. DE TUBUL. DE CHAPA DE ACO DE 1/2" DE ESP., C/ 12,00M DE COMPR. E 2000MM DE DIAM.</v>
          </cell>
          <cell r="C2309" t="str">
            <v>M</v>
          </cell>
        </row>
        <row r="2310">
          <cell r="A2310" t="str">
            <v>06.020.260-0</v>
          </cell>
          <cell r="B2310" t="str">
            <v>MONTAGEM E ASSENT. DE TUBUL. DE CHAPA DE ACO DE 1/2" DE ESP., C/ 12,00M DE COMPR. E 2500MM DE DIAM.</v>
          </cell>
          <cell r="C2310" t="str">
            <v>M</v>
          </cell>
        </row>
        <row r="2311">
          <cell r="A2311" t="str">
            <v>06.020.270-0</v>
          </cell>
          <cell r="B2311" t="str">
            <v>MONTAGEM E ASSENT. DE TUBUL. DE CHAPA DE ACO DE 5/8" DE ESP., C/ 12,00M DE COMPR. E 1800MM DE DIAM.</v>
          </cell>
          <cell r="C2311" t="str">
            <v>M</v>
          </cell>
        </row>
        <row r="2312">
          <cell r="A2312" t="str">
            <v>06.020.271-0</v>
          </cell>
          <cell r="B2312" t="str">
            <v>MONTAGEM E ASSENT. DE TUBUL. DE CHAPA DE ACO DE 5/8" DE ESP., C/ 12,00M DE COMPR. E 2000MM DE DIAM.</v>
          </cell>
          <cell r="C2312" t="str">
            <v>M</v>
          </cell>
        </row>
        <row r="2313">
          <cell r="A2313" t="str">
            <v>06.020.272-0</v>
          </cell>
          <cell r="B2313" t="str">
            <v>MONTAGEM E ASSENT. DE TUBUL. DE CHAPA DE ACO DE 5/8" DE ESP., C/ 12,00M DE COMPR. E 2500MM DE DIAM.</v>
          </cell>
          <cell r="C2313" t="str">
            <v>M</v>
          </cell>
        </row>
        <row r="2314">
          <cell r="A2314" t="str">
            <v>06.020.300-0</v>
          </cell>
          <cell r="B2314" t="str">
            <v>MONTAGEM E ASSENT. DE PECAS DE CHAPA DE ACO DE 3/16" DE ESP., P/JUNTA SOLDADA, DE 150MM DE DIAM.</v>
          </cell>
          <cell r="C2314" t="str">
            <v>UN</v>
          </cell>
        </row>
        <row r="2315">
          <cell r="A2315" t="str">
            <v>06.020.301-0</v>
          </cell>
          <cell r="B2315" t="str">
            <v>MONTAGEM E ASSENT. DE PECAS DE CHAPA DE ACO DE 3/16" DE ESP., P/JUNTA SOLDADA, DE 200MM DE DIAM.</v>
          </cell>
          <cell r="C2315" t="str">
            <v>UN</v>
          </cell>
        </row>
        <row r="2316">
          <cell r="A2316" t="str">
            <v>06.020.302-0</v>
          </cell>
          <cell r="B2316" t="str">
            <v>MONTAGEM E ASSENT. DE PECAS DE CHAPA DE ACO DE 3/16" DE ESP., P/JUNTA SOLDADA, DE 250MM DE DIAM.</v>
          </cell>
          <cell r="C2316" t="str">
            <v>UN</v>
          </cell>
        </row>
        <row r="2317">
          <cell r="A2317" t="str">
            <v>06.020.303-0</v>
          </cell>
          <cell r="B2317" t="str">
            <v>MONTAGEM E ASSENT. DE PECAS DE CHAPA DE ACO DE 3/16" DE ESP., P/JUNTA SOLDADA, DE 300MM DE DIAM.</v>
          </cell>
          <cell r="C2317" t="str">
            <v>UN</v>
          </cell>
        </row>
        <row r="2318">
          <cell r="A2318" t="str">
            <v>06.020.304-0</v>
          </cell>
          <cell r="B2318" t="str">
            <v>MONTAGEM E ASSENT. DE PECAS DE CHAPA DE ACO DE 3/16" DE ESP., P/JUNTA SOLDADA, DE 350MM DE DIAM.</v>
          </cell>
          <cell r="C2318" t="str">
            <v>UN</v>
          </cell>
        </row>
        <row r="2319">
          <cell r="A2319" t="str">
            <v>06.020.305-0</v>
          </cell>
          <cell r="B2319" t="str">
            <v>MONTAGEM E ASSENT. DE PECAS DE CHAPA DE ACO DE 3/16" DE ESP., P/JUNTA SOLDADA, DE 400MM DE DIAM.</v>
          </cell>
          <cell r="C2319" t="str">
            <v>UN</v>
          </cell>
        </row>
        <row r="2320">
          <cell r="A2320" t="str">
            <v>06.020.310-0</v>
          </cell>
          <cell r="B2320" t="str">
            <v>MONTAGEM E ASSENT. DE PECAS DE CHAPA DE ACO DE 1/4" DE ESP.,P/JUNTA SOLDADA, DE 150MM DE DIAM.</v>
          </cell>
          <cell r="C2320" t="str">
            <v>UN</v>
          </cell>
        </row>
        <row r="2321">
          <cell r="A2321" t="str">
            <v>06.020.311-0</v>
          </cell>
          <cell r="B2321" t="str">
            <v>MONTAGEM E ASSENT. DE PECAS DE CHAPA DE ACO DE 1/4" DE ESP.,P/JUNTA SOLADA, DE 200MM DE DIAM.</v>
          </cell>
          <cell r="C2321" t="str">
            <v>UN</v>
          </cell>
        </row>
        <row r="2322">
          <cell r="A2322" t="str">
            <v>06.020.312-0</v>
          </cell>
          <cell r="B2322" t="str">
            <v>MONTAGEM E ASSENT. DE PECAS DE CHAPA DE ACO DE 1/4" DE ESP.,P/JUNTA SOLDADA, DE 250MM DE DIAM.</v>
          </cell>
          <cell r="C2322" t="str">
            <v>UN</v>
          </cell>
        </row>
        <row r="2323">
          <cell r="A2323" t="str">
            <v>06.020.313-0</v>
          </cell>
          <cell r="B2323" t="str">
            <v>MONTAGEM E ASSENT. DE PECAS DE CHAPA DE ACO DE 1/4" DE ESP.,P/JUNTA SOLDADA, DE 300MM DE DIAM.</v>
          </cell>
          <cell r="C2323" t="str">
            <v>UN</v>
          </cell>
        </row>
        <row r="2324">
          <cell r="A2324" t="str">
            <v>06.020.314-0</v>
          </cell>
          <cell r="B2324" t="str">
            <v>MONTAGEM E ASSENT. DE PECAS DE CHAPA DE ACO DE 1/4" DE ESP.,P/JUNTA SOLDADA, DE 350MM DE DIAM.</v>
          </cell>
          <cell r="C2324" t="str">
            <v>UN</v>
          </cell>
        </row>
        <row r="2325">
          <cell r="A2325" t="str">
            <v>06.020.315-0</v>
          </cell>
          <cell r="B2325" t="str">
            <v>MONTAGEM E ASSENT. DE PECAS DE CHAPA DE ACO DE 1/4" DE ESP.,P/JUNTA SOLDADA, DE 400MM DE DIAM.</v>
          </cell>
          <cell r="C2325" t="str">
            <v>UN</v>
          </cell>
        </row>
        <row r="2326">
          <cell r="A2326" t="str">
            <v>06.020.316-0</v>
          </cell>
          <cell r="B2326" t="str">
            <v>MONTAGEM E ASSENT. DE PECAS DE CHAPA DE ACO DE 1/4" DE ESP.,P/JUNTA SOLDADA, DE 450MM DE DIAM.</v>
          </cell>
          <cell r="C2326" t="str">
            <v>UN</v>
          </cell>
        </row>
        <row r="2327">
          <cell r="A2327" t="str">
            <v>06.020.317-0</v>
          </cell>
          <cell r="B2327" t="str">
            <v>MONTAGEM E ASSENT. DE PECAS DE CHAPA DE ACO DE 1/4" DE ESP.,P/JUNTA SOLDADA, DE 500MM DE DIAM.</v>
          </cell>
          <cell r="C2327" t="str">
            <v>UN</v>
          </cell>
        </row>
        <row r="2328">
          <cell r="A2328" t="str">
            <v>06.020.318-0</v>
          </cell>
          <cell r="B2328" t="str">
            <v>MONTAGEM E ASSENT. DE PECAS DE CHAPA DE ACO DE 1/4" DE ESP.,P/JUNTA SOLDADA, DE 600MM DE DIAM.</v>
          </cell>
          <cell r="C2328" t="str">
            <v>UN</v>
          </cell>
        </row>
        <row r="2329">
          <cell r="A2329" t="str">
            <v>06.020.320-0</v>
          </cell>
          <cell r="B2329" t="str">
            <v>MONTAGEM E ASSENT. DE PECAS DE CHAPA DE ACO DE 5/16" DE ESP., P/JUNTA SOLDADA, DE 300MM DE DIAM.</v>
          </cell>
          <cell r="C2329" t="str">
            <v>UN</v>
          </cell>
        </row>
        <row r="2330">
          <cell r="A2330" t="str">
            <v>06.020.321-0</v>
          </cell>
          <cell r="B2330" t="str">
            <v>MONTAGEM E ASSENT. DE PECAS DE CHAPA DE ACO DE 5/16" DE ESP., P/JUNTA SOLDADA, DE 350MM DE DIAM.</v>
          </cell>
          <cell r="C2330" t="str">
            <v>UN</v>
          </cell>
        </row>
        <row r="2331">
          <cell r="A2331" t="str">
            <v>06.020.322-0</v>
          </cell>
          <cell r="B2331" t="str">
            <v>MONTAGEM E ASSENT. DE PECAS DE CHAPA DE ACO DE 5/16" DE ESP., P/JUNTA SOLDADA, DE 400MM DE DIAM.</v>
          </cell>
          <cell r="C2331" t="str">
            <v>UN</v>
          </cell>
        </row>
        <row r="2332">
          <cell r="A2332" t="str">
            <v>06.020.323-0</v>
          </cell>
          <cell r="B2332" t="str">
            <v>MONTAGEM E ASSENT. DE PECAS DE CHAPA DE ACO DE 5/16" DE ESP., P/JUNTA SOLDADA, DE 450MM DE DIAM.</v>
          </cell>
          <cell r="C2332" t="str">
            <v>UN</v>
          </cell>
        </row>
        <row r="2333">
          <cell r="A2333" t="str">
            <v>06.020.324-0</v>
          </cell>
          <cell r="B2333" t="str">
            <v>MONTAGEM E ASSENT. DE PECAS DE CHAPA DE ACO DE 5/16" DE ESP., P/JUNTA SOLDADA, DE 500MM DE DIAM.</v>
          </cell>
          <cell r="C2333" t="str">
            <v>UN</v>
          </cell>
        </row>
        <row r="2334">
          <cell r="A2334" t="str">
            <v>06.020.325-0</v>
          </cell>
          <cell r="B2334" t="str">
            <v>MONTAGEM E ASSENT. DE PECAS DE CHAPA DE ACO DE 5/16" DE ESP., P/JUNTA SOLDADA, DE 600MM DE DIAM.</v>
          </cell>
          <cell r="C2334" t="str">
            <v>UN</v>
          </cell>
        </row>
        <row r="2335">
          <cell r="A2335" t="str">
            <v>06.020.326-0</v>
          </cell>
          <cell r="B2335" t="str">
            <v>MONTAGEM E ASSENT. DE PECAS DE CHAPA DE ACO DE 5/16" DE ESP., P/JUNTA SOLDADA, DE 700MM DE DIAM.</v>
          </cell>
          <cell r="C2335" t="str">
            <v>UN</v>
          </cell>
        </row>
        <row r="2336">
          <cell r="A2336" t="str">
            <v>06.020.330-0</v>
          </cell>
          <cell r="B2336" t="str">
            <v>MONTAGEM E ASSENT. DE PECAS DE CHAPA DE ACO DE 3/8" DE ESP.,P/JUNTA SOLDADA, DE 350MM DE DIAM.</v>
          </cell>
          <cell r="C2336" t="str">
            <v>UN</v>
          </cell>
        </row>
        <row r="2337">
          <cell r="A2337" t="str">
            <v>06.020.331-0</v>
          </cell>
          <cell r="B2337" t="str">
            <v>MONTAGEM E ASSENT. DE PECAS DE CHAPA DE ACO DE 3/8" DE ESP.,P/JUNTA SOLDADA, DE 400MM DE DIAM.</v>
          </cell>
          <cell r="C2337" t="str">
            <v>UN</v>
          </cell>
        </row>
        <row r="2338">
          <cell r="A2338" t="str">
            <v>06.020.332-0</v>
          </cell>
          <cell r="B2338" t="str">
            <v>MONTAGEM E ASSENT. DE PECAS DE CHAPA DE ACO DE 3/8" DE ESP.,P/JUNTA SOLDADA, DE 500MM DE DIAM.</v>
          </cell>
          <cell r="C2338" t="str">
            <v>UN</v>
          </cell>
        </row>
        <row r="2339">
          <cell r="A2339" t="str">
            <v>06.020.333-0</v>
          </cell>
          <cell r="B2339" t="str">
            <v>MONTAGEM E ASSENT. DE PECAS DE CHAPA DE ACO DE 3/8" DE ESP.,P/JUNTA SOLDADA, DE 600MM DE DIAM.</v>
          </cell>
          <cell r="C2339" t="str">
            <v>UN</v>
          </cell>
        </row>
        <row r="2340">
          <cell r="A2340" t="str">
            <v>06.020.334-0</v>
          </cell>
          <cell r="B2340" t="str">
            <v>MONTAGEM E ASSENT. DE PECAS DE CHAPA DE ACO DE 3/8" DE ESP.,P/JUNTA SOLDADA, DE 700MM DE DIAM.</v>
          </cell>
          <cell r="C2340" t="str">
            <v>UN</v>
          </cell>
        </row>
        <row r="2341">
          <cell r="A2341" t="str">
            <v>06.020.335-0</v>
          </cell>
          <cell r="B2341" t="str">
            <v>MONTAGEM E ASSENT. DE PECAS DE CHAPA DE ACO DE 3/8" DE ESP.,P/JUNTA SOLDADA, DE 800MM DE DIAM.</v>
          </cell>
          <cell r="C2341" t="str">
            <v>UN</v>
          </cell>
        </row>
        <row r="2342">
          <cell r="A2342" t="str">
            <v>06.020.336-0</v>
          </cell>
          <cell r="B2342" t="str">
            <v>MONTAGEM E ASSENT. DE PECAS DE CHAPA DE ACO DE 3/8" DE ESP.,P/JUNTA SOLDADA, DE 900MM DE DIAM.</v>
          </cell>
          <cell r="C2342" t="str">
            <v>UN</v>
          </cell>
        </row>
        <row r="2343">
          <cell r="A2343" t="str">
            <v>06.020.337-0</v>
          </cell>
          <cell r="B2343" t="str">
            <v>MONTAGEM E ASSENT. DE PECAS DE CHAPA DE ACO DE 3/8" DE ESP.,P/JUNTA SOLDADA, DE 1000MM DE DIAM.</v>
          </cell>
          <cell r="C2343" t="str">
            <v>UN</v>
          </cell>
        </row>
        <row r="2344">
          <cell r="A2344" t="str">
            <v>06.020.338-0</v>
          </cell>
          <cell r="B2344" t="str">
            <v>MONTAGEM E ASSENT. DE PECAS DE CHAPA DE ACO DE 3/8" DE ESP.,P/JUNTA SOLDADA, DE 1200MM DE DIAM.</v>
          </cell>
          <cell r="C2344" t="str">
            <v>UN</v>
          </cell>
        </row>
        <row r="2345">
          <cell r="A2345" t="str">
            <v>06.020.339-0</v>
          </cell>
          <cell r="B2345" t="str">
            <v>MONTAGEM E ASSENT. DE PECAS DE CHAPA DE ACO DE 3/8" DE ESP.,P/JUNTA SOLDADA, DE 1300MM DE DIAM.</v>
          </cell>
          <cell r="C2345" t="str">
            <v>UN</v>
          </cell>
        </row>
        <row r="2346">
          <cell r="A2346" t="str">
            <v>06.020.340-0</v>
          </cell>
          <cell r="B2346" t="str">
            <v>MONTAGEM E ASSENT. DE PECAS DE CHAPA DE ACO DE 3/8" DE ESP.,P/JUNTA SOLDADA, DE 1500MM DE DIAM.</v>
          </cell>
          <cell r="C2346" t="str">
            <v>UN</v>
          </cell>
        </row>
        <row r="2347">
          <cell r="A2347" t="str">
            <v>06.020.350-0</v>
          </cell>
          <cell r="B2347" t="str">
            <v>MONTAGEM E ASSENT. DE PECAS DE CHAPA DE ACO DE 1/2" DE ESP.,P/JUNTA SOLDADA, DE 600MM DE DIAM.</v>
          </cell>
          <cell r="C2347" t="str">
            <v>UN</v>
          </cell>
        </row>
        <row r="2348">
          <cell r="A2348" t="str">
            <v>06.020.351-0</v>
          </cell>
          <cell r="B2348" t="str">
            <v>MONTAGEM E ASSENT. DE PECAS DE CHAPA DE ACO DE 1/2" DE ESP.,P/JUNTA SOLDADA, DE 700MM DE DIAM.</v>
          </cell>
          <cell r="C2348" t="str">
            <v>UN</v>
          </cell>
        </row>
        <row r="2349">
          <cell r="A2349" t="str">
            <v>06.020.352-0</v>
          </cell>
          <cell r="B2349" t="str">
            <v>MONTAGEM E ASSENT. DE PECAS DE CHAPA DE ACO DE 1/2" DE ESP.,P/JUNTA SOLDADA, DE 800MM DE DIAM.</v>
          </cell>
          <cell r="C2349" t="str">
            <v>UN</v>
          </cell>
        </row>
        <row r="2350">
          <cell r="A2350" t="str">
            <v>06.020.353-0</v>
          </cell>
          <cell r="B2350" t="str">
            <v>MONTAGEM E ASSENT. DE PECAS DE CHAPA DE ACO DE 1/2" DE ESP.,P/JUNTA SOLDADA, DE 900MM DE DIAM.</v>
          </cell>
          <cell r="C2350" t="str">
            <v>UN</v>
          </cell>
        </row>
        <row r="2351">
          <cell r="A2351" t="str">
            <v>06.020.354-0</v>
          </cell>
          <cell r="B2351" t="str">
            <v>MONTAGEM E ASSENT. DE PECAS DE CHAPA DE ACO DE 1/2" DE ESP.,P/JUNTA SOLDADA, DE 1000MM DE DIAM.</v>
          </cell>
          <cell r="C2351" t="str">
            <v>UN</v>
          </cell>
        </row>
        <row r="2352">
          <cell r="A2352" t="str">
            <v>06.020.355-0</v>
          </cell>
          <cell r="B2352" t="str">
            <v>MONTAGEM E ASSENT. DE PECAS DE CHAPA DE ACO DE 1/2" DE ESP.,P/JUNTA SOLDADA, DE 1200MM DE DIAM.</v>
          </cell>
          <cell r="C2352" t="str">
            <v>UN</v>
          </cell>
        </row>
        <row r="2353">
          <cell r="A2353" t="str">
            <v>06.020.356-0</v>
          </cell>
          <cell r="B2353" t="str">
            <v>MONTAGEM E ASSENT. DE PECAS DE CHAPA DE ACO DE 1/2" DE ESP.,P/JUNTA SOLDADA, DE 1500MM DE DIAM.</v>
          </cell>
          <cell r="C2353" t="str">
            <v>UN</v>
          </cell>
        </row>
        <row r="2354">
          <cell r="A2354" t="str">
            <v>06.020.357-0</v>
          </cell>
          <cell r="B2354" t="str">
            <v>MONTAGEM E ASSENT. DE PECAS DE CHAPA DE ACO DE 1/2" DE ESP.,P/JUNTA SOLDADA, DE 1750MM DE DIAM.</v>
          </cell>
          <cell r="C2354" t="str">
            <v>UN</v>
          </cell>
        </row>
        <row r="2355">
          <cell r="A2355" t="str">
            <v>06.020.358-0</v>
          </cell>
          <cell r="B2355" t="str">
            <v>MONTAGEM E ASSENT. DE PECAS DE CHAPA DE ACO DE 1/2" DE ESP.,P/JUNTA SOLDADA, DE 1800MM DE DIAM.</v>
          </cell>
          <cell r="C2355" t="str">
            <v>UN</v>
          </cell>
        </row>
        <row r="2356">
          <cell r="A2356" t="str">
            <v>06.020.359-0</v>
          </cell>
          <cell r="B2356" t="str">
            <v>MONTAGEM E ASSENT. DE PECAS DE CHAPA DE ACO DE 1/2" DE ESP.,P/JUNTA SOLDADA, DE 2000MM DE DIAM.</v>
          </cell>
          <cell r="C2356" t="str">
            <v>UN</v>
          </cell>
        </row>
        <row r="2357">
          <cell r="A2357" t="str">
            <v>06.020.360-0</v>
          </cell>
          <cell r="B2357" t="str">
            <v>MONTAGEM E ASSENT. DE PECAS DE CHAPA DE ACO DE 1/2" DE ESP.,P/JUNTA SOLDADA, DE 2500MM DE DIAM.</v>
          </cell>
          <cell r="C2357" t="str">
            <v>UN</v>
          </cell>
        </row>
        <row r="2358">
          <cell r="A2358" t="str">
            <v>06.020.370-0</v>
          </cell>
          <cell r="B2358" t="str">
            <v>MONTAGEM E ASSENT. DE PECAS DE CHAPA DE ACO DE 5/8" DE ESP.,P/JUNTA SOLDADA, DE 1800MM DE DIAM.</v>
          </cell>
          <cell r="C2358" t="str">
            <v>UN</v>
          </cell>
        </row>
        <row r="2359">
          <cell r="A2359" t="str">
            <v>06.020.371-0</v>
          </cell>
          <cell r="B2359" t="str">
            <v>MONTAGEM E ASSENT. DE PECAS DE CHAPA DE ACO DE 5/8" DE ESP.,P/JUNTA SOLDADA, DE 2000MM DE DIAM.</v>
          </cell>
          <cell r="C2359" t="str">
            <v>UN</v>
          </cell>
        </row>
        <row r="2360">
          <cell r="A2360" t="str">
            <v>06.020.372-0</v>
          </cell>
          <cell r="B2360" t="str">
            <v>MONTAGEM E ASSENT. DE PECAS DE CHAPA DE ACO DE 5/8" DE ESP.,P/JUNTA SOLDADA, DE 2500MM DE DIAM.</v>
          </cell>
          <cell r="C2360" t="str">
            <v>UN</v>
          </cell>
        </row>
        <row r="2361">
          <cell r="A2361" t="str">
            <v>06.020.500-0</v>
          </cell>
          <cell r="B2361" t="str">
            <v>MONTAGEM DE PESCOCO DE DERIVACAO DE ACO, DIAM. DE 150MM, SOLDADO EM TUBO DUCTIL C/ELETRODO ESPECIAL</v>
          </cell>
          <cell r="C2361" t="str">
            <v>UN</v>
          </cell>
        </row>
        <row r="2362">
          <cell r="A2362" t="str">
            <v>06.020.501-0</v>
          </cell>
          <cell r="B2362" t="str">
            <v>MONTAGEM DE PESCOCO DE DERIVACAO DE ACO, DIAM. DE 200MM, SOLDADO EM TUBO DUCTIL C/ELETRODO ESPECIAL</v>
          </cell>
          <cell r="C2362" t="str">
            <v>UN</v>
          </cell>
        </row>
        <row r="2363">
          <cell r="A2363" t="str">
            <v>06.020.999-0</v>
          </cell>
          <cell r="B2363" t="str">
            <v>FAMILIA 06.020TUBOS DE ACO COM MATERIAL DE SOLDA</v>
          </cell>
        </row>
        <row r="2364">
          <cell r="A2364" t="str">
            <v>06.021.010-0</v>
          </cell>
          <cell r="B2364" t="str">
            <v>MONTAGEM PREVIA DE VAOS RETOS, P/TRAVESSIAS AEREAS DE ADUTORAS DE ACO, C/DIAM. DE 300MM</v>
          </cell>
          <cell r="C2364" t="str">
            <v>M</v>
          </cell>
        </row>
        <row r="2365">
          <cell r="A2365" t="str">
            <v>06.021.011-0</v>
          </cell>
          <cell r="B2365" t="str">
            <v>MONTAGEM PREVIA DE VAOS RETOS, P/TRAVESSIAS AEREAS DE ADUTORAS DE ACO, C/DIAM. DE 400MM</v>
          </cell>
          <cell r="C2365" t="str">
            <v>M</v>
          </cell>
        </row>
        <row r="2366">
          <cell r="A2366" t="str">
            <v>06.021.012-0</v>
          </cell>
          <cell r="B2366" t="str">
            <v>MONTAGEM PREVIA DE VAOS RETOS, P/TRAVESSIAS AEREAS DE ADUTORAS DE ACO, C/DIAM. DE 500MM</v>
          </cell>
          <cell r="C2366" t="str">
            <v>M</v>
          </cell>
        </row>
        <row r="2367">
          <cell r="A2367" t="str">
            <v>06.021.013-0</v>
          </cell>
          <cell r="B2367" t="str">
            <v>MONTAGEM PREVIA DE VAOS RETOS, P/TRAVESSIAS AEREAS DE ADUTORAS DE ACO, C/DIAM. DE 600MM</v>
          </cell>
          <cell r="C2367" t="str">
            <v>M</v>
          </cell>
        </row>
        <row r="2368">
          <cell r="A2368" t="str">
            <v>06.021.014-0</v>
          </cell>
          <cell r="B2368" t="str">
            <v>MONTAGEM PREVIA DE VAOS RETOS, P/TRAVESSIAS AEREAS DE ADUTORAS DE ACO, C/DIAM. DE 700MM</v>
          </cell>
          <cell r="C2368" t="str">
            <v>M</v>
          </cell>
        </row>
        <row r="2369">
          <cell r="A2369" t="str">
            <v>06.021.015-0</v>
          </cell>
          <cell r="B2369" t="str">
            <v>MONTAGEM PREVIA DE VAOS RETOS, P/TRAVESSIAS AEREAS DE ADUTORAS DE ACO, C/DIAM. DE 800MM</v>
          </cell>
          <cell r="C2369" t="str">
            <v>M</v>
          </cell>
        </row>
        <row r="2370">
          <cell r="A2370" t="str">
            <v>06.021.016-0</v>
          </cell>
          <cell r="B2370" t="str">
            <v>MONTAGEM PREVIA DE VAOS RETOS, P/TRAVESSIAS AEREAS DE ADUTORAS DE ACO, C/DIAM. DE 900MM</v>
          </cell>
          <cell r="C2370" t="str">
            <v>M</v>
          </cell>
        </row>
        <row r="2371">
          <cell r="A2371" t="str">
            <v>06.021.017-0</v>
          </cell>
          <cell r="B2371" t="str">
            <v>MONTAGEM PREVIA DE VAOS RETOS, P/TRAVESSIAS AEREAS DE ADUTORAS DE ACO, C/DIAM. DE 1000MM</v>
          </cell>
          <cell r="C2371" t="str">
            <v>M</v>
          </cell>
        </row>
        <row r="2372">
          <cell r="A2372" t="str">
            <v>06.021.018-0</v>
          </cell>
          <cell r="B2372" t="str">
            <v>MONTAGEM PREVIA DE VAOS RETOS, P/TRAVESSIAS AEREAS DE ADUTORAS DE ACO, C/DIAM. DE 1200MM</v>
          </cell>
          <cell r="C2372" t="str">
            <v>M</v>
          </cell>
        </row>
        <row r="2373">
          <cell r="A2373" t="str">
            <v>06.021.019-0</v>
          </cell>
          <cell r="B2373" t="str">
            <v>MONTAGEM PREVIA DE VAOS RETOS, P/TRAVESSIAS AEREAS DE ADUTORAS DE ACO, C/DIAM DE 1500MM</v>
          </cell>
          <cell r="C2373" t="str">
            <v>M</v>
          </cell>
        </row>
        <row r="2374">
          <cell r="A2374" t="str">
            <v>06.021.020-0</v>
          </cell>
          <cell r="B2374" t="str">
            <v>MONTAGEM PREVIA DE VAOS RETOS, P/TRAVESSIAS AEREAS DE ADUTORAS DE ACO, C/DIAM. DE 1750MM</v>
          </cell>
          <cell r="C2374" t="str">
            <v>M</v>
          </cell>
        </row>
        <row r="2375">
          <cell r="A2375" t="str">
            <v>06.021.021-0</v>
          </cell>
          <cell r="B2375" t="str">
            <v>MONTAGEM PREVIA DE VAOS RETOS, P/TRAVESSIAS AEREAS DE ADUTORAS DE ACO, C/DIAM. DE 2000MM</v>
          </cell>
          <cell r="C2375" t="str">
            <v>M</v>
          </cell>
        </row>
        <row r="2376">
          <cell r="A2376" t="str">
            <v>06.021.025-0</v>
          </cell>
          <cell r="B2376" t="str">
            <v>MONTAGEM PREVIA DE PORTICOS OU ARCOS, P/TRAVESSIAS AEREAS EMTUBOS DE ACO, C/DIAM. DE 300MM</v>
          </cell>
          <cell r="C2376" t="str">
            <v>M</v>
          </cell>
        </row>
        <row r="2377">
          <cell r="A2377" t="str">
            <v>06.021.026-0</v>
          </cell>
          <cell r="B2377" t="str">
            <v>MONTAGEM PREVIA DE PORTICOS OU ARCOS, P/TRAVESSIAS AEREAS EMTUBOS DE ACO, C/DIAM. DE 400MM</v>
          </cell>
          <cell r="C2377" t="str">
            <v>M</v>
          </cell>
        </row>
        <row r="2378">
          <cell r="A2378" t="str">
            <v>06.021.027-0</v>
          </cell>
          <cell r="B2378" t="str">
            <v>MONTAGEM PREVIA DE PORTICOS OU ARCOS, P/TRAVESSIAS AEREAS EMTUBOS DE ACO, C/DIAM. DE 500MM</v>
          </cell>
          <cell r="C2378" t="str">
            <v>M</v>
          </cell>
        </row>
        <row r="2379">
          <cell r="A2379" t="str">
            <v>06.021.028-0</v>
          </cell>
          <cell r="B2379" t="str">
            <v>MONTAGEM PREVIA DE PORTICOS OU ARCOS, P/TRAVESSIAS AEREAS EMTUBOS DE ACO, C/DIAM. DE 600MM</v>
          </cell>
          <cell r="C2379" t="str">
            <v>M</v>
          </cell>
        </row>
        <row r="2380">
          <cell r="A2380" t="str">
            <v>06.021.029-0</v>
          </cell>
          <cell r="B2380" t="str">
            <v>MONTAGEM PREVIA DE PORTICOS OU ARCOS, P/TRAVESSIAS AEREAS EMTUBOS DE ACO, C/DIAM. DE 700MM</v>
          </cell>
          <cell r="C2380" t="str">
            <v>M</v>
          </cell>
        </row>
        <row r="2381">
          <cell r="A2381" t="str">
            <v>06.021.030-0</v>
          </cell>
          <cell r="B2381" t="str">
            <v>MONTAGEM PREVIA DE PORTICOS OU ARCOS, P/TRAVESSIAS AEREAS EMTUBOS DE ACO, C/DIAM. DE 800MM</v>
          </cell>
          <cell r="C2381" t="str">
            <v>M</v>
          </cell>
        </row>
        <row r="2382">
          <cell r="A2382" t="str">
            <v>06.021.031-0</v>
          </cell>
          <cell r="B2382" t="str">
            <v>MONTAGEM PREVIA DE PORTICOS OU ARCOS, P/TRAVESSIAS AEREAS EMTUBOS DE ACO, C/DIAM. DE 900MM</v>
          </cell>
          <cell r="C2382" t="str">
            <v>M</v>
          </cell>
        </row>
        <row r="2383">
          <cell r="A2383" t="str">
            <v>06.021.032-0</v>
          </cell>
          <cell r="B2383" t="str">
            <v>MONTAGEM PREVIA DE PORTICOS OU ARCOS, P/TRAVESSIAS AEREAS EMTUBOS DE ACO, C/DIAM. DE 1000MM</v>
          </cell>
          <cell r="C2383" t="str">
            <v>M</v>
          </cell>
        </row>
        <row r="2384">
          <cell r="A2384" t="str">
            <v>06.021.033-0</v>
          </cell>
          <cell r="B2384" t="str">
            <v>MONTAGEM PREVIA DE PORTICOS OU ARCOS, P/TRAVESSIAS AEREAS EMTUBOS DE ACO, C/DIAM. DE 1200MM</v>
          </cell>
          <cell r="C2384" t="str">
            <v>M</v>
          </cell>
        </row>
        <row r="2385">
          <cell r="A2385" t="str">
            <v>06.021.034-0</v>
          </cell>
          <cell r="B2385" t="str">
            <v>MONTAGEM PREVIA DE PORTICOS OU ARCOS, P/TRAVESSIAS AEREAS EMTUBOS DE ACO, C/DIAM. DE 1500MM</v>
          </cell>
          <cell r="C2385" t="str">
            <v>M</v>
          </cell>
        </row>
        <row r="2386">
          <cell r="A2386" t="str">
            <v>06.021.035-0</v>
          </cell>
          <cell r="B2386" t="str">
            <v>MONTAGEM PREVIA DE PORTICOS OU ARCOS, P/TRAVESSIAS AEREAS EMTUBOS DE ACO, C/DIAM. DE 1750MM</v>
          </cell>
          <cell r="C2386" t="str">
            <v>M</v>
          </cell>
        </row>
        <row r="2387">
          <cell r="A2387" t="str">
            <v>06.021.036-0</v>
          </cell>
          <cell r="B2387" t="str">
            <v>MONTAGEM PREVIA DE PORTICOS OU ARCOS, P/TRAVESSIAS AEREAS EMTUBOS DE ACO, C/DIAM. DE 2000MM</v>
          </cell>
          <cell r="C2387" t="str">
            <v>M</v>
          </cell>
        </row>
        <row r="2388">
          <cell r="A2388" t="str">
            <v>06.021.040-0</v>
          </cell>
          <cell r="B2388" t="str">
            <v>ASSENTAMENTO DE VAOS RETOS DE TUBOS DE ACO, ATE 30,00M, NO LCAL DEFINITIVO DA TRAVESSIA,C/UTILIZACAO DIRETA DE GUINDASTE</v>
          </cell>
          <cell r="C2388" t="str">
            <v>UN</v>
          </cell>
        </row>
        <row r="2389">
          <cell r="A2389" t="str">
            <v>06.021.041-0</v>
          </cell>
          <cell r="B2389" t="str">
            <v>ASSENTAMENTO DE PORTICOS OU ARCOS SIMPLES DE TUBOS DE ACO, DE 31,00 A 50,00M,LOCAL DA TRAVESSIA,C/UTILIZACAO DE GUINDATE</v>
          </cell>
          <cell r="C2389" t="str">
            <v>UN</v>
          </cell>
        </row>
        <row r="2390">
          <cell r="A2390" t="str">
            <v>06.021.999-0</v>
          </cell>
          <cell r="B2390" t="str">
            <v>FAMILIA 06.021ELEMENTOS P/TRAVESSA A AEREA DE TUBULACAO</v>
          </cell>
        </row>
        <row r="2391">
          <cell r="A2391" t="str">
            <v>06.022.010-0</v>
          </cell>
          <cell r="B2391" t="str">
            <v>SUPORTES TIPO CONSOLE EM CHAPA ATE 3/8" DE ESP., PERFIS CANTON. 4 X 4", SOLDADOS, P/FIX. SUSPENSA DE TUBUL.</v>
          </cell>
          <cell r="C2391" t="str">
            <v>KG</v>
          </cell>
        </row>
        <row r="2392">
          <cell r="A2392" t="str">
            <v>06.022.999-0</v>
          </cell>
          <cell r="B2392" t="str">
            <v>FAMILIA 06.022ELEMENTOS COMPLEMENTARES E SUPORTES TUB. D/ACO</v>
          </cell>
        </row>
        <row r="2393">
          <cell r="A2393" t="str">
            <v>06.030.001-0</v>
          </cell>
          <cell r="B2393" t="str">
            <v>TUBO DE CHAPA DE ACO, C/ESP. DE 1/2", DIAM. DE 1,20 A 1,50M,P/CRAVACAO HORIZ. C/MACACO HIDR., CONFORME 06.106.010</v>
          </cell>
          <cell r="C2393" t="str">
            <v>KG</v>
          </cell>
        </row>
        <row r="2394">
          <cell r="A2394" t="str">
            <v>06.030.999-0</v>
          </cell>
          <cell r="B2394" t="str">
            <v>FAMILIA 06.030TUBO DE CHAPA DE ACO FORNECIMENTO</v>
          </cell>
        </row>
        <row r="2395">
          <cell r="A2395" t="str">
            <v>06.031.031-0</v>
          </cell>
          <cell r="B2395" t="str">
            <v>TUBO DE CHAPA DE ACO, C/COSTURA, P/AGUA, C/REVESTIM. INT. EEXT., PONTAS BISELADAS P/SOLDA, C/ 150MM X 3/16"</v>
          </cell>
          <cell r="C2395" t="str">
            <v>M</v>
          </cell>
        </row>
        <row r="2396">
          <cell r="A2396" t="str">
            <v>06.031.032-0</v>
          </cell>
          <cell r="B2396" t="str">
            <v>TUBO DE CHAPA DE ACO, C/COSTURA, P/AGUA, C/REVESTIM. INT. EEXT., PONTAS BISELADAS P/SOLDA, C/ 200MM X 3/16"</v>
          </cell>
          <cell r="C2396" t="str">
            <v>M</v>
          </cell>
        </row>
        <row r="2397">
          <cell r="A2397" t="str">
            <v>06.031.035-0</v>
          </cell>
          <cell r="B2397" t="str">
            <v>TUBO DE CHAPA DE ACO, C/COSTURA, P/AGUA, C/REVESTIM. INT. EEXT., PONTAS BISELADAS P/SOLDA, C/ 250MM X 3/16"</v>
          </cell>
          <cell r="C2397" t="str">
            <v>M</v>
          </cell>
        </row>
        <row r="2398">
          <cell r="A2398" t="str">
            <v>06.031.039-0</v>
          </cell>
          <cell r="B2398" t="str">
            <v>TUBO DE CHAPA DE ACO, C/COSTURA, P/AGUA, C/REVESTIM. INT. EEXT., PONTAS BISELADAS P/SOLDA, C/ 300MM X 3/16"</v>
          </cell>
          <cell r="C2398" t="str">
            <v>M</v>
          </cell>
        </row>
        <row r="2399">
          <cell r="A2399" t="str">
            <v>06.031.041-0</v>
          </cell>
          <cell r="B2399" t="str">
            <v>TUBO DE CHAPA DE ACO, C/COSTURA, P/AGUA, C/REVESTIM. INT. EEXT., PONTAS BISELADAS P/SOLDA, C/ 350MM X 3/16"</v>
          </cell>
          <cell r="C2399" t="str">
            <v>M</v>
          </cell>
        </row>
        <row r="2400">
          <cell r="A2400" t="str">
            <v>06.031.043-0</v>
          </cell>
          <cell r="B2400" t="str">
            <v>TUBO DE CHAPA DE ACO, C/COSTURA, P/AGUA, C/REVESTIM. INT. EEXT., PONTAS BISELADAS P/SOLDA, C/ 400MM X 3/16"</v>
          </cell>
          <cell r="C2400" t="str">
            <v>M</v>
          </cell>
        </row>
        <row r="2401">
          <cell r="A2401" t="str">
            <v>06.031.095-0</v>
          </cell>
          <cell r="B2401" t="str">
            <v>TUBO DE CHAPA DE ACO, C/COSTURA, P/AGUA, C/REVESTIM. INT. EEXT., PONTAS BISELADAS P/SOLDA, C/ 450MM X 3/16"</v>
          </cell>
          <cell r="C2401" t="str">
            <v>M</v>
          </cell>
        </row>
        <row r="2402">
          <cell r="A2402" t="str">
            <v>06.031.098-0</v>
          </cell>
          <cell r="B2402" t="str">
            <v>TUBO DE CHAPA DE ACO, C/COSTURA, P/AGUA, C/REVESTIM. INT. EEXT., PONTAS BISELADAS P/SOLDA, C/ 150MM X 1/4"</v>
          </cell>
          <cell r="C2402" t="str">
            <v>M</v>
          </cell>
        </row>
        <row r="2403">
          <cell r="A2403" t="str">
            <v>06.031.100-0</v>
          </cell>
          <cell r="B2403" t="str">
            <v>TUBO DE CHAPA DE ACO, C/COSTURA, P/AGUA, C/REVESTIM. INT. EEXT., PONTAS BISELADAS P/SOLDA, C/ 200MM X 1/4"</v>
          </cell>
          <cell r="C2403" t="str">
            <v>M</v>
          </cell>
        </row>
        <row r="2404">
          <cell r="A2404" t="str">
            <v>06.031.105-0</v>
          </cell>
          <cell r="B2404" t="str">
            <v>TUBO DE CHAPA DE ACO, C/COSTURA, P/AGUA, C/REVESTIM. INT. EEXT., PONTAS BISELADAS P/SOLDA, C/ 250MM X 1/4"</v>
          </cell>
          <cell r="C2404" t="str">
            <v>M</v>
          </cell>
        </row>
        <row r="2405">
          <cell r="A2405" t="str">
            <v>06.031.110-0</v>
          </cell>
          <cell r="B2405" t="str">
            <v>TUBO DE CHAPA DE ACO, C/COSTURA, P/AGUA, C/REVESTIM. INT. EEXT., PONTAS BISELADAS P/SOLDA, C/ 300MM X 1/4"</v>
          </cell>
          <cell r="C2405" t="str">
            <v>M</v>
          </cell>
        </row>
        <row r="2406">
          <cell r="A2406" t="str">
            <v>06.031.115-0</v>
          </cell>
          <cell r="B2406" t="str">
            <v>TUBO DE CHAPA DE ACO, C/COSTURA, P/AGUA, C/REVESTIM. INT. EEXT., PONTAS BISELADAS P/SOLDA, C/ 350MM X 1/4"</v>
          </cell>
          <cell r="C2406" t="str">
            <v>M</v>
          </cell>
        </row>
        <row r="2407">
          <cell r="A2407" t="str">
            <v>06.031.120-0</v>
          </cell>
          <cell r="B2407" t="str">
            <v>TUBO DE CHAPA DE ACO, C/COSTURA, P/AGUA, C/REVESTIM. INT. EEXT., PONTAS BISELADAS P/SOLDA, C/ 400MM X 1/4"</v>
          </cell>
          <cell r="C2407" t="str">
            <v>M</v>
          </cell>
        </row>
        <row r="2408">
          <cell r="A2408" t="str">
            <v>06.031.125-0</v>
          </cell>
          <cell r="B2408" t="str">
            <v>TUBO DE CHAPA DE ACO, C/COSTURA, P/AGUA, C/REVESTIM. INT. EEXT., PONTAS BISELADAS P/SOLDA, C/ 450MM X 1/4"</v>
          </cell>
          <cell r="C2408" t="str">
            <v>M</v>
          </cell>
        </row>
        <row r="2409">
          <cell r="A2409" t="str">
            <v>06.031.130-0</v>
          </cell>
          <cell r="B2409" t="str">
            <v>TUBO DE CHAPA DE ACO, C/COSTURA, P/AGUA, C/REVESTIM. INT. EEXT., PONTAS BISELADAS P/SOLDA, C/ 500MM X 1/4"</v>
          </cell>
          <cell r="C2409" t="str">
            <v>M</v>
          </cell>
        </row>
        <row r="2410">
          <cell r="A2410" t="str">
            <v>06.031.135-0</v>
          </cell>
          <cell r="B2410" t="str">
            <v>TUBO DE CHAPA DE ACO, C/COSTURA, P/AGUA, C/REVESTIM. INT. EEXT., PONTAS BISELADAS P/SOLDA, C/ 600MM X 1/4"</v>
          </cell>
          <cell r="C2410" t="str">
            <v>M</v>
          </cell>
        </row>
        <row r="2411">
          <cell r="A2411" t="str">
            <v>06.031.255-0</v>
          </cell>
          <cell r="B2411" t="str">
            <v>TUBO DE CHAPA DE ACO, C/COSTURA, P/AGUA, C/REVESTIM. INT. EEXT., PONTAS BISELADAS P/SOLDA, C/ 300MM X 5/16"</v>
          </cell>
          <cell r="C2411" t="str">
            <v>M</v>
          </cell>
        </row>
        <row r="2412">
          <cell r="A2412" t="str">
            <v>06.031.260-0</v>
          </cell>
          <cell r="B2412" t="str">
            <v>TUBO DE CHAPA DE ACO, C/COSTURA, P/AGUA, C/REVESTIM. INT. EEXT., PONTAS BISELADAS P/SOLDA, C/ 350MM X 5/16"</v>
          </cell>
          <cell r="C2412" t="str">
            <v>M</v>
          </cell>
        </row>
        <row r="2413">
          <cell r="A2413" t="str">
            <v>06.031.265-0</v>
          </cell>
          <cell r="B2413" t="str">
            <v>TUBO DE CHAPA DE ACO, C/COSTURA, P/AGUA, C/REVESTIM. INT. EEXT., PONTAS BISELADAS P/SOLDA, C/ 400MM X 5/16"</v>
          </cell>
          <cell r="C2413" t="str">
            <v>M</v>
          </cell>
        </row>
        <row r="2414">
          <cell r="A2414" t="str">
            <v>06.031.270-0</v>
          </cell>
          <cell r="B2414" t="str">
            <v>TUBO DE CHAPA DE ACO, C/COSTURA, P/AGUA, C/REVESTIM. INT. EEXT., PONTAS BISELADAS P/SOLDA, C/ 450MM X 5/16"</v>
          </cell>
          <cell r="C2414" t="str">
            <v>M</v>
          </cell>
        </row>
        <row r="2415">
          <cell r="A2415" t="str">
            <v>06.031.275-0</v>
          </cell>
          <cell r="B2415" t="str">
            <v>TUBO DE CHAPA DE ACO, C/COSTURA, P/AGUA, C/REVESTIM. INT. EEXT., PONTAS BISELADAS P/SOLDA, C/ 500MM X 5/16"</v>
          </cell>
          <cell r="C2415" t="str">
            <v>M</v>
          </cell>
        </row>
        <row r="2416">
          <cell r="A2416" t="str">
            <v>06.031.280-0</v>
          </cell>
          <cell r="B2416" t="str">
            <v>TUBO DE CHAPA DE ACO, C/COSTURA, P/AGUA, C/REVESTIM. INT. EEXT., PONTAS BISELADAS P/SOLDA, C/ 600MM X 5/16"</v>
          </cell>
          <cell r="C2416" t="str">
            <v>M</v>
          </cell>
        </row>
        <row r="2417">
          <cell r="A2417" t="str">
            <v>06.031.283-0</v>
          </cell>
          <cell r="B2417" t="str">
            <v>TUBO DE CHAPA DE ACO, C/COSTURA, P/AGUA, C/REVESTIM. INT. EEXT., PONTAS BISELADAS P/SOLDA, C/ 700MM X 5/16"</v>
          </cell>
          <cell r="C2417" t="str">
            <v>M</v>
          </cell>
        </row>
        <row r="2418">
          <cell r="A2418" t="str">
            <v>06.031.410-0</v>
          </cell>
          <cell r="B2418" t="str">
            <v>TUBO DE CHAPA DE ACO, C/COSTURA, P/AGUA, C/REVESTIM. INT. EEXT., PONTAS BISELADAS P/SOLDA, C/ 350MM X 3/8"</v>
          </cell>
          <cell r="C2418" t="str">
            <v>M</v>
          </cell>
        </row>
        <row r="2419">
          <cell r="A2419" t="str">
            <v>06.031.415-0</v>
          </cell>
          <cell r="B2419" t="str">
            <v>TUBO DE CHAPA DE ACO, C/COSTURA, P/AGUA, C/REVESTIM. INT. EEXT., PONTAS BISELADAS P/SOLDA, C/ 400MM X 3/8"</v>
          </cell>
          <cell r="C2419" t="str">
            <v>M</v>
          </cell>
        </row>
        <row r="2420">
          <cell r="A2420" t="str">
            <v>06.031.425-0</v>
          </cell>
          <cell r="B2420" t="str">
            <v>TUBO DE CHAPA DE ACO, C/COSTURA, P/AGUA, C/REVESTIM. INT. EEXT., PONTAS BISELADAS P/SOLDA, C/ 500MM X 3/8"</v>
          </cell>
          <cell r="C2420" t="str">
            <v>M</v>
          </cell>
        </row>
        <row r="2421">
          <cell r="A2421" t="str">
            <v>06.031.430-0</v>
          </cell>
          <cell r="B2421" t="str">
            <v>TUBO DE CHAPA DE ACO, C/COSTURA, P/AGUA, C/REVESTIM. INT. EEXT., PONTAS BISELADAS P/SOLDA, C/ 600MM X 3/8"</v>
          </cell>
          <cell r="C2421" t="str">
            <v>M</v>
          </cell>
        </row>
        <row r="2422">
          <cell r="A2422" t="str">
            <v>06.031.435-0</v>
          </cell>
          <cell r="B2422" t="str">
            <v>TUBO DE CHAPA DE ACO, C/COSTURA, P/AGUA, C/REVESTIM. INT. EEXT., PONTAS BISELADAS P/SOLDA, C/ 700MM X 3/8"</v>
          </cell>
          <cell r="C2422" t="str">
            <v>M</v>
          </cell>
        </row>
        <row r="2423">
          <cell r="A2423" t="str">
            <v>06.031.440-0</v>
          </cell>
          <cell r="B2423" t="str">
            <v>TUBO DE CHAPA DE ACO, C/COSTURA, P/AGUA, C/REVESTIM. INT. EEXT., PONTAS BISELADAS P/SOLDA, C/ 800MM X 3/8"</v>
          </cell>
          <cell r="C2423" t="str">
            <v>M</v>
          </cell>
        </row>
        <row r="2424">
          <cell r="A2424" t="str">
            <v>06.031.445-0</v>
          </cell>
          <cell r="B2424" t="str">
            <v>TUBO DE CHAPA DE ACO, C/COSTURA, P/AGUA, C/REVESTIM. INT. EEXT., PONTAS BISELADAS P/SOLDA, C/ 900MM X 3/8"</v>
          </cell>
          <cell r="C2424" t="str">
            <v>M</v>
          </cell>
        </row>
        <row r="2425">
          <cell r="A2425" t="str">
            <v>06.031.450-0</v>
          </cell>
          <cell r="B2425" t="str">
            <v>TUBO DE CHAPA DE ACO, C/COSTURA, P/AGUA, C/REVESTIM. INT. EEXT., PONTAS BISELADAS P/SOLDA, C/ 1000MM X 3/8"</v>
          </cell>
          <cell r="C2425" t="str">
            <v>M</v>
          </cell>
        </row>
        <row r="2426">
          <cell r="A2426" t="str">
            <v>06.031.455-0</v>
          </cell>
          <cell r="B2426" t="str">
            <v>TUBO DE CHAPA DE ACO, C/COSTURA, P/AGUA, C/REVESTIM. INT. EEXT., PONTAS BISELADAS P/SOLDA, C/ 1200MM X 3/8"</v>
          </cell>
          <cell r="C2426" t="str">
            <v>M</v>
          </cell>
        </row>
        <row r="2427">
          <cell r="A2427" t="str">
            <v>06.031.465-0</v>
          </cell>
          <cell r="B2427" t="str">
            <v>TUBO DE CHAPA DE ACO, C/COSTURA, P/AGUA, C/REVESTIM. INT. EEXT., PONTAS BISELADAS P/SOLDA, C/ 1300MM X 3/8"</v>
          </cell>
          <cell r="C2427" t="str">
            <v>M</v>
          </cell>
        </row>
        <row r="2428">
          <cell r="A2428" t="str">
            <v>06.031.475-0</v>
          </cell>
          <cell r="B2428" t="str">
            <v>TUBO DE CHAPA DE ACO, C/COSTURA, P/AGUA, C/REVESTIM. INT. EEXT., PONTAS BISELADAS P/SOLDA, C/ 1500MM X 3/8"</v>
          </cell>
          <cell r="C2428" t="str">
            <v>M</v>
          </cell>
        </row>
        <row r="2429">
          <cell r="A2429" t="str">
            <v>06.031.610-0</v>
          </cell>
          <cell r="B2429" t="str">
            <v>TUBO DE CHAPA DE ACO, C/COSTURA, P/AGUA, C/REVESTIM. INT. EEXT., PONTAS BISELADAS P/SOLDA, C/ 600MM X 1/2"</v>
          </cell>
          <cell r="C2429" t="str">
            <v>M</v>
          </cell>
        </row>
        <row r="2430">
          <cell r="A2430" t="str">
            <v>06.031.620-0</v>
          </cell>
          <cell r="B2430" t="str">
            <v>TUBO DE CHAPA DE ACO, C/COSTURA, P/AGUA, C/REVESTIM. INT. EEXT., PONTAS BISELADAS P/SOLDA, C/ 700MM X 1/2"</v>
          </cell>
          <cell r="C2430" t="str">
            <v>M</v>
          </cell>
        </row>
        <row r="2431">
          <cell r="A2431" t="str">
            <v>06.031.630-0</v>
          </cell>
          <cell r="B2431" t="str">
            <v>TUBO DE CHAPA DE ACO, C/COSTURA, P/AGUA, C/REVESTIM. INT. EEXT., PONTAS BISELADAS P/SOLDA, C/ 800MM X 1/2"</v>
          </cell>
          <cell r="C2431" t="str">
            <v>M</v>
          </cell>
        </row>
        <row r="2432">
          <cell r="A2432" t="str">
            <v>06.031.640-0</v>
          </cell>
          <cell r="B2432" t="str">
            <v>TUBO DE CHAPA DE ACO, C/COSTURA, P/AGUA, C/REVESTIM. INT. EEXT., PONTAS BISELADAS P/SOLDA, C/ 900MM X 1/2"</v>
          </cell>
          <cell r="C2432" t="str">
            <v>M</v>
          </cell>
        </row>
        <row r="2433">
          <cell r="A2433" t="str">
            <v>06.031.650-0</v>
          </cell>
          <cell r="B2433" t="str">
            <v>TUBO DE CHAPA DE ACO, C/COSTURA, P/AGUA, C/REVESTIM. INT. EEXT., PONTAS BISELADAS P/SOLDA, C/ 1000MM X 1/2"</v>
          </cell>
          <cell r="C2433" t="str">
            <v>M</v>
          </cell>
        </row>
        <row r="2434">
          <cell r="A2434" t="str">
            <v>06.031.660-0</v>
          </cell>
          <cell r="B2434" t="str">
            <v>TUBO DE CHAPA DE ACO, C/COSTURA, P/AGUA, C/REVESTIM. INT. EEXT., PONTAS BISELADAS P/SOLDA, C/ 1200MM X 1/2"</v>
          </cell>
          <cell r="C2434" t="str">
            <v>M</v>
          </cell>
        </row>
        <row r="2435">
          <cell r="A2435" t="str">
            <v>06.031.675-0</v>
          </cell>
          <cell r="B2435" t="str">
            <v>TUBO DE CHAPA DE ACO, C/COSTURA, P/AGUA, C/REVESTIM. INT. EEXT., PONTAS BISELADAS P/SOLDA, C/ 1500MM X 1/2"</v>
          </cell>
          <cell r="C2435" t="str">
            <v>M</v>
          </cell>
        </row>
        <row r="2436">
          <cell r="A2436" t="str">
            <v>06.031.690-0</v>
          </cell>
          <cell r="B2436" t="str">
            <v>TUBO DE CHAPA DE ACO, C/COSTURA, P/AGUA, C/REVESTIM. INT. EEXT., PONTAS BISELADAS P/SOLDA, C/ 1750MM X 1/2"</v>
          </cell>
          <cell r="C2436" t="str">
            <v>M</v>
          </cell>
        </row>
        <row r="2437">
          <cell r="A2437" t="str">
            <v>06.031.700-0</v>
          </cell>
          <cell r="B2437" t="str">
            <v>TUBO DE CHAPA DE ACO, C/COSTURA, P/AGUA, C/REVESTIM. INT. EEXT., PONTAS BISELADAS P/SOLDA, C/ 2000MM X 1/2"</v>
          </cell>
          <cell r="C2437" t="str">
            <v>M</v>
          </cell>
        </row>
        <row r="2438">
          <cell r="A2438" t="str">
            <v>06.031.750-0</v>
          </cell>
          <cell r="B2438" t="str">
            <v>TUBO DE CHAPA DE ACO, C/COSTURA, P/AGUA, C/REVESTIM. INT. EEXT., PONTAS BISELADAS P/SOLDA, C/ 2500MM X 1/2"</v>
          </cell>
          <cell r="C2438" t="str">
            <v>M</v>
          </cell>
        </row>
        <row r="2439">
          <cell r="A2439" t="str">
            <v>06.031.895-0</v>
          </cell>
          <cell r="B2439" t="str">
            <v>TUBO DE CHAPA DE ACO, C/COSTURA, P/AGUA, C/REVESTIM. INT. EEXT., PONTAS BISELADAS P/SOLDA, C/ 1800MM X 5/8"</v>
          </cell>
          <cell r="C2439" t="str">
            <v>M</v>
          </cell>
        </row>
        <row r="2440">
          <cell r="A2440" t="str">
            <v>06.031.897-0</v>
          </cell>
          <cell r="B2440" t="str">
            <v>TUBO DE CHAPA DE ACO, C/COSTURA, P/AGUA, C/REVESTIM. INT. EEXT., PONTAS BISELADAS P/SOLDA, C/ 2000MM X 5/8"</v>
          </cell>
          <cell r="C2440" t="str">
            <v>M</v>
          </cell>
        </row>
        <row r="2441">
          <cell r="A2441" t="str">
            <v>06.031.898-0</v>
          </cell>
          <cell r="B2441" t="str">
            <v>TUBO DE CHAPA DE ACO, C/COSTURA, P/AGUA, C/REVESTIM. INT. EEXT., PONTAS BISELADAS P/SOLDA, C/ 2500MM X 5/8"</v>
          </cell>
          <cell r="C2441" t="str">
            <v>M</v>
          </cell>
        </row>
        <row r="2442">
          <cell r="A2442" t="str">
            <v>06.031.999-0</v>
          </cell>
          <cell r="B2442" t="str">
            <v>FAMILIA 06.031TUBOS DE ACO SOLDADO FORNECIMENTO</v>
          </cell>
        </row>
        <row r="2443">
          <cell r="A2443" t="str">
            <v>06.032.000-1</v>
          </cell>
          <cell r="B2443" t="str">
            <v>INDICE GERAL PARA FORNECIMENTO DE PECAS DE ACO SOLDADO.</v>
          </cell>
        </row>
        <row r="2444">
          <cell r="A2444" t="str">
            <v>06.032.999-0</v>
          </cell>
          <cell r="B2444" t="str">
            <v>FAMILIA 06.032PECAS DE ACO SOLDADO FORNECIMENTO</v>
          </cell>
        </row>
        <row r="2445">
          <cell r="A2445" t="str">
            <v>06.033.010-0</v>
          </cell>
          <cell r="B2445" t="str">
            <v>FLANGES DE ACO SOLDADO, C/REVESTIM. INT. E EXT., ATE 800MM DE DIAM. FORN.</v>
          </cell>
          <cell r="C2445" t="str">
            <v>KG</v>
          </cell>
        </row>
        <row r="2446">
          <cell r="A2446" t="str">
            <v>06.033.020-0</v>
          </cell>
          <cell r="B2446" t="str">
            <v>FLANGES DE ACO SOLDADO, C/REVESTIM. INT. E EXT., DE 800 ATE1200MM DE DIAM. FORN.</v>
          </cell>
          <cell r="C2446" t="str">
            <v>KG</v>
          </cell>
        </row>
        <row r="2447">
          <cell r="A2447" t="str">
            <v>06.033.030-0</v>
          </cell>
          <cell r="B2447" t="str">
            <v>FLANGES DE ACO SOLDADO, C/REVESTIM. INT. E EXT., ACIMA DE 1200MM DE DIAM. FORN.</v>
          </cell>
          <cell r="C2447" t="str">
            <v>KG</v>
          </cell>
        </row>
        <row r="2448">
          <cell r="A2448" t="str">
            <v>06.033.999-0</v>
          </cell>
          <cell r="B2448" t="str">
            <v>FAMILIA 06.033FLANGES D/ACO SOLDADO FORNECIMENTO</v>
          </cell>
        </row>
        <row r="2449">
          <cell r="A2449" t="str">
            <v>06.034.031-0</v>
          </cell>
          <cell r="B2449" t="str">
            <v>TUBO DE CHAPA DE ACO, C/COSTURA, P/AGUA, C/REVESTIM. INT. EMESMALTE E EXT. EM BORRACHA CLORADA, C/ 150MM X 3/16"</v>
          </cell>
          <cell r="C2449" t="str">
            <v>M</v>
          </cell>
        </row>
        <row r="2450">
          <cell r="A2450" t="str">
            <v>06.034.032-0</v>
          </cell>
          <cell r="B2450" t="str">
            <v>TUBO DE CHAPA DE ACO, C/COSTURA, P/AGUA, C/REVESTIM. INT. EMESMALTE E EXT. EM BORRACHA CLORADA, C/ 200MM X 3/16"</v>
          </cell>
          <cell r="C2450" t="str">
            <v>M</v>
          </cell>
        </row>
        <row r="2451">
          <cell r="A2451" t="str">
            <v>06.034.035-0</v>
          </cell>
          <cell r="B2451" t="str">
            <v>TUBO DE CHAPA DE ACO, C/COSTURA, P/AGUA, C/REVESTIM. INT. EMESMALTE E EXT. EM BORRACHA CLORADA, C/ 250MM X 3/16"</v>
          </cell>
          <cell r="C2451" t="str">
            <v>M</v>
          </cell>
        </row>
        <row r="2452">
          <cell r="A2452" t="str">
            <v>06.034.039-0</v>
          </cell>
          <cell r="B2452" t="str">
            <v>TUBO DE CHAPA DE ACO, C/COSTURA, P/AGUA, C/REVESTIM. INT. EMESMALTE E EXT. EM BORRACHA CLORADA, C/ 300MM X 3/16"</v>
          </cell>
          <cell r="C2452" t="str">
            <v>M</v>
          </cell>
        </row>
        <row r="2453">
          <cell r="A2453" t="str">
            <v>06.034.041-0</v>
          </cell>
          <cell r="B2453" t="str">
            <v>TUBO DE CHAPA DE ACO, C/COSTURA, P/AGUA, C/REVESTIM. INT. EMESMALTE E EXT. EM BORRACHA CLORADA, C/ 350MM X 3/16"</v>
          </cell>
          <cell r="C2453" t="str">
            <v>M</v>
          </cell>
        </row>
        <row r="2454">
          <cell r="A2454" t="str">
            <v>06.034.043-0</v>
          </cell>
          <cell r="B2454" t="str">
            <v>TUBO DE CHAPA DE ACO, C/COSTURA, P/AGUA, C/REVESTIM. INT. EMESMALTE E EXT. EM BORRACHA CLORADA, C/ 400MM X 3/16"</v>
          </cell>
          <cell r="C2454" t="str">
            <v>M</v>
          </cell>
        </row>
        <row r="2455">
          <cell r="A2455" t="str">
            <v>06.034.098-0</v>
          </cell>
          <cell r="B2455" t="str">
            <v>TUBO DE CHAPA DE ACO, C/COSTURA, P/AGUA, C/REVESTIM. INT. EMESMALTE E EXT. EM BORRACHA CLORADA, C/ 150MM X 1/4"</v>
          </cell>
          <cell r="C2455" t="str">
            <v>M</v>
          </cell>
        </row>
        <row r="2456">
          <cell r="A2456" t="str">
            <v>06.034.100-0</v>
          </cell>
          <cell r="B2456" t="str">
            <v>TUBO DE CHAPA DE ACO, C/COSTURA, P/AGUA, C/REVESTIM. INT. EMESMALTE E EXT. EM BORRACHA CLORADA, C/ 200MM X 1/4"</v>
          </cell>
          <cell r="C2456" t="str">
            <v>M</v>
          </cell>
        </row>
        <row r="2457">
          <cell r="A2457" t="str">
            <v>06.034.105-0</v>
          </cell>
          <cell r="B2457" t="str">
            <v>TUBO DE CHAPA DE ACO, C/COSTURA, P/AGUA, C/REVESTIM. INT. EMESMALTE E EXT. EM BORRACHA CLORADA, C/ 250MM X 1/4"</v>
          </cell>
          <cell r="C2457" t="str">
            <v>M</v>
          </cell>
        </row>
        <row r="2458">
          <cell r="A2458" t="str">
            <v>06.034.110-0</v>
          </cell>
          <cell r="B2458" t="str">
            <v>TUBO DE CHAPA DE ACO, C/COSTURA, P/AGUA, C/REVESTIM. INT. EMESMALTE E EXT. EM BORRACHA CLORADA, C/ 300MM X 1/4"</v>
          </cell>
          <cell r="C2458" t="str">
            <v>M</v>
          </cell>
        </row>
        <row r="2459">
          <cell r="A2459" t="str">
            <v>06.034.115-0</v>
          </cell>
          <cell r="B2459" t="str">
            <v>TUBO DE CHAPA DE ACO, C/COSTURA, P/AGUA, C/REVESTIM. INT. EMESMALTE E EXT. EM BORRACHA CLORADA, C/ 350MM X 1/4"</v>
          </cell>
          <cell r="C2459" t="str">
            <v>M</v>
          </cell>
        </row>
        <row r="2460">
          <cell r="A2460" t="str">
            <v>06.034.120-0</v>
          </cell>
          <cell r="B2460" t="str">
            <v>TUBO DE CHAPA DE ACO, C/COSTURA, P/AGUA, C/REVESTIM. INT. EMESMALTE E EXT. EM BORRACHA CLORADA, C/ 400MM X 1/4"</v>
          </cell>
          <cell r="C2460" t="str">
            <v>M</v>
          </cell>
        </row>
        <row r="2461">
          <cell r="A2461" t="str">
            <v>06.034.125-0</v>
          </cell>
          <cell r="B2461" t="str">
            <v>TUBO DE CHAPA DE ACO, C/COSTURA, P/AGUA, C/REVESTIM. INT. EMESMALTE E EXT. EM BORRACHA CLORADA, C/ 450MM X 1/4"</v>
          </cell>
          <cell r="C2461" t="str">
            <v>M</v>
          </cell>
        </row>
        <row r="2462">
          <cell r="A2462" t="str">
            <v>06.034.130-0</v>
          </cell>
          <cell r="B2462" t="str">
            <v>TUBO DE CHAPA DE ACO, C/COSTURA, P/AGUA, C/REVESTIM. INT. EMESMALTE E EXT. EM BORRACHA CLORADA, C/ 500MM X 1/4"</v>
          </cell>
          <cell r="C2462" t="str">
            <v>M</v>
          </cell>
        </row>
        <row r="2463">
          <cell r="A2463" t="str">
            <v>06.034.135-0</v>
          </cell>
          <cell r="B2463" t="str">
            <v>TUBO DE CHAPA DE ACO, C/COSTURA, P/AGUA, C/REVESTIM. INT. EMESMALTE E EXT. EM BORRACHA CLORADA, C/ 600MM X 1/4"</v>
          </cell>
          <cell r="C2463" t="str">
            <v>M</v>
          </cell>
        </row>
        <row r="2464">
          <cell r="A2464" t="str">
            <v>06.034.255-0</v>
          </cell>
          <cell r="B2464" t="str">
            <v>TUBO DE CHAPA DE ACO, C/COSTURA, P/AGUA, C/REVESTIM. INT. EMESMALTE E EXT. EM BORRACHA CLORADA, C/ 300MM X 5/16"</v>
          </cell>
          <cell r="C2464" t="str">
            <v>M</v>
          </cell>
        </row>
        <row r="2465">
          <cell r="A2465" t="str">
            <v>06.034.260-0</v>
          </cell>
          <cell r="B2465" t="str">
            <v>TUBO DE CHAPA DE ACO, C/COSTURA, P/AGUA, C/REVESTIM. INT. EMESMALTE E EXT. EM BORRACHA CLORADA, C/ 350MM X 5/16"</v>
          </cell>
          <cell r="C2465" t="str">
            <v>M</v>
          </cell>
        </row>
        <row r="2466">
          <cell r="A2466" t="str">
            <v>06.034.265-0</v>
          </cell>
          <cell r="B2466" t="str">
            <v>TUBO DE CHAPA DE ACO, C/COSTURA, P/AGUA, C/REVESTIM. INT. EMESMALTE E EXT. EM BORRACHA CLORADA, C/ 400MM X 5/16"</v>
          </cell>
          <cell r="C2466" t="str">
            <v>M</v>
          </cell>
        </row>
        <row r="2467">
          <cell r="A2467" t="str">
            <v>06.034.270-0</v>
          </cell>
          <cell r="B2467" t="str">
            <v>TUBO DE CHAPA DE ACO, C/COSTURA, P/AGUA, C/REVESTIM. INT. EMESMALTE E EXT. EM BORRACHA CLORADA, C/ 450MM X 5/16"</v>
          </cell>
          <cell r="C2467" t="str">
            <v>M</v>
          </cell>
        </row>
        <row r="2468">
          <cell r="A2468" t="str">
            <v>06.034.275-0</v>
          </cell>
          <cell r="B2468" t="str">
            <v>TUBO DE CHAPA DE ACO, C/COSTURA, P/AGUA, C/REVESTIM. INT. EMESMALTE E EXT. EM BORRACHA CLORADA, C/ 500MM X 5/16"</v>
          </cell>
          <cell r="C2468" t="str">
            <v>M</v>
          </cell>
        </row>
        <row r="2469">
          <cell r="A2469" t="str">
            <v>06.034.280-0</v>
          </cell>
          <cell r="B2469" t="str">
            <v>TUBO DE CHAPA DE ACO, C/COSTURA, P/AGUA, C/REVESTIM. INT. EMESMALTE E EXT. EM BORRACHA CLORADA, C/ 600MM X 5/16"</v>
          </cell>
          <cell r="C2469" t="str">
            <v>M</v>
          </cell>
        </row>
        <row r="2470">
          <cell r="A2470" t="str">
            <v>06.034.283-0</v>
          </cell>
          <cell r="B2470" t="str">
            <v>TUBO DE CHAPA DE ACO, C/COSTURA, P/AGUA, C/REVESTIM. INT. EMESMALTE E EXT. EM BORRACHA CLORADA, C/ 700MM X 5/16"</v>
          </cell>
          <cell r="C2470" t="str">
            <v>M</v>
          </cell>
        </row>
        <row r="2471">
          <cell r="A2471" t="str">
            <v>06.034.410-0</v>
          </cell>
          <cell r="B2471" t="str">
            <v>TUBO DE CHAPA DE ACO, C/COSTURA, P/AGUA, C/REVESTIM. INT. EMESMALTE E EXT. EM BORRACHA CLORADA, C/ 350MM X 3/8"</v>
          </cell>
          <cell r="C2471" t="str">
            <v>M</v>
          </cell>
        </row>
        <row r="2472">
          <cell r="A2472" t="str">
            <v>06.034.415-0</v>
          </cell>
          <cell r="B2472" t="str">
            <v>TUBO DE CHAPA DE ACO, C/COSTURA, P/AGUA, C/REVESTIM. INT. EMESMALTE E EXT. EM BORRACHA CLORADA, C/ 400MM X 3/8"</v>
          </cell>
          <cell r="C2472" t="str">
            <v>M</v>
          </cell>
        </row>
        <row r="2473">
          <cell r="A2473" t="str">
            <v>06.034.425-0</v>
          </cell>
          <cell r="B2473" t="str">
            <v>TUBO DE CHAPA DE ACO, C/COSTURA, P/AGUA, C/REVESTIM. INT. EMESMALTE E EXT. EM BORRACHA CLORADA, C/ 500MM X 3/8"</v>
          </cell>
          <cell r="C2473" t="str">
            <v>M</v>
          </cell>
        </row>
        <row r="2474">
          <cell r="A2474" t="str">
            <v>06.034.430-0</v>
          </cell>
          <cell r="B2474" t="str">
            <v>TUBO DE CHAPA DE ACO, C/COSTURA, P/AGUA, C/REVESTIM. INT. EMESMALTE E EXT. EM BORRACHA CLORADA, C/ 600MM X 3/8"</v>
          </cell>
          <cell r="C2474" t="str">
            <v>M</v>
          </cell>
        </row>
        <row r="2475">
          <cell r="A2475" t="str">
            <v>06.034.435-0</v>
          </cell>
          <cell r="B2475" t="str">
            <v>TUBO DE CHAPA DE ACO, C/COSTURA, P/AGUA, C/REVESTIM. INT. EMESMALTE E EXT. EM BORRACHA CLORADA, C/ 700MM X 3/8"</v>
          </cell>
          <cell r="C2475" t="str">
            <v>M</v>
          </cell>
        </row>
        <row r="2476">
          <cell r="A2476" t="str">
            <v>06.034.440-0</v>
          </cell>
          <cell r="B2476" t="str">
            <v>TUBO DE CHAPA DE ACO, C/COSTURA, P/AGUA, C/REVESTIM. INT. EMESMALTE E EXT. EM BORRACHA CLORADA, C/ 800MM X 3/8"</v>
          </cell>
          <cell r="C2476" t="str">
            <v>M</v>
          </cell>
        </row>
        <row r="2477">
          <cell r="A2477" t="str">
            <v>06.034.445-0</v>
          </cell>
          <cell r="B2477" t="str">
            <v>TUBO DE CHAPA DE ACO, C/COSTURA, P/AGUA, C/REVESTIM. INT. EMESMALTE E EXT. EM BORRACHA CLORADA, C/ 900MM X 3/8"</v>
          </cell>
          <cell r="C2477" t="str">
            <v>M</v>
          </cell>
        </row>
        <row r="2478">
          <cell r="A2478" t="str">
            <v>06.034.450-0</v>
          </cell>
          <cell r="B2478" t="str">
            <v>TUBO DE CHAPA DE ACO, C/COSTURA, P/AGUA, C/REVESTIM. INT. EMESMALTE E EXT. EM BORRACHA CLORADA, C/ 1000MM X 3/8"</v>
          </cell>
          <cell r="C2478" t="str">
            <v>M</v>
          </cell>
        </row>
        <row r="2479">
          <cell r="A2479" t="str">
            <v>06.034.455-0</v>
          </cell>
          <cell r="B2479" t="str">
            <v>TUBO DE CHAPA DE ACO, C/COSTURA, P/AGUA, C/REVESTIM. INT. EMESMALTE E EXT. EM BORRACHA CLORADA, C/ 1200MM X 3/8"</v>
          </cell>
          <cell r="C2479" t="str">
            <v>M</v>
          </cell>
        </row>
        <row r="2480">
          <cell r="A2480" t="str">
            <v>06.034.465-0</v>
          </cell>
          <cell r="B2480" t="str">
            <v>TUBO DE CHAPA DE ACO, C/COSTURA, P/AGUA, C/REVESTIM. INT. EMESMALTE E EXT. EM BORRACHA CLORADA, C/ 1300MM X 3/8"</v>
          </cell>
          <cell r="C2480" t="str">
            <v>M</v>
          </cell>
        </row>
        <row r="2481">
          <cell r="A2481" t="str">
            <v>06.034.475-0</v>
          </cell>
          <cell r="B2481" t="str">
            <v>TUBO DE CHAPA DE ACO, C/COSTURA, P/AGUA, C/REVESTIM. INT. EMESMALTE E EXT. EM BORRACHA CLORADA, C/ 1500MM X 3/8"</v>
          </cell>
          <cell r="C2481" t="str">
            <v>M</v>
          </cell>
        </row>
        <row r="2482">
          <cell r="A2482" t="str">
            <v>06.034.610-0</v>
          </cell>
          <cell r="B2482" t="str">
            <v>TUBO DE CHAPA DE ACO, C/COSTURA, P/AGUA, C/REVESTIM. INT. EMESMALTE E EXT. EM BORRACHA CLORADA, C/ 600MM X 1/2"</v>
          </cell>
          <cell r="C2482" t="str">
            <v>M</v>
          </cell>
        </row>
        <row r="2483">
          <cell r="A2483" t="str">
            <v>06.034.620-0</v>
          </cell>
          <cell r="B2483" t="str">
            <v>TUBO DE CHAPA DE ACO, C/COSTURA, P/AGUA, C/REVESTIM. INT. EMESMALTE E EXT. EM BORRACHA CLORADA, C/ 700MM X 1/2"</v>
          </cell>
          <cell r="C2483" t="str">
            <v>M</v>
          </cell>
        </row>
        <row r="2484">
          <cell r="A2484" t="str">
            <v>06.034.630-0</v>
          </cell>
          <cell r="B2484" t="str">
            <v>TUBO DE CHAPA DE ACO, C/COSTURA, P/AGUA, C/REVESTIM. INT. EMESMALTE E EXT. EM BORRACHA CLORADA, C/ 800MM X 1/2"</v>
          </cell>
          <cell r="C2484" t="str">
            <v>M</v>
          </cell>
        </row>
        <row r="2485">
          <cell r="A2485" t="str">
            <v>06.034.640-0</v>
          </cell>
          <cell r="B2485" t="str">
            <v>TUBO DE CHAPA DE ACO, C/COSTURA, P/AGUA, C/REVESTIM. INT. EMESMALTE E EXT. EM BORRACHA CLORADA, C/ 900MM X 1/2"</v>
          </cell>
          <cell r="C2485" t="str">
            <v>M</v>
          </cell>
        </row>
        <row r="2486">
          <cell r="A2486" t="str">
            <v>06.034.650-0</v>
          </cell>
          <cell r="B2486" t="str">
            <v>TUBO DE CHAPA DE ACO, C/COSTURA, P/AGUA, C/REVESTIM. INT. EMESMALTE E EXT. EM BORRACHA CLORADA, C/ 1000MM X 1/2"</v>
          </cell>
          <cell r="C2486" t="str">
            <v>M</v>
          </cell>
        </row>
        <row r="2487">
          <cell r="A2487" t="str">
            <v>06.034.660-0</v>
          </cell>
          <cell r="B2487" t="str">
            <v>TUBO DE CHAPA DE ACO, C/COSTURA, P/AGUA, C/REVESTIM. INT. EMESMALTE E EXT. EM BORRACHA CLORADA, C/ 1200MM X 1/2"</v>
          </cell>
          <cell r="C2487" t="str">
            <v>M</v>
          </cell>
        </row>
        <row r="2488">
          <cell r="A2488" t="str">
            <v>06.034.675-0</v>
          </cell>
          <cell r="B2488" t="str">
            <v>TUBO DE CHAPA DE ACO, C/COSTURA, P/AGUA, C/REVESTIM. INT. EMESMALTE E EXT. EM BORRACHA CLORADA, C/ 1500MM X 1/2"</v>
          </cell>
          <cell r="C2488" t="str">
            <v>M</v>
          </cell>
        </row>
        <row r="2489">
          <cell r="A2489" t="str">
            <v>06.034.690-0</v>
          </cell>
          <cell r="B2489" t="str">
            <v>TUBO DE CHAPA DE ACO, C/COSTURA, P/AGUA, C/REVESTIM. INT. EMESMALTE E EXT. EM BORRACHA CLORADA, C/ 1750MM X 1/2"</v>
          </cell>
          <cell r="C2489" t="str">
            <v>M</v>
          </cell>
        </row>
        <row r="2490">
          <cell r="A2490" t="str">
            <v>06.034.705-0</v>
          </cell>
          <cell r="B2490" t="str">
            <v>TUBO DE CHAPA DE ACO, C/COSTURA, P/AGUA, C/REVESTIM. INT. EMESMALTE E EXT. EM BORRACHA CLORADA, C/ 2000MM X 1/2"</v>
          </cell>
          <cell r="C2490" t="str">
            <v>M</v>
          </cell>
        </row>
        <row r="2491">
          <cell r="A2491" t="str">
            <v>06.034.730-0</v>
          </cell>
          <cell r="B2491" t="str">
            <v>TUBO DE CHAPA DE ACO, C/COSTURA, P/AGUA, C/REVESTIM. INT. EMESMALTE E EXT. EM BORRACHA CLORADA, C/ 2500MM X 1/2"</v>
          </cell>
          <cell r="C2491" t="str">
            <v>M</v>
          </cell>
        </row>
        <row r="2492">
          <cell r="A2492" t="str">
            <v>06.034.895-0</v>
          </cell>
          <cell r="B2492" t="str">
            <v>TUBO DE CHAPA DE ACO, C/COSTURA, P/AGUA, C/REVESTIM. INT. EMESMALTE E EXT. EM BORRACHA CLORADA, C/ 1800MM X 5/8"</v>
          </cell>
          <cell r="C2492" t="str">
            <v>M</v>
          </cell>
        </row>
        <row r="2493">
          <cell r="A2493" t="str">
            <v>06.034.897-0</v>
          </cell>
          <cell r="B2493" t="str">
            <v>TUBO DE CHAPA DE ACO, C/COSTURA, P/AGUA, C/REVESTIM. INT. EMESMALTE E EXT. EM BORRACHA CLORADA, C/ 2000MM X 5/8"</v>
          </cell>
          <cell r="C2493" t="str">
            <v>M</v>
          </cell>
        </row>
        <row r="2494">
          <cell r="A2494" t="str">
            <v>06.034.898-0</v>
          </cell>
          <cell r="B2494" t="str">
            <v>TUBO DE CHAPA DE ACO, C/COSTURA, P/AGUA, C/REVESTIM. INT. EMESMALTE E EXT. EM BORRACHA CLORADA, C/ 2500MM X 5/8"</v>
          </cell>
          <cell r="C2494" t="str">
            <v>M</v>
          </cell>
        </row>
        <row r="2495">
          <cell r="A2495" t="str">
            <v>06.034.999-0</v>
          </cell>
          <cell r="B2495" t="str">
            <v>FAMILIA 06.034</v>
          </cell>
        </row>
        <row r="2496">
          <cell r="A2496" t="str">
            <v>06.040.999-0</v>
          </cell>
          <cell r="B2496" t="str">
            <v>FAMILIA 06.040TUBOS ACO SOLDADO FORNECIMENTO E ASSENTAMENTO</v>
          </cell>
        </row>
        <row r="2497">
          <cell r="A2497" t="str">
            <v>06.043.010-0</v>
          </cell>
          <cell r="B2497" t="str">
            <v>FLANGES DE ACO SOLDADO, C/REVESTIM. INT. E EXT., DIAM. ATE 800MM. FORN. E ASSENT.</v>
          </cell>
          <cell r="C2497" t="str">
            <v>KG</v>
          </cell>
        </row>
        <row r="2498">
          <cell r="A2498" t="str">
            <v>06.043.020-0</v>
          </cell>
          <cell r="B2498" t="str">
            <v>FLANGES DE ACO SOLDADO, C/REVESTIM. INT. E EXT., DIAM. DE 800MM ATE 1200MM. FORN. E ASSENT.</v>
          </cell>
          <cell r="C2498" t="str">
            <v>KG</v>
          </cell>
        </row>
        <row r="2499">
          <cell r="A2499" t="str">
            <v>06.043.030-0</v>
          </cell>
          <cell r="B2499" t="str">
            <v>FLANGES DE ACO SOLDADO, C/REVESTIM. INT. E EXT., DIAM. ACIMADE 1200MM. FORN. E ASSENT.</v>
          </cell>
          <cell r="C2499" t="str">
            <v>KG</v>
          </cell>
        </row>
        <row r="2500">
          <cell r="A2500" t="str">
            <v>06.043.999-0</v>
          </cell>
          <cell r="B2500" t="str">
            <v>FAMILIA 06.043FLANGES ACO SOLDADO FORN.E ASSENT.</v>
          </cell>
        </row>
        <row r="2501">
          <cell r="A2501" t="str">
            <v>06.061.105-0</v>
          </cell>
          <cell r="B2501" t="str">
            <v>JUNCAO DE 45° OU 90° DE CERAM. VIDRADA INTERNAMENTE, P/ESGOTO, DIAM. MAIOR DE 100MM</v>
          </cell>
          <cell r="C2501" t="str">
            <v>UN</v>
          </cell>
        </row>
        <row r="2502">
          <cell r="A2502" t="str">
            <v>06.061.110-0</v>
          </cell>
          <cell r="B2502" t="str">
            <v>JUNCAO DE 45° OU 90° DE CERAM. VIDRADA INTERNAMENTE, P/ESGOTO, DIAM. MAIOR DE 150MM</v>
          </cell>
          <cell r="C2502" t="str">
            <v>UN</v>
          </cell>
        </row>
        <row r="2503">
          <cell r="A2503" t="str">
            <v>06.061.115-0</v>
          </cell>
          <cell r="B2503" t="str">
            <v>JUNCAO DE 45° OU 90° DE CERAM. VIDRADA INTERNAMENTE, P/ESGOTO, DIAM. MAIOR DE 200MM</v>
          </cell>
          <cell r="C2503" t="str">
            <v>UN</v>
          </cell>
        </row>
        <row r="2504">
          <cell r="A2504" t="str">
            <v>06.061.120-0</v>
          </cell>
          <cell r="B2504" t="str">
            <v>JUNCAO DE 45° OU 90° DE CERAM. VIDRADA INTERNAMENTE, P/ESGOTO, DIAM. MAIOR DE 250MM</v>
          </cell>
          <cell r="C2504" t="str">
            <v>UN</v>
          </cell>
        </row>
        <row r="2505">
          <cell r="A2505" t="str">
            <v>06.061.150-0</v>
          </cell>
          <cell r="B2505" t="str">
            <v>CURVA DE 45° OU 90° DE CERAM. VIDRADA INTERNAMENTE, P/ESGOTO, DIAM. DE 100MM</v>
          </cell>
          <cell r="C2505" t="str">
            <v>UN</v>
          </cell>
        </row>
        <row r="2506">
          <cell r="A2506" t="str">
            <v>06.061.155-0</v>
          </cell>
          <cell r="B2506" t="str">
            <v>CURVA DE 45° OU 90° DE CERAM. VIDRADA INTERNAMENTE, P/ESGOTO, DIAM. DE 150MM</v>
          </cell>
          <cell r="C2506" t="str">
            <v>UN</v>
          </cell>
        </row>
        <row r="2507">
          <cell r="A2507" t="str">
            <v>06.061.160-0</v>
          </cell>
          <cell r="B2507" t="str">
            <v>CURVA DE 45° OU 90° DE CERAM. VIDRADA INTERNAMENTE, P/ESGOTO, DIAM. DE 200MM</v>
          </cell>
          <cell r="C2507" t="str">
            <v>UN</v>
          </cell>
        </row>
        <row r="2508">
          <cell r="A2508" t="str">
            <v>06.061.165-0</v>
          </cell>
          <cell r="B2508" t="str">
            <v>CURVA DE 45° OU 90° DE CERAM. VIDRADA INTERNAMENTE, P/ESGOTO, DIAM. DE 250MM</v>
          </cell>
          <cell r="C2508" t="str">
            <v>UN</v>
          </cell>
        </row>
        <row r="2509">
          <cell r="A2509" t="str">
            <v>06.061.999-0</v>
          </cell>
          <cell r="B2509" t="str">
            <v>FAMILIA 06.061</v>
          </cell>
        </row>
        <row r="2510">
          <cell r="A2510" t="str">
            <v>06.062.001-0</v>
          </cell>
          <cell r="B2510" t="str">
            <v>POCO DE CRAVACAO P/EXEC. DE TRAVESSIA SUBTER., C/CABECOTE P/TERRA</v>
          </cell>
          <cell r="C2510" t="str">
            <v>UN</v>
          </cell>
        </row>
        <row r="2511">
          <cell r="A2511" t="str">
            <v>06.062.002-0</v>
          </cell>
          <cell r="B2511" t="str">
            <v>POCO DE CRAVACAO P/EXEC. DE TRAVESSIA SUBTER., C/CABECOTE P/ROCHA</v>
          </cell>
          <cell r="C2511" t="str">
            <v>UN</v>
          </cell>
        </row>
        <row r="2512">
          <cell r="A2512" t="str">
            <v>06.062.999-0</v>
          </cell>
          <cell r="B2512" t="str">
            <v>FAMILIA 06.062POCO DE CRAVACAO</v>
          </cell>
        </row>
        <row r="2513">
          <cell r="A2513" t="str">
            <v>06.063.005-0</v>
          </cell>
          <cell r="B2513" t="str">
            <v>TUBO CAMISA EM CONCR. ARMADO, DIAM. DE 1,00M, P/TRAVESSIAS SUBTER. (TUNNEL-LINE)</v>
          </cell>
          <cell r="C2513" t="str">
            <v>M</v>
          </cell>
        </row>
        <row r="2514">
          <cell r="A2514" t="str">
            <v>06.063.006-0</v>
          </cell>
          <cell r="B2514" t="str">
            <v>TUBO CAMISA EM CONCR. ARMADO, DIAM. DE 1,20M, P/TRAVESSIAS SUBTER. (TUNNEL-LINE)</v>
          </cell>
          <cell r="C2514" t="str">
            <v>M</v>
          </cell>
        </row>
        <row r="2515">
          <cell r="A2515" t="str">
            <v>06.063.007-0</v>
          </cell>
          <cell r="B2515" t="str">
            <v>TUBO CAMISA EM CONCR. ARMADO, DIAM. DE 1,50M, P/TRAVESSIAS SUBTER. (TUNNEL-LINE)</v>
          </cell>
          <cell r="C2515" t="str">
            <v>M</v>
          </cell>
        </row>
        <row r="2516">
          <cell r="A2516" t="str">
            <v>06.063.999-0</v>
          </cell>
          <cell r="B2516" t="str">
            <v>FAMILIA 06.063TUBO DE CAMISA FORN.</v>
          </cell>
        </row>
        <row r="2517">
          <cell r="A2517" t="str">
            <v>06.064.999-0</v>
          </cell>
          <cell r="B2517" t="str">
            <v>FAMILIA 06.064INDICE TUBO CONCRETO</v>
          </cell>
        </row>
        <row r="2518">
          <cell r="A2518" t="str">
            <v>06.065.010-0</v>
          </cell>
          <cell r="B2518" t="str">
            <v>HIDRANTE DE COLUNA, COMPLETO, P/LINHA DE 75MM</v>
          </cell>
          <cell r="C2518" t="str">
            <v>UN</v>
          </cell>
        </row>
        <row r="2519">
          <cell r="A2519" t="str">
            <v>06.065.011-0</v>
          </cell>
          <cell r="B2519" t="str">
            <v>HIDRANTE DE COLUNA, COMPLETO, P/LINHA DE 100MM</v>
          </cell>
          <cell r="C2519" t="str">
            <v>UN</v>
          </cell>
        </row>
        <row r="2520">
          <cell r="A2520" t="str">
            <v>06.065.015-0</v>
          </cell>
          <cell r="B2520" t="str">
            <v>HIDRANTE SUBTER., COMPLETO (CURVA LONGA E CX.)</v>
          </cell>
          <cell r="C2520" t="str">
            <v>UN</v>
          </cell>
        </row>
        <row r="2521">
          <cell r="A2521" t="str">
            <v>06.065.999-0</v>
          </cell>
          <cell r="B2521" t="str">
            <v>FAMILIA 06.065HIDRANTES FORN. E ASSENT.</v>
          </cell>
        </row>
        <row r="2522">
          <cell r="A2522" t="str">
            <v>06.066.010-0</v>
          </cell>
          <cell r="B2522" t="str">
            <v>HIDRANTE DE COLUNA, COMPLETO, P/LINHA DE 75MM, EXCL. HIDRANTE</v>
          </cell>
          <cell r="C2522" t="str">
            <v>UN</v>
          </cell>
        </row>
        <row r="2523">
          <cell r="A2523" t="str">
            <v>06.066.011-0</v>
          </cell>
          <cell r="B2523" t="str">
            <v>HIDRANTE DE COLUNA, COMPLETO, P/LINHA DE 100M, EXCL. HIDRANTE</v>
          </cell>
          <cell r="C2523" t="str">
            <v>UN</v>
          </cell>
        </row>
        <row r="2524">
          <cell r="A2524" t="str">
            <v>06.066.015-0</v>
          </cell>
          <cell r="B2524" t="str">
            <v>HIDRANTE SUBTER., COMPLETO (CURVA LONGA E CX.), EXCL. HIDRANTE</v>
          </cell>
          <cell r="C2524" t="str">
            <v>UN</v>
          </cell>
        </row>
        <row r="2525">
          <cell r="A2525" t="str">
            <v>06.066.999-0</v>
          </cell>
          <cell r="B2525" t="str">
            <v>HIDRANTES ASSENT.</v>
          </cell>
        </row>
        <row r="2526">
          <cell r="A2526" t="str">
            <v>06.068.999-0</v>
          </cell>
          <cell r="B2526" t="str">
            <v>FAMILIA 06.068LINHAS DUTO PVC</v>
          </cell>
        </row>
        <row r="2527">
          <cell r="A2527" t="str">
            <v>06.069.010-0</v>
          </cell>
          <cell r="B2527" t="str">
            <v>CONSTRUCAO DE LINHA SIMPLES DE DUTO ESPIRAL FLEXIVEL, SINGELO, P/PROT. DE CONDUTORES, DIAM. DE 50MM, C/FIO GUIA</v>
          </cell>
          <cell r="C2527" t="str">
            <v>M</v>
          </cell>
        </row>
        <row r="2528">
          <cell r="A2528" t="str">
            <v>06.069.015-0</v>
          </cell>
          <cell r="B2528" t="str">
            <v>CONSTRUCAO DE LINHA DUPLA DE DUTO ESPIRAL FLEXIVEL, SINGELO,P/PROT. DE CONDUTORES, DIAM. DE 50MM, C/FIO GUIA</v>
          </cell>
          <cell r="C2528" t="str">
            <v>M</v>
          </cell>
        </row>
        <row r="2529">
          <cell r="A2529" t="str">
            <v>06.069.020-0</v>
          </cell>
          <cell r="B2529" t="str">
            <v>CONSTRUCAO DE LINHA SIMPLES DE DUTO ESPIRAL FLEXIVEL, SINGELO, P/PROT. DE CONDUTORES, DIAM. DE 75MM, C/FIO GUIA</v>
          </cell>
          <cell r="C2529" t="str">
            <v>M</v>
          </cell>
        </row>
        <row r="2530">
          <cell r="A2530" t="str">
            <v>06.069.025-0</v>
          </cell>
          <cell r="B2530" t="str">
            <v>CONSTRUCAO DE LINHA DUPLA DE DUTO ESPIRAL FLEXIVEL, SINGELO,P/PROT. DE CONDUTORES, DIAM. DE 75MM, C/FIO GUIA</v>
          </cell>
          <cell r="C2530" t="str">
            <v>M</v>
          </cell>
        </row>
        <row r="2531">
          <cell r="A2531" t="str">
            <v>06.069.030-0</v>
          </cell>
          <cell r="B2531" t="str">
            <v>CONSTRUCAO DE LINHA SIMPLES DE DUTO ESPIRAL FLEXIVEL, SINGELO, P/PROT. DE CONDUTORES, DIAM. DE 100MM, C/FIO GUIA</v>
          </cell>
          <cell r="C2531" t="str">
            <v>M</v>
          </cell>
        </row>
        <row r="2532">
          <cell r="A2532" t="str">
            <v>06.069.035-0</v>
          </cell>
          <cell r="B2532" t="str">
            <v>CONSTRUCAO DE LINHA DUPLA DE DUTO ESPIRAL FLEXIVEL, SINGELO,P/PROT. DE CONDUTORES, DIAM. DE 100MM, C/FIO GUIA</v>
          </cell>
          <cell r="C2532" t="str">
            <v>M</v>
          </cell>
        </row>
        <row r="2533">
          <cell r="A2533" t="str">
            <v>06.069.040-0</v>
          </cell>
          <cell r="B2533" t="str">
            <v>CONSTRUCAO DE LINHA SIMPLES DE DUTO ESPIRAL FLEXIVEL, SINGELO, P/PROT. DE CONDUTORES, DIAM. DE 125MM, C/FIO GUIA</v>
          </cell>
          <cell r="C2533" t="str">
            <v>M</v>
          </cell>
        </row>
        <row r="2534">
          <cell r="A2534" t="str">
            <v>06.069.045-0</v>
          </cell>
          <cell r="B2534" t="str">
            <v>CONSTRUCAO DE LINHA DUPLA DE DUTO ESPIRAL FLEXIVEL, SINGELO,P/PROT. DE CONDUTORES, DIAM. DE 125MM, C/FIO GUIA</v>
          </cell>
          <cell r="C2534" t="str">
            <v>M</v>
          </cell>
        </row>
        <row r="2535">
          <cell r="A2535" t="str">
            <v>06.069.050-0</v>
          </cell>
          <cell r="B2535" t="str">
            <v>CONSTRUCAO DE LINHA SIMPLES DE DUTO ESPIRAL FLEXIVEL, SINGELO, P/PROT. DE CONDUTORES, DIAM. DE 150MM, C/FIO GUIA</v>
          </cell>
          <cell r="C2535" t="str">
            <v>M</v>
          </cell>
        </row>
        <row r="2536">
          <cell r="A2536" t="str">
            <v>06.069.055-0</v>
          </cell>
          <cell r="B2536" t="str">
            <v>CONSTRUCAO DE LINHA DUPLA DE DUTO ESPIRAL FLEXIVEL, SINGELO,P/PROT. DE CONDUTORES, DIAM. DE 150MM, C/FIO GUIA</v>
          </cell>
          <cell r="C2536" t="str">
            <v>M</v>
          </cell>
        </row>
        <row r="2537">
          <cell r="A2537" t="str">
            <v>06.069.999-0</v>
          </cell>
          <cell r="B2537" t="str">
            <v>FAMILIA 06.069LINHA DUTO ESPIRAL</v>
          </cell>
        </row>
        <row r="2538">
          <cell r="A2538" t="str">
            <v>06.070.999-0</v>
          </cell>
          <cell r="B2538" t="str">
            <v>FAMILIA 06.070DUTOS CERAMICOS</v>
          </cell>
        </row>
        <row r="2539">
          <cell r="A2539" t="str">
            <v>06.072.001-0</v>
          </cell>
          <cell r="B2539" t="str">
            <v>GABIAO CX. DE 1,00M DE ALT., MALHA HEXAGONAL 8 X 10, FIO 2,7MM, INCL. OS MAT. E COLOC., EXCL. FORN. E TRANSP. DE PEDRAS</v>
          </cell>
          <cell r="C2539" t="str">
            <v>M3</v>
          </cell>
        </row>
        <row r="2540">
          <cell r="A2540" t="str">
            <v>06.072.003-0</v>
          </cell>
          <cell r="B2540" t="str">
            <v>GABIAO CX. DE 0,50M DE ALT., MALHA HEXAGONAL 8 X 10, FIO 2,7MM, INCL. OS MAT. E COLOC., EXCL. FORN. E TRANSP. DE PEDRAS</v>
          </cell>
          <cell r="C2540" t="str">
            <v>M3</v>
          </cell>
        </row>
        <row r="2541">
          <cell r="A2541" t="str">
            <v>06.072.999-0</v>
          </cell>
          <cell r="B2541" t="str">
            <v>FAMILIA 06.072GABIAO</v>
          </cell>
        </row>
        <row r="2542">
          <cell r="A2542" t="str">
            <v>06.075.010-0</v>
          </cell>
          <cell r="B2542" t="str">
            <v>GABIAO CX. DE 1,00M DE ALT., MALHA HEXAGONAL 8 X 10, FIO 2,7MM, INCL. O FORN. E COLOC. DE TODOS OS MAT.</v>
          </cell>
          <cell r="C2542" t="str">
            <v>M3</v>
          </cell>
        </row>
        <row r="2543">
          <cell r="A2543" t="str">
            <v>06.075.012-0</v>
          </cell>
          <cell r="B2543" t="str">
            <v>GABIAO CX. DE 0,50M DE ALT., MALHA HEXAGONAL 8 X 10, FIO 2,7MM, INCL. O FORN. E COLOC. DE TODOS OS MAT.</v>
          </cell>
          <cell r="C2543" t="str">
            <v>M3</v>
          </cell>
        </row>
        <row r="2544">
          <cell r="A2544" t="str">
            <v>06.075.999-0</v>
          </cell>
          <cell r="B2544" t="str">
            <v>FAMILIA 06.075GABIAO P/FORNEC. MATERIAIS</v>
          </cell>
        </row>
        <row r="2545">
          <cell r="A2545" t="str">
            <v>06.076.005-0</v>
          </cell>
          <cell r="B2545" t="str">
            <v>GABIAO CAIXA DE 1,00M DE ALT., MALHA HEXAGONAL 8 X 10, FIO 2,4MM, REVEST. DE PVC, INCL. OS MAT. E COLOC., EXCL. PEDRAS</v>
          </cell>
          <cell r="C2545" t="str">
            <v>M3</v>
          </cell>
        </row>
        <row r="2546">
          <cell r="A2546" t="str">
            <v>06.076.010-0</v>
          </cell>
          <cell r="B2546" t="str">
            <v>GABIAO CX. DE 0,50M DE ALT., MALHA HEXAGONAL 8 X 10, FIO 2,4MM, REVEST. DE PVC, INCL. OS MAT. E COLOC., EXCL. PEDRAS</v>
          </cell>
          <cell r="C2546" t="str">
            <v>M3</v>
          </cell>
        </row>
        <row r="2547">
          <cell r="A2547" t="str">
            <v>06.076.015-0</v>
          </cell>
          <cell r="B2547" t="str">
            <v>GABIAO SACO, MALHA HEXAGONAL 8 X 10, FIO 2,4MM, REVEST. DE PVC, INCL. MAT. E COLOC. C/ESCAVADEIRA (3/4 JD3), EXCL.PEDRAS</v>
          </cell>
          <cell r="C2547" t="str">
            <v>M3</v>
          </cell>
        </row>
        <row r="2548">
          <cell r="A2548" t="str">
            <v>06.076.020-0</v>
          </cell>
          <cell r="B2548" t="str">
            <v>GABIAO MANTA,C/ESP.DE 0,30M, MALHA HEXAGONAL 6 X 8,FIO 2,2MM,REVEST. DE PVC,INCL.MAT.E COLOC.,EXCL.FORN.TRANSP.DE PEDRAS</v>
          </cell>
          <cell r="C2548" t="str">
            <v>M2</v>
          </cell>
        </row>
        <row r="2549">
          <cell r="A2549" t="str">
            <v>06.076.025-0</v>
          </cell>
          <cell r="B2549" t="str">
            <v>GABIAO MANTA,C/ESP.DE 0,23M, MALHA HEXAGONAL 6 X 8,FIO 2,2MM,REVEST. DE PVC,INCL.MAT.E COLOC.,EXCL.FORN.TRANSP.DE PEDRAS</v>
          </cell>
          <cell r="C2549" t="str">
            <v>M2</v>
          </cell>
        </row>
        <row r="2550">
          <cell r="A2550" t="str">
            <v>06.076.999-0</v>
          </cell>
          <cell r="B2550" t="str">
            <v>FAMILIA 06.076</v>
          </cell>
        </row>
        <row r="2551">
          <cell r="A2551" t="str">
            <v>06.077.005-0</v>
          </cell>
          <cell r="B2551" t="str">
            <v>GABIAO CX. DE 1,00M DE ALT., MALHA HEXAGONAL 8 X 10, FIO 2,4MM, REVEST. DE PVC, INCL. FORN. E COLOC. DE TODOS OS MAT.</v>
          </cell>
          <cell r="C2551" t="str">
            <v>M3</v>
          </cell>
        </row>
        <row r="2552">
          <cell r="A2552" t="str">
            <v>06.077.010-0</v>
          </cell>
          <cell r="B2552" t="str">
            <v>GABIAO CX. DE 0,50M DE ALT., MALHA HEXAGONAL 8 X 10, FIO 2,4MM, REVEST. DE PVC, INCL. FORN. E COLOC. DE TODOS OS MAT.</v>
          </cell>
          <cell r="C2552" t="str">
            <v>M3</v>
          </cell>
        </row>
        <row r="2553">
          <cell r="A2553" t="str">
            <v>06.077.015-0</v>
          </cell>
          <cell r="B2553" t="str">
            <v>GABIAO SACO, MALHA HEXAGONAL 8 X 10, FIO 2,4MM, REVEST. DE PVC,INCL.FORN.E COLOC.DE TODOS OS MAT.C/ESCAVADEIRA (3/4 JD3)</v>
          </cell>
          <cell r="C2553" t="str">
            <v>M3</v>
          </cell>
        </row>
        <row r="2554">
          <cell r="A2554" t="str">
            <v>06.077.020-0</v>
          </cell>
          <cell r="B2554" t="str">
            <v>GABIAO MANTA, C/ESP. DE 0,30M, MALHA HEXAGONAL 6 X 8, FIO 2MM, REVEST. DE PVC, INCL. FORN. DE TODOS OS MAT. E COLOC.</v>
          </cell>
          <cell r="C2554" t="str">
            <v>M2</v>
          </cell>
        </row>
        <row r="2555">
          <cell r="A2555" t="str">
            <v>06.077.025-0</v>
          </cell>
          <cell r="B2555" t="str">
            <v>GABIAO MANTA, C/ESP. DE 0,23M, MALHA HEXAGONAL 6 X 8, FIO 2MM, REVEST. DE PVC, INCL. FORN. DE TODOS OS MAT. E COLOC.</v>
          </cell>
          <cell r="C2555" t="str">
            <v>M2</v>
          </cell>
        </row>
        <row r="2556">
          <cell r="A2556" t="str">
            <v>06.077.999-0</v>
          </cell>
          <cell r="B2556" t="str">
            <v>FAMILIA 06.077</v>
          </cell>
        </row>
        <row r="2557">
          <cell r="A2557" t="str">
            <v>06.081.010-0</v>
          </cell>
          <cell r="B2557" t="str">
            <v>DRENO DE TUBOS DE CONCR., S/ARMADURA, DIAM. DE 0,30M, PERFURADOS OU NAO, ASSENTADOS EM DRENOS DE PEDRA BRITADA</v>
          </cell>
          <cell r="C2557" t="str">
            <v>M</v>
          </cell>
        </row>
        <row r="2558">
          <cell r="A2558" t="str">
            <v>06.081.999-0</v>
          </cell>
          <cell r="B2558" t="str">
            <v>FAMILIA 06.081DRENO TUBO DE CONCRETO</v>
          </cell>
        </row>
        <row r="2559">
          <cell r="A2559" t="str">
            <v>06.082.010-0</v>
          </cell>
          <cell r="B2559" t="str">
            <v>DRENO PROFUNDO EM TUBO PLAST. PERFURADO, DIAM. DE 2.1/2"</v>
          </cell>
          <cell r="C2559" t="str">
            <v>M</v>
          </cell>
        </row>
        <row r="2560">
          <cell r="A2560" t="str">
            <v>06.082.015-0</v>
          </cell>
          <cell r="B2560" t="str">
            <v>DRENO PROFUNDO EM TUBO PLAST. PERFURADO, DIAM. DE 3"</v>
          </cell>
          <cell r="C2560" t="str">
            <v>M</v>
          </cell>
        </row>
        <row r="2561">
          <cell r="A2561" t="str">
            <v>06.082.020-0</v>
          </cell>
          <cell r="B2561" t="str">
            <v>DRENO PROFUNDO EM TUBO PLAST. PERFURADO, DIAM. DE 4"</v>
          </cell>
          <cell r="C2561" t="str">
            <v>M</v>
          </cell>
        </row>
        <row r="2562">
          <cell r="A2562" t="str">
            <v>06.082.050-0</v>
          </cell>
          <cell r="B2562" t="str">
            <v>DRENO OU BARBACA EM TUBO DE PVC, DIAM. DE 2"</v>
          </cell>
          <cell r="C2562" t="str">
            <v>M</v>
          </cell>
        </row>
        <row r="2563">
          <cell r="A2563" t="str">
            <v>06.082.053-0</v>
          </cell>
          <cell r="B2563" t="str">
            <v>DRENO OU BARBACA EM TUBO DE PVC, DIAM. DE 3"</v>
          </cell>
          <cell r="C2563" t="str">
            <v>M</v>
          </cell>
        </row>
        <row r="2564">
          <cell r="A2564" t="str">
            <v>06.082.055-0</v>
          </cell>
          <cell r="B2564" t="str">
            <v>DRENO OU BARBACA EM TUBO DE PVC, DIAM. DE 4"</v>
          </cell>
          <cell r="C2564" t="str">
            <v>M</v>
          </cell>
        </row>
        <row r="2565">
          <cell r="A2565" t="str">
            <v>06.082.070-0</v>
          </cell>
          <cell r="B2565" t="str">
            <v>DRENO EM TUBO DE PVC, DIAM. DE 3", P/VIADUTOS</v>
          </cell>
          <cell r="C2565" t="str">
            <v>M</v>
          </cell>
        </row>
        <row r="2566">
          <cell r="A2566" t="str">
            <v>06.082.075-0</v>
          </cell>
          <cell r="B2566" t="str">
            <v>DRENO EM TUBO DE PVC, DIAM. DE 4", P/VIADUTOS</v>
          </cell>
          <cell r="C2566" t="str">
            <v>M</v>
          </cell>
        </row>
        <row r="2567">
          <cell r="A2567" t="str">
            <v>06.082.999-0</v>
          </cell>
          <cell r="B2567" t="str">
            <v>FAMILIA 06.082DRENO TUBO PVC</v>
          </cell>
        </row>
        <row r="2568">
          <cell r="A2568" t="str">
            <v>06.084.005-0</v>
          </cell>
          <cell r="B2568" t="str">
            <v>FILTRO HORIZ. DE AREIA, EM BARRAGEM, OBEDECENDO GRANULOM. ESPECIFICA</v>
          </cell>
          <cell r="C2568" t="str">
            <v>M3</v>
          </cell>
        </row>
        <row r="2569">
          <cell r="A2569" t="str">
            <v>06.084.999-0</v>
          </cell>
          <cell r="B2569" t="str">
            <v>FAMILIA 06.084</v>
          </cell>
        </row>
        <row r="2570">
          <cell r="A2570" t="str">
            <v>06.085.010-0</v>
          </cell>
          <cell r="B2570" t="str">
            <v>DRENO VERT. NO PARAMENTO INT. DE MURO DE ARRIMO, EM PRISMA DE 25 X 25CM DE SECAO, ADMIT. BARBACAS</v>
          </cell>
          <cell r="C2570" t="str">
            <v>M2</v>
          </cell>
        </row>
        <row r="2571">
          <cell r="A2571" t="str">
            <v>06.085.015-0</v>
          </cell>
          <cell r="B2571" t="str">
            <v>VALETA DRENANTE DE 0,50M DE LARG. E 0,70M DE PROF., PREENCHIDA ATE 0,30M C/PEDRA BRITADA</v>
          </cell>
          <cell r="C2571" t="str">
            <v>M</v>
          </cell>
        </row>
        <row r="2572">
          <cell r="A2572" t="str">
            <v>06.085.020-0</v>
          </cell>
          <cell r="B2572" t="str">
            <v>CAMADA VERT. DRENANTE FEITA C/PEDRA BRITADA</v>
          </cell>
          <cell r="C2572" t="str">
            <v>M3</v>
          </cell>
        </row>
        <row r="2573">
          <cell r="A2573" t="str">
            <v>06.085.025-0</v>
          </cell>
          <cell r="B2573" t="str">
            <v>CAMADA HORIZ. DE BRITA, EM BARRAGEM</v>
          </cell>
          <cell r="C2573" t="str">
            <v>M3</v>
          </cell>
        </row>
        <row r="2574">
          <cell r="A2574" t="str">
            <v>06.085.040-0</v>
          </cell>
          <cell r="B2574" t="str">
            <v>ENROCAMENTO C/PEDRA-DE-MAO JOGADA</v>
          </cell>
          <cell r="C2574" t="str">
            <v>M3</v>
          </cell>
        </row>
        <row r="2575">
          <cell r="A2575" t="str">
            <v>06.085.045-0</v>
          </cell>
          <cell r="B2575" t="str">
            <v>ENROCAMENTO C/PEDRA-DE-MAO ARRUMADA</v>
          </cell>
          <cell r="C2575" t="str">
            <v>M3</v>
          </cell>
        </row>
        <row r="2576">
          <cell r="A2576" t="str">
            <v>06.085.050-1</v>
          </cell>
          <cell r="B2576" t="str">
            <v>ENROCAMENTO C/PEDRA DE 50 A 200KG</v>
          </cell>
          <cell r="C2576" t="str">
            <v>M3</v>
          </cell>
        </row>
        <row r="2577">
          <cell r="A2577" t="str">
            <v>06.085.055-0</v>
          </cell>
          <cell r="B2577" t="str">
            <v>EXECUCAO DE CAMADA RIP-RAP, DE PEDRA ARRUMADA, DIAM. MAIOR OU IGUAL A 0,30M, EM TALUDE DE BARRAGEM</v>
          </cell>
          <cell r="C2577" t="str">
            <v>M3</v>
          </cell>
        </row>
        <row r="2578">
          <cell r="A2578" t="str">
            <v>06.085.058-0</v>
          </cell>
          <cell r="B2578" t="str">
            <v>BARRAGEM PROVISORIA OU ENSECADEIRA, P/DESVIO DE PEQUENOS CURSOS D'AGUA, C/SACO DE AREIA</v>
          </cell>
          <cell r="C2578" t="str">
            <v>M3</v>
          </cell>
        </row>
        <row r="2579">
          <cell r="A2579" t="str">
            <v>06.085.060-0</v>
          </cell>
          <cell r="B2579" t="str">
            <v>EMBASAMENTO P/BERCO DE TUBUL. DE ESGOTO SANIT., FEITO C/BRITA Nº3</v>
          </cell>
          <cell r="C2579" t="str">
            <v>M3</v>
          </cell>
        </row>
        <row r="2580">
          <cell r="A2580" t="str">
            <v>06.085.999-0</v>
          </cell>
          <cell r="B2580" t="str">
            <v>FAMILIA 06.085DRENO</v>
          </cell>
        </row>
        <row r="2581">
          <cell r="A2581" t="str">
            <v>06.086.010-0</v>
          </cell>
          <cell r="B2581" t="str">
            <v>EMBASAMENTO P/TUBUL. DE ESGOTOS, EM CONCR. SIMPLES, C/TRANSP. HORIZ. E CONSID. PROF. DE VALAS ATE 3,00M</v>
          </cell>
          <cell r="C2581" t="str">
            <v>M3</v>
          </cell>
        </row>
        <row r="2582">
          <cell r="A2582" t="str">
            <v>06.086.999-0</v>
          </cell>
          <cell r="B2582" t="str">
            <v>FAMILIA 06.086EMBASAMENTO EM CONC. SIMPLES</v>
          </cell>
        </row>
        <row r="2583">
          <cell r="A2583" t="str">
            <v>06.087.010-0</v>
          </cell>
          <cell r="B2583" t="str">
            <v>EMBASAMENTO P/TUBUL. DE ESGOTOS DE CONCR. ARMADO, C/TRANSP.HORIZ. E CONSID. PROF. DE VALAS ATE 3,00M</v>
          </cell>
          <cell r="C2583" t="str">
            <v>M3</v>
          </cell>
        </row>
        <row r="2584">
          <cell r="A2584" t="str">
            <v>06.087.999-0</v>
          </cell>
          <cell r="B2584" t="str">
            <v>FAMILIA 06.087EMBASAMENTO EM CONC. ARMADO</v>
          </cell>
        </row>
        <row r="2585">
          <cell r="A2585" t="str">
            <v>06.088.010-0</v>
          </cell>
          <cell r="B2585" t="str">
            <v>EMBASAMENTO DE TUBUL., FEITO COM PO DE PEDRA</v>
          </cell>
          <cell r="C2585" t="str">
            <v>M3</v>
          </cell>
        </row>
        <row r="2586">
          <cell r="A2586" t="str">
            <v>06.088.999-0</v>
          </cell>
          <cell r="B2586" t="str">
            <v>FAMILIA 06.088REATERRO DE VALAS C/PO-DE-PEDRA</v>
          </cell>
        </row>
        <row r="2587">
          <cell r="A2587" t="str">
            <v>06.090.010-0</v>
          </cell>
          <cell r="B2587" t="str">
            <v>PREPARO DE BERCO, EM TER. FIRME, P/TUBUL. DE 1,20M DE DIAM.,APOIADA NUM ARCO DE 90°</v>
          </cell>
          <cell r="C2587" t="str">
            <v>M</v>
          </cell>
        </row>
        <row r="2588">
          <cell r="A2588" t="str">
            <v>06.090.999-0</v>
          </cell>
          <cell r="B2588" t="str">
            <v>FAMILIA 06.090PREPARO DE BERCO P/TUBULACAO</v>
          </cell>
        </row>
        <row r="2589">
          <cell r="A2589" t="str">
            <v>06.100.010-0</v>
          </cell>
          <cell r="B2589" t="str">
            <v>MANTA GEOTEXTIL, DE 100% POLIPROPILENO OU 100% POLIESTER, EMDRENOS SUBTER.</v>
          </cell>
          <cell r="C2589" t="str">
            <v>M2</v>
          </cell>
        </row>
        <row r="2590">
          <cell r="A2590" t="str">
            <v>06.100.011-0</v>
          </cell>
          <cell r="B2590" t="str">
            <v>MANTA GEOTEXTIL, DE 100% POLIPROPILENO OU 100% POLIESTER, EMGABIOES, DRENOS PROFUNDOS OU VALETAS</v>
          </cell>
          <cell r="C2590" t="str">
            <v>M2</v>
          </cell>
        </row>
        <row r="2591">
          <cell r="A2591" t="str">
            <v>06.100.012-0</v>
          </cell>
          <cell r="B2591" t="str">
            <v>MANTA GEOTEXTIL, DE 100% POLIPROPILENO OU 100% POLIESTER, EMENROCAMENTOS OU FILTROS DE TRANSICAO</v>
          </cell>
          <cell r="C2591" t="str">
            <v>M2</v>
          </cell>
        </row>
        <row r="2592">
          <cell r="A2592" t="str">
            <v>06.100.020-0</v>
          </cell>
          <cell r="B2592" t="str">
            <v>MANTA GEOTEXTIL, DE 100% POLIPROPILENO OU 100% POLIESTER, EMCAMADA VERT. FEITA C/PEDRA BRITADA</v>
          </cell>
          <cell r="C2592" t="str">
            <v>M2</v>
          </cell>
        </row>
        <row r="2593">
          <cell r="A2593" t="str">
            <v>06.100.030-0</v>
          </cell>
          <cell r="B2593" t="str">
            <v>MANTA GEOTEXTIL, DE 100% POLIPROPILENO OU 100% POLIESTER, EMPOCOS DE ALIVIO</v>
          </cell>
          <cell r="C2593" t="str">
            <v>M2</v>
          </cell>
        </row>
        <row r="2594">
          <cell r="A2594" t="str">
            <v>06.100.040-0</v>
          </cell>
          <cell r="B2594" t="str">
            <v>MANTA GEOTEXTIL, DE 100% POLIPROPILENO OU 100% POLIESTER, EMPRE-FILTRO DE POCO TUBULAR</v>
          </cell>
          <cell r="C2594" t="str">
            <v>M2</v>
          </cell>
        </row>
        <row r="2595">
          <cell r="A2595" t="str">
            <v>06.100.050-0</v>
          </cell>
          <cell r="B2595" t="str">
            <v>MANTA GEOTEXTIL, DE 100% POLIPROPILENO OU 100% POLIESTER, EMDRENO SUB-HORIZ.</v>
          </cell>
          <cell r="C2595" t="str">
            <v>M2</v>
          </cell>
        </row>
        <row r="2596">
          <cell r="A2596" t="str">
            <v>06.100.051-0</v>
          </cell>
          <cell r="B2596" t="str">
            <v>MANTA GEOTEXTIL, DE 100% POLIPROPILENO OU 100% POLIESTER, EMUMA CAMADA, SOBRE PAVIMENT. BETUM.</v>
          </cell>
          <cell r="C2596" t="str">
            <v>M2</v>
          </cell>
        </row>
        <row r="2597">
          <cell r="A2597" t="str">
            <v>06.100.999-0</v>
          </cell>
          <cell r="B2597" t="str">
            <v>FAMILIA 06.100MANTA BIDIM</v>
          </cell>
        </row>
        <row r="2598">
          <cell r="A2598" t="str">
            <v>06.101.001-0</v>
          </cell>
          <cell r="B2598" t="str">
            <v>COLCHAO DRENANTE, C/CAMADA DE 30CM DE PEDRA BRITADA N°3 E FILTRO DE TRANSICAO DE MANTA GEOTEXTIL, FORN. E COLOC.DOS MAT.</v>
          </cell>
          <cell r="C2598" t="str">
            <v>M2</v>
          </cell>
        </row>
        <row r="2599">
          <cell r="A2599" t="str">
            <v>06.101.999-0</v>
          </cell>
          <cell r="B2599" t="str">
            <v>FAMILIA 06.101COLCHAO DRENANTE</v>
          </cell>
        </row>
        <row r="2600">
          <cell r="A2600" t="str">
            <v>06.105.999-0</v>
          </cell>
          <cell r="B2600" t="str">
            <v>FAMILIA 06.105POCO SERV. P/ESCORAM. EM SERVICO CRAVACAO</v>
          </cell>
        </row>
        <row r="2601">
          <cell r="A2601" t="str">
            <v>06.106.010-0</v>
          </cell>
          <cell r="B2601" t="str">
            <v>CRAVACAO HORIZ., A MACACO HIDR., DE TUBO DE CHAPA DE ACO, DIAM. DE 1,20 A 1,50M, P/EXEC. DE TUNEL P/TUBUL. SUBTER.</v>
          </cell>
          <cell r="C2601" t="str">
            <v>M</v>
          </cell>
        </row>
        <row r="2602">
          <cell r="A2602" t="str">
            <v>06.106.999-0</v>
          </cell>
          <cell r="B2602" t="str">
            <v>FAMILIA 06.106CRAVACAO HORIZONTAL</v>
          </cell>
        </row>
        <row r="2603">
          <cell r="A2603" t="str">
            <v>06.107.999-0</v>
          </cell>
          <cell r="B2603" t="str">
            <v>FAMILIA 06.107TRANSP. P/SERVICO CRAVACAO HORIZONTAL</v>
          </cell>
        </row>
        <row r="2604">
          <cell r="A2604" t="str">
            <v>06.108.005-0</v>
          </cell>
          <cell r="B2604" t="str">
            <v>CRAVACAO HORIZ. DE TUBO CAMISA DE CONCR. ARMADO, DIAM. DE 1,00M, A PARTIR DE POCO CRAVADO P/MACACO</v>
          </cell>
          <cell r="C2604" t="str">
            <v>M</v>
          </cell>
        </row>
        <row r="2605">
          <cell r="A2605" t="str">
            <v>06.108.006-0</v>
          </cell>
          <cell r="B2605" t="str">
            <v>CRAVACAO HORIZ. DE TUBO CAMISA DE CONCR. ARMADO, DIAM. DE 1,20M, A PARTIR DE POCO CRAVADO P/MACACO</v>
          </cell>
          <cell r="C2605" t="str">
            <v>M</v>
          </cell>
        </row>
        <row r="2606">
          <cell r="A2606" t="str">
            <v>06.108.007-0</v>
          </cell>
          <cell r="B2606" t="str">
            <v>CRAVACAO HORIZ. DE TUBO CAMISA DE CONCR. ARMADO, DIAM. DE 1,50M, A PARTIR DE POCO CRAVADO P/MACACO</v>
          </cell>
          <cell r="C2606" t="str">
            <v>M</v>
          </cell>
        </row>
        <row r="2607">
          <cell r="A2607" t="str">
            <v>06.108.008-0</v>
          </cell>
          <cell r="B2607" t="str">
            <v>CRAVACAO HORIZ. DE TUBO CAMISA DE CONCR. ARMADO, DIAM. DE 2,00M, A PARTIR DE POCO CRAVADO P/MACACO</v>
          </cell>
          <cell r="C2607" t="str">
            <v>M</v>
          </cell>
        </row>
        <row r="2608">
          <cell r="A2608" t="str">
            <v>06.108.009-0</v>
          </cell>
          <cell r="B2608" t="str">
            <v>CRAVACAO HORIZ. DE TUBO CAMISA DE CONCR. ARMADO, DIAM. DE 2,50M, A PARTIR DE POCO CRAVADO P/MACACO</v>
          </cell>
          <cell r="C2608" t="str">
            <v>M</v>
          </cell>
        </row>
        <row r="2609">
          <cell r="A2609" t="str">
            <v>06.108.999-0</v>
          </cell>
          <cell r="B2609" t="str">
            <v>FAMILIA 06.108CRAVACAO HORIZONTAL C/TUBO CAMISA CONC. ARM.</v>
          </cell>
        </row>
        <row r="2610">
          <cell r="A2610" t="str">
            <v>06.110.001-0</v>
          </cell>
          <cell r="B2610" t="str">
            <v>ENCHIMENTO C/ARG. NO TRACO 1:4, ENTRE TUBO CAMISA DE TUNEISEM TRAVESSIAS SUBTER. E A TUBUL. ASSENTADA DENTRO DAQUELES</v>
          </cell>
          <cell r="C2610" t="str">
            <v>M3</v>
          </cell>
        </row>
        <row r="2611">
          <cell r="A2611" t="str">
            <v>06.110.999-0</v>
          </cell>
          <cell r="B2611" t="str">
            <v>FAMILIA 06.110ENCHIMENTO</v>
          </cell>
        </row>
        <row r="2612">
          <cell r="A2612" t="str">
            <v>06.115.001-0</v>
          </cell>
          <cell r="B2612" t="str">
            <v>REVESTIMENTO DE TALUDE C/SOLO-CIM. (TEOR DE CIM. 7,5%, EM PESO)</v>
          </cell>
          <cell r="C2612" t="str">
            <v>M3</v>
          </cell>
        </row>
        <row r="2613">
          <cell r="A2613" t="str">
            <v>06.115.999-0</v>
          </cell>
          <cell r="B2613" t="str">
            <v>FAMILIA 06.115REVESTIMENTO TALUDE</v>
          </cell>
        </row>
        <row r="2614">
          <cell r="A2614" t="str">
            <v>06.200.051-0</v>
          </cell>
          <cell r="B2614" t="str">
            <v>TUBO DE FºFº, DUCTIL, CLASSE K-9 (JUNTA ELASTICA), DIAM. DE75MM. FORN.</v>
          </cell>
          <cell r="C2614" t="str">
            <v>M</v>
          </cell>
        </row>
        <row r="2615">
          <cell r="A2615" t="str">
            <v>06.200.052-0</v>
          </cell>
          <cell r="B2615" t="str">
            <v>TUBO DE FºFº, DUCTIL, CLASSE K-9 (JUNTA ELASTICA), DIAM. DE100MM. FORN.</v>
          </cell>
          <cell r="C2615" t="str">
            <v>M</v>
          </cell>
        </row>
        <row r="2616">
          <cell r="A2616" t="str">
            <v>06.200.053-0</v>
          </cell>
          <cell r="B2616" t="str">
            <v>TUBO DE FºFº, DUCTIL, CLASSE K-9 (JUNTA ELASTICA), DIAM. DE150MM. FORN.</v>
          </cell>
          <cell r="C2616" t="str">
            <v>M</v>
          </cell>
        </row>
        <row r="2617">
          <cell r="A2617" t="str">
            <v>06.200.054-0</v>
          </cell>
          <cell r="B2617" t="str">
            <v>TUBO DE FºFº, DUCTIL, CLASSE K-9 (JUNTA ELASTICA), DIAM. DE200MM. FORN.</v>
          </cell>
          <cell r="C2617" t="str">
            <v>M</v>
          </cell>
        </row>
        <row r="2618">
          <cell r="A2618" t="str">
            <v>06.200.055-0</v>
          </cell>
          <cell r="B2618" t="str">
            <v>TUBO DE FºFº, DUCTIL, CLASSE K-9 (JUNTA ELASTICA), DIAM. DE250MM. FORN.</v>
          </cell>
          <cell r="C2618" t="str">
            <v>M</v>
          </cell>
        </row>
        <row r="2619">
          <cell r="A2619" t="str">
            <v>06.200.056-0</v>
          </cell>
          <cell r="B2619" t="str">
            <v>TUBO DE FºFº, DUCTIL, CLASSE K-9 (JUNTA ELASTICA), DIAM. DE300MM. FORN.</v>
          </cell>
          <cell r="C2619" t="str">
            <v>M</v>
          </cell>
        </row>
        <row r="2620">
          <cell r="A2620" t="str">
            <v>06.200.057-0</v>
          </cell>
          <cell r="B2620" t="str">
            <v>TUBO DE FºFº, DUCTIL, CLASSE K-9 (JUNTA ELASTICA), DIAM. DE350MM. FORN.</v>
          </cell>
          <cell r="C2620" t="str">
            <v>M</v>
          </cell>
        </row>
        <row r="2621">
          <cell r="A2621" t="str">
            <v>06.200.058-0</v>
          </cell>
          <cell r="B2621" t="str">
            <v>TUBO DE FºFº, DUCTIL, CLASSE K-9 (JUNTA ELASTICA), DIAM. DE400MM. FORN.</v>
          </cell>
          <cell r="C2621" t="str">
            <v>M</v>
          </cell>
        </row>
        <row r="2622">
          <cell r="A2622" t="str">
            <v>06.200.060-0</v>
          </cell>
          <cell r="B2622" t="str">
            <v>TUBO DE FºFº, DUCTIL, CLASSE K-9 (JUNTA ELASTICA), DIAM. DE500MM. FORN.</v>
          </cell>
          <cell r="C2622" t="str">
            <v>M</v>
          </cell>
        </row>
        <row r="2623">
          <cell r="A2623" t="str">
            <v>06.200.062-0</v>
          </cell>
          <cell r="B2623" t="str">
            <v>TUBO DE FºFº, DUCTIL, CLASSE K-9 (JUNTA ELASTICA), DIAM. DE600MM. FORN.</v>
          </cell>
          <cell r="C2623" t="str">
            <v>M</v>
          </cell>
        </row>
        <row r="2624">
          <cell r="A2624" t="str">
            <v>06.200.064-0</v>
          </cell>
          <cell r="B2624" t="str">
            <v>TUBO DE FºFº, DUCTIL, CLASSE K-9 (JUNTA ELASTICA), DIAM. DE700MM. FORN.</v>
          </cell>
          <cell r="C2624" t="str">
            <v>M</v>
          </cell>
        </row>
        <row r="2625">
          <cell r="A2625" t="str">
            <v>06.200.065-0</v>
          </cell>
          <cell r="B2625" t="str">
            <v>TUBO DE FºFº, DUCTIL, CLASSE K-9 (JUNTA ELASTICA), DIAM. DE800MM. FORN.</v>
          </cell>
          <cell r="C2625" t="str">
            <v>M</v>
          </cell>
        </row>
        <row r="2626">
          <cell r="A2626" t="str">
            <v>06.200.066-0</v>
          </cell>
          <cell r="B2626" t="str">
            <v>TUBO DE FºFº, DUCTIL, CLASSE K-9 (JUNTA ELASTICA), DIAM. DE900MM. FORN.</v>
          </cell>
          <cell r="C2626" t="str">
            <v>M</v>
          </cell>
        </row>
        <row r="2627">
          <cell r="A2627" t="str">
            <v>06.200.067-0</v>
          </cell>
          <cell r="B2627" t="str">
            <v>TUBO DE FºFº, DUCTIL, CLASSE K-9 (JUNTA ELASTICA), DIAM. DE1000MM. FORN.</v>
          </cell>
          <cell r="C2627" t="str">
            <v>M</v>
          </cell>
        </row>
        <row r="2628">
          <cell r="A2628" t="str">
            <v>06.200.068-0</v>
          </cell>
          <cell r="B2628" t="str">
            <v>TUBO DE FºFº, DUCTIL, CLASSE K-9 (JUNTA ELASTICA), DIAM. DE1200MM. FORN.</v>
          </cell>
          <cell r="C2628" t="str">
            <v>M</v>
          </cell>
        </row>
        <row r="2629">
          <cell r="A2629" t="str">
            <v>06.200.070-0</v>
          </cell>
          <cell r="B2629" t="str">
            <v>TUBO DE FºFº, DUCTIL, CLASSE K-7 (JUNTA ELASTICA), DIAM. DE100MM. FORN.</v>
          </cell>
          <cell r="C2629" t="str">
            <v>M</v>
          </cell>
        </row>
        <row r="2630">
          <cell r="A2630" t="str">
            <v>06.200.071-0</v>
          </cell>
          <cell r="B2630" t="str">
            <v>TUBO DE FºFº, DUCTIL, CLASSE K-7 (JUNTA ELASTICA), DIAM. DE150MM. FORN.</v>
          </cell>
          <cell r="C2630" t="str">
            <v>M</v>
          </cell>
        </row>
        <row r="2631">
          <cell r="A2631" t="str">
            <v>06.200.072-0</v>
          </cell>
          <cell r="B2631" t="str">
            <v>TUBO DE FºFº, DUCTIL, CLASSE K-7 (JUNTA ELASTICA), DIAM. DE200MM. FORN.</v>
          </cell>
          <cell r="C2631" t="str">
            <v>M</v>
          </cell>
        </row>
        <row r="2632">
          <cell r="A2632" t="str">
            <v>06.200.073-0</v>
          </cell>
          <cell r="B2632" t="str">
            <v>TUBO DE FºFº, DUCTIL, CLASSE K-7 (JUNTA ELASTICA), DIAM. DE250MM. FORN.</v>
          </cell>
          <cell r="C2632" t="str">
            <v>M</v>
          </cell>
        </row>
        <row r="2633">
          <cell r="A2633" t="str">
            <v>06.200.074-0</v>
          </cell>
          <cell r="B2633" t="str">
            <v>TUBO DE FºFº, DUCTIL, CLASSE K-7 (JUNTA ELASTICA), DIAM. DE300MM. FORN.</v>
          </cell>
          <cell r="C2633" t="str">
            <v>M</v>
          </cell>
        </row>
        <row r="2634">
          <cell r="A2634" t="str">
            <v>06.200.075-0</v>
          </cell>
          <cell r="B2634" t="str">
            <v>TUBO DE FºFº, DUCTIL, CLASSE K-7 (JUNTA ELASTICA), DIAM. DE350MM. FORN.</v>
          </cell>
          <cell r="C2634" t="str">
            <v>M</v>
          </cell>
        </row>
        <row r="2635">
          <cell r="A2635" t="str">
            <v>06.200.076-0</v>
          </cell>
          <cell r="B2635" t="str">
            <v>TUBO DE FºFº, DUCTIL, CLASSE K-7 (JUNTA ELASTICA), DIAM. DE400MM. FORN.</v>
          </cell>
          <cell r="C2635" t="str">
            <v>M</v>
          </cell>
        </row>
        <row r="2636">
          <cell r="A2636" t="str">
            <v>06.200.078-0</v>
          </cell>
          <cell r="B2636" t="str">
            <v>TUBO DE FºFº, DUCTIL, CLASSE K-7 (JUNTA ELASTICA), DIAM. DE500MM. FORN.</v>
          </cell>
          <cell r="C2636" t="str">
            <v>M</v>
          </cell>
        </row>
        <row r="2637">
          <cell r="A2637" t="str">
            <v>06.200.080-0</v>
          </cell>
          <cell r="B2637" t="str">
            <v>TUBO DE FºFº, DUCTIL, CLASSE K-7 (JUNTA ELASTICA), DIAM. DE600MM. FORN.</v>
          </cell>
          <cell r="C2637" t="str">
            <v>M</v>
          </cell>
        </row>
        <row r="2638">
          <cell r="A2638" t="str">
            <v>06.200.081-0</v>
          </cell>
          <cell r="B2638" t="str">
            <v>TUBO DE FºFº, DUCTIL, CLASSE K-7 (JUNTA ELASTICA), DIAM. DE700MM. FORN.</v>
          </cell>
          <cell r="C2638" t="str">
            <v>M</v>
          </cell>
        </row>
        <row r="2639">
          <cell r="A2639" t="str">
            <v>06.200.083-0</v>
          </cell>
          <cell r="B2639" t="str">
            <v>TUBO DE FºFº, DUCTIL, CLASSE K-7 (JUNTA ELASTICA), DIAM. DE800MM. FORN.</v>
          </cell>
          <cell r="C2639" t="str">
            <v>M</v>
          </cell>
        </row>
        <row r="2640">
          <cell r="A2640" t="str">
            <v>06.200.084-0</v>
          </cell>
          <cell r="B2640" t="str">
            <v>TUBO DE FºFº, DUCTIL, CLASSE K-7 (JUNTA ELASTICA), DIAM. DE900MM. FORN.</v>
          </cell>
          <cell r="C2640" t="str">
            <v>M</v>
          </cell>
        </row>
        <row r="2641">
          <cell r="A2641" t="str">
            <v>06.200.085-0</v>
          </cell>
          <cell r="B2641" t="str">
            <v>TUBO DE FºFº, DUCTIL, CLASSE K-7 (JUNTA ELASTICA), DIAM. DE1000MM. FORN.</v>
          </cell>
          <cell r="C2641" t="str">
            <v>M</v>
          </cell>
        </row>
        <row r="2642">
          <cell r="A2642" t="str">
            <v>06.200.086-0</v>
          </cell>
          <cell r="B2642" t="str">
            <v>TUBO DE FºFº, DUCTIL, CLASSE K-7 (JUNTA ELASTICA), DIAM. DE1200MM. FORN.</v>
          </cell>
          <cell r="C2642" t="str">
            <v>M</v>
          </cell>
        </row>
        <row r="2643">
          <cell r="A2643" t="str">
            <v>06.200.999-0</v>
          </cell>
          <cell r="B2643" t="str">
            <v>FAMILIA 06.200INDICE TUBO F.F.</v>
          </cell>
        </row>
        <row r="2644">
          <cell r="A2644" t="str">
            <v>06.201.051-0</v>
          </cell>
          <cell r="B2644" t="str">
            <v>TUBO DE FºFº, DUCTIL, CLASSE K-12, PN-10, FLANGE/FLANGE, DIAM. DE 75MM E COMPR. DE 0,50 A 1,00M. FORN.</v>
          </cell>
          <cell r="C2644" t="str">
            <v>UN</v>
          </cell>
        </row>
        <row r="2645">
          <cell r="A2645" t="str">
            <v>06.201.052-0</v>
          </cell>
          <cell r="B2645" t="str">
            <v>TUBO DE FºFº, DUCTIL, CLASSE K-12, PN-10, FLANGE/FLANGE, DIAM. DE 100MM E COMPR. DE 0,50 A 1,00M. FORN.</v>
          </cell>
          <cell r="C2645" t="str">
            <v>UN</v>
          </cell>
        </row>
        <row r="2646">
          <cell r="A2646" t="str">
            <v>06.201.053-0</v>
          </cell>
          <cell r="B2646" t="str">
            <v>TUBO DE FºFº, DUCTIL, CLASSE K-12, PN-10, FLANGE/FLANGE, DIAM. DE 150MM E COMPR. DE 0,50 A 1,00M. FORN.</v>
          </cell>
          <cell r="C2646" t="str">
            <v>UN</v>
          </cell>
        </row>
        <row r="2647">
          <cell r="A2647" t="str">
            <v>06.201.054-0</v>
          </cell>
          <cell r="B2647" t="str">
            <v>TUBO DE FºFº, DUCTIL, CLASSE K-12, PN-10, FLANGE/FLANGE, DIAM. DE 200MM E COMPR. DE 0,50 A 1,00M. FORN.</v>
          </cell>
          <cell r="C2647" t="str">
            <v>UN</v>
          </cell>
        </row>
        <row r="2648">
          <cell r="A2648" t="str">
            <v>06.201.055-0</v>
          </cell>
          <cell r="B2648" t="str">
            <v>TUBO DE FºFº, DUCTIL, CLASSE K-12, PN-10, FLANGE/FLANGE, DIAM. DE 250MM E COMPR. DE 0,50 A 1,00M. FORN.</v>
          </cell>
          <cell r="C2648" t="str">
            <v>UN</v>
          </cell>
        </row>
        <row r="2649">
          <cell r="A2649" t="str">
            <v>06.201.056-0</v>
          </cell>
          <cell r="B2649" t="str">
            <v>TUBO DE FºFº, DUCTIL, CLASSE K-12, PN-10, FLANGE/FLANGE, DIAM. DE 300MM E COMPR. DE 0,50 A 1,00M. FORN.</v>
          </cell>
          <cell r="C2649" t="str">
            <v>UN</v>
          </cell>
        </row>
        <row r="2650">
          <cell r="A2650" t="str">
            <v>06.201.057-0</v>
          </cell>
          <cell r="B2650" t="str">
            <v>TUBO DE FºFº, DUCTIL, CLASSE K-12, PN-10, FLANGE/FLANGE, DIAM. DE 350MM E COMPR. DE 0,50 A 1,00M. FORN.</v>
          </cell>
          <cell r="C2650" t="str">
            <v>UN</v>
          </cell>
        </row>
        <row r="2651">
          <cell r="A2651" t="str">
            <v>06.201.058-0</v>
          </cell>
          <cell r="B2651" t="str">
            <v>TUBO DE FºFº, DUCTIL, CLASSE K-12, PN-10, FLANGE/FLANGE, DIAM. DE 400MM E COMPR. DE 0,50 A 1,00M. FORN.</v>
          </cell>
          <cell r="C2651" t="str">
            <v>UN</v>
          </cell>
        </row>
        <row r="2652">
          <cell r="A2652" t="str">
            <v>06.201.059-0</v>
          </cell>
          <cell r="B2652" t="str">
            <v>TUBO DE FºFº, DUCTIL, CLASSE K-12, PN-10, FLANGE/FLANGE, DIAM. DE 450MM E COMPR. DE 0,50 A 1,00M. FORN.</v>
          </cell>
          <cell r="C2652" t="str">
            <v>UN</v>
          </cell>
        </row>
        <row r="2653">
          <cell r="A2653" t="str">
            <v>06.201.060-0</v>
          </cell>
          <cell r="B2653" t="str">
            <v>TUBO DE FºFº, DUCTIL, CLASSE K-12, PN-10, FLANGE/FLANGE, DIAM. DE 500MM E COMPR. DE 0,50 A 1,00M. FORN.</v>
          </cell>
          <cell r="C2653" t="str">
            <v>UN</v>
          </cell>
        </row>
        <row r="2654">
          <cell r="A2654" t="str">
            <v>06.201.061-0</v>
          </cell>
          <cell r="B2654" t="str">
            <v>TUBO DE FºFº, DUCTIL, CLASSE K-12, PN-10, FLANGE/FLANGE, DIAM. DE 600MM E COMPR. DE 0,50 A 1,00M. FORN.</v>
          </cell>
          <cell r="C2654" t="str">
            <v>UN</v>
          </cell>
        </row>
        <row r="2655">
          <cell r="A2655" t="str">
            <v>06.201.062-0</v>
          </cell>
          <cell r="B2655" t="str">
            <v>TUBO DE FºFº, DUCTIL, CLASSE K-12, PN-10, FLANGE/FLANGE, DIAM. DE 700MM E COMPR. DE 0,50 A 1,00M. FORN.</v>
          </cell>
          <cell r="C2655" t="str">
            <v>UN</v>
          </cell>
        </row>
        <row r="2656">
          <cell r="A2656" t="str">
            <v>06.201.063-0</v>
          </cell>
          <cell r="B2656" t="str">
            <v>TUBO DE FºFº, DUCTIL, CLASSE K-12, PN-10, FLANGE/FLANGE, DIAM. DE 800MM E COMPR. DE 0,50 A 1,00M. FORN.</v>
          </cell>
          <cell r="C2656" t="str">
            <v>UN</v>
          </cell>
        </row>
        <row r="2657">
          <cell r="A2657" t="str">
            <v>06.201.064-0</v>
          </cell>
          <cell r="B2657" t="str">
            <v>TUBO DE FºFº, DUCTIL, CLASSE K-12, PN-10, FLANGE/FLANGE, DIAM. DE 900MM E COMPR. DE 0,50 A 1,00M. FORN.</v>
          </cell>
          <cell r="C2657" t="str">
            <v>UN</v>
          </cell>
        </row>
        <row r="2658">
          <cell r="A2658" t="str">
            <v>06.201.065-0</v>
          </cell>
          <cell r="B2658" t="str">
            <v>TUBO DE FºFº, DUCTIL, CLASSE K-12, PN-10, FLANGE/FLANGE, DIAM. DE 1000MM E COMPR. DE 0,50 A 1,00M. FORN.</v>
          </cell>
          <cell r="C2658" t="str">
            <v>UN</v>
          </cell>
        </row>
        <row r="2659">
          <cell r="A2659" t="str">
            <v>06.201.066-0</v>
          </cell>
          <cell r="B2659" t="str">
            <v>TUBO DE FºFº, DUCTIL, CLASSE K-12, PN-10, FLANGE/FLANGE, DIAM. DE 1200MM E COMPR. DE 0,50 A 1,00M. FORN.</v>
          </cell>
          <cell r="C2659" t="str">
            <v>UN</v>
          </cell>
        </row>
        <row r="2660">
          <cell r="A2660" t="str">
            <v>06.201.071-0</v>
          </cell>
          <cell r="B2660" t="str">
            <v>TUBO DE FºFº, DUCTIL, CLASSE K-12, PN-16, FLANGE/FLANGE, DIA. DE 75MM E COMPR. DE 0,50 A 1,00M. FORN.</v>
          </cell>
          <cell r="C2660" t="str">
            <v>UN</v>
          </cell>
        </row>
        <row r="2661">
          <cell r="A2661" t="str">
            <v>06.201.072-0</v>
          </cell>
          <cell r="B2661" t="str">
            <v>TUBO DE FºFº, DUCTIL, CLASSE K-12, PN-16, FLANGE/FLANGE, DIAM. DE 100MM E COMPR. DE 0,50 A 1,00M. FORN.</v>
          </cell>
          <cell r="C2661" t="str">
            <v>UN</v>
          </cell>
        </row>
        <row r="2662">
          <cell r="A2662" t="str">
            <v>06.201.073-0</v>
          </cell>
          <cell r="B2662" t="str">
            <v>TUBO DE FºFº, DUCTIL, CLASSE K-12, PN-16, FLANGE/FLANGE, DIAM. DE 150MM E COMPR. DE 0,50 A 1,00M. FORN.</v>
          </cell>
          <cell r="C2662" t="str">
            <v>UN</v>
          </cell>
        </row>
        <row r="2663">
          <cell r="A2663" t="str">
            <v>06.201.074-0</v>
          </cell>
          <cell r="B2663" t="str">
            <v>TUBO DE FºFº, DUCTIL, CLASSE K-12, PN-16, FLANGE/FLANGE, DIAM. DE 200MM E COMPR. DE 0,50 A 1,00M. FORN.</v>
          </cell>
          <cell r="C2663" t="str">
            <v>UN</v>
          </cell>
        </row>
        <row r="2664">
          <cell r="A2664" t="str">
            <v>06.201.075-0</v>
          </cell>
          <cell r="B2664" t="str">
            <v>TUBO DE FºFº, DUCTIL, CLASSE K-12, PN-16, FLANGE/FLANGE, DIAM. DE 250MM E COMPR. DE 0,50 A 1,00M. FORN.</v>
          </cell>
          <cell r="C2664" t="str">
            <v>UN</v>
          </cell>
        </row>
        <row r="2665">
          <cell r="A2665" t="str">
            <v>06.201.076-0</v>
          </cell>
          <cell r="B2665" t="str">
            <v>TUBO DE FºFº, DUCTIL, CLASSE K-12, PN-16, FLANGE/FLANGE, DIAM. DE 300MM E COMPR. DE 0,50 A 1,00M. FORN.</v>
          </cell>
          <cell r="C2665" t="str">
            <v>UN</v>
          </cell>
        </row>
        <row r="2666">
          <cell r="A2666" t="str">
            <v>06.201.077-0</v>
          </cell>
          <cell r="B2666" t="str">
            <v>TUBO DE FºFº, DUCTIL, CLASSE K-12, PN-16, FLANGE/FLANGE, DIAM. DE 350MM E COMPR. DE 0,50 A 1,00M. FORN.</v>
          </cell>
          <cell r="C2666" t="str">
            <v>UN</v>
          </cell>
        </row>
        <row r="2667">
          <cell r="A2667" t="str">
            <v>06.201.078-0</v>
          </cell>
          <cell r="B2667" t="str">
            <v>TUBO DE FºFº, DUCTIL, CLASSE K-12, PN-16, FLANGE/FLANGE, DIAM. DE 400MM E COMPR. DE 0,50 A 1,00M. FORN.</v>
          </cell>
          <cell r="C2667" t="str">
            <v>UN</v>
          </cell>
        </row>
        <row r="2668">
          <cell r="A2668" t="str">
            <v>06.201.079-0</v>
          </cell>
          <cell r="B2668" t="str">
            <v>TUBO DE FºFº, DUCTIL, CLASSE K-12, PN-16, FLANGE/FLANGE, DIAM. DE 450MM E COMPR. DE 0,50 A 1,00M. FORN.</v>
          </cell>
          <cell r="C2668" t="str">
            <v>UN</v>
          </cell>
        </row>
        <row r="2669">
          <cell r="A2669" t="str">
            <v>06.201.080-0</v>
          </cell>
          <cell r="B2669" t="str">
            <v>TUBO DE FºFº, DUCTIL, CLASSE K-12, PN-16, FLANGE/FLANGE, DIAM. DE 500MM E COMPR. DE 0,50 A 1,00M. FORN.</v>
          </cell>
          <cell r="C2669" t="str">
            <v>UN</v>
          </cell>
        </row>
        <row r="2670">
          <cell r="A2670" t="str">
            <v>06.201.081-0</v>
          </cell>
          <cell r="B2670" t="str">
            <v>TUBO DE FºFº, DUCTIL, CLASSE K-12, PN-16, FLANGE/FLANGE, DIAM. DE 600MM E COMPR. DE 0,50 A 1,00M. FORN.</v>
          </cell>
          <cell r="C2670" t="str">
            <v>UN</v>
          </cell>
        </row>
        <row r="2671">
          <cell r="A2671" t="str">
            <v>06.201.082-0</v>
          </cell>
          <cell r="B2671" t="str">
            <v>TUBO DE FºFº, DUCTIL, CLASSE K-12, PN-16, FLANGE/FLANGE, DIAM. DE 700MM E COMPR. DE 0,50 A 1,00M. FORN.</v>
          </cell>
          <cell r="C2671" t="str">
            <v>UN</v>
          </cell>
        </row>
        <row r="2672">
          <cell r="A2672" t="str">
            <v>06.201.101-0</v>
          </cell>
          <cell r="B2672" t="str">
            <v>TUBO DE FºFº, DUCTIL, CLASSE K-12, PN-10, PONTA/FLANGE, DIAM. DE 75MM E COMPR. DE 0,50 A 1,00M. FORN.</v>
          </cell>
          <cell r="C2672" t="str">
            <v>UN</v>
          </cell>
        </row>
        <row r="2673">
          <cell r="A2673" t="str">
            <v>06.201.102-0</v>
          </cell>
          <cell r="B2673" t="str">
            <v>TUBO DE FºFº, DUCTIL, CLASSE K-12, PN-10, PONTA/FLANGE, DIAM. DE 100MM E COMPR. DE 0,50 A 1,00M. FORN.</v>
          </cell>
          <cell r="C2673" t="str">
            <v>UN</v>
          </cell>
        </row>
        <row r="2674">
          <cell r="A2674" t="str">
            <v>06.201.103-0</v>
          </cell>
          <cell r="B2674" t="str">
            <v>TUBO DE FºFº, DUCTIL, CLASSE K-12, PN-10, PONTA/FLANGE, DIAM. DE 150MM E COMPR. DE 0,50 A 1,00M. FORN.</v>
          </cell>
          <cell r="C2674" t="str">
            <v>UN</v>
          </cell>
        </row>
        <row r="2675">
          <cell r="A2675" t="str">
            <v>06.201.104-0</v>
          </cell>
          <cell r="B2675" t="str">
            <v>TUBO DE FºFº, DUCTIL, CLASSE K-12, PN-10, PONTA/FLANGE, DIAM. DE 200MM E COMPR. DE 0,50 A 1,00M. FORN.</v>
          </cell>
          <cell r="C2675" t="str">
            <v>UN</v>
          </cell>
        </row>
        <row r="2676">
          <cell r="A2676" t="str">
            <v>06.201.105-0</v>
          </cell>
          <cell r="B2676" t="str">
            <v>TUBO DE FºFº, DUCTIL, CLASSE K-12, PN-10, PONTA/FLANGE, DIAM. DE 250MM E COMPR. DE 0,50 A 1,00M. FORN.</v>
          </cell>
          <cell r="C2676" t="str">
            <v>UN</v>
          </cell>
        </row>
        <row r="2677">
          <cell r="A2677" t="str">
            <v>06.201.106-0</v>
          </cell>
          <cell r="B2677" t="str">
            <v>TUBO DE FºFº, DUCTIL, CLASSE K-12, PN-10, PONTA/FLANGE, DIAM. DE 300MM E COMPR. DE 0,50 A 1,00M. FORN.</v>
          </cell>
          <cell r="C2677" t="str">
            <v>UN</v>
          </cell>
        </row>
        <row r="2678">
          <cell r="A2678" t="str">
            <v>06.201.107-0</v>
          </cell>
          <cell r="B2678" t="str">
            <v>TUBO DE FºFº, DUCTIL, CLASSE K-12, PN-10, PONTA/FLANGE, DIAM. DE 350MM E COMPR. DE 0,50 A 1,00M. FORN.</v>
          </cell>
          <cell r="C2678" t="str">
            <v>UN</v>
          </cell>
        </row>
        <row r="2679">
          <cell r="A2679" t="str">
            <v>06.201.108-0</v>
          </cell>
          <cell r="B2679" t="str">
            <v>TUBO DE FºFº, DUCTIL, CLASSE K-12, PN-10, PONTA/FLANGE, DIAM. DE 400MM E COMPR. DE 0,50 A 1,00M. FORN.</v>
          </cell>
          <cell r="C2679" t="str">
            <v>UN</v>
          </cell>
        </row>
        <row r="2680">
          <cell r="A2680" t="str">
            <v>06.201.109-0</v>
          </cell>
          <cell r="B2680" t="str">
            <v>TUBO DE FºFº, DUCTIL, CLASSE K-12, PN-10, PONTA/FLANGE, DIAM. DE 450MM E COMPR. DE 0,50 A 1,00M. FORN.</v>
          </cell>
          <cell r="C2680" t="str">
            <v>UN</v>
          </cell>
        </row>
        <row r="2681">
          <cell r="A2681" t="str">
            <v>06.201.110-0</v>
          </cell>
          <cell r="B2681" t="str">
            <v>TUBO DE FºFº, DUCTIL, CLASSE K-12, PN-10, PONTA/FLANGE, DIAM. DE 500MM E COMPR. DE 0,50 A 1,00M. FORN.</v>
          </cell>
          <cell r="C2681" t="str">
            <v>UN</v>
          </cell>
        </row>
        <row r="2682">
          <cell r="A2682" t="str">
            <v>06.201.111-0</v>
          </cell>
          <cell r="B2682" t="str">
            <v>TUBO DE FºFº, DUCTIL, CLASSE K-12, PN-10, PONTA/FLANGE, DIAM. DE 600MM E COMPR. DE 0,50 A 1,00M. FORN.</v>
          </cell>
          <cell r="C2682" t="str">
            <v>UN</v>
          </cell>
        </row>
        <row r="2683">
          <cell r="A2683" t="str">
            <v>06.201.112-0</v>
          </cell>
          <cell r="B2683" t="str">
            <v>TUBO DE FºFº, DUCTIL, CLASSE K-12, PN-10, PONTA/FLANGE, DIAM. DE 700MM E COMPR. DE 0,50 A 1,00M. FORN.</v>
          </cell>
          <cell r="C2683" t="str">
            <v>UN</v>
          </cell>
        </row>
        <row r="2684">
          <cell r="A2684" t="str">
            <v>06.201.113-0</v>
          </cell>
          <cell r="B2684" t="str">
            <v>TUBO DE FºFº, DUCTIL, CLASSE K-12, PN-10, PONTA/FLANGE, DIAM. DE 800MM E COMPR. DE 0,50 A 1,00M. FORN.</v>
          </cell>
          <cell r="C2684" t="str">
            <v>UN</v>
          </cell>
        </row>
        <row r="2685">
          <cell r="A2685" t="str">
            <v>06.201.114-0</v>
          </cell>
          <cell r="B2685" t="str">
            <v>TUBO DE FºFº, DUCTIL, CLASSE K-12, PN-10, PONTA/FLANGE, DIAM. DE 900MM E COMPR. DE 0,50 A 1,00M. FORN.</v>
          </cell>
          <cell r="C2685" t="str">
            <v>UN</v>
          </cell>
        </row>
        <row r="2686">
          <cell r="A2686" t="str">
            <v>06.201.115-0</v>
          </cell>
          <cell r="B2686" t="str">
            <v>TUBO DE FºFº, DUCTIL, CLASSE K-12, PN-10, PONTA/FLANGE, DIAM. DE 1000MM E COMPR. DE 0,50 A 1,00M. FORN.</v>
          </cell>
          <cell r="C2686" t="str">
            <v>UN</v>
          </cell>
        </row>
        <row r="2687">
          <cell r="A2687" t="str">
            <v>06.201.116-0</v>
          </cell>
          <cell r="B2687" t="str">
            <v>TUBO DE FºFº, DUCTIL, CLASSE K-12, PN-10, PONTA/FLANGE, DIAM. DE 1200MM E COMPR. DE 0,50 A 1,00M. FORN.</v>
          </cell>
          <cell r="C2687" t="str">
            <v>UN</v>
          </cell>
        </row>
        <row r="2688">
          <cell r="A2688" t="str">
            <v>06.201.121-0</v>
          </cell>
          <cell r="B2688" t="str">
            <v>TUBO DE FºFº, DUCTIL, CLASSE K-12, PN-16, PONTA/FLANGE, DIAM. DE 75MM E COMPR. DE 0,50 A 1,00M. FORN.</v>
          </cell>
          <cell r="C2688" t="str">
            <v>UN</v>
          </cell>
        </row>
        <row r="2689">
          <cell r="A2689" t="str">
            <v>06.201.122-0</v>
          </cell>
          <cell r="B2689" t="str">
            <v>TUBO DE FºFº, DUCTIL, CLASSE K-12, PN-16, PONTA/FLANGE, DIAM. DE 100MM E COMPR. DE 0,50 A 1,00M. FORN.</v>
          </cell>
          <cell r="C2689" t="str">
            <v>UN</v>
          </cell>
        </row>
        <row r="2690">
          <cell r="A2690" t="str">
            <v>06.201.123-0</v>
          </cell>
          <cell r="B2690" t="str">
            <v>TUBO DE FºFº, DUCTIL, CLASSE K-12, PN-16, PONTA/FLANGE, DIAM. DE 150MM E COMPR. DE 0,50 A 1,00M. FORN.</v>
          </cell>
          <cell r="C2690" t="str">
            <v>UN</v>
          </cell>
        </row>
        <row r="2691">
          <cell r="A2691" t="str">
            <v>06.201.124-0</v>
          </cell>
          <cell r="B2691" t="str">
            <v>TUBO DE FºFº, DUCTIL, CLASSE K-12, PN-16, PONTA/FLANGE, DIAM. DE 200MM E COMPR. DE 0,50 A 1,00M. FORN.</v>
          </cell>
          <cell r="C2691" t="str">
            <v>UN</v>
          </cell>
        </row>
        <row r="2692">
          <cell r="A2692" t="str">
            <v>06.201.125-0</v>
          </cell>
          <cell r="B2692" t="str">
            <v>TUBO DE FºFº, DUCTIL, CLASSE K-12, PN-16, PONTA/FLANGE, DIAM. DE 250MM E COMPR. DE 0,50 A 1,00M. FORN.</v>
          </cell>
          <cell r="C2692" t="str">
            <v>UN</v>
          </cell>
        </row>
        <row r="2693">
          <cell r="A2693" t="str">
            <v>06.201.126-0</v>
          </cell>
          <cell r="B2693" t="str">
            <v>TUBO DE FºFº, DUCTIL, CLASSE K-12, PN-16, PONTA/FLANGE, DIAM. DE 300MM E COMPR. DE 0,50 A 1,00M. FORN.</v>
          </cell>
          <cell r="C2693" t="str">
            <v>UN</v>
          </cell>
        </row>
        <row r="2694">
          <cell r="A2694" t="str">
            <v>06.201.127-0</v>
          </cell>
          <cell r="B2694" t="str">
            <v>TUBO DE FºFº, DUCTIL, CLASSE K-12, PN-16, PONTA/FLANGE, DIAM. DE 350MM E COMPR. DE 0,50 A 1,00M. FORN.</v>
          </cell>
          <cell r="C2694" t="str">
            <v>UN</v>
          </cell>
        </row>
        <row r="2695">
          <cell r="A2695" t="str">
            <v>06.201.128-0</v>
          </cell>
          <cell r="B2695" t="str">
            <v>TUBO DE FºFº, DUCTIL, CLASSE K-12, PN-16, PONTA/FLANGE, DIAM. DE 400MM E COMPR. DE 0,50 A 1,00M. FORN.</v>
          </cell>
          <cell r="C2695" t="str">
            <v>UN</v>
          </cell>
        </row>
        <row r="2696">
          <cell r="A2696" t="str">
            <v>06.201.129-0</v>
          </cell>
          <cell r="B2696" t="str">
            <v>TUBO DE FºFº, DUCTIL, CLASSE K-12, PN-16, PONTA/FLANGE, DIAM. DE 450MM E COMPR. DE 0,50 A 1,00M. FORN.</v>
          </cell>
          <cell r="C2696" t="str">
            <v>UN</v>
          </cell>
        </row>
        <row r="2697">
          <cell r="A2697" t="str">
            <v>06.201.130-0</v>
          </cell>
          <cell r="B2697" t="str">
            <v>TUBO DE FºFº, DUCTIL, CLASSE K-12, PN-16, PONTA/FLANGE, DIAM. DE 500MM E COMPR. DE 0,50 A 1,00M. FORN.</v>
          </cell>
          <cell r="C2697" t="str">
            <v>UN</v>
          </cell>
        </row>
        <row r="2698">
          <cell r="A2698" t="str">
            <v>06.201.131-0</v>
          </cell>
          <cell r="B2698" t="str">
            <v>TUBO DE FºFº, DUCTIL, CLASSE K-12, PN-16, PONTA/FLANGE, DIAM. DE 600MM E COMPR. DE 0,50 A 1,00M. FORN.</v>
          </cell>
          <cell r="C2698" t="str">
            <v>UN</v>
          </cell>
        </row>
        <row r="2699">
          <cell r="A2699" t="str">
            <v>06.201.132-0</v>
          </cell>
          <cell r="B2699" t="str">
            <v>TUBO DE FºFº, DUCTIL, CLASSE K-12, PN-16, PONTA/FLANGE, DIAM. DE 700MM E COMPR. DE 0,50 A 1,00M. FORN.</v>
          </cell>
          <cell r="C2699" t="str">
            <v>UN</v>
          </cell>
        </row>
        <row r="2700">
          <cell r="A2700" t="str">
            <v>06.201.151-0</v>
          </cell>
          <cell r="B2700" t="str">
            <v>ADICIONAL DE EXTENSAO EXCED. A 1,00M DE TUBO DE FºFº, DUCTIL, CLASSE K-12, DIAM. DE 75MM</v>
          </cell>
          <cell r="C2700" t="str">
            <v>M</v>
          </cell>
        </row>
        <row r="2701">
          <cell r="A2701" t="str">
            <v>06.201.152-0</v>
          </cell>
          <cell r="B2701" t="str">
            <v>ADICIONAL DE EXTENSAO EXCED. A 1,00M DE TUBO DE FºFº, DUCTIL, CLASSE K-12, DIAM. DE 100MM</v>
          </cell>
          <cell r="C2701" t="str">
            <v>M</v>
          </cell>
        </row>
        <row r="2702">
          <cell r="A2702" t="str">
            <v>06.201.153-0</v>
          </cell>
          <cell r="B2702" t="str">
            <v>ADICIONAL DE EXTENSAO EXCED. A 1,00M DE TUBO DE FºFº, DUCTIL, CLASSE K-12, DIAM. DE 150MM</v>
          </cell>
          <cell r="C2702" t="str">
            <v>M</v>
          </cell>
        </row>
        <row r="2703">
          <cell r="A2703" t="str">
            <v>06.201.154-0</v>
          </cell>
          <cell r="B2703" t="str">
            <v>ADICIONAL DE EXTENSAO EXCED. A 1,00M DE TUBO DE FºFº, DUCTIL, CLASSE K-12, DIAM. DE 200MM</v>
          </cell>
          <cell r="C2703" t="str">
            <v>M</v>
          </cell>
        </row>
        <row r="2704">
          <cell r="A2704" t="str">
            <v>06.201.155-0</v>
          </cell>
          <cell r="B2704" t="str">
            <v>ADICIONAL DE EXTENSAO EXCED. A 1,00M DE TUBO DE FºFº, DUCTIL, CLASSE K-12, DIAM. DE 250MM</v>
          </cell>
          <cell r="C2704" t="str">
            <v>M</v>
          </cell>
        </row>
        <row r="2705">
          <cell r="A2705" t="str">
            <v>06.201.156-0</v>
          </cell>
          <cell r="B2705" t="str">
            <v>ADICIONAL DE EXTENSAO EXCED. A 1,00M DE TUBO DE FºFº, DUCTIL, CLASSE K-12, DIAM. DE 300MM</v>
          </cell>
          <cell r="C2705" t="str">
            <v>M</v>
          </cell>
        </row>
        <row r="2706">
          <cell r="A2706" t="str">
            <v>06.201.157-0</v>
          </cell>
          <cell r="B2706" t="str">
            <v>ADICIONAL DE EXTENSAO EXCED. A 1,00M DE TUBO DE FºFº, DUCTIL, CLASSE K-12, DIAM. DE 350MM</v>
          </cell>
          <cell r="C2706" t="str">
            <v>M</v>
          </cell>
        </row>
        <row r="2707">
          <cell r="A2707" t="str">
            <v>06.201.158-0</v>
          </cell>
          <cell r="B2707" t="str">
            <v>ADICIONAL DE EXTENSAO EXCED. A 1,00M DE TUBO DE FºFº, DUCTIL, CLASSE K-12, DIAM. DE 400MM</v>
          </cell>
          <cell r="C2707" t="str">
            <v>M</v>
          </cell>
        </row>
        <row r="2708">
          <cell r="A2708" t="str">
            <v>06.201.159-0</v>
          </cell>
          <cell r="B2708" t="str">
            <v>ADICIONAL DE EXTENSAO EXCED. A 1,00M DE TUBO DE FºFº, DUCTIL, CLASSE K-12, DIAM. DE 450MM</v>
          </cell>
          <cell r="C2708" t="str">
            <v>M</v>
          </cell>
        </row>
        <row r="2709">
          <cell r="A2709" t="str">
            <v>06.201.160-0</v>
          </cell>
          <cell r="B2709" t="str">
            <v>ADICIONAL DE EXTENSAO EXCED. A 1,00M DE TUBO DE FºFº, DUCTIL, CLASSE K-12, DIAM. DE 500MM</v>
          </cell>
          <cell r="C2709" t="str">
            <v>M</v>
          </cell>
        </row>
        <row r="2710">
          <cell r="A2710" t="str">
            <v>06.201.161-0</v>
          </cell>
          <cell r="B2710" t="str">
            <v>ADICIONAL DE EXTENSAO EXCED. A 1,00M DE TUBO DE FºFº, DUCTIL, CLASSE K-12, DIAM. DE 600MM</v>
          </cell>
          <cell r="C2710" t="str">
            <v>M</v>
          </cell>
        </row>
        <row r="2711">
          <cell r="A2711" t="str">
            <v>06.201.162-0</v>
          </cell>
          <cell r="B2711" t="str">
            <v>ADICIONAL DE EXTENSAO EXCED. A 1,00M DE TUBO DE FºFº, DUCTIL, CLASSE K-12, DIAM. DE 700MM</v>
          </cell>
          <cell r="C2711" t="str">
            <v>M</v>
          </cell>
        </row>
        <row r="2712">
          <cell r="A2712" t="str">
            <v>06.201.163-0</v>
          </cell>
          <cell r="B2712" t="str">
            <v>ADICIONAL DE EXTENSAO EXCED. A 1,00M DE TUBO DE FºFº, DUCTIL, CLASSE K-12, DIAM. DE 800MM</v>
          </cell>
          <cell r="C2712" t="str">
            <v>M</v>
          </cell>
        </row>
        <row r="2713">
          <cell r="A2713" t="str">
            <v>06.201.164-0</v>
          </cell>
          <cell r="B2713" t="str">
            <v>ADICIONAL DE EXTENSAO EXCED. A 1,00M DE TUBO DE FºFº, DUCTIL, CLASSE K-12, DIAM. DE 900MM</v>
          </cell>
          <cell r="C2713" t="str">
            <v>M</v>
          </cell>
        </row>
        <row r="2714">
          <cell r="A2714" t="str">
            <v>06.201.165-0</v>
          </cell>
          <cell r="B2714" t="str">
            <v>ADICIONAL DE EXTENSAO EXCED. A 1,00M DE TUBO DE FºFº, DUCTIL, CLASSE K-12, DIAM. DE 1000MM</v>
          </cell>
          <cell r="C2714" t="str">
            <v>M</v>
          </cell>
        </row>
        <row r="2715">
          <cell r="A2715" t="str">
            <v>06.201.166-0</v>
          </cell>
          <cell r="B2715" t="str">
            <v>ADICIONAL DE EXTENSAO EXCED. A 1,00M DE TUBO DE FºFº, DUCTIL, CLASSE K-12, DIAM. DE 1200MM</v>
          </cell>
          <cell r="C2715" t="str">
            <v>M</v>
          </cell>
        </row>
        <row r="2716">
          <cell r="A2716" t="str">
            <v>06.201.200-0</v>
          </cell>
          <cell r="B2716" t="str">
            <v>TUBO DE FºFº, DUCTIL, CLASSE K-14, PN-16, PONTA/FLANGE, DIAM. DE 800MM E COMPR. DE 1,00M. FORN.</v>
          </cell>
          <cell r="C2716" t="str">
            <v>UN</v>
          </cell>
        </row>
        <row r="2717">
          <cell r="A2717" t="str">
            <v>06.201.203-0</v>
          </cell>
          <cell r="B2717" t="str">
            <v>TUBO DE FºFº, DUCTIL, CLASSE K-14, PN-16, PONTA/FLANGE, DIAM. DE 800MM E COMPR. DE 1,50M. FORN.</v>
          </cell>
          <cell r="C2717" t="str">
            <v>UN</v>
          </cell>
        </row>
        <row r="2718">
          <cell r="A2718" t="str">
            <v>06.201.210-0</v>
          </cell>
          <cell r="B2718" t="str">
            <v>TUBO DE FºFº, DUCTIL, CLASSE K-14, PN-16, PONTA/FLANGE, DIAM. DE 900MM E COMPR. DE 1,00M. FORN.</v>
          </cell>
          <cell r="C2718" t="str">
            <v>UN</v>
          </cell>
        </row>
        <row r="2719">
          <cell r="A2719" t="str">
            <v>06.201.213-0</v>
          </cell>
          <cell r="B2719" t="str">
            <v>TUBO DE FºFº, DUCTIL, CLASSE K-14, PN-16, PONTA/FLANGE, DIAM. DE 900MM E COMPR. DE 1,50M. FORN.</v>
          </cell>
          <cell r="C2719" t="str">
            <v>UN</v>
          </cell>
        </row>
        <row r="2720">
          <cell r="A2720" t="str">
            <v>06.201.215-0</v>
          </cell>
          <cell r="B2720" t="str">
            <v>TUBO DE FºFº, DUCTIL, CLASSE K-14, PN-16, PONTA/FLANGE, DIAM. DE 900MM E COMPR. DE 2,00M. FORN.</v>
          </cell>
          <cell r="C2720" t="str">
            <v>UN</v>
          </cell>
        </row>
        <row r="2721">
          <cell r="A2721" t="str">
            <v>06.201.220-0</v>
          </cell>
          <cell r="B2721" t="str">
            <v>TUBO DE FºFº, DUCTIL, CLASSE K-14, PN-16, PONTA/FLANGE, DIAM. DE 1000MM E COMPR. DE 1,00M. FORN.</v>
          </cell>
          <cell r="C2721" t="str">
            <v>UN</v>
          </cell>
        </row>
        <row r="2722">
          <cell r="A2722" t="str">
            <v>06.201.223-0</v>
          </cell>
          <cell r="B2722" t="str">
            <v>TUBO DE FºFº, DUCTIL, CLASSE K-14, PN-16, PONTA/FLANGE, DIAM. DE 1000MM E COMPR. DE 1,50M. FORN.</v>
          </cell>
          <cell r="C2722" t="str">
            <v>UN</v>
          </cell>
        </row>
        <row r="2723">
          <cell r="A2723" t="str">
            <v>06.201.225-0</v>
          </cell>
          <cell r="B2723" t="str">
            <v>TUBO DE FºFº, DUCTIL, CLASSE K-14, PN-16, PONTA/FLANGE, DIAM. DE 1000MM E COMPR. DE 2,00M. FORN.</v>
          </cell>
          <cell r="C2723" t="str">
            <v>UN</v>
          </cell>
        </row>
        <row r="2724">
          <cell r="A2724" t="str">
            <v>06.201.230-0</v>
          </cell>
          <cell r="B2724" t="str">
            <v>TUBO DE FºFº, DUCTIL, CLASSE K-14, PN-16, PONTA/FLANGE, DIAM. DE 1200MM E COMPR. DE 1,00M. FORN.</v>
          </cell>
          <cell r="C2724" t="str">
            <v>UN</v>
          </cell>
        </row>
        <row r="2725">
          <cell r="A2725" t="str">
            <v>06.201.233-0</v>
          </cell>
          <cell r="B2725" t="str">
            <v>TUBO DE FºFº, DUCTIL, CLASSE K-14, PN-16, PONTA/FLANGE, DIAM. DE 1200MM E COMPR. DE 1,50M. FORN.</v>
          </cell>
          <cell r="C2725" t="str">
            <v>UN</v>
          </cell>
        </row>
        <row r="2726">
          <cell r="A2726" t="str">
            <v>06.201.235-0</v>
          </cell>
          <cell r="B2726" t="str">
            <v>TUBO DE FºFº, DUCTIL, CLASSE K-14, PN-16, PONTA/FLANGE, DIAM. DE 1200MM E COMPR. DE 2,00M. FORN.</v>
          </cell>
          <cell r="C2726" t="str">
            <v>UN</v>
          </cell>
        </row>
        <row r="2727">
          <cell r="A2727" t="str">
            <v>06.201.300-0</v>
          </cell>
          <cell r="B2727" t="str">
            <v>TUBO DE FºFº, DUCTIL, CLASSE K-14, PN-16, FLANGE/FLANGE, DIAM. DE 800MM E COMPR. DE 1,00M. FORN.</v>
          </cell>
          <cell r="C2727" t="str">
            <v>UN</v>
          </cell>
        </row>
        <row r="2728">
          <cell r="A2728" t="str">
            <v>06.201.303-0</v>
          </cell>
          <cell r="B2728" t="str">
            <v>TUBO DE FºFº, DUCTIL, CLASSE K-14, PN-16, FLANGE/FLANGE, DIAM. DE 800MM E COMPR. DE 1,50M. FORN.</v>
          </cell>
          <cell r="C2728" t="str">
            <v>UN</v>
          </cell>
        </row>
        <row r="2729">
          <cell r="A2729" t="str">
            <v>06.201.305-0</v>
          </cell>
          <cell r="B2729" t="str">
            <v>TUBO DE FºFº, DUCTIL, CLASSE K-14, PN-16, FLANGE/FLANGE, DIAM. DE 800MM E COMPR. DE 2,00M. FORN.</v>
          </cell>
          <cell r="C2729" t="str">
            <v>UN</v>
          </cell>
        </row>
        <row r="2730">
          <cell r="A2730" t="str">
            <v>06.201.310-0</v>
          </cell>
          <cell r="B2730" t="str">
            <v>TUBO DE FºFº, DUCTIL, CLASSE K-14, PN-16, FLANGE/FLANGE, DIAM. DE 900MM E COMPR. DE 1,00M. FORN.</v>
          </cell>
          <cell r="C2730" t="str">
            <v>UN</v>
          </cell>
        </row>
        <row r="2731">
          <cell r="A2731" t="str">
            <v>06.201.313-0</v>
          </cell>
          <cell r="B2731" t="str">
            <v>TUBO DE FºFº, DUCTIL, CLASSE K-14, PN-16, FLANGE/FLANGE, DIAM. DE 900MM E COMPR. DE 1,50M. FORN.</v>
          </cell>
          <cell r="C2731" t="str">
            <v>UN</v>
          </cell>
        </row>
        <row r="2732">
          <cell r="A2732" t="str">
            <v>06.201.315-0</v>
          </cell>
          <cell r="B2732" t="str">
            <v>TUBO DE FºFº, DUCTIL, CLASSE K-14, PN-16, FLANGE/FLANGE, DIAM. DE 900MM E COMPR. DE 2,00M. FORN.</v>
          </cell>
          <cell r="C2732" t="str">
            <v>UN</v>
          </cell>
        </row>
        <row r="2733">
          <cell r="A2733" t="str">
            <v>06.201.320-0</v>
          </cell>
          <cell r="B2733" t="str">
            <v>TUBO DE FºFº, DUCTIL, CLASSE K-14, PN-16, FLANGE/FLANGE, DIAM. DE 1000MM E COMPR. DE 1,00M. FORN.</v>
          </cell>
          <cell r="C2733" t="str">
            <v>UN</v>
          </cell>
        </row>
        <row r="2734">
          <cell r="A2734" t="str">
            <v>06.201.323-0</v>
          </cell>
          <cell r="B2734" t="str">
            <v>TUBO DE FºFº, DUCTIL, CLASSE K-14, PN-16, FLANGE/FLANGE, DIAM. DE 1000MM E COMPR. DE 1,50M. FORN.</v>
          </cell>
          <cell r="C2734" t="str">
            <v>UN</v>
          </cell>
        </row>
        <row r="2735">
          <cell r="A2735" t="str">
            <v>06.201.325-0</v>
          </cell>
          <cell r="B2735" t="str">
            <v>TUBO DE FºFº, DUCTIL, CLASSE K-14, PN-16, FLANGE/FLANGE, DIAM. DE 1000MM E COMPR. DE 2,00M. FORN.</v>
          </cell>
          <cell r="C2735" t="str">
            <v>UN</v>
          </cell>
        </row>
        <row r="2736">
          <cell r="A2736" t="str">
            <v>06.201.330-0</v>
          </cell>
          <cell r="B2736" t="str">
            <v>TUBO DE FºFº, DUCTIL, CLASSE K-14, PN-16, FLANGE/FLANGE, DIAM. DE 1200MM E COMPR. DE 1,00M. FORN.</v>
          </cell>
          <cell r="C2736" t="str">
            <v>UN</v>
          </cell>
        </row>
        <row r="2737">
          <cell r="A2737" t="str">
            <v>06.201.333-0</v>
          </cell>
          <cell r="B2737" t="str">
            <v>TUBO DE FºFº, DUCTIL, CLASSE K-14, PN-16, FLANGE/FLANGE, DIAM. DE 1200MM E COMPR. DE 1,50M. FORN.</v>
          </cell>
          <cell r="C2737" t="str">
            <v>UN</v>
          </cell>
        </row>
        <row r="2738">
          <cell r="A2738" t="str">
            <v>06.201.335-0</v>
          </cell>
          <cell r="B2738" t="str">
            <v>TUBO DE FºFº, DUCTIL, CLASSE K-14, PN-16, FLANGE/FLANGE, DIAM. DE 1200MM E COMPR. DE 2,00M. FORN.</v>
          </cell>
          <cell r="C2738" t="str">
            <v>UN</v>
          </cell>
        </row>
        <row r="2739">
          <cell r="A2739" t="str">
            <v>06.201.999-0</v>
          </cell>
          <cell r="B2739" t="str">
            <v>FAMILIA 06.201</v>
          </cell>
        </row>
        <row r="2740">
          <cell r="A2740" t="str">
            <v>06.210.001-0</v>
          </cell>
          <cell r="B2740" t="str">
            <v>CURVA DE 90° DE FºFº, DUCTIL, C/BOLSAS DE JUNTA ELASTICA, DIAM. DE 100MM. FORN.</v>
          </cell>
          <cell r="C2740" t="str">
            <v>UN</v>
          </cell>
        </row>
        <row r="2741">
          <cell r="A2741" t="str">
            <v>06.210.002-0</v>
          </cell>
          <cell r="B2741" t="str">
            <v>CURVA DE 90° DE FºFº, DUCTIL, C/BOLSAS DE JUNTA ELASTICA, DIAM. DE 300MM. FORN.</v>
          </cell>
          <cell r="C2741" t="str">
            <v>UN</v>
          </cell>
        </row>
        <row r="2742">
          <cell r="A2742" t="str">
            <v>06.210.003-0</v>
          </cell>
          <cell r="B2742" t="str">
            <v>CURVA DE 90° DE FºFº, DUCTIL, C/BOLSAS DE JUNTA ELASTICA, DIAM. DE 400MM. FORN.</v>
          </cell>
          <cell r="C2742" t="str">
            <v>UN</v>
          </cell>
        </row>
        <row r="2743">
          <cell r="A2743" t="str">
            <v>06.210.011-0</v>
          </cell>
          <cell r="B2743" t="str">
            <v>CURVA DE 45° DE FºFº, DUCTIL, C/BOLSAS DE JUNTA ELASTICA, DIAM. DE 100MM. FORN.</v>
          </cell>
          <cell r="C2743" t="str">
            <v>UN</v>
          </cell>
        </row>
        <row r="2744">
          <cell r="A2744" t="str">
            <v>06.210.012-0</v>
          </cell>
          <cell r="B2744" t="str">
            <v>CURVA DE 45° DE FºFº, DUCTIL, C/BOLSAS DE JUNTA ELASTICA, DIAM. DE 150MM. FORN.</v>
          </cell>
          <cell r="C2744" t="str">
            <v>UN</v>
          </cell>
        </row>
        <row r="2745">
          <cell r="A2745" t="str">
            <v>06.210.013-0</v>
          </cell>
          <cell r="B2745" t="str">
            <v>CURVA DE 45° DE FºFº, DUCTIL, C/BOLSAS DE JUNTA ELASTICA, DIAM. DE 200MM. FORN.</v>
          </cell>
          <cell r="C2745" t="str">
            <v>UN</v>
          </cell>
        </row>
        <row r="2746">
          <cell r="A2746" t="str">
            <v>06.210.014-0</v>
          </cell>
          <cell r="B2746" t="str">
            <v>CURVA DE 45° DE FºFº, DUCTIL, C/BOLSAS DE JUNTA ELASTICA, DIAM. DE 250MM. FORN.</v>
          </cell>
          <cell r="C2746" t="str">
            <v>UN</v>
          </cell>
        </row>
        <row r="2747">
          <cell r="A2747" t="str">
            <v>06.210.015-0</v>
          </cell>
          <cell r="B2747" t="str">
            <v>CURVA DE 45° DE FºFº, DUCTIL, C/BOLSAS DE JUNTA ELASTICA, DIAM. DE 300MM. FORN.</v>
          </cell>
          <cell r="C2747" t="str">
            <v>UN</v>
          </cell>
        </row>
        <row r="2748">
          <cell r="A2748" t="str">
            <v>06.210.016-0</v>
          </cell>
          <cell r="B2748" t="str">
            <v>CURVA DE 45° DE FºFº, DUCTIL, C/BOLSAS DE JUNTA ELASTICA, DIAM. DE 400MM. FORN.</v>
          </cell>
          <cell r="C2748" t="str">
            <v>UN</v>
          </cell>
        </row>
        <row r="2749">
          <cell r="A2749" t="str">
            <v>06.210.017-0</v>
          </cell>
          <cell r="B2749" t="str">
            <v>CURVA DE 45° DE FºFº, DUCTIL, C/BOLSAS DE JUNTA ELASTICA, DIAM. DE 500MM. FORN.</v>
          </cell>
          <cell r="C2749" t="str">
            <v>UN</v>
          </cell>
        </row>
        <row r="2750">
          <cell r="A2750" t="str">
            <v>06.210.018-0</v>
          </cell>
          <cell r="B2750" t="str">
            <v>CURVA DE 45° DE FºFº, DUCTIL, C/BOLSAS DE JUNTA ELASTICA, DIAM. DE 600MM. FORN.</v>
          </cell>
          <cell r="C2750" t="str">
            <v>UN</v>
          </cell>
        </row>
        <row r="2751">
          <cell r="A2751" t="str">
            <v>06.210.020-0</v>
          </cell>
          <cell r="B2751" t="str">
            <v>CURVA DE 22°30' DE FºFº, DUCTIL, C/BOLSAS DE JUNTA ELASTICA,DIAM. DE 100MM. FORN.</v>
          </cell>
          <cell r="C2751" t="str">
            <v>UN</v>
          </cell>
        </row>
        <row r="2752">
          <cell r="A2752" t="str">
            <v>06.210.021-0</v>
          </cell>
          <cell r="B2752" t="str">
            <v>CURVA DE 22°30' DE FºFº, DUCTIL, C/BOLSAS DE JUNTA ELASTICA,DIAM. DE 300MM. FORN.</v>
          </cell>
          <cell r="C2752" t="str">
            <v>UN</v>
          </cell>
        </row>
        <row r="2753">
          <cell r="A2753" t="str">
            <v>06.210.022-0</v>
          </cell>
          <cell r="B2753" t="str">
            <v>CURVA DE 22°30' DE FºFº, DUCTIL, C/BOLSAS DE JUNTA ELASTICA,DIAM. DE 600MM. FORN.</v>
          </cell>
          <cell r="C2753" t="str">
            <v>UN</v>
          </cell>
        </row>
        <row r="2754">
          <cell r="A2754" t="str">
            <v>06.210.030-0</v>
          </cell>
          <cell r="B2754" t="str">
            <v>CURVA DE 11°15' DE FºFº, DUCTIL, C/BOLSAS DE JUNTA ELASTICA,DIAM. DE 100MM. FORN.</v>
          </cell>
          <cell r="C2754" t="str">
            <v>UN</v>
          </cell>
        </row>
        <row r="2755">
          <cell r="A2755" t="str">
            <v>06.210.031-0</v>
          </cell>
          <cell r="B2755" t="str">
            <v>CURVA DE 11°15' DE FºFº, DUCTIL, C/BOLSAS DE JUNTA ELASTICA,DIAM. DE 300MM. FORN.</v>
          </cell>
          <cell r="C2755" t="str">
            <v>UN</v>
          </cell>
        </row>
        <row r="2756">
          <cell r="A2756" t="str">
            <v>06.210.032-0</v>
          </cell>
          <cell r="B2756" t="str">
            <v>CURVA DE 11°15' DE FºFº, DUCTIL, C/BOLSAS DE JUNTA ELASTICA,DIAM. DE 600MM. FORN.</v>
          </cell>
          <cell r="C2756" t="str">
            <v>UN</v>
          </cell>
        </row>
        <row r="2757">
          <cell r="A2757" t="str">
            <v>06.210.040-0</v>
          </cell>
          <cell r="B2757" t="str">
            <v>LUVA DE FºFº, DUCTIL, C/BOLSAS DE JUNTA ELASTICA, DIAM. DE 100MM. FORN.</v>
          </cell>
          <cell r="C2757" t="str">
            <v>UN</v>
          </cell>
        </row>
        <row r="2758">
          <cell r="A2758" t="str">
            <v>06.210.041-0</v>
          </cell>
          <cell r="B2758" t="str">
            <v>LUVA DE FºFº, DUCTIL, C/BOLSAS DE JUNTA ELASTICA, DIAM. DE 300MM. FORN.</v>
          </cell>
          <cell r="C2758" t="str">
            <v>UN</v>
          </cell>
        </row>
        <row r="2759">
          <cell r="A2759" t="str">
            <v>06.210.042-0</v>
          </cell>
          <cell r="B2759" t="str">
            <v>LUVA DE FºFº, DUCTIL, C/BOLSAS DE JUNTA ELASTICA, DIAM. DE 600MM. FORN.</v>
          </cell>
          <cell r="C2759" t="str">
            <v>UN</v>
          </cell>
        </row>
        <row r="2760">
          <cell r="A2760" t="str">
            <v>06.210.050-0</v>
          </cell>
          <cell r="B2760" t="str">
            <v>REDUCAO DE FºFº, DUCTIL, C/PONTA E BOLSA DE JUNTA ELASTICA,DIAM. DE 100 X 75MM. FORN.</v>
          </cell>
          <cell r="C2760" t="str">
            <v>UN</v>
          </cell>
        </row>
        <row r="2761">
          <cell r="A2761" t="str">
            <v>06.210.051-0</v>
          </cell>
          <cell r="B2761" t="str">
            <v>REDUCAO DE FºFº, DUCTIL, C/PONTA E BOLSA DE JUNTA ELASTICA,DIAM. DE 300 X 200MM. FORN.</v>
          </cell>
          <cell r="C2761" t="str">
            <v>UN</v>
          </cell>
        </row>
        <row r="2762">
          <cell r="A2762" t="str">
            <v>06.210.052-0</v>
          </cell>
          <cell r="B2762" t="str">
            <v>REDUCAO DE FºFº, DUCTIL, C/PONTA E BOLSA DE JUNTA ELASTICA,DIAM. DE 600 X 500MM. FORN.</v>
          </cell>
          <cell r="C2762" t="str">
            <v>UN</v>
          </cell>
        </row>
        <row r="2763">
          <cell r="A2763" t="str">
            <v>06.210.060-0</v>
          </cell>
          <cell r="B2763" t="str">
            <v>TE DE FºFº, DUCTIL, C/BOLSAS DE JUNTA ELASTICA, DIAM. DE 100X 75MM. FORN.</v>
          </cell>
          <cell r="C2763" t="str">
            <v>UN</v>
          </cell>
        </row>
        <row r="2764">
          <cell r="A2764" t="str">
            <v>06.210.061-0</v>
          </cell>
          <cell r="B2764" t="str">
            <v>TE DE FºFº, DUCTIL, C/BOLSAS DE JUNTA ELASTICA, DIAM. DE 300X 250MM. FORN.</v>
          </cell>
          <cell r="C2764" t="str">
            <v>UN</v>
          </cell>
        </row>
        <row r="2765">
          <cell r="A2765" t="str">
            <v>06.210.999-0</v>
          </cell>
          <cell r="B2765" t="str">
            <v>INDICE DA FAMILIA</v>
          </cell>
        </row>
        <row r="2766">
          <cell r="A2766" t="str">
            <v>06.212.003-0</v>
          </cell>
          <cell r="B2766" t="str">
            <v>CURVA DE 45° DE FºFº, DUCTIL, C/BOLSAS DE JUNTA MEC., DIAM.DE 600MM. FORN.</v>
          </cell>
          <cell r="C2766" t="str">
            <v>UN</v>
          </cell>
        </row>
        <row r="2767">
          <cell r="A2767" t="str">
            <v>06.212.004-0</v>
          </cell>
          <cell r="B2767" t="str">
            <v>CURVA DE 45° DE FºFº, DUCTIL, C/BOLSAS DE JUNTA MEC., DIAM.DE 1000MM. FORN.</v>
          </cell>
          <cell r="C2767" t="str">
            <v>UN</v>
          </cell>
        </row>
        <row r="2768">
          <cell r="A2768" t="str">
            <v>06.212.005-0</v>
          </cell>
          <cell r="B2768" t="str">
            <v>CURVA DE 22°30' DE FºFº, DUCTIL, C/BOLSAS DE JUNTA MEC., DIAM. DE 600MM. FORN.</v>
          </cell>
          <cell r="C2768" t="str">
            <v>UN</v>
          </cell>
        </row>
        <row r="2769">
          <cell r="A2769" t="str">
            <v>06.212.006-0</v>
          </cell>
          <cell r="B2769" t="str">
            <v>CURVA DE 22°30' DE FºFº, DUCTIL, C/BOLSAS DE JUNTA MEC., DIAM. DE 1000MM. FORN.</v>
          </cell>
          <cell r="C2769" t="str">
            <v>UN</v>
          </cell>
        </row>
        <row r="2770">
          <cell r="A2770" t="str">
            <v>06.212.007-0</v>
          </cell>
          <cell r="B2770" t="str">
            <v>CURVA DE 11°15' DE FºFº, DUCTIL, C/BOLSAS DE JUNTA MEC., DIAM. DE 600MM. FORN.</v>
          </cell>
          <cell r="C2770" t="str">
            <v>UN</v>
          </cell>
        </row>
        <row r="2771">
          <cell r="A2771" t="str">
            <v>06.212.008-0</v>
          </cell>
          <cell r="B2771" t="str">
            <v>CURVA DE 11°15' DE FºFº, DUCTIL, C/BOLSAS DE JUNTA MEC., DIAM. DE 1000MM. FORN.</v>
          </cell>
          <cell r="C2771" t="str">
            <v>UN</v>
          </cell>
        </row>
        <row r="2772">
          <cell r="A2772" t="str">
            <v>06.212.010-0</v>
          </cell>
          <cell r="B2772" t="str">
            <v>CURVA DE 90° DE FºFº, DUCTIL, C/FLANGES PN-10, DIAM. DE 100MM. FORN.</v>
          </cell>
          <cell r="C2772" t="str">
            <v>UN</v>
          </cell>
        </row>
        <row r="2773">
          <cell r="A2773" t="str">
            <v>06.212.011-0</v>
          </cell>
          <cell r="B2773" t="str">
            <v>CURVA DE 90° DE FºFº, DUCTIL, C/FLANGES PN-10, DIAM. DE 300MM. FORN.</v>
          </cell>
          <cell r="C2773" t="str">
            <v>UN</v>
          </cell>
        </row>
        <row r="2774">
          <cell r="A2774" t="str">
            <v>06.212.012-0</v>
          </cell>
          <cell r="B2774" t="str">
            <v>CURVA DE 90° DE FºFº, DUCTIL, C/FLANGES PN-10, DIAM. DE 600MM. FORN.</v>
          </cell>
          <cell r="C2774" t="str">
            <v>UN</v>
          </cell>
        </row>
        <row r="2775">
          <cell r="A2775" t="str">
            <v>06.212.013-0</v>
          </cell>
          <cell r="B2775" t="str">
            <v>CURVA DE 90° DE FºFº, DUCTIL, C/FLANGES PN-10, DIAM. DE 1000MM. FORN.</v>
          </cell>
          <cell r="C2775" t="str">
            <v>UN</v>
          </cell>
        </row>
        <row r="2776">
          <cell r="A2776" t="str">
            <v>06.212.020-0</v>
          </cell>
          <cell r="B2776" t="str">
            <v>CURVA DE 45° DE FºFº, DUCTIL, C/FLANGES PN-10, DIAM. DE 100MM. FORN.</v>
          </cell>
          <cell r="C2776" t="str">
            <v>UN</v>
          </cell>
        </row>
        <row r="2777">
          <cell r="A2777" t="str">
            <v>06.212.021-0</v>
          </cell>
          <cell r="B2777" t="str">
            <v>CURVA DE 45° DE FºFº, DUCTIL, C/FLANGES PN-10, DIAM. DE 300MM. FORN.</v>
          </cell>
          <cell r="C2777" t="str">
            <v>UN</v>
          </cell>
        </row>
        <row r="2778">
          <cell r="A2778" t="str">
            <v>06.212.022-0</v>
          </cell>
          <cell r="B2778" t="str">
            <v>CURVA DE 45° DE FºFº, DUCTIL, C/FLANGES PN-10, DIAM. DE 600MM. FORN.</v>
          </cell>
          <cell r="C2778" t="str">
            <v>UN</v>
          </cell>
        </row>
        <row r="2779">
          <cell r="A2779" t="str">
            <v>06.212.023-0</v>
          </cell>
          <cell r="B2779" t="str">
            <v>CURVA DE 45° DE FºFº, DUCTIL, C/FLANGES PN-10, DIAM. DE 1000MM. FORN.</v>
          </cell>
          <cell r="C2779" t="str">
            <v>UN</v>
          </cell>
        </row>
        <row r="2780">
          <cell r="A2780" t="str">
            <v>06.212.030-0</v>
          </cell>
          <cell r="B2780" t="str">
            <v>CURVA DE 22°30' DE FºFº, DUCTIL, C/FLANGES PN-10, DIAM. DE 100MM. FORN.</v>
          </cell>
          <cell r="C2780" t="str">
            <v>UN</v>
          </cell>
        </row>
        <row r="2781">
          <cell r="A2781" t="str">
            <v>06.212.031-0</v>
          </cell>
          <cell r="B2781" t="str">
            <v>CURVA DE 22°30' DE FºFº, DUCTIL, C/FLANGES PN-10, DIAM. DE 300MM. FORN.</v>
          </cell>
          <cell r="C2781" t="str">
            <v>UN</v>
          </cell>
        </row>
        <row r="2782">
          <cell r="A2782" t="str">
            <v>06.212.032-0</v>
          </cell>
          <cell r="B2782" t="str">
            <v>CURVA DE 22°30' DE FºFº, DUCTIL, C/FLANGES PN-10, DIAM. DE 600MM. FORN.</v>
          </cell>
          <cell r="C2782" t="str">
            <v>UN</v>
          </cell>
        </row>
        <row r="2783">
          <cell r="A2783" t="str">
            <v>06.212.033-0</v>
          </cell>
          <cell r="B2783" t="str">
            <v>CURVA DE 22°30' DE FºFº, DUCTIL, C/FLANGES PN-10, DIAM. DE 1000MM. FORN.</v>
          </cell>
          <cell r="C2783" t="str">
            <v>UN</v>
          </cell>
        </row>
        <row r="2784">
          <cell r="A2784" t="str">
            <v>06.212.040-0</v>
          </cell>
          <cell r="B2784" t="str">
            <v>CURVA DE 11°15' DE FºFº, DUCTIL, C/FLANGES PN-10, DIAM. DE 100MM. FORN.</v>
          </cell>
          <cell r="C2784" t="str">
            <v>UN</v>
          </cell>
        </row>
        <row r="2785">
          <cell r="A2785" t="str">
            <v>06.212.041-0</v>
          </cell>
          <cell r="B2785" t="str">
            <v>CURVA DE 11°15' DE FºFº, DUCTIL, C/FLANGES PN-10, DIAM. DE 300MM. FORN.</v>
          </cell>
          <cell r="C2785" t="str">
            <v>UN</v>
          </cell>
        </row>
        <row r="2786">
          <cell r="A2786" t="str">
            <v>06.212.042-0</v>
          </cell>
          <cell r="B2786" t="str">
            <v>CURVA DE 11°15' DE FºFº, DUCTIL, C/FLANGES PN-10, DIAM. DE 600MM. FORN.</v>
          </cell>
          <cell r="C2786" t="str">
            <v>UN</v>
          </cell>
        </row>
        <row r="2787">
          <cell r="A2787" t="str">
            <v>06.212.043-0</v>
          </cell>
          <cell r="B2787" t="str">
            <v>CURVA DE 11°15' DE FºFº, DUCTIL, C/FLANGES PN-10, DIAM. DE 1000MM. FORN.</v>
          </cell>
          <cell r="C2787" t="str">
            <v>UN</v>
          </cell>
        </row>
        <row r="2788">
          <cell r="A2788" t="str">
            <v>06.212.060-0</v>
          </cell>
          <cell r="B2788" t="str">
            <v>LUVA DE CORRER DE FºFº, DUCTIL, C/BOLSAS DE JUNTA MEC., DIAM. DE 300MM</v>
          </cell>
          <cell r="C2788" t="str">
            <v>UN</v>
          </cell>
        </row>
        <row r="2789">
          <cell r="A2789" t="str">
            <v>06.212.061-0</v>
          </cell>
          <cell r="B2789" t="str">
            <v>LUVA DE CORRER DE FºFº, DUCTIL, C/BOLSAS DE JUNTA MEC., DIAM. DE 600MM</v>
          </cell>
          <cell r="C2789" t="str">
            <v>UN</v>
          </cell>
        </row>
        <row r="2790">
          <cell r="A2790" t="str">
            <v>06.212.062-0</v>
          </cell>
          <cell r="B2790" t="str">
            <v>LUVA DE CORRER DE FºFº, DUCTIL, C/BOLSAS DE JUNTA MEC., DIAM. DE 1000MM</v>
          </cell>
          <cell r="C2790" t="str">
            <v>UN</v>
          </cell>
        </row>
        <row r="2791">
          <cell r="A2791" t="str">
            <v>06.212.071-0</v>
          </cell>
          <cell r="B2791" t="str">
            <v>REDUCAO DE FºFº, DUCTIL, C/DUAS BOLSAS DE JUNTA MEC., DIAM.DE 1000 X 900MM. FORN.</v>
          </cell>
          <cell r="C2791" t="str">
            <v>UN</v>
          </cell>
        </row>
        <row r="2792">
          <cell r="A2792" t="str">
            <v>06.212.080-0</v>
          </cell>
          <cell r="B2792" t="str">
            <v>REDUCAO DE FºFº, DUCTIL, C/FLANGES PN-10, DIAM. DE 100 X 75MM. FORN.</v>
          </cell>
          <cell r="C2792" t="str">
            <v>UN</v>
          </cell>
        </row>
        <row r="2793">
          <cell r="A2793" t="str">
            <v>06.212.081-0</v>
          </cell>
          <cell r="B2793" t="str">
            <v>REDUCAO DE FºFº, DUCTIL, C/FLANGES PN-10, DIAM. DE 300 X 250MM. FORN.</v>
          </cell>
          <cell r="C2793" t="str">
            <v>UN</v>
          </cell>
        </row>
        <row r="2794">
          <cell r="A2794" t="str">
            <v>06.212.082-0</v>
          </cell>
          <cell r="B2794" t="str">
            <v>REDUCAO DE FºFº, DUCTIL, C/FLANGES PN-10, DIAM. DE 600 X 500MM. FORN.</v>
          </cell>
          <cell r="C2794" t="str">
            <v>UN</v>
          </cell>
        </row>
        <row r="2795">
          <cell r="A2795" t="str">
            <v>06.212.083-0</v>
          </cell>
          <cell r="B2795" t="str">
            <v>REDUCAO DE FºFº, DUCTIL, C/FLANGES PN-10, DIAM. DE 1000 X 900MM. FORN.</v>
          </cell>
          <cell r="C2795" t="str">
            <v>UN</v>
          </cell>
        </row>
        <row r="2796">
          <cell r="A2796" t="str">
            <v>06.212.091-0</v>
          </cell>
          <cell r="B2796" t="str">
            <v>TE DE FºFº, DUCTIL, C/DUAS BOLSAS DE JUNTA ELASTICA E FLANGEPN-10, DIAM. DE 300 X 100MM. FORN.</v>
          </cell>
          <cell r="C2796" t="str">
            <v>UN</v>
          </cell>
        </row>
        <row r="2797">
          <cell r="A2797" t="str">
            <v>06.212.100-0</v>
          </cell>
          <cell r="B2797" t="str">
            <v>TE DE FºFº, DUCTIL, C/DUAS BOLSAS DE JUNTA MEC. E FLANGE PN-10, DIAM. DE 600 X 100MM. FORN.</v>
          </cell>
          <cell r="C2797" t="str">
            <v>UN</v>
          </cell>
        </row>
        <row r="2798">
          <cell r="A2798" t="str">
            <v>06.212.101-0</v>
          </cell>
          <cell r="B2798" t="str">
            <v>TE DE FºFº, DUCTIL, C/DUAS BOLSAS DE JUNTA MEC. E FLANGE PN-10, DIAM. DE 1000 X 200MM. FORN.</v>
          </cell>
          <cell r="C2798" t="str">
            <v>UN</v>
          </cell>
        </row>
        <row r="2799">
          <cell r="A2799" t="str">
            <v>06.212.110-0</v>
          </cell>
          <cell r="B2799" t="str">
            <v>TE DE FºFº, DUCTIL, C/FLANGE PN-10, DIAM. DE 100 X 75MM. FORN.</v>
          </cell>
          <cell r="C2799" t="str">
            <v>UN</v>
          </cell>
        </row>
        <row r="2800">
          <cell r="A2800" t="str">
            <v>06.212.120-0</v>
          </cell>
          <cell r="B2800" t="str">
            <v>EXTREMIDADE DE FºFº, DUCTIL, C/FLANGE PN-10 E BOLSA DE JUNTAELASTICA, DIAM. DE 100MM</v>
          </cell>
          <cell r="C2800" t="str">
            <v>UN</v>
          </cell>
        </row>
        <row r="2801">
          <cell r="A2801" t="str">
            <v>06.212.121-0</v>
          </cell>
          <cell r="B2801" t="str">
            <v>EXTREMIDADE DE FºFº, DUCTIL, C/FLANGE PN-10 E BOLSA DE JUNTAELASTICA, DIAM. DE 300MM</v>
          </cell>
          <cell r="C2801" t="str">
            <v>UN</v>
          </cell>
        </row>
        <row r="2802">
          <cell r="A2802" t="str">
            <v>06.212.140-0</v>
          </cell>
          <cell r="B2802" t="str">
            <v>EXTREMIDADE DE FºFº, DUCTIL, C/FLANGE, PN 10 E PONTA, DIAM.DE 100MM</v>
          </cell>
          <cell r="C2802" t="str">
            <v>UN</v>
          </cell>
        </row>
        <row r="2803">
          <cell r="A2803" t="str">
            <v>06.212.141-0</v>
          </cell>
          <cell r="B2803" t="str">
            <v>EXTREMIDADE DE FºFº, DUCTIL, C/FLANGE PN-10 E PONTA, DIAM. DE 300MM</v>
          </cell>
          <cell r="C2803" t="str">
            <v>UN</v>
          </cell>
        </row>
        <row r="2804">
          <cell r="A2804" t="str">
            <v>06.212.142-0</v>
          </cell>
          <cell r="B2804" t="str">
            <v>EXTREMIDADE DE FºFº, DUCTIL, C/FLANGE PN-10 E PONTA, DIAM. DE 600MM</v>
          </cell>
          <cell r="C2804" t="str">
            <v>UN</v>
          </cell>
        </row>
        <row r="2805">
          <cell r="A2805" t="str">
            <v>06.212.999-0</v>
          </cell>
          <cell r="B2805" t="str">
            <v>INDICE DA FAMILIA</v>
          </cell>
        </row>
        <row r="2806">
          <cell r="A2806" t="str">
            <v>06.215.250-0</v>
          </cell>
          <cell r="B2806" t="str">
            <v>REGISTRO DE GAVETA EM FºFº, DUCTIL, SERIE METRICA CHATA, C/FLANGES PN-10 E CABECOTE, DIAM. DE 100MM</v>
          </cell>
          <cell r="C2806" t="str">
            <v>UN</v>
          </cell>
        </row>
        <row r="2807">
          <cell r="A2807" t="str">
            <v>06.215.251-0</v>
          </cell>
          <cell r="B2807" t="str">
            <v>REGISTRO DE GAVETA EM FºFº, DUCTIL, SERIE METRICA CHATA, C/FLANGES PN-10 E CABECOTE, DIAM. DE 300MM</v>
          </cell>
          <cell r="C2807" t="str">
            <v>UN</v>
          </cell>
        </row>
        <row r="2808">
          <cell r="A2808" t="str">
            <v>06.215.260-0</v>
          </cell>
          <cell r="B2808" t="str">
            <v>REGISTRO DE GAVETA EM FºFº, DUCTIL, C/FLANGES PN-10, CABECOTE E BY-PASS, DIAM. DE 400MM</v>
          </cell>
          <cell r="C2808" t="str">
            <v>UN</v>
          </cell>
        </row>
        <row r="2809">
          <cell r="A2809" t="str">
            <v>06.215.265-0</v>
          </cell>
          <cell r="B2809" t="str">
            <v>REGISTRO DE GAVETA EM FºFº, DUCTIL, SERIE METRICA CHATA, FLANGES PN-10, REDUTOR DE ENGRENAGENS E BY-PASS, DIAM. DE 600MM</v>
          </cell>
          <cell r="C2809" t="str">
            <v>UN</v>
          </cell>
        </row>
        <row r="2810">
          <cell r="A2810" t="str">
            <v>06.215.270-0</v>
          </cell>
          <cell r="B2810" t="str">
            <v>VALVULA DE BORBOLETA EM FºFº, DUCTIL, FLANGES PN-10, SERIE AWWA, REDUTOR DE ENGRENAGENS E VOLANTE, DIAM. DE 300MM</v>
          </cell>
          <cell r="C2810" t="str">
            <v>UN</v>
          </cell>
        </row>
        <row r="2811">
          <cell r="A2811" t="str">
            <v>06.215.271-0</v>
          </cell>
          <cell r="B2811" t="str">
            <v>VALVULA DE BORBOLETA EM FºFº, DUCTIL, FLANGES PN-10, SERIE AWWA, REDUTOR DE ENGRENAGENS E VOLANTE, DIAM. DE 600MM</v>
          </cell>
          <cell r="C2811" t="str">
            <v>UN</v>
          </cell>
        </row>
        <row r="2812">
          <cell r="A2812" t="str">
            <v>06.215.275-0</v>
          </cell>
          <cell r="B2812" t="str">
            <v>VALVULA DE BORBOLETA EM FºFº, DUCTIL, TIPO WAFER, PN-10, C/MECANISMO DE REDUCAO E VOLANTE, DIAM. DE 300MM</v>
          </cell>
          <cell r="C2812" t="str">
            <v>UN</v>
          </cell>
        </row>
        <row r="2813">
          <cell r="A2813" t="str">
            <v>06.215.276-0</v>
          </cell>
          <cell r="B2813" t="str">
            <v>VALVULA DE BORBOLETA EM FºFº, DUCTIL, TIPO WAFER, PN-10, C/MECANISMO DE REDUCAO E VOLANTE, DIAM. DE 600MM</v>
          </cell>
          <cell r="C2813" t="str">
            <v>UN</v>
          </cell>
        </row>
        <row r="2814">
          <cell r="A2814" t="str">
            <v>06.215.280-0</v>
          </cell>
          <cell r="B2814" t="str">
            <v>HIDRANTE DE COLUNA SIMPLES, DE FºFº, DUCTIL, DIAM. DE 100MM</v>
          </cell>
          <cell r="C2814" t="str">
            <v>UN</v>
          </cell>
        </row>
        <row r="2815">
          <cell r="A2815" t="str">
            <v>06.215.285-0</v>
          </cell>
          <cell r="B2815" t="str">
            <v>VENTOSA DE TRIPLICE FUNCAO, DE FºFº, DUCTIL, C/FLANGE PN-10,DIAM. DE 200MM</v>
          </cell>
          <cell r="C2815" t="str">
            <v>UN</v>
          </cell>
        </row>
        <row r="2816">
          <cell r="A2816" t="str">
            <v>06.215.286-0</v>
          </cell>
          <cell r="B2816" t="str">
            <v>VENTOSA SIMPLES DE FºFº, DUCTIL, C/ROSCA, DIAM. DE 50MM</v>
          </cell>
          <cell r="C2816" t="str">
            <v>UN</v>
          </cell>
        </row>
        <row r="2817">
          <cell r="A2817" t="str">
            <v>06.215.295-0</v>
          </cell>
          <cell r="B2817" t="str">
            <v>PEDESTAL DE SUSPENSAO SIMPLES, DE FºFº, DUCTIL, C/CHUMBADORES, P/COMPORTAS QUADRADAS OU CIRC., DE 300MM</v>
          </cell>
          <cell r="C2817" t="str">
            <v>UN</v>
          </cell>
        </row>
        <row r="2818">
          <cell r="A2818" t="str">
            <v>06.215.999-0</v>
          </cell>
          <cell r="B2818" t="str">
            <v>INDICE DA FAMILIA</v>
          </cell>
        </row>
        <row r="2819">
          <cell r="A2819" t="str">
            <v>06.250.001-0</v>
          </cell>
          <cell r="B2819" t="str">
            <v>TUBO DE CONCR. ARMADO, CLASSE A-2, JUNTA ELASTICA, P/ESGOTOSANIT., DIAM. DE 400MM. FORN.</v>
          </cell>
          <cell r="C2819" t="str">
            <v>M</v>
          </cell>
        </row>
        <row r="2820">
          <cell r="A2820" t="str">
            <v>06.250.002-0</v>
          </cell>
          <cell r="B2820" t="str">
            <v>TUBO DE CONCR. ARMADO, CLASSE A-2, JUNTA ELASTICA, P/ESGOTOSANIT., DIAM. DE 500MM. FORN.</v>
          </cell>
          <cell r="C2820" t="str">
            <v>M</v>
          </cell>
        </row>
        <row r="2821">
          <cell r="A2821" t="str">
            <v>06.250.003-0</v>
          </cell>
          <cell r="B2821" t="str">
            <v>TUBO DE CONCR. ARMADO, CLASSE A-2, JUNTA ELASTICA, P/ESGOTOSANIT., DIAM. DE 600MM. FORN.</v>
          </cell>
          <cell r="C2821" t="str">
            <v>M</v>
          </cell>
        </row>
        <row r="2822">
          <cell r="A2822" t="str">
            <v>06.250.004-0</v>
          </cell>
          <cell r="B2822" t="str">
            <v>TUBO DE CONCR. ARMADO, CLASSE A-2, JUNTA ELASTICA, P/ESGOTOSANIT., DIAM. DE 700MM. FORN.</v>
          </cell>
          <cell r="C2822" t="str">
            <v>M</v>
          </cell>
        </row>
        <row r="2823">
          <cell r="A2823" t="str">
            <v>06.250.005-0</v>
          </cell>
          <cell r="B2823" t="str">
            <v>TUBO DE CONCR. ARMADO, CLASSE A-2, JUNTA ELASTICA, P/ESGOTOSANIT., DIAM. DE 800MM. FORN.</v>
          </cell>
          <cell r="C2823" t="str">
            <v>M</v>
          </cell>
        </row>
        <row r="2824">
          <cell r="A2824" t="str">
            <v>06.250.006-0</v>
          </cell>
          <cell r="B2824" t="str">
            <v>TUBO DE CONCR. ARMADO, CLASSE A-2, JUNTA ELASTICA, P/ESGOTOSANIT., DIAM. DE 900MM. FORN.</v>
          </cell>
          <cell r="C2824" t="str">
            <v>M</v>
          </cell>
        </row>
        <row r="2825">
          <cell r="A2825" t="str">
            <v>06.250.007-0</v>
          </cell>
          <cell r="B2825" t="str">
            <v>TUBO DE CONCR. ARMADO, CLASSE A-2, JUNTA ELASTICA, P/ESGOTOSANIT., DIAM. DE 1000MM. FORN.</v>
          </cell>
          <cell r="C2825" t="str">
            <v>M</v>
          </cell>
        </row>
        <row r="2826">
          <cell r="A2826" t="str">
            <v>06.250.008-0</v>
          </cell>
          <cell r="B2826" t="str">
            <v>TUBO DE CONCR. ARMADO, CLASSE A-2, JUNTA ELASTICA, P/ESGOTOSANIT., DIAM. DE 1200MM. FORN.</v>
          </cell>
          <cell r="C2826" t="str">
            <v>M</v>
          </cell>
        </row>
        <row r="2827">
          <cell r="A2827" t="str">
            <v>06.250.009-0</v>
          </cell>
          <cell r="B2827" t="str">
            <v>TUBO DE CONCR. ARMADO, CLASSE A-2, JUNTA ELASTICA, P/ESGOTOSANIT., DIAM. DE 1500MM. FORN.</v>
          </cell>
          <cell r="C2827" t="str">
            <v>M</v>
          </cell>
        </row>
        <row r="2828">
          <cell r="A2828" t="str">
            <v>06.250.999-0</v>
          </cell>
          <cell r="B2828" t="str">
            <v>FAMILIA 06.250INDICE TUBO CONC. ARM.</v>
          </cell>
        </row>
        <row r="2829">
          <cell r="A2829" t="str">
            <v>06.251.001-0</v>
          </cell>
          <cell r="B2829" t="str">
            <v>TUBO DE CONCR. ARMADO, CLASSE CA-1, P/AGUAS PLUVIAIS, DIAM.DE 400MM, JUNTA DE ARG. FORN.</v>
          </cell>
          <cell r="C2829" t="str">
            <v>M</v>
          </cell>
        </row>
        <row r="2830">
          <cell r="A2830" t="str">
            <v>06.251.002-0</v>
          </cell>
          <cell r="B2830" t="str">
            <v>TUBO DE CONCR. ARMADO, CLASSE CA-1, P/AGUAS PLUVIAIS, DIAM.DE 500MM, JUNTA DE ARG. FORN.</v>
          </cell>
          <cell r="C2830" t="str">
            <v>M</v>
          </cell>
        </row>
        <row r="2831">
          <cell r="A2831" t="str">
            <v>06.251.003-0</v>
          </cell>
          <cell r="B2831" t="str">
            <v>TUBO DE CONCR. ARMADO, CLASSE CA-1, P/AGUAS PLUVIAIS, DIAM.DE 600MM, JUNTA DE ARG. FORN.</v>
          </cell>
          <cell r="C2831" t="str">
            <v>M</v>
          </cell>
        </row>
        <row r="2832">
          <cell r="A2832" t="str">
            <v>06.251.004-0</v>
          </cell>
          <cell r="B2832" t="str">
            <v>TUBO DE CONCR. ARMADO, CLASSE CA-1, P/AGUAS PLUVIAIS, DIAM.DE 700MM, JUNTA DE ARG. FORN.</v>
          </cell>
          <cell r="C2832" t="str">
            <v>M</v>
          </cell>
        </row>
        <row r="2833">
          <cell r="A2833" t="str">
            <v>06.251.005-0</v>
          </cell>
          <cell r="B2833" t="str">
            <v>TUBO DE CONCR. ARMADO, CLASSE CA-1, P/AGUAS PLUVIAIS, DIAM.DE 800MM, JUNTA DE ARG. FORN.</v>
          </cell>
          <cell r="C2833" t="str">
            <v>M</v>
          </cell>
        </row>
        <row r="2834">
          <cell r="A2834" t="str">
            <v>06.251.006-0</v>
          </cell>
          <cell r="B2834" t="str">
            <v>TUBO DE CONCR. ARMADO, CLASSE CA-1, P/AGUAS PLUVIAIS, DIAM.DE 900MM, JUNTA DE ARG. FORN.</v>
          </cell>
          <cell r="C2834" t="str">
            <v>M</v>
          </cell>
        </row>
        <row r="2835">
          <cell r="A2835" t="str">
            <v>06.251.007-0</v>
          </cell>
          <cell r="B2835" t="str">
            <v>TUBO DE CONCR. ARMADO, CLASSE CA-1, P/AGUAS PLUVIAIS, DIAM.DE 1000MM, JUNTA DE ARG. FORN.</v>
          </cell>
          <cell r="C2835" t="str">
            <v>M</v>
          </cell>
        </row>
        <row r="2836">
          <cell r="A2836" t="str">
            <v>06.251.008-0</v>
          </cell>
          <cell r="B2836" t="str">
            <v>TUBO DE CONCR. ARMADO, CLASSE CA-1, P/AGUAS PLUVIAIS, DIAM.DE 1200MM, JUNTA DE ARG. FORN.</v>
          </cell>
          <cell r="C2836" t="str">
            <v>M</v>
          </cell>
        </row>
        <row r="2837">
          <cell r="A2837" t="str">
            <v>06.251.009-0</v>
          </cell>
          <cell r="B2837" t="str">
            <v>TUBO DE CONCR. ARMADO, CLASSE CA-1, P/AGUAS PLUVIAIS, DIAM.DE 1500MM, JUNTA DE ARG. FORN.</v>
          </cell>
          <cell r="C2837" t="str">
            <v>M</v>
          </cell>
        </row>
        <row r="2838">
          <cell r="A2838" t="str">
            <v>06.251.010-0</v>
          </cell>
          <cell r="B2838" t="str">
            <v>TUBO DE CONCR. ARMADO, CLASSE CA-2, P/AGUAS PLUVIAIS, DIAM.DE 400MM, JUNTA DE ARG. FORN.</v>
          </cell>
          <cell r="C2838" t="str">
            <v>M</v>
          </cell>
        </row>
        <row r="2839">
          <cell r="A2839" t="str">
            <v>06.251.011-0</v>
          </cell>
          <cell r="B2839" t="str">
            <v>TUBO DE CONCR. ARMADO, CLASSE CA-2, P/AGUAS PLUVIAIS, DIAM.DE 500MM, JUNTA DE ARG. FORN.</v>
          </cell>
          <cell r="C2839" t="str">
            <v>M</v>
          </cell>
        </row>
        <row r="2840">
          <cell r="A2840" t="str">
            <v>06.251.012-0</v>
          </cell>
          <cell r="B2840" t="str">
            <v>TUBO DE CONCR. ARMADO, CLASSE CA-2, P/AGUAS PLUVIAIS, DIAM.DE 600MM, JUNTA DE ARG. FORN.</v>
          </cell>
          <cell r="C2840" t="str">
            <v>M</v>
          </cell>
        </row>
        <row r="2841">
          <cell r="A2841" t="str">
            <v>06.251.013-0</v>
          </cell>
          <cell r="B2841" t="str">
            <v>TUBO DE CONCR. ARMADO, CLASSE CA-2, P/AGUAS PLUVIAIS, DIAM.DE 700MM, JUNTA DE ARG. FORN.</v>
          </cell>
          <cell r="C2841" t="str">
            <v>M</v>
          </cell>
        </row>
        <row r="2842">
          <cell r="A2842" t="str">
            <v>06.251.014-0</v>
          </cell>
          <cell r="B2842" t="str">
            <v>TUBO DE CONCR. ARMADO, CLASSE CA-2, P/AGUAS PLUVIAIS, DIAM.DE 800MM, JUNTA DE ARG. FORN.</v>
          </cell>
          <cell r="C2842" t="str">
            <v>M</v>
          </cell>
        </row>
        <row r="2843">
          <cell r="A2843" t="str">
            <v>06.251.015-0</v>
          </cell>
          <cell r="B2843" t="str">
            <v>TUBO DE CONCR. ARMADO, CLASSE CA-2, P/AGUAS PLUVIAIS, DIAM.DE 900MM, JUNTA DE ARG. FORN.</v>
          </cell>
          <cell r="C2843" t="str">
            <v>M</v>
          </cell>
        </row>
        <row r="2844">
          <cell r="A2844" t="str">
            <v>06.251.016-0</v>
          </cell>
          <cell r="B2844" t="str">
            <v>TUBO DE CONCR. ARMADO, CLASSE CA-2, P/AGUAS PLUVIAIS, DIAM.DE 1000MM, JUNTA DE ARG. FORN.</v>
          </cell>
          <cell r="C2844" t="str">
            <v>M</v>
          </cell>
        </row>
        <row r="2845">
          <cell r="A2845" t="str">
            <v>06.251.017-0</v>
          </cell>
          <cell r="B2845" t="str">
            <v>TUBO DE CONCR. ARMADO, CLASSE CA-2, P/AGUAS PLUVIAIS, DIAM.DE 1200MM, JUNTA DE ARG. FORN.</v>
          </cell>
          <cell r="C2845" t="str">
            <v>M</v>
          </cell>
        </row>
        <row r="2846">
          <cell r="A2846" t="str">
            <v>06.251.018-0</v>
          </cell>
          <cell r="B2846" t="str">
            <v>TUBO DE CONCR. ARMADO, CLASSE CA-2, P/AGUAS PLUVIAIS, DIAM.DE 1500MM, JUNTA DE ARG. FORN.</v>
          </cell>
          <cell r="C2846" t="str">
            <v>M</v>
          </cell>
        </row>
        <row r="2847">
          <cell r="A2847" t="str">
            <v>06.251.019-0</v>
          </cell>
          <cell r="B2847" t="str">
            <v>TUBO DE CONCR. ARMADO, CLASSE CA-3, P/AGUAS PLUVIAIS, DIAM.DE 400MM, JUNTA DE ARG. FORN.</v>
          </cell>
          <cell r="C2847" t="str">
            <v>M</v>
          </cell>
        </row>
        <row r="2848">
          <cell r="A2848" t="str">
            <v>06.251.020-0</v>
          </cell>
          <cell r="B2848" t="str">
            <v>TUBO DE CONCR. ARMADO, CLASSE CA-3, P/AGUAS PLUVIAIS, DIAM.DE 500MM, JUNTA DE ARG. FORN.</v>
          </cell>
          <cell r="C2848" t="str">
            <v>M</v>
          </cell>
        </row>
        <row r="2849">
          <cell r="A2849" t="str">
            <v>06.251.021-0</v>
          </cell>
          <cell r="B2849" t="str">
            <v>TUBO DE CONCR. ARMADO, CLASSE CA-3, P/AGUAS PLUVIAIS, DIAM.DE 600MM, JUNTA DE ARG. FORN.</v>
          </cell>
          <cell r="C2849" t="str">
            <v>M</v>
          </cell>
        </row>
        <row r="2850">
          <cell r="A2850" t="str">
            <v>06.251.022-0</v>
          </cell>
          <cell r="B2850" t="str">
            <v>TUBO DE CONCR. ARMADO, CLASSE CA-3, P/AGUAS PLUVIAIS, DIAM.DE 700MM, JUNTA DE ARG. FORN.</v>
          </cell>
          <cell r="C2850" t="str">
            <v>M</v>
          </cell>
        </row>
        <row r="2851">
          <cell r="A2851" t="str">
            <v>06.251.023-0</v>
          </cell>
          <cell r="B2851" t="str">
            <v>TUBO DE CONCR. ARMADO, CLASSE CA-3, P/AGUAS PLUVIAIS, DIAM.DE 800MM, JUNTA DE ARG. FORN.</v>
          </cell>
          <cell r="C2851" t="str">
            <v>M</v>
          </cell>
        </row>
        <row r="2852">
          <cell r="A2852" t="str">
            <v>06.251.024-0</v>
          </cell>
          <cell r="B2852" t="str">
            <v>TUBO DE CONCR. ARMADO, CLASSE CA-3, P/AGUAS PLUVIAIS, DIAM.DE 900MM, JUNTA DE ARG. FORN.</v>
          </cell>
          <cell r="C2852" t="str">
            <v>M</v>
          </cell>
        </row>
        <row r="2853">
          <cell r="A2853" t="str">
            <v>06.251.025-0</v>
          </cell>
          <cell r="B2853" t="str">
            <v>TUBO DE CONCR. ARMADO, CLASSE CA-3, P/AGUAS PLUVIAIS, DIAM.DE 1000MM, JUNTA DE ARG. FORN.</v>
          </cell>
          <cell r="C2853" t="str">
            <v>M</v>
          </cell>
        </row>
        <row r="2854">
          <cell r="A2854" t="str">
            <v>06.251.026-0</v>
          </cell>
          <cell r="B2854" t="str">
            <v>TUBO DE CONCR. ARMADO, CLASSE CA-3, P/AGUAS PLUVIAIS, DIAM.DE 1200MM, JUNTA DE ARG. FORN.</v>
          </cell>
          <cell r="C2854" t="str">
            <v>M</v>
          </cell>
        </row>
        <row r="2855">
          <cell r="A2855" t="str">
            <v>06.251.027-0</v>
          </cell>
          <cell r="B2855" t="str">
            <v>TUBO DE CONCR. ARMADO, CLASSE CA-3, P/AGUAS PLUVIAIS, DIAM.DE 1500MM, JUNTA DE ARG. FORN.</v>
          </cell>
          <cell r="C2855" t="str">
            <v>M</v>
          </cell>
        </row>
        <row r="2856">
          <cell r="A2856" t="str">
            <v>06.251.999-0</v>
          </cell>
          <cell r="B2856" t="str">
            <v>FAMILIA 06.251</v>
          </cell>
        </row>
        <row r="2857">
          <cell r="A2857" t="str">
            <v>06.270.001-0</v>
          </cell>
          <cell r="B2857" t="str">
            <v>TUBO PVC-PBA, CLASSE 15, P/ADUCAO E DISTRIB. DE AGUA, DIAM.NOMINAL 50MM</v>
          </cell>
          <cell r="C2857" t="str">
            <v>M</v>
          </cell>
        </row>
        <row r="2858">
          <cell r="A2858" t="str">
            <v>06.270.002-0</v>
          </cell>
          <cell r="B2858" t="str">
            <v>TUBO PVC-PBA, CLASSE 15, P/ADUCAO E DISTRIB. DE AGUA, DIAM.NOMINAL 75MM</v>
          </cell>
          <cell r="C2858" t="str">
            <v>M</v>
          </cell>
        </row>
        <row r="2859">
          <cell r="A2859" t="str">
            <v>06.270.003-0</v>
          </cell>
          <cell r="B2859" t="str">
            <v>TUBO PVC-PBA, CLASSE 15, P/ADUCAO E DISTRIB. DE AGUA, DIAM.NOMINAL 100MM</v>
          </cell>
          <cell r="C2859" t="str">
            <v>M</v>
          </cell>
        </row>
        <row r="2860">
          <cell r="A2860" t="str">
            <v>06.270.005-0</v>
          </cell>
          <cell r="B2860" t="str">
            <v>TUBO PVC-PBA, CLASSE 15, P/ADUCAO E DISTRIB. DE AGUA, DIAM.NOMINAL 180MM</v>
          </cell>
          <cell r="C2860" t="str">
            <v>M</v>
          </cell>
        </row>
        <row r="2861">
          <cell r="A2861" t="str">
            <v>06.270.020-0</v>
          </cell>
          <cell r="B2861" t="str">
            <v>TUBO PVC-PBA, CLASSE 20, P/ADUCAO E DISTRIB. DE AGUA, DIAM.NOMINAL 50MM</v>
          </cell>
          <cell r="C2861" t="str">
            <v>M</v>
          </cell>
        </row>
        <row r="2862">
          <cell r="A2862" t="str">
            <v>06.270.021-0</v>
          </cell>
          <cell r="B2862" t="str">
            <v>TUBO PVC-PBA, CLASSE 20, P/ADUCAO E DISTRIB. DE AGUA, DIAM.NOMINAL 75MM</v>
          </cell>
          <cell r="C2862" t="str">
            <v>M</v>
          </cell>
        </row>
        <row r="2863">
          <cell r="A2863" t="str">
            <v>06.270.022-0</v>
          </cell>
          <cell r="B2863" t="str">
            <v>TUBO PVC-PBA, CLASSE 20, P/ADUCAO E DISTRIB. DE AGUA, DIAM.NOMINAL 100MM</v>
          </cell>
          <cell r="C2863" t="str">
            <v>M</v>
          </cell>
        </row>
        <row r="2864">
          <cell r="A2864" t="str">
            <v>06.270.999-0</v>
          </cell>
          <cell r="B2864" t="str">
            <v>FAMILIA 06.270INDICE TUBO DE PVC</v>
          </cell>
        </row>
        <row r="2865">
          <cell r="A2865" t="str">
            <v>06.271.010-0</v>
          </cell>
          <cell r="B2865" t="str">
            <v>TUBO PVC-DEFOFO, P/ADUCAO E DISTRIB. DE AGUA, DIAM. NOMINAL100MM</v>
          </cell>
          <cell r="C2865" t="str">
            <v>M</v>
          </cell>
        </row>
        <row r="2866">
          <cell r="A2866" t="str">
            <v>06.271.011-0</v>
          </cell>
          <cell r="B2866" t="str">
            <v>TUBO PVC-DEFOFO, P/ADUCAO E DISTRIB. DE AGUA, DIAM. NOMINA150MM</v>
          </cell>
          <cell r="C2866" t="str">
            <v>M</v>
          </cell>
        </row>
        <row r="2867">
          <cell r="A2867" t="str">
            <v>06.271.012-0</v>
          </cell>
          <cell r="B2867" t="str">
            <v>TUBO PVC-DEFOFO, P/ADUCAO E DISTRIB. DE AGUA, DIAM. NOMINAL200MM</v>
          </cell>
          <cell r="C2867" t="str">
            <v>M</v>
          </cell>
        </row>
        <row r="2868">
          <cell r="A2868" t="str">
            <v>06.271.013-0</v>
          </cell>
          <cell r="B2868" t="str">
            <v>TUBO PVC-DEFOFO, P/ADUCAO E DISTRIB. DE AGUA, DIAM. NOMINAL250MM</v>
          </cell>
          <cell r="C2868" t="str">
            <v>M</v>
          </cell>
        </row>
        <row r="2869">
          <cell r="A2869" t="str">
            <v>06.271.014-0</v>
          </cell>
          <cell r="B2869" t="str">
            <v>TUBO PVC-DEFOFO, P/ADUCAO E DISTRIB. DE AGUA, DIAM. NOMINAL300MM</v>
          </cell>
          <cell r="C2869" t="str">
            <v>M</v>
          </cell>
        </row>
        <row r="2870">
          <cell r="A2870" t="str">
            <v>06.271.050-0</v>
          </cell>
          <cell r="B2870" t="str">
            <v>TUBO DE PVC RIGIDO RQ, P/AGUA FRIA, DIAM. DE 1/2"</v>
          </cell>
          <cell r="C2870" t="str">
            <v>M</v>
          </cell>
        </row>
        <row r="2871">
          <cell r="A2871" t="str">
            <v>06.271.051-0</v>
          </cell>
          <cell r="B2871" t="str">
            <v>TUBO DE PVC RIGIDO RQ, P/AGUA FRIA, DIAM. DE 3/4"</v>
          </cell>
          <cell r="C2871" t="str">
            <v>M</v>
          </cell>
        </row>
        <row r="2872">
          <cell r="A2872" t="str">
            <v>06.271.052-0</v>
          </cell>
          <cell r="B2872" t="str">
            <v>TUBO DE PVC RIGIDO RQ, P/AGUA FRIA, DIAM. DE 1"</v>
          </cell>
          <cell r="C2872" t="str">
            <v>M</v>
          </cell>
        </row>
        <row r="2873">
          <cell r="A2873" t="str">
            <v>06.271.053-0</v>
          </cell>
          <cell r="B2873" t="str">
            <v>TUBO DE PVC RIGIDO RQ, P/AGUA FRIA, DIAM. DE 1.1/2"</v>
          </cell>
          <cell r="C2873" t="str">
            <v>M</v>
          </cell>
        </row>
        <row r="2874">
          <cell r="A2874" t="str">
            <v>06.271.054-0</v>
          </cell>
          <cell r="B2874" t="str">
            <v>TUBO DE PVC RIGIDO RQ, P/AGUA FRIA, DIAM. DE 2"</v>
          </cell>
          <cell r="C2874" t="str">
            <v>M</v>
          </cell>
        </row>
        <row r="2875">
          <cell r="A2875" t="str">
            <v>06.271.055-0</v>
          </cell>
          <cell r="B2875" t="str">
            <v>TUBO DE PVC RIGIDO RQ, P/AGUA FRIA, DIAM. DE 3"</v>
          </cell>
          <cell r="C2875" t="str">
            <v>M</v>
          </cell>
        </row>
        <row r="2876">
          <cell r="A2876" t="str">
            <v>06.271.056-0</v>
          </cell>
          <cell r="B2876" t="str">
            <v>TUBO DE PVC RIGIDO RQ, P/AGUA FRIA, DIAM. DE 4"</v>
          </cell>
          <cell r="C2876" t="str">
            <v>M</v>
          </cell>
        </row>
        <row r="2877">
          <cell r="A2877" t="str">
            <v>06.271.060-0</v>
          </cell>
          <cell r="B2877" t="str">
            <v>TUBO DE PVC RIGIDO SD, P/AGUA FRIA, DIAM. DE 20MM</v>
          </cell>
          <cell r="C2877" t="str">
            <v>M</v>
          </cell>
        </row>
        <row r="2878">
          <cell r="A2878" t="str">
            <v>06.271.061-0</v>
          </cell>
          <cell r="B2878" t="str">
            <v>TUBO DE PVC RIGIDO SD, P/AGUA FRIA, DIAM. DE 25MM</v>
          </cell>
          <cell r="C2878" t="str">
            <v>M</v>
          </cell>
        </row>
        <row r="2879">
          <cell r="A2879" t="str">
            <v>06.271.062-0</v>
          </cell>
          <cell r="B2879" t="str">
            <v>TUBO DE PVC RIGIDO SD, P/AGUA FRIA, DIAM. DE 32MM</v>
          </cell>
          <cell r="C2879" t="str">
            <v>M</v>
          </cell>
        </row>
        <row r="2880">
          <cell r="A2880" t="str">
            <v>06.271.063-0</v>
          </cell>
          <cell r="B2880" t="str">
            <v>TUBO DE PVC RIGIDO SD, P/AGUA FRIA, DIAM. DE 40MM</v>
          </cell>
          <cell r="C2880" t="str">
            <v>M</v>
          </cell>
        </row>
        <row r="2881">
          <cell r="A2881" t="str">
            <v>06.271.064-0</v>
          </cell>
          <cell r="B2881" t="str">
            <v>TUBO DE PVC RIGIDO SD, P/AGUA FRIA, DIAM. DE 50MM</v>
          </cell>
          <cell r="C2881" t="str">
            <v>M</v>
          </cell>
        </row>
        <row r="2882">
          <cell r="A2882" t="str">
            <v>06.271.065-0</v>
          </cell>
          <cell r="B2882" t="str">
            <v>TUBO DE PVC RIGIDO SD, P/AGUA FRIA, DIAM. DE 60MM</v>
          </cell>
          <cell r="C2882" t="str">
            <v>M</v>
          </cell>
        </row>
        <row r="2883">
          <cell r="A2883" t="str">
            <v>06.271.066-0</v>
          </cell>
          <cell r="B2883" t="str">
            <v>TUBO DE PVC RIGIDO SD, P/AGUA FRIA, DIAM. DE 75MM</v>
          </cell>
          <cell r="C2883" t="str">
            <v>M</v>
          </cell>
        </row>
        <row r="2884">
          <cell r="A2884" t="str">
            <v>06.271.067-0</v>
          </cell>
          <cell r="B2884" t="str">
            <v>TUBO DE PVC RIGIDO SD, P/AGUA FRIA, DIAM. DE 85MM</v>
          </cell>
          <cell r="C2884" t="str">
            <v>M</v>
          </cell>
        </row>
        <row r="2885">
          <cell r="A2885" t="str">
            <v>06.271.068-0</v>
          </cell>
          <cell r="B2885" t="str">
            <v>TUBO DE PVC RIGIDO SD, P/AGUA FRIA, DIAM. DE 110MM</v>
          </cell>
          <cell r="C2885" t="str">
            <v>M</v>
          </cell>
        </row>
        <row r="2886">
          <cell r="A2886" t="str">
            <v>06.271.999-0</v>
          </cell>
          <cell r="B2886" t="str">
            <v>FAMILIA 06.271</v>
          </cell>
        </row>
        <row r="2887">
          <cell r="A2887" t="str">
            <v>06.272.002-0</v>
          </cell>
          <cell r="B2887" t="str">
            <v>TUBO PVC P/ESGOTO SANIT., DIAM. NOMINAL 100MM</v>
          </cell>
          <cell r="C2887" t="str">
            <v>M</v>
          </cell>
        </row>
        <row r="2888">
          <cell r="A2888" t="str">
            <v>06.272.003-0</v>
          </cell>
          <cell r="B2888" t="str">
            <v>TUBO PVC P/ESGOTO SANIT., DIAM. NOMINAL 150MM</v>
          </cell>
          <cell r="C2888" t="str">
            <v>M</v>
          </cell>
        </row>
        <row r="2889">
          <cell r="A2889" t="str">
            <v>06.272.004-0</v>
          </cell>
          <cell r="B2889" t="str">
            <v>TUBO PVC P/ESGOTO SANIT., DIAM. NOMINAL 200MM</v>
          </cell>
          <cell r="C2889" t="str">
            <v>M</v>
          </cell>
        </row>
        <row r="2890">
          <cell r="A2890" t="str">
            <v>06.272.005-0</v>
          </cell>
          <cell r="B2890" t="str">
            <v>TUBO PVC P/ESGOTO SANIT., DIAM. NOMINAL 250MM</v>
          </cell>
          <cell r="C2890" t="str">
            <v>M</v>
          </cell>
        </row>
        <row r="2891">
          <cell r="A2891" t="str">
            <v>06.272.006-0</v>
          </cell>
          <cell r="B2891" t="str">
            <v>TUBO PVC P/ESGOTO SANIT., DIAM. NOMINAL 300MM</v>
          </cell>
          <cell r="C2891" t="str">
            <v>M</v>
          </cell>
        </row>
        <row r="2892">
          <cell r="A2892" t="str">
            <v>06.272.999-0</v>
          </cell>
          <cell r="B2892" t="str">
            <v>FAMILIA 06.272</v>
          </cell>
        </row>
        <row r="2893">
          <cell r="A2893" t="str">
            <v>06.273.999-0</v>
          </cell>
          <cell r="B2893" t="str">
            <v>TUBO ESTRUTURADO DE PVC PARA AGUAS PLUVIAIS</v>
          </cell>
        </row>
        <row r="2894">
          <cell r="A2894" t="str">
            <v>06.275.001-0</v>
          </cell>
          <cell r="B2894" t="str">
            <v>CURVA DE 45° DE PVC-PBA, C/BOLSAS DE JUNTA ELASTICA, DIAM. NOMINAL 50MM</v>
          </cell>
          <cell r="C2894" t="str">
            <v>UN</v>
          </cell>
        </row>
        <row r="2895">
          <cell r="A2895" t="str">
            <v>06.275.002-0</v>
          </cell>
          <cell r="B2895" t="str">
            <v>CURVA DE 45° DE PVC-PBA, C/BOLSAS DE JUNTA ELASTICA, DIAM. NOMINAL 75MM</v>
          </cell>
          <cell r="C2895" t="str">
            <v>UN</v>
          </cell>
        </row>
        <row r="2896">
          <cell r="A2896" t="str">
            <v>06.275.003-0</v>
          </cell>
          <cell r="B2896" t="str">
            <v>CURVA DE 45° DE PVC-PBA, C/BOLSAS DE JUNTA ELASTICA, DIAM. NOMINAL 100MM</v>
          </cell>
          <cell r="C2896" t="str">
            <v>UN</v>
          </cell>
        </row>
        <row r="2897">
          <cell r="A2897" t="str">
            <v>06.275.011-0</v>
          </cell>
          <cell r="B2897" t="str">
            <v>REDUCAO DE PVC-PBA, C/PONTA E BOLSA DE JUNTA ELASTICA, DIAM.NOMINAL 75 X 50MM</v>
          </cell>
          <cell r="C2897" t="str">
            <v>UN</v>
          </cell>
        </row>
        <row r="2898">
          <cell r="A2898" t="str">
            <v>06.275.012-0</v>
          </cell>
          <cell r="B2898" t="str">
            <v>REDUCAO DE PVC-PBA, C/PONTA E BOLSA DE JUNTA ELASTICA, DIAM.NOMINAL 100 X 75MM</v>
          </cell>
          <cell r="C2898" t="str">
            <v>UN</v>
          </cell>
        </row>
        <row r="2899">
          <cell r="A2899" t="str">
            <v>06.275.020-0</v>
          </cell>
          <cell r="B2899" t="str">
            <v>TE DE PVC-PBA, C/TRES BOLSAS DE JUNTA ELASTICA, DIAM. NOMINAL 50MM</v>
          </cell>
          <cell r="C2899" t="str">
            <v>UN</v>
          </cell>
        </row>
        <row r="2900">
          <cell r="A2900" t="str">
            <v>06.275.021-0</v>
          </cell>
          <cell r="B2900" t="str">
            <v>TE DE PVC-PBA, C/TRES BOLSAS DE JUNTA ELASTICA, DIAM. NOMINAL 75MM</v>
          </cell>
          <cell r="C2900" t="str">
            <v>UN</v>
          </cell>
        </row>
        <row r="2901">
          <cell r="A2901" t="str">
            <v>06.275.022-0</v>
          </cell>
          <cell r="B2901" t="str">
            <v>TE DE PVC-PBA, C/TRES BOLSAS DE JUNTA ELASTICA, DIAM. NOMINAL 100MM</v>
          </cell>
          <cell r="C2901" t="str">
            <v>UN</v>
          </cell>
        </row>
        <row r="2902">
          <cell r="A2902" t="str">
            <v>06.275.999-0</v>
          </cell>
          <cell r="B2902" t="str">
            <v>INDICE DA FAMILIA</v>
          </cell>
        </row>
        <row r="2903">
          <cell r="A2903" t="str">
            <v>06.300.001-0</v>
          </cell>
          <cell r="B2903" t="str">
            <v>TUBO CERAM., P/JUNTA NAO ELASTICA, P/ESGOTO SANIT., DIAM. DE100MM. FORN.</v>
          </cell>
          <cell r="C2903" t="str">
            <v>M</v>
          </cell>
        </row>
        <row r="2904">
          <cell r="A2904" t="str">
            <v>06.300.002-0</v>
          </cell>
          <cell r="B2904" t="str">
            <v>TUBO CERAM., P/JUNTA NAO ELASTICA, P/ESGOTO SANIT., DIAM. DE150MM. FORN.</v>
          </cell>
          <cell r="C2904" t="str">
            <v>M</v>
          </cell>
        </row>
        <row r="2905">
          <cell r="A2905" t="str">
            <v>06.300.003-0</v>
          </cell>
          <cell r="B2905" t="str">
            <v>TUBO CERAM., P/JUNTA NAO ELASTICA, P/ESGOTO SANIT., DIAM. DE200MM. FORN.</v>
          </cell>
          <cell r="C2905" t="str">
            <v>M</v>
          </cell>
        </row>
        <row r="2906">
          <cell r="A2906" t="str">
            <v>06.300.004-0</v>
          </cell>
          <cell r="B2906" t="str">
            <v>TUBO CERAM., P/JUNTA NAO ELASTICA, P/ESGOTO SANIT., DIAM. DE250MM. FORN.</v>
          </cell>
          <cell r="C2906" t="str">
            <v>M</v>
          </cell>
        </row>
        <row r="2907">
          <cell r="A2907" t="str">
            <v>06.300.005-0</v>
          </cell>
          <cell r="B2907" t="str">
            <v>TUBO CERAM., P/JUNTA NAO ELASTICA, P/ESGOTO SANIT., DIAM. DE300MM. FORN.</v>
          </cell>
          <cell r="C2907" t="str">
            <v>M</v>
          </cell>
        </row>
        <row r="2908">
          <cell r="A2908" t="str">
            <v>06.300.999-0</v>
          </cell>
          <cell r="B2908" t="str">
            <v>FAMILIA 06.300</v>
          </cell>
        </row>
        <row r="2909">
          <cell r="A2909" t="str">
            <v>06.400.001-0</v>
          </cell>
          <cell r="B2909" t="str">
            <v>MONTAGEM DE CONJ. MOTOR-BOMBA ATE 5CV</v>
          </cell>
          <cell r="C2909" t="str">
            <v>UN</v>
          </cell>
        </row>
        <row r="2910">
          <cell r="A2910" t="str">
            <v>06.400.002-0</v>
          </cell>
          <cell r="B2910" t="str">
            <v>MONTAGEM DE CONJ. MOTOR-BOMBA DE 5,1 A 15CV</v>
          </cell>
          <cell r="C2910" t="str">
            <v>UN</v>
          </cell>
        </row>
        <row r="2911">
          <cell r="A2911" t="str">
            <v>06.400.003-0</v>
          </cell>
          <cell r="B2911" t="str">
            <v>MONTAGEM DE CONJ. MOTOR-BOMBA DE 15,1 A 40CV</v>
          </cell>
          <cell r="C2911" t="str">
            <v>UN</v>
          </cell>
        </row>
        <row r="2912">
          <cell r="A2912" t="str">
            <v>06.400.004-0</v>
          </cell>
          <cell r="B2912" t="str">
            <v>MONTAGEM DE CONJ. MOTOR-BOMBA DE 40,1 A 100CV</v>
          </cell>
          <cell r="C2912" t="str">
            <v>UN</v>
          </cell>
        </row>
        <row r="2913">
          <cell r="A2913" t="str">
            <v>06.400.005-0</v>
          </cell>
          <cell r="B2913" t="str">
            <v>MONTAGEM DE CONJ. MOTOR-BOMBA DE 100,1 A 400CV</v>
          </cell>
          <cell r="C2913" t="str">
            <v>UN</v>
          </cell>
        </row>
        <row r="2914">
          <cell r="A2914" t="str">
            <v>06.400.006-0</v>
          </cell>
          <cell r="B2914" t="str">
            <v>MONTAGEM DE CONJ. MOTOR-BOMBA DE 400,1 A 1000CV</v>
          </cell>
          <cell r="C2914" t="str">
            <v>UN</v>
          </cell>
        </row>
        <row r="2915">
          <cell r="A2915" t="str">
            <v>06.400.010-0</v>
          </cell>
          <cell r="B2915" t="str">
            <v>MONTAGEM DE PAINEL DE PARTIDA P/CONJ. ATE 5CV</v>
          </cell>
          <cell r="C2915" t="str">
            <v>UN</v>
          </cell>
        </row>
        <row r="2916">
          <cell r="A2916" t="str">
            <v>06.400.011-0</v>
          </cell>
          <cell r="B2916" t="str">
            <v>MONTAGEM DE PAINEL DE PARTIDA P/CONJ. DE 5,1 A 15CV</v>
          </cell>
          <cell r="C2916" t="str">
            <v>UN</v>
          </cell>
        </row>
        <row r="2917">
          <cell r="A2917" t="str">
            <v>06.400.012-0</v>
          </cell>
          <cell r="B2917" t="str">
            <v>MONTAGEM DE PAINEL DE PARTIDA P/CONJ. DE 15,1 A 40CV</v>
          </cell>
          <cell r="C2917" t="str">
            <v>UN</v>
          </cell>
        </row>
        <row r="2918">
          <cell r="A2918" t="str">
            <v>06.400.013-0</v>
          </cell>
          <cell r="B2918" t="str">
            <v>MONTAGEM DE PAINEL DE PARTIDA P/CONJ. DE 40,1 A 100CV</v>
          </cell>
          <cell r="C2918" t="str">
            <v>UN</v>
          </cell>
        </row>
        <row r="2919">
          <cell r="A2919" t="str">
            <v>06.400.014-0</v>
          </cell>
          <cell r="B2919" t="str">
            <v>MONTAGEM DE PAINEL DE PARTIDA P/CONJ. DE 100,1 A 400CV</v>
          </cell>
          <cell r="C2919" t="str">
            <v>UN</v>
          </cell>
        </row>
        <row r="2920">
          <cell r="A2920" t="str">
            <v>06.400.015-0</v>
          </cell>
          <cell r="B2920" t="str">
            <v>MONTAGEM DE PAINEL DE PARTIDA P/CONJ. DE 400,1 A 1000CV</v>
          </cell>
          <cell r="C2920" t="str">
            <v>UN</v>
          </cell>
        </row>
        <row r="2921">
          <cell r="A2921" t="str">
            <v>06.400.020-0</v>
          </cell>
          <cell r="B2921" t="str">
            <v>MONTAGEM DE CONJ. DE RECALQUE DE AGUA SUBTER. (PADRAO CEDAE)</v>
          </cell>
          <cell r="C2921" t="str">
            <v>UN</v>
          </cell>
        </row>
        <row r="2922">
          <cell r="A2922" t="str">
            <v>06.400.999-0</v>
          </cell>
          <cell r="B2922" t="str">
            <v>INDICE DA FAMILIA</v>
          </cell>
        </row>
        <row r="2923">
          <cell r="A2923" t="str">
            <v>06.500.010-0</v>
          </cell>
          <cell r="B2923" t="str">
            <v>CARVAO ANTRACITOSO P/TRAT. DE AGUA C/ T.E. 0,9 A 1MM - C.U.1,7MM</v>
          </cell>
          <cell r="C2923" t="str">
            <v>M3</v>
          </cell>
        </row>
        <row r="2924">
          <cell r="A2924" t="str">
            <v>06.500.999-0</v>
          </cell>
          <cell r="B2924" t="str">
            <v>INDICE DA FAMILIA</v>
          </cell>
        </row>
        <row r="2925">
          <cell r="A2925" t="str">
            <v>06.501.010-0</v>
          </cell>
          <cell r="B2925" t="str">
            <v>AREIA P/LEITO FILTRANTE, C/GRANULOM. 12 A 40 (1,68 A 0,42MM)</v>
          </cell>
          <cell r="C2925" t="str">
            <v>M3</v>
          </cell>
        </row>
        <row r="2926">
          <cell r="A2926" t="str">
            <v>06.501.999-0</v>
          </cell>
          <cell r="B2926" t="str">
            <v>INDICE DA FAMILIA</v>
          </cell>
        </row>
        <row r="2927">
          <cell r="A2927" t="str">
            <v>06.502.010-0</v>
          </cell>
          <cell r="B2927" t="str">
            <v>SEIXO P/LEITO FILTRANTE, DE 1.1/2" A 3/4" (38,1 19,1MM)</v>
          </cell>
          <cell r="C2927" t="str">
            <v>M3</v>
          </cell>
        </row>
        <row r="2928">
          <cell r="A2928" t="str">
            <v>06.502.999-0</v>
          </cell>
          <cell r="B2928" t="str">
            <v>INDICE DA FAMILIA</v>
          </cell>
        </row>
        <row r="2929">
          <cell r="A2929" t="str">
            <v>CATEGORIA 07 -ARGAMASSAS, INJEÇÕES E CONSOLIDAÇÕES</v>
          </cell>
        </row>
        <row r="2931">
          <cell r="A2931" t="str">
            <v>07.001.010-1</v>
          </cell>
          <cell r="B2931" t="str">
            <v>PASTA DE CIM. COMUM</v>
          </cell>
          <cell r="C2931" t="str">
            <v>M3</v>
          </cell>
        </row>
        <row r="2932">
          <cell r="A2932" t="str">
            <v>07.001.015-1</v>
          </cell>
          <cell r="B2932" t="str">
            <v>PASTA DE CIM. BRANCO</v>
          </cell>
          <cell r="C2932" t="str">
            <v>M3</v>
          </cell>
        </row>
        <row r="2933">
          <cell r="A2933" t="str">
            <v>07.001.020-1</v>
          </cell>
          <cell r="B2933" t="str">
            <v>PASTA DE CAL</v>
          </cell>
          <cell r="C2933" t="str">
            <v>M3</v>
          </cell>
        </row>
        <row r="2934">
          <cell r="A2934" t="str">
            <v>07.001.025-1</v>
          </cell>
          <cell r="B2934" t="str">
            <v>PASTA DE GESSO</v>
          </cell>
          <cell r="C2934" t="str">
            <v>M3</v>
          </cell>
        </row>
        <row r="2935">
          <cell r="A2935" t="str">
            <v>07.001.030-1</v>
          </cell>
          <cell r="B2935" t="str">
            <v>PASTA DE CIM. BRANCO E CAL, NO TRACO 1:1</v>
          </cell>
          <cell r="C2935" t="str">
            <v>M3</v>
          </cell>
        </row>
        <row r="2936">
          <cell r="A2936" t="str">
            <v>07.001.035-1</v>
          </cell>
          <cell r="B2936" t="str">
            <v>ARGAMASSA DE CIM. E AREIA NO TRACO 1:1</v>
          </cell>
          <cell r="C2936" t="str">
            <v>M3</v>
          </cell>
        </row>
        <row r="2937">
          <cell r="A2937" t="str">
            <v>07.001.040-1</v>
          </cell>
          <cell r="B2937" t="str">
            <v>ARGAMASSA DE CIM. E AREIA NO TRACO 1:1,5</v>
          </cell>
          <cell r="C2937" t="str">
            <v>M3</v>
          </cell>
        </row>
        <row r="2938">
          <cell r="A2938" t="str">
            <v>07.001.045-1</v>
          </cell>
          <cell r="B2938" t="str">
            <v>ARGAMASSA DE CIM. E AREIA NO TRACO 1:2</v>
          </cell>
          <cell r="C2938" t="str">
            <v>M3</v>
          </cell>
        </row>
        <row r="2939">
          <cell r="A2939" t="str">
            <v>07.001.050-1</v>
          </cell>
          <cell r="B2939" t="str">
            <v>ARGAMASSA DE CIM. E AREIA NO TRACO 1:3</v>
          </cell>
          <cell r="C2939" t="str">
            <v>M3</v>
          </cell>
        </row>
        <row r="2940">
          <cell r="A2940" t="str">
            <v>07.001.055-1</v>
          </cell>
          <cell r="B2940" t="str">
            <v>ARGAMASSA DE CIM. E AREIA NO TRACO 1:4</v>
          </cell>
          <cell r="C2940" t="str">
            <v>M3</v>
          </cell>
        </row>
        <row r="2941">
          <cell r="A2941" t="str">
            <v>07.001.060-1</v>
          </cell>
          <cell r="B2941" t="str">
            <v>ARGAMASSA DE CIM. E AREIA NO TRACO 1:5</v>
          </cell>
          <cell r="C2941" t="str">
            <v>M3</v>
          </cell>
        </row>
        <row r="2942">
          <cell r="A2942" t="str">
            <v>07.001.065-1</v>
          </cell>
          <cell r="B2942" t="str">
            <v>ARGAMASSA DE CIM. E AREIA NO TRACO 1:6</v>
          </cell>
          <cell r="C2942" t="str">
            <v>M3</v>
          </cell>
        </row>
        <row r="2943">
          <cell r="A2943" t="str">
            <v>07.001.070-1</v>
          </cell>
          <cell r="B2943" t="str">
            <v>ARGAMASSA DE CIM. E AREIA NO TRACO 1:8</v>
          </cell>
          <cell r="C2943" t="str">
            <v>M3</v>
          </cell>
        </row>
        <row r="2944">
          <cell r="A2944" t="str">
            <v>07.001.075-1</v>
          </cell>
          <cell r="B2944" t="str">
            <v>ARGAMASSA DE CIM. E PO-DE-PEDRA NO TRACO 1:3</v>
          </cell>
          <cell r="C2944" t="str">
            <v>M3</v>
          </cell>
        </row>
        <row r="2945">
          <cell r="A2945" t="str">
            <v>07.001.080-1</v>
          </cell>
          <cell r="B2945" t="str">
            <v>ARGAMASSA DE CIM. E PO-DE-PEDRA NO TRACO 1:4</v>
          </cell>
          <cell r="C2945" t="str">
            <v>M3</v>
          </cell>
        </row>
        <row r="2946">
          <cell r="A2946" t="str">
            <v>07.001.085-1</v>
          </cell>
          <cell r="B2946" t="str">
            <v>ARGAMASSA DE CIM., CAL E AREIA FINA NO TRACO 1:3:5</v>
          </cell>
          <cell r="C2946" t="str">
            <v>M3</v>
          </cell>
        </row>
        <row r="2947">
          <cell r="A2947" t="str">
            <v>07.001.090-1</v>
          </cell>
          <cell r="B2947" t="str">
            <v>ARGAMASSA DE CIM., CAL E AREIA FINA NO TRACO 1:3:8</v>
          </cell>
          <cell r="C2947" t="str">
            <v>M3</v>
          </cell>
        </row>
        <row r="2948">
          <cell r="A2948" t="str">
            <v>07.001.095-1</v>
          </cell>
          <cell r="B2948" t="str">
            <v>ARGAMASSA DE CIM. BRANCO, CAL E PO DE MARMORE NO TRACO 1:1:3</v>
          </cell>
          <cell r="C2948" t="str">
            <v>M3</v>
          </cell>
        </row>
        <row r="2949">
          <cell r="A2949" t="str">
            <v>07.001.100-1</v>
          </cell>
          <cell r="B2949" t="str">
            <v>ARGAMASSA DE CIM. E SAIBRO NO TRACO 1:2</v>
          </cell>
          <cell r="C2949" t="str">
            <v>M3</v>
          </cell>
        </row>
        <row r="2950">
          <cell r="A2950" t="str">
            <v>07.001.105-1</v>
          </cell>
          <cell r="B2950" t="str">
            <v>ARGAMASSA DE CIM. E SAIBRO NO TRACO 1:4</v>
          </cell>
          <cell r="C2950" t="str">
            <v>M3</v>
          </cell>
        </row>
        <row r="2951">
          <cell r="A2951" t="str">
            <v>07.001.110-1</v>
          </cell>
          <cell r="B2951" t="str">
            <v>ARGAMASSA DE CIM. E SAIBRO NO TRACO 1:6</v>
          </cell>
          <cell r="C2951" t="str">
            <v>M3</v>
          </cell>
        </row>
        <row r="2952">
          <cell r="A2952" t="str">
            <v>07.001.115-1</v>
          </cell>
          <cell r="B2952" t="str">
            <v>ARGAMASSA DE CIM. E SAIBRO NO TRACO 1:8</v>
          </cell>
          <cell r="C2952" t="str">
            <v>M3</v>
          </cell>
        </row>
        <row r="2953">
          <cell r="A2953" t="str">
            <v>07.001.120-1</v>
          </cell>
          <cell r="B2953" t="str">
            <v>ARGAMASSA DE CIM., SAIBRO E AREIA NO TRACO 1:2:2</v>
          </cell>
          <cell r="C2953" t="str">
            <v>M3</v>
          </cell>
        </row>
        <row r="2954">
          <cell r="A2954" t="str">
            <v>07.001.125-1</v>
          </cell>
          <cell r="B2954" t="str">
            <v>ARGAMASSA DE CIM., SAIBRO E AREIA NO TRACO 1:2:3</v>
          </cell>
          <cell r="C2954" t="str">
            <v>M3</v>
          </cell>
        </row>
        <row r="2955">
          <cell r="A2955" t="str">
            <v>07.001.130-1</v>
          </cell>
          <cell r="B2955" t="str">
            <v>ARGAMASSA DE CIM., SAIBRO E AREIA NO TRACO 1:3:3</v>
          </cell>
          <cell r="C2955" t="str">
            <v>M3</v>
          </cell>
        </row>
        <row r="2956">
          <cell r="A2956" t="str">
            <v>07.001.135-1</v>
          </cell>
          <cell r="B2956" t="str">
            <v>ARGAMASSA DE CIM., SAIBRO E AREIA NO TRACO 1:3:5</v>
          </cell>
          <cell r="C2956" t="str">
            <v>M3</v>
          </cell>
        </row>
        <row r="2957">
          <cell r="A2957" t="str">
            <v>07.001.140-1</v>
          </cell>
          <cell r="B2957" t="str">
            <v>ARGAMASSA DE CIM., CAL, SAIBRO E AREIA NO TRACO 1:2:4:4</v>
          </cell>
          <cell r="C2957" t="str">
            <v>M3</v>
          </cell>
        </row>
        <row r="2958">
          <cell r="A2958" t="str">
            <v>07.001.145-1</v>
          </cell>
          <cell r="B2958" t="str">
            <v>ARGAMASSA DE CIM. E AREIA PRETA DE EMBOCO NO TRACO 1:2</v>
          </cell>
          <cell r="C2958" t="str">
            <v>M3</v>
          </cell>
        </row>
        <row r="2959">
          <cell r="A2959" t="str">
            <v>07.001.150-1</v>
          </cell>
          <cell r="B2959" t="str">
            <v>ARGAMASSA DE CIM. E AREIA PRETA DE EMBOCO NO TRACO 1:4</v>
          </cell>
          <cell r="C2959" t="str">
            <v>M3</v>
          </cell>
        </row>
        <row r="2960">
          <cell r="A2960" t="str">
            <v>07.001.155-1</v>
          </cell>
          <cell r="B2960" t="str">
            <v>ARGAMASSA DE CIM. E AREIA PRETA DE EMBOCO NO TRACO 1:6</v>
          </cell>
          <cell r="C2960" t="str">
            <v>M3</v>
          </cell>
        </row>
        <row r="2961">
          <cell r="A2961" t="str">
            <v>07.001.999-0</v>
          </cell>
          <cell r="B2961" t="str">
            <v>INDICE 07.001PASTAS DE CIMENTO, CAL E GESSO</v>
          </cell>
        </row>
        <row r="2962">
          <cell r="A2962" t="str">
            <v>07.002.010-1</v>
          </cell>
          <cell r="B2962" t="str">
            <v>ARGAMASSA DE CIM. E AREIA NO TRACO 1:1</v>
          </cell>
          <cell r="C2962" t="str">
            <v>M3</v>
          </cell>
        </row>
        <row r="2963">
          <cell r="A2963" t="str">
            <v>07.002.015-1</v>
          </cell>
          <cell r="B2963" t="str">
            <v>ARGAMASSA DE CIM. E AREIA NO TRACO 1:1,5</v>
          </cell>
          <cell r="C2963" t="str">
            <v>M3</v>
          </cell>
        </row>
        <row r="2964">
          <cell r="A2964" t="str">
            <v>07.002.020-1</v>
          </cell>
          <cell r="B2964" t="str">
            <v>ARGAMASSA DE CIM. E AREIA NO TRACO 1:2</v>
          </cell>
          <cell r="C2964" t="str">
            <v>M3</v>
          </cell>
        </row>
        <row r="2965">
          <cell r="A2965" t="str">
            <v>07.002.025-1</v>
          </cell>
          <cell r="B2965" t="str">
            <v>ARGAMASSA DE CIM. E AREIA NO TRACO 1:3</v>
          </cell>
          <cell r="C2965" t="str">
            <v>M3</v>
          </cell>
        </row>
        <row r="2966">
          <cell r="A2966" t="str">
            <v>07.002.030-1</v>
          </cell>
          <cell r="B2966" t="str">
            <v>ARGAMASSA DE CIM. E AREIA NO TRACO 1:4</v>
          </cell>
          <cell r="C2966" t="str">
            <v>M3</v>
          </cell>
        </row>
        <row r="2967">
          <cell r="A2967" t="str">
            <v>07.002.035-1</v>
          </cell>
          <cell r="B2967" t="str">
            <v>ARGAMASSA DE CIM. E AREIA NO TRACO 1:5</v>
          </cell>
          <cell r="C2967" t="str">
            <v>M3</v>
          </cell>
        </row>
        <row r="2968">
          <cell r="A2968" t="str">
            <v>07.002.040-1</v>
          </cell>
          <cell r="B2968" t="str">
            <v>ARGAMASSA DE CIM. E AREIA NO TRACO 1:6</v>
          </cell>
          <cell r="C2968" t="str">
            <v>M3</v>
          </cell>
        </row>
        <row r="2969">
          <cell r="A2969" t="str">
            <v>07.002.045-1</v>
          </cell>
          <cell r="B2969" t="str">
            <v>ARGAMASSA DE CIM. E AREIA NO TRACO 1:8</v>
          </cell>
          <cell r="C2969" t="str">
            <v>M3</v>
          </cell>
        </row>
        <row r="2970">
          <cell r="A2970" t="str">
            <v>07.002.999-0</v>
          </cell>
          <cell r="B2970" t="str">
            <v>INDICE 07.002.ARGAMASSA</v>
          </cell>
        </row>
        <row r="2971">
          <cell r="A2971" t="str">
            <v>07.003.010-1</v>
          </cell>
          <cell r="B2971" t="str">
            <v>ARGAMASSA DE CIM. E PO-DE-PEDRA NO TRACO 1:3</v>
          </cell>
          <cell r="C2971" t="str">
            <v>M3</v>
          </cell>
        </row>
        <row r="2972">
          <cell r="A2972" t="str">
            <v>07.003.015-1</v>
          </cell>
          <cell r="B2972" t="str">
            <v>ARGAMASSA DE CIM. E PO-DE-PEDRA NO TRACO 1:4</v>
          </cell>
          <cell r="C2972" t="str">
            <v>M3</v>
          </cell>
        </row>
        <row r="2973">
          <cell r="A2973" t="str">
            <v>07.003.999-0</v>
          </cell>
          <cell r="B2973" t="str">
            <v>INDICE 07.003.ARGAMASSA DE CIMENTO E PO-DE-PEDRA</v>
          </cell>
        </row>
        <row r="2974">
          <cell r="A2974" t="str">
            <v>07.005.010-1</v>
          </cell>
          <cell r="B2974" t="str">
            <v>ARGAMASSA DE CIM., CAL E AREIA FINA NO TRACO 1:3:5</v>
          </cell>
          <cell r="C2974" t="str">
            <v>M3</v>
          </cell>
        </row>
        <row r="2975">
          <cell r="A2975" t="str">
            <v>07.005.015-1</v>
          </cell>
          <cell r="B2975" t="str">
            <v>ARGAMASSA DE CIM., CAL E AREIA FINA NO TRACO 1:3:8</v>
          </cell>
          <cell r="C2975" t="str">
            <v>M3</v>
          </cell>
        </row>
        <row r="2976">
          <cell r="A2976" t="str">
            <v>07.005.020-1</v>
          </cell>
          <cell r="B2976" t="str">
            <v>ARGAMASSA DE CIM. BRANCO, CAL E PO DE MARMORE NO TRACO 1:1:3</v>
          </cell>
          <cell r="C2976" t="str">
            <v>M3</v>
          </cell>
        </row>
        <row r="2977">
          <cell r="A2977" t="str">
            <v>07.005.999-0</v>
          </cell>
          <cell r="B2977" t="str">
            <v>INDICE 07.005.ARGAMASSA DE CIMENTO,AREIA,PO-DE-MARMORE</v>
          </cell>
        </row>
        <row r="2978">
          <cell r="A2978" t="str">
            <v>07.006.010-1</v>
          </cell>
          <cell r="B2978" t="str">
            <v>ARGAMASSA DE CIM. E SAIBRO NO TRACO 1:2</v>
          </cell>
          <cell r="C2978" t="str">
            <v>M3</v>
          </cell>
        </row>
        <row r="2979">
          <cell r="A2979" t="str">
            <v>07.006.015-1</v>
          </cell>
          <cell r="B2979" t="str">
            <v>ARGAMASSA DE CIM. E SAIBRO NO TRACO 1:4</v>
          </cell>
          <cell r="C2979" t="str">
            <v>M3</v>
          </cell>
        </row>
        <row r="2980">
          <cell r="A2980" t="str">
            <v>07.006.020-1</v>
          </cell>
          <cell r="B2980" t="str">
            <v>ARGAMASSA DE CIM. E SAIBRO NO TRACO 1:6</v>
          </cell>
          <cell r="C2980" t="str">
            <v>M3</v>
          </cell>
        </row>
        <row r="2981">
          <cell r="A2981" t="str">
            <v>07.006.025-1</v>
          </cell>
          <cell r="B2981" t="str">
            <v>ARGAMASSA DE CIM. E SAIBRO NO TRACO 1:8</v>
          </cell>
          <cell r="C2981" t="str">
            <v>M3</v>
          </cell>
        </row>
        <row r="2982">
          <cell r="A2982" t="str">
            <v>07.006.999-0</v>
          </cell>
          <cell r="B2982" t="str">
            <v>INDICE 07.006.ARGAMASSA DE CIMENTO E SAIBRO</v>
          </cell>
        </row>
        <row r="2983">
          <cell r="A2983" t="str">
            <v>07.007.010-1</v>
          </cell>
          <cell r="B2983" t="str">
            <v>ARGAMASSA DE CIM., SAIBRO E AREIA NO TRACO 1:2:2</v>
          </cell>
          <cell r="C2983" t="str">
            <v>M3</v>
          </cell>
        </row>
        <row r="2984">
          <cell r="A2984" t="str">
            <v>07.007.015-1</v>
          </cell>
          <cell r="B2984" t="str">
            <v>ARGAMASSA DE CIM., SAIBRO E AREIA NO TRACO 1:2:3</v>
          </cell>
          <cell r="C2984" t="str">
            <v>M3</v>
          </cell>
        </row>
        <row r="2985">
          <cell r="A2985" t="str">
            <v>07.007.020-1</v>
          </cell>
          <cell r="B2985" t="str">
            <v>ARGAMASSA DE CIM., SAIBRO E AREIA NO TRACO 1:3:3</v>
          </cell>
          <cell r="C2985" t="str">
            <v>M3</v>
          </cell>
        </row>
        <row r="2986">
          <cell r="A2986" t="str">
            <v>07.007.025-1</v>
          </cell>
          <cell r="B2986" t="str">
            <v>ARGAMASSA DE CIM., SAIBRO E AREIA NO TRACO 1:3:5</v>
          </cell>
          <cell r="C2986" t="str">
            <v>M3</v>
          </cell>
        </row>
        <row r="2987">
          <cell r="A2987" t="str">
            <v>07.007.999-0</v>
          </cell>
          <cell r="B2987" t="str">
            <v>INDICE 07.007.ARGAMASSA DE CIMENTO SAIBRO E AREIA</v>
          </cell>
        </row>
        <row r="2988">
          <cell r="A2988" t="str">
            <v>07.008.010-1</v>
          </cell>
          <cell r="B2988" t="str">
            <v>ARGAMASSA DE CIM., CAL, SAIBRO E AREIA NO TRACO 1:2:4:4</v>
          </cell>
          <cell r="C2988" t="str">
            <v>M3</v>
          </cell>
        </row>
        <row r="2989">
          <cell r="A2989" t="str">
            <v>07.008.999-0</v>
          </cell>
          <cell r="B2989" t="str">
            <v>INDICE 07.008.ARGAMASSA DE CIMENTO,CAL,SAIBRO E AREIA</v>
          </cell>
        </row>
        <row r="2990">
          <cell r="A2990" t="str">
            <v>07.009.010-1</v>
          </cell>
          <cell r="B2990" t="str">
            <v>ARGAMASSA DE CIM. E AREIA PRETA DE EMBOCO NO TRACO 1:2</v>
          </cell>
          <cell r="C2990" t="str">
            <v>M3</v>
          </cell>
        </row>
        <row r="2991">
          <cell r="A2991" t="str">
            <v>07.009.015-1</v>
          </cell>
          <cell r="B2991" t="str">
            <v>ARGAMASSA DE CIM. E AREIA PRETA DE EMBOCO NO TRACO 1:4</v>
          </cell>
          <cell r="C2991" t="str">
            <v>M3</v>
          </cell>
        </row>
        <row r="2992">
          <cell r="A2992" t="str">
            <v>07.009.020-1</v>
          </cell>
          <cell r="B2992" t="str">
            <v>ARGAMASSA DE CIM. E AREIA PRETA DE EMBOCO NO TRACO 1:6</v>
          </cell>
          <cell r="C2992" t="str">
            <v>M3</v>
          </cell>
        </row>
        <row r="2993">
          <cell r="A2993" t="str">
            <v>07.009.999-0</v>
          </cell>
          <cell r="B2993" t="str">
            <v>INDICE 07.009.ARGAMASSA DE CIMENTO E AREIA PRETA</v>
          </cell>
        </row>
        <row r="2994">
          <cell r="A2994" t="str">
            <v>07.030.010-1</v>
          </cell>
          <cell r="B2994" t="str">
            <v>ENCHIMENTO DE AREIA, P/MEIO DE BOMBA</v>
          </cell>
          <cell r="C2994" t="str">
            <v>M3</v>
          </cell>
        </row>
        <row r="2995">
          <cell r="A2995" t="str">
            <v>07.030.999-0</v>
          </cell>
          <cell r="B2995" t="str">
            <v>INDICE 07.030.ENCHIMENTO AREIA POR BOMBA</v>
          </cell>
        </row>
        <row r="2996">
          <cell r="A2996" t="str">
            <v>07.050.025-1</v>
          </cell>
          <cell r="B2996" t="str">
            <v>INJECAO DE CALDA DE CIM., ADMIT. UMA PRODUCAO MEDIA BRUTA DE2 SACOS/H</v>
          </cell>
          <cell r="C2996" t="str">
            <v>SACO</v>
          </cell>
        </row>
        <row r="2997">
          <cell r="A2997" t="str">
            <v>07.050.030-1</v>
          </cell>
          <cell r="B2997" t="str">
            <v>INJECAO DE CALDA DE CIM., ADMIT. UMA PRODUCAO MEDIA BRUTA DE1 SACO/H</v>
          </cell>
          <cell r="C2997" t="str">
            <v>SACO</v>
          </cell>
        </row>
        <row r="2998">
          <cell r="A2998" t="str">
            <v>07.050.035-1</v>
          </cell>
          <cell r="B2998" t="str">
            <v>INJECAO DE CALDA DE CIM., ADMIT. UMA PRODUCAO MEDIA BRUTA DE0,5 SACO/H</v>
          </cell>
          <cell r="C2998" t="str">
            <v>SACO</v>
          </cell>
        </row>
        <row r="2999">
          <cell r="A2999" t="str">
            <v>07.050.999-0</v>
          </cell>
          <cell r="B2999" t="str">
            <v>INDICE 07.050.INJECAO CALDO DE CONCRETO</v>
          </cell>
        </row>
        <row r="3000">
          <cell r="A3000" t="str">
            <v>07.100.010-1</v>
          </cell>
          <cell r="B3000" t="str">
            <v>INJECAO DE ARG. DE CIM. E AREIA, TRACO 1:6, UTILIZ. EQUIP. DE AR COMPR., ADMIT. UMA PRODUCAO MEDIA BRUTA DE 1,00M3/H</v>
          </cell>
          <cell r="C3000" t="str">
            <v>M3</v>
          </cell>
        </row>
        <row r="3001">
          <cell r="A3001" t="str">
            <v>07.100.015-1</v>
          </cell>
          <cell r="B3001" t="str">
            <v>INJECAO DE ARG. DE CIM. E AREIA, TRACO 1:6, UTILIZ. EQUIP. DE AR COMPR., ADMIT. UMA PRODUCAO MEDIA BRUTA DE 0,75M3/H</v>
          </cell>
          <cell r="C3001" t="str">
            <v>M3</v>
          </cell>
        </row>
        <row r="3002">
          <cell r="A3002" t="str">
            <v>07.100.020-1</v>
          </cell>
          <cell r="B3002" t="str">
            <v>INJECAO DE ARG. DE CIM. E AREIA, TRACO 1:6, UTILIZ. EQUIP. DE AR COMPR., ADMIT. UMA PRODUCAO MEDIA BRUTA DE 0,50M3/H</v>
          </cell>
          <cell r="C3002" t="str">
            <v>M3</v>
          </cell>
        </row>
        <row r="3003">
          <cell r="A3003" t="str">
            <v>07.100.025-1</v>
          </cell>
          <cell r="B3003" t="str">
            <v>INJECAO DE ARG. DE CIM. E AREIA, TRACO 1:6, UTILIZ. EQUIP. DE AR COMPR., ADMIT. UMA PRODUCAO MEDIA BRUTA DE 0,25M3/H</v>
          </cell>
          <cell r="C3003" t="str">
            <v>M3</v>
          </cell>
        </row>
        <row r="3004">
          <cell r="A3004" t="str">
            <v>07.100.040-1</v>
          </cell>
          <cell r="B3004" t="str">
            <v>INJECAO DE ARG. DE CIM. E AREIA, UTILIZ. BOMBA DE ARG. C/MISTURADORA, DESTINADA A EXEC. DE FUNDACOES</v>
          </cell>
          <cell r="C3004" t="str">
            <v>M3</v>
          </cell>
        </row>
        <row r="3005">
          <cell r="A3005" t="str">
            <v>07.100.999-0</v>
          </cell>
          <cell r="B3005" t="str">
            <v>INDICE 07.100.INJECAO DE ARGAMASSA DE CIM./AREIA 1:6</v>
          </cell>
        </row>
        <row r="3006">
          <cell r="A3006" t="str">
            <v>07.150.010-1</v>
          </cell>
          <cell r="B3006" t="str">
            <v>INJECAO P/TRAT. DE SOLO DE FUNDACAO C/RESINA EPOXICA OU OUTROS MAT. QUIMICOS</v>
          </cell>
          <cell r="C3006" t="str">
            <v>KG</v>
          </cell>
        </row>
        <row r="3007">
          <cell r="A3007" t="str">
            <v>07.150.020-1</v>
          </cell>
          <cell r="B3007" t="str">
            <v>APLICACAO DE RESINA EPOXICA EM COLAGEM DE PECAS DE CONCR., EXCL. FORN. DOS MAT.</v>
          </cell>
          <cell r="C3007" t="str">
            <v>KG</v>
          </cell>
        </row>
        <row r="3008">
          <cell r="A3008" t="str">
            <v>07.150.999-0</v>
          </cell>
          <cell r="B3008" t="str">
            <v>INDICE 07.150.INJECAO PARA TRATAMENTO DE SOLO</v>
          </cell>
        </row>
        <row r="3009">
          <cell r="A3009" t="str">
            <v>07.160.012-1</v>
          </cell>
          <cell r="B3009" t="str">
            <v>INJECAO DE RESINA EPOXICA, EM FISSURAS DE CONCR. ESTRUTURAL</v>
          </cell>
          <cell r="C3009" t="str">
            <v>KG</v>
          </cell>
        </row>
        <row r="3010">
          <cell r="A3010" t="str">
            <v>07.160.020-1</v>
          </cell>
          <cell r="B3010" t="str">
            <v>APLICACAO DE RESINA EPOXICA EM COLAGEM DE PECAS DE CONCR., INCL. MAT.</v>
          </cell>
          <cell r="C3010" t="str">
            <v>KG</v>
          </cell>
        </row>
        <row r="3011">
          <cell r="A3011" t="str">
            <v>07.160.999-0</v>
          </cell>
          <cell r="B3011" t="str">
            <v>INDICE 07.160.INJECAO E APLICACAO RESINA EPOXICA C/FORNECIMENTO</v>
          </cell>
        </row>
        <row r="3012">
          <cell r="A3012" t="str">
            <v>07.170.010-1</v>
          </cell>
          <cell r="B3012" t="str">
            <v>ARGAMASSA DE CIM. E AREIA NO TRACO 1:3, C/ADICAO DE COLA A BASE DE RESINAS SINTETICAS DE ALTA ADERENCIA</v>
          </cell>
          <cell r="C3012" t="str">
            <v>M3</v>
          </cell>
        </row>
        <row r="3013">
          <cell r="A3013" t="str">
            <v>07.170.999-0</v>
          </cell>
          <cell r="B3013" t="str">
            <v>INDICE 07.170.ARGAMASSA CIM. E AREIA 1:3 - SIKAFIX</v>
          </cell>
        </row>
        <row r="3014">
          <cell r="A3014" t="str">
            <v>CATEGORIA 08 -BASES E PAVIMENTOS</v>
          </cell>
        </row>
        <row r="3016">
          <cell r="A3016" t="str">
            <v>08.001.001-0</v>
          </cell>
          <cell r="B3016" t="str">
            <v>BASE DE MACADAME SIMPLES</v>
          </cell>
          <cell r="C3016" t="str">
            <v>M3</v>
          </cell>
        </row>
        <row r="3017">
          <cell r="A3017" t="str">
            <v>08.001.002-0</v>
          </cell>
          <cell r="B3017" t="str">
            <v>BASE DE BRITA GRADUADA</v>
          </cell>
          <cell r="C3017" t="str">
            <v>M3</v>
          </cell>
        </row>
        <row r="3018">
          <cell r="A3018" t="str">
            <v>08.001.003-0</v>
          </cell>
          <cell r="B3018" t="str">
            <v>BASE DE BRITA CORRIDA</v>
          </cell>
          <cell r="C3018" t="str">
            <v>M3</v>
          </cell>
        </row>
        <row r="3019">
          <cell r="A3019" t="str">
            <v>08.001.999-0</v>
          </cell>
          <cell r="B3019" t="str">
            <v>INDICE 08.001BASE MACADAME SIMPLES</v>
          </cell>
        </row>
        <row r="3020">
          <cell r="A3020" t="str">
            <v>08.002.001-0</v>
          </cell>
          <cell r="B3020" t="str">
            <v>BASE DE MACADAME HIDR.</v>
          </cell>
          <cell r="C3020" t="str">
            <v>M3</v>
          </cell>
        </row>
        <row r="3021">
          <cell r="A3021" t="str">
            <v>08.002.999-0</v>
          </cell>
          <cell r="B3021" t="str">
            <v>INDICE 08.002BASE MACADAME HIDRAULICO</v>
          </cell>
        </row>
        <row r="3022">
          <cell r="A3022" t="str">
            <v>08.003.001-0</v>
          </cell>
          <cell r="B3022" t="str">
            <v>BASE OU SUB-BASE ESTABILIZ. GRANULOMETRICAMENTE C/MIST. DE 2OU MAIS MAT.</v>
          </cell>
          <cell r="C3022" t="str">
            <v>M3</v>
          </cell>
        </row>
        <row r="3023">
          <cell r="A3023" t="str">
            <v>08.003.002-0</v>
          </cell>
          <cell r="B3023" t="str">
            <v>BASE OU SUB-BASE ESTABILIZ. S/MIST. DE  MAT.</v>
          </cell>
          <cell r="C3023" t="str">
            <v>M3</v>
          </cell>
        </row>
        <row r="3024">
          <cell r="A3024" t="str">
            <v>08.003.999-0</v>
          </cell>
          <cell r="B3024" t="str">
            <v>INDICE 08.003BASE OU SUB-BASE ESTABILIZADORA</v>
          </cell>
        </row>
        <row r="3025">
          <cell r="A3025" t="str">
            <v>08.004.001-0</v>
          </cell>
          <cell r="B3025" t="str">
            <v>BASE DE SOLO-CIM. EXECUTADO "IN LOCO"</v>
          </cell>
          <cell r="C3025" t="str">
            <v>M3</v>
          </cell>
        </row>
        <row r="3026">
          <cell r="A3026" t="str">
            <v>08.004.002-0</v>
          </cell>
          <cell r="B3026" t="str">
            <v>BASE DE SOLO-CIM. EXECUTADO "IN LOCO", C/MAT. MISTURADOS NAUSINA</v>
          </cell>
          <cell r="C3026" t="str">
            <v>M3</v>
          </cell>
        </row>
        <row r="3027">
          <cell r="A3027" t="str">
            <v>08.004.003-0</v>
          </cell>
          <cell r="B3027" t="str">
            <v>BASE DE SOLO ESTABILIZ., C/MAT. MISTURADOS NA USINA</v>
          </cell>
          <cell r="C3027" t="str">
            <v>M3</v>
          </cell>
        </row>
        <row r="3028">
          <cell r="A3028" t="str">
            <v>08.004.999-0</v>
          </cell>
          <cell r="B3028" t="str">
            <v>INDICE 08.004BASE DE SOLO-CIMENTO</v>
          </cell>
        </row>
        <row r="3029">
          <cell r="A3029" t="str">
            <v>08.005.001-0</v>
          </cell>
          <cell r="B3029" t="str">
            <v>BASE DE MACADAME CIMENTADO DE MIST. PREVIA, TRACO 1:15</v>
          </cell>
          <cell r="C3029" t="str">
            <v>M3</v>
          </cell>
        </row>
        <row r="3030">
          <cell r="A3030" t="str">
            <v>08.005.002-0</v>
          </cell>
          <cell r="B3030" t="str">
            <v>BASE DE MACADAME CIMENTADO DE MIST. PREVIA, TRACO 1:19</v>
          </cell>
          <cell r="C3030" t="str">
            <v>M3</v>
          </cell>
        </row>
        <row r="3031">
          <cell r="A3031" t="str">
            <v>08.005.003-0</v>
          </cell>
          <cell r="B3031" t="str">
            <v>BASE DE MACADAME CIMENTADO DE MIST. PREVIA, TRACO 1:24</v>
          </cell>
          <cell r="C3031" t="str">
            <v>M3</v>
          </cell>
        </row>
        <row r="3032">
          <cell r="A3032" t="str">
            <v>08.005.999-0</v>
          </cell>
          <cell r="B3032" t="str">
            <v>INDICE 08.005BASE MACADAME CIMENTADO</v>
          </cell>
        </row>
        <row r="3033">
          <cell r="A3033" t="str">
            <v>08.006.003-0</v>
          </cell>
          <cell r="B3033" t="str">
            <v>ARRANCAMENTO E REASSENTAM.DE PARALELEP.,INCL.FORN.DE PO-DE-PEDRA E REJUNT.C/BETUME E CASCALHINHO,EXCL.FORN.DO PARALELEP.</v>
          </cell>
          <cell r="C3033" t="str">
            <v>M2</v>
          </cell>
        </row>
        <row r="3034">
          <cell r="A3034" t="str">
            <v>08.006.004-0</v>
          </cell>
          <cell r="B3034" t="str">
            <v>ASSENTAMENTO DE PARALELEP., C/REAPROV. DOS MESMOS, FORN. DEPO-DE-PEDRA E REJUNT. C/BETUME E CASCALHINHO</v>
          </cell>
          <cell r="C3034" t="str">
            <v>M2</v>
          </cell>
        </row>
        <row r="3035">
          <cell r="A3035" t="str">
            <v>08.006.010-0</v>
          </cell>
          <cell r="B3035" t="str">
            <v>REJUNTAMENTO DE PAVIMENT. DE PARALELEP. C/BETUME E CASCALHINHO, EXCL. O FORN. DO BETUME</v>
          </cell>
          <cell r="C3035" t="str">
            <v>M2</v>
          </cell>
        </row>
        <row r="3036">
          <cell r="A3036" t="str">
            <v>08.006.011-0</v>
          </cell>
          <cell r="B3036" t="str">
            <v>REJUNTAMENTO DE PAVIMENT. DE PARALELEP. C/BETUME E CASCALHINHO, C/FORN. DE TODOS OS MAT.</v>
          </cell>
          <cell r="C3036" t="str">
            <v>M2</v>
          </cell>
        </row>
        <row r="3037">
          <cell r="A3037" t="str">
            <v>08.006.999-0</v>
          </cell>
          <cell r="B3037" t="str">
            <v>INDICE 08.006ASSENT.PARALELEPIPEDO</v>
          </cell>
        </row>
        <row r="3038">
          <cell r="A3038" t="str">
            <v>08.007.001-0</v>
          </cell>
          <cell r="B3038" t="str">
            <v>ARRANCAMENTO E REASSENTAM. DE PARALELEP., INCL. PO-DE-PEDRAE REJUNT. C/CIM. E AREIA 1:3, EXCL. FORN. DO PARALELEP.</v>
          </cell>
          <cell r="C3038" t="str">
            <v>M2</v>
          </cell>
        </row>
        <row r="3039">
          <cell r="A3039" t="str">
            <v>08.007.002-0</v>
          </cell>
          <cell r="B3039" t="str">
            <v>ASSENTAMENTO DE PARALELEP., C/REAPROV. DO MESMO, FORN. DE PO-DE-PEDRA E REJUNT. C/CIM. E AREIA 1:3</v>
          </cell>
          <cell r="C3039" t="str">
            <v>M2</v>
          </cell>
        </row>
        <row r="3040">
          <cell r="A3040" t="str">
            <v>08.007.999-0</v>
          </cell>
          <cell r="B3040" t="str">
            <v>INDICE 08.007ARRANCAM.E REASSENT. DE PARALELEPIPEDO</v>
          </cell>
        </row>
        <row r="3041">
          <cell r="A3041" t="str">
            <v>08.008.001-0</v>
          </cell>
          <cell r="B3041" t="str">
            <v>ARRANCAMENTO E REASSENTAM. DE PARALELEP., INCL. FORN. DE PO-DE-PEDRA, EXCL. REJUNT. E FORN. DOS PARALELEP.</v>
          </cell>
          <cell r="C3041" t="str">
            <v>M2</v>
          </cell>
        </row>
        <row r="3042">
          <cell r="A3042" t="str">
            <v>08.008.002-0</v>
          </cell>
          <cell r="B3042" t="str">
            <v>ASSENTAMENTO DE PARALELEP., C/REAPROV. DOS MESMOS E FORN. DEPO-DE-PEDRA, EXCL. REJUNT.</v>
          </cell>
          <cell r="C3042" t="str">
            <v>M2</v>
          </cell>
        </row>
        <row r="3043">
          <cell r="A3043" t="str">
            <v>08.008.999-0</v>
          </cell>
          <cell r="B3043" t="str">
            <v>INDICE 08.008ARRANCMENT.E REASSENT.PARALELEP.EXC.REJUNT.</v>
          </cell>
        </row>
        <row r="3044">
          <cell r="A3044" t="str">
            <v>08.009.003-0</v>
          </cell>
          <cell r="B3044" t="str">
            <v>PAVIMENTACAO C/PARALELEP., SOBRE COLCHAO DE PO-DE-PEDRA E REJUNT. C/CIM. E AREIA 1:3, INCL. FORN. DOS MAT.</v>
          </cell>
          <cell r="C3044" t="str">
            <v>M2</v>
          </cell>
        </row>
        <row r="3045">
          <cell r="A3045" t="str">
            <v>08.009.005-0</v>
          </cell>
          <cell r="B3045" t="str">
            <v>PAVIMENTACAO C/PARALELEP., SOBRE COLCHAO DE PO-DE-PEDRA E REJUNT. C/BETUME E CASCALHINHO, INCL. FORN. DOS MAT.</v>
          </cell>
          <cell r="C3045" t="str">
            <v>M2</v>
          </cell>
        </row>
        <row r="3046">
          <cell r="A3046" t="str">
            <v>08.009.999-0</v>
          </cell>
          <cell r="B3046" t="str">
            <v>INDICE 08.009PAVIM.C/PARALELEPIPEDO</v>
          </cell>
        </row>
        <row r="3047">
          <cell r="A3047" t="str">
            <v>08.010.001-0</v>
          </cell>
          <cell r="B3047" t="str">
            <v>PAVIMENTACAO C/PARALELEP.SOBRE COLCHAO DE PO-DE-PEDRA,BASE DE CONCR.MAGRO, REJUNT.C/BETUME E CASCALHINHO, INCL.FORN.MAT.</v>
          </cell>
          <cell r="C3047" t="str">
            <v>M2</v>
          </cell>
        </row>
        <row r="3048">
          <cell r="A3048" t="str">
            <v>08.010.005-0</v>
          </cell>
          <cell r="B3048" t="str">
            <v>SARJETA-GUIA DE PARALELEP. (1 FIADA ASSENTE SOBRE CONCR., INCL. ESTA, REJUNT. C/CIM. E AREIA 1:3, P/PAVIMENT. BETUMINOSA</v>
          </cell>
          <cell r="C3048" t="str">
            <v>M</v>
          </cell>
        </row>
        <row r="3049">
          <cell r="A3049" t="str">
            <v>08.010.999-0</v>
          </cell>
          <cell r="B3049" t="str">
            <v>INDICE 08.010PAVIMENT. COM PARALELEPIPEDO</v>
          </cell>
        </row>
        <row r="3050">
          <cell r="A3050" t="str">
            <v>08.011.001-0</v>
          </cell>
          <cell r="B3050" t="str">
            <v>SARJETA DE PARALELEP., (3 FIADAS) ASSENTE SOBRE COLCHAO DE PO-DE-PEDRA</v>
          </cell>
          <cell r="C3050" t="str">
            <v>M</v>
          </cell>
        </row>
        <row r="3051">
          <cell r="A3051" t="str">
            <v>08.011.999-0</v>
          </cell>
          <cell r="B3051" t="str">
            <v>INDICE 08.011SARJETA DE PARALELEPIPEDO</v>
          </cell>
        </row>
        <row r="3052">
          <cell r="A3052" t="str">
            <v>08.012.001-0</v>
          </cell>
          <cell r="B3052" t="str">
            <v>LEVANTAMENTO E REASSENTAM. DE MEIO-FIO</v>
          </cell>
          <cell r="C3052" t="str">
            <v>M</v>
          </cell>
        </row>
        <row r="3053">
          <cell r="A3053" t="str">
            <v>08.012.003-0</v>
          </cell>
          <cell r="B3053" t="str">
            <v>LEVANTAMENTO E  REASSENTAM. DE TENTO OU TRAVESSAO</v>
          </cell>
          <cell r="C3053" t="str">
            <v>M</v>
          </cell>
        </row>
        <row r="3054">
          <cell r="A3054" t="str">
            <v>08.012.004-0</v>
          </cell>
          <cell r="B3054" t="str">
            <v>REASSENTAMENTO DE MEIO-FIO</v>
          </cell>
          <cell r="C3054" t="str">
            <v>M</v>
          </cell>
        </row>
        <row r="3055">
          <cell r="A3055" t="str">
            <v>08.012.005-0</v>
          </cell>
          <cell r="B3055" t="str">
            <v>REASSENTAMENTO DE TENTO OU TRAVESSAO</v>
          </cell>
          <cell r="C3055" t="str">
            <v>M</v>
          </cell>
        </row>
        <row r="3056">
          <cell r="A3056" t="str">
            <v>08.012.999-0</v>
          </cell>
          <cell r="B3056" t="str">
            <v>INDICE 08.012LEVANT.REASSENT. DE MEIO FIO</v>
          </cell>
        </row>
        <row r="3057">
          <cell r="A3057" t="str">
            <v>08.013.005-0</v>
          </cell>
          <cell r="B3057" t="str">
            <v>TRAVESSAO OU TENTO DE GRAN.</v>
          </cell>
          <cell r="C3057" t="str">
            <v>M</v>
          </cell>
        </row>
        <row r="3058">
          <cell r="A3058" t="str">
            <v>08.013.999-0</v>
          </cell>
          <cell r="B3058" t="str">
            <v>INDICE 08.013MEIO FIO RETO GRANITO</v>
          </cell>
        </row>
        <row r="3059">
          <cell r="A3059" t="str">
            <v>08.014.001-0</v>
          </cell>
          <cell r="B3059" t="str">
            <v>REGULARIZACAO DE PAVIMENT. C/APROV. DE PAV. EXIST. P/MEIO DEMACADAME BETUMINOSO DE MIST. PREVIA A FRIO</v>
          </cell>
          <cell r="C3059" t="str">
            <v>M3</v>
          </cell>
        </row>
        <row r="3060">
          <cell r="A3060" t="str">
            <v>08.014.002-0</v>
          </cell>
          <cell r="B3060" t="str">
            <v>REGULARIZACAO DE PAVIMENT. C/APROV. DE PAV. EXIST. C/CAMADADE CONCR. BETUMINOSO</v>
          </cell>
          <cell r="C3060" t="str">
            <v>M3</v>
          </cell>
        </row>
        <row r="3061">
          <cell r="A3061" t="str">
            <v>08.014.999-0</v>
          </cell>
          <cell r="B3061" t="str">
            <v>INDICE 08.014REGULARIZ. PAVIMENT.</v>
          </cell>
        </row>
        <row r="3062">
          <cell r="A3062" t="str">
            <v>08.015.002-0</v>
          </cell>
          <cell r="B3062" t="str">
            <v>REVESTIMENTO DO TIPO "TRATAMENTO SUPERFICIAL BETUMINOSO SIMPLES"</v>
          </cell>
          <cell r="C3062" t="str">
            <v>M2</v>
          </cell>
        </row>
        <row r="3063">
          <cell r="A3063" t="str">
            <v>08.015.003-0</v>
          </cell>
          <cell r="B3063" t="str">
            <v>REVESTIMENTO DO TIPO "TRATAMENTO SUPERFICIAL BETUMINOSO DUPLO"</v>
          </cell>
          <cell r="C3063" t="str">
            <v>M2</v>
          </cell>
        </row>
        <row r="3064">
          <cell r="A3064" t="str">
            <v>08.015.005-0</v>
          </cell>
          <cell r="B3064" t="str">
            <v>MACADAME BETUMINOSO DE PENETRACAO DIRETA</v>
          </cell>
          <cell r="C3064" t="str">
            <v>M3</v>
          </cell>
        </row>
        <row r="3065">
          <cell r="A3065" t="str">
            <v>08.015.008-0</v>
          </cell>
          <cell r="B3065" t="str">
            <v>PRE-MISTURA A FRIO</v>
          </cell>
          <cell r="C3065" t="str">
            <v>M3</v>
          </cell>
        </row>
        <row r="3066">
          <cell r="A3066" t="str">
            <v>08.015.010-0</v>
          </cell>
          <cell r="B3066" t="str">
            <v>REVESTIMENTO DE CONCR. BETUMINOSO USINADO A QUENTE, C/ 8CM DE ESP., EXECUTADO EM 2 CAMADAS</v>
          </cell>
          <cell r="C3066" t="str">
            <v>M2</v>
          </cell>
        </row>
        <row r="3067">
          <cell r="A3067" t="str">
            <v>08.015.011-0</v>
          </cell>
          <cell r="B3067" t="str">
            <v>REVESTIMENTO DE CONCR. BETUMINOSO USINADO A QUENTE, C/ 10CMDE ESP. EXEC. EM 2 CAMADAS</v>
          </cell>
          <cell r="C3067" t="str">
            <v>M2</v>
          </cell>
        </row>
        <row r="3068">
          <cell r="A3068" t="str">
            <v>08.015.016-0</v>
          </cell>
          <cell r="B3068" t="str">
            <v>CAPA SELANTE COMPREEND. APLIC. DE ASF. NA PROPORCAO DE 0,7 A1,5 L/M2, DISTRIB.DE AGREG. DE 5 A 15KG/M2 E COMPACT.C/ROLO</v>
          </cell>
          <cell r="C3068" t="str">
            <v>M2</v>
          </cell>
        </row>
        <row r="3069">
          <cell r="A3069" t="str">
            <v>08.015.018-0</v>
          </cell>
          <cell r="B3069" t="str">
            <v>REPOSICAO DE PAVIMENT. DE QUALQUER NATUREZA EM CONCR. ASF. USINADO A QUENTE</v>
          </cell>
          <cell r="C3069" t="str">
            <v>T</v>
          </cell>
        </row>
        <row r="3070">
          <cell r="A3070" t="str">
            <v>08.015.023-0</v>
          </cell>
          <cell r="B3070" t="str">
            <v>CONCRETO ASF., P/BASE TIPO CAB, INCL. O MAT. (MASSA FINA)</v>
          </cell>
          <cell r="C3070" t="str">
            <v>T</v>
          </cell>
        </row>
        <row r="3071">
          <cell r="A3071" t="str">
            <v>08.015.050-0</v>
          </cell>
          <cell r="B3071" t="str">
            <v>REVESTIMENTO DE CONCR. ASF. BETUM. USINADO A QUENTE, C/ 5CMDE ESP., CONSID. UMA PRODUCAO DE USINA DE 2000T/MES</v>
          </cell>
          <cell r="C3071" t="str">
            <v>M2</v>
          </cell>
        </row>
        <row r="3072">
          <cell r="A3072" t="str">
            <v>08.015.051-0</v>
          </cell>
          <cell r="B3072" t="str">
            <v>REVESTIMENTO DE CONCR. ASF. BETUM. USINADO A QUENTE, C/ 5CMDE ESP., CONSID. UMA PRODUCAO DE USINA DE 3000T/MES</v>
          </cell>
          <cell r="C3072" t="str">
            <v>M2</v>
          </cell>
        </row>
        <row r="3073">
          <cell r="A3073" t="str">
            <v>08.015.052-0</v>
          </cell>
          <cell r="B3073" t="str">
            <v>REVESTIMENTO DE CONCR. ASF. BETUM. USINADO A QUENTE, C/ 5CMDE ESP., CONSID. UMA PRODUCAO DE USINA DE 4000T/MES</v>
          </cell>
          <cell r="C3073" t="str">
            <v>M2</v>
          </cell>
        </row>
        <row r="3074">
          <cell r="A3074" t="str">
            <v>08.015.053-0</v>
          </cell>
          <cell r="B3074" t="str">
            <v>REVESTIMENTO DE CONCR. ASF. BETUM. USINADO A QUENTE, C/ 5CMDE ESP., CONSID. UMA PRODUCAO DE USINA DE 6000T/MES</v>
          </cell>
          <cell r="C3074" t="str">
            <v>M2</v>
          </cell>
        </row>
        <row r="3075">
          <cell r="A3075" t="str">
            <v>08.015.054-0</v>
          </cell>
          <cell r="B3075" t="str">
            <v>REVESTIMENTO DE CONCR. ASF. BETUM. USINADO A QUENTE, C/ 5CMDE ESP., CONSID. UMA PRODUCAO DE USINA DE 8000T/MES</v>
          </cell>
          <cell r="C3075" t="str">
            <v>M2</v>
          </cell>
        </row>
        <row r="3076">
          <cell r="A3076" t="str">
            <v>08.015.055-0</v>
          </cell>
          <cell r="B3076" t="str">
            <v>REVESTIMENTO DE CONCR. ASF. BETUM. USINADO A QUENTE, C/ 5CMDE ESP., CONSID. UMA PRODUCAO DE USINA DE 10000T/MES</v>
          </cell>
          <cell r="C3076" t="str">
            <v>M2</v>
          </cell>
        </row>
        <row r="3077">
          <cell r="A3077" t="str">
            <v>08.015.070-0</v>
          </cell>
          <cell r="B3077" t="str">
            <v>REVESTIMENTO DE CONCR. ASF. BETUM. USINADO A QUENTE, C/ 4CMDE ESP., CONSID. UMA PRODUCAO DE USINA DE 2000T/MES</v>
          </cell>
          <cell r="C3077" t="str">
            <v>M2</v>
          </cell>
        </row>
        <row r="3078">
          <cell r="A3078" t="str">
            <v>08.015.071-0</v>
          </cell>
          <cell r="B3078" t="str">
            <v>REVESTIMENTO DE CONCR. ASF. BETUM. USINADO A QUENTE, C/ 4CMDE ESP., CONSID. UMA PRODUCAO DE USINA DE 3000T/MES</v>
          </cell>
          <cell r="C3078" t="str">
            <v>M2</v>
          </cell>
        </row>
        <row r="3079">
          <cell r="A3079" t="str">
            <v>08.015.072-0</v>
          </cell>
          <cell r="B3079" t="str">
            <v>REVESTIMENTO DE CONCR. ASF. BETUM. USINADO A QUENTE, C/ 4CMDE ESP., CONSID. UMA PRODUCAO DE USINA DE 4000T/MES</v>
          </cell>
          <cell r="C3079" t="str">
            <v>M2</v>
          </cell>
        </row>
        <row r="3080">
          <cell r="A3080" t="str">
            <v>08.015.073-0</v>
          </cell>
          <cell r="B3080" t="str">
            <v>REVESTIMENTO DE CONCR. ASF. BETUM. USINADO A QUENTE, C/ 4CMDE ESP., CONSID. UMA PRODUCAO DE USINA DE 6000T/MES</v>
          </cell>
          <cell r="C3080" t="str">
            <v>M2</v>
          </cell>
        </row>
        <row r="3081">
          <cell r="A3081" t="str">
            <v>08.015.074-0</v>
          </cell>
          <cell r="B3081" t="str">
            <v>REVESTIMENTO DE CONCR. ASF. BETUM. USINADO A QUENTE, C/ 4CMDE ESP., CONSID. UMA PRODUCAO DE USINA DE 8000T/MES</v>
          </cell>
          <cell r="C3081" t="str">
            <v>M2</v>
          </cell>
        </row>
        <row r="3082">
          <cell r="A3082" t="str">
            <v>08.015.075-0</v>
          </cell>
          <cell r="B3082" t="str">
            <v>REVESTIMENTO DE CONCR. ASF. BETUM. USINADO A QUENTE, C/ 4CMDE ESP., CONSID. UMA PRODUCAO DE USINA DE 10000T/MES</v>
          </cell>
          <cell r="C3082" t="str">
            <v>M2</v>
          </cell>
        </row>
        <row r="3083">
          <cell r="A3083" t="str">
            <v>08.015.100-0</v>
          </cell>
          <cell r="B3083" t="str">
            <v>CONCRETO ASF. USINADO A QUENTE, INCL. TODOS OS MAT. (MASSA FINA), CONSID. UMA PRODUCAO DE 2000T/MES</v>
          </cell>
          <cell r="C3083" t="str">
            <v>T</v>
          </cell>
        </row>
        <row r="3084">
          <cell r="A3084" t="str">
            <v>08.015.101-0</v>
          </cell>
          <cell r="B3084" t="str">
            <v>CONCRETO ASF. USINADO A QUENTE, INCL. TODOS OS MAT. (MASSA FINA), CONSID. UMA PRODUCAO DE 3000T/MES</v>
          </cell>
          <cell r="C3084" t="str">
            <v>T</v>
          </cell>
        </row>
        <row r="3085">
          <cell r="A3085" t="str">
            <v>08.015.102-0</v>
          </cell>
          <cell r="B3085" t="str">
            <v>CONCRETO ASF. USINADO A QUENTE, INCL. TODOS OS MAT. (MASSA FINA), CONSID. UMA PRODUCAO DE 4000T/MES</v>
          </cell>
          <cell r="C3085" t="str">
            <v>T</v>
          </cell>
        </row>
        <row r="3086">
          <cell r="A3086" t="str">
            <v>08.015.103-0</v>
          </cell>
          <cell r="B3086" t="str">
            <v>CONCRETO ASF. USINADO A QUENTE, INCL. TODOS OS MAT. (MASSA FINA), CONSID. UMA PRODUCAO DE 6000T/MES</v>
          </cell>
          <cell r="C3086" t="str">
            <v>T</v>
          </cell>
        </row>
        <row r="3087">
          <cell r="A3087" t="str">
            <v>08.015.104-0</v>
          </cell>
          <cell r="B3087" t="str">
            <v>CONCRETO ASF. USINADO A QUENTE, INCL. TODOS OS MAT. (MASSA FINA), CONSID. UMA PRODUCAO DE 8000T/MES</v>
          </cell>
          <cell r="C3087" t="str">
            <v>T</v>
          </cell>
        </row>
        <row r="3088">
          <cell r="A3088" t="str">
            <v>08.015.105-0</v>
          </cell>
          <cell r="B3088" t="str">
            <v>CONCRETO ASF. USINADO A QUENTE, INCL. TODOS OS MAT. (MASSA FINA), CONSID. UMA PRODUCAO DE 10000T/MES</v>
          </cell>
          <cell r="C3088" t="str">
            <v>T</v>
          </cell>
        </row>
        <row r="3089">
          <cell r="A3089" t="str">
            <v>08.015.120-0</v>
          </cell>
          <cell r="B3089" t="str">
            <v>CONCRETO ASF. USINADO A QUENTE, INCL. TODOS OS MAT. (MASSA GROSSA), CONSID. UMA PRODUCAO DE 2000T/MES</v>
          </cell>
          <cell r="C3089" t="str">
            <v>T</v>
          </cell>
        </row>
        <row r="3090">
          <cell r="A3090" t="str">
            <v>08.015.121-0</v>
          </cell>
          <cell r="B3090" t="str">
            <v>CONCRETO ASF. USINADO A QUENTE, INCL. TODOS OS MAT. (MASSA GROSSA), CONSID. UMA PRODUCAO DE 3000T/MES</v>
          </cell>
          <cell r="C3090" t="str">
            <v>T</v>
          </cell>
        </row>
        <row r="3091">
          <cell r="A3091" t="str">
            <v>08.015.122-0</v>
          </cell>
          <cell r="B3091" t="str">
            <v>CONCRETO ASF. USINADO A QUENTE, INCL. TODOS OS MAT. (MASSA GROSSA), CONSID. UMA PRODUCAO DE 4000T/MES</v>
          </cell>
          <cell r="C3091" t="str">
            <v>T</v>
          </cell>
        </row>
        <row r="3092">
          <cell r="A3092" t="str">
            <v>08.015.123-0</v>
          </cell>
          <cell r="B3092" t="str">
            <v>CONCRETO ASF. USINADO A QUENTE, INCL. TODOS OS MAT. (MASSA GROSSA), CONSID. UMA PRODUCAO DE 6000T/MES</v>
          </cell>
          <cell r="C3092" t="str">
            <v>T</v>
          </cell>
        </row>
        <row r="3093">
          <cell r="A3093" t="str">
            <v>08.015.124-0</v>
          </cell>
          <cell r="B3093" t="str">
            <v>CONCRETO ASF. USINADO A QUENTE, INCL. TODOS OS MAT. (MASSA GROSSA), CONSID. UMA PRODUCAO DE 8000T/MES</v>
          </cell>
          <cell r="C3093" t="str">
            <v>T</v>
          </cell>
        </row>
        <row r="3094">
          <cell r="A3094" t="str">
            <v>08.015.125-0</v>
          </cell>
          <cell r="B3094" t="str">
            <v>CONCRETO ASF. USINADO A QUENTE, INCL. TODOS OS MAT. (MASSA GROSSA), CONSID. UMA PRODUCAO DE 10000T/MES</v>
          </cell>
          <cell r="C3094" t="str">
            <v>T</v>
          </cell>
        </row>
        <row r="3095">
          <cell r="A3095" t="str">
            <v>08.015.150-0</v>
          </cell>
          <cell r="B3095" t="str">
            <v>CONCRETO ASF. P/BASE, TIPO CAB, USINADO A QUENTE, CONSID. UMA PRODUCAO DE 2000T/MES</v>
          </cell>
          <cell r="C3095" t="str">
            <v>T</v>
          </cell>
        </row>
        <row r="3096">
          <cell r="A3096" t="str">
            <v>08.015.151-0</v>
          </cell>
          <cell r="B3096" t="str">
            <v>CONCRETO ASF. P/BASE, TIPO CAB, USINADO A QUENTE, CONSID. UMA PRODUCAO DE 3000T/MES</v>
          </cell>
          <cell r="C3096" t="str">
            <v>T</v>
          </cell>
        </row>
        <row r="3097">
          <cell r="A3097" t="str">
            <v>08.015.152-0</v>
          </cell>
          <cell r="B3097" t="str">
            <v>CONCRETO ASF. P/BASE, TIPO CAB, USINADO A QUENTE, CONSID. UMA PRODUCAO DE 4000T/MES</v>
          </cell>
          <cell r="C3097" t="str">
            <v>T</v>
          </cell>
        </row>
        <row r="3098">
          <cell r="A3098" t="str">
            <v>08.015.153-0</v>
          </cell>
          <cell r="B3098" t="str">
            <v>CONCRETO ASF. P/BASE, TIPO CAB, USINADO A QUENTE, CONSID. UMA PRODUCAO DE 6000T/MES</v>
          </cell>
          <cell r="C3098" t="str">
            <v>T</v>
          </cell>
        </row>
        <row r="3099">
          <cell r="A3099" t="str">
            <v>08.015.154-0</v>
          </cell>
          <cell r="B3099" t="str">
            <v>CONCRETO ASF. P/BASE, TIPO CAB, USINADO A QUENTE, CONSID. UMA PRODUCAO DE 8000T/MES</v>
          </cell>
          <cell r="C3099" t="str">
            <v>T</v>
          </cell>
        </row>
        <row r="3100">
          <cell r="A3100" t="str">
            <v>08.015.155-0</v>
          </cell>
          <cell r="B3100" t="str">
            <v>CONCRETO ASF. P/BASE, TIPO CAB, USINADO A QUENTE, CONSID. UMA PRODUCAO DE 10000T/MES</v>
          </cell>
          <cell r="C3100" t="str">
            <v>T</v>
          </cell>
        </row>
        <row r="3101">
          <cell r="A3101" t="str">
            <v>08.015.200-0</v>
          </cell>
          <cell r="B3101" t="str">
            <v>REVESTIMENTO DE CONCR.ASF.BETUM.USINADO A QUENTE, IMPORTADODE USINA, C/ 5CM ESP., CONSID.PRODUCAO DE USINA DE 2000T/MES</v>
          </cell>
          <cell r="C3101" t="str">
            <v>M2</v>
          </cell>
        </row>
        <row r="3102">
          <cell r="A3102" t="str">
            <v>08.015.201-0</v>
          </cell>
          <cell r="B3102" t="str">
            <v>REVESTIMENTO DE CONCR.ASF.BETUM.USINADO A QUENTE, IMPORTADODE USINA, C/ 5CM ESP., CONSID.PRODUCAO DE USINA DE 3000T/MES</v>
          </cell>
          <cell r="C3102" t="str">
            <v>M2</v>
          </cell>
        </row>
        <row r="3103">
          <cell r="A3103" t="str">
            <v>08.015.202-0</v>
          </cell>
          <cell r="B3103" t="str">
            <v>REVESTIMENTO DE CONCR.ASF.BETUM.USINADO A QUENTE, IMPORTADODE USINA, C/ 5CM ESP., CONSID.PRODUCAO DE USINA DE 4000T/MES</v>
          </cell>
          <cell r="C3103" t="str">
            <v>M2</v>
          </cell>
        </row>
        <row r="3104">
          <cell r="A3104" t="str">
            <v>08.015.203-0</v>
          </cell>
          <cell r="B3104" t="str">
            <v>REVESTIMENTO DE CONCR.ASF.BETUM.USINADO A QUENTE, IMPORTADODE USINA, C/ 5CM ESP., CONSID.PRODUCAO DE USINA DE 6000T/MES</v>
          </cell>
          <cell r="C3104" t="str">
            <v>M2</v>
          </cell>
        </row>
        <row r="3105">
          <cell r="A3105" t="str">
            <v>08.015.204-0</v>
          </cell>
          <cell r="B3105" t="str">
            <v>REVESTIMENTO DE CONCR.ASF.BETUM.USINADO A QUENTE, IMPORTADODE USINA, C/ 5CM ESP., CONSID.PRODUCAO DE USINA DE 8000T/MES</v>
          </cell>
          <cell r="C3105" t="str">
            <v>M2</v>
          </cell>
        </row>
        <row r="3106">
          <cell r="A3106" t="str">
            <v>08.015.205-0</v>
          </cell>
          <cell r="B3106" t="str">
            <v>REVESTIMENTO DE CONCR.ASF.BETUM.USINADO A QUENTE, IMPORTADODE USINA, C/ 5CM ESP.,CONSID.PRODUCAO DE USINA DE 10000T/MES</v>
          </cell>
          <cell r="C3106" t="str">
            <v>M2</v>
          </cell>
        </row>
        <row r="3107">
          <cell r="A3107" t="str">
            <v>08.015.220-0</v>
          </cell>
          <cell r="B3107" t="str">
            <v>REVESTIMENTO DE CONCR.ASF.BETUM.USINADO A QUENTE, IMPORTADODE USINA, C/ 4CM ESP., CONSID.PRODUCAO DE USINA DE 2000T/MES</v>
          </cell>
          <cell r="C3107" t="str">
            <v>M2</v>
          </cell>
        </row>
        <row r="3108">
          <cell r="A3108" t="str">
            <v>08.015.221-0</v>
          </cell>
          <cell r="B3108" t="str">
            <v>REVESTIMENTO DE CONCR.ASF.BETUM.USINADO A QUENTE, IMPORTADODE USINA, C/ 4CM ESP., CONSID.PRODUCAO DE USINA DE 3000T/MES</v>
          </cell>
          <cell r="C3108" t="str">
            <v>M2</v>
          </cell>
        </row>
        <row r="3109">
          <cell r="A3109" t="str">
            <v>08.015.222-0</v>
          </cell>
          <cell r="B3109" t="str">
            <v>REVESTIMENTO DE CONCR.ASF.BETUM.USINADO A QUENTE, IMPORTADODE USINA, C/ 4CM ESP., CONSID.PRODUCAO DE USINA DE 4000T/MES</v>
          </cell>
          <cell r="C3109" t="str">
            <v>M2</v>
          </cell>
        </row>
        <row r="3110">
          <cell r="A3110" t="str">
            <v>08.015.223-0</v>
          </cell>
          <cell r="B3110" t="str">
            <v>REVESTIMENTO DE CONCR.ASF.BETUM.USINADO A QUENTE, IMPORTADODE USINA, C/ 4CM ESP., CONSID.PRODUCAO DE USINA DE 6000T/MES</v>
          </cell>
          <cell r="C3110" t="str">
            <v>M2</v>
          </cell>
        </row>
        <row r="3111">
          <cell r="A3111" t="str">
            <v>08.015.224-0</v>
          </cell>
          <cell r="B3111" t="str">
            <v>REVESTIMENTO DE CONCR.ASF.BETUM.USINADO A QUENTE, IMPORTADODE USINA, C/ 4CM ESP., CONSID.PRODUCAO DE USINA DE 8000T/MES</v>
          </cell>
          <cell r="C3111" t="str">
            <v>M2</v>
          </cell>
        </row>
        <row r="3112">
          <cell r="A3112" t="str">
            <v>08.015.225-0</v>
          </cell>
          <cell r="B3112" t="str">
            <v>REVESTIMENTO DE CONCR.ASF.BETUM.USINADO A QUENTE, IMPORTADODE USINA, C/ 4CM ESP.,CONSID.PRODUCAO DE USINA DE 10000T/MES</v>
          </cell>
          <cell r="C3112" t="str">
            <v>M2</v>
          </cell>
        </row>
        <row r="3113">
          <cell r="A3113" t="str">
            <v>08.015.250-0</v>
          </cell>
          <cell r="B3113" t="str">
            <v>CONCRETO ASF. USINADO A QUENTE, IMPORTADO DE USINA, INCL. TODOS OS MAT. (MASSA FINA), CONSID. UMA PRODUCAO DE 2000T/MES</v>
          </cell>
          <cell r="C3113" t="str">
            <v>T</v>
          </cell>
        </row>
        <row r="3114">
          <cell r="A3114" t="str">
            <v>08.015.251-0</v>
          </cell>
          <cell r="B3114" t="str">
            <v>CONCRETO ASF. USINADO A QUENTE, IMPORTADO DE USINA, INCL. TODOS OS MAT. (MASSA FINA), CONSID. UMA PRODUCAO DE 3000T/MES</v>
          </cell>
          <cell r="C3114" t="str">
            <v>T</v>
          </cell>
        </row>
        <row r="3115">
          <cell r="A3115" t="str">
            <v>08.015.252-0</v>
          </cell>
          <cell r="B3115" t="str">
            <v>CONCRETO ASF. USINADO A QUENTE, IMPORTADO DE USINA, INCL. TODOS OS MAT. (MASSA FINA), CONSID. UMA PRODUCAO DE 4000T/MES</v>
          </cell>
          <cell r="C3115" t="str">
            <v>T</v>
          </cell>
        </row>
        <row r="3116">
          <cell r="A3116" t="str">
            <v>08.015.253-0</v>
          </cell>
          <cell r="B3116" t="str">
            <v>CONCRETO ASF. USINADO A QUENTE, IMPORTADO DE USINA, INCL. TODOS OS MAT. (MASSA FINA), CONSID. UMA PRODUCAO DE 6000T/MES</v>
          </cell>
          <cell r="C3116" t="str">
            <v>T</v>
          </cell>
        </row>
        <row r="3117">
          <cell r="A3117" t="str">
            <v>08.015.254-0</v>
          </cell>
          <cell r="B3117" t="str">
            <v>CONCRETO ASF. USINADO A QUENTE, IMPORTADO DE USINA, INCL. TODOS OS MAT. (MASSA FINA), CONSID. UMA PRODUCAO DE 8000T/MES</v>
          </cell>
          <cell r="C3117" t="str">
            <v>T</v>
          </cell>
        </row>
        <row r="3118">
          <cell r="A3118" t="str">
            <v>08.015.255-0</v>
          </cell>
          <cell r="B3118" t="str">
            <v>CONCRETO ASF. USINADO A QUENTE, IMPORTADO DE USINA, INCL. TODOS OS MAT. (MASSA FINA), CONSID. UMA PRODUCAO DE 10000T/MES</v>
          </cell>
          <cell r="C3118" t="str">
            <v>T</v>
          </cell>
        </row>
        <row r="3119">
          <cell r="A3119" t="str">
            <v>08.015.270-0</v>
          </cell>
          <cell r="B3119" t="str">
            <v>CONCRETO ASF. USINADO A QUENTE, IMPORTADO DE USINA, INCL.TODOS OS MAT. (MASSA GROSSA), CONSID. UMA PRODUCAO DE 2000T/MES</v>
          </cell>
          <cell r="C3119" t="str">
            <v>T</v>
          </cell>
        </row>
        <row r="3120">
          <cell r="A3120" t="str">
            <v>08.015.271-0</v>
          </cell>
          <cell r="B3120" t="str">
            <v>CONCRETO ASF. USINADO A QUENTE, IMPORTADO DE USINA, INCL.TODOS OS MAT. (MASSA GROSSA), CONSID. UMA PRODUCAO DE 3000T/MES</v>
          </cell>
          <cell r="C3120" t="str">
            <v>T</v>
          </cell>
        </row>
        <row r="3121">
          <cell r="A3121" t="str">
            <v>08.015.272-0</v>
          </cell>
          <cell r="B3121" t="str">
            <v>CONCRETO ASF. USINADO A QUENTE, IMPORTADO DE USINA, INCL.TODOS OS MAT. (MASSA GROSSA), CONSID. UMA PRODUCAO DE 4000T/MES</v>
          </cell>
          <cell r="C3121" t="str">
            <v>T</v>
          </cell>
        </row>
        <row r="3122">
          <cell r="A3122" t="str">
            <v>08.015.273-0</v>
          </cell>
          <cell r="B3122" t="str">
            <v>CONCRETO ASF. USINADO A QUENTE, IMPORTADO A QUENTE, INCL.TODOS OS MAT. (MASSA GROSSA), CONSID. UMA PRODUCAO DE 6000T/MES</v>
          </cell>
          <cell r="C3122" t="str">
            <v>T</v>
          </cell>
        </row>
        <row r="3123">
          <cell r="A3123" t="str">
            <v>08.015.274-0</v>
          </cell>
          <cell r="B3123" t="str">
            <v>CONCRETO ASF. USINADO A QUENTE, IMPORTADO DE USINA, INCL.TODOS OS MAT. (MASSA GROSSA), CONSID. UMA PRODUCAO DE 8000T/MES</v>
          </cell>
          <cell r="C3123" t="str">
            <v>T</v>
          </cell>
        </row>
        <row r="3124">
          <cell r="A3124" t="str">
            <v>08.015.275-0</v>
          </cell>
          <cell r="B3124" t="str">
            <v>CONCRETO ASF. USINADO A QUENTE, IMPORTADO DE USINA, INCL.TODOS OS MAT.(MASSA GROSSA), CONSID. UMA PRODUCAO DE 10000T/MES</v>
          </cell>
          <cell r="C3124" t="str">
            <v>T</v>
          </cell>
        </row>
        <row r="3125">
          <cell r="A3125" t="str">
            <v>08.015.300-0</v>
          </cell>
          <cell r="B3125" t="str">
            <v>CONCRETO ASF. P/BASE, TIPO CAB, USINADO A QUENTE, IMPORTADODE USINA, CONSID. UMA PRODUCAO DE 2000T/MES</v>
          </cell>
          <cell r="C3125" t="str">
            <v>T</v>
          </cell>
        </row>
        <row r="3126">
          <cell r="A3126" t="str">
            <v>08.015.301-0</v>
          </cell>
          <cell r="B3126" t="str">
            <v>CONCRETO ASF. P/BASE, TIPO CAB, USINADO A QUENTE, IMPORTADODE USINA, CONSID. UMA PRODUCAO DE 3000T/MES</v>
          </cell>
          <cell r="C3126" t="str">
            <v>T</v>
          </cell>
        </row>
        <row r="3127">
          <cell r="A3127" t="str">
            <v>08.015.302-0</v>
          </cell>
          <cell r="B3127" t="str">
            <v>CONCRETO ASF. P/BASE, TIPO CAB, USINADO A QUENTE, IMPORTADODE USINA, CONSID. UMA PRODUCAO DE 4000T/MES</v>
          </cell>
          <cell r="C3127" t="str">
            <v>T</v>
          </cell>
        </row>
        <row r="3128">
          <cell r="A3128" t="str">
            <v>08.015.303-0</v>
          </cell>
          <cell r="B3128" t="str">
            <v>CONCRETO ASF. P/BASE, TIPO CAB, USINADO A QUENTE, IMPORTADODE USINA, CONSID. UMA PRODUCAO DE 6000T/MES</v>
          </cell>
          <cell r="C3128" t="str">
            <v>T</v>
          </cell>
        </row>
        <row r="3129">
          <cell r="A3129" t="str">
            <v>08.015.304-0</v>
          </cell>
          <cell r="B3129" t="str">
            <v>CONCRETO ASF. P/BASE, TIPO CAB, USINADO A QUENTE, IMPORTADODE USINA, CONSID. UMA PRODUCAO DE 8000T/MES</v>
          </cell>
          <cell r="C3129" t="str">
            <v>T</v>
          </cell>
        </row>
        <row r="3130">
          <cell r="A3130" t="str">
            <v>08.015.305-0</v>
          </cell>
          <cell r="B3130" t="str">
            <v>CONCRETO ASF. P/BASE, TIPO CAB, USINADO A QUENTE, IMPORTADODE USINA, CONSID. UMA PRODUCAO DE 10000T/MES</v>
          </cell>
          <cell r="C3130" t="str">
            <v>T</v>
          </cell>
        </row>
        <row r="3131">
          <cell r="A3131" t="str">
            <v>08.015.999-0</v>
          </cell>
          <cell r="B3131" t="str">
            <v>INDICE 08.015REVEST. BETUMINOSO</v>
          </cell>
        </row>
        <row r="3132">
          <cell r="A3132" t="str">
            <v>08.016.001-0</v>
          </cell>
          <cell r="B3132" t="str">
            <v>AREIA-ASF., A QUENTE</v>
          </cell>
          <cell r="C3132" t="str">
            <v>M3</v>
          </cell>
        </row>
        <row r="3133">
          <cell r="A3133" t="str">
            <v>08.016.002-0</v>
          </cell>
          <cell r="B3133" t="str">
            <v>AREIA-ASF., A FRIO</v>
          </cell>
          <cell r="C3133" t="str">
            <v>M3</v>
          </cell>
        </row>
        <row r="3134">
          <cell r="A3134" t="str">
            <v>08.016.999-0</v>
          </cell>
          <cell r="B3134" t="str">
            <v>INDICE 08.016AREIA-ASFALTO</v>
          </cell>
        </row>
        <row r="3135">
          <cell r="A3135" t="str">
            <v>08.017.006-0</v>
          </cell>
          <cell r="B3135" t="str">
            <v>REVESTIMENTO EM PLACAS DE CONCR.</v>
          </cell>
          <cell r="C3135" t="str">
            <v>M3</v>
          </cell>
        </row>
        <row r="3136">
          <cell r="A3136" t="str">
            <v>08.017.999-0</v>
          </cell>
          <cell r="B3136" t="str">
            <v>INDICE 08.017REVEST.PLACA DE CONCRETO</v>
          </cell>
        </row>
        <row r="3137">
          <cell r="A3137" t="str">
            <v>08.018.001-0</v>
          </cell>
          <cell r="B3137" t="str">
            <v>REVESTIMENTO DE SAIBRO COMPRIMIDO EM CAMADA</v>
          </cell>
          <cell r="C3137" t="str">
            <v>M3</v>
          </cell>
        </row>
        <row r="3138">
          <cell r="A3138" t="str">
            <v>08.018.999-0</v>
          </cell>
          <cell r="B3138" t="str">
            <v>INDICE 08.018REVEST.SAIBRO</v>
          </cell>
        </row>
        <row r="3139">
          <cell r="A3139" t="str">
            <v>08.019.001-0</v>
          </cell>
          <cell r="B3139" t="str">
            <v>JUNTA LONGITUDINAL EM REVESTIM. DE PLACAS DE CONCR. DO TIPOENCAIXE (MACHO E FEMEA), EXCL. LIGADORES</v>
          </cell>
          <cell r="C3139" t="str">
            <v>M</v>
          </cell>
        </row>
        <row r="3140">
          <cell r="A3140" t="str">
            <v>08.019.002-0</v>
          </cell>
          <cell r="B3140" t="str">
            <v>JUNTA DE RETRACAO EM REVESTIM. DE PLACAS DE CONCR., EXCL. LIGADORES</v>
          </cell>
          <cell r="C3140" t="str">
            <v>M</v>
          </cell>
        </row>
        <row r="3141">
          <cell r="A3141" t="str">
            <v>08.019.003-0</v>
          </cell>
          <cell r="B3141" t="str">
            <v>JUNTA DE CONSTR. EM REVESTIM. DE PLACA DE CONCR. MACHO E FEMEA, EXCL. PASSADORES</v>
          </cell>
          <cell r="C3141" t="str">
            <v>M</v>
          </cell>
        </row>
        <row r="3142">
          <cell r="A3142" t="str">
            <v>08.019.004-0</v>
          </cell>
          <cell r="B3142" t="str">
            <v>JUNTA LONGITUDINAL DE LIGACAO ENTRE SARJETAS E PLACAS DE REVESTIM. DE CONCR., INCL. LIGADORES</v>
          </cell>
          <cell r="C3142" t="str">
            <v>M</v>
          </cell>
        </row>
        <row r="3143">
          <cell r="A3143" t="str">
            <v>08.019.999-0</v>
          </cell>
          <cell r="B3143" t="str">
            <v>INDICE 08.019JUNTA LONGITUDINAL</v>
          </cell>
        </row>
        <row r="3144">
          <cell r="A3144" t="str">
            <v>08.020.006-0</v>
          </cell>
          <cell r="B3144" t="str">
            <v>PAVIMENTACAO EM LAJOTAS DE CONCR.,INTER-TRAVADO,C/ 4CM DE ESP.,ASSENTES SOBRE COLCHAO DE PO-DE-PEDRA,AREIA OU MAT.EQUIV.</v>
          </cell>
          <cell r="C3144" t="str">
            <v>M2</v>
          </cell>
        </row>
        <row r="3145">
          <cell r="A3145" t="str">
            <v>08.020.008-0</v>
          </cell>
          <cell r="B3145" t="str">
            <v>PAVIMENTACAO EM LAJOTAS DE CONCR.,INTER-TRAVADO,C/ 6CM DE ESP.,ASSENTES SOBRE COLCHAO DE PO-DE-PEDRA,AREIA OU MAT.EQUIV.</v>
          </cell>
          <cell r="C3145" t="str">
            <v>M2</v>
          </cell>
        </row>
        <row r="3146">
          <cell r="A3146" t="str">
            <v>08.020.010-0</v>
          </cell>
          <cell r="B3146" t="str">
            <v>PAVIMENTACAO EM LAJOTAS DE CONCR.,INTER-TRAVADO,C/ 8CM DE ESP.,ASSENTES SOBRE COLCHAO DE PO-DE-PEDRA,AREIA OU MAT.EQUIV.</v>
          </cell>
          <cell r="C3146" t="str">
            <v>M2</v>
          </cell>
        </row>
        <row r="3147">
          <cell r="A3147" t="str">
            <v>08.020.012-0</v>
          </cell>
          <cell r="B3147" t="str">
            <v>PAVIMENTACAO EM LAJOTAS DE CONCR.,INTER-TRAVADO,C/10CM DE ESP.,ASSENTES SOBRE COLCHAO DE PO-DE-PEDRA,AREIA OU MAT.EQUIV.</v>
          </cell>
          <cell r="C3147" t="str">
            <v>M2</v>
          </cell>
        </row>
        <row r="3148">
          <cell r="A3148" t="str">
            <v>08.020.999-0</v>
          </cell>
          <cell r="B3148" t="str">
            <v>FAMILIA 08.020</v>
          </cell>
        </row>
        <row r="3149">
          <cell r="A3149" t="str">
            <v>08.021.001-0</v>
          </cell>
          <cell r="B3149" t="str">
            <v>REGULARIZACAO DE SUB-LEITO</v>
          </cell>
          <cell r="C3149" t="str">
            <v>M2</v>
          </cell>
        </row>
        <row r="3150">
          <cell r="A3150" t="str">
            <v>08.021.002-0</v>
          </cell>
          <cell r="B3150" t="str">
            <v>REFORCO DE SUB-LEITO, EXCL. ESCAV., CARGA, TRANSPORTE E FORN. DE MATERIAIS</v>
          </cell>
          <cell r="C3150" t="str">
            <v>M3</v>
          </cell>
        </row>
        <row r="3151">
          <cell r="A3151" t="str">
            <v>08.021.003-0</v>
          </cell>
          <cell r="B3151" t="str">
            <v>ATERRO, EXCL. ESCAV., CARGA E TRANSPORTE DE MATERIAIS</v>
          </cell>
          <cell r="C3151" t="str">
            <v>M3</v>
          </cell>
        </row>
        <row r="3152">
          <cell r="A3152" t="str">
            <v>08.021.999-0</v>
          </cell>
          <cell r="B3152" t="str">
            <v>INDICE 08.021CONSTRUCAO REFORCO SUBLEITO</v>
          </cell>
        </row>
        <row r="3153">
          <cell r="A3153" t="str">
            <v>08.023.002-0</v>
          </cell>
          <cell r="B3153" t="str">
            <v>ESPALHAMENTO MEC. DE SOLO</v>
          </cell>
          <cell r="C3153" t="str">
            <v>M3</v>
          </cell>
        </row>
        <row r="3154">
          <cell r="A3154" t="str">
            <v>08.023.999-0</v>
          </cell>
          <cell r="B3154" t="str">
            <v>INDICE 08.023ESPALHAMENTO MECANICO DE SOLO.</v>
          </cell>
        </row>
        <row r="3155">
          <cell r="A3155" t="str">
            <v>08.024.002-0</v>
          </cell>
          <cell r="B3155" t="str">
            <v>ESPALHAMENTO MANUAL DE CONCR. ASF. EM CAMADAS, C/CONCR. JUNTO AO LOCAL DE APLIC. E BASE JA PREP.</v>
          </cell>
          <cell r="C3155" t="str">
            <v>T</v>
          </cell>
        </row>
        <row r="3156">
          <cell r="A3156" t="str">
            <v>08.024.999-0</v>
          </cell>
          <cell r="B3156" t="str">
            <v>ESPALHAMENTO MANUAL.</v>
          </cell>
        </row>
        <row r="3157">
          <cell r="A3157" t="str">
            <v>08.026.001-0</v>
          </cell>
          <cell r="B3157" t="str">
            <v>IMPRIMACAO DE BASE DE PAVIMENT.</v>
          </cell>
          <cell r="C3157" t="str">
            <v>M2</v>
          </cell>
        </row>
        <row r="3158">
          <cell r="A3158" t="str">
            <v>08.026.002-0</v>
          </cell>
          <cell r="B3158" t="str">
            <v>PINTURA DE LIGACAO</v>
          </cell>
          <cell r="C3158" t="str">
            <v>M2</v>
          </cell>
        </row>
        <row r="3159">
          <cell r="A3159" t="str">
            <v>08.026.999-0</v>
          </cell>
          <cell r="B3159" t="str">
            <v>INDICE 08.026IMPRIMACAO</v>
          </cell>
        </row>
        <row r="3160">
          <cell r="A3160" t="str">
            <v>08.027.001-0</v>
          </cell>
          <cell r="B3160" t="str">
            <v>MEIO-FIO RETO DE CONCR. SIMPLES, 15MPA, MOLD. NO LOCAL, C/ 0,15M DE BASE E 0,45M DE ALT., REJUNT. C/CIM. E AREIA 1:3,5</v>
          </cell>
          <cell r="C3160" t="str">
            <v>M</v>
          </cell>
        </row>
        <row r="3161">
          <cell r="A3161" t="str">
            <v>08.027.002-0</v>
          </cell>
          <cell r="B3161" t="str">
            <v>MEIO-FIO CURVO DE CONCR. SIMPLES, 15MPA, MOLD. NO LOCAL, C/0,15M DE BASE E 0,45M DE ALT., REJUNT. C/CIM. E AREIA 1:3,5</v>
          </cell>
          <cell r="C3161" t="str">
            <v>M</v>
          </cell>
        </row>
        <row r="3162">
          <cell r="A3162" t="str">
            <v>08.027.003-0</v>
          </cell>
          <cell r="B3162" t="str">
            <v>MEIO-FIO DE CONCR. PRE-MOLD., 15MPA, C/ 0,15M DE BASE E 0,45M DE ALT., REJUNT. C/CIM. E AREIA 1:3,5</v>
          </cell>
          <cell r="C3162" t="str">
            <v>M</v>
          </cell>
        </row>
        <row r="3163">
          <cell r="A3163" t="str">
            <v>08.027.004-0</v>
          </cell>
          <cell r="B3163" t="str">
            <v>MEIO-FIO RETO DE CONCR. SIMPLES, 15MPA, MOLD. NO LOCAL, C/ 0,15M DE BASE E 0,30M DE ALT., REJUNT. C/CIM. E AREIA 1:3,5</v>
          </cell>
          <cell r="C3163" t="str">
            <v>M</v>
          </cell>
        </row>
        <row r="3164">
          <cell r="A3164" t="str">
            <v>08.027.005-0</v>
          </cell>
          <cell r="B3164" t="str">
            <v>MEIO-FIO CURVO DE CONCR. SIMPLES, 15MPA, MOLD. NO LOCAL, C/0,15M DE BASE E 0,30M DE ALT., REJUNT. C/CIM. E AREIA 1:3,5</v>
          </cell>
          <cell r="C3164" t="str">
            <v>M</v>
          </cell>
        </row>
        <row r="3165">
          <cell r="A3165" t="str">
            <v>08.027.006-0</v>
          </cell>
          <cell r="B3165" t="str">
            <v>MEIO-FIO DE CONCR. PRE-MOLD., 15MPA, C/ 0,15M DE BASE E 0,30M DE ALT., REJUNT. C/CIM. E AREIA 1:3,5</v>
          </cell>
          <cell r="C3165" t="str">
            <v>M</v>
          </cell>
        </row>
        <row r="3166">
          <cell r="A3166" t="str">
            <v>08.027.010-0</v>
          </cell>
          <cell r="B3166" t="str">
            <v>SARJETA E MEIO-FIO CONJUG.,CONCR.SIMPLES, 15MPA, MOLD. NO LOCAL,0,65M DE BASE E 0,30M DE ALT.,REJUNT.C/CIM.E AREIA 1:3,5</v>
          </cell>
          <cell r="C3166" t="str">
            <v>M</v>
          </cell>
        </row>
        <row r="3167">
          <cell r="A3167" t="str">
            <v>08.027.011-0</v>
          </cell>
          <cell r="B3167" t="str">
            <v>SARJETA E MEIO-FIO CONJUG., CONCR. PRE-MOLD., 15MPA, 0,65M DE BASE E 0,30M DE ALT., REJUNT. C/CIM. E AREIA 1:3,5</v>
          </cell>
          <cell r="C3167" t="str">
            <v>M</v>
          </cell>
        </row>
        <row r="3168">
          <cell r="A3168" t="str">
            <v>08.027.012-0</v>
          </cell>
          <cell r="B3168" t="str">
            <v>SARJETA E MEIO-FIO CONJUG.,CONCR.SIMPLES, 15MPA, MOLD. NO LOCAL,0,45M DE BASE E 0,30M DE ALT.,REJUNT.C/CIM.E AREIA 1:3,5</v>
          </cell>
          <cell r="C3168" t="str">
            <v>M</v>
          </cell>
        </row>
        <row r="3169">
          <cell r="A3169" t="str">
            <v>08.027.013-0</v>
          </cell>
          <cell r="B3169" t="str">
            <v>SARJETA E MEIO-FIO CONJUG., CONCR. PRE-MOLD., 15MPA, 0,45M DE BASE E 0,30M DE ALT., REJUNT. C/CIM. E AREIA 1:3,5</v>
          </cell>
          <cell r="C3169" t="str">
            <v>M</v>
          </cell>
        </row>
        <row r="3170">
          <cell r="A3170" t="str">
            <v>08.027.015-0</v>
          </cell>
          <cell r="B3170" t="str">
            <v>GRELHA E CAIXILHO DE CONCR. ARMADO, DIM. EXT. 0,40 X 0,90M E1,10 X 0,54M</v>
          </cell>
          <cell r="C3170" t="str">
            <v>UN</v>
          </cell>
        </row>
        <row r="3171">
          <cell r="A3171" t="str">
            <v>08.027.020-0</v>
          </cell>
          <cell r="B3171" t="str">
            <v>GRELHA E CAIXILHO DE CONCR. ARMADO, DIM. EXT. 0,40 X 0,90M E1,10 X 0,54M, EXCL. FORMAS</v>
          </cell>
          <cell r="C3171" t="str">
            <v>UN</v>
          </cell>
        </row>
        <row r="3172">
          <cell r="A3172" t="str">
            <v>08.027.030-0</v>
          </cell>
          <cell r="B3172" t="str">
            <v>GRELHA E CAIXILHO DE CONCR. ARMADO, DIM. EXT. 0,30 X 0,90M E1,00 X 0,40M, P/CX. DE RALO, UTILIZ. ARG.DE CIM.E AREIA 1:4</v>
          </cell>
          <cell r="C3172" t="str">
            <v>UN</v>
          </cell>
        </row>
        <row r="3173">
          <cell r="A3173" t="str">
            <v>08.027.999-0</v>
          </cell>
          <cell r="B3173" t="str">
            <v>INDICE 08.027MEIO-FIO CONCRETO SIMPLES</v>
          </cell>
        </row>
        <row r="3174">
          <cell r="A3174" t="str">
            <v>08.031.005-0</v>
          </cell>
          <cell r="B3174" t="str">
            <v>LOGRADOURO C/ 9,00M DE LARG., BASE DE BRITA GRAD. E REVESTIM. DE CONCR. ASF. C/ 5CM DE ESP.</v>
          </cell>
          <cell r="C3174" t="str">
            <v>M</v>
          </cell>
        </row>
        <row r="3175">
          <cell r="A3175" t="str">
            <v>08.031.006-0</v>
          </cell>
          <cell r="B3175" t="str">
            <v>LOGRADOURO C/ 9,00M DE LARG., BASE DE BRITA CORR. C/ 20CM DEESP. E PAVIMENT. DE PARALELEP. SOBRE COLCHAO DE AREIA</v>
          </cell>
          <cell r="C3175" t="str">
            <v>M</v>
          </cell>
        </row>
        <row r="3176">
          <cell r="A3176" t="str">
            <v>08.031.007-0</v>
          </cell>
          <cell r="B3176" t="str">
            <v>LOGRADOURO C/ 9,00M DE LARG., BASE DE BRITA CORR. C/ 10CM DEESP. E PAVIMENT. DE PARALELEP. SOBRE COLCHAO DE PO-DE-PEDRA</v>
          </cell>
          <cell r="C3176" t="str">
            <v>M</v>
          </cell>
        </row>
        <row r="3177">
          <cell r="A3177" t="str">
            <v>08.031.999-0</v>
          </cell>
          <cell r="B3177" t="str">
            <v>INDICE 08.031LOGRADOURO</v>
          </cell>
        </row>
        <row r="3178">
          <cell r="A3178" t="str">
            <v>08.032.999-0</v>
          </cell>
          <cell r="B3178" t="str">
            <v>INDICE DA FAMILIA</v>
          </cell>
        </row>
        <row r="3179">
          <cell r="A3179" t="str">
            <v>08.033.001-0</v>
          </cell>
          <cell r="B3179" t="str">
            <v>JUNTA DE RETRACAO SERRADA C/DISCO DE DIAMANTE P/PAV. DE PLACAS DE CONCR. C/ 5CM DE PROF.</v>
          </cell>
          <cell r="C3179" t="str">
            <v>M</v>
          </cell>
        </row>
        <row r="3180">
          <cell r="A3180" t="str">
            <v>08.033.999-0</v>
          </cell>
          <cell r="B3180" t="str">
            <v>INDICE 08.033JUNTA DE RETRACAO</v>
          </cell>
        </row>
        <row r="3181">
          <cell r="A3181" t="str">
            <v>08.034.001-0</v>
          </cell>
          <cell r="B3181" t="str">
            <v>GUARDA-CORPO DE CONCR. ARMADO, FEITO C/FORMA DE CHAPA DE MAD. PLASTIF., APOIADO EM 4 COLUNAS, C/FORMA PERDIDA DE TUBO</v>
          </cell>
          <cell r="C3181" t="str">
            <v>M</v>
          </cell>
        </row>
        <row r="3182">
          <cell r="A3182" t="str">
            <v>08.034.005-0</v>
          </cell>
          <cell r="B3182" t="str">
            <v>GUARDA-RODAS DE CONCR. ARMADO P/VIADUTO, MOLD. NO LOCAL, COMPREEND. VIGAS LONGITUDINAIS APOIADAS SOBRE MONTANTES</v>
          </cell>
          <cell r="C3182" t="str">
            <v>M</v>
          </cell>
        </row>
        <row r="3183">
          <cell r="A3183" t="str">
            <v>08.034.010-0</v>
          </cell>
          <cell r="B3183" t="str">
            <v>GUARDA-RODAS DE CONCR.ARMADO, CONSTANDO DE MONTANTES SUSTENTANDO VIGAS TRAPEZIO C/ 55CM DE LARG. P/ 15CM E 25CM DE FACES</v>
          </cell>
          <cell r="C3183" t="str">
            <v>M</v>
          </cell>
        </row>
        <row r="3184">
          <cell r="A3184" t="str">
            <v>08.034.999-0</v>
          </cell>
          <cell r="B3184" t="str">
            <v>INDICE 08.034GUARDA-CORPO CONCRETO ARMADO</v>
          </cell>
        </row>
        <row r="3185">
          <cell r="A3185" t="str">
            <v>08.035.001-0</v>
          </cell>
          <cell r="B3185" t="str">
            <v>CAMADA DE BLOQUEIO (COLCHAO) DE PO-DE-PEDRA, ESPALHADO E COMPRIMIDO MECANICAMENTE</v>
          </cell>
          <cell r="C3185" t="str">
            <v>M3</v>
          </cell>
        </row>
        <row r="3186">
          <cell r="A3186" t="str">
            <v>08.035.999-0</v>
          </cell>
          <cell r="B3186" t="str">
            <v>INDICE 08.035CAMADA DE BLOQUEIO</v>
          </cell>
        </row>
        <row r="3187">
          <cell r="A3187" t="str">
            <v>08.036.001-0</v>
          </cell>
          <cell r="B3187" t="str">
            <v>CAMADA DE BLOQUEIO (COLCHAO) DE AREIA, ESPALHADO E COMPRIMIDO MECANICAMENTE</v>
          </cell>
          <cell r="C3187" t="str">
            <v>M3</v>
          </cell>
        </row>
        <row r="3188">
          <cell r="A3188" t="str">
            <v>08.036.999-0</v>
          </cell>
          <cell r="B3188" t="str">
            <v>INDICE 08.036CAMADA DE BLOQUEIO AREIA</v>
          </cell>
        </row>
        <row r="3189">
          <cell r="A3189" t="str">
            <v>08.037.001-0</v>
          </cell>
          <cell r="B3189" t="str">
            <v>CONCRETO ASF., USINADO A QUENTE, CONSID. APENAS O ESPALHAMENTO E COMPACTACAO MEC., C/ESP. MEDIA DE 5CM</v>
          </cell>
          <cell r="C3189" t="str">
            <v>T</v>
          </cell>
        </row>
        <row r="3190">
          <cell r="A3190" t="str">
            <v>08.037.002-0</v>
          </cell>
          <cell r="B3190" t="str">
            <v>CONCRETO ASF., USINADO A QUENTE, CONSID. APENAS O ESPALHAMENTO MANUAL E COMPACTACAO MEC., C/ESP. MEDIA DE 5CM</v>
          </cell>
          <cell r="C3190" t="str">
            <v>T</v>
          </cell>
        </row>
        <row r="3191">
          <cell r="A3191" t="str">
            <v>08.037.010-0</v>
          </cell>
          <cell r="B3191" t="str">
            <v>CONCRETO ASF. USINADO A QUENTE, CONSID. APENAS O ESPALHAMENTO E COMPACT. MEC., P/UMA PRODUCAO DE USINA DE 2000T/MES</v>
          </cell>
          <cell r="C3191" t="str">
            <v>T</v>
          </cell>
        </row>
        <row r="3192">
          <cell r="A3192" t="str">
            <v>08.037.011-0</v>
          </cell>
          <cell r="B3192" t="str">
            <v>CONCRETO ASF. USINADO A QUENTE, CONSID. APENAS O ESPALHAMENTO E COMPACT. MEC., P/UMA PRODUCAO DE USINA DE 3000T/MES</v>
          </cell>
          <cell r="C3192" t="str">
            <v>T</v>
          </cell>
        </row>
        <row r="3193">
          <cell r="A3193" t="str">
            <v>08.037.012-0</v>
          </cell>
          <cell r="B3193" t="str">
            <v>CONCRETO ASF. USINADO A QUENTE, CONSID. APENAS O ESPALHAMENTO, P/UMA PRODUCAO DE USINA DE 4000T/MES</v>
          </cell>
          <cell r="C3193" t="str">
            <v>T</v>
          </cell>
        </row>
        <row r="3194">
          <cell r="A3194" t="str">
            <v>08.037.013-0</v>
          </cell>
          <cell r="B3194" t="str">
            <v>CONCRETO ASF. USINADO A QUENTE, CONSID. APENAS O ESPALHAMENTO E COMPACT. MEC., P/UMA PRODUCAO DE USINA DE 6000T/MES</v>
          </cell>
          <cell r="C3194" t="str">
            <v>T</v>
          </cell>
        </row>
        <row r="3195">
          <cell r="A3195" t="str">
            <v>08.037.014-0</v>
          </cell>
          <cell r="B3195" t="str">
            <v>CONCRETO ASF. USINADO A QUENTE, CONSID. APENAS O ESPALHAMENTO E COMPACT. MEC., P/UMA PRODUCAO DE 8000T/MES</v>
          </cell>
          <cell r="C3195" t="str">
            <v>T</v>
          </cell>
        </row>
        <row r="3196">
          <cell r="A3196" t="str">
            <v>08.037.015-0</v>
          </cell>
          <cell r="B3196" t="str">
            <v>CONCRETO ASF. USINADO A QUENTE, CONSID. APENAS O ESPALHAMENTO E COMPACT. MEC., P/MA PRODUCAO DE USINA DE 10000T/MES</v>
          </cell>
          <cell r="C3196" t="str">
            <v>T</v>
          </cell>
        </row>
        <row r="3197">
          <cell r="A3197" t="str">
            <v>08.037.025-0</v>
          </cell>
          <cell r="B3197" t="str">
            <v>CONCRETO ASF. USINADO A QUENTE, CONSID.APENAS O ESPALHAMENTOMANUAL E COMPACT.MEC., P/UMA PRODUCAO DE USINA DE 2000T/MES</v>
          </cell>
          <cell r="C3197" t="str">
            <v>T</v>
          </cell>
        </row>
        <row r="3198">
          <cell r="A3198" t="str">
            <v>08.037.026-0</v>
          </cell>
          <cell r="B3198" t="str">
            <v>CONCRETO ASF. USINADO A QUENTE, CONSID.APENAS O ESPALHAMENTOMANUAL E COMPACT.MEC., P/UMA PRODUCAO DE USINA DE 3000T/MES</v>
          </cell>
          <cell r="C3198" t="str">
            <v>T</v>
          </cell>
        </row>
        <row r="3199">
          <cell r="A3199" t="str">
            <v>08.037.027-0</v>
          </cell>
          <cell r="B3199" t="str">
            <v>CONCRETO ASF. USINADO A QUENTE, CONSID.APENAS O ESPALHAMENTOMANUAL E COMPACT.MEC., P/UMA PRODUCAO DE USINA DE 4000T/MES</v>
          </cell>
          <cell r="C3199" t="str">
            <v>T</v>
          </cell>
        </row>
        <row r="3200">
          <cell r="A3200" t="str">
            <v>08.037.028-0</v>
          </cell>
          <cell r="B3200" t="str">
            <v>CONCRETO ASF. USINADO A QUENTE, CONSID.APENAS O ESPALHAMENTOMANUAL E COMPACT.MEC., P/UMA PRODUCAO DE USINA DE 6000T/MES</v>
          </cell>
          <cell r="C3200" t="str">
            <v>T</v>
          </cell>
        </row>
        <row r="3201">
          <cell r="A3201" t="str">
            <v>08.037.029-0</v>
          </cell>
          <cell r="B3201" t="str">
            <v>CONCRETO ASF. USINADO A QUENTE, CONSID.APENAS O ESPALHAMENTOMANUAL E COMPACT.MEC., P/UMA PRODUCAO DE USINA DE 8000T/MES</v>
          </cell>
          <cell r="C3201" t="str">
            <v>T</v>
          </cell>
        </row>
        <row r="3202">
          <cell r="A3202" t="str">
            <v>08.037.030-0</v>
          </cell>
          <cell r="B3202" t="str">
            <v>CONCRETO ASF. USINADO A QUENTE,CONSID.APENAS O ESPALHAMENTOMANUAL E COMPACT.MEC., P/UMA PRODUCAO DE USINA DE 10000T/MES</v>
          </cell>
          <cell r="C3202" t="str">
            <v>T</v>
          </cell>
        </row>
        <row r="3203">
          <cell r="A3203" t="str">
            <v>08.037.999-0</v>
          </cell>
          <cell r="B3203" t="str">
            <v>INDICE 08.037CONCRETO ASFALTICO</v>
          </cell>
        </row>
        <row r="3204">
          <cell r="A3204" t="str">
            <v>08.038.001-0</v>
          </cell>
          <cell r="B3204" t="str">
            <v>RECOMPOSICAO DE PAVIMENT. DE RUA, DEVIDO A ABERTURA DE VALAP/ASSENT. DE TUBUL.</v>
          </cell>
          <cell r="C3204" t="str">
            <v>M2</v>
          </cell>
        </row>
        <row r="3205">
          <cell r="A3205" t="str">
            <v>08.038.999-0</v>
          </cell>
          <cell r="B3205" t="str">
            <v>INDICE 08.038RECOMPOS.PAVIMENT.</v>
          </cell>
        </row>
        <row r="3206">
          <cell r="A3206" t="str">
            <v>08.040.005-0</v>
          </cell>
          <cell r="B3206" t="str">
            <v>MEIO-FIO E SARJETA CONJUG. DE CONCR. USINADO, 15MPA, MOLD. "IN LOCO", C/ 0,47M DE BASE E 0,30M DE ALT.</v>
          </cell>
          <cell r="C3206" t="str">
            <v>M</v>
          </cell>
        </row>
        <row r="3207">
          <cell r="A3207" t="str">
            <v>08.040.010-0</v>
          </cell>
          <cell r="B3207" t="str">
            <v>MEIO-FIO E SARJETA CONJUG. DE CONCR. USINADO, 15MPA, MOLD. "IN LOCO", C/ 0,35M DE BASE E 0,30CM DE ALT.</v>
          </cell>
          <cell r="C3207" t="str">
            <v>M</v>
          </cell>
        </row>
        <row r="3208">
          <cell r="A3208" t="str">
            <v>08.040.015-0</v>
          </cell>
          <cell r="B3208" t="str">
            <v>MEIO-FIO E SARJETA CONJUG. DE CONCR. USINADO, 15MPA, MOLD. "IN LOCO", C/ 0,30M DE BASE E 0,26M DE ALT.</v>
          </cell>
          <cell r="C3208" t="str">
            <v>M</v>
          </cell>
        </row>
        <row r="3209">
          <cell r="A3209" t="str">
            <v>08.040.020-0</v>
          </cell>
          <cell r="B3209" t="str">
            <v>MEIO-FIO DE CONCR. USINADO, 15MPA, MOLD. "IN LOCO", C/ 0,17MDE BASE E 0,30M DE ALT.</v>
          </cell>
          <cell r="C3209" t="str">
            <v>M</v>
          </cell>
        </row>
        <row r="3210">
          <cell r="A3210" t="str">
            <v>08.040.025-0</v>
          </cell>
          <cell r="B3210" t="str">
            <v>MEIO-FIO DE CONCR. USINADO, 15MPA, MOLD. "IN LOCO", C/ 0,15MDE BASE E 0,30M DE ALT.</v>
          </cell>
          <cell r="C3210" t="str">
            <v>M</v>
          </cell>
        </row>
        <row r="3211">
          <cell r="A3211" t="str">
            <v>08.040.030-0</v>
          </cell>
          <cell r="B3211" t="str">
            <v>MEIO-FIO TIPO TENTO DE CONCR. USINADO, 15MPA, MOLD. "IN LOCO", C/ 0,17M DE BASE E 0,15M DE ALT.</v>
          </cell>
          <cell r="C3211" t="str">
            <v>M</v>
          </cell>
        </row>
        <row r="3212">
          <cell r="A3212" t="str">
            <v>08.040.999-0</v>
          </cell>
          <cell r="B3212" t="str">
            <v>INDICE 08.040MEIO-FIO/SARJETA CONJUGADOS</v>
          </cell>
        </row>
        <row r="3213">
          <cell r="A3213" t="str">
            <v>CATEGORIA 09 - SERVIÇOS DE PARQUE E JARDINS</v>
          </cell>
        </row>
        <row r="3215">
          <cell r="A3215" t="str">
            <v>09.001.001-1</v>
          </cell>
          <cell r="B3215" t="str">
            <v>PLANTIO DE GRAMA EM PLACAS, INCL. COMPRA E ARRANC. NO LOCALDE ORIGEM, CARGA, TRANSP., DESC. E PREPARO DO TERRENO</v>
          </cell>
          <cell r="C3215" t="str">
            <v>M2</v>
          </cell>
        </row>
        <row r="3216">
          <cell r="A3216" t="str">
            <v>09.001.002-0</v>
          </cell>
          <cell r="B3216" t="str">
            <v>PLANTIO DE GRAMA EM PLACAS, INCL. COMPRA E ARRANC. NO LOCALDE ORIGEM, P/RECOMP. DE AREAS GRAMADAS DANIFICADAS</v>
          </cell>
          <cell r="C3216" t="str">
            <v>M2</v>
          </cell>
        </row>
        <row r="3217">
          <cell r="A3217" t="str">
            <v>09.001.003-1</v>
          </cell>
          <cell r="B3217" t="str">
            <v>PLANTIO DE GRAMA EM PLACAS, INCL. COMPRA E ARRANC. NO LOCALDE ORIGEM, CARGA, DESC., PREPARO DO TERRENO, EXCL. TRANSP.</v>
          </cell>
          <cell r="C3217" t="str">
            <v>M2</v>
          </cell>
        </row>
        <row r="3218">
          <cell r="A3218" t="str">
            <v>09.001.004-0</v>
          </cell>
          <cell r="B3218" t="str">
            <v>PLANTIO DE GRAMA EM PLACAS, EM ENCOSTA, DE ACORDO C/ITEM 09.001.001, INCL. TRANSP. MANUAL ENCOSTA ACIMA</v>
          </cell>
          <cell r="C3218" t="str">
            <v>M2</v>
          </cell>
        </row>
        <row r="3219">
          <cell r="A3219" t="str">
            <v>09.001.020-0</v>
          </cell>
          <cell r="B3219" t="str">
            <v>PLANTIO DE GRAMA EM ROLOS, INCL. FORN. E TRANSP., EXCL. PREP. DO TERRENO E O MAT. P/ESTE</v>
          </cell>
          <cell r="C3219" t="str">
            <v>M2</v>
          </cell>
        </row>
        <row r="3220">
          <cell r="A3220" t="str">
            <v>09.001.025-0</v>
          </cell>
          <cell r="B3220" t="str">
            <v>PLANTIO DE GRAMA EM ROLOS, EM ENCOSTA, DE ACORDO C/ITEM 09.001.020, INCL. TRANSP. MANUAL ENCOSTA ACIMA</v>
          </cell>
          <cell r="C3220" t="str">
            <v>M2</v>
          </cell>
        </row>
        <row r="3221">
          <cell r="A3221" t="str">
            <v>09.001.030-0</v>
          </cell>
          <cell r="B3221" t="str">
            <v>PLANTIO DE GRAMA EM ROLOS, INCL. FORN. E TRANSP., P/RECOMP.DE AREAS GRAMADAS EVENTUALMENTE DANIFICADAS</v>
          </cell>
          <cell r="C3221" t="str">
            <v>M2</v>
          </cell>
        </row>
        <row r="3222">
          <cell r="A3222" t="str">
            <v>09.001.035-0</v>
          </cell>
          <cell r="B3222" t="str">
            <v>PLANTIO DE GRAMA EM ROLOS, INCL. FORN., PREP. DO TERRENO E OMAT. P/ESTE, EXCL. TRANSP.</v>
          </cell>
          <cell r="C3222" t="str">
            <v>M2</v>
          </cell>
        </row>
        <row r="3223">
          <cell r="A3223" t="str">
            <v>09.001.040-0</v>
          </cell>
          <cell r="B3223" t="str">
            <v>PLANTIO DE GRAMA EM HIDRO-SEMEADURA, EM TALUDES</v>
          </cell>
          <cell r="C3223" t="str">
            <v>M2</v>
          </cell>
        </row>
        <row r="3224">
          <cell r="A3224" t="str">
            <v>09.001.045-0</v>
          </cell>
          <cell r="B3224" t="str">
            <v>PLANTIO DE GRAMINEA E LEGUMINOSA EM SEMENTES, C/ANALISE E TRAT. DO SOLO, CORRECAO DE PH E IRRIGACAO, INCL. TRANSP.</v>
          </cell>
          <cell r="C3224" t="str">
            <v>M2</v>
          </cell>
        </row>
        <row r="3225">
          <cell r="A3225" t="str">
            <v>09.001.050-0</v>
          </cell>
          <cell r="B3225" t="str">
            <v>PLANTIO DE GRAMINEA E LEGUMINOSA EM SEMENTES, INCL. COBERT.C/TECIDO ANIAGEM S-95, MALHA 4MM</v>
          </cell>
          <cell r="C3225" t="str">
            <v>M2</v>
          </cell>
        </row>
        <row r="3226">
          <cell r="A3226" t="str">
            <v>09.001.055-0</v>
          </cell>
          <cell r="B3226" t="str">
            <v>PLANTIO DE GRAMINEA E LEGUMINOSA EM SEMENTES, INCL. COBERT.PALHA CAPIM DESFIBRADA E APLICACAO DE HIDRO-ASF.</v>
          </cell>
          <cell r="C3226" t="str">
            <v>M2</v>
          </cell>
        </row>
        <row r="3227">
          <cell r="A3227" t="str">
            <v>09.001.060-0</v>
          </cell>
          <cell r="B3227" t="str">
            <v>PLANTIO DE GRAMINEA E LEGUMINOSA EM SEMENTES, C/COBERTURA PALHA CAPIM, APLIC. HIDRO-ASF., C/FIX. MALHA DE BAMBU LASCADO</v>
          </cell>
          <cell r="C3227" t="str">
            <v>M2</v>
          </cell>
        </row>
        <row r="3228">
          <cell r="A3228" t="str">
            <v>09.001.065-0</v>
          </cell>
          <cell r="B3228" t="str">
            <v>PLANTIO DE GRAMINEA E LEGUMINOSA EM SEMENTE, C/COBERTURA DEPALHA CAPIM, APLIC. DE HIDRO-ASF. E TELA ARAME GALV.</v>
          </cell>
          <cell r="C3228" t="str">
            <v>M2</v>
          </cell>
        </row>
        <row r="3229">
          <cell r="A3229" t="str">
            <v>09.001.070-0</v>
          </cell>
          <cell r="B3229" t="str">
            <v>PLANTIO DE PLANTAS DE COBERTURA DE SOLO, TIPO MARGARIDAO, ZEBRINA, DICONDRA, TRAPOERABA, ETC</v>
          </cell>
          <cell r="C3229" t="str">
            <v>M2</v>
          </cell>
        </row>
        <row r="3230">
          <cell r="A3230" t="str">
            <v>09.001.075-0</v>
          </cell>
          <cell r="B3230" t="str">
            <v>PLANTIO DE PLANTAS DE COBERTURA FLORIDAS, TIPO MOISES, BELAEMILIA, ETC</v>
          </cell>
          <cell r="C3230" t="str">
            <v>M2</v>
          </cell>
        </row>
        <row r="3231">
          <cell r="A3231" t="str">
            <v>09.001.999-0</v>
          </cell>
          <cell r="B3231" t="str">
            <v>FAMILIA 09.001PLANTIO DE GRAMA E LEGUMINOSAS</v>
          </cell>
        </row>
        <row r="3232">
          <cell r="A3232" t="str">
            <v>09.002.001-0</v>
          </cell>
          <cell r="B3232" t="str">
            <v>PLANTIO DE ARVORE ISOLADA, ATE 2,00M DE ALT., DE QUALQUER ESPECIE, EM LOGRADOURO PUBL.</v>
          </cell>
          <cell r="C3232" t="str">
            <v>UN</v>
          </cell>
        </row>
        <row r="3233">
          <cell r="A3233" t="str">
            <v>09.002.002-0</v>
          </cell>
          <cell r="B3233" t="str">
            <v>PLANTIO DE ARBUSTO DE O,50 A 0,70M DE ALT., FORMANDO JARDIMC/ 12UN P/M2</v>
          </cell>
          <cell r="C3233" t="str">
            <v>M2</v>
          </cell>
        </row>
        <row r="3234">
          <cell r="A3234" t="str">
            <v>09.002.003-0</v>
          </cell>
          <cell r="B3234" t="str">
            <v>PLANTIO DE ARBUSTO DE 0,70 A 1,00M DE ALT., FORMANDO JARDIMC/ 9UN P/M2, EXCL. FORN.</v>
          </cell>
          <cell r="C3234" t="str">
            <v>M2</v>
          </cell>
        </row>
        <row r="3235">
          <cell r="A3235" t="str">
            <v>09.002.010-0</v>
          </cell>
          <cell r="B3235" t="str">
            <v>PLANTIO DE ARBUSTO DE 0,50 A 1,00M DE ALT., FORMANDO JARDIM</v>
          </cell>
          <cell r="C3235" t="str">
            <v>UN</v>
          </cell>
        </row>
        <row r="3236">
          <cell r="A3236" t="str">
            <v>09.002.999-0</v>
          </cell>
          <cell r="B3236" t="str">
            <v>FAMILIA 09.002PLANTIO DE ARVORES E ARBUSTOS</v>
          </cell>
        </row>
        <row r="3237">
          <cell r="A3237" t="str">
            <v>09.003.006-0</v>
          </cell>
          <cell r="B3237" t="str">
            <v>ARVORE EM TORNO DE 2,00M DE ALT., TIPO AMENDOEIRA OU CASTANHEIRA, CONSID. APENAS O FORN.</v>
          </cell>
          <cell r="C3237" t="str">
            <v>UN</v>
          </cell>
        </row>
        <row r="3238">
          <cell r="A3238" t="str">
            <v>09.003.007-0</v>
          </cell>
          <cell r="B3238" t="str">
            <v>CERCA VIVA C/ 0,50 A 0,70M DE ALT., ESPACADAS A CADA 30 CM,FORN. E PLANTIO</v>
          </cell>
          <cell r="C3238" t="str">
            <v>M</v>
          </cell>
        </row>
        <row r="3239">
          <cell r="A3239" t="str">
            <v>09.003.008-0</v>
          </cell>
          <cell r="B3239" t="str">
            <v>ARBUSTO P/JARDINS, C/ 0,50 A 0,70M DE ALT., CONSID. APENAS OFORN.</v>
          </cell>
          <cell r="C3239" t="str">
            <v>UN</v>
          </cell>
        </row>
        <row r="3240">
          <cell r="A3240" t="str">
            <v>09.003.009-0</v>
          </cell>
          <cell r="B3240" t="str">
            <v>ARBUSTO P/JARDINS, C/ 0,70 A 1,00M DE ALT., CONSID. APENAS OFORN.</v>
          </cell>
          <cell r="C3240" t="str">
            <v>UN</v>
          </cell>
        </row>
        <row r="3241">
          <cell r="A3241" t="str">
            <v>09.003.999-0</v>
          </cell>
          <cell r="B3241" t="str">
            <v>FAMILIA 09.003ARVORES, CERCA VIVA E ARBUSTOS</v>
          </cell>
        </row>
        <row r="3242">
          <cell r="A3242" t="str">
            <v>09.004.001-0</v>
          </cell>
          <cell r="B3242" t="str">
            <v>PROTETOR DE MAD. DE LEI, PINTADO A OLEO, P/ARVORE</v>
          </cell>
          <cell r="C3242" t="str">
            <v>UN</v>
          </cell>
        </row>
        <row r="3243">
          <cell r="A3243" t="str">
            <v>09.004.002-0</v>
          </cell>
          <cell r="B3243" t="str">
            <v>PROTETOR DE FERRO, PINTADO A OLEO, P/ARVORE</v>
          </cell>
          <cell r="C3243" t="str">
            <v>UN</v>
          </cell>
        </row>
        <row r="3244">
          <cell r="A3244" t="str">
            <v>09.004.005-0</v>
          </cell>
          <cell r="B3244" t="str">
            <v>GUARDA-CORPO P/BRINQUEDOS, EM MONTANTES DE TUBOS DE ACO GALV.</v>
          </cell>
          <cell r="C3244" t="str">
            <v>M</v>
          </cell>
        </row>
        <row r="3245">
          <cell r="A3245" t="str">
            <v>09.004.010-0</v>
          </cell>
          <cell r="B3245" t="str">
            <v>CERCA PROTETORA P/JARDIM, EM TELA DE CHAPA EXPANDIDA, PINTADA A "PRIMER", PRESA AO SOLO C/HASTES DE FERRO</v>
          </cell>
          <cell r="C3245" t="str">
            <v>M</v>
          </cell>
        </row>
        <row r="3246">
          <cell r="A3246" t="str">
            <v>09.004.011-0</v>
          </cell>
          <cell r="B3246" t="str">
            <v>CERCA PROTETORA P/JARDIM, EM BARRA CHATA, CHUMBADA AO SOLO C/HASTES DE 0,30M, ESPACADAS DE 0,60M</v>
          </cell>
          <cell r="C3246" t="str">
            <v>UN</v>
          </cell>
        </row>
        <row r="3247">
          <cell r="A3247" t="str">
            <v>09.004.012-0</v>
          </cell>
          <cell r="B3247" t="str">
            <v>FRADE DE CONCR. 10MPA, P/PROTECAO DE CALCADAS, APICOADO</v>
          </cell>
          <cell r="C3247" t="str">
            <v>UN</v>
          </cell>
        </row>
        <row r="3248">
          <cell r="A3248" t="str">
            <v>09.004.013-0</v>
          </cell>
          <cell r="B3248" t="str">
            <v>GRAMPOS DE PROTECAO P/CALCADA</v>
          </cell>
          <cell r="C3248" t="str">
            <v>UN</v>
          </cell>
        </row>
        <row r="3249">
          <cell r="A3249" t="str">
            <v>09.004.999-0</v>
          </cell>
          <cell r="B3249" t="str">
            <v>FAMILIA 09.004CERCAS E PROTETORES</v>
          </cell>
        </row>
        <row r="3250">
          <cell r="A3250" t="str">
            <v>09.005.001-0</v>
          </cell>
          <cell r="B3250" t="str">
            <v>REVOLVIMENTO E DESTORROAMENTO DA CAMADA SUPERFICIAL DE GRAMADO ATE 20CM DE PROF.</v>
          </cell>
          <cell r="C3250" t="str">
            <v>M2</v>
          </cell>
        </row>
        <row r="3251">
          <cell r="A3251" t="str">
            <v>09.005.002-0</v>
          </cell>
          <cell r="B3251" t="str">
            <v>REVOLVIMENTO DE SOLO ATE 10CM DE PROF.</v>
          </cell>
          <cell r="C3251" t="str">
            <v>M2</v>
          </cell>
        </row>
        <row r="3252">
          <cell r="A3252" t="str">
            <v>09.005.003-0</v>
          </cell>
          <cell r="B3252" t="str">
            <v>REVOLVIMENTO DE SOLO ATE 20CM DE PROF.</v>
          </cell>
          <cell r="C3252" t="str">
            <v>M2</v>
          </cell>
        </row>
        <row r="3253">
          <cell r="A3253" t="str">
            <v>09.005.008-0</v>
          </cell>
          <cell r="B3253" t="str">
            <v>ERRADICACAO MANUAL DE ERVAS DANINHAS EM GRAMADOS</v>
          </cell>
          <cell r="C3253" t="str">
            <v>HA</v>
          </cell>
        </row>
        <row r="3254">
          <cell r="A3254" t="str">
            <v>09.005.009-0</v>
          </cell>
          <cell r="B3254" t="str">
            <v>RETIRADA DE GRAMA EM PLACAS</v>
          </cell>
          <cell r="C3254" t="str">
            <v>M2</v>
          </cell>
        </row>
        <row r="3255">
          <cell r="A3255" t="str">
            <v>09.005.010-0</v>
          </cell>
          <cell r="B3255" t="str">
            <v>PLANTIO DE GRAMA EM MUDAS</v>
          </cell>
          <cell r="C3255" t="str">
            <v>M2</v>
          </cell>
        </row>
        <row r="3256">
          <cell r="A3256" t="str">
            <v>09.005.011-0</v>
          </cell>
          <cell r="B3256" t="str">
            <v>NIVELAMENTO EM GRAMADOS</v>
          </cell>
          <cell r="C3256" t="str">
            <v>M3</v>
          </cell>
        </row>
        <row r="3257">
          <cell r="A3257" t="str">
            <v>09.005.012-0</v>
          </cell>
          <cell r="B3257" t="str">
            <v>NIVELAMENTO E COMPACT. DE AREAS ENSAIBRADAS</v>
          </cell>
          <cell r="C3257" t="str">
            <v>HA</v>
          </cell>
        </row>
        <row r="3258">
          <cell r="A3258" t="str">
            <v>09.005.014-0</v>
          </cell>
          <cell r="B3258" t="str">
            <v>CORTE DE GRAMA C/ALFANGE</v>
          </cell>
          <cell r="C3258" t="str">
            <v>HA</v>
          </cell>
        </row>
        <row r="3259">
          <cell r="A3259" t="str">
            <v>09.005.015-0</v>
          </cell>
          <cell r="B3259" t="str">
            <v>CORTE DE GRAMA COM MAQ. MANUAIS</v>
          </cell>
          <cell r="C3259" t="str">
            <v>HA</v>
          </cell>
        </row>
        <row r="3260">
          <cell r="A3260" t="str">
            <v>09.005.016-0</v>
          </cell>
          <cell r="B3260" t="str">
            <v>PODA DE ARBUSTO TIPO CERCA VIVA</v>
          </cell>
          <cell r="C3260" t="str">
            <v>M2</v>
          </cell>
        </row>
        <row r="3261">
          <cell r="A3261" t="str">
            <v>09.005.017-0</v>
          </cell>
          <cell r="B3261" t="str">
            <v>PODA DE ARVORES, LIMP. DOS GALHOS SECOS E RETIRADA DE PARASITAS</v>
          </cell>
          <cell r="C3261" t="str">
            <v>UN</v>
          </cell>
        </row>
        <row r="3262">
          <cell r="A3262" t="str">
            <v>09.005.018-0</v>
          </cell>
          <cell r="B3262" t="str">
            <v>CORTE DE GRAMA C/MAQ. MOTORIZADAS</v>
          </cell>
          <cell r="C3262" t="str">
            <v>HA</v>
          </cell>
        </row>
        <row r="3263">
          <cell r="A3263" t="str">
            <v>09.005.019-0</v>
          </cell>
          <cell r="B3263" t="str">
            <v>APARO DE BORDOS EM GRAMADOS</v>
          </cell>
          <cell r="C3263" t="str">
            <v>KM</v>
          </cell>
        </row>
        <row r="3264">
          <cell r="A3264" t="str">
            <v>09.005.020-0</v>
          </cell>
          <cell r="B3264" t="str">
            <v>CATACAO DE PAPEIS EM GRAMADO</v>
          </cell>
          <cell r="C3264" t="str">
            <v>HA</v>
          </cell>
        </row>
        <row r="3265">
          <cell r="A3265" t="str">
            <v>09.005.021-0</v>
          </cell>
          <cell r="B3265" t="str">
            <v>CATACAO DE PAPEIS EM SUPERF. PAVIMENTADAS</v>
          </cell>
          <cell r="C3265" t="str">
            <v>HA</v>
          </cell>
        </row>
        <row r="3266">
          <cell r="A3266" t="str">
            <v>09.005.022-0</v>
          </cell>
          <cell r="B3266" t="str">
            <v>CATACAO DE PAPEIS EM SUPERF. ENSAIBRADAS OU EM AREIA</v>
          </cell>
          <cell r="C3266" t="str">
            <v>HA</v>
          </cell>
        </row>
        <row r="3267">
          <cell r="A3267" t="str">
            <v>09.005.023-0</v>
          </cell>
          <cell r="B3267" t="str">
            <v>CATACAO DE PAPEIS EM SUPERF. PAVIMENTADAS COM PEDRA PORTUGUESA</v>
          </cell>
          <cell r="C3267" t="str">
            <v>HA</v>
          </cell>
        </row>
        <row r="3268">
          <cell r="A3268" t="str">
            <v>09.005.024-0</v>
          </cell>
          <cell r="B3268" t="str">
            <v>VARREDURA EM GRAMADOS</v>
          </cell>
          <cell r="C3268" t="str">
            <v>HA</v>
          </cell>
        </row>
        <row r="3269">
          <cell r="A3269" t="str">
            <v>09.005.025-0</v>
          </cell>
          <cell r="B3269" t="str">
            <v>VARREDURA EM SUPERF. CIMENTADAS OU ASFALTADAS</v>
          </cell>
          <cell r="C3269" t="str">
            <v>HA</v>
          </cell>
        </row>
        <row r="3270">
          <cell r="A3270" t="str">
            <v>09.005.026-0</v>
          </cell>
          <cell r="B3270" t="str">
            <v>VARREDURA EM SUPERF. ENSAIBRADAS</v>
          </cell>
          <cell r="C3270" t="str">
            <v>HA</v>
          </cell>
        </row>
        <row r="3271">
          <cell r="A3271" t="str">
            <v>09.005.027-0</v>
          </cell>
          <cell r="B3271" t="str">
            <v>VARREDURA DE PAPEIS EM SUPERF. PAVIMENTADAS C/PEDRA PORTUGUESA</v>
          </cell>
          <cell r="C3271" t="str">
            <v>HA</v>
          </cell>
        </row>
        <row r="3272">
          <cell r="A3272" t="str">
            <v>09.005.028-0</v>
          </cell>
          <cell r="B3272" t="str">
            <v>CAPINA EM SUPERF. ENSAIBRADAS</v>
          </cell>
          <cell r="C3272" t="str">
            <v>HA</v>
          </cell>
        </row>
        <row r="3273">
          <cell r="A3273" t="str">
            <v>09.005.029-0</v>
          </cell>
          <cell r="B3273" t="str">
            <v>CAPINA DE CONSERVACAO, EM TER. DE VEG. POUCO DENSA, C/RETIRADA OU QUEIMA DE RESIDUOS</v>
          </cell>
          <cell r="C3273" t="str">
            <v>M2</v>
          </cell>
        </row>
        <row r="3274">
          <cell r="A3274" t="str">
            <v>09.005.030-0</v>
          </cell>
          <cell r="B3274" t="str">
            <v>LIMPEZA DE FOLHAS E PAPEIS FLUTUANDO EM LAGOS E CANAIS</v>
          </cell>
          <cell r="C3274" t="str">
            <v>HA</v>
          </cell>
        </row>
        <row r="3275">
          <cell r="A3275" t="str">
            <v>09.005.032-0</v>
          </cell>
          <cell r="B3275" t="str">
            <v>LIMPEZA DE CX. DE AREIA EM PARQUES E JARDINS</v>
          </cell>
          <cell r="C3275" t="str">
            <v>UN</v>
          </cell>
        </row>
        <row r="3276">
          <cell r="A3276" t="str">
            <v>09.005.033-0</v>
          </cell>
          <cell r="B3276" t="str">
            <v>LIMPEZA DE CX. DE RALO EM PARQUES E JARDINS</v>
          </cell>
          <cell r="C3276" t="str">
            <v>UN</v>
          </cell>
        </row>
        <row r="3277">
          <cell r="A3277" t="str">
            <v>09.005.034-0</v>
          </cell>
          <cell r="B3277" t="str">
            <v>LIMPEZA DE GALERIAS EM PARQUES E JARDINS</v>
          </cell>
          <cell r="C3277" t="str">
            <v>M</v>
          </cell>
        </row>
        <row r="3278">
          <cell r="A3278" t="str">
            <v>09.005.035-0</v>
          </cell>
          <cell r="B3278" t="str">
            <v>LIMPEZA DE RAMAIS DE RALO EM PARQUES E JARDINS</v>
          </cell>
          <cell r="C3278" t="str">
            <v>M</v>
          </cell>
        </row>
        <row r="3279">
          <cell r="A3279" t="str">
            <v>09.005.036-0</v>
          </cell>
          <cell r="B3279" t="str">
            <v>RETIRADA DE MAT. PROVENIENTE DE PODA, VARREDURA OU LIMP. DIVERSAS, C/CAMINHAO, COMPREEND. CARGA, DESC. E TRANSP.</v>
          </cell>
          <cell r="C3279" t="str">
            <v>M3</v>
          </cell>
        </row>
        <row r="3280">
          <cell r="A3280" t="str">
            <v>09.005.040-0</v>
          </cell>
          <cell r="B3280" t="str">
            <v>REGA DE JARDIM OU GRAMADO, C/ESGUICHO, USANDO AGUA LOCAL CANALIZADA</v>
          </cell>
          <cell r="C3280" t="str">
            <v>DAM2</v>
          </cell>
        </row>
        <row r="3281">
          <cell r="A3281" t="str">
            <v>09.005.041-0</v>
          </cell>
          <cell r="B3281" t="str">
            <v>IRRIGACAO DE GRAMADO C/CARRO PIPA</v>
          </cell>
          <cell r="C3281" t="str">
            <v>DAM2</v>
          </cell>
        </row>
        <row r="3282">
          <cell r="A3282" t="str">
            <v>09.005.042-0</v>
          </cell>
          <cell r="B3282" t="str">
            <v>IRRIGACAO DE ARVORE C/CARRO PIPA</v>
          </cell>
          <cell r="C3282" t="str">
            <v>UN</v>
          </cell>
        </row>
        <row r="3283">
          <cell r="A3283" t="str">
            <v>09.005.052-0</v>
          </cell>
          <cell r="B3283" t="str">
            <v>CORTE, DESGALHAMENTO, DESTOCAMENTO E DESENRAIZAMENTO DE ARVORE C/ALT. ATE 3,00M, DIAM. DE 15CM, C/AUX. DE EQUIP. MEC.</v>
          </cell>
          <cell r="C3283" t="str">
            <v>UN</v>
          </cell>
        </row>
        <row r="3284">
          <cell r="A3284" t="str">
            <v>09.005.053-0</v>
          </cell>
          <cell r="B3284" t="str">
            <v>CORTE,DESGALHAMENTO,DESTOCAMENTO E DESENRAIZAMENTO DE ARVOREC/ALT. DE 3,00 A 5,00M E DIAM. DE 25CM, C/AUX.DE EQUIP.MEC.</v>
          </cell>
          <cell r="C3284" t="str">
            <v>UN</v>
          </cell>
        </row>
        <row r="3285">
          <cell r="A3285" t="str">
            <v>09.005.054-0</v>
          </cell>
          <cell r="B3285" t="str">
            <v>CORTE, DESGALHAMENTO, DESTOCAMENTO E DESENRAIZAMENTO DE ARVORE C/ALT. ACIMA DE 5,00M E DIAM.DE 50CM, C/AUX.DE EQUIP.MEC.</v>
          </cell>
          <cell r="C3285" t="str">
            <v>UN</v>
          </cell>
        </row>
        <row r="3286">
          <cell r="A3286" t="str">
            <v>09.005.056-0</v>
          </cell>
          <cell r="B3286" t="str">
            <v>ERRADICACAO MANUAL DE ERVAS DANINHAS EM GRAMADOS</v>
          </cell>
          <cell r="C3286" t="str">
            <v>M2</v>
          </cell>
        </row>
        <row r="3287">
          <cell r="A3287" t="str">
            <v>09.005.059-0</v>
          </cell>
          <cell r="B3287" t="str">
            <v>MANUTENCAO E RECOMP. DE AREA AJARDINADA, C/LIMP. E REPLANTIODE ARBUSTOS</v>
          </cell>
          <cell r="C3287" t="str">
            <v>M2</v>
          </cell>
        </row>
        <row r="3288">
          <cell r="A3288" t="str">
            <v>09.005.060-0</v>
          </cell>
          <cell r="B3288" t="str">
            <v>LIMPEZA, APOS ESVAZIAMENTO, DOS FUNDOS DE LAGOS E CANAIS</v>
          </cell>
          <cell r="C3288" t="str">
            <v>M2</v>
          </cell>
        </row>
        <row r="3289">
          <cell r="A3289" t="str">
            <v>09.005.999-0</v>
          </cell>
          <cell r="B3289" t="str">
            <v>FAMILIA 09.005TRATAMENTO, CONSERVACAO E LIMPEZA</v>
          </cell>
        </row>
        <row r="3290">
          <cell r="A3290" t="str">
            <v>09.006.001-0</v>
          </cell>
          <cell r="B3290" t="str">
            <v>ATERRO C/TERRA PRETA VEGETAL, P/EXEC. DE GRAMADOS</v>
          </cell>
          <cell r="C3290" t="str">
            <v>M3</v>
          </cell>
        </row>
        <row r="3291">
          <cell r="A3291" t="str">
            <v>09.006.003-0</v>
          </cell>
          <cell r="B3291" t="str">
            <v>ENCHIMENTO DE CAVAS, SENDO 1/3 C/TERRA PRETA VEGETAL</v>
          </cell>
          <cell r="C3291" t="str">
            <v>M3</v>
          </cell>
        </row>
        <row r="3292">
          <cell r="A3292" t="str">
            <v>09.006.004-0</v>
          </cell>
          <cell r="B3292" t="str">
            <v>ADUBACAO QUIMICA C/FORMULA COMPLETA (NPKS CA-MG) E ALDRINIZADA, EM GRAMADOS</v>
          </cell>
          <cell r="C3292" t="str">
            <v>HA</v>
          </cell>
        </row>
        <row r="3293">
          <cell r="A3293" t="str">
            <v>09.006.005-0</v>
          </cell>
          <cell r="B3293" t="str">
            <v>ADUBACAO NITROGENADA EM GRAMADOS</v>
          </cell>
          <cell r="C3293" t="str">
            <v>HA</v>
          </cell>
        </row>
        <row r="3294">
          <cell r="A3294" t="str">
            <v>09.006.006-0</v>
          </cell>
          <cell r="B3294" t="str">
            <v>CALAGEM DE GRAMADOS</v>
          </cell>
          <cell r="C3294" t="str">
            <v>HA.</v>
          </cell>
        </row>
        <row r="3295">
          <cell r="A3295" t="str">
            <v>09.006.007-0</v>
          </cell>
          <cell r="B3295" t="str">
            <v>APLICACAO DE HERBICIDA SELETIVO EM GRAMADOS</v>
          </cell>
          <cell r="C3295" t="str">
            <v>HA</v>
          </cell>
        </row>
        <row r="3296">
          <cell r="A3296" t="str">
            <v>09.006.008-0</v>
          </cell>
          <cell r="B3296" t="str">
            <v>APLICACAO DE HERBICIDA DE ACAO TOTAL EM SUPERF. PAVIMENTADASC/PEDRA PORTUGUESA</v>
          </cell>
          <cell r="C3296" t="str">
            <v>HA</v>
          </cell>
        </row>
        <row r="3297">
          <cell r="A3297" t="str">
            <v>09.006.009-0</v>
          </cell>
          <cell r="B3297" t="str">
            <v>COMBATE AS FORMIGAS, C/APLIC. DE FORMICIDA, EM ENCOSTA, EXCL. ESTE</v>
          </cell>
          <cell r="C3297" t="str">
            <v>HA</v>
          </cell>
        </row>
        <row r="3298">
          <cell r="A3298" t="str">
            <v>09.006.999-0</v>
          </cell>
          <cell r="B3298" t="str">
            <v>FAMILIA 09.006ATERRO C/TERRA PRETA</v>
          </cell>
        </row>
        <row r="3299">
          <cell r="A3299" t="str">
            <v>09.007.001-0</v>
          </cell>
          <cell r="B3299" t="str">
            <v>ARRANCAMENTO E REPLANTIO DE ARVORE ADULTA, C/ALT. ATE 3,00ME DIAM. ATE 15CM</v>
          </cell>
          <cell r="C3299" t="str">
            <v>UN</v>
          </cell>
        </row>
        <row r="3300">
          <cell r="A3300" t="str">
            <v>09.007.002-0</v>
          </cell>
          <cell r="B3300" t="str">
            <v>ARRANCAMENTO E REPLANTIO DE ARVORE ADULTA, C/ALT. DE 3,00 A5,00M E DIAM. ATE 20CM</v>
          </cell>
          <cell r="C3300" t="str">
            <v>UN</v>
          </cell>
        </row>
        <row r="3301">
          <cell r="A3301" t="str">
            <v>09.007.003-0</v>
          </cell>
          <cell r="B3301" t="str">
            <v>ARRANCAMENTO E REPLANTIO DE ARVORE ADULTA, C/ALT. ACIMA DE 5,00M E MAIS DE 20CM DE DIAM.</v>
          </cell>
          <cell r="C3301" t="str">
            <v>UN</v>
          </cell>
        </row>
        <row r="3302">
          <cell r="A3302" t="str">
            <v>09.007.999-0</v>
          </cell>
          <cell r="B3302" t="str">
            <v>FAMILIA 09.007ARRANCAMENTO E REPLANTIO</v>
          </cell>
        </row>
        <row r="3303">
          <cell r="A3303" t="str">
            <v>09.009.001-0</v>
          </cell>
          <cell r="B3303" t="str">
            <v>EXECUCAO DE PAVIMENT. EM SAIBRO MELHORADO C/CIM., EM CAMADASDE 8CM DE ESP., SENDO PROPORCAO DE 5%</v>
          </cell>
          <cell r="C3303" t="str">
            <v>M2</v>
          </cell>
        </row>
        <row r="3304">
          <cell r="A3304" t="str">
            <v>09.009.002-0</v>
          </cell>
          <cell r="B3304" t="str">
            <v>EXECUCAO DE PAVIMENT. DE SAIBRO E AREIA GROSSA NO TRACO 3:1,EM CAMADAS DE 15CM</v>
          </cell>
          <cell r="C3304" t="str">
            <v>M2</v>
          </cell>
        </row>
        <row r="3305">
          <cell r="A3305" t="str">
            <v>09.009.003-0</v>
          </cell>
          <cell r="B3305" t="str">
            <v>EXECUCAO DE PAVIMENT. DE SAIBRO ARENOSO EM CAMADAS DE 10CM</v>
          </cell>
          <cell r="C3305" t="str">
            <v>M2</v>
          </cell>
        </row>
        <row r="3306">
          <cell r="A3306" t="str">
            <v>09.009.004-0</v>
          </cell>
          <cell r="B3306" t="str">
            <v>CAMADA DE PO-DE-PEDRA, ESPALHADA MANUALMENTE</v>
          </cell>
          <cell r="C3306" t="str">
            <v>M3</v>
          </cell>
        </row>
        <row r="3307">
          <cell r="A3307" t="str">
            <v>09.009.999-0</v>
          </cell>
          <cell r="B3307" t="str">
            <v>FAMILIA 09.009PAVIMENTACAO</v>
          </cell>
        </row>
        <row r="3308">
          <cell r="A3308" t="str">
            <v>09.010.001-0</v>
          </cell>
          <cell r="B3308" t="str">
            <v>CORDOES DE CONCR. SIMPLES, C/SECAO DE 10 X 25CM, MOLD. NO LOCAL</v>
          </cell>
          <cell r="C3308" t="str">
            <v>M</v>
          </cell>
        </row>
        <row r="3309">
          <cell r="A3309" t="str">
            <v>09.010.002-0</v>
          </cell>
          <cell r="B3309" t="str">
            <v>CORDOES DE CONCR. SIMPLES, PRE-MOLD., C/SECAO DE 6 X 25CM, MOLDADOS NO LOCAL</v>
          </cell>
          <cell r="C3309" t="str">
            <v>M</v>
          </cell>
        </row>
        <row r="3310">
          <cell r="A3310" t="str">
            <v>09.010.999-0</v>
          </cell>
          <cell r="B3310" t="str">
            <v>FAMILIA 09.010CORDAO DE CONCRETO</v>
          </cell>
        </row>
        <row r="3311">
          <cell r="A3311" t="str">
            <v>09.011.001-0</v>
          </cell>
          <cell r="B3311" t="str">
            <v>CORDOES DE GRAN., C/SECAO DE 10 X 25CM</v>
          </cell>
          <cell r="C3311" t="str">
            <v>M</v>
          </cell>
        </row>
        <row r="3312">
          <cell r="A3312" t="str">
            <v>09.011.999-0</v>
          </cell>
          <cell r="B3312" t="str">
            <v>FAMILIA 09.011CORDAO DE GRANITO</v>
          </cell>
        </row>
        <row r="3313">
          <cell r="A3313" t="str">
            <v>09.012.001-0</v>
          </cell>
          <cell r="B3313" t="str">
            <v>BANCO DE CONCR.APARENTE,C/ 1,50M DE COMPR.,0,45M DE LARG.E 0,10M DE ESP.,SOBRE 2 APOIOS DO MESMO MAT.,C/SECAO DE 10X30CM</v>
          </cell>
          <cell r="C3313" t="str">
            <v>UN</v>
          </cell>
        </row>
        <row r="3314">
          <cell r="A3314" t="str">
            <v>09.012.002-0</v>
          </cell>
          <cell r="B3314" t="str">
            <v>BANCO DE CONCR. APARENTE, C/ 0,45M DE LARG. E 0,10M DE ESP.,SOBRE 2 APOIOS DO MESMO MAT., C/SECAO DE 10 X 30CM</v>
          </cell>
          <cell r="C3314" t="str">
            <v>M</v>
          </cell>
        </row>
        <row r="3315">
          <cell r="A3315" t="str">
            <v>09.012.003-0</v>
          </cell>
          <cell r="B3315" t="str">
            <v>BANCO DE CONCR. ARMADO, MED. 2,00 X 0,45 X 0,10M, C/ 0,40M DE ALT., APOIADO EM 2 BL. DE CONCR. DE 0,10 X 0,30 X 0,40M</v>
          </cell>
          <cell r="C3315" t="str">
            <v>UN</v>
          </cell>
        </row>
        <row r="3316">
          <cell r="A3316" t="str">
            <v>09.012.004-0</v>
          </cell>
          <cell r="B3316" t="str">
            <v>MESA DE CONCR. ARMADO, C/ 4 BANCOS, REVEST. C/ARG. DE CIM. EAREIA 1:4</v>
          </cell>
          <cell r="C3316" t="str">
            <v>UN</v>
          </cell>
        </row>
        <row r="3317">
          <cell r="A3317" t="str">
            <v>09.012.999-0</v>
          </cell>
          <cell r="B3317" t="str">
            <v>FAMILIA 09.012BANCO DE CONCRETO APARENTE</v>
          </cell>
        </row>
        <row r="3318">
          <cell r="A3318" t="str">
            <v>09.013.001-0</v>
          </cell>
          <cell r="B3318" t="str">
            <v>BANCO DE PRANCHA DE CANELA, C/ 2 PES DO MESMO MAT., ACAB. AOLEO, C/ 2 DEMAOS DIRETAMENTE SOBRE A MAD.</v>
          </cell>
          <cell r="C3318" t="str">
            <v>UN</v>
          </cell>
        </row>
        <row r="3319">
          <cell r="A3319" t="str">
            <v>09.013.002-0</v>
          </cell>
          <cell r="B3319" t="str">
            <v>BANCO P/JARDIM EM REGUAS DE MAD. DE LEI, PRESAS C/PARAFUSOSNOS PES DE FºFº</v>
          </cell>
          <cell r="C3319" t="str">
            <v>UN</v>
          </cell>
        </row>
        <row r="3320">
          <cell r="A3320" t="str">
            <v>09.013.010-0</v>
          </cell>
          <cell r="B3320" t="str">
            <v>BANCO DE MAD. EM MACARANDUBA, EM RIPAS DE 8 X 2,5CM, FIX. EMESTRUT. DE 7,5 X 4CM</v>
          </cell>
          <cell r="C3320" t="str">
            <v>M</v>
          </cell>
        </row>
        <row r="3321">
          <cell r="A3321" t="str">
            <v>09.013.015-0</v>
          </cell>
          <cell r="B3321" t="str">
            <v>MESA DE JARDIM, EXECUTADA EM PC. DE MACARANDUBA DE 7 X 22CMFIX. EM 2 APOIOS DE CONCR.</v>
          </cell>
          <cell r="C3321" t="str">
            <v>UN</v>
          </cell>
        </row>
        <row r="3322">
          <cell r="A3322" t="str">
            <v>09.013.016-0</v>
          </cell>
          <cell r="B3322" t="str">
            <v>BANCO DE JARDIM, EXECUTADO C/ 1 PC. DE MACARANDUBA DE 30 X 7CM FIX. EM 2 APOIOS DE CONCR.</v>
          </cell>
          <cell r="C3322" t="str">
            <v>UN</v>
          </cell>
        </row>
        <row r="3323">
          <cell r="A3323" t="str">
            <v>09.013.999-0</v>
          </cell>
          <cell r="B3323" t="str">
            <v>INDICE 08.013.999BANCO PRANCHA</v>
          </cell>
        </row>
        <row r="3324">
          <cell r="A3324" t="str">
            <v>09.015.003-0</v>
          </cell>
          <cell r="B3324" t="str">
            <v>ALAMBRADO DE TELA DE CHAPA EXPANDIDA FIX. EM MONTANTE DE TUBO GALV. 1.1/2", C/CARAPUCAS DO MESMO MAT. DO TUBO</v>
          </cell>
          <cell r="C3324" t="str">
            <v>M2</v>
          </cell>
        </row>
        <row r="3325">
          <cell r="A3325" t="str">
            <v>09.015.005-0</v>
          </cell>
          <cell r="B3325" t="str">
            <v>ALAMBRADO EM TELA DE ARAME GALV. Nº14, MALHA LOSANGO, C/ALT.TOTAL DE 2,5CM ACIMA DO TER.</v>
          </cell>
          <cell r="C3325" t="str">
            <v>M2</v>
          </cell>
        </row>
        <row r="3326">
          <cell r="A3326" t="str">
            <v>09.015.006-0</v>
          </cell>
          <cell r="B3326" t="str">
            <v>ALAMBRADO P/CAMPO DE ESPORTE, EM POSTES TUBO FºGALV., C/TELAARAME Nº12, FIX. EM PRISMAS DE CONCR.</v>
          </cell>
          <cell r="C3326" t="str">
            <v>M2</v>
          </cell>
        </row>
        <row r="3327">
          <cell r="A3327" t="str">
            <v>09.015.007-0</v>
          </cell>
          <cell r="B3327" t="str">
            <v>ALAMBRADO P/CAMPO ESPORTE, 3,00 X 6,00M, EM TELA GALV. Nº12</v>
          </cell>
          <cell r="C3327" t="str">
            <v>M2</v>
          </cell>
        </row>
        <row r="3328">
          <cell r="A3328" t="str">
            <v>09.015.008-0</v>
          </cell>
          <cell r="B3328" t="str">
            <v>ALAMBRADO P/CAMPO ESPORTE, 3,00 X 4,50M EM TELA GALV.</v>
          </cell>
          <cell r="C3328" t="str">
            <v>M2</v>
          </cell>
        </row>
        <row r="3329">
          <cell r="A3329" t="str">
            <v>09.015.010-0</v>
          </cell>
          <cell r="B3329" t="str">
            <v>ALAMBRADO C/ATE 2,00M DE ALT., C/TELA DE ARAME GALV. Nº12, FIX. EM TUBOS DE FºGALV. 2"</v>
          </cell>
          <cell r="C3329" t="str">
            <v>M2</v>
          </cell>
        </row>
        <row r="3330">
          <cell r="A3330" t="str">
            <v>09.015.015-0</v>
          </cell>
          <cell r="B3330" t="str">
            <v>ALAMBRADO P/CAMPO DE ESPORTE, VOLEI OU BASQUETE, C/ 1,00M DEALT., EM TUBOS DE FºGALV. 2", EXCL. A BASE DE FIXACAO E TELA</v>
          </cell>
          <cell r="C3330" t="str">
            <v>M2</v>
          </cell>
        </row>
        <row r="3331">
          <cell r="A3331" t="str">
            <v>09.015.020-0</v>
          </cell>
          <cell r="B3331" t="str">
            <v>ALAMBRADO P/CABECEIRA DE CAMPO DE ESPORTES, EM TUBO DE FºGALV. 2", C/TELA DE ARAME Nº12, MALHA 7,5CM</v>
          </cell>
          <cell r="C3331" t="str">
            <v>M2</v>
          </cell>
        </row>
        <row r="3332">
          <cell r="A3332" t="str">
            <v>09.015.025-0</v>
          </cell>
          <cell r="B3332" t="str">
            <v>ALAMBRADO DE TELA FORMADA P/BARRAS DE ACO CA-60, SOLDADA EMPOSTES DE TUBO DE FºGALV.</v>
          </cell>
          <cell r="C3332" t="str">
            <v>M2</v>
          </cell>
        </row>
        <row r="3333">
          <cell r="A3333" t="str">
            <v>09.015.030-0</v>
          </cell>
          <cell r="B3333" t="str">
            <v>ALAMBRADO EM TELA DE ARAME GALV. Nº12, MALHA LOSANGO DE 7,5CM, ALT. DE 2,00M OU MAIS E 0,30M DE ABA A 45°</v>
          </cell>
          <cell r="C3333" t="str">
            <v>M2</v>
          </cell>
        </row>
        <row r="3334">
          <cell r="A3334" t="str">
            <v>09.015.032-0</v>
          </cell>
          <cell r="B3334" t="str">
            <v>ALAMBRADO EM TELA DE ARAME GALV. Nº12, MALHA LOSANGO DE 7,5CM, ALT. DE 4,00M OU MAIS, TUBO HORIZ. A 4,00M</v>
          </cell>
          <cell r="C3334" t="str">
            <v>M2</v>
          </cell>
        </row>
        <row r="3335">
          <cell r="A3335" t="str">
            <v>09.015.034-0</v>
          </cell>
          <cell r="B3335" t="str">
            <v>ALAMBRADO EM TELA DE ARAME GALV. Nº12, MALHA LOSANGO DE 7,5CM, C/ALT. DE 2,00M SOBRE MURETA DE ALVEN.</v>
          </cell>
          <cell r="C3335" t="str">
            <v>M2</v>
          </cell>
        </row>
        <row r="3336">
          <cell r="A3336" t="str">
            <v>09.015.036-0</v>
          </cell>
          <cell r="B3336" t="str">
            <v>ALAMBRADO EM TELA DE ARAME GALV. Nº12, MALHA LOSANGO DE 7,5CM, C/ALT. DE 1,70M E TUBOS C/DIAM. VERT. DE 2"</v>
          </cell>
          <cell r="C3336" t="str">
            <v>M2</v>
          </cell>
        </row>
        <row r="3337">
          <cell r="A3337" t="str">
            <v>09.015.500-0</v>
          </cell>
          <cell r="B3337" t="str">
            <v>UNIDADE DE REF. P/RECUPERACAO DE ALAMBRADO</v>
          </cell>
          <cell r="C3337" t="str">
            <v>UR</v>
          </cell>
        </row>
        <row r="3338">
          <cell r="A3338" t="str">
            <v>09.015.999-0</v>
          </cell>
          <cell r="B3338" t="str">
            <v>FAMILIA 09.015ALAMBRADOS</v>
          </cell>
        </row>
        <row r="3339">
          <cell r="A3339" t="str">
            <v>09.016.060-0</v>
          </cell>
          <cell r="B3339" t="str">
            <v>TUBO DE FºGALV. DE 1.1/2"</v>
          </cell>
          <cell r="C3339" t="str">
            <v>M</v>
          </cell>
        </row>
        <row r="3340">
          <cell r="A3340" t="str">
            <v>09.016.061-0</v>
          </cell>
          <cell r="B3340" t="str">
            <v>TUBO DE FºGALV. DE 2"</v>
          </cell>
          <cell r="C3340" t="str">
            <v>M</v>
          </cell>
        </row>
        <row r="3341">
          <cell r="A3341" t="str">
            <v>09.016.999-0</v>
          </cell>
          <cell r="B3341" t="str">
            <v>FAMILIA 09.016</v>
          </cell>
          <cell r="C3341" t="str">
            <v>0</v>
          </cell>
        </row>
        <row r="3342">
          <cell r="A3342" t="str">
            <v>09.020.070-0</v>
          </cell>
          <cell r="B3342" t="str">
            <v>TELA DE ARAME GALV. Nº14, MALHA LOSANGO 6 X 6CM</v>
          </cell>
          <cell r="C3342" t="str">
            <v>M2</v>
          </cell>
        </row>
        <row r="3343">
          <cell r="A3343" t="str">
            <v>09.020.075-0</v>
          </cell>
          <cell r="B3343" t="str">
            <v>TELA DE ARAME GALV. Nº12, MALHA QUADRADA DE 2,5 X 2,5CM</v>
          </cell>
          <cell r="C3343" t="str">
            <v>M2</v>
          </cell>
        </row>
        <row r="3344">
          <cell r="A3344" t="str">
            <v>09.020.076-0</v>
          </cell>
          <cell r="B3344" t="str">
            <v>TELA DE ARAME GALV. Nº12, MALHA LOSANGO DE 5 X 5CM, PRESA AARMACAO DE TUBO DE FºGALV.</v>
          </cell>
          <cell r="C3344" t="str">
            <v>M2</v>
          </cell>
        </row>
        <row r="3345">
          <cell r="A3345" t="str">
            <v>09.020.080-0</v>
          </cell>
          <cell r="B3345" t="str">
            <v>TELA DE ARAME GALV. Nº12, PLASTIF., MALHA QUADRADA DE 7,5 X7,5CM</v>
          </cell>
          <cell r="C3345" t="str">
            <v>M2</v>
          </cell>
        </row>
        <row r="3346">
          <cell r="A3346" t="str">
            <v>09.020.085-0</v>
          </cell>
          <cell r="B3346" t="str">
            <v>TELA ARAME GALV., FORMADA P/BARRAS DE ACO CA-60, CRUZADAS ESOLDADAS ENTRE SI FORMANDO MALHAS DE 8 X 10CM, FIO 3MM</v>
          </cell>
          <cell r="C3346" t="str">
            <v>M2</v>
          </cell>
        </row>
        <row r="3347">
          <cell r="A3347" t="str">
            <v>09.020.999-0</v>
          </cell>
          <cell r="B3347" t="str">
            <v>FAMILIA 09.020</v>
          </cell>
          <cell r="C3347" t="str">
            <v>0</v>
          </cell>
        </row>
        <row r="3348">
          <cell r="A3348" t="str">
            <v>09.025.100-0</v>
          </cell>
          <cell r="B3348" t="str">
            <v>CANTONEIRA DE 3/4" X 3/4" X 1/8"</v>
          </cell>
          <cell r="C3348" t="str">
            <v>M</v>
          </cell>
        </row>
        <row r="3349">
          <cell r="A3349" t="str">
            <v>09.025.999-0</v>
          </cell>
          <cell r="B3349" t="str">
            <v>FAMILIA 09.025</v>
          </cell>
          <cell r="C3349" t="str">
            <v>0</v>
          </cell>
        </row>
        <row r="3350">
          <cell r="A3350" t="str">
            <v>CATEGORIA 10 - FUNDAÇÕES</v>
          </cell>
        </row>
        <row r="3352">
          <cell r="A3352" t="str">
            <v>10.001.004-1</v>
          </cell>
          <cell r="B3352" t="str">
            <v>CRAVACAO DE ESTACAS DE EUCALIPTO, C/DIAM. DE 25CM, EM TER. DE FRACA RESISTENCIA A PENETRACAO</v>
          </cell>
          <cell r="C3352" t="str">
            <v>M</v>
          </cell>
        </row>
        <row r="3353">
          <cell r="A3353" t="str">
            <v>10.001.005-1</v>
          </cell>
          <cell r="B3353" t="str">
            <v>CRAVACAO DE ESTACAS DE EUCALIPTO, C/DIAM. DE 25CM, EM TER. DE MEDIA RESISTENCIA A PENETRACAO</v>
          </cell>
          <cell r="C3353" t="str">
            <v>M</v>
          </cell>
        </row>
        <row r="3354">
          <cell r="A3354" t="str">
            <v>10.001.999-0</v>
          </cell>
          <cell r="B3354" t="str">
            <v>FAMILIA 10.001CRAVACAO DE ESTACA DE EUCALIPTO</v>
          </cell>
        </row>
        <row r="3355">
          <cell r="A3355" t="str">
            <v>10.002.002-0</v>
          </cell>
          <cell r="B3355" t="str">
            <v>CRAVACAO DE ESTACA DE ACO, PERFIL "H" DE 6" X 6", 1ª ALMA, EM TER. DE FRACA RESISTENCIA A PENETRACAO</v>
          </cell>
          <cell r="C3355" t="str">
            <v>M</v>
          </cell>
        </row>
        <row r="3356">
          <cell r="A3356" t="str">
            <v>10.002.003-0</v>
          </cell>
          <cell r="B3356" t="str">
            <v>CRAVACAO DE ESTACA DE ACO, PERFIL "H" DE 6" X 6", 1ª ALMA, EM TER. DE MEDIA RESISTENCIA A PENETRACAO</v>
          </cell>
          <cell r="C3356" t="str">
            <v>M</v>
          </cell>
        </row>
        <row r="3357">
          <cell r="A3357" t="str">
            <v>10.002.004-0</v>
          </cell>
          <cell r="B3357" t="str">
            <v>CRAVACAO DE ESTACA DE ACO, PERFIL "H" DE 6" X 6", 1ª ALMA, EM TER. DE FORTE RESISTENCIA A PENETRACAO</v>
          </cell>
          <cell r="C3357" t="str">
            <v>M</v>
          </cell>
        </row>
        <row r="3358">
          <cell r="A3358" t="str">
            <v>10.002.010-0</v>
          </cell>
          <cell r="B3358" t="str">
            <v>CRAVACAO DE ESTACA, TRILHO TR-25, SIMPLES, EM TER. DE MEDIARESISTENCIA A PENETRACAO</v>
          </cell>
          <cell r="C3358" t="str">
            <v>M</v>
          </cell>
        </row>
        <row r="3359">
          <cell r="A3359" t="str">
            <v>10.002.015-0</v>
          </cell>
          <cell r="B3359" t="str">
            <v>CRAVACAO DE ESTACA, TRILHO TR-25, DUPLO, EM TER. DE MEDIA RESISTENCIA A PENETRACAO</v>
          </cell>
          <cell r="C3359" t="str">
            <v>M</v>
          </cell>
        </row>
        <row r="3360">
          <cell r="A3360" t="str">
            <v>10.002.020-0</v>
          </cell>
          <cell r="B3360" t="str">
            <v>CRAVACAO DE ESTACA, TRILHO TR-25, TRIPLO, EM TER. DE MEDIA RESISTENCIA A PENETRACAO</v>
          </cell>
          <cell r="C3360" t="str">
            <v>M</v>
          </cell>
        </row>
        <row r="3361">
          <cell r="A3361" t="str">
            <v>10.002.025-0</v>
          </cell>
          <cell r="B3361" t="str">
            <v>CRAVACAO DE ESTACA, TRILHO TR-32, SIMPLES, EM TER. DE MEDIARESISTENCIA A PENETRACAO</v>
          </cell>
          <cell r="C3361" t="str">
            <v>M</v>
          </cell>
        </row>
        <row r="3362">
          <cell r="A3362" t="str">
            <v>10.002.030-0</v>
          </cell>
          <cell r="B3362" t="str">
            <v>CRAVACAO DE ESTACA, TRILHO TR-32, DUPLO, EM TER. DE MEDIA RESISTENCIA A PENETRACAO</v>
          </cell>
          <cell r="C3362" t="str">
            <v>M</v>
          </cell>
        </row>
        <row r="3363">
          <cell r="A3363" t="str">
            <v>10.002.035-0</v>
          </cell>
          <cell r="B3363" t="str">
            <v>CRAVACAO DE ESTACA, TRILHO TR-32, TRIPLO, EM TER. DE MEDIA RESISTENCIA A PENETRACAO</v>
          </cell>
          <cell r="C3363" t="str">
            <v>M</v>
          </cell>
        </row>
        <row r="3364">
          <cell r="A3364" t="str">
            <v>10.002.040-0</v>
          </cell>
          <cell r="B3364" t="str">
            <v>CRAVACAO DE ESTACA, TRILHO TR-37, SIMPLES, EM TER. DE MEDIARESISTENCIA A PENETRACAO</v>
          </cell>
          <cell r="C3364" t="str">
            <v>M</v>
          </cell>
        </row>
        <row r="3365">
          <cell r="A3365" t="str">
            <v>10.002.045-0</v>
          </cell>
          <cell r="B3365" t="str">
            <v>CRAVACAO DE ESTACA, TRILHO TR-37, DUPLO, EM TER. DE MEDIA RESISTENCIA A PENETRACAO</v>
          </cell>
          <cell r="C3365" t="str">
            <v>M</v>
          </cell>
        </row>
        <row r="3366">
          <cell r="A3366" t="str">
            <v>10.002.050-0</v>
          </cell>
          <cell r="B3366" t="str">
            <v>CRAVACAO DE ESTACA, TRILHO TR-37, TRIPLO, EM TER. DE MEDIA RESISTENCIA A PENETRACAO</v>
          </cell>
          <cell r="C3366" t="str">
            <v>M</v>
          </cell>
        </row>
        <row r="3367">
          <cell r="A3367" t="str">
            <v>10.002.055-0</v>
          </cell>
          <cell r="B3367" t="str">
            <v>CRAVACAO DE ESTACA, TRILHO TR-45, SIMPLES, EM TER. DE MEDIARESISTENCIA A PENETRACAO</v>
          </cell>
          <cell r="C3367" t="str">
            <v>M</v>
          </cell>
        </row>
        <row r="3368">
          <cell r="A3368" t="str">
            <v>10.002.060-0</v>
          </cell>
          <cell r="B3368" t="str">
            <v>CRAVACAO DE ESTACA, TRILHO TR-45, DUPLO, EM TER. DE MEDIA RESISTENCIA A PENETRACAO</v>
          </cell>
          <cell r="C3368" t="str">
            <v>M</v>
          </cell>
        </row>
        <row r="3369">
          <cell r="A3369" t="str">
            <v>10.002.065-0</v>
          </cell>
          <cell r="B3369" t="str">
            <v>CRAVACAO DE ESTACA, TRILHO TR-45, TRIPLO, EM TER. DE MEDIA RESISTENCIA A PENETRACAO</v>
          </cell>
          <cell r="C3369" t="str">
            <v>M</v>
          </cell>
        </row>
        <row r="3370">
          <cell r="A3370" t="str">
            <v>10.002.070-0</v>
          </cell>
          <cell r="B3370" t="str">
            <v>CRAVACAO DE ESTACA, TRILHO TR-50, SIMPLES, EM TER. DE MEDIARESISTENCIA A PENETRACAO</v>
          </cell>
          <cell r="C3370" t="str">
            <v>M</v>
          </cell>
        </row>
        <row r="3371">
          <cell r="A3371" t="str">
            <v>10.002.075-0</v>
          </cell>
          <cell r="B3371" t="str">
            <v>CRAVACAO DE ESTACA, TRILHO TR-50, DUPLO, EM TER. DE MEDIA RESISTENCIA A PENETRACAO</v>
          </cell>
          <cell r="C3371" t="str">
            <v>M</v>
          </cell>
        </row>
        <row r="3372">
          <cell r="A3372" t="str">
            <v>10.002.080-0</v>
          </cell>
          <cell r="B3372" t="str">
            <v>CRAVACAO DE ESTACA, TRILHO TR-50, TRIPLO, EM TER. DE MEDIA RESISTENCIA A PENETRACAO</v>
          </cell>
          <cell r="C3372" t="str">
            <v>M</v>
          </cell>
        </row>
        <row r="3373">
          <cell r="A3373" t="str">
            <v>10.002.085-0</v>
          </cell>
          <cell r="B3373" t="str">
            <v>CRAVACAO DE ESTACA, TRILHO TR-57, SIMPLES, EM TER. DE MEDIARESISTENCIA A PENETRACAO</v>
          </cell>
          <cell r="C3373" t="str">
            <v>M</v>
          </cell>
        </row>
        <row r="3374">
          <cell r="A3374" t="str">
            <v>10.002.090-0</v>
          </cell>
          <cell r="B3374" t="str">
            <v>CRAVACAO DE ESTACA, TRILHO TR-57, DUPLO, EM TER. DE MEDIA RESISTENCIA A PENETRACAO</v>
          </cell>
          <cell r="C3374" t="str">
            <v>M</v>
          </cell>
        </row>
        <row r="3375">
          <cell r="A3375" t="str">
            <v>10.002.095-0</v>
          </cell>
          <cell r="B3375" t="str">
            <v>CRAVACAO DE ESTACA, TRILHO TR-57, TRIPLO, EM TER. DE MEDIA RESISTENCIA A PENETRACAO</v>
          </cell>
          <cell r="C3375" t="str">
            <v>M</v>
          </cell>
        </row>
        <row r="3376">
          <cell r="A3376" t="str">
            <v>10.002.500-0</v>
          </cell>
          <cell r="B3376" t="str">
            <v>UNIDADE DE REF. P/SERV. DE FUNDACAO EM PERFIS MET.</v>
          </cell>
          <cell r="C3376" t="str">
            <v>UR</v>
          </cell>
        </row>
        <row r="3377">
          <cell r="A3377" t="str">
            <v>10.002.999-0</v>
          </cell>
          <cell r="B3377" t="str">
            <v>FAMILIA 10.002CRAVACAO DE ESTACA DE ACO</v>
          </cell>
        </row>
        <row r="3378">
          <cell r="A3378" t="str">
            <v>10.003.005-1</v>
          </cell>
          <cell r="B3378" t="str">
            <v>ESTACA RAIZ C/DIAM. DE 4" P/CARGA DE 10T, INJECAO DE ARG., INCL. FORN. DOS MAT. (CIM., AREIA E ACO), EXCL. PERF.</v>
          </cell>
          <cell r="C3378" t="str">
            <v>M</v>
          </cell>
        </row>
        <row r="3379">
          <cell r="A3379" t="str">
            <v>10.003.006-0</v>
          </cell>
          <cell r="B3379" t="str">
            <v>ESTACA RAIZ C/DIAM. DE 4" P/CARGA DE 10T, INJECAO DE ARG., EXCL. FORN. DOS MAT. (CIM., AREIA E ACO) E PERF.</v>
          </cell>
          <cell r="C3379" t="str">
            <v>M</v>
          </cell>
        </row>
        <row r="3380">
          <cell r="A3380" t="str">
            <v>10.003.010-0</v>
          </cell>
          <cell r="B3380" t="str">
            <v>ESTACA RAIZ C/DIAM. DE 4" P/CARGA DE 15T, INJECAO DE ARG., INCL. FORN. DOS MAT. (CIM., AREIA E ACO), EXCL. PERF.</v>
          </cell>
          <cell r="C3380" t="str">
            <v>M</v>
          </cell>
        </row>
        <row r="3381">
          <cell r="A3381" t="str">
            <v>10.003.011-0</v>
          </cell>
          <cell r="B3381" t="str">
            <v>ESTACA RAIZ C/DIAM. DE 4" P/CARGA DE 15T, INJECAO DE ARG., EXCL. FORN. DOS MAT. (CIM., AREIA E ACO) E PERF.</v>
          </cell>
          <cell r="C3381" t="str">
            <v>M</v>
          </cell>
        </row>
        <row r="3382">
          <cell r="A3382" t="str">
            <v>10.003.015-0</v>
          </cell>
          <cell r="B3382" t="str">
            <v>ESTACA RAIZ C/DIAM. DE 4" P/CARGA DE 20T, INJECAO DE ARG., INCL. FORN. DOS MAT. (CIM., AREIA E ACO), EXCL. PERF.</v>
          </cell>
          <cell r="C3382" t="str">
            <v>M</v>
          </cell>
        </row>
        <row r="3383">
          <cell r="A3383" t="str">
            <v>10.003.016-0</v>
          </cell>
          <cell r="B3383" t="str">
            <v>ESTACA RAIZ C/DIAM. DE 4" P/CARGA DE 20T, INJECAO DE ARG., EXCL. FORN. DOS MAT. (CIM., AREIA E ACO) E PERF.</v>
          </cell>
          <cell r="C3383" t="str">
            <v>M</v>
          </cell>
        </row>
        <row r="3384">
          <cell r="A3384" t="str">
            <v>10.003.020-0</v>
          </cell>
          <cell r="B3384" t="str">
            <v>ESTACA RAIZ C/DIAM. DE 5" P/CARGA DE 25T, INJECAO DE ARG., INCL. FORN. DOS MAT. (CIM., AREIA E ACO), EXCL. PERF.</v>
          </cell>
          <cell r="C3384" t="str">
            <v>M</v>
          </cell>
        </row>
        <row r="3385">
          <cell r="A3385" t="str">
            <v>10.003.021-0</v>
          </cell>
          <cell r="B3385" t="str">
            <v>ESTACA RAIZ C/DIAM. DE 5" P/CARGA DE 25T, INJECAO DE ARG., EXCL. FORN. DOS MAT. (CIM., AREIA E ACO) E PERF.</v>
          </cell>
          <cell r="C3385" t="str">
            <v>M</v>
          </cell>
        </row>
        <row r="3386">
          <cell r="A3386" t="str">
            <v>10.003.025-0</v>
          </cell>
          <cell r="B3386" t="str">
            <v>ESTACA RAIZ C/DIAM. DE 6" P/CARGA DE 35T, INJECAO DE ARG., INCL. FORN. DOS MAT. (CIM., AREIA E ACO), EXCL. PERF.</v>
          </cell>
          <cell r="C3386" t="str">
            <v>M</v>
          </cell>
        </row>
        <row r="3387">
          <cell r="A3387" t="str">
            <v>10.003.026-0</v>
          </cell>
          <cell r="B3387" t="str">
            <v>ESTACA RAIZ C/DIAM. DE 6" P/CARGA DE 35T, INJECAO DE ARG., EXCL. FORN. DOS MAT. (CIMENTO, AREIA E ACO) E PERF.</v>
          </cell>
          <cell r="C3387" t="str">
            <v>M</v>
          </cell>
        </row>
        <row r="3388">
          <cell r="A3388" t="str">
            <v>10.003.030-0</v>
          </cell>
          <cell r="B3388" t="str">
            <v>ESTACA RAIZ C/DIAM. DE 8" P/CARGA DE 50T, INJECAO DE ARG., INCL. FORN. DOS MAT. (CIM., AREIA E ACO), EXCL. PERF.</v>
          </cell>
          <cell r="C3388" t="str">
            <v>M</v>
          </cell>
        </row>
        <row r="3389">
          <cell r="A3389" t="str">
            <v>10.003.031-0</v>
          </cell>
          <cell r="B3389" t="str">
            <v>ESTACA RAIZ C/DIAM. DE 8" P/CARGA DE 50T, INJECAO DE ARG., EXCL. FORN. DOS MAT. (CIM., AREIA E ACO) E PERF.</v>
          </cell>
          <cell r="C3389" t="str">
            <v>M</v>
          </cell>
        </row>
        <row r="3390">
          <cell r="A3390" t="str">
            <v>10.003.035-0</v>
          </cell>
          <cell r="B3390" t="str">
            <v>ESTACA RAIZ C/DIAM. DE 8" P/CARGA DE 65T, INJECAO DE ARG., INCL. FORN. DOS MAT. (CIM., AREIA E ACO), EXCL. PERF.</v>
          </cell>
          <cell r="C3390" t="str">
            <v>M</v>
          </cell>
        </row>
        <row r="3391">
          <cell r="A3391" t="str">
            <v>10.003.036-0</v>
          </cell>
          <cell r="B3391" t="str">
            <v>ESTACA RAIZ C/DIAM. DE 8" P/CARGA DE 65T, INJECAO DE ARG., EXCL. FORN. DOS MAT. (CIM., AREIA E ACO) E PERF.</v>
          </cell>
          <cell r="C3391" t="str">
            <v>M</v>
          </cell>
        </row>
        <row r="3392">
          <cell r="A3392" t="str">
            <v>10.003.040-0</v>
          </cell>
          <cell r="B3392" t="str">
            <v>ESTACA RAIZ C/DIAM. DE 8" P/CARGA DE 80T, INJECAO DE ARG., INCL. FORN.DOS MAT. (CIM., AREIA E ACO), EXCL. PERF.</v>
          </cell>
          <cell r="C3392" t="str">
            <v>M</v>
          </cell>
        </row>
        <row r="3393">
          <cell r="A3393" t="str">
            <v>10.003.041-0</v>
          </cell>
          <cell r="B3393" t="str">
            <v>ESTACA RAIZ C/DIAM. DE 8" P/CARGA DE 80T, INJECAO DE ARG., EXCL. FORN. DOS MAT. (CIM., AREIA E ACO) E PERF.</v>
          </cell>
          <cell r="C3393" t="str">
            <v>M</v>
          </cell>
        </row>
        <row r="3394">
          <cell r="A3394" t="str">
            <v>10.003.045-0</v>
          </cell>
          <cell r="B3394" t="str">
            <v>ESTACA RAIZ C/DIAM. DE 10" P/CARGA DE 110T, INJECAO DE ARG.,INCL. FORN. DOS MAT. (CIM., AREIA E ACO), EXCL. PERF.</v>
          </cell>
          <cell r="C3394" t="str">
            <v>M</v>
          </cell>
        </row>
        <row r="3395">
          <cell r="A3395" t="str">
            <v>10.003.046-0</v>
          </cell>
          <cell r="B3395" t="str">
            <v>ESTACA RAIZ C/DIAM. DE 10" P/CARGA DE 110T, INJECAO DE ARG.,EXCL. FORN. DOS MAT. (CIM., AREIA E ACO) E PERF.</v>
          </cell>
          <cell r="C3395" t="str">
            <v>M</v>
          </cell>
        </row>
        <row r="3396">
          <cell r="A3396" t="str">
            <v>10.003.100-0</v>
          </cell>
          <cell r="B3396" t="str">
            <v>ESTACA INJETADA TUBULAR, P/CARGA ATE 12T, TUBO SCH 40 DIAM.DE 3", NA VALV. MANCHETE, EXCL. PERF.</v>
          </cell>
          <cell r="C3396" t="str">
            <v>M</v>
          </cell>
        </row>
        <row r="3397">
          <cell r="A3397" t="str">
            <v>10.003.101-0</v>
          </cell>
          <cell r="B3397" t="str">
            <v>ESTACA INJETADA TUBULAR, P/CARGA ATE 12T, TUBO SCH 40 DIAM.DE 3", NA VALV. MANCHETE, EXCL. FORN. DOS MAT. E PERF.</v>
          </cell>
          <cell r="C3397" t="str">
            <v>M</v>
          </cell>
        </row>
        <row r="3398">
          <cell r="A3398" t="str">
            <v>10.003.110-0</v>
          </cell>
          <cell r="B3398" t="str">
            <v>ESTACA INJETADA TUBULAR,P/CARGA ATE 20T, TUBO SCH 40 DIAM.DE4", NA VALV.MANCHETE,INCL.FORN.DOS MAT.E INJECAO,EXCL.PERF.</v>
          </cell>
          <cell r="C3398" t="str">
            <v>M</v>
          </cell>
        </row>
        <row r="3399">
          <cell r="A3399" t="str">
            <v>10.003.111-0</v>
          </cell>
          <cell r="B3399" t="str">
            <v>ESTACA INJETADA TUBULAR, P/CARGA ATE 20T, TUBO SCH 40 DIAM.DE 4", NA VALV. MANCHETE, EXCL. FORN. DOS MAT. E PERF.</v>
          </cell>
          <cell r="C3399" t="str">
            <v>M</v>
          </cell>
        </row>
        <row r="3400">
          <cell r="A3400" t="str">
            <v>10.003.120-0</v>
          </cell>
          <cell r="B3400" t="str">
            <v>ESTACA INJETADA TUBULAR,P/CARGA ATE 40T,TUBO SCH 40 DIAM. DE5", NA VALV.MANCHETE,INCL.FORN.DOS MAT.E INJECAO,EXCL.PERF.</v>
          </cell>
          <cell r="C3400" t="str">
            <v>M</v>
          </cell>
        </row>
        <row r="3401">
          <cell r="A3401" t="str">
            <v>10.003.121-0</v>
          </cell>
          <cell r="B3401" t="str">
            <v>ESTACA INJETADA TUBULAR, P/CARGA ATE 40T, TUBO SCH 40 DIAM.DE 5", NA VALV. MANCHETE, EXCL. FORN. DOS MAT. E PERF.</v>
          </cell>
          <cell r="C3401" t="str">
            <v>M</v>
          </cell>
        </row>
        <row r="3402">
          <cell r="A3402" t="str">
            <v>10.003.130-0</v>
          </cell>
          <cell r="B3402" t="str">
            <v>ESTACA INJETADA TUBULAR,P/CARGA ATE 60T, TUBO SCH 40 DIAM.DE6", NA VALV.MANCHETE,INCL.FORN.DOS MAT.E INJECAO,EXCL.PERF.</v>
          </cell>
          <cell r="C3402" t="str">
            <v>M</v>
          </cell>
        </row>
        <row r="3403">
          <cell r="A3403" t="str">
            <v>10.003.131-0</v>
          </cell>
          <cell r="B3403" t="str">
            <v>ESTACA INJETADA TUBULAR, P/CARGA ATE 60T, TUBO SCH 40 DIAM.DE 6", NA VALV. MANCHETE, EXCL. FORN. DOS MAT. E PERF.</v>
          </cell>
          <cell r="C3403" t="str">
            <v>M</v>
          </cell>
        </row>
        <row r="3404">
          <cell r="A3404" t="str">
            <v>10.003.999-0</v>
          </cell>
          <cell r="B3404" t="str">
            <v>FAMILIA 10.003ESTACA "RAIZ"</v>
          </cell>
        </row>
        <row r="3405">
          <cell r="A3405" t="str">
            <v>10.004.130-0</v>
          </cell>
          <cell r="B3405" t="str">
            <v>ESTACAS PRE-FABRICADAS DE CONCR. P/CARGA DE TRAB. DE COMPR.AXIAL DE ATE 250KN (25TF)</v>
          </cell>
          <cell r="C3405" t="str">
            <v>M</v>
          </cell>
        </row>
        <row r="3406">
          <cell r="A3406" t="str">
            <v>10.004.135-0</v>
          </cell>
          <cell r="B3406" t="str">
            <v>ESTACAS PRE-FABRICADAS DE CONCR. P/CARGA DE TRAB. DE COMPR.AXIAL DE ATE 350KN (35TF)</v>
          </cell>
          <cell r="C3406" t="str">
            <v>M</v>
          </cell>
        </row>
        <row r="3407">
          <cell r="A3407" t="str">
            <v>10.004.140-0</v>
          </cell>
          <cell r="B3407" t="str">
            <v>ESTACAS PRE-FABRICADAS DE CONCR. P/CARGA DE TRAB. DE COMPR.AXIAL DE ATE 450KN (45TF)</v>
          </cell>
          <cell r="C3407" t="str">
            <v>M</v>
          </cell>
        </row>
        <row r="3408">
          <cell r="A3408" t="str">
            <v>10.004.145-0</v>
          </cell>
          <cell r="B3408" t="str">
            <v>ESTACAS PRE-FABRICADAS DE CONCR. P/CARGA DE TRAB. DE COMPR.AXIAL DE ATE 600KN (60TF)</v>
          </cell>
          <cell r="C3408" t="str">
            <v>M</v>
          </cell>
        </row>
        <row r="3409">
          <cell r="A3409" t="str">
            <v>10.004.149-0</v>
          </cell>
          <cell r="B3409" t="str">
            <v>ESTACAS PRE-FABRICADAS DE CONCR. P/CARGA DE TRAB. DE COMPR.AXIAL DE ATE 750KN (75TF)</v>
          </cell>
          <cell r="C3409" t="str">
            <v>M</v>
          </cell>
        </row>
        <row r="3410">
          <cell r="A3410" t="str">
            <v>10.004.165-0</v>
          </cell>
          <cell r="B3410" t="str">
            <v>ESTACAS PRE-FABRICADAS DE CONCR. P/CARGA DE TRAB. DE COMPR.AXIAL DE ATE 950KN (95TF)</v>
          </cell>
          <cell r="C3410" t="str">
            <v>M</v>
          </cell>
        </row>
        <row r="3411">
          <cell r="A3411" t="str">
            <v>10.004.170-0</v>
          </cell>
          <cell r="B3411" t="str">
            <v>ESTACAS PRE-FABRICADAS DE CONCR. P/CARGA DE TRAB. DE COMPR.AXIAL DE ATE 1300KN (130TF)</v>
          </cell>
          <cell r="C3411" t="str">
            <v>M</v>
          </cell>
        </row>
        <row r="3412">
          <cell r="A3412" t="str">
            <v>10.004.175-0</v>
          </cell>
          <cell r="B3412" t="str">
            <v>ESTACAS PRE-FABRICADAS DE CONCR. P/CARGA DE TRAB. DE COMPR.AXIAL DE ATE 1700KN (170TF)</v>
          </cell>
          <cell r="C3412" t="str">
            <v>M</v>
          </cell>
        </row>
        <row r="3413">
          <cell r="A3413" t="str">
            <v>10.004.200-0</v>
          </cell>
          <cell r="B3413" t="str">
            <v>CRAVACAO DE ESTACAS PRE-FABRICADAS DE CONCR. P/CARGA DE TRAB. DE COMPR. AXIAL DE ATE 250KN (25TF)</v>
          </cell>
          <cell r="C3413" t="str">
            <v>M</v>
          </cell>
        </row>
        <row r="3414">
          <cell r="A3414" t="str">
            <v>10.004.205-0</v>
          </cell>
          <cell r="B3414" t="str">
            <v>CRAVACAO DE ESTACAS PRE-FABRICADAS DE CONCR. P/CARGA DE TRAB. DE COMPR. AXIAL DE ATE 350KN (35TF)</v>
          </cell>
          <cell r="C3414" t="str">
            <v>M</v>
          </cell>
        </row>
        <row r="3415">
          <cell r="A3415" t="str">
            <v>10.004.210-0</v>
          </cell>
          <cell r="B3415" t="str">
            <v>CRAVACAO DE ESTACAS PRE-FABRICADAS DE CONCR. P/CARGA DE TRAB. DE COMPR. AXIAL DE ATE 450KN (45TF)</v>
          </cell>
          <cell r="C3415" t="str">
            <v>M</v>
          </cell>
        </row>
        <row r="3416">
          <cell r="A3416" t="str">
            <v>10.004.215-0</v>
          </cell>
          <cell r="B3416" t="str">
            <v>CRAVACAO DE ESTACAS PRE-FABRICADAS DE CONCR. P/CARGA DE TRAB. DE COMPR. AXIAL DE ATE 600KN (60TF)</v>
          </cell>
          <cell r="C3416" t="str">
            <v>M</v>
          </cell>
        </row>
        <row r="3417">
          <cell r="A3417" t="str">
            <v>10.004.220-0</v>
          </cell>
          <cell r="B3417" t="str">
            <v>CRAVACAO DE ESTACAS PRE-FABRICADAS DE CONCR. P/CARGA DE TRAB. DE COMPR. AXIAL DE ATE 750KN (75TF)</v>
          </cell>
          <cell r="C3417" t="str">
            <v>M</v>
          </cell>
        </row>
        <row r="3418">
          <cell r="A3418" t="str">
            <v>10.004.225-0</v>
          </cell>
          <cell r="B3418" t="str">
            <v>CRAVACAO DE ESTACAS PRE-FABRICADAS DE CONCR. P/CARGA DE TRAB. DE COMPR. AXIAL DE ATE 950KN (95TF)</v>
          </cell>
          <cell r="C3418" t="str">
            <v>M</v>
          </cell>
        </row>
        <row r="3419">
          <cell r="A3419" t="str">
            <v>10.004.230-0</v>
          </cell>
          <cell r="B3419" t="str">
            <v>CRAVACAO DE ESTACAS PRE-FABRICADAS DE CONCR. P/CARGA DE TRAB. DE COMPR. AXIAL DE ATE 1300KN (130TF)</v>
          </cell>
          <cell r="C3419" t="str">
            <v>M</v>
          </cell>
        </row>
        <row r="3420">
          <cell r="A3420" t="str">
            <v>10.004.235-0</v>
          </cell>
          <cell r="B3420" t="str">
            <v>CRAVACAO DE ESTACAS PRE-FABRICADAS DE CONCR. P/CARGA DE TRAB. DE COMPR. AXIAL DE ATE 1700KN (170TF)</v>
          </cell>
          <cell r="C3420" t="str">
            <v>M</v>
          </cell>
        </row>
        <row r="3421">
          <cell r="A3421" t="str">
            <v>10.004.260-0</v>
          </cell>
          <cell r="B3421" t="str">
            <v>EMENDA MET. EM ESTACAS PRE-FABRICADAS P/CARGA DE TRAB. DE COMPR. AXIAL DE ATE 250KN (25TF)</v>
          </cell>
          <cell r="C3421" t="str">
            <v>UN</v>
          </cell>
        </row>
        <row r="3422">
          <cell r="A3422" t="str">
            <v>10.004.265-0</v>
          </cell>
          <cell r="B3422" t="str">
            <v>EMENDA MET. EM ESTACAS PRE-FABRICADAS P/CARGA DE TRAB. DE COMPR. AXIAL DE ATE 350KN (35TF)</v>
          </cell>
          <cell r="C3422" t="str">
            <v>UN</v>
          </cell>
        </row>
        <row r="3423">
          <cell r="A3423" t="str">
            <v>10.004.270-0</v>
          </cell>
          <cell r="B3423" t="str">
            <v>EMENDA MET. EM ESTACAS PRE-FABRICADAS P/CARGA DE TRAB. DE COMPR. AXIAL DE ATE 450KN (45TF)</v>
          </cell>
          <cell r="C3423" t="str">
            <v>UN</v>
          </cell>
        </row>
        <row r="3424">
          <cell r="A3424" t="str">
            <v>10.004.275-0</v>
          </cell>
          <cell r="B3424" t="str">
            <v>EMENDA MET. EM ESTACAS PRE-FABRICADAS P/CARGA DE TRAB. DE COMPR. AXIAL DE ATE 600KN (60TF)</v>
          </cell>
          <cell r="C3424" t="str">
            <v>UN</v>
          </cell>
        </row>
        <row r="3425">
          <cell r="A3425" t="str">
            <v>10.004.280-0</v>
          </cell>
          <cell r="B3425" t="str">
            <v>EMENDA MET. EM ESTACAS PRE-FABRICADAS P/CARGA DE TRAB. DE COMPR. AXIAL DE ATE 750KN (75TF)</v>
          </cell>
          <cell r="C3425" t="str">
            <v>UN</v>
          </cell>
        </row>
        <row r="3426">
          <cell r="A3426" t="str">
            <v>10.004.285-0</v>
          </cell>
          <cell r="B3426" t="str">
            <v>EMENDA MET. EM ESTACAS PRE-FABRICADAS P/CARGA DE TRAB. DE COMPR. AXIAL DE ATE 950KN (95TF)</v>
          </cell>
          <cell r="C3426" t="str">
            <v>UN</v>
          </cell>
        </row>
        <row r="3427">
          <cell r="A3427" t="str">
            <v>10.004.290-0</v>
          </cell>
          <cell r="B3427" t="str">
            <v>EMENDA MET. EM ESTACAS PRE-FABRICADAS P/CARGA DE TRAB. DE COMPR. AXIAL DE ATE 1300KN (130TF)</v>
          </cell>
          <cell r="C3427" t="str">
            <v>UN</v>
          </cell>
        </row>
        <row r="3428">
          <cell r="A3428" t="str">
            <v>10.004.295-0</v>
          </cell>
          <cell r="B3428" t="str">
            <v>EMENDA MET. EM ESTACAS PRE-FABRICADAS P/CARGA DE TRAB. DE COMPR. AXIAL DE ATE 1700KN (170TF)</v>
          </cell>
          <cell r="C3428" t="str">
            <v>UN</v>
          </cell>
        </row>
        <row r="3429">
          <cell r="A3429" t="str">
            <v>10.004.999-0</v>
          </cell>
          <cell r="B3429" t="str">
            <v>FAMILIA 10.004INDICE GERAL ESTACA PRE-MOLDADA</v>
          </cell>
        </row>
        <row r="3430">
          <cell r="A3430" t="str">
            <v>10.005.002-0</v>
          </cell>
          <cell r="B3430" t="str">
            <v>ESTACA DE CONCR. ARMADO, MOLD. NO TER., TIPO FRANKI STANDARD, C/DIAM. DE 350MM, PROF. ATE 16,00M, CAPAC. DE CARGA 55T</v>
          </cell>
          <cell r="C3430" t="str">
            <v>M</v>
          </cell>
        </row>
        <row r="3431">
          <cell r="A3431" t="str">
            <v>10.005.003-1</v>
          </cell>
          <cell r="B3431" t="str">
            <v>ESTACA DE CONCR. ARMADO, MOLD. NO TER., TIPO FRANKI STANDARD, C/DIAM. DE 400MM, PROF. ATE 16,00M, CAPAC. DE CARGA 70T</v>
          </cell>
          <cell r="C3431" t="str">
            <v>M</v>
          </cell>
        </row>
        <row r="3432">
          <cell r="A3432" t="str">
            <v>10.005.004-0</v>
          </cell>
          <cell r="B3432" t="str">
            <v>ESTACA DE CONCR. ARMADO, MOLD. NO TER., TIPO FRANKI STANDARD, C/DIAM. DE 450MM, PROF. ATE 16,00M, CAPAC. DE CARGA 100T</v>
          </cell>
          <cell r="C3432" t="str">
            <v>M</v>
          </cell>
        </row>
        <row r="3433">
          <cell r="A3433" t="str">
            <v>10.005.005-0</v>
          </cell>
          <cell r="B3433" t="str">
            <v>ESTACA DE CONCR. ARMADO, MOLD. NO TER., TIPO FRANKI STANDARD, C/DIAM. DE 520MM, PROF. ATE 16,00M, CAPAC. DE CARGA 130T</v>
          </cell>
          <cell r="C3433" t="str">
            <v>M</v>
          </cell>
        </row>
        <row r="3434">
          <cell r="A3434" t="str">
            <v>10.005.006-0</v>
          </cell>
          <cell r="B3434" t="str">
            <v>ESTACA DE CONCR. ARMADO, MOLD. NO TER., TIPO FRANKI STANDARD, C/DIAM. DE 600MM, PROF. ATE 16,00M, CAPAC. DE CARGA 170T</v>
          </cell>
          <cell r="C3434" t="str">
            <v>M</v>
          </cell>
        </row>
        <row r="3435">
          <cell r="A3435" t="str">
            <v>10.005.022-0</v>
          </cell>
          <cell r="B3435" t="str">
            <v>ESTACA DE CONCR. ARMADO, MOLD. NO TER., TIPO FRANKI STANDARD,C/DIAM.DE 350MM, PROF.DE 16,00 A 18,00M, CAPAC.DE CARGA 55T</v>
          </cell>
          <cell r="C3435" t="str">
            <v>M</v>
          </cell>
        </row>
        <row r="3436">
          <cell r="A3436" t="str">
            <v>10.005.023-1</v>
          </cell>
          <cell r="B3436" t="str">
            <v>ESTACA DE CONCR. ARMADO, MOLD. NO TER., TIPO FRANKI STANDARD,C/DIAM.DE 400MM, PROF.DE 16,00 A 23,00M, CAPAC.DE CARGA 70T</v>
          </cell>
          <cell r="C3436" t="str">
            <v>M</v>
          </cell>
        </row>
        <row r="3437">
          <cell r="A3437" t="str">
            <v>10.005.024-0</v>
          </cell>
          <cell r="B3437" t="str">
            <v>ESTACA DE CONCR.ARMADO, MOLD. NO TER., TIPO FRANKI STANDARD,C/DIAM.DE 450MM, PROF.DE 16,00 A 27,00M, CAPAC.DE CARGA 100T</v>
          </cell>
          <cell r="C3437" t="str">
            <v>M</v>
          </cell>
        </row>
        <row r="3438">
          <cell r="A3438" t="str">
            <v>10.005.025-0</v>
          </cell>
          <cell r="B3438" t="str">
            <v>ESTACA DE CONCR.ARMADO, MOLD. NO TER., TIPO FRANKI STANDARD,C/DIAM.DE 520MM, PROF.DE 16,00 A 35,00M, CAPAC.DE CARGA 130T</v>
          </cell>
          <cell r="C3438" t="str">
            <v>M</v>
          </cell>
        </row>
        <row r="3439">
          <cell r="A3439" t="str">
            <v>10.005.026-0</v>
          </cell>
          <cell r="B3439" t="str">
            <v>ESTACA DE CONCR.ARMADO, MOLD. NO TER., TIPO FRANKI STANDARD,C/DIAM.DE 600MM, PROF.DE 16,00 A 35,00M, CAPAC.DE CARGA 170T</v>
          </cell>
          <cell r="C3439" t="str">
            <v>M</v>
          </cell>
        </row>
        <row r="3440">
          <cell r="A3440" t="str">
            <v>10.005.030-0</v>
          </cell>
          <cell r="B3440" t="str">
            <v>TRECHO CRAVADO, MAS NAO CONCRETADO, DE TUBUL. NECESSARIA P/EXEC. DE ESTACA MOLD. NO TER., TIPO FRANKI, C/DIAM. DE 350MM</v>
          </cell>
          <cell r="C3440" t="str">
            <v>M</v>
          </cell>
        </row>
        <row r="3441">
          <cell r="A3441" t="str">
            <v>10.005.031-0</v>
          </cell>
          <cell r="B3441" t="str">
            <v>TRECHO CRAVADO, MAS NAO CONCRETADO, DE TUBUL. NECESSARIA P/EXEC. DE ESTACA MOLD. NO TER., TIPO FRANKI, C/DIAM. DE 400MM</v>
          </cell>
          <cell r="C3441" t="str">
            <v>M</v>
          </cell>
        </row>
        <row r="3442">
          <cell r="A3442" t="str">
            <v>10.005.032-0</v>
          </cell>
          <cell r="B3442" t="str">
            <v>TRECHO CRAVADO, MAS NAO CONCRETADO, DE TUBUL. NECESSARIA P/EXEC. DE ESTACA MOLD. NO TER., TIPO FRANKI, C/DIAM. DE 450MM</v>
          </cell>
          <cell r="C3442" t="str">
            <v>M</v>
          </cell>
        </row>
        <row r="3443">
          <cell r="A3443" t="str">
            <v>10.005.033-0</v>
          </cell>
          <cell r="B3443" t="str">
            <v>TRECHO CRAVADO, MAS NAO CONCRETADO, DE TUBUL. NECESSARIA P/EXEC. DE ESTACA MOLD. NO TER., TIPO FRANKI, C/DIAM. DE 520MM</v>
          </cell>
          <cell r="C3443" t="str">
            <v>M</v>
          </cell>
        </row>
        <row r="3444">
          <cell r="A3444" t="str">
            <v>10.005.034-0</v>
          </cell>
          <cell r="B3444" t="str">
            <v>TRECHO CRAVADO, MAS NAO CONCRETADO, DE TUBUL. NECESSARIA P/EXEC. DE ESTACA MOLD. NO TER., TIPO FRANKI, C/DIAM. DE 600MM</v>
          </cell>
          <cell r="C3444" t="str">
            <v>M</v>
          </cell>
        </row>
        <row r="3445">
          <cell r="A3445" t="str">
            <v>10.005.050-1</v>
          </cell>
          <cell r="B3445" t="str">
            <v>BULBO DE ALARGAMENTO P/ESTACA TIPO FRANKI, DIAM. DE 350MM (ATE 270 L)</v>
          </cell>
          <cell r="C3445" t="str">
            <v>UN</v>
          </cell>
        </row>
        <row r="3446">
          <cell r="A3446" t="str">
            <v>10.005.052-0</v>
          </cell>
          <cell r="B3446" t="str">
            <v>BULBO DE ALARGAMENTO P/ESTACA TIPO FRANKI, DIAM. DE 400MM (ATE 360 L)</v>
          </cell>
          <cell r="C3446" t="str">
            <v>UN</v>
          </cell>
        </row>
        <row r="3447">
          <cell r="A3447" t="str">
            <v>10.005.055-0</v>
          </cell>
          <cell r="B3447" t="str">
            <v>BULBO DE ALARGAMENTO P/ESTACA TIPO FRANKI, DIAM. DE 450MM (ATE 450 L)</v>
          </cell>
          <cell r="C3447" t="str">
            <v>UN</v>
          </cell>
        </row>
        <row r="3448">
          <cell r="A3448" t="str">
            <v>10.005.057-0</v>
          </cell>
          <cell r="B3448" t="str">
            <v>BULBO DE ALARGAMENTO P/ESTACA TIPO FRANKI, DIAM. DE 520MM (ATE 600 L)</v>
          </cell>
          <cell r="C3448" t="str">
            <v>UN</v>
          </cell>
        </row>
        <row r="3449">
          <cell r="A3449" t="str">
            <v>10.005.060-0</v>
          </cell>
          <cell r="B3449" t="str">
            <v>BULBO DE ALARGAMENTO P/ESTACA TIPO FRANKI, DIAM. DE 600MM (ATE 750 L)</v>
          </cell>
          <cell r="C3449" t="str">
            <v>UN</v>
          </cell>
        </row>
        <row r="3450">
          <cell r="A3450" t="str">
            <v>10.005.500-0</v>
          </cell>
          <cell r="B3450" t="str">
            <v>UNIDADE DE REF. P/SERV. DE FUNDACAO EM CONCR.</v>
          </cell>
          <cell r="C3450" t="str">
            <v>UR</v>
          </cell>
        </row>
        <row r="3451">
          <cell r="A3451" t="str">
            <v>10.005.999-0</v>
          </cell>
          <cell r="B3451" t="str">
            <v>FAMILIA 10.005ESTACA CONCRETO ARMADO</v>
          </cell>
        </row>
        <row r="3452">
          <cell r="A3452" t="str">
            <v>10.006.006-0</v>
          </cell>
          <cell r="B3452" t="str">
            <v>ESTACA MISTA TUBADA DE CONCR., DIAM. DE 417MM, MOLD. EM TUBODE ACO, EXECUTADA "IN SITU", CAPAC. MEDIA 90T</v>
          </cell>
          <cell r="C3452" t="str">
            <v>M</v>
          </cell>
        </row>
        <row r="3453">
          <cell r="A3453" t="str">
            <v>10.006.007-0</v>
          </cell>
          <cell r="B3453" t="str">
            <v>ESTACA MISTA TUBADA DE CONCR. DIAM. DE 487MM, MOLD. EM TUBODE ACO, EXECUTADA "IN SITU", CAPAC. MEDIA 120T</v>
          </cell>
          <cell r="C3453" t="str">
            <v>M</v>
          </cell>
        </row>
        <row r="3454">
          <cell r="A3454" t="str">
            <v>10.006.010-0</v>
          </cell>
          <cell r="B3454" t="str">
            <v>TUBULAO DE CONCR. C/CAMISA DE ACO INCORPORADA DE 1/4", TENDO0,80M DE DIAM., EM TER. DE 1ªCAT.</v>
          </cell>
          <cell r="C3454" t="str">
            <v>M</v>
          </cell>
        </row>
        <row r="3455">
          <cell r="A3455" t="str">
            <v>10.006.011-0</v>
          </cell>
          <cell r="B3455" t="str">
            <v>TUBULAO DE CONCR. C/CAMISA DE ACO INCORPORADA DE 1/4", TENDO1,00M DE DIAM., EM TER. DE 1ªCAT.</v>
          </cell>
          <cell r="C3455" t="str">
            <v>M</v>
          </cell>
        </row>
        <row r="3456">
          <cell r="A3456" t="str">
            <v>10.006.012-0</v>
          </cell>
          <cell r="B3456" t="str">
            <v>TUBULAO DE CONCR. C/CAMISA DE ACO INCORPORADA DE 1/4", TENDO1,25M DE DIAM., EM TER. DE 1ªCAT.</v>
          </cell>
          <cell r="C3456" t="str">
            <v>M</v>
          </cell>
        </row>
        <row r="3457">
          <cell r="A3457" t="str">
            <v>10.006.013-0</v>
          </cell>
          <cell r="B3457" t="str">
            <v>TUBULAO DE CONCR. C/CAMISA DE ACO INCORPORADA DE 3/8", TENDO1,50M DE DIAM., EM TER. DE 1ªCAT.</v>
          </cell>
          <cell r="C3457" t="str">
            <v>M</v>
          </cell>
        </row>
        <row r="3458">
          <cell r="A3458" t="str">
            <v>10.006.020-1</v>
          </cell>
          <cell r="B3458" t="str">
            <v>ESCAVACAO DE FUSTE DE TUBULAO C/CAMISA DE ACO, DIAM. DE 0,80M, BASE ATE 10,00M DA COTA DE ARRASAMENTO, 1ªCAT.</v>
          </cell>
          <cell r="C3458" t="str">
            <v>M</v>
          </cell>
        </row>
        <row r="3459">
          <cell r="A3459" t="str">
            <v>10.006.021-0</v>
          </cell>
          <cell r="B3459" t="str">
            <v>ESCAVACAO DE FUSTE DE TUBULAO C/CAMISA DE ACO, DIAM. DE 0,80M, BASE ATE 10,00M DA COTA DE ARRASAMENTO, 2ªCAT.</v>
          </cell>
          <cell r="C3459" t="str">
            <v>M</v>
          </cell>
        </row>
        <row r="3460">
          <cell r="A3460" t="str">
            <v>10.006.022-0</v>
          </cell>
          <cell r="B3460" t="str">
            <v>ESCAVACAO DE FUSTE DE TUBULAO C/CAMISA DE ACO, DIAM. DE 0,80M, BASE ATE 10,00M DA COTA DE ARRASAMENTO, 3ªCAT.</v>
          </cell>
          <cell r="C3460" t="str">
            <v>M</v>
          </cell>
        </row>
        <row r="3461">
          <cell r="A3461" t="str">
            <v>10.006.023-0</v>
          </cell>
          <cell r="B3461" t="str">
            <v>ESCAVACAO DE FUSTE DE TUBULAO C/CAMISA DE ACO, DIAM. DE 0,80M, BASE ENTRE 10,00 E 20,00M DA COTA DE ARRASAMENTO, 1ªCAT.</v>
          </cell>
          <cell r="C3461" t="str">
            <v>M</v>
          </cell>
        </row>
        <row r="3462">
          <cell r="A3462" t="str">
            <v>10.006.024-0</v>
          </cell>
          <cell r="B3462" t="str">
            <v>ESCAVACAO DE FUSTE DE TUBULAO C/CAMISA DE ACO, DIAM. DE 0,80M, BASE ENTRE 10,00 E 20,00M DA COTA DE ARRASAMENTO, 2ªCAT.</v>
          </cell>
          <cell r="C3462" t="str">
            <v>M</v>
          </cell>
        </row>
        <row r="3463">
          <cell r="A3463" t="str">
            <v>10.006.025-0</v>
          </cell>
          <cell r="B3463" t="str">
            <v>ESCAVACAO DE FUSTE DE TUBULAO C/CAMISA DE ACO, DIAM. DE 0,80M, BASE ENTRE 10,00 E 20,00M DA COTA DE ARRASAMENTO, 3ªCAT.</v>
          </cell>
          <cell r="C3463" t="str">
            <v>M</v>
          </cell>
        </row>
        <row r="3464">
          <cell r="A3464" t="str">
            <v>10.006.030-1</v>
          </cell>
          <cell r="B3464" t="str">
            <v>ESCAVACAO DE FUSTE DE TUBULAO C/CAMISA DE ACO, DIAM. DE 1,00M, BASE ATE 10,00M DA COTA DE ARRASAMENTO, 1ªCAT.</v>
          </cell>
          <cell r="C3464" t="str">
            <v>M</v>
          </cell>
        </row>
        <row r="3465">
          <cell r="A3465" t="str">
            <v>10.006.031-0</v>
          </cell>
          <cell r="B3465" t="str">
            <v>ESCAVACAO DE FUSTE DE TUBULAO C/CAMISA DE ACO, DIAM. DE 1,00M, BASE ATE 10,00M DA COTA DE ARRASAMENTO, 2ªCAT.</v>
          </cell>
          <cell r="C3465" t="str">
            <v>M</v>
          </cell>
        </row>
        <row r="3466">
          <cell r="A3466" t="str">
            <v>10.006.032-0</v>
          </cell>
          <cell r="B3466" t="str">
            <v>ESCAVACAO DE FUSTE DE TUBULAO C/CAMISA DE ACO, DIAM. DE 1,00M, BASE ATE 10,00M DA COTA DE ARRASAMENTO, 3ªCAT.</v>
          </cell>
          <cell r="C3466" t="str">
            <v>M</v>
          </cell>
        </row>
        <row r="3467">
          <cell r="A3467" t="str">
            <v>10.006.033-0</v>
          </cell>
          <cell r="B3467" t="str">
            <v>ESCAVACAO DE FUSTE DE TUBULAO C/CAMISA DE ACO, DIAM. DE 1,00M, BASE ENTRE 10,00 E 20,00M DA COTA DE ARRASAMENTO, 1ªCAT.</v>
          </cell>
          <cell r="C3467" t="str">
            <v>M</v>
          </cell>
        </row>
        <row r="3468">
          <cell r="A3468" t="str">
            <v>10.006.034-0</v>
          </cell>
          <cell r="B3468" t="str">
            <v>ESCAVACAO DE FUSTE DE TUBULAO C/CAMISA DE ACO, DIAM. DE 1,00M, BASE ENTRE 10,00 E 20,00M DA COTA DE ARRASAMENTO, 2ªCAT.</v>
          </cell>
          <cell r="C3468" t="str">
            <v>M</v>
          </cell>
        </row>
        <row r="3469">
          <cell r="A3469" t="str">
            <v>10.006.035-0</v>
          </cell>
          <cell r="B3469" t="str">
            <v>ESCAVACAO DE FUSTE DE TUBULAO C/CAMISA DE ACO, DIAM. DE 1,00M, BASE ENTRE 10,00 E 20,00M DA COTA DE ARRASAMENTO, 3ªCAT.</v>
          </cell>
          <cell r="C3469" t="str">
            <v>M</v>
          </cell>
        </row>
        <row r="3470">
          <cell r="A3470" t="str">
            <v>10.006.040-1</v>
          </cell>
          <cell r="B3470" t="str">
            <v>ESCAVACAO DE FUSTE DE TUBULAO C/CAMISA DE ACO, DIAM. DE 1,25M, BASE ATE 10,00M DA COTA DE ARRASAMENTO, 1ªCAT.</v>
          </cell>
          <cell r="C3470" t="str">
            <v>M</v>
          </cell>
        </row>
        <row r="3471">
          <cell r="A3471" t="str">
            <v>10.006.041-0</v>
          </cell>
          <cell r="B3471" t="str">
            <v>ESCAVACAO DE FUSTE DE TUBULAO C/CAMISA DE ACO, DIAM. DE 1,25M, BASE ATE 10,00M DA COTA DE ARRASAMENTO, 2ªCAT.</v>
          </cell>
          <cell r="C3471" t="str">
            <v>M</v>
          </cell>
        </row>
        <row r="3472">
          <cell r="A3472" t="str">
            <v>10.006.042-0</v>
          </cell>
          <cell r="B3472" t="str">
            <v>ESCAVACAO DE FUSTE DE TUBULAO C/CAMISA DE ACO, DIAM. DE 1,25M, BASE ATE 10,00M DA COTA DE ARRASAMENTO, 3ªCAT.</v>
          </cell>
          <cell r="C3472" t="str">
            <v>M</v>
          </cell>
        </row>
        <row r="3473">
          <cell r="A3473" t="str">
            <v>10.006.043-0</v>
          </cell>
          <cell r="B3473" t="str">
            <v>ESCAVACAO DE FUSTE DE TUBULAO C/CAMISA DE ACO, DIAM. DE 1,25M, BASE ENTRE 10,00 E 20,00M DA COTA DE ARRASAMENTO, 1ªCAT.</v>
          </cell>
          <cell r="C3473" t="str">
            <v>M</v>
          </cell>
        </row>
        <row r="3474">
          <cell r="A3474" t="str">
            <v>10.006.044-0</v>
          </cell>
          <cell r="B3474" t="str">
            <v>ESCAVACAO DE FUSTE DE TUBULAO C/CAMISA DE ACO, DIAM. DE 1,25M, BASE ENTRE 10,00 E 20,00M DA COTA DE ARRASAMENTO, 2ªCAT.</v>
          </cell>
          <cell r="C3474" t="str">
            <v>M</v>
          </cell>
        </row>
        <row r="3475">
          <cell r="A3475" t="str">
            <v>10.006.045-0</v>
          </cell>
          <cell r="B3475" t="str">
            <v>ESCAVACAO DE FUSTE DE TUBULAO C/CAMISA DE ACO, DIAM. DE 1,25M, BASE ENTRE 10,00 E 20,00M DA COTA DE ARRASAMENTO, 3ªCAT.</v>
          </cell>
          <cell r="C3475" t="str">
            <v>M</v>
          </cell>
        </row>
        <row r="3476">
          <cell r="A3476" t="str">
            <v>10.006.050-1</v>
          </cell>
          <cell r="B3476" t="str">
            <v>ESCAVACAO DE FUSTE DE TUBULAO C/CAMISA DE ACO, DIAM. DE 1,50M, BASE ATE 10,00M DA COTA DE ARRASAMENTO, 1ªCAT.</v>
          </cell>
          <cell r="C3476" t="str">
            <v>M</v>
          </cell>
        </row>
        <row r="3477">
          <cell r="A3477" t="str">
            <v>10.006.051-0</v>
          </cell>
          <cell r="B3477" t="str">
            <v>ESCAVACAO DE FUSTE DE TUBULAO C/CAMISA DE ACO, DIAM. DE 1,50M, BASE ATE 10,00M DA COTA DE ARRASAMENTO, 2ªCAT.</v>
          </cell>
          <cell r="C3477" t="str">
            <v>M</v>
          </cell>
        </row>
        <row r="3478">
          <cell r="A3478" t="str">
            <v>10.006.052-0</v>
          </cell>
          <cell r="B3478" t="str">
            <v>ESCAVACAO DE FUSTE DE TUBULAO C/CAMISA DE ACO, DIAM. DE 1,50M, BASE ATE 10,00M DA COTA DE ARRASAMENTO, 3ªCAT.</v>
          </cell>
          <cell r="C3478" t="str">
            <v>M</v>
          </cell>
        </row>
        <row r="3479">
          <cell r="A3479" t="str">
            <v>10.006.053-0</v>
          </cell>
          <cell r="B3479" t="str">
            <v>ESCAVACAO DE FUSTE DE TUBULAO C/CAMISA DE ACO, DIAM. DE 1,50M, BASE ENTRE 10,00 E 20,00M DA COTA DE ARRASAMENTO, 1ªCAT.</v>
          </cell>
          <cell r="C3479" t="str">
            <v>M</v>
          </cell>
        </row>
        <row r="3480">
          <cell r="A3480" t="str">
            <v>10.006.054-0</v>
          </cell>
          <cell r="B3480" t="str">
            <v>ESCAVACAO DE FUSTE DE TUBULAO C/CAMISA DE ACO, DIAM. DE 1,50M, BASE ENTRE 10,00 E 20,00M DA COTA DE ARRASAMENTO, 2ªCAT.</v>
          </cell>
          <cell r="C3480" t="str">
            <v>M</v>
          </cell>
        </row>
        <row r="3481">
          <cell r="A3481" t="str">
            <v>10.006.055-0</v>
          </cell>
          <cell r="B3481" t="str">
            <v>ESCAVACAO DE FUSTE DE TUBULAO C/CAMISA DE ACO, DIAM. DE 1,50M, BASE ENTRE 10,00 E 20,00M DA COTA DE ARRASAMENTO, 3ªCAT.</v>
          </cell>
          <cell r="C3481" t="str">
            <v>M</v>
          </cell>
        </row>
        <row r="3482">
          <cell r="A3482" t="str">
            <v>10.006.999-0</v>
          </cell>
          <cell r="B3482" t="str">
            <v>FAMILIA 10.006TUBULACAO CAMISA DE ACO</v>
          </cell>
        </row>
        <row r="3483">
          <cell r="A3483" t="str">
            <v>10.007.030-1</v>
          </cell>
          <cell r="B3483" t="str">
            <v>ESCAVACAO DE FUSTE DE TUBULAO C/CAMISA DE CONCR., DIAM. DE 1,00M, BASE ATE 10,00M DA COTA DE ARRASAMENTO, 1ªCAT.</v>
          </cell>
          <cell r="C3483" t="str">
            <v>M</v>
          </cell>
        </row>
        <row r="3484">
          <cell r="A3484" t="str">
            <v>10.007.031-0</v>
          </cell>
          <cell r="B3484" t="str">
            <v>ESCAVACAO DE FUSTE DE TUBULAO C/CAMISA DE CONCR., DIAM. DE 1,00M, BASE ATE 10,00M DA COTA DE ARRASAMENTO, 2ªCAT.</v>
          </cell>
          <cell r="C3484" t="str">
            <v>M</v>
          </cell>
        </row>
        <row r="3485">
          <cell r="A3485" t="str">
            <v>10.007.032-0</v>
          </cell>
          <cell r="B3485" t="str">
            <v>ESCAVACAO DE FUSTE DE TUBULAO C/CAMISA DE CONCR., DIAM. DE 1,00M, BASE ATE 10,00M DA COTA DE ARRASAMENTO, 3ªCAT.</v>
          </cell>
          <cell r="C3485" t="str">
            <v>M</v>
          </cell>
        </row>
        <row r="3486">
          <cell r="A3486" t="str">
            <v>10.007.033-0</v>
          </cell>
          <cell r="B3486" t="str">
            <v>ESCAVACAO DE FUSTE DE TUBULAO C/CAMISA DE CONCR.,DIAM.DE 1,00M, BASE ENTRE 10,00 E 20,00M DA COTA DE ARRASAMENTO, 1ªCAT.</v>
          </cell>
          <cell r="C3486" t="str">
            <v>M</v>
          </cell>
        </row>
        <row r="3487">
          <cell r="A3487" t="str">
            <v>10.007.034-0</v>
          </cell>
          <cell r="B3487" t="str">
            <v>ESCAVACAO DE FUSTE DE TUBULAO C/CAMISA DE CONCR.,DIAM.DE 1,00M, BASE ENTRE 10,00 E 20,00M DA COTA DE ARRASAMENTO, 2ªCAT.</v>
          </cell>
          <cell r="C3487" t="str">
            <v>M</v>
          </cell>
        </row>
        <row r="3488">
          <cell r="A3488" t="str">
            <v>10.007.035-0</v>
          </cell>
          <cell r="B3488" t="str">
            <v>ESCAVACAO DE FUSTE DE TUBULAO C/CAMISA DE CONCR.,DIAM.DE 1,00M, BASE ENTRE 10,00 E 20,00M DA COTA DE ARRASAMENTO, 3ªCAT.</v>
          </cell>
          <cell r="C3488" t="str">
            <v>M</v>
          </cell>
        </row>
        <row r="3489">
          <cell r="A3489" t="str">
            <v>10.007.040-1</v>
          </cell>
          <cell r="B3489" t="str">
            <v>ESCAVACAO DE FUSTE DE TUBULAO C/CAMISA DE CONCR., DIAM. DE 1,20M, BASE ATE 10,00M DA COTA DE ARRASAMENTO, 1ªCAT.</v>
          </cell>
          <cell r="C3489" t="str">
            <v>M</v>
          </cell>
        </row>
        <row r="3490">
          <cell r="A3490" t="str">
            <v>10.007.041-0</v>
          </cell>
          <cell r="B3490" t="str">
            <v>ESCAVACAO DE FUSTE DE TUBULAO C/CAMISA DE CONCR., DIAM. DE 1,20M, BASE ATE 10,00M DA COTA DE ARRASAMENTO, 2ªCAT.</v>
          </cell>
          <cell r="C3490" t="str">
            <v>M</v>
          </cell>
        </row>
        <row r="3491">
          <cell r="A3491" t="str">
            <v>10.007.042-0</v>
          </cell>
          <cell r="B3491" t="str">
            <v>ESCAVACAO DE FUSTE DE TUBULAO C/CAMISA DE CONCR., DIAM. DE,20M, BASE ATE 10,00M DA COTA DE ARRASAMENTO, 3ªCAT.</v>
          </cell>
          <cell r="C3491" t="str">
            <v>M</v>
          </cell>
        </row>
        <row r="3492">
          <cell r="A3492" t="str">
            <v>10.007.043-0</v>
          </cell>
          <cell r="B3492" t="str">
            <v>ESCAVACAO DE FUSTE DE TUBULAO C/CAMISA DE CONCR.,DIAM.DE 1,20M, BASE ENTRE 10,00 E 20,00M DA COTA DE ARRASAMENTO, 1ªCAT.</v>
          </cell>
          <cell r="C3492" t="str">
            <v>M</v>
          </cell>
        </row>
        <row r="3493">
          <cell r="A3493" t="str">
            <v>10.007.044-0</v>
          </cell>
          <cell r="B3493" t="str">
            <v>ESCAVACAO DE FUSTE DE TUBULAO C/CAMISA DE CONCR.,DIAM.DE 1,20M, BASE ENTRE 10,00 E 20,00M DA COTA DE ARRASAMENTO, 2ªCAT.</v>
          </cell>
          <cell r="C3493" t="str">
            <v>M</v>
          </cell>
        </row>
        <row r="3494">
          <cell r="A3494" t="str">
            <v>10.007.045-0</v>
          </cell>
          <cell r="B3494" t="str">
            <v>ESCAVACAO DE FUSTE DE TUBULAO C/CAMISA DE CONCR.,DIAM.DE 1,20M, BASE ENTRE 10,00 E 20,00M DA COTA DE ARRASAMENTO, 3ªCAT.</v>
          </cell>
          <cell r="C3494" t="str">
            <v>M</v>
          </cell>
        </row>
        <row r="3495">
          <cell r="A3495" t="str">
            <v>10.007.060-1</v>
          </cell>
          <cell r="B3495" t="str">
            <v>ESCAVACAO DE FUSTE DE TUBULAO C/CAMISA DE CONCR., DIAM. DE 1,40M, BASE ATE 10,00M DA COTA DE ARRASAMENTO, 1ªCAT.</v>
          </cell>
          <cell r="C3495" t="str">
            <v>M</v>
          </cell>
        </row>
        <row r="3496">
          <cell r="A3496" t="str">
            <v>10.007.061-0</v>
          </cell>
          <cell r="B3496" t="str">
            <v>ESCAVACAO DE FUSTE DE TUBULAO C/CAMISA DE CONCR., DIAM. DE 1,40M, BASE ATE 10,00M DA COTA DE ARRASAMENTO, 2ªCAT.</v>
          </cell>
          <cell r="C3496" t="str">
            <v>M</v>
          </cell>
        </row>
        <row r="3497">
          <cell r="A3497" t="str">
            <v>10.007.062-0</v>
          </cell>
          <cell r="B3497" t="str">
            <v>ESCAVACAO DE FUSTE DE TUBULAO C/CAMISA DE CONCR., DIAM. DE 1,40M, BASE ATE 10,00M DA COTA DE ARRASAMENTO, 3ªCAT.</v>
          </cell>
          <cell r="C3497" t="str">
            <v>M</v>
          </cell>
        </row>
        <row r="3498">
          <cell r="A3498" t="str">
            <v>10.007.063-0</v>
          </cell>
          <cell r="B3498" t="str">
            <v>ESCAVACAO DE FUSTE DE TUBULAO C/CAMISA DE CONCR.,DIAM.DE 1,40M, BASE ENTRE 10,00 E 20,00M DA COTA DE ARRASAMENTO, 1ªCAT.</v>
          </cell>
          <cell r="C3498" t="str">
            <v>M</v>
          </cell>
        </row>
        <row r="3499">
          <cell r="A3499" t="str">
            <v>10.007.064-0</v>
          </cell>
          <cell r="B3499" t="str">
            <v>ESCAVACAO DE FUSTE DE TUBULAO C/CAMISA DE CONCR.,DIAM.DE 1,0M, BASE ENTRE 10,00 E 20,00M DA COTA DE ARRASAMENTO, 2ªCAT.</v>
          </cell>
          <cell r="C3499" t="str">
            <v>M</v>
          </cell>
        </row>
        <row r="3500">
          <cell r="A3500" t="str">
            <v>10.007.065-0</v>
          </cell>
          <cell r="B3500" t="str">
            <v>ESCAVACAO DE FUSTE DE TUBULAO C/CAMISA DE CONCR.,DIAM.DE 1,40M, BASE ENTRE 10,00 E 20,00M DA COTA DE ARRASAMENTO, 3ªCAT.</v>
          </cell>
          <cell r="C3500" t="str">
            <v>M</v>
          </cell>
        </row>
        <row r="3501">
          <cell r="A3501" t="str">
            <v>10.007.070-1</v>
          </cell>
          <cell r="B3501" t="str">
            <v>ESCAVACAO DE FUSTE DE TUBULAO C/CAMISA DE CONCR., DIAM. DE 1,50M, BASE ATE 10,00M DA COTA DE ARRASAMENTO, 1ªCAT.</v>
          </cell>
          <cell r="C3501" t="str">
            <v>M</v>
          </cell>
        </row>
        <row r="3502">
          <cell r="A3502" t="str">
            <v>10.007.071-0</v>
          </cell>
          <cell r="B3502" t="str">
            <v>ESCAVACAO DE FUSTE DE TUBULAO C/CAMISA DE CONCR., DIAM. DE 1,50M, BASE ATE 10,00M DA COTA DE ARRASAMENTO, 2ªCAT.</v>
          </cell>
          <cell r="C3502" t="str">
            <v>M</v>
          </cell>
        </row>
        <row r="3503">
          <cell r="A3503" t="str">
            <v>10.007.072-0</v>
          </cell>
          <cell r="B3503" t="str">
            <v>ESCAVACAO DE FUSTE DE TUBULAO C/CAMISA DE CONCR., DIAM. DE 1,50M, BASE ATE 10,00M DA COTA DE ARRASAMENTO, 3ªCAT.</v>
          </cell>
          <cell r="C3503" t="str">
            <v>M</v>
          </cell>
        </row>
        <row r="3504">
          <cell r="A3504" t="str">
            <v>10.007.073-0</v>
          </cell>
          <cell r="B3504" t="str">
            <v>ESCAVACAO DE FUSTE DE TUBULAO C/CAMISA DE CONCR.,DIAM.DE 1,50M, BASE ENTRE 10,00 E 20,00M DA COTA DE ARRASAMENTO, 1ªCAT.</v>
          </cell>
          <cell r="C3504" t="str">
            <v>M</v>
          </cell>
        </row>
        <row r="3505">
          <cell r="A3505" t="str">
            <v>10.007.074-0</v>
          </cell>
          <cell r="B3505" t="str">
            <v>ESCAVACAO DE FUSTE DE TUBULAO C/CAMISA DE CONCR.,DIAM.DE 1,50M, BASE ENTRE 10,00 E 20,00M DA COTA DE ARRASAMENTO, 2ªCAT.</v>
          </cell>
          <cell r="C3505" t="str">
            <v>M</v>
          </cell>
        </row>
        <row r="3506">
          <cell r="A3506" t="str">
            <v>10.007.075-0</v>
          </cell>
          <cell r="B3506" t="str">
            <v>ESCAVACAO DE FUSTE DE TUBULAO C/CAMISA DE CONCR.,DIAM.DE 1,50M, BASE ENTRE 10,00 E 20,00M DA COTA DE ARRASAMENTO, 3ªCAT.</v>
          </cell>
          <cell r="C3506" t="str">
            <v>M</v>
          </cell>
        </row>
        <row r="3507">
          <cell r="A3507" t="str">
            <v>10.007.080-1</v>
          </cell>
          <cell r="B3507" t="str">
            <v>ESCAVACAO DE FUSTE DE TUBULAO C/CAMISA DE CONCR., DIAM. DE 1,60M, BASE ATE 10,00M DA COTA DE ARRASAMENTO, 1ªCAT.</v>
          </cell>
          <cell r="C3507" t="str">
            <v>M</v>
          </cell>
        </row>
        <row r="3508">
          <cell r="A3508" t="str">
            <v>10.007.081-0</v>
          </cell>
          <cell r="B3508" t="str">
            <v>ESCAVACAO DE FUSTE DE TUBULAO C/CAMISA DE CONCR., DIAM. DE 1,60M, BASE ATE 10,00M DA COTA DE ARRASAMENTO, 2ªCAT.</v>
          </cell>
          <cell r="C3508" t="str">
            <v>M</v>
          </cell>
        </row>
        <row r="3509">
          <cell r="A3509" t="str">
            <v>10.007.082-0</v>
          </cell>
          <cell r="B3509" t="str">
            <v>ESCAVACAO DE FUSTE DE TUBULAO C/CAMISA DE CONCR., DIAM. DE 1,60M, BASE ATE 10,00M DA COTA DE ARRASAMENTO, 3ªCAT.</v>
          </cell>
          <cell r="C3509" t="str">
            <v>M</v>
          </cell>
        </row>
        <row r="3510">
          <cell r="A3510" t="str">
            <v>10.007.083-0</v>
          </cell>
          <cell r="B3510" t="str">
            <v>ESCAVACAO DE FUSTE DE TUBULAO C/CAMISA DE CONCR.,DIAM.DE 1,60M, BASE ENTRE 10,00 E 20,00M DA COTA DE ARRASAMENTO, 1ªCAT.</v>
          </cell>
          <cell r="C3510" t="str">
            <v>M</v>
          </cell>
        </row>
        <row r="3511">
          <cell r="A3511" t="str">
            <v>10.007.084-0</v>
          </cell>
          <cell r="B3511" t="str">
            <v>ESCAVACAO DE FUSTE DE TUBULAO C/CAMISA DE CONCR.,DIAM.DE 1,60M, BASE ENTRE 10,00 E 20,00M DA COTA DE ARRASAMENTO, 2ªCAT.</v>
          </cell>
          <cell r="C3511" t="str">
            <v>M</v>
          </cell>
        </row>
        <row r="3512">
          <cell r="A3512" t="str">
            <v>10.007.085-0</v>
          </cell>
          <cell r="B3512" t="str">
            <v>ESCAVACAO DE FUSTE DE TUBULAO C/CAMISA DE CONCR.,DIAM.DE 1,60M, BASE ENTRE 10,00 E 20,00M DA COTA DE ARRASAMENTO, 3ªCAT.</v>
          </cell>
          <cell r="C3512" t="str">
            <v>M</v>
          </cell>
        </row>
        <row r="3513">
          <cell r="A3513" t="str">
            <v>10.007.090-1</v>
          </cell>
          <cell r="B3513" t="str">
            <v>ESCAVACAO DE FUSTE DE TUBULAO C/CAMISA DE CONCR., DIAM. DE 1,80M, BASE ATE 10,00M DA COTA DE ARRASAMENTO, 1ªCAT.</v>
          </cell>
          <cell r="C3513" t="str">
            <v>M</v>
          </cell>
        </row>
        <row r="3514">
          <cell r="A3514" t="str">
            <v>10.007.091-0</v>
          </cell>
          <cell r="B3514" t="str">
            <v>ESCAVACAO DE FUSTE DE TUBULAO C/CAMISA DE CONCR., DIAM. DE 1,80M, BASE ATE 10,00M DA COTA DE ARRASAMENTO, 2ªCAT.</v>
          </cell>
          <cell r="C3514" t="str">
            <v>M</v>
          </cell>
        </row>
        <row r="3515">
          <cell r="A3515" t="str">
            <v>10.007.092-0</v>
          </cell>
          <cell r="B3515" t="str">
            <v>ESCAVACAO DE FUSTE DE TUBULAO C/CAMISA DE CONCR., DIAM. DE 1,80M, BASE ATE 10,00M DA COTA DE ARRASAMENTO, 3ªCAT.</v>
          </cell>
          <cell r="C3515" t="str">
            <v>M</v>
          </cell>
        </row>
        <row r="3516">
          <cell r="A3516" t="str">
            <v>10.007.093-0</v>
          </cell>
          <cell r="B3516" t="str">
            <v>ESCAVACAO DE FUSTE DE TUBULAO C/CAMISA DE CONCR.,DIAM.DE 1,80M, BASE ENTRE 10,00 E 20,00M DA COTA DE ARRASAMENTO, 1ªCAT.</v>
          </cell>
          <cell r="C3516" t="str">
            <v>M</v>
          </cell>
        </row>
        <row r="3517">
          <cell r="A3517" t="str">
            <v>10.007.094-0</v>
          </cell>
          <cell r="B3517" t="str">
            <v>ESCAVACAO DE FUSTE DE TUBULAO C/CAMISA DE CONCR.,DIAM.DE 1,80M, BASE ENTRE 10,00 E 20,00M DA COTA DE ARRASAMENTO, 2ªCAT.</v>
          </cell>
          <cell r="C3517" t="str">
            <v>M</v>
          </cell>
        </row>
        <row r="3518">
          <cell r="A3518" t="str">
            <v>10.007.095-0</v>
          </cell>
          <cell r="B3518" t="str">
            <v>ESCAVACAO DE FUSTE DE TUBULAO C/CAMISA DE CONCR.,DIAM.DE 1,80M, BASE ENTRE 10,00 E 20,00M DA COTA DE ARRASAMENTO, 3ªCAT.</v>
          </cell>
          <cell r="C3518" t="str">
            <v>M</v>
          </cell>
        </row>
        <row r="3519">
          <cell r="A3519" t="str">
            <v>10.007.100-1</v>
          </cell>
          <cell r="B3519" t="str">
            <v>ESCAVACAO DE FUSTE DE TUBULAO C/CAMISA DE CONCR., DIAM. DE 2,00M, BASE ATE 10,00M DA COTA DE ARRASAMENTO, 1ªCAT.</v>
          </cell>
          <cell r="C3519" t="str">
            <v>M</v>
          </cell>
        </row>
        <row r="3520">
          <cell r="A3520" t="str">
            <v>10.007.101-0</v>
          </cell>
          <cell r="B3520" t="str">
            <v>ESCAVACAO DE FUSTE DE TUBULAO C/CAMISA DE CONCR., DIAM. DE 2,00M, BASE ATE 10,00M DA COTA DE ARRASAMENTO, 2ªCAT.</v>
          </cell>
          <cell r="C3520" t="str">
            <v>M</v>
          </cell>
        </row>
        <row r="3521">
          <cell r="A3521" t="str">
            <v>10.007.102-0</v>
          </cell>
          <cell r="B3521" t="str">
            <v>ESCAVACAO DE FUSTE DE TUBULAO C/CAMISA DE CONCR., DIAM. DE 2,00M, BASE ATE 10,00M DA COTA DE ARRASAMENTO, 3ªCAT.</v>
          </cell>
          <cell r="C3521" t="str">
            <v>M</v>
          </cell>
        </row>
        <row r="3522">
          <cell r="A3522" t="str">
            <v>10.007.103-0</v>
          </cell>
          <cell r="B3522" t="str">
            <v>ESCAVACAO DE FUSTE DE TUBULAO C/CAMISA DE CONCR.,DIAM.DE 2,00M, BASE ENTRE 10,00 E 20,00M DA COTA DE ARRASAMENTO, 1ªCAT.</v>
          </cell>
          <cell r="C3522" t="str">
            <v>M</v>
          </cell>
        </row>
        <row r="3523">
          <cell r="A3523" t="str">
            <v>10.007.104-0</v>
          </cell>
          <cell r="B3523" t="str">
            <v>ESCAVACAO DE FUSTE DE TUBULAO C/CAMISA DE CONCR.,DIAM.DE 2,00M, BASE ENTRE 10,00 E 20,00M DA COTA DE ARRASAMENTO, 2ªCAT.</v>
          </cell>
          <cell r="C3523" t="str">
            <v>M</v>
          </cell>
        </row>
        <row r="3524">
          <cell r="A3524" t="str">
            <v>10.007.105-0</v>
          </cell>
          <cell r="B3524" t="str">
            <v>ESCAVACAO DE FUSTE DE TUBULAO C/CAMISA DE CONCR.,DIAM.DE 2,00M, BASE ENTRE 10,00 E 20,00M DA COTA DE ARRASAMENTO, 3ªCAT.</v>
          </cell>
          <cell r="C3524" t="str">
            <v>M</v>
          </cell>
        </row>
        <row r="3525">
          <cell r="A3525" t="str">
            <v>10.007.110-1</v>
          </cell>
          <cell r="B3525" t="str">
            <v>ESCAVACAO DE FUSTE DE TUBULAO C/CAMISA DE CONCR., DIAM. DE 2,20M, BASE ATE 10,00M DA COTA DE ARRASAMENTO, 1ªCAT.</v>
          </cell>
          <cell r="C3525" t="str">
            <v>M</v>
          </cell>
        </row>
        <row r="3526">
          <cell r="A3526" t="str">
            <v>10.007.111-0</v>
          </cell>
          <cell r="B3526" t="str">
            <v>ESCAVACAO DE FUSTE DE TUBULAO C/CAMISA DE CONCR., DIAM. DE 2,20M, BASE ATE 10,00M DA COTA DE ARRASAMENTO, 2ªCAT.</v>
          </cell>
          <cell r="C3526" t="str">
            <v>M</v>
          </cell>
        </row>
        <row r="3527">
          <cell r="A3527" t="str">
            <v>10.007.112-0</v>
          </cell>
          <cell r="B3527" t="str">
            <v>ESCAVACAO DE FUSTE DE TUBULAO C/CAMISA DE CONCR., DIAM. DE 2,20M, BASE ATE 10,00M DA COTA DE ARRASAMENTO, 3ªCAT.</v>
          </cell>
          <cell r="C3527" t="str">
            <v>M</v>
          </cell>
        </row>
        <row r="3528">
          <cell r="A3528" t="str">
            <v>10.007.113-0</v>
          </cell>
          <cell r="B3528" t="str">
            <v>ESCAVACAO DE FUSTE DE TUBULAO C/CAMISA DE CONCR.,DIAM.DE 2,20M, BASE ENTRE 10,00 E 20,00M DA COTA DE ARRASAMENTO, 1ªCAT.</v>
          </cell>
          <cell r="C3528" t="str">
            <v>M</v>
          </cell>
        </row>
        <row r="3529">
          <cell r="A3529" t="str">
            <v>10.007.114-0</v>
          </cell>
          <cell r="B3529" t="str">
            <v>ESCAVACAO DE FUSTE DE TUBULAO C/CAMISA DE CONCR.,DIAM.DE 2,20M, BASE ENTRE 10,00 E 20,00M DA COTA DE ARRASAMENTO, 2ªCAT.</v>
          </cell>
          <cell r="C3529" t="str">
            <v>M</v>
          </cell>
        </row>
        <row r="3530">
          <cell r="A3530" t="str">
            <v>10.007.115-0</v>
          </cell>
          <cell r="B3530" t="str">
            <v>ESCAVACAO DE FUSTE DE TUBULAO C/CAMISA DE CONCR.,DIAM.DE 2,20M, BASE ENTRE 10,00 E 20,00M DA COTA DE ARRASAMENTO, 3ªCAT.</v>
          </cell>
          <cell r="C3530" t="str">
            <v>M</v>
          </cell>
        </row>
        <row r="3531">
          <cell r="A3531" t="str">
            <v>10.007.200-1</v>
          </cell>
          <cell r="B3531" t="str">
            <v>ESCAVACAO DE BASE ALARGADA DE TUBULOES NO PLANO INFERIOR DAMESMA ATE 10,00M DA COTA DE ARRASAMENTO, EM MAT. DE 1ªCAT.</v>
          </cell>
          <cell r="C3531" t="str">
            <v>M3</v>
          </cell>
        </row>
        <row r="3532">
          <cell r="A3532" t="str">
            <v>10.007.201-0</v>
          </cell>
          <cell r="B3532" t="str">
            <v>ESCAVACAO DE BASE ALARGADA DE TUBULOES NO PLANO INFERIOR DAMESMA ATE 10,00M DA COTA DE ARRASAMENTO, EM MAT. DE 2ªCAT.</v>
          </cell>
          <cell r="C3532" t="str">
            <v>M3</v>
          </cell>
        </row>
        <row r="3533">
          <cell r="A3533" t="str">
            <v>10.007.202-0</v>
          </cell>
          <cell r="B3533" t="str">
            <v>ESCAVACAO DE BASE ALARGADA DE TUBULOES NO PLANO INFERIOR DAMESMA ATE 10,00M DA COTA DE ARRASAMENTO, EM MAT. DE 3ªCAT.</v>
          </cell>
          <cell r="C3533" t="str">
            <v>M3</v>
          </cell>
        </row>
        <row r="3534">
          <cell r="A3534" t="str">
            <v>10.007.203-0</v>
          </cell>
          <cell r="B3534" t="str">
            <v>ESCAVACAO DE BASE ALARGADA DE TUBULOES NO PLANO INFERIOR, ENTRE 10 E 20M DE PROF. (EXCED. A 10M), EM MAT. DE 1ªCAT.</v>
          </cell>
          <cell r="C3534" t="str">
            <v>M3</v>
          </cell>
        </row>
        <row r="3535">
          <cell r="A3535" t="str">
            <v>10.007.204-0</v>
          </cell>
          <cell r="B3535" t="str">
            <v>ESCAVACAO DE BASE ALARGADA DE TUBULOES NO PLANO INFERIOR, ENTRE 10 E 20M DE PROF. (EXCED. A 10M), EM MAT. DE 2ªCAT.</v>
          </cell>
          <cell r="C3535" t="str">
            <v>M3</v>
          </cell>
        </row>
        <row r="3536">
          <cell r="A3536" t="str">
            <v>10.007.205-0</v>
          </cell>
          <cell r="B3536" t="str">
            <v>ESCAVACAO DE BASE ALARGADA DE TUBULOES NO PLANO INFERIOR, ENTRE 10 E 20M DE PROF. (EXCED. A 10M), EM MAT. DE 3ªCAT.</v>
          </cell>
          <cell r="C3536" t="str">
            <v>M3</v>
          </cell>
        </row>
        <row r="3537">
          <cell r="A3537" t="str">
            <v>10.007.999-0</v>
          </cell>
          <cell r="B3537" t="str">
            <v>FAMILIA 10.007TUBULACAO CAMISA DE CONCRETO</v>
          </cell>
        </row>
        <row r="3538">
          <cell r="A3538" t="str">
            <v>10.008.001-1</v>
          </cell>
          <cell r="B3538" t="str">
            <v>ESCAVACAO DE FUSTE DE TUBULAO C/CAMISA DE CONCR. ARMADO, DIAM. EXT. 1,40M,  BASE ATE 4,50M DE PROF., EM MAT. DE 1ªCAT.</v>
          </cell>
          <cell r="C3538" t="str">
            <v>M</v>
          </cell>
        </row>
        <row r="3539">
          <cell r="A3539" t="str">
            <v>10.008.002-1</v>
          </cell>
          <cell r="B3539" t="str">
            <v>ESCAVACAO DE FUSTE DE TUBULAO C/CAMISA DE CONCR.ARMADO,DIAM.EXT.1,40M, BASE ENTRE 4,50 E 7,50M DE PROF.,EM MAT.DE 1ªCAT.</v>
          </cell>
          <cell r="C3539" t="str">
            <v>M</v>
          </cell>
        </row>
        <row r="3540">
          <cell r="A3540" t="str">
            <v>10.008.003-1</v>
          </cell>
          <cell r="B3540" t="str">
            <v>ESCAVACAO DE FUSTE DE TUBULAO C/CAMISA DE CONCR. ARMADO, DIAM. EXT. 1,50M, BASE ATE 4,50M DE PROF., EM MAT. DE 1ªCAT</v>
          </cell>
          <cell r="C3540" t="str">
            <v>M</v>
          </cell>
        </row>
        <row r="3541">
          <cell r="A3541" t="str">
            <v>10.008.004-1</v>
          </cell>
          <cell r="B3541" t="str">
            <v>ESCAVACAO DE FUSTE DE TUBULAO C/CAMISA DE CONCR.ARMADO,DIAM.EXT.1,50M, BASE ENTRE 4,50 E 7,50M DE PROF.,EM MAT.DE 1ªCAT.</v>
          </cell>
          <cell r="C3541" t="str">
            <v>M</v>
          </cell>
        </row>
        <row r="3542">
          <cell r="A3542" t="str">
            <v>10.008.005-1</v>
          </cell>
          <cell r="B3542" t="str">
            <v>ESCAVACAO DE FUSTE DE TUBULAO C/CAMISA DE CONCR. ARMADO, DIAM. EXT. 1,60M, BASE ATE 4,50M DE PROF., EM MAT. DE 1ªCAT.</v>
          </cell>
          <cell r="C3542" t="str">
            <v>M</v>
          </cell>
        </row>
        <row r="3543">
          <cell r="A3543" t="str">
            <v>10.008.006-1</v>
          </cell>
          <cell r="B3543" t="str">
            <v>ESCAVACAO DE FUSTE DE TUBULAO C/CAMISA DE CONCR.ARMADO,DIAM.EXT.1,60M, BASE ENTRE 4,50 E 7,50M DE PROF.,EM MAT.DE 1ªCAT.</v>
          </cell>
          <cell r="C3543" t="str">
            <v>M</v>
          </cell>
        </row>
        <row r="3544">
          <cell r="A3544" t="str">
            <v>10.008.007-1</v>
          </cell>
          <cell r="B3544" t="str">
            <v>ESCAVACAO DE FUSTE DE TUBULAO C/CAMISA DE CONCR. ARMADO, DIAM. EXT. 1,80M, BASE ATE 4,50M DE PROF., EM MAT. DE 1ªCAT.</v>
          </cell>
          <cell r="C3544" t="str">
            <v>M</v>
          </cell>
        </row>
        <row r="3545">
          <cell r="A3545" t="str">
            <v>10.008.008-1</v>
          </cell>
          <cell r="B3545" t="str">
            <v>ESCAVACAO DE FUSTE DE TUBULAO C/CAMISA DE CONCR.ARMADO,DIAM.EXT.1,80M, BASE ENTRE 4,50 E 7,50M DE PROF.,EM MAT.DE 1ªCAT.</v>
          </cell>
          <cell r="C3545" t="str">
            <v>M</v>
          </cell>
        </row>
        <row r="3546">
          <cell r="A3546" t="str">
            <v>10.008.009-1</v>
          </cell>
          <cell r="B3546" t="str">
            <v>ESCAVACAO DE FUSTE DE TUBULAO C/CAMISA DE CONCR. ARMADO, DIAM. EXT. 2,00M, BASE ATE 4,50M DE PROF., EM MAT. DE 1ªCAT.</v>
          </cell>
          <cell r="C3546" t="str">
            <v>M</v>
          </cell>
        </row>
        <row r="3547">
          <cell r="A3547" t="str">
            <v>10.008.010-1</v>
          </cell>
          <cell r="B3547" t="str">
            <v>ESCAVACAO DE FUSTE DE TUBULAO C/CAMISA DE CONCR.ARMADO,DIAM.EXT.2,00M, BASE ENTRE 4,50 E 7,50M DE PROF.,EM MAT.DE 1ªCAT.</v>
          </cell>
          <cell r="C3547" t="str">
            <v>M</v>
          </cell>
        </row>
        <row r="3548">
          <cell r="A3548" t="str">
            <v>10.008.020-0</v>
          </cell>
          <cell r="B3548" t="str">
            <v>ESCAVACAO DE FUSTE DE TUBULAO C/CAMISA DE CONCR. ARMADO, DIAM. EXT. 1,40M, BASE ATE 4,50M DE PROF., EM MAT. DE 2ªCAT.</v>
          </cell>
          <cell r="C3548" t="str">
            <v>M</v>
          </cell>
        </row>
        <row r="3549">
          <cell r="A3549" t="str">
            <v>10.008.021-0</v>
          </cell>
          <cell r="B3549" t="str">
            <v>ESCAVACAO DE FUSTE DE TUBULAO C/CAMISA DE CONCR.ARMADO,DIAM.EXT.1,40M, BASE ENTRE 4,50 E 7,50M DE PROF.,EM MAT.DE 2ªCAT.</v>
          </cell>
          <cell r="C3549" t="str">
            <v>M</v>
          </cell>
        </row>
        <row r="3550">
          <cell r="A3550" t="str">
            <v>10.008.022-0</v>
          </cell>
          <cell r="B3550" t="str">
            <v>ESCAVACAO DE FUSTE DE TUBULAO C/CAMISA DE CONCR. ARMADO, DIAM. EXT. 1,50M, BASE ATE 4,50M DE PROF., EM MAT. DE 2ªCAT.</v>
          </cell>
          <cell r="C3550" t="str">
            <v>M</v>
          </cell>
        </row>
        <row r="3551">
          <cell r="A3551" t="str">
            <v>10.008.023-0</v>
          </cell>
          <cell r="B3551" t="str">
            <v>ESCAVACAO DE FUSTE DE TUBULAO C/CAMISA DE CONCR.ARMADO,DIAM.EXT.1,50M, BASE ENTRE 4,50 E 7,50M DE PROF.,EM MAT.DE 2ªCAT.</v>
          </cell>
          <cell r="C3551" t="str">
            <v>M</v>
          </cell>
        </row>
        <row r="3552">
          <cell r="A3552" t="str">
            <v>10.008.024-0</v>
          </cell>
          <cell r="B3552" t="str">
            <v>ESCAVACAO DE FUSTE DE TUBULAO C/CAMISA DE CONCR. ARMADO, DIAM. EXT. 1,60M, BASE ATE 4,50M DE PROF., EM MAT. DE 2ªCAT.</v>
          </cell>
          <cell r="C3552" t="str">
            <v>M</v>
          </cell>
        </row>
        <row r="3553">
          <cell r="A3553" t="str">
            <v>10.008.025-0</v>
          </cell>
          <cell r="B3553" t="str">
            <v>ESCAVACAO DE FUSTE DE TUBULAO C/CAMISA DE CONCR.ARMADO,DIAM.EXT.1,60M, BASE ENTRE 4,50 E 7,50M DE PROF.,EM MAT.DE 2ªCAT.</v>
          </cell>
          <cell r="C3553" t="str">
            <v>M</v>
          </cell>
        </row>
        <row r="3554">
          <cell r="A3554" t="str">
            <v>10.008.026-0</v>
          </cell>
          <cell r="B3554" t="str">
            <v>ESCAVACAO DE FUSTE DE TUBULAO C/CAMISA DE CONCR. ARMADO, DIAM. EXT. 1,80M, BASE ATE 4,50 DE PROF., EM MAT. DE 2ªCAT.</v>
          </cell>
          <cell r="C3554" t="str">
            <v>M</v>
          </cell>
        </row>
        <row r="3555">
          <cell r="A3555" t="str">
            <v>10.008.027-0</v>
          </cell>
          <cell r="B3555" t="str">
            <v>ESCAVACAO DE FUSTE DE TUBULAO C/CAMISA DE CONCR.ARMADO,DIAM.EXT.1,80M, BASE ENTRE 4,50 E 7,50M DE PROF.,EM MAT.DE 2ªCAT.</v>
          </cell>
          <cell r="C3555" t="str">
            <v>M</v>
          </cell>
        </row>
        <row r="3556">
          <cell r="A3556" t="str">
            <v>10.008.028-0</v>
          </cell>
          <cell r="B3556" t="str">
            <v>ESCAVACAO DE FUSTE DE TUBULAO C/CAMISA DE CONCR. ARMADO, DIAM. EXT. 2,00M, BASE ATE 4,50M DE PROF., EM MAT. DE 2ªCAT.</v>
          </cell>
          <cell r="C3556" t="str">
            <v>M</v>
          </cell>
        </row>
        <row r="3557">
          <cell r="A3557" t="str">
            <v>10.008.029-0</v>
          </cell>
          <cell r="B3557" t="str">
            <v>ESCAVACAO DE FUSTE DE TUBULAO C/CAMISA DE CONCR.ARMADO,DIAM.EXT.2,00M, BASE ENTRE 4,50 E 7,50M DE PROF.,EM MAT.DE 2ªCAT.</v>
          </cell>
          <cell r="C3557" t="str">
            <v>M</v>
          </cell>
        </row>
        <row r="3558">
          <cell r="A3558" t="str">
            <v>10.008.040-0</v>
          </cell>
          <cell r="B3558" t="str">
            <v>ESCAVACAO DE FUSTE DE TUBULAO C/CAMISA DE CONCR. ARMADO, DIAM. EXT. 1,40M, BASE ATE 4,50M DE PROF., EM MAT. DE 3ªCAT.</v>
          </cell>
          <cell r="C3558" t="str">
            <v>M</v>
          </cell>
        </row>
        <row r="3559">
          <cell r="A3559" t="str">
            <v>10.008.041-0</v>
          </cell>
          <cell r="B3559" t="str">
            <v>ESCAVACAO DE FUSTE DE TUBULAO C/CAMISA DE CONCR.ARMADO,DIAM.EXT.1,40M, BASE ENTRE 4,50 E 7,50M DE PROF.,EM MAT.DE 3ªCAT.</v>
          </cell>
          <cell r="C3559" t="str">
            <v>M</v>
          </cell>
        </row>
        <row r="3560">
          <cell r="A3560" t="str">
            <v>10.008.042-0</v>
          </cell>
          <cell r="B3560" t="str">
            <v>ESCAVACAO DE FUSTE DE TUBULAO C/CAMISA DE CONCR. ARMADO, DIAM. EXT. 1,50M, BASE ATE 4,50M DE PROF., EM MAT. DE 3ªCAT.</v>
          </cell>
          <cell r="C3560" t="str">
            <v>M</v>
          </cell>
        </row>
        <row r="3561">
          <cell r="A3561" t="str">
            <v>10.008.043-0</v>
          </cell>
          <cell r="B3561" t="str">
            <v>ESCAVACAO DE FUSTE DE TUBULAO C/CAMISA DE CONCR.ARMADO,DIAM.EXT.1,50M, BASE ENTRE 4,50 E 7,50M DE PROF.,EM MAT.DE 3ªCAT.</v>
          </cell>
          <cell r="C3561" t="str">
            <v>M</v>
          </cell>
        </row>
        <row r="3562">
          <cell r="A3562" t="str">
            <v>10.008.044-0</v>
          </cell>
          <cell r="B3562" t="str">
            <v>ESCAVACAO DE FUSTE DE TUBULAO C/CAMISA DE CONCR. ARMADO, DIAM. EXT. 1,60M, BASE ATE 4,50M DE PROF., EM MAT. DE 3ªCAT.</v>
          </cell>
          <cell r="C3562" t="str">
            <v>M</v>
          </cell>
        </row>
        <row r="3563">
          <cell r="A3563" t="str">
            <v>10.008.045-0</v>
          </cell>
          <cell r="B3563" t="str">
            <v>ESCAVACAO DE FUSTE DE TUBULAO C/CAMISA DE CONCR.ARMADO,DIAM.EXT.1,60M, BASE ENTRE 4,50 E 7,50M DE PROF.,EM MAT.DE 3ªCAT.</v>
          </cell>
          <cell r="C3563" t="str">
            <v>M</v>
          </cell>
        </row>
        <row r="3564">
          <cell r="A3564" t="str">
            <v>10.008.046-0</v>
          </cell>
          <cell r="B3564" t="str">
            <v>ESCAVACAO DE FUSTE DE TUBULAO C/CAMISA DE CONCR. ARMADO, DIAM. EXT. 1,80M, BASE ATE 4,50M DE PROF., EM MAT. DE 3ªCAT.</v>
          </cell>
          <cell r="C3564" t="str">
            <v>M</v>
          </cell>
        </row>
        <row r="3565">
          <cell r="A3565" t="str">
            <v>10.008.047-0</v>
          </cell>
          <cell r="B3565" t="str">
            <v>ESCAVACAO DE FUSTE DE TUBULAO C/CAMISA DE CONCR.ARMADO,DIAM.EXT.1,80M, BASE ENTRE 4,50 E 7,50M DE PROF.,EM MAT.DE 3ªCAT.</v>
          </cell>
          <cell r="C3565" t="str">
            <v>M</v>
          </cell>
        </row>
        <row r="3566">
          <cell r="A3566" t="str">
            <v>10.008.048-0</v>
          </cell>
          <cell r="B3566" t="str">
            <v>ESCAVACAO DE FUSTE DE TUBULAO C/CAMISA DE CONCR. ARMADO, DIAM. EXT. 2,00M, BASE ATE 4,50M DE PROF., EM MAT. DE 3ªCAT.</v>
          </cell>
          <cell r="C3566" t="str">
            <v>M</v>
          </cell>
        </row>
        <row r="3567">
          <cell r="A3567" t="str">
            <v>10.008.049-0</v>
          </cell>
          <cell r="B3567" t="str">
            <v>ESCAVACAO DE FUSTE DE TUBULAO C/CAMISA DE CONCR.ARMADO,DIAM.EXT.2,00M, BASE ENTRE 4,50 E 7,50M DE PROF.,EM MAT.DE 3ªCAT.</v>
          </cell>
          <cell r="C3567" t="str">
            <v>M</v>
          </cell>
        </row>
        <row r="3568">
          <cell r="A3568" t="str">
            <v>10.008.050-1</v>
          </cell>
          <cell r="B3568" t="str">
            <v>ESCAVACAO DE BASE ALARGADA DE TUBULAO EM MAT. DE 1ªCAT., PLANO INFERIOR ATE 4,50M DA COTA DE ARRASAMENTO</v>
          </cell>
          <cell r="C3568" t="str">
            <v>M3</v>
          </cell>
        </row>
        <row r="3569">
          <cell r="A3569" t="str">
            <v>10.008.051-1</v>
          </cell>
          <cell r="B3569" t="str">
            <v>ESCAVACAO DE BASE ALARGADA DE TUBULAO EM MAT. DE 1ªCAT., PLANO INFERIOR ENTRE 4,50 E 7,50M DA COTA DE ARRASAMENTO</v>
          </cell>
          <cell r="C3569" t="str">
            <v>M3</v>
          </cell>
        </row>
        <row r="3570">
          <cell r="A3570" t="str">
            <v>10.008.060-0</v>
          </cell>
          <cell r="B3570" t="str">
            <v>ESCAVACAO DE BASE ALARGADA DE TUBULAO EM MAT. DE 2ªCAT., PLANO INFERIOR ATE 4,50M DA COTA DE ARRASAMENTO</v>
          </cell>
          <cell r="C3570" t="str">
            <v>M3</v>
          </cell>
        </row>
        <row r="3571">
          <cell r="A3571" t="str">
            <v>10.008.061-0</v>
          </cell>
          <cell r="B3571" t="str">
            <v>ESCAVACAO DE BASE ALARGADA DE TUBULAO EM MAT. DE 2ªCAT., PLANO INFERIOR ENTRE 4,50 E 7,50 DA COTA DE ARRASAMENTO</v>
          </cell>
          <cell r="C3571" t="str">
            <v>M3</v>
          </cell>
        </row>
        <row r="3572">
          <cell r="A3572" t="str">
            <v>10.008.070-0</v>
          </cell>
          <cell r="B3572" t="str">
            <v>ESCAVACAO DE BASE ALARGADA DE TUBULAO EM MAT. DE 3ªCAT., PLANO INFERIOR ATE 4,50M DA COTA DE ARRASAMENTO</v>
          </cell>
          <cell r="C3572" t="str">
            <v>M3</v>
          </cell>
        </row>
        <row r="3573">
          <cell r="A3573" t="str">
            <v>10.008.071-0</v>
          </cell>
          <cell r="B3573" t="str">
            <v>ESCAVACAO DE BASE ALARGADA DE TUBULAO EM MAT. DE 3ªCAT., PLANO INFERIOR ENTRE 4,50 E 7,50M DA COTA DE ARRASAMENTO</v>
          </cell>
          <cell r="C3573" t="str">
            <v>M3</v>
          </cell>
        </row>
        <row r="3574">
          <cell r="A3574" t="str">
            <v>10.008.999-0</v>
          </cell>
          <cell r="B3574" t="str">
            <v>FAMILIA 10.008TUBULACAO A CEU ABERTO</v>
          </cell>
        </row>
        <row r="3575">
          <cell r="A3575" t="str">
            <v>10.009.015-1</v>
          </cell>
          <cell r="B3575" t="str">
            <v>MATERIAIS P/FUSTE DE TUBULAO C/CAMISA DE CONCR. ARMADO, C/DIAM. DE 1,00M</v>
          </cell>
          <cell r="C3575" t="str">
            <v>M</v>
          </cell>
        </row>
        <row r="3576">
          <cell r="A3576" t="str">
            <v>10.009.016-0</v>
          </cell>
          <cell r="B3576" t="str">
            <v>MATERIAIS P/FUSTE DE TUBULAO C/CAMISA DE CONCR. ARMADO, C/DIAM. DE 1,20M</v>
          </cell>
          <cell r="C3576" t="str">
            <v>M</v>
          </cell>
        </row>
        <row r="3577">
          <cell r="A3577" t="str">
            <v>10.009.017-0</v>
          </cell>
          <cell r="B3577" t="str">
            <v>MATERIAIS P/FUSTE DE TUBULAO C/CAMISA DE CONCR. ARMADO, C/DIAM. DE 1,40M</v>
          </cell>
          <cell r="C3577" t="str">
            <v>M</v>
          </cell>
        </row>
        <row r="3578">
          <cell r="A3578" t="str">
            <v>10.009.018-0</v>
          </cell>
          <cell r="B3578" t="str">
            <v>MATERIAIS P/FUSTE DE TUBULAO C/CAMISA DE CONCR. ARMADO, C/DIAM. DE 1,50M</v>
          </cell>
          <cell r="C3578" t="str">
            <v>M</v>
          </cell>
        </row>
        <row r="3579">
          <cell r="A3579" t="str">
            <v>10.009.019-0</v>
          </cell>
          <cell r="B3579" t="str">
            <v>MATERIAIS P/FUSTE DE TUBULAO C/CAMISA DE CONCR. ARMADO, C/DIAM. DE 1,60M</v>
          </cell>
          <cell r="C3579" t="str">
            <v>M</v>
          </cell>
        </row>
        <row r="3580">
          <cell r="A3580" t="str">
            <v>10.009.020-0</v>
          </cell>
          <cell r="B3580" t="str">
            <v>MATERIAIS P/FUSTE DE TUBULAO C/CAMISA DE CONCR. ARMADO, C/DIAM. DE 1,80M</v>
          </cell>
          <cell r="C3580" t="str">
            <v>M</v>
          </cell>
        </row>
        <row r="3581">
          <cell r="A3581" t="str">
            <v>10.009.021-0</v>
          </cell>
          <cell r="B3581" t="str">
            <v>MATERIAIS P/FUSTE DE TUBULAO C/CAMISA DE CONCR. ARMADO, C/DIAM. DE 2,00M</v>
          </cell>
          <cell r="C3581" t="str">
            <v>M</v>
          </cell>
        </row>
        <row r="3582">
          <cell r="A3582" t="str">
            <v>10.009.022-0</v>
          </cell>
          <cell r="B3582" t="str">
            <v>MATERIAIS P/FUSTE DE TUBULAO C/CAMISA DE CONCR. ARMADO, C/DIAM. DE 2,20M</v>
          </cell>
          <cell r="C3582" t="str">
            <v>M</v>
          </cell>
        </row>
        <row r="3583">
          <cell r="A3583" t="str">
            <v>10.009.023-0</v>
          </cell>
          <cell r="B3583" t="str">
            <v>MATERIAIS P/BASE ALARGADA DE TUBULAO C/CAMISA DE CONCR. ARMADO</v>
          </cell>
          <cell r="C3583" t="str">
            <v>M3</v>
          </cell>
        </row>
        <row r="3584">
          <cell r="A3584" t="str">
            <v>10.009.999-0</v>
          </cell>
          <cell r="B3584" t="str">
            <v>FAMILIA 10.009MATERIAL PARA TUBULACAO CONC.ARMADO</v>
          </cell>
        </row>
        <row r="3585">
          <cell r="A3585" t="str">
            <v>10.010.001-1</v>
          </cell>
          <cell r="B3585" t="str">
            <v>EMENDA DE PERFIL DE ACO "H", DE 6", 1ª ALMA, P/ESTACA, C/ 1CORTE E SOLDAGEM, EM BARRAS CHATAS DE 5/16" DE ESP.</v>
          </cell>
          <cell r="C3585" t="str">
            <v>UN</v>
          </cell>
        </row>
        <row r="3586">
          <cell r="A3586" t="str">
            <v>10.010.002-0</v>
          </cell>
          <cell r="B3586" t="str">
            <v>EMENDA DE PERFIL DE ACO "I", DE 8", 1ª E 2ª ALMAS, P/ESTACA,C/ 1 CORTE E SOLDAGEM, EM BARRAS CHATAS DE 5/16" DE ESP.</v>
          </cell>
          <cell r="C3586" t="str">
            <v>UN</v>
          </cell>
        </row>
        <row r="3587">
          <cell r="A3587" t="str">
            <v>10.010.003-1</v>
          </cell>
          <cell r="B3587" t="str">
            <v>EMENDA DE PERFIL DE ACO "I", DE 10", 1ª E 2ª ALMAS, P/ESTACA, C/ 1 CORTE E SOLDAGEM, EM BARRAS CHATAS DE 5/16" DE ESP.</v>
          </cell>
          <cell r="C3587" t="str">
            <v>UN</v>
          </cell>
        </row>
        <row r="3588">
          <cell r="A3588" t="str">
            <v>10.010.004-1</v>
          </cell>
          <cell r="B3588" t="str">
            <v>EMENDA DE PERFIL DE ACO "I", DE 12", 1ª E 2ª ALMAS, P/ESTACA, C/ 1 CORTE E SOLDAGEM, EM BARRAS CHATAS DE 3/8" DE ESP.</v>
          </cell>
          <cell r="C3588" t="str">
            <v>UN</v>
          </cell>
        </row>
        <row r="3589">
          <cell r="A3589" t="str">
            <v>10.010.005-1</v>
          </cell>
          <cell r="B3589" t="str">
            <v>EMENDA DE PERFIL DE ACO "I", DE 15", 1ª E 2ª ALMAS, P/ESTACA, C/ 1 CORTE E SOLDAGEM, EM BARRAS CHATAS DE 3/8" DE ESP.</v>
          </cell>
          <cell r="C3589" t="str">
            <v>UN</v>
          </cell>
        </row>
        <row r="3590">
          <cell r="A3590" t="str">
            <v>10.010.010-0</v>
          </cell>
          <cell r="B3590" t="str">
            <v>EMENDA DE PERFIL DE ACO "I", DE 10" DUPLO, 1ª E 2ª ALMAS,P/ESTACA,C/ 1 CORTE E SOLDAGEM,EM BARRAS CHATAS DE 3/8" DE ESP.</v>
          </cell>
          <cell r="C3590" t="str">
            <v>UN</v>
          </cell>
        </row>
        <row r="3591">
          <cell r="A3591" t="str">
            <v>10.010.012-0</v>
          </cell>
          <cell r="B3591" t="str">
            <v>EMENDA DE PERFIL DE ACO "I", DE 12" DUPLO, 1ª E 2ª ALMAS,P/ESTACA,C/ 1 CORTE E SOLDAGEM,EM BARRAS CHATAS DE 1/2" DE ESP.</v>
          </cell>
          <cell r="C3591" t="str">
            <v>UN</v>
          </cell>
        </row>
        <row r="3592">
          <cell r="A3592" t="str">
            <v>10.010.020-0</v>
          </cell>
          <cell r="B3592" t="str">
            <v>EMENDA DE TOPO EM ESTACA TRILHO TR-25 SIMPLES</v>
          </cell>
          <cell r="C3592" t="str">
            <v>UN</v>
          </cell>
        </row>
        <row r="3593">
          <cell r="A3593" t="str">
            <v>10.010.025-0</v>
          </cell>
          <cell r="B3593" t="str">
            <v>EMENDA DE TOPO EM ESTACA DE TRILHO TR-25 DUPLO</v>
          </cell>
          <cell r="C3593" t="str">
            <v>UN</v>
          </cell>
        </row>
        <row r="3594">
          <cell r="A3594" t="str">
            <v>10.010.030-0</v>
          </cell>
          <cell r="B3594" t="str">
            <v>EMENDA DE TOPO EM ESTACA DE TRILHO TR-25 TRIPLO</v>
          </cell>
          <cell r="C3594" t="str">
            <v>UN</v>
          </cell>
        </row>
        <row r="3595">
          <cell r="A3595" t="str">
            <v>10.010.035-0</v>
          </cell>
          <cell r="B3595" t="str">
            <v>EMENDA DE TOPO EM ESTACA DE TRILHO TR-32 SIMPLES</v>
          </cell>
          <cell r="C3595" t="str">
            <v>UN</v>
          </cell>
        </row>
        <row r="3596">
          <cell r="A3596" t="str">
            <v>10.010.040-0</v>
          </cell>
          <cell r="B3596" t="str">
            <v>EMENDA DE TOPO EM ESTACA DE TRILHO TR-32 DUPLO</v>
          </cell>
          <cell r="C3596" t="str">
            <v>UN</v>
          </cell>
        </row>
        <row r="3597">
          <cell r="A3597" t="str">
            <v>10.010.045-0</v>
          </cell>
          <cell r="B3597" t="str">
            <v>EMENDA DE TOPO EM ESTACA DE TRILHO TR-32 TRIPLO</v>
          </cell>
          <cell r="C3597" t="str">
            <v>UN</v>
          </cell>
        </row>
        <row r="3598">
          <cell r="A3598" t="str">
            <v>10.010.050-0</v>
          </cell>
          <cell r="B3598" t="str">
            <v>EMENDA DE TOPO EM ESTACA DE TRILHO TR-37 SIMPLES</v>
          </cell>
          <cell r="C3598" t="str">
            <v>UN</v>
          </cell>
        </row>
        <row r="3599">
          <cell r="A3599" t="str">
            <v>10.010.055-0</v>
          </cell>
          <cell r="B3599" t="str">
            <v>EMENDA DE TOPO EM ESTACA DE TRILHO TR-37 DUPLO</v>
          </cell>
          <cell r="C3599" t="str">
            <v>UN</v>
          </cell>
        </row>
        <row r="3600">
          <cell r="A3600" t="str">
            <v>10.010.060-0</v>
          </cell>
          <cell r="B3600" t="str">
            <v>EMENDA DE TOPO EM ESTACA DE TRILHO TR-37 TRIPLO</v>
          </cell>
          <cell r="C3600" t="str">
            <v>UN</v>
          </cell>
        </row>
        <row r="3601">
          <cell r="A3601" t="str">
            <v>10.010.065-0</v>
          </cell>
          <cell r="B3601" t="str">
            <v>EMENDA DE TOPO EM ESTACA DE TRILHO TR-45 SIMPLES</v>
          </cell>
          <cell r="C3601" t="str">
            <v>UN</v>
          </cell>
        </row>
        <row r="3602">
          <cell r="A3602" t="str">
            <v>10.010.070-0</v>
          </cell>
          <cell r="B3602" t="str">
            <v>EMENDA DE TOPO DE ESTACA DE TRILHO TR-45 DUPLO</v>
          </cell>
          <cell r="C3602" t="str">
            <v>UN</v>
          </cell>
        </row>
        <row r="3603">
          <cell r="A3603" t="str">
            <v>10.010.075-0</v>
          </cell>
          <cell r="B3603" t="str">
            <v>EMENDA DE TOPO EM ESTACA DE TRILHO TR-45 TRIPLO</v>
          </cell>
          <cell r="C3603" t="str">
            <v>UN</v>
          </cell>
        </row>
        <row r="3604">
          <cell r="A3604" t="str">
            <v>10.010.080-0</v>
          </cell>
          <cell r="B3604" t="str">
            <v>EMENDA DE TOPO EM ESTACA DE TRILHO TR-50 SIMPLES</v>
          </cell>
          <cell r="C3604" t="str">
            <v>UN</v>
          </cell>
        </row>
        <row r="3605">
          <cell r="A3605" t="str">
            <v>10.010.085-0</v>
          </cell>
          <cell r="B3605" t="str">
            <v>EMENDA DE TOPO EM ESTACA DE TRILHO TR-50 DUPLO</v>
          </cell>
          <cell r="C3605" t="str">
            <v>UN</v>
          </cell>
        </row>
        <row r="3606">
          <cell r="A3606" t="str">
            <v>10.010.090-0</v>
          </cell>
          <cell r="B3606" t="str">
            <v>EMENDA DE TOPO EM ESTACA DE TRILHO TR-50 TRIPLO</v>
          </cell>
          <cell r="C3606" t="str">
            <v>UN</v>
          </cell>
        </row>
        <row r="3607">
          <cell r="A3607" t="str">
            <v>10.010.095-0</v>
          </cell>
          <cell r="B3607" t="str">
            <v>EMENDA DE TOPO EM ESTACA DE TRILHO TR-57 SIMPLES</v>
          </cell>
          <cell r="C3607" t="str">
            <v>UN</v>
          </cell>
        </row>
        <row r="3608">
          <cell r="A3608" t="str">
            <v>10.010.100-0</v>
          </cell>
          <cell r="B3608" t="str">
            <v>EMENDA DE TOPO EM ESTACA DE TRILHO TR-57 DUPLO</v>
          </cell>
          <cell r="C3608" t="str">
            <v>UN</v>
          </cell>
        </row>
        <row r="3609">
          <cell r="A3609" t="str">
            <v>10.010.105-0</v>
          </cell>
          <cell r="B3609" t="str">
            <v>EMENDA DE TOPO EM ESTACA DE TRILHO TR-57 TRIPLO</v>
          </cell>
          <cell r="C3609" t="str">
            <v>UN</v>
          </cell>
        </row>
        <row r="3610">
          <cell r="A3610" t="str">
            <v>10.010.999-0</v>
          </cell>
          <cell r="B3610" t="str">
            <v>FAMILIA 10.010EMENDAS PARA ESTACAS</v>
          </cell>
        </row>
        <row r="3611">
          <cell r="A3611" t="str">
            <v>10.011.006-1</v>
          </cell>
          <cell r="B3611" t="str">
            <v>PLACA DE ACO CONTRA A PUNCAO, C/ESP. DE 1/2" SOLDADA SOBRE CABECA DE ESTACA MET. DE PERFIL SIMPLES DE 10"</v>
          </cell>
          <cell r="C3611" t="str">
            <v>UN</v>
          </cell>
        </row>
        <row r="3612">
          <cell r="A3612" t="str">
            <v>10.011.007-0</v>
          </cell>
          <cell r="B3612" t="str">
            <v>PLACA DE ACO CONTRA A PUNCAO, C/ESP. DE 1/2" SOLDADA SOBRE CABECA DE ESTACA MET. DE PERFIL SIMPLES DE 12"</v>
          </cell>
          <cell r="C3612" t="str">
            <v>UN</v>
          </cell>
        </row>
        <row r="3613">
          <cell r="A3613" t="str">
            <v>10.011.008-0</v>
          </cell>
          <cell r="B3613" t="str">
            <v>PLACA DE ACO CONTRA A PUNCAO, C/ESP. DE 1/2" SOLDADA SOBRE CABECA DE ESTACA MET. DE PERFIL SIMPLES DE 15"</v>
          </cell>
          <cell r="C3613" t="str">
            <v>UN</v>
          </cell>
        </row>
        <row r="3614">
          <cell r="A3614" t="str">
            <v>10.011.009-1</v>
          </cell>
          <cell r="B3614" t="str">
            <v>PLACA DE ACO CONTRA A PUNCAO, C/ESP. DE 1/2" SOLDADA SOBRE CABECA DE ESTACA MET. DE PERFIL DUPLO DE 10"</v>
          </cell>
          <cell r="C3614" t="str">
            <v>UN</v>
          </cell>
        </row>
        <row r="3615">
          <cell r="A3615" t="str">
            <v>10.011.010-0</v>
          </cell>
          <cell r="B3615" t="str">
            <v>PLACA DE ACO CONTRA A PUNCAO, C/ESP. DE 1/2" SOLDADA SOBRE CABECA DE ESTACA MET. DE PERFIL DUPLO DE 12"</v>
          </cell>
          <cell r="C3615" t="str">
            <v>UN</v>
          </cell>
        </row>
        <row r="3616">
          <cell r="A3616" t="str">
            <v>10.011.011-0</v>
          </cell>
          <cell r="B3616" t="str">
            <v>PLACA DE ACO CONTRA A PUNCAO, C/ESP. DE 1/2" SOLDADA SOBRE CABECA DE ESTACA MET. DE PERFIL DUPLO DE 15"</v>
          </cell>
          <cell r="C3616" t="str">
            <v>UN</v>
          </cell>
        </row>
        <row r="3617">
          <cell r="A3617" t="str">
            <v>10.011.999-0</v>
          </cell>
          <cell r="B3617" t="str">
            <v>FAMILIA 10.011PLACA DE ACO CONTRA PUNCAO</v>
          </cell>
        </row>
        <row r="3618">
          <cell r="A3618" t="str">
            <v>10.012.001-0</v>
          </cell>
          <cell r="B3618" t="str">
            <v>ARRASAMENTO DE ESTACA DE CONCR. P/CARGA DE TRAB. DE COMPR. AXIAL ATE 600KN</v>
          </cell>
          <cell r="C3618" t="str">
            <v>UN</v>
          </cell>
        </row>
        <row r="3619">
          <cell r="A3619" t="str">
            <v>10.012.005-0</v>
          </cell>
          <cell r="B3619" t="str">
            <v>ARRASAMENTO DE ESTACA DE CONCR. P/CARGA DE TRAB. DE COMPR. AXIAL DE 600 A 950KN</v>
          </cell>
          <cell r="C3619" t="str">
            <v>UN</v>
          </cell>
        </row>
        <row r="3620">
          <cell r="A3620" t="str">
            <v>10.012.010-0</v>
          </cell>
          <cell r="B3620" t="str">
            <v>ARRASAMENTO DE ESTACA DE CONCR. P/CARGA DE TRAB. DE COMPR. AXIAL DE 950 A 1300KN</v>
          </cell>
          <cell r="C3620" t="str">
            <v>UN</v>
          </cell>
        </row>
        <row r="3621">
          <cell r="A3621" t="str">
            <v>10.012.015-0</v>
          </cell>
          <cell r="B3621" t="str">
            <v>ARRASAMENTO DE ESTACA DE CONCR. P/CARGA DE TRAB. DE COMPR. AXIAL DE 1300 A 1700KN</v>
          </cell>
          <cell r="C3621" t="str">
            <v>UN</v>
          </cell>
        </row>
        <row r="3622">
          <cell r="A3622" t="str">
            <v>10.012.050-0</v>
          </cell>
          <cell r="B3622" t="str">
            <v>ARRASAMENTO DE TUBULAO DE CONCR. C/DIAM. DE 80CM</v>
          </cell>
          <cell r="C3622" t="str">
            <v>UN</v>
          </cell>
        </row>
        <row r="3623">
          <cell r="A3623" t="str">
            <v>10.012.055-1</v>
          </cell>
          <cell r="B3623" t="str">
            <v>ARRASAMENTO DE TUBULAO DE CONCR. C/DIAM. DE 1,00 A 1,20M</v>
          </cell>
          <cell r="C3623" t="str">
            <v>UN</v>
          </cell>
        </row>
        <row r="3624">
          <cell r="A3624" t="str">
            <v>10.012.060-0</v>
          </cell>
          <cell r="B3624" t="str">
            <v>ARRASAMENTO DE TUBULAO DE CONCR. C/DIAM. DE 1,25 A 1,40M</v>
          </cell>
          <cell r="C3624" t="str">
            <v>UN</v>
          </cell>
        </row>
        <row r="3625">
          <cell r="A3625" t="str">
            <v>10.012.065-0</v>
          </cell>
          <cell r="B3625" t="str">
            <v>ARRASAMENTO DE TUBULAO DE CONCR. C/DIAM. DE 1,45 A 1,60M</v>
          </cell>
          <cell r="C3625" t="str">
            <v>UN</v>
          </cell>
        </row>
        <row r="3626">
          <cell r="A3626" t="str">
            <v>10.012.070-0</v>
          </cell>
          <cell r="B3626" t="str">
            <v>ARRASAMENTO DE TUBULAO DE CONCR. C/DIAM. DE 1,65 A 2,00M</v>
          </cell>
          <cell r="C3626" t="str">
            <v>UN</v>
          </cell>
        </row>
        <row r="3627">
          <cell r="A3627" t="str">
            <v>10.012.080-0</v>
          </cell>
          <cell r="B3627" t="str">
            <v>ARRASAMENTO DE TUBULAO DE CONCR. C/DIAM. DE 2,10 A 2,50M</v>
          </cell>
          <cell r="C3627" t="str">
            <v>UN</v>
          </cell>
        </row>
        <row r="3628">
          <cell r="A3628" t="str">
            <v>10.012.999-0</v>
          </cell>
          <cell r="B3628" t="str">
            <v>FAMILIA 10.012ARRASAMENTO ESTACA DE CONC.</v>
          </cell>
        </row>
        <row r="3629">
          <cell r="A3629" t="str">
            <v>10.013.001-0</v>
          </cell>
          <cell r="B3629" t="str">
            <v>RETIRADA DE ESTACA EM PERFIL DE ACO ALT. ATE 15" E COMPR. ATE 12,00M, EM TER. DE FRACA RESISTENCIA A PENETRACAO</v>
          </cell>
          <cell r="C3629" t="str">
            <v>M</v>
          </cell>
        </row>
        <row r="3630">
          <cell r="A3630" t="str">
            <v>10.013.002-0</v>
          </cell>
          <cell r="B3630" t="str">
            <v>RETIRADA DE ESTACA EM PERFIL DE ACO ALT. ATE 15" E COMPR. ATE 12,00M, EM TER. DE MEDIA RESISTENCIA A PENETRACAO</v>
          </cell>
          <cell r="C3630" t="str">
            <v>M</v>
          </cell>
        </row>
        <row r="3631">
          <cell r="A3631" t="str">
            <v>10.013.003-0</v>
          </cell>
          <cell r="B3631" t="str">
            <v>RETIRADA DE ESTACA EM PERFIL DE ACO ALT. ATE 15" E COMPR. ATE 12,00M, EM TER. DE FORTE RESISTENCIA A PENETRACAO</v>
          </cell>
          <cell r="C3631" t="str">
            <v>M</v>
          </cell>
        </row>
        <row r="3632">
          <cell r="A3632" t="str">
            <v>10.013.005-0</v>
          </cell>
          <cell r="B3632" t="str">
            <v>ARRANCAMENTO DE ESTACA DE EUCALIPTO, DIAM. DE 25CM, EM TER.DE FRACA RESISTENCIA A PENETRACAO</v>
          </cell>
          <cell r="C3632" t="str">
            <v>M</v>
          </cell>
        </row>
        <row r="3633">
          <cell r="A3633" t="str">
            <v>10.013.006-0</v>
          </cell>
          <cell r="B3633" t="str">
            <v>ARRANCAMENTO DE ESTACA DE EUCALIPTO, DIAM. DE 25CM, EM TER.DE MEDIA RESISTENCIA A PENETRACAO</v>
          </cell>
          <cell r="C3633" t="str">
            <v>M</v>
          </cell>
        </row>
        <row r="3634">
          <cell r="A3634" t="str">
            <v>10.013.999-0</v>
          </cell>
          <cell r="B3634" t="str">
            <v>FAMILIA 10.013RETIRADA DE ESTACA DE ACO E EUCALIPTO</v>
          </cell>
        </row>
        <row r="3635">
          <cell r="A3635" t="str">
            <v>10.014.001-0</v>
          </cell>
          <cell r="B3635" t="str">
            <v>PERFIL SIMPLES "I" OU "H" ATE 8", INCL. PERDAS</v>
          </cell>
          <cell r="C3635" t="str">
            <v>KG</v>
          </cell>
        </row>
        <row r="3636">
          <cell r="A3636" t="str">
            <v>10.014.005-0</v>
          </cell>
          <cell r="B3636" t="str">
            <v>PERFIL SIMPLES "I" OU "H" SENDO ACIMA DE 8" ATE 12", INCL. PERDAS</v>
          </cell>
          <cell r="C3636" t="str">
            <v>KG</v>
          </cell>
        </row>
        <row r="3637">
          <cell r="A3637" t="str">
            <v>10.014.010-0</v>
          </cell>
          <cell r="B3637" t="str">
            <v>PERFIL DUPLO "I" OU "H" ATE 8", INCL. EMENDA LONGITUDINAL</v>
          </cell>
          <cell r="C3637" t="str">
            <v>KG</v>
          </cell>
        </row>
        <row r="3638">
          <cell r="A3638" t="str">
            <v>10.014.015-0</v>
          </cell>
          <cell r="B3638" t="str">
            <v>PERFIL DUPLO "I" OU "H", SENDO ACIMA DE 8" ATE 12", INCL. EMENDA LONGITUDINAL</v>
          </cell>
          <cell r="C3638" t="str">
            <v>KG</v>
          </cell>
        </row>
        <row r="3639">
          <cell r="A3639" t="str">
            <v>10.014.999-0</v>
          </cell>
          <cell r="B3639" t="str">
            <v>FAMILIA 10.014</v>
          </cell>
          <cell r="C3639" t="str">
            <v>0</v>
          </cell>
        </row>
        <row r="3640">
          <cell r="A3640" t="str">
            <v>10.015.001-0</v>
          </cell>
          <cell r="B3640" t="str">
            <v>TRILHO SEMI-NOVO SIMPLES</v>
          </cell>
          <cell r="C3640" t="str">
            <v>KG</v>
          </cell>
        </row>
        <row r="3641">
          <cell r="A3641" t="str">
            <v>10.015.005-0</v>
          </cell>
          <cell r="B3641" t="str">
            <v>TRILHO SEMI-NOVO DUPLO</v>
          </cell>
          <cell r="C3641" t="str">
            <v>KG</v>
          </cell>
        </row>
        <row r="3642">
          <cell r="A3642" t="str">
            <v>10.015.010-0</v>
          </cell>
          <cell r="B3642" t="str">
            <v>TRILHO SEMI-NOVO TRIPLO</v>
          </cell>
          <cell r="C3642" t="str">
            <v>KG</v>
          </cell>
        </row>
        <row r="3643">
          <cell r="A3643" t="str">
            <v>10.015.015-0</v>
          </cell>
          <cell r="B3643" t="str">
            <v>TRILHO SEMI-NOVO QUADRUPLO</v>
          </cell>
          <cell r="C3643" t="str">
            <v>KG</v>
          </cell>
        </row>
        <row r="3644">
          <cell r="A3644" t="str">
            <v>10.015.999-0</v>
          </cell>
          <cell r="B3644" t="str">
            <v>FAMILIA 10.015</v>
          </cell>
          <cell r="C3644" t="str">
            <v>0</v>
          </cell>
        </row>
        <row r="3645">
          <cell r="A3645" t="str">
            <v>10.016.001-0</v>
          </cell>
          <cell r="B3645" t="str">
            <v>ESTRONCA (ESCORA) DE PERFIL DE ACO "I" DE 8" SIMPLES OU DUPLA, TENDO COMPR. DE 4,00 A 9,00M</v>
          </cell>
          <cell r="C3645" t="str">
            <v>UN</v>
          </cell>
        </row>
        <row r="3646">
          <cell r="A3646" t="str">
            <v>10.016.999-0</v>
          </cell>
          <cell r="B3646" t="str">
            <v>FAMILIA 10.016ESCORA PERFIL DE ACO</v>
          </cell>
        </row>
        <row r="3647">
          <cell r="A3647" t="str">
            <v>10.017.001-0</v>
          </cell>
          <cell r="B3647" t="str">
            <v>CRAVACAO DE PERFIL DE ACO "H" ATE 8", EM TER. DE FRACA RESISTENCIA A PENETRACAO</v>
          </cell>
          <cell r="C3647" t="str">
            <v>M</v>
          </cell>
        </row>
        <row r="3648">
          <cell r="A3648" t="str">
            <v>10.017.002-0</v>
          </cell>
          <cell r="B3648" t="str">
            <v>CRAVACAO DE PERFIL DE ACO "H" ATE 8", EM TER. DE MEDIA RESISTENCIA A PENETRACAO</v>
          </cell>
          <cell r="C3648" t="str">
            <v>M</v>
          </cell>
        </row>
        <row r="3649">
          <cell r="A3649" t="str">
            <v>10.017.003-0</v>
          </cell>
          <cell r="B3649" t="str">
            <v>CRAVACAO DE PERFIL DE ACO "H" ATE 8", EM TER. DE FORTE RESISTENCIA A PENETRACAO</v>
          </cell>
          <cell r="C3649" t="str">
            <v>M</v>
          </cell>
        </row>
        <row r="3650">
          <cell r="A3650" t="str">
            <v>10.017.004-0</v>
          </cell>
          <cell r="B3650" t="str">
            <v>CRAVACAO DE PERFIL DE ACO "I" DE 10" A 12", EM TER. DE FRACARESISTENCIA A PENETRACAO</v>
          </cell>
          <cell r="C3650" t="str">
            <v>M</v>
          </cell>
        </row>
        <row r="3651">
          <cell r="A3651" t="str">
            <v>10.017.005-0</v>
          </cell>
          <cell r="B3651" t="str">
            <v>CRAVACAO DE PERFIL DE ACO "I" DE 10" A 12", EM TER. DE MEDIARESISTENCIA A PENETRACAO</v>
          </cell>
          <cell r="C3651" t="str">
            <v>M</v>
          </cell>
        </row>
        <row r="3652">
          <cell r="A3652" t="str">
            <v>10.017.006-0</v>
          </cell>
          <cell r="B3652" t="str">
            <v>CRAVACAO DE PERFIL DE ACO "I" DE 10" A 12", EM TER. DE FORTERESISTENCIA A PENETRACAO</v>
          </cell>
          <cell r="C3652" t="str">
            <v>M</v>
          </cell>
        </row>
        <row r="3653">
          <cell r="A3653" t="str">
            <v>10.017.007-0</v>
          </cell>
          <cell r="B3653" t="str">
            <v>CRAVACAO DE PERFIL DE ACO "I" DE 15" A 20", EM TER. DE FRACARESISTENCIA A PENETRACAO</v>
          </cell>
          <cell r="C3653" t="str">
            <v>M</v>
          </cell>
        </row>
        <row r="3654">
          <cell r="A3654" t="str">
            <v>10.017.008-1</v>
          </cell>
          <cell r="B3654" t="str">
            <v>CRAVACAO DE PERFIL DE ACO "I" DE 15" A 20", EM TER. DE MEDIARESISTENCIA A PENETRACAO</v>
          </cell>
          <cell r="C3654" t="str">
            <v>M</v>
          </cell>
        </row>
        <row r="3655">
          <cell r="A3655" t="str">
            <v>10.017.009-0</v>
          </cell>
          <cell r="B3655" t="str">
            <v>CRAVACAO DE PERFIL DE ACO "I" DE 15" A 20", EM TER. DE FORTERESISTENCIA A PENETRACAO</v>
          </cell>
          <cell r="C3655" t="str">
            <v>M</v>
          </cell>
        </row>
        <row r="3656">
          <cell r="A3656" t="str">
            <v>10.017.015-0</v>
          </cell>
          <cell r="B3656" t="str">
            <v>CRAVACAO DE PERFIL DE ACO "I" DE 10" DUPLO, EM TER. DE FRACARESISTENCIA A PENETRACAO</v>
          </cell>
          <cell r="C3656" t="str">
            <v>M</v>
          </cell>
        </row>
        <row r="3657">
          <cell r="A3657" t="str">
            <v>10.017.016-0</v>
          </cell>
          <cell r="B3657" t="str">
            <v>CRAVACAO DE PERFIL DE ACO "I" DE 10", DUPLO, EM TER. DE MEDIA RESISTENCIA A PENETRACAO</v>
          </cell>
          <cell r="C3657" t="str">
            <v>M</v>
          </cell>
        </row>
        <row r="3658">
          <cell r="A3658" t="str">
            <v>10.017.017-0</v>
          </cell>
          <cell r="B3658" t="str">
            <v>CRAVACAO DE PERFIL DE ACO "I" DE 10", DUPLO, EM TER. DE FORTE RESISTENCIA A PENETRACAO</v>
          </cell>
          <cell r="C3658" t="str">
            <v>M</v>
          </cell>
        </row>
        <row r="3659">
          <cell r="A3659" t="str">
            <v>10.017.020-0</v>
          </cell>
          <cell r="B3659" t="str">
            <v>CRAVACAO DE PERFIL DE ACO "I" DE 12", DUPLO, EM TER. DE FRACA RESISTENCIA A PENETRACAO</v>
          </cell>
          <cell r="C3659" t="str">
            <v>M</v>
          </cell>
        </row>
        <row r="3660">
          <cell r="A3660" t="str">
            <v>10.017.021-0</v>
          </cell>
          <cell r="B3660" t="str">
            <v>CRAVACAO DE PERFIL DE ACO "I" DE 12", DUPLO, EM TER. DE MEDIA RESISTENCIA A PENETRACAO</v>
          </cell>
          <cell r="C3660" t="str">
            <v>M</v>
          </cell>
        </row>
        <row r="3661">
          <cell r="A3661" t="str">
            <v>10.017.022-0</v>
          </cell>
          <cell r="B3661" t="str">
            <v>CRAVACAO DE PERFIL DE ACO "I" DE 12", DUPLO, EM TER. DE FORTE RESISTENCIA A PENETRACAO</v>
          </cell>
          <cell r="C3661" t="str">
            <v>M</v>
          </cell>
        </row>
        <row r="3662">
          <cell r="A3662" t="str">
            <v>10.017.999-0</v>
          </cell>
          <cell r="B3662" t="str">
            <v>FAMILIA 10.017CRAVACAO DE PERFIL DE ACO</v>
          </cell>
        </row>
        <row r="3663">
          <cell r="A3663" t="str">
            <v>10.028.005-0</v>
          </cell>
          <cell r="B3663" t="str">
            <v>ESTACA DE CONCR. FCK = 15MPA, ARMADA, MOLD. NO TER., C/DIAM.DE 150MM, C/CAPAC. P/ 15T</v>
          </cell>
          <cell r="C3663" t="str">
            <v>M</v>
          </cell>
        </row>
        <row r="3664">
          <cell r="A3664" t="str">
            <v>10.028.010-0</v>
          </cell>
          <cell r="B3664" t="str">
            <v>ESTACA DE CONCR. FCK = 15MPA, ARMADA, MOLD. NO TER., C/DIAM.DE 200MM, C/CAPAC. P/ 20T</v>
          </cell>
          <cell r="C3664" t="str">
            <v>M</v>
          </cell>
        </row>
        <row r="3665">
          <cell r="A3665" t="str">
            <v>10.028.015-0</v>
          </cell>
          <cell r="B3665" t="str">
            <v>ESTACA DE CONCR. FCK = 15MPA, ARMADA, MOLD. NO TER., C/DIAM.DE 250MM, C/CAPAC. P/ 25T</v>
          </cell>
          <cell r="C3665" t="str">
            <v>M</v>
          </cell>
        </row>
        <row r="3666">
          <cell r="A3666" t="str">
            <v>10.028.025-0</v>
          </cell>
          <cell r="B3666" t="str">
            <v>ESTACA DE CONCR. FCK = 15MPA, ARMADA, MOLD.NO TER., UTILIZ.TUBO DE PVC DEFOFO DE 150MM,SERVINDO 10 VEZES,C/CAPAC. P/ 15T</v>
          </cell>
          <cell r="C3666" t="str">
            <v>M</v>
          </cell>
        </row>
        <row r="3667">
          <cell r="A3667" t="str">
            <v>10.028.030-0</v>
          </cell>
          <cell r="B3667" t="str">
            <v>ESTACA DE CONCR. FCK = 15MPA, ARMADA, MOLD.NO TER., UTILIZ.TUBO DE PVC DEFOFO DE 200MM,SERVINDO 10 VEZES,C/CAPAC. P/ 15T</v>
          </cell>
          <cell r="C3667" t="str">
            <v>M</v>
          </cell>
        </row>
        <row r="3668">
          <cell r="A3668" t="str">
            <v>10.028.035-0</v>
          </cell>
          <cell r="B3668" t="str">
            <v>ESTACA DE CONCR. FCK = 15MPA, ARMADA, MOLD.NO TER., UTILIZ.TUBO DE PVC DEFOFO DE 250MM,SERVINDO 10 VEZES,C/CAPAC. P/ 15T</v>
          </cell>
          <cell r="C3668" t="str">
            <v>M</v>
          </cell>
        </row>
        <row r="3669">
          <cell r="A3669" t="str">
            <v>10.028.040-0</v>
          </cell>
          <cell r="B3669" t="str">
            <v>ESTACA DE CONCR. FCK = 15MPA, ARMADA, MOLD. NO TER., UTILIZ.TUBO DE PVC DEFOFO DE 150MM, FORMA PERDIDA, C/CAPAC. P/ 15T</v>
          </cell>
          <cell r="C3669" t="str">
            <v>M</v>
          </cell>
        </row>
        <row r="3670">
          <cell r="A3670" t="str">
            <v>10.028.045-0</v>
          </cell>
          <cell r="B3670" t="str">
            <v>ESTACA DE CONCR. FCK = 15MPA, ARMADA, MOLD. NO TER., UTILIZ.TUBO DE PVC DEFOFO DE 200MM, FORMA PERDIDA, C/CAPAC. P/ 15T</v>
          </cell>
          <cell r="C3670" t="str">
            <v>M</v>
          </cell>
        </row>
        <row r="3671">
          <cell r="A3671" t="str">
            <v>10.028.050-0</v>
          </cell>
          <cell r="B3671" t="str">
            <v>ESTACA DE CONCR. FCK = 15MPA, ARMADA, MOLD. NO TER., UTILIZ.TUBO DE PVC DEFOFO DE 250MM, FORMA PERDIDA, C/CAPAC. P/ 15T</v>
          </cell>
          <cell r="C3671" t="str">
            <v>M</v>
          </cell>
        </row>
        <row r="3672">
          <cell r="A3672" t="str">
            <v>10.028.999-0</v>
          </cell>
          <cell r="B3672" t="str">
            <v>INDICE DA FAMILIA</v>
          </cell>
        </row>
        <row r="3673">
          <cell r="A3673" t="str">
            <v>10.055.999-0</v>
          </cell>
          <cell r="B3673" t="str">
            <v>FAMILIA 10.055ESCORAM.DE VALAS CHAPA METALICA</v>
          </cell>
        </row>
        <row r="3674">
          <cell r="A3674" t="str">
            <v>10.060.004-0</v>
          </cell>
          <cell r="B3674" t="str">
            <v>CRAVACAO DE ESTACA PRANCHA DE CONCR. PRE-MOLDADO, C/LARG. UTIL DE 30CM E COMPR. ATE 7,00M, EM TER. DE FRACA RESISTENCIA</v>
          </cell>
          <cell r="C3674" t="str">
            <v>M2</v>
          </cell>
        </row>
        <row r="3675">
          <cell r="A3675" t="str">
            <v>10.060.005-0</v>
          </cell>
          <cell r="B3675" t="str">
            <v>CRAVACAO DE ESTACA PRANCHA DE CONCR. PRE-MOLDADO, C/LARG. UTIL DE 30CM E COMPR. ATE 7,00M, EM TER. DE MEDIA RESISTENCIA</v>
          </cell>
          <cell r="C3675" t="str">
            <v>M2</v>
          </cell>
        </row>
        <row r="3676">
          <cell r="A3676" t="str">
            <v>10.060.999-0</v>
          </cell>
          <cell r="B3676" t="str">
            <v>FAMILIA 10.060CRAVACAO ESTACA PRANCHA</v>
          </cell>
        </row>
        <row r="3677">
          <cell r="A3677" t="str">
            <v>10.065.001-0</v>
          </cell>
          <cell r="B3677" t="str">
            <v>EXECUCAO DE PAREDE DIAFRAGMA C/ 0,40M DE ESP.</v>
          </cell>
          <cell r="C3677" t="str">
            <v>M2</v>
          </cell>
        </row>
        <row r="3678">
          <cell r="A3678" t="str">
            <v>10.065.002-0</v>
          </cell>
          <cell r="B3678" t="str">
            <v>EXECUCAO DE PAREDE DIAFRAGMA C/ 0,60M DE ESP.</v>
          </cell>
          <cell r="C3678" t="str">
            <v>M2</v>
          </cell>
        </row>
        <row r="3679">
          <cell r="A3679" t="str">
            <v>10.065.003-0</v>
          </cell>
          <cell r="B3679" t="str">
            <v>EXECUCAO DE PAREDE DIAFRAGMA C/ 0,80M DE ESP.</v>
          </cell>
          <cell r="C3679" t="str">
            <v>M2</v>
          </cell>
        </row>
        <row r="3680">
          <cell r="A3680" t="str">
            <v>10.065.004-0</v>
          </cell>
          <cell r="B3680" t="str">
            <v>EXECUCAO DE PAREDE DIAFRAGMA C/ 1M DE ESP.</v>
          </cell>
          <cell r="C3680" t="str">
            <v>M2</v>
          </cell>
        </row>
        <row r="3681">
          <cell r="A3681" t="str">
            <v>10.065.999-0</v>
          </cell>
          <cell r="B3681" t="str">
            <v>FAMILIA 10.065PARADE DIAFRAGMA</v>
          </cell>
        </row>
        <row r="3682">
          <cell r="A3682" t="str">
            <v>10.070.001-0</v>
          </cell>
          <cell r="B3682" t="str">
            <v>GAIOLA ARMADURA P/PAREDE DIAFRAGMA, EM ACO CA-50</v>
          </cell>
          <cell r="C3682" t="str">
            <v>KG</v>
          </cell>
        </row>
        <row r="3683">
          <cell r="A3683" t="str">
            <v>10.070.999-0</v>
          </cell>
          <cell r="B3683" t="str">
            <v>FAMILIA 10.070ARMADURA PARA PAREDE DIAFRAGMA</v>
          </cell>
        </row>
        <row r="3684">
          <cell r="A3684" t="str">
            <v>10.080.001-0</v>
          </cell>
          <cell r="B3684" t="str">
            <v>MANUSEIO DE PERFIS MET. ESTRUTURAIS ATE 20,00M</v>
          </cell>
          <cell r="C3684" t="str">
            <v>T</v>
          </cell>
        </row>
        <row r="3685">
          <cell r="A3685" t="str">
            <v>10.080.999-0</v>
          </cell>
          <cell r="B3685" t="str">
            <v>FAMILIA 10.080PERFIS METALICOS</v>
          </cell>
        </row>
        <row r="3686">
          <cell r="A3686" t="str">
            <v>CATEGORIA 11 - ESTRUTURAS</v>
          </cell>
        </row>
        <row r="3688">
          <cell r="A3688" t="str">
            <v>11.001.001-1</v>
          </cell>
          <cell r="B3688" t="str">
            <v>CONCRETO DOSADO RACIONALMENTE P/UMA RESISTENCIA A COMPRES.DE10MPA, COMPREEND. APENAS O FORN.DOS MAT.,INCL. 5% DE PERDAS</v>
          </cell>
          <cell r="C3688" t="str">
            <v>M3</v>
          </cell>
        </row>
        <row r="3689">
          <cell r="A3689" t="str">
            <v>11.001.005-1</v>
          </cell>
          <cell r="B3689" t="str">
            <v>CONCRETO DOSADO RACIONALMENTE P/UMA RESISTENCIA A COMPRES.DE15MPA, COMPREEND. APENAS O FORN.DOS MAT.,INCL. 5% DE PERDAS</v>
          </cell>
          <cell r="C3689" t="str">
            <v>M3</v>
          </cell>
        </row>
        <row r="3690">
          <cell r="A3690" t="str">
            <v>11.001.009-1</v>
          </cell>
          <cell r="B3690" t="str">
            <v>CONCRETO DOSADO RACIONALMENTE P/UMA RESISTENCIA A COMPRES.DE20MPA, COMPREEND. APENAS O FORN.DOS MAT.,INCL. 5% DE PERDAS</v>
          </cell>
          <cell r="C3690" t="str">
            <v>M3</v>
          </cell>
        </row>
        <row r="3691">
          <cell r="A3691" t="str">
            <v>11.001.012-1</v>
          </cell>
          <cell r="B3691" t="str">
            <v>CONCRETO DOSADO RACIONALMENTE P/UMA RESISTENCIA A COMPRES.DE25MPA, COMPREEND. APENAS O FORN.DOS MAT.,INCL. 5% DE PERDAS</v>
          </cell>
          <cell r="C3691" t="str">
            <v>M3</v>
          </cell>
        </row>
        <row r="3692">
          <cell r="A3692" t="str">
            <v>11.001.016-1</v>
          </cell>
          <cell r="B3692" t="str">
            <v>CONCRETO DOSADO RACIONALMENTE P/UMA RESISTENCIA A COMPRES.DE30MPA, COMPREEND. APENAS O FORN.DOS MAT.,INCL. 5% DE PERDAS</v>
          </cell>
          <cell r="C3692" t="str">
            <v>M3</v>
          </cell>
        </row>
        <row r="3693">
          <cell r="A3693" t="str">
            <v>11.001.017-0</v>
          </cell>
          <cell r="B3693" t="str">
            <v>CONCRETO DOSADO RACIONALMENTE P/UMA RESISTENCIA A COMPRES.DE35MPA, COMPREEND. APENAS O FORN.DOS MAT.,INCL. 5% DE PERDAS</v>
          </cell>
          <cell r="C3693" t="str">
            <v>M3</v>
          </cell>
        </row>
        <row r="3694">
          <cell r="A3694" t="str">
            <v>11.001.018-0</v>
          </cell>
          <cell r="B3694" t="str">
            <v>MICRO-CONCR. ADITIVADO, P/UMA RESISTENCIA A COMPR. DE 25MPA,COMPREEND. APENAS O FORN. DOS MAT., INCL. 5% DE PERDAS</v>
          </cell>
          <cell r="C3694" t="str">
            <v>M3</v>
          </cell>
        </row>
        <row r="3695">
          <cell r="A3695" t="str">
            <v>11.001.020-1</v>
          </cell>
          <cell r="B3695" t="str">
            <v>CONCRETO P/CAMADA PREPARATORIA, C/ 180KG DE CIM. P/M3 DE CONCR., COMPREEND. APENAS O FORN. DOS MAT., INCL. 5% DE PERDAS</v>
          </cell>
          <cell r="C3695" t="str">
            <v>M3</v>
          </cell>
        </row>
        <row r="3696">
          <cell r="A3696" t="str">
            <v>11.001.999-0</v>
          </cell>
          <cell r="B3696" t="str">
            <v>INDICE 11.001.CONCRETO DOSADO</v>
          </cell>
        </row>
        <row r="3697">
          <cell r="A3697" t="str">
            <v>11.002.010-0</v>
          </cell>
          <cell r="B3697" t="str">
            <v>PREPARO MANUAL DE CONCR., INCL. TRANSP. HORIZ., C/CARRINHO DE MAO ATE 20,00M</v>
          </cell>
          <cell r="C3697" t="str">
            <v>M3</v>
          </cell>
        </row>
        <row r="3698">
          <cell r="A3698" t="str">
            <v>11.002.011-1</v>
          </cell>
          <cell r="B3698" t="str">
            <v>PREPARO DE CONCR., EM 2 BETONEIRAS DE 600 L, PRODUCAO APROX.DE 7,00M3/H, EXCL. FORN. DOS MAT.</v>
          </cell>
          <cell r="C3698" t="str">
            <v>M3</v>
          </cell>
        </row>
        <row r="3699">
          <cell r="A3699" t="str">
            <v>11.002.012-1</v>
          </cell>
          <cell r="B3699" t="str">
            <v>PREPARO DE CONCR., EM 1 BETONEIRA DE 600 L, PRODUCAO APROX.DE 3,50M3/H, EXCL. FORN. DOS MAT.</v>
          </cell>
          <cell r="C3699" t="str">
            <v>M3</v>
          </cell>
        </row>
        <row r="3700">
          <cell r="A3700" t="str">
            <v>11.002.013-1</v>
          </cell>
          <cell r="B3700" t="str">
            <v>PREPARO DE CONCR., EM 1 BETONEIRA DE 320 L, PRODUCAO APROX.DE 2,00M3/H, EXCL. FORN. DOS MAT.</v>
          </cell>
          <cell r="C3700" t="str">
            <v>M3</v>
          </cell>
        </row>
        <row r="3701">
          <cell r="A3701" t="str">
            <v>11.002.014-1</v>
          </cell>
          <cell r="B3701" t="str">
            <v>PREPARO DE CONCR., EM CONDICOES ESPECIAIS, EM A BETONEIRA DE320 L, PRODUCAO APROX. DE 1,50M3/H, EXCL. FORN. DOS MAT.</v>
          </cell>
          <cell r="C3701" t="str">
            <v>M3</v>
          </cell>
        </row>
        <row r="3702">
          <cell r="A3702" t="str">
            <v>11.002.015-1</v>
          </cell>
          <cell r="B3702" t="str">
            <v>PREPARO DE CONCR., EM CONDICOES ESPECIAIS, EM 1 BETONEIRA DE320 L, PRODUCAO APROX. DE 1,00M3/H, EXCL. FORN. DOS MAT.</v>
          </cell>
          <cell r="C3702" t="str">
            <v>M3</v>
          </cell>
        </row>
        <row r="3703">
          <cell r="A3703" t="str">
            <v>11.002.017-1</v>
          </cell>
          <cell r="B3703" t="str">
            <v>PREPARO DE CONCR. EM USINA TIPO PAREDE, PRODUCAO DE 8,00M3/H, EXCL. FORN. DOS MAT.</v>
          </cell>
          <cell r="C3703" t="str">
            <v>M3</v>
          </cell>
        </row>
        <row r="3704">
          <cell r="A3704" t="str">
            <v>11.002.018-0</v>
          </cell>
          <cell r="B3704" t="str">
            <v>DOSAGEM DE CONCR. EM USINA DOSADORA, TIPO VERT. P/ 16,00M3/H, EXCL. FORN. DOS MAT., SENDO O TRAB. INTERMITENTE A 50%</v>
          </cell>
          <cell r="C3704" t="str">
            <v>M3</v>
          </cell>
        </row>
        <row r="3705">
          <cell r="A3705" t="str">
            <v>11.002.021-1</v>
          </cell>
          <cell r="B3705" t="str">
            <v>LANCAMENTO DE CONCR. EM PECAS ARMADAS, INCL. TRANSP. HORIZ.E VERT., PRODUCAO APROX. DE 7,00M3/H</v>
          </cell>
          <cell r="C3705" t="str">
            <v>M3</v>
          </cell>
        </row>
        <row r="3706">
          <cell r="A3706" t="str">
            <v>11.002.022-1</v>
          </cell>
          <cell r="B3706" t="str">
            <v>LANCAMENTO DE CONCR. EM PECAS ARMADAS, INCL. TRANSP. HORIZ.E VERT., PRODUCAO APROX. DE 3,50M3/H</v>
          </cell>
          <cell r="C3706" t="str">
            <v>M3</v>
          </cell>
        </row>
        <row r="3707">
          <cell r="A3707" t="str">
            <v>11.002.023-1</v>
          </cell>
          <cell r="B3707" t="str">
            <v>LANCAMENTO DE CONCR. EM PECAS ARMADAS, INCL. TRANSP. HORIZ.E VERT., PRODUCAO APROX. DE 2,00M3/H</v>
          </cell>
          <cell r="C3707" t="str">
            <v>M3</v>
          </cell>
        </row>
        <row r="3708">
          <cell r="A3708" t="str">
            <v>11.002.024-1</v>
          </cell>
          <cell r="B3708" t="str">
            <v>LANCAMENTO DE CONCR. EM PECAS ARMADAS, INCL. TRANSP. HORIZ.E VERT., C/CONDICOES ESPECIAIS, PRODUCAO APROX. DE 1,50M3/H</v>
          </cell>
          <cell r="C3708" t="str">
            <v>M3</v>
          </cell>
        </row>
        <row r="3709">
          <cell r="A3709" t="str">
            <v>11.002.025-1</v>
          </cell>
          <cell r="B3709" t="str">
            <v>LANCAMENTO DE CONCR. EM PECAS ARMADAS, INCL. TRANSP. HORIZ.E VERT., C/CONDICOES ESPECIAIS, PRODUCAO APROX. DE 1,00M3/H</v>
          </cell>
          <cell r="C3709" t="str">
            <v>M3</v>
          </cell>
        </row>
        <row r="3710">
          <cell r="A3710" t="str">
            <v>11.002.027-1</v>
          </cell>
          <cell r="B3710" t="str">
            <v>LANCAMENTO DE CONCR. EM PECAS S/ARMADURA, INCL. TRANSP. HORIZ. E VERT., PRODUCAO APROX. DE 7,00M3/H</v>
          </cell>
          <cell r="C3710" t="str">
            <v>M3</v>
          </cell>
        </row>
        <row r="3711">
          <cell r="A3711" t="str">
            <v>11.002.028-1</v>
          </cell>
          <cell r="B3711" t="str">
            <v>LANCAMENTO DE CONCR. EM PECAS S/ARMADURA, INCL. TRANSP. HORIZ. E VERT., PRODUCAO APROX. DE 3,50M3/H</v>
          </cell>
          <cell r="C3711" t="str">
            <v>M3</v>
          </cell>
        </row>
        <row r="3712">
          <cell r="A3712" t="str">
            <v>11.002.029-1</v>
          </cell>
          <cell r="B3712" t="str">
            <v>LANCAMENTO DE CONCR. EM PECAS S/ARMADURA, INCL. TRANSP. HORIZ. E VERT., PRODUCAO APROX. DE 2,00M3/H</v>
          </cell>
          <cell r="C3712" t="str">
            <v>M3</v>
          </cell>
        </row>
        <row r="3713">
          <cell r="A3713" t="str">
            <v>11.002.030-1</v>
          </cell>
          <cell r="B3713" t="str">
            <v>LANCAMENTO DE CONCR. EM PECAS S/ARMADURA, INCL. TRANSP. HORIZ. E VERT., C/CONDICOES ESPECIAIS,PRODUCAO APROX.DE 1,50M3/H</v>
          </cell>
          <cell r="C3713" t="str">
            <v>M3</v>
          </cell>
        </row>
        <row r="3714">
          <cell r="A3714" t="str">
            <v>11.002.031-1</v>
          </cell>
          <cell r="B3714" t="str">
            <v>LANCAMENTO DE CONCR. EM PECAS S/ARMADURA, INCL. TRANSP. HORIZ. E VERT., C/CONDICOES ESPECIAIS,PRODUCAO APROX.DE 1,00M3/H</v>
          </cell>
          <cell r="C3714" t="str">
            <v>M3</v>
          </cell>
        </row>
        <row r="3715">
          <cell r="A3715" t="str">
            <v>11.002.033-1</v>
          </cell>
          <cell r="B3715" t="str">
            <v>LANCAMENTO DE CONCR. EM PECAS S/ARMADURA, INCL. SOMENTE TRANSP. HORIZ., PRODUCAO APROX. DE 7,00M3/H</v>
          </cell>
          <cell r="C3715" t="str">
            <v>M3</v>
          </cell>
        </row>
        <row r="3716">
          <cell r="A3716" t="str">
            <v>11.002.034-1</v>
          </cell>
          <cell r="B3716" t="str">
            <v>LANCAMENTO DE CONCR. EM PECAS S/ARMADURA, INCL. SOMENTE TRANSP. HORIZ., PRODUCAO APROX. DE 3,50M3/H</v>
          </cell>
          <cell r="C3716" t="str">
            <v>M3</v>
          </cell>
        </row>
        <row r="3717">
          <cell r="A3717" t="str">
            <v>11.002.035-1</v>
          </cell>
          <cell r="B3717" t="str">
            <v>LANCAMENTO DE CONCR. EM PECAS S/ARMADURA, INCL. SOMENTE TRANSP. HORIZ., PRODUCAO APROX. DE 2,00M3/H</v>
          </cell>
          <cell r="C3717" t="str">
            <v>M3</v>
          </cell>
        </row>
        <row r="3718">
          <cell r="A3718" t="str">
            <v>11.002.036-1</v>
          </cell>
          <cell r="B3718" t="str">
            <v>LANCAMENTO DE CONCR. EM PECAS S/ARMADURA, INCL. SOMENTE TRANSP. HORIZ., C/CONDICOES ESPECIAIS,PRODUCAO APROX.DE 1,50M3/H</v>
          </cell>
          <cell r="C3718" t="str">
            <v>M3</v>
          </cell>
        </row>
        <row r="3719">
          <cell r="A3719" t="str">
            <v>11.002.037-1</v>
          </cell>
          <cell r="B3719" t="str">
            <v>LANCAMENTO DE CONCR. EM PECAS S/ARMADURA, INCL. SOMENTE TRANSP. HORIZ., C/CONDICOES ESPECIAIS,PRODUCAO APROX.DE 1,00M3/H</v>
          </cell>
          <cell r="C3719" t="str">
            <v>M3</v>
          </cell>
        </row>
        <row r="3720">
          <cell r="A3720" t="str">
            <v>11.002.039-1</v>
          </cell>
          <cell r="B3720" t="str">
            <v>ADICIONAL P/ITENS 11.002.021 A 11.002.037, CORRESPONDENTE AACRESCIMOS NA DIST. HORIZ.</v>
          </cell>
          <cell r="C3720" t="str">
            <v>M3XDAM</v>
          </cell>
        </row>
        <row r="3721">
          <cell r="A3721" t="str">
            <v>11.002.040-1</v>
          </cell>
          <cell r="B3721" t="str">
            <v>ADICIONAL P/ITENS 11.002.021 A 11.002.031, CORRESPONDENTE AACRESCIMOS NA DIST. HORIZ.</v>
          </cell>
          <cell r="C3721" t="str">
            <v>M3XDAM</v>
          </cell>
        </row>
        <row r="3722">
          <cell r="A3722" t="str">
            <v>11.002.041-0</v>
          </cell>
          <cell r="B3722" t="str">
            <v>LANCAMENTO DE CONCR. EM PECAS ARMADAS, INCL. SOMENTE TRANSP.HORIZ., PRODUCAO APROX. DE 7,00M3/H</v>
          </cell>
          <cell r="C3722" t="str">
            <v>M3</v>
          </cell>
        </row>
        <row r="3723">
          <cell r="A3723" t="str">
            <v>11.002.042-0</v>
          </cell>
          <cell r="B3723" t="str">
            <v>LANCAMENTO DE CONCR. EM PECAS ARMADAS, INCL. SOMENTE TRANSP.HORIZ., PRODUCAO APROX. DE 3,50M3/H</v>
          </cell>
          <cell r="C3723" t="str">
            <v>M3</v>
          </cell>
        </row>
        <row r="3724">
          <cell r="A3724" t="str">
            <v>11.002.043-1</v>
          </cell>
          <cell r="B3724" t="str">
            <v>LANCAMENTO DE CONCR. EM PECAS ARMADAS, INCL. SOMENTE TRANSP.HORIZ., PRODUCAO APROX. DE 2,00M3/H</v>
          </cell>
          <cell r="C3724" t="str">
            <v>M3</v>
          </cell>
        </row>
        <row r="3725">
          <cell r="A3725" t="str">
            <v>11.002.044-0</v>
          </cell>
          <cell r="B3725" t="str">
            <v>LANCAMENTO DE CONCR. EM PECAS ARMADAS EM CONDICOES ESPECIAIS, INCL. SOMENTE TRANSP. HORIZ., PRODUCAO APROX. DE 1,50M3/H</v>
          </cell>
          <cell r="C3725" t="str">
            <v>M3</v>
          </cell>
        </row>
        <row r="3726">
          <cell r="A3726" t="str">
            <v>11.002.045-0</v>
          </cell>
          <cell r="B3726" t="str">
            <v>LANCAMENTO DE CONCR. EM PECAS ARMADAS EM CONDICOES ESPECIAIS, INCL. SOMENTE TRANSP. HORIZ., PRODUCAO APROX. DE 1,00M3/H</v>
          </cell>
          <cell r="C3726" t="str">
            <v>M3</v>
          </cell>
        </row>
        <row r="3727">
          <cell r="A3727" t="str">
            <v>11.002.060-0</v>
          </cell>
          <cell r="B3727" t="str">
            <v>LANCAMENTO DE CONCR. EM PECAS ARMADAS, INCL. TRANSP. HORIZ.E VERT., C/AUX. DE GUINDASTE E CACAMBAS DE 1,00 A 1,50M3</v>
          </cell>
          <cell r="C3727" t="str">
            <v>M3</v>
          </cell>
        </row>
        <row r="3728">
          <cell r="A3728" t="str">
            <v>11.002.999-0</v>
          </cell>
          <cell r="B3728" t="str">
            <v>INDICE 11.002.PREPARO E LANCAMENTO</v>
          </cell>
        </row>
        <row r="3729">
          <cell r="A3729" t="str">
            <v>11.003.001-1</v>
          </cell>
          <cell r="B3729" t="str">
            <v>CONCRETO SIMPLES, P/UMA RESISTENCIA A COMPRES. DE 10MPA, INCL. MAT. E TRANSP. NA HORIZ. E NA VERT.</v>
          </cell>
          <cell r="C3729" t="str">
            <v>M3</v>
          </cell>
        </row>
        <row r="3730">
          <cell r="A3730" t="str">
            <v>11.003.002-0</v>
          </cell>
          <cell r="B3730" t="str">
            <v>CONCRETO P/PECAS ARMADAS, P/UMA RESISTENCIA A COMPRES. DE 15MPA, INCL. MAT., CONFECCAO E TRANSP. HORIZ. E VERT.</v>
          </cell>
          <cell r="C3730" t="str">
            <v>M3</v>
          </cell>
        </row>
        <row r="3731">
          <cell r="A3731" t="str">
            <v>11.003.003-1</v>
          </cell>
          <cell r="B3731" t="str">
            <v>CONCRETO P/PECAS ARMADAS, P/UMA RESISTENCIA A COMPRES. DE 20MPA, INCL. MAT., CONFECCAO E TRANSP. HORIZ. E VERT.</v>
          </cell>
          <cell r="C3731" t="str">
            <v>M3</v>
          </cell>
        </row>
        <row r="3732">
          <cell r="A3732" t="str">
            <v>11.003.005-1</v>
          </cell>
          <cell r="B3732" t="str">
            <v>CONCRETO P/PECAS ARMADAS, P/UMA RESISTENCIA A COMPRES. DE 25MPA, INCL. MAT., CONFECCAO E TRANSP. HORIZ. E VERT.</v>
          </cell>
          <cell r="C3732" t="str">
            <v>M3</v>
          </cell>
        </row>
        <row r="3733">
          <cell r="A3733" t="str">
            <v>11.003.010-0</v>
          </cell>
          <cell r="B3733" t="str">
            <v>CONCRETO P/PECAS ARMADAS, P/UMA RESISTENCIA A COMPRES. DE 15MPA, INCL. MAT.,CONFECCAO,IMPERMEABIL.E TRANSP.HORIZ.E VERT.</v>
          </cell>
          <cell r="C3733" t="str">
            <v>M3</v>
          </cell>
        </row>
        <row r="3734">
          <cell r="A3734" t="str">
            <v>11.003.014-1</v>
          </cell>
          <cell r="B3734" t="str">
            <v>CONCRETO CICLOPICO C/CONCR. P/UMA RESISTENCIA A COMPRES.DE 10MPA,TENDO 30% DO VOLUME OCUPADO P/PEDRA-DE-MAO,INCL.TRANSP.</v>
          </cell>
          <cell r="C3734" t="str">
            <v>M3</v>
          </cell>
        </row>
        <row r="3735">
          <cell r="A3735" t="str">
            <v>11.003.999-0</v>
          </cell>
          <cell r="B3735" t="str">
            <v>INDICE 11.003.CONCRETO SIMPLES</v>
          </cell>
        </row>
        <row r="3736">
          <cell r="A3736" t="str">
            <v>11.004.001-1</v>
          </cell>
          <cell r="B3736" t="str">
            <v>FORMAS ESPECIAIS DE MAD. P/PECAS DE CONCR. PRE-MOLDADO, SERVINDO 20 VEZES, TABUAS C/ 4CM DE ESP., MOLDAGEM E DESMOLDAGEM</v>
          </cell>
          <cell r="C3736" t="str">
            <v>M2</v>
          </cell>
        </row>
        <row r="3737">
          <cell r="A3737" t="str">
            <v>11.004.002-0</v>
          </cell>
          <cell r="B3737" t="str">
            <v>FORMAS ESPECIAIS DE MAD. P/ABOBODA DE TUNEL, EM PINHO DE 3ª,C/APROVEITAMENTO 3 VEZES,INCL. FORN. DOS MAT. E DESMOLDAGEM</v>
          </cell>
          <cell r="C3737" t="str">
            <v>M2</v>
          </cell>
        </row>
        <row r="3738">
          <cell r="A3738" t="str">
            <v>11.004.003-0</v>
          </cell>
          <cell r="B3738" t="str">
            <v>FORMAS ESPECIAIS DE MAD. P/ABOBODA DE TUNEL, EM PINHO DE 3ª,C/APROVEITAMENTO 1 VEZ, INCL. FORN. DOS MAT. E DESMOLDAGEM</v>
          </cell>
          <cell r="C3738" t="str">
            <v>M2</v>
          </cell>
        </row>
        <row r="3739">
          <cell r="A3739" t="str">
            <v>11.004.020-1</v>
          </cell>
          <cell r="B3739" t="str">
            <v>FORMA DE MAD. P/MOLDAGEM DE PECAS DE CONCR. ARMADO C/PARAMENTOS PLANOS, SERVINDO A MAD. 3 VEZES,EM TABUAS DE PINHO DE 3ª</v>
          </cell>
          <cell r="C3739" t="str">
            <v>M2</v>
          </cell>
        </row>
        <row r="3740">
          <cell r="A3740" t="str">
            <v>11.004.021-1</v>
          </cell>
          <cell r="B3740" t="str">
            <v>FORMA DE MAD. P/MOLDAGEM DE PECAS DE CONCR. ARMADO C/PARAMENTOS PLANOS, SERVINDO A MAD. 2 VEZES,EM TABUAS DE PINHO DE 3ª</v>
          </cell>
          <cell r="C3740" t="str">
            <v>M2</v>
          </cell>
        </row>
        <row r="3741">
          <cell r="A3741" t="str">
            <v>11.004.022-1</v>
          </cell>
          <cell r="B3741" t="str">
            <v>FORMA DE MAD. P/MOLDAGEM DE PECAS DE CONCR. ARMADO C/PARAMENTOS PLANOS, SERVINDO A MAD. 1,4 VEZ,EM TABUAS DE PINHO DE 3ª</v>
          </cell>
          <cell r="C3741" t="str">
            <v>M2</v>
          </cell>
        </row>
        <row r="3742">
          <cell r="A3742" t="str">
            <v>11.004.023-1</v>
          </cell>
          <cell r="B3742" t="str">
            <v>FORMA DE MAD. P/MOLDAGEM DE PECAS DE CONCR. ARMADO C/PARAMENTOS PLANOS, SERVINDO A MAD. 1 VEZ, EM TABUAS DE PINHO DE 3ª</v>
          </cell>
          <cell r="C3742" t="str">
            <v>M2</v>
          </cell>
        </row>
        <row r="3743">
          <cell r="A3743" t="str">
            <v>11.004.024-1</v>
          </cell>
          <cell r="B3743" t="str">
            <v>FORMA DE MAD. EM TABUAS DE PINHO DE 3ª P/MOLDAGEM DE PECAS DE CONCR. C/PARAMENTOS CURVOS, SERVINDO A MAD. 1,4 VEZ</v>
          </cell>
          <cell r="C3743" t="str">
            <v>M2</v>
          </cell>
        </row>
        <row r="3744">
          <cell r="A3744" t="str">
            <v>11.004.025-1</v>
          </cell>
          <cell r="B3744" t="str">
            <v>FORMA DE MAD. EM TABUAS DE PINHO DE 3ª P/MOLDAGEM DE PECAS DE CONCR. ARMADO, SERVINDO A MAD. 2 VEZES</v>
          </cell>
          <cell r="C3744" t="str">
            <v>M2</v>
          </cell>
        </row>
        <row r="3745">
          <cell r="A3745" t="str">
            <v>11.004.026-0</v>
          </cell>
          <cell r="B3745" t="str">
            <v>FORMA DE MAD. DE PINHO DE 3ª, P/GALERIA RETANG. DE CONCR. ARMADO, SERVINDO A MAD. 3 VEZES</v>
          </cell>
          <cell r="C3745" t="str">
            <v>M2</v>
          </cell>
        </row>
        <row r="3746">
          <cell r="A3746" t="str">
            <v>11.004.027-0</v>
          </cell>
          <cell r="B3746" t="str">
            <v>FORMA DE MAD. DE PINHO DE 3ª, C/APROVEIT. DA MAD. 1 VEZ, P/VIADUTO DE CONCR., C/ESCOR. MET.</v>
          </cell>
          <cell r="C3746" t="str">
            <v>M2</v>
          </cell>
        </row>
        <row r="3747">
          <cell r="A3747" t="str">
            <v>11.004.028-0</v>
          </cell>
          <cell r="B3747" t="str">
            <v>FORMA DE MAD. DE PINHO DE 3ª, C/APROVEIT. DA MAD. 2 VEZES, P/VIADUTO DE CONCR., C/ESCOR. MET.</v>
          </cell>
          <cell r="C3747" t="str">
            <v>M2</v>
          </cell>
        </row>
        <row r="3748">
          <cell r="A3748" t="str">
            <v>11.004.029-0</v>
          </cell>
          <cell r="B3748" t="str">
            <v>FORMA DE MAD. DE PINHO DE 3ª, C/APROVEIT. DA MAD. 4 VEZES, P/MOLDAGEM DE CINTA SOBRE BALDRAME</v>
          </cell>
          <cell r="C3748" t="str">
            <v>M2</v>
          </cell>
        </row>
        <row r="3749">
          <cell r="A3749" t="str">
            <v>11.004.030-1</v>
          </cell>
          <cell r="B3749" t="str">
            <v>ESCORAMENTO DE PONTILHOES, PONTES E VIADUTOS DE CONCR. ARMADO C/MAD. DE LEI SERRADA, PINHO DE 3ª, C/ 30% DE APROVEIT.</v>
          </cell>
          <cell r="C3749" t="str">
            <v>M3</v>
          </cell>
        </row>
        <row r="3750">
          <cell r="A3750" t="str">
            <v>11.004.035-1</v>
          </cell>
          <cell r="B3750" t="str">
            <v>ESCORAMENTO DE FORMA ATE 3,30M DE PE DIREITO, C/PINHO DE 3ª,TABUAS EMPREGADAS 3 VEZES, PRUMOS 4 VEZES</v>
          </cell>
          <cell r="C3750" t="str">
            <v>M3</v>
          </cell>
        </row>
        <row r="3751">
          <cell r="A3751" t="str">
            <v>11.004.036-0</v>
          </cell>
          <cell r="B3751" t="str">
            <v>ESCORAMENTO DE FORMAS DE 3,30 ATE 3,50M DE PE DIREITO, C/PINHO DE 3ª, TABUAS EMPREGADAS 3 VEZES, PRUMOS 4 VEZES</v>
          </cell>
          <cell r="C3751" t="str">
            <v>M3</v>
          </cell>
        </row>
        <row r="3752">
          <cell r="A3752" t="str">
            <v>11.004.037-0</v>
          </cell>
          <cell r="B3752" t="str">
            <v>ESCORAMENTO DE FORMAS DE 3,50 ATE 4,00M DE PE DIREITO, C/PINHO DE 3ª, TABUAS EMPREGADAS 3 VEZES, PRUMOS 4 VEZES</v>
          </cell>
          <cell r="C3752" t="str">
            <v>M3</v>
          </cell>
        </row>
        <row r="3753">
          <cell r="A3753" t="str">
            <v>11.004.038-1</v>
          </cell>
          <cell r="B3753" t="str">
            <v>ESCORAMENTO DE FORMAS DE 4,00 ATE 5,00M DE PE DIREITO, C/PINHO DE 3ª, TABUAS EMPREGADAS 3 VEZES, PRUMOS 4 VEZES</v>
          </cell>
          <cell r="C3753" t="str">
            <v>M3</v>
          </cell>
        </row>
        <row r="3754">
          <cell r="A3754" t="str">
            <v>11.004.053-1</v>
          </cell>
          <cell r="B3754" t="str">
            <v>ESCORAMENTO DE FORMA DE MOLDAGEM DE PECAS DE CONCR. ATE 5,00M DE PE DIREITO, C/PINHO DE 3ª, EMPREGADA 2 VEZES</v>
          </cell>
          <cell r="C3754" t="str">
            <v>M2</v>
          </cell>
        </row>
        <row r="3755">
          <cell r="A3755" t="str">
            <v>11.004.055-0</v>
          </cell>
          <cell r="B3755" t="str">
            <v>ESCORAMENTO DE ROCHA OU ENCHIMENTO, POR CIMA DE CAMBOTAS MET., C/EUCALIPTO ROLICO</v>
          </cell>
          <cell r="C3755" t="str">
            <v>M3</v>
          </cell>
        </row>
        <row r="3756">
          <cell r="A3756" t="str">
            <v>11.004.060-0</v>
          </cell>
          <cell r="B3756" t="str">
            <v>ESCORAMENTO DE TUNEL ESCAV. EM TERRA, C/EUCALIPTO SERRADO DE2", POR CIMA DAS CAMBOTAS MET.</v>
          </cell>
          <cell r="C3756" t="str">
            <v>M2</v>
          </cell>
        </row>
        <row r="3757">
          <cell r="A3757" t="str">
            <v>11.004.061-0</v>
          </cell>
          <cell r="B3757" t="str">
            <v>REFORCO LATERAL DE ESCORAMENTO DE FORMAS DE PILAR OU VIGAS,C/ 30% DE REAPROVEIT. DA MADEIRA, INCL. RETIRADA</v>
          </cell>
          <cell r="C3757" t="str">
            <v>M2</v>
          </cell>
        </row>
        <row r="3758">
          <cell r="A3758" t="str">
            <v>11.004.063-0</v>
          </cell>
          <cell r="B3758" t="str">
            <v>REFORCO DE ESCOR. DE FORMA DE PILAR OU VIGA, SERVINDO A MAD.2 VEZES</v>
          </cell>
          <cell r="C3758" t="str">
            <v>M2</v>
          </cell>
        </row>
        <row r="3759">
          <cell r="A3759" t="str">
            <v>11.004.065-0</v>
          </cell>
          <cell r="B3759" t="str">
            <v>ESCORAMENTO DE FORMAS DE PARAMENTOS VERTICAIS(MURO DE ARRIMOOU SEMEHANTE)ATE 1,5M, C/30% DE APROVEIT., INCL. RETIRADA</v>
          </cell>
          <cell r="C3759" t="str">
            <v>M2</v>
          </cell>
        </row>
        <row r="3760">
          <cell r="A3760" t="str">
            <v>11.004.066-0</v>
          </cell>
          <cell r="B3760" t="str">
            <v>ESCORAMENTO DE FORMA DE CX. DE CONCR. EM GERAL, CINTA, BL. DE FUNDACAO E/OU PARAMENTOS ATE 1,50M, C/APROVEIT. DE 2 VEZES</v>
          </cell>
          <cell r="C3760" t="str">
            <v>M2</v>
          </cell>
        </row>
        <row r="3761">
          <cell r="A3761" t="str">
            <v>11.004.069-1</v>
          </cell>
          <cell r="B3761" t="str">
            <v>ESCORAMENTO DE FORMA DE PARAMENTO VERT., P/ALT. DE 1,50 A 5,00M, C/ 30% DE APROVEIT. DA MAD.</v>
          </cell>
          <cell r="C3761" t="str">
            <v>M2</v>
          </cell>
        </row>
        <row r="3762">
          <cell r="A3762" t="str">
            <v>11.004.070-1</v>
          </cell>
          <cell r="B3762" t="str">
            <v>ESCORAMENTO DE FORMA DE PARAMENTO VERT., P/ALT. DE 1,50 A 5,00M, C/APROVEIT. DA MAD. 2 VEZES</v>
          </cell>
          <cell r="C3762" t="str">
            <v>M2</v>
          </cell>
        </row>
        <row r="3763">
          <cell r="A3763" t="str">
            <v>11.004.072-1</v>
          </cell>
          <cell r="B3763" t="str">
            <v>ESCORAMENTO DE FORMA DE PARAMENTO VERT., P/ALT. DE 5,00 A 8,00M, C/ 30% DE APROVEIT. DA MAD.</v>
          </cell>
          <cell r="C3763" t="str">
            <v>M2</v>
          </cell>
        </row>
        <row r="3764">
          <cell r="A3764" t="str">
            <v>11.004.073-1</v>
          </cell>
          <cell r="B3764" t="str">
            <v>ESCORAMENTO DE FORMA DE PARAMENTO VERT., P/ALT. DE 5,00 A 8,00M, C/APROVEIT. DA MAD. 2 VEZES</v>
          </cell>
          <cell r="C3764" t="str">
            <v>M2</v>
          </cell>
        </row>
        <row r="3765">
          <cell r="A3765" t="str">
            <v>11.004.075-0</v>
          </cell>
          <cell r="B3765" t="str">
            <v>ESCORAMENTO DE FORMA DE PARAMENTO VERT., P/ALT. DE 8,00 A 12,00M, C/ 30% DE APROVEIT. DA MAD.</v>
          </cell>
          <cell r="C3765" t="str">
            <v>M2</v>
          </cell>
        </row>
        <row r="3766">
          <cell r="A3766" t="str">
            <v>11.004.076-1</v>
          </cell>
          <cell r="B3766" t="str">
            <v>ESCORAMENTO DE FORMA DE PARAMENTO VERT., P/ALT. DE 8,00 A 12,00M, C/APROVEIT. DA MAD. 2 VEZES</v>
          </cell>
          <cell r="C3766" t="str">
            <v>M2</v>
          </cell>
        </row>
        <row r="3767">
          <cell r="A3767" t="str">
            <v>11.004.080-0</v>
          </cell>
          <cell r="B3767" t="str">
            <v>JUNTA DE MAD. DE PINHO P/PONTES UTILIZ. SARRAFOS DE 1 X 7CM</v>
          </cell>
          <cell r="C3767" t="str">
            <v>M</v>
          </cell>
        </row>
        <row r="3768">
          <cell r="A3768" t="str">
            <v>11.004.999-0</v>
          </cell>
          <cell r="B3768" t="str">
            <v>INDICE 11004FORMAS,ESCORAMENTO E JUNTAS</v>
          </cell>
        </row>
        <row r="3769">
          <cell r="A3769" t="str">
            <v>11.005.001-1</v>
          </cell>
          <cell r="B3769" t="str">
            <v>FORMA DE CHAPAS DE MAD. COMP., DE 14MM RESINADA E DE 20MM PLASTIF., SERVINDO 4 VEZES E A MAD. DE PINHO AUXILIAR 3 VEZES</v>
          </cell>
          <cell r="C3769" t="str">
            <v>M2</v>
          </cell>
        </row>
        <row r="3770">
          <cell r="A3770" t="str">
            <v>11.005.002-1</v>
          </cell>
          <cell r="B3770" t="str">
            <v>FORMA DE CHAPA DE MAD. COMP., DE 14MM RESINADA E DE 20MM PLASTIF., SERVINDO 1 VEZ E A MAD. DE PINHO AUXILIAR 3 VEZES</v>
          </cell>
          <cell r="C3770" t="str">
            <v>M2</v>
          </cell>
        </row>
        <row r="3771">
          <cell r="A3771" t="str">
            <v>11.005.005-1</v>
          </cell>
          <cell r="B3771" t="str">
            <v>FORMA DE CHAPAS DE MAD. COMP., DE 20MM PLASTIF., SERVINDO 1VEZ P/VIADUTOS, INCL. PECAS DE TRANSF. P/ESCOR. MET.</v>
          </cell>
          <cell r="C3771" t="str">
            <v>M2</v>
          </cell>
        </row>
        <row r="3772">
          <cell r="A3772" t="str">
            <v>11.005.006-1</v>
          </cell>
          <cell r="B3772" t="str">
            <v>FORMA DE CHAPAS DE MAD. COMP., DE 20MM PLASTIF., SERVINDO 1VEZ P/VIADUTOS, INCL. PECAS DE TRANF. P/ESCOR. MET.</v>
          </cell>
          <cell r="C3772" t="str">
            <v>M2</v>
          </cell>
        </row>
        <row r="3773">
          <cell r="A3773" t="str">
            <v>11.005.010-0</v>
          </cell>
          <cell r="B3773" t="str">
            <v>FORMA DE CHAPAS DE MAD. COMP., DE 14MM RESINADAS P/LAJES, SERVINDO 5 VEZES E MAD. DE PINHO AUXILIAR 5 VEZES</v>
          </cell>
          <cell r="C3773" t="str">
            <v>M2</v>
          </cell>
        </row>
        <row r="3774">
          <cell r="A3774" t="str">
            <v>11.005.012-0</v>
          </cell>
          <cell r="B3774" t="str">
            <v>FORMA DE CHAPAS DE MAD. COMP., DE 14MM RESINADAS P/LAJES, SERVINDO 2 VEZES E MAD. DE PINHO AUXILIAR 2 VEZES</v>
          </cell>
          <cell r="C3774" t="str">
            <v>M2</v>
          </cell>
        </row>
        <row r="3775">
          <cell r="A3775" t="str">
            <v>11.005.015-0</v>
          </cell>
          <cell r="B3775" t="str">
            <v>FORMA DE CHAPAS DE MAD. COMP., DE 20MM PLASTIF., SERVINDO 2VEZES E MAD. DE PINHO AUXILIAR 3 VEZES</v>
          </cell>
          <cell r="C3775" t="str">
            <v>M2</v>
          </cell>
        </row>
        <row r="3776">
          <cell r="A3776" t="str">
            <v>11.005.020-0</v>
          </cell>
          <cell r="B3776" t="str">
            <v>FORMA DE CHAPAS DE MAD. COMP., DE 10MM, TIPO CX. PERDIDA, C/50CM DE LARG. E 46CM DE ALT.</v>
          </cell>
          <cell r="C3776" t="str">
            <v>M</v>
          </cell>
        </row>
        <row r="3777">
          <cell r="A3777" t="str">
            <v>11.005.050-0</v>
          </cell>
          <cell r="B3777" t="str">
            <v>FORMA DE CHAPAS DE MAD. COMP., DE 20MM RESINADAS E MAD. DE PINHO AUXILIAR, USO 1 VEZ, P/ESTRUT. DE PONTES E VIADUTOS</v>
          </cell>
          <cell r="C3777" t="str">
            <v>M2</v>
          </cell>
        </row>
        <row r="3778">
          <cell r="A3778" t="str">
            <v>11.005.055-0</v>
          </cell>
          <cell r="B3778" t="str">
            <v>FORMA DE CHAPAS DE MAD. COMP., DE 17MM RESINADAS, 2 USOS, P/LAJES DE PONTES E VIADUTOS,INCL.PECAS DE TRANSF.P/ESCOR.MET.</v>
          </cell>
          <cell r="C3778" t="str">
            <v>M2</v>
          </cell>
        </row>
        <row r="3779">
          <cell r="A3779" t="str">
            <v>11.005.999-0</v>
          </cell>
          <cell r="B3779" t="str">
            <v>INDICE 11.005.FORMAS MADEIRIT</v>
          </cell>
        </row>
        <row r="3780">
          <cell r="A3780" t="str">
            <v>11.008.001-1</v>
          </cell>
          <cell r="B3780" t="str">
            <v>BARRA DE ACO CA-25 REDONDA, S/SALIENCIA, DIAM. DE 6,3MM DESTINADA A ARMADURA DE PECAS DE CONCR. ARMADO</v>
          </cell>
          <cell r="C3780" t="str">
            <v>KG</v>
          </cell>
        </row>
        <row r="3781">
          <cell r="A3781" t="str">
            <v>11.008.003-0</v>
          </cell>
          <cell r="B3781" t="str">
            <v>BARRA DE ACO CA-25 REDONDA S/SALIENCIA DIAM. DE 8MM DESTINADA A ARMADURA DE PECAS DE CONCR. ARMADO</v>
          </cell>
          <cell r="C3781" t="str">
            <v>KG</v>
          </cell>
        </row>
        <row r="3782">
          <cell r="A3782" t="str">
            <v>11.008.004-1</v>
          </cell>
          <cell r="B3782" t="str">
            <v>BARRA DE ACO CA-25 REDONDA, S/SALIENCIA, DIAM. MAIOR OU IGUAL A 10MM, DESTINADA A ARMADURA DE PECAS DE CONCR. ARMADO</v>
          </cell>
          <cell r="C3782" t="str">
            <v>KG</v>
          </cell>
        </row>
        <row r="3783">
          <cell r="A3783" t="str">
            <v>11.008.999-0</v>
          </cell>
          <cell r="B3783" t="str">
            <v>INDICE 11.008.BARRAS DE ACO</v>
          </cell>
        </row>
        <row r="3784">
          <cell r="A3784" t="str">
            <v>11.009.011-0</v>
          </cell>
          <cell r="B3784" t="str">
            <v>FIO DE ACO CA-60 REDONDO, C/SALIENCIA, DIAM. DE 4,2 A 6MM, DESTINADO A PECAS DE CONCR. ARMADO</v>
          </cell>
          <cell r="C3784" t="str">
            <v>KG</v>
          </cell>
        </row>
        <row r="3785">
          <cell r="A3785" t="str">
            <v>11.009.012-0</v>
          </cell>
          <cell r="B3785" t="str">
            <v>FIO DE ACO CA-60 REDONDO, C/SALIENCIA, DIAM. DE 7 A 8MM, DESTINADO A PECAS DE CONCR. ARMADO</v>
          </cell>
          <cell r="C3785" t="str">
            <v>KG</v>
          </cell>
        </row>
        <row r="3786">
          <cell r="A3786" t="str">
            <v>11.009.013-0</v>
          </cell>
          <cell r="B3786" t="str">
            <v>BARRA DE ACO CA-50, C/SALIENCIA, DIAM. DE 6,3MM, DESTINADAA ARMADURA DE CONCR. ARMADO</v>
          </cell>
          <cell r="C3786" t="str">
            <v>KG</v>
          </cell>
        </row>
        <row r="3787">
          <cell r="A3787" t="str">
            <v>11.009.014-1</v>
          </cell>
          <cell r="B3787" t="str">
            <v>BARRA DE ACO CA-50, C/SALIENCIA, DIAM. DE 8 A 12,5MM, DESTINADA A ARMADURA DE CONCR. ARMADO</v>
          </cell>
          <cell r="C3787" t="str">
            <v>KG</v>
          </cell>
        </row>
        <row r="3788">
          <cell r="A3788" t="str">
            <v>11.009.015-1</v>
          </cell>
          <cell r="B3788" t="str">
            <v>BARRA DE ACO CA-50B, C/SALIENCIA, DIAM. ACIMA DE 12,5MM, DESTINADA A ARMADURA DE CONCR. ARMADO</v>
          </cell>
          <cell r="C3788" t="str">
            <v>KG</v>
          </cell>
        </row>
        <row r="3789">
          <cell r="A3789" t="str">
            <v>11.009.999-0</v>
          </cell>
          <cell r="B3789" t="str">
            <v>FIOS DE ACO E BARRAS C.A-50B-50A</v>
          </cell>
        </row>
        <row r="3790">
          <cell r="A3790" t="str">
            <v>11.010.008-0</v>
          </cell>
          <cell r="B3790" t="str">
            <v>CABO DE ACO DE 1 CORDOALHA DE 12,5MM, EXCL. BAINHA MET. E PERDAS DE PONTAS</v>
          </cell>
          <cell r="C3790" t="str">
            <v>KG</v>
          </cell>
        </row>
        <row r="3791">
          <cell r="A3791" t="str">
            <v>11.010.009-0</v>
          </cell>
          <cell r="B3791" t="str">
            <v>CABO DE ACO P/ 2 CORDOALHAS DE 12,5MM, INCL. BAINHA MET. E PERDAS DE PONTAS</v>
          </cell>
          <cell r="C3791" t="str">
            <v>KG</v>
          </cell>
        </row>
        <row r="3792">
          <cell r="A3792" t="str">
            <v>11.010.010-0</v>
          </cell>
          <cell r="B3792" t="str">
            <v>CABO DE ACO P/ 3 CORDOALHAS DE 12,5MM, INCL. BAINHA MET. E PERDAS DE PONTAS</v>
          </cell>
          <cell r="C3792" t="str">
            <v>KG</v>
          </cell>
        </row>
        <row r="3793">
          <cell r="A3793" t="str">
            <v>11.010.011-0</v>
          </cell>
          <cell r="B3793" t="str">
            <v>CABO DE ACO P/ 4 CORDOALHAS DE 12,5MM, INCL. BAINHA MET. E PERDAS DE PONTAS</v>
          </cell>
          <cell r="C3793" t="str">
            <v>KG</v>
          </cell>
        </row>
        <row r="3794">
          <cell r="A3794" t="str">
            <v>11.010.012-0</v>
          </cell>
          <cell r="B3794" t="str">
            <v>CABO DE ACO P/ 5 CORDOALHAS DE 12,5MM, INCL. BAINHA MET. E PERDAS DE PONTAS</v>
          </cell>
          <cell r="C3794" t="str">
            <v>KG</v>
          </cell>
        </row>
        <row r="3795">
          <cell r="A3795" t="str">
            <v>11.010.013-0</v>
          </cell>
          <cell r="B3795" t="str">
            <v>CABO DE ACO P/ 6 CORDOALHAS DE 12,5MM, INCL. BAINHA MET. E PERDAS DE PONTAS</v>
          </cell>
          <cell r="C3795" t="str">
            <v>KG</v>
          </cell>
        </row>
        <row r="3796">
          <cell r="A3796" t="str">
            <v>11.010.014-0</v>
          </cell>
          <cell r="B3796" t="str">
            <v>CABO DE ACO P/ 7 CORDOALHAS DE 12,5MM, INCL. BAINHA MET. E PERDAS DE PONTAS</v>
          </cell>
          <cell r="C3796" t="str">
            <v>KG</v>
          </cell>
        </row>
        <row r="3797">
          <cell r="A3797" t="str">
            <v>11.010.015-1</v>
          </cell>
          <cell r="B3797" t="str">
            <v>CABO DE ACO P/ 12 CORDOALHAS DE 12,5MM, INCL. BAINHA MET. EPERDAS DE PONTAS</v>
          </cell>
          <cell r="C3797" t="str">
            <v>KG</v>
          </cell>
        </row>
        <row r="3798">
          <cell r="A3798" t="str">
            <v>11.010.016-0</v>
          </cell>
          <cell r="B3798" t="str">
            <v>CABO DE ACO P/ 19 CORDOALHAS DE 12,5MM, INCL. BAINHA MET. EPERDAS DE PONTAS</v>
          </cell>
          <cell r="C3798" t="str">
            <v>KG</v>
          </cell>
        </row>
        <row r="3799">
          <cell r="A3799" t="str">
            <v>11.010.017-0</v>
          </cell>
          <cell r="B3799" t="str">
            <v>CABO DE ACO P/ 22 CORDOALHAS DE 12,5MM, INCL. BAINHA MET. EPERDAS DE PONTAS</v>
          </cell>
          <cell r="C3799" t="str">
            <v>KG</v>
          </cell>
        </row>
        <row r="3800">
          <cell r="A3800" t="str">
            <v>11.010.018-0</v>
          </cell>
          <cell r="B3800" t="str">
            <v>CABO DE ACO P/ 27 CORDOALHAS DE 12,5MM, EXCL. BAINHA MET. EPERDAS DE PONTAS</v>
          </cell>
          <cell r="C3800" t="str">
            <v>KG</v>
          </cell>
        </row>
        <row r="3801">
          <cell r="A3801" t="str">
            <v>11.010.027-0</v>
          </cell>
          <cell r="B3801" t="str">
            <v>CABO DE ACO DE 1 CORDOALHA DE 12,5MM, EXCL. BAINHA DE ACO GALV. E PERDAS DE PONTAS</v>
          </cell>
          <cell r="C3801" t="str">
            <v>KG</v>
          </cell>
        </row>
        <row r="3802">
          <cell r="A3802" t="str">
            <v>11.010.028-0</v>
          </cell>
          <cell r="B3802" t="str">
            <v>CABO DE ACO P/ 2 CORDOALHAS DE 12,5MM, INCL. BAINHA DE ACO GALV. E PERDAS DE PONTAS</v>
          </cell>
          <cell r="C3802" t="str">
            <v>KG</v>
          </cell>
        </row>
        <row r="3803">
          <cell r="A3803" t="str">
            <v>11.010.029-0</v>
          </cell>
          <cell r="B3803" t="str">
            <v>CABO DE ACO P/ 3 CORDOALHAS DE 12,5MM, INCL. BAINHA DE ACO GALV. E PERDAS DE PONTAS</v>
          </cell>
          <cell r="C3803" t="str">
            <v>KG</v>
          </cell>
        </row>
        <row r="3804">
          <cell r="A3804" t="str">
            <v>11.010.030-0</v>
          </cell>
          <cell r="B3804" t="str">
            <v>CABO DE ACO P/ 4 CORDOALHAS DE 12,5MM, INCL. BAINHA DE ACO GALV. E PERDAS DE PONTAS</v>
          </cell>
          <cell r="C3804" t="str">
            <v>KG</v>
          </cell>
        </row>
        <row r="3805">
          <cell r="A3805" t="str">
            <v>11.010.031-0</v>
          </cell>
          <cell r="B3805" t="str">
            <v>CABO DE ACO P/ 5 CORDOALHAS DE 12,5MM, INCL. BAINHA DE ACO GALV. E PERDAS DE PONTAS</v>
          </cell>
          <cell r="C3805" t="str">
            <v>KG</v>
          </cell>
        </row>
        <row r="3806">
          <cell r="A3806" t="str">
            <v>11.010.032-0</v>
          </cell>
          <cell r="B3806" t="str">
            <v>CABO DE ACO P/ 6 CORDOALHAS DE 12,5MM, INCL. BAINHA DE ACO GALV. E PERDAS DE PONTAS</v>
          </cell>
          <cell r="C3806" t="str">
            <v>KG</v>
          </cell>
        </row>
        <row r="3807">
          <cell r="A3807" t="str">
            <v>11.010.033-0</v>
          </cell>
          <cell r="B3807" t="str">
            <v>CABO DE ACO P/ 7 CORDOALHAS DE 12,5MM, INCL. BAINHA DE ACO GALV. E PERDAS DE PONTAS</v>
          </cell>
          <cell r="C3807" t="str">
            <v>KG</v>
          </cell>
        </row>
        <row r="3808">
          <cell r="A3808" t="str">
            <v>11.010.034-0</v>
          </cell>
          <cell r="B3808" t="str">
            <v>CABO DE ACO P/ 12 CORDOALHAS DE 12,5MM, INCL. BAINHA DE ACOGALV. E PERDAS DE PONTAS</v>
          </cell>
          <cell r="C3808" t="str">
            <v>KG</v>
          </cell>
        </row>
        <row r="3809">
          <cell r="A3809" t="str">
            <v>11.010.035-0</v>
          </cell>
          <cell r="B3809" t="str">
            <v>CABO DE ACO P/ 19 CORDOALHAS DE 12,5MM, INCL. BAINHA DE ACOGALV. E PERDAS DE PONTAS</v>
          </cell>
          <cell r="C3809" t="str">
            <v>KG</v>
          </cell>
        </row>
        <row r="3810">
          <cell r="A3810" t="str">
            <v>11.010.036-0</v>
          </cell>
          <cell r="B3810" t="str">
            <v>CABO DE ACO P/ 22 CORDOALHAS DE 12,5MM, INCL. BAINHA DE ACOGALV. E PERDAS DE PONTAS</v>
          </cell>
          <cell r="C3810" t="str">
            <v>KG</v>
          </cell>
        </row>
        <row r="3811">
          <cell r="A3811" t="str">
            <v>11.010.037-0</v>
          </cell>
          <cell r="B3811" t="str">
            <v>CABO DE ACO P/ 27 CORDOALHAS DE 12,5MM, EXCL. BAINHA DE ACOGALV. E PERDAS DE PONTAS</v>
          </cell>
          <cell r="C3811" t="str">
            <v>KG</v>
          </cell>
        </row>
        <row r="3812">
          <cell r="A3812" t="str">
            <v>11.010.999-0</v>
          </cell>
          <cell r="B3812" t="str">
            <v>INDICE 11.010.CABOS DE ACO CORDOALHA</v>
          </cell>
        </row>
        <row r="3813">
          <cell r="A3813" t="str">
            <v>11.011.010-0</v>
          </cell>
          <cell r="B3813" t="str">
            <v>PREPARO E COLOC. DE 1 CORDOALHA DE 12,5MM NA FORMA, COMPREEND. CORTE, MONT., ENFIACAO, BEM COMO FORN. DE CIM. P/INJECAO</v>
          </cell>
          <cell r="C3813" t="str">
            <v>KG</v>
          </cell>
        </row>
        <row r="3814">
          <cell r="A3814" t="str">
            <v>11.011.011-0</v>
          </cell>
          <cell r="B3814" t="str">
            <v>PREPARO E COLOC. DE 2 CORDOALHAS DE 12,5MM NA FORMA, COMPREEND. CORTE, MONT., ENFIACAO, BEM COMO FORN. DE CIM. P/INJECAO</v>
          </cell>
          <cell r="C3814" t="str">
            <v>KG</v>
          </cell>
        </row>
        <row r="3815">
          <cell r="A3815" t="str">
            <v>11.011.012-0</v>
          </cell>
          <cell r="B3815" t="str">
            <v>PREPARO E COLOC. DE 3 CORDOALHAS DE 12,5MM NA FORMA, COMPREEND. CORTE, MONT., ENFIACAO, BEM COMO FORN. DE CIM. P/INJECAO</v>
          </cell>
          <cell r="C3815" t="str">
            <v>KG</v>
          </cell>
        </row>
        <row r="3816">
          <cell r="A3816" t="str">
            <v>11.011.013-0</v>
          </cell>
          <cell r="B3816" t="str">
            <v>PREPARO E COLOC. DE 4 CORDOALHAS DE 12,5MM NA FORMA, COMPREEND. CORTE, MONT., ENFIACAO, BEM COMO FORN. DE CIM. P/INJECAO</v>
          </cell>
          <cell r="C3816" t="str">
            <v>KG</v>
          </cell>
        </row>
        <row r="3817">
          <cell r="A3817" t="str">
            <v>11.011.014-0</v>
          </cell>
          <cell r="B3817" t="str">
            <v>PREPARO E COLOC. DE 5 CORDOALHAS DE 12,5MM NA FORMA, COMPREEND. CORTE, MONT., ENFIACAO, BEM COMO FORN. DE CIM. P/INJECAO</v>
          </cell>
          <cell r="C3817" t="str">
            <v>KG</v>
          </cell>
        </row>
        <row r="3818">
          <cell r="A3818" t="str">
            <v>11.011.015-0</v>
          </cell>
          <cell r="B3818" t="str">
            <v>PREPARO E COLOC. DE 6 CORDOALHAS DE 12,5MM NA FORMA, COMPREEND. CORTE, MONT., ENFIACAO, BEM COMO FORN. DE CIM. P/INJECAO</v>
          </cell>
          <cell r="C3818" t="str">
            <v>KG</v>
          </cell>
        </row>
        <row r="3819">
          <cell r="A3819" t="str">
            <v>11.011.016-0</v>
          </cell>
          <cell r="B3819" t="str">
            <v>PREPARO E COLOC. DE 7 CORDOALHAS DE 12,5MM NA FORMA, COMPREEND. CORTE, MONT., ENFIACAO, BEM COMO FORN. DE CIM. P/INJECAO</v>
          </cell>
          <cell r="C3819" t="str">
            <v>KG</v>
          </cell>
        </row>
        <row r="3820">
          <cell r="A3820" t="str">
            <v>11.011.017-1</v>
          </cell>
          <cell r="B3820" t="str">
            <v>PREPARO E COLOC. DE 12 CORDOALHAS DE 12,5MM NA FORMA, COMPREEND. CORTE, MONT., ENFIACAO, BEM COMO FORN. DE CIM.P/INJECAO</v>
          </cell>
          <cell r="C3820" t="str">
            <v>KG</v>
          </cell>
        </row>
        <row r="3821">
          <cell r="A3821" t="str">
            <v>11.011.018-0</v>
          </cell>
          <cell r="B3821" t="str">
            <v>PREPARO E COLOC. DE 19 CORDOALHAS DE 12,5MM NA FORMA, COMPREEND. CORTE, MONT., ENFIACAO, BEM COMO FORN. DE CIM.P/INJECAO</v>
          </cell>
          <cell r="C3821" t="str">
            <v>KG</v>
          </cell>
        </row>
        <row r="3822">
          <cell r="A3822" t="str">
            <v>11.011.019-0</v>
          </cell>
          <cell r="B3822" t="str">
            <v>PREPARO E COLOC. DE 22 CORDOALHAS DE 12,5MM NA FORMA, COMPREEND. CORTE, MONT., ENFIACAO, BEM COMO FORN. DE CIM.P/INJECAO</v>
          </cell>
          <cell r="C3822" t="str">
            <v>KG</v>
          </cell>
        </row>
        <row r="3823">
          <cell r="A3823" t="str">
            <v>11.011.020-0</v>
          </cell>
          <cell r="B3823" t="str">
            <v>PREPARO E COLOC. DE 27 CORDOALHAS DE 12,5MM NA FORMA, COMPREEND. CORTE, MONT., ENFIACAO, BEM COMO FORN. DE CIM.P/INJECAO</v>
          </cell>
          <cell r="C3823" t="str">
            <v>KG</v>
          </cell>
        </row>
        <row r="3824">
          <cell r="A3824" t="str">
            <v>11.011.021-0</v>
          </cell>
          <cell r="B3824" t="str">
            <v>PREPARO E COLOC. DE 31 CORDOALHAS DE 12,5MM NA FORMA, COMPREEND. CORTE, MONT., ENFIACAO, BEM COMO FORN. DE CIM.P/INJECAO</v>
          </cell>
          <cell r="C3824" t="str">
            <v>KG</v>
          </cell>
        </row>
        <row r="3825">
          <cell r="A3825" t="str">
            <v>11.011.022-0</v>
          </cell>
          <cell r="B3825" t="str">
            <v>PREPARO E COLOC. DE 37 CORDOALHAS DE 12,5MM NA FORMA, COMPREEND. CORTE, MONT., ENFIACAO, BEM COMO FORN. DE CIM.P/INJECAO</v>
          </cell>
          <cell r="C3825" t="str">
            <v>KG</v>
          </cell>
        </row>
        <row r="3826">
          <cell r="A3826" t="str">
            <v>11.011.023-1</v>
          </cell>
          <cell r="B3826" t="str">
            <v>CORTE, DOBRAGEM, MONT. E COLOC. DE FERRAG. NA FORMA, ACO CA-25, BARRA REDONDA C/DIAM. DE 6,3MM</v>
          </cell>
          <cell r="C3826" t="str">
            <v>KG</v>
          </cell>
        </row>
        <row r="3827">
          <cell r="A3827" t="str">
            <v>11.011.024-1</v>
          </cell>
          <cell r="B3827" t="str">
            <v>CORTE, DOBRAGEM, MONT. E COLOC. DE FERRAG. NA FORMA, ACO CA-25, BARRA REDONDA C/DIAM. IGUAL A 8MM</v>
          </cell>
          <cell r="C3827" t="str">
            <v>KG</v>
          </cell>
        </row>
        <row r="3828">
          <cell r="A3828" t="str">
            <v>11.011.025-1</v>
          </cell>
          <cell r="B3828" t="str">
            <v>CORTE, DOBRAGEM, MONT. E COLOC. DE FERRAG. NA FORMA, ACO CA-25, BARRA REDONDA C/DIAM. MAIOR OU IGUAL A 10MM</v>
          </cell>
          <cell r="C3828" t="str">
            <v>KG</v>
          </cell>
        </row>
        <row r="3829">
          <cell r="A3829" t="str">
            <v>11.011.026-0</v>
          </cell>
          <cell r="B3829" t="str">
            <v>CORTE, DOBRAGEM, MONT. E COLOC. DE FERRAG. NA FORMA, ACO CA-60, EM FIO REDONDO C/DIAM. DE 3,4MM</v>
          </cell>
          <cell r="C3829" t="str">
            <v>KG</v>
          </cell>
        </row>
        <row r="3830">
          <cell r="A3830" t="str">
            <v>11.011.027-0</v>
          </cell>
          <cell r="B3830" t="str">
            <v>CORTE, DOBRAGEM, MONT. E COLOC. DE FERRAG. NA FORMA, ACO CA-60, EM FIO REDONDO C/DIAM. DE 4,2 A 6MM</v>
          </cell>
          <cell r="C3830" t="str">
            <v>KG</v>
          </cell>
        </row>
        <row r="3831">
          <cell r="A3831" t="str">
            <v>11.011.028-1</v>
          </cell>
          <cell r="B3831" t="str">
            <v>CORTE, DOBRAGEM, MONT. E COLOC. DE FERRAG. NA FORMA, ACO CA-60, EM FIO REDONDO C/DIAM. DE 7 A 8MM</v>
          </cell>
          <cell r="C3831" t="str">
            <v>KG</v>
          </cell>
        </row>
        <row r="3832">
          <cell r="A3832" t="str">
            <v>11.011.029-0</v>
          </cell>
          <cell r="B3832" t="str">
            <v>CORTE, DOBRAGEM, MONT. E COLOC. DE FERRAG. NA FORMA, ACO CA-50, EM BARRA REDONDA C/DIAM. DE 6,3MM</v>
          </cell>
          <cell r="C3832" t="str">
            <v>KG</v>
          </cell>
        </row>
        <row r="3833">
          <cell r="A3833" t="str">
            <v>11.011.030-1</v>
          </cell>
          <cell r="B3833" t="str">
            <v>CORTE, DOBRAGEM, MONT. E COLOC. DE FERRAG. NA FORMA, ACO CA-50B OU CA-50A, EM BARRA REDONDA C/DIAM. DE 8 A 12,5MM</v>
          </cell>
          <cell r="C3833" t="str">
            <v>KG</v>
          </cell>
        </row>
        <row r="3834">
          <cell r="A3834" t="str">
            <v>11.011.031-1</v>
          </cell>
          <cell r="B3834" t="str">
            <v>CORTE, DOBRAGEM, MONT. E COLOC. DE FERRAG. NA FORMA, ACO CA-50B OU CA-50A, EM BARRA REDONDA C/DIAM. ACIMA DE 12,5MM</v>
          </cell>
          <cell r="C3834" t="str">
            <v>KG</v>
          </cell>
        </row>
        <row r="3835">
          <cell r="A3835" t="str">
            <v>11.011.035-0</v>
          </cell>
          <cell r="B3835" t="str">
            <v>CORTE, DOBRAGEM, COLOC. DE FERRAG. EM FORMA P/ESTRUT. DE PONTES E VIADUTOS, ACO CA-50, DIAM. ATE 6,3MM</v>
          </cell>
          <cell r="C3835" t="str">
            <v>KG</v>
          </cell>
        </row>
        <row r="3836">
          <cell r="A3836" t="str">
            <v>11.011.036-0</v>
          </cell>
          <cell r="B3836" t="str">
            <v>CORTE, DOBRAGEM, COLOC. DE FERRAG. EM FORMA P/ESTRUT. DE PONTES E VIADUTOS, ACO CA-50, DIAM. DE 8 A 12,5MM</v>
          </cell>
          <cell r="C3836" t="str">
            <v>KG</v>
          </cell>
        </row>
        <row r="3837">
          <cell r="A3837" t="str">
            <v>11.011.037-0</v>
          </cell>
          <cell r="B3837" t="str">
            <v>CORTE, DOBRAGEM, COLOC. DE FERRAG. EM FORMA P/ESTRUT. DE PONTES E VIADUTOS, ACO CA-50, DIAM. ACIMA DE 12,5MM</v>
          </cell>
          <cell r="C3837" t="str">
            <v>KG</v>
          </cell>
        </row>
        <row r="3838">
          <cell r="A3838" t="str">
            <v>11.011.040-0</v>
          </cell>
          <cell r="B3838" t="str">
            <v>CORTE, MONTAGEM E COLOC. DE TELAS DE ACO CA-60, CRUZADAS E SOLDADAS ENTRE SI, EM PECAS DE CONCR.</v>
          </cell>
          <cell r="C3838" t="str">
            <v>KG</v>
          </cell>
        </row>
        <row r="3839">
          <cell r="A3839" t="str">
            <v>11.011.999-0</v>
          </cell>
          <cell r="B3839" t="str">
            <v>INDICE 11.011.PREPARO E COLOCACAO CABOS DE ACO</v>
          </cell>
        </row>
        <row r="3840">
          <cell r="A3840" t="str">
            <v>11.012.005-0</v>
          </cell>
          <cell r="B3840" t="str">
            <v>CONE DE ANCORAGEM DE CABO DE ACO DE 4 CORDOALHAS DE 12,5MM</v>
          </cell>
          <cell r="C3840" t="str">
            <v>UN</v>
          </cell>
        </row>
        <row r="3841">
          <cell r="A3841" t="str">
            <v>11.012.006-0</v>
          </cell>
          <cell r="B3841" t="str">
            <v>CONE DE ANCORAGEM DE CABO DE ACO DE 6 CORDOALHAS DE 12,5MM</v>
          </cell>
          <cell r="C3841" t="str">
            <v>UN</v>
          </cell>
        </row>
        <row r="3842">
          <cell r="A3842" t="str">
            <v>11.012.008-1</v>
          </cell>
          <cell r="B3842" t="str">
            <v>CONE DE ANCORAGEM DE CABO DE ACO DE 12 CORDOALHAS DE 12,5MM</v>
          </cell>
          <cell r="C3842" t="str">
            <v>UN</v>
          </cell>
        </row>
        <row r="3843">
          <cell r="A3843" t="str">
            <v>11.012.009-0</v>
          </cell>
          <cell r="B3843" t="str">
            <v>CONE DE ANCORAGEM DE CABO DE ACO DE 19 CORDOALHAS DE 12,5MM</v>
          </cell>
          <cell r="C3843" t="str">
            <v>UN</v>
          </cell>
        </row>
        <row r="3844">
          <cell r="A3844" t="str">
            <v>11.012.010-0</v>
          </cell>
          <cell r="B3844" t="str">
            <v>CONE DE ANCORAGEM DE CABO DE ACO DE 22 CORDOALHAS DE 12,5MM</v>
          </cell>
          <cell r="C3844" t="str">
            <v>UN</v>
          </cell>
        </row>
        <row r="3845">
          <cell r="A3845" t="str">
            <v>11.012.011-0</v>
          </cell>
          <cell r="B3845" t="str">
            <v>CONE DE ANCORAGEM DE CABO DE ACO DE 31 CORDOALHAS DE 12,5MM</v>
          </cell>
          <cell r="C3845" t="str">
            <v>UN</v>
          </cell>
        </row>
        <row r="3846">
          <cell r="A3846" t="str">
            <v>11.012.012-0</v>
          </cell>
          <cell r="B3846" t="str">
            <v>CONE DE ANCORAGEM DE CABO DE ACO DE 37 CORDOALHAS DE 12,5MM</v>
          </cell>
          <cell r="C3846" t="str">
            <v>UN</v>
          </cell>
        </row>
        <row r="3847">
          <cell r="A3847" t="str">
            <v>11.012.999-0</v>
          </cell>
          <cell r="B3847" t="str">
            <v>INDICE 11.012.CONE DE ANCORAGEM</v>
          </cell>
        </row>
        <row r="3848">
          <cell r="A3848" t="str">
            <v>11.013.003-1</v>
          </cell>
          <cell r="B3848" t="str">
            <v>VERGA DE CONCR. ARMADO P/ALVEN., C/APROVEIT. DA MAD. 10 VEZES</v>
          </cell>
          <cell r="C3848" t="str">
            <v>M3</v>
          </cell>
        </row>
        <row r="3849">
          <cell r="A3849" t="str">
            <v>11.013.005-0</v>
          </cell>
          <cell r="B3849" t="str">
            <v>PEITORIL DE CONCR. ARMADO, SECAO EM "T", 70 X 20CM, ESP. DE12CM, CONCR. FCK = 15MPA, FORMA DE CHAPAS COMP.</v>
          </cell>
          <cell r="C3849" t="str">
            <v>M</v>
          </cell>
        </row>
        <row r="3850">
          <cell r="A3850" t="str">
            <v>11.013.006-0</v>
          </cell>
          <cell r="B3850" t="str">
            <v>CHAPIM DE CONCR. APARENTE, C/ACAB. DESEMPENADO, USANDO FORMADE CHAPA COMP., MED. 14 X 10CM</v>
          </cell>
          <cell r="C3850" t="str">
            <v>M</v>
          </cell>
        </row>
        <row r="3851">
          <cell r="A3851" t="str">
            <v>11.013.009-0</v>
          </cell>
          <cell r="B3851" t="str">
            <v>CAMADA IMPERMEABILIZADORA EM CONCR. ARMADO 10MPA, ESP. DE 5CM, ARMADURA DE ACO CA-25 DE 3/16" E JUNTAS DE MAD.</v>
          </cell>
          <cell r="C3851" t="str">
            <v>M2</v>
          </cell>
        </row>
        <row r="3852">
          <cell r="A3852" t="str">
            <v>11.013.011-1</v>
          </cell>
          <cell r="B3852" t="str">
            <v>CONCRETO ARMADO P/UMA RESISTENCIA DE 15MPA, 14,00M2 DE AREAMOLDADA E 60KG DE ACO CA-50</v>
          </cell>
          <cell r="C3852" t="str">
            <v>M3</v>
          </cell>
        </row>
        <row r="3853">
          <cell r="A3853" t="str">
            <v>11.013.012-0</v>
          </cell>
          <cell r="B3853" t="str">
            <v>CONCRETO ARMADO P/UMA RESISTENCIA DE 15MPA, 12,00M2 DE AREAMOLDADA E 80KG DE ACO-50</v>
          </cell>
          <cell r="C3853" t="str">
            <v>M3</v>
          </cell>
        </row>
        <row r="3854">
          <cell r="A3854" t="str">
            <v>11.013.013-0</v>
          </cell>
          <cell r="B3854" t="str">
            <v>CONCRETO ARMADO P/UMA RESISTENCIA DE 15MPA, 12,00M2 DE FORMA, 60KG DE ACO CA-50, CORTE E DOBRAGEM</v>
          </cell>
          <cell r="C3854" t="str">
            <v>M3</v>
          </cell>
        </row>
        <row r="3855">
          <cell r="A3855" t="str">
            <v>11.013.014-0</v>
          </cell>
          <cell r="B3855" t="str">
            <v>CONCRETO ARMADO P/CORTINAS,C/ 18 A 20CM DE ESP.,FCK=15MPA, 10,00M2 DE FORMAS,SERVINDO A MAD. 1,4 VEZ E 80KG DE ACO CA-50</v>
          </cell>
          <cell r="C3855" t="str">
            <v>M3</v>
          </cell>
        </row>
        <row r="3856">
          <cell r="A3856" t="str">
            <v>11.013.020-1</v>
          </cell>
          <cell r="B3856" t="str">
            <v>CORTINA ATIRANTADA EM CONCR. ARMADO, UTILIZ. TIRANTE DE ACOCA-50 E CAPAC. DE CARGA ATE 14,5T</v>
          </cell>
          <cell r="C3856" t="str">
            <v>M2</v>
          </cell>
        </row>
        <row r="3857">
          <cell r="A3857" t="str">
            <v>11.013.021-1</v>
          </cell>
          <cell r="B3857" t="str">
            <v>CORTINA ATIRANTADA EM CONCR. ARMADO, UTILIZ. TIRANTE DE ACO50/55 E CAPAC. DE CARGA ATE 22T</v>
          </cell>
          <cell r="C3857" t="str">
            <v>M2</v>
          </cell>
        </row>
        <row r="3858">
          <cell r="A3858" t="str">
            <v>11.013.022-1</v>
          </cell>
          <cell r="B3858" t="str">
            <v>CORTINA ATIRANTADA EM CONCR. ARMADO, UTILIZ. TIRANTE DE ACOST 85/100 E CAPAC. DE CARGA ATE 34T</v>
          </cell>
          <cell r="C3858" t="str">
            <v>M2</v>
          </cell>
        </row>
        <row r="3859">
          <cell r="A3859" t="str">
            <v>11.013.040-0</v>
          </cell>
          <cell r="B3859" t="str">
            <v>CORTINA ATIRANTADA EM CONCR. ARMADO, INCLUINDO SOMENTE A CONTR. DA PARTE ESTRUTURAL, PERF. E TIRANTE DE ACO CA-50</v>
          </cell>
          <cell r="C3859" t="str">
            <v>M2</v>
          </cell>
        </row>
        <row r="3860">
          <cell r="A3860" t="str">
            <v>11.013.045-0</v>
          </cell>
          <cell r="B3860" t="str">
            <v>CORTINA ATIRANTADA EM CONCR. ARMADO, INCLUINDO SOMENTE A CONTR. DA PARTE ESTRUTURAL, PERF. E TIRANTE DE ACO 50/55</v>
          </cell>
          <cell r="C3860" t="str">
            <v>M2</v>
          </cell>
        </row>
        <row r="3861">
          <cell r="A3861" t="str">
            <v>11.013.050-0</v>
          </cell>
          <cell r="B3861" t="str">
            <v>CORTINA ATIRANTADA EM CONCR. ARMADO, INCLUINDO SOMENTE A CONTR. DA PARTE ESTRUTURAL, PERF. E TIRANTE DE ACO ST 85/100</v>
          </cell>
          <cell r="C3861" t="str">
            <v>M2</v>
          </cell>
        </row>
        <row r="3862">
          <cell r="A3862" t="str">
            <v>11.013.999-0</v>
          </cell>
          <cell r="B3862" t="str">
            <v>INDICE DA FAMILIA</v>
          </cell>
        </row>
        <row r="3863">
          <cell r="A3863" t="str">
            <v>11.014.999-0</v>
          </cell>
          <cell r="B3863" t="str">
            <v>INDICE 11.014.INDICE PREP./LANC.</v>
          </cell>
        </row>
        <row r="3864">
          <cell r="A3864" t="str">
            <v>11.015.001-0</v>
          </cell>
          <cell r="B3864" t="str">
            <v>ADITIVO PLASTIFICANTE E DENSIFICADOR, ADICIONADO AO CONCR. NA PROPORCAO DE 500GR P/SACO DE CIM.</v>
          </cell>
          <cell r="C3864" t="str">
            <v>KG</v>
          </cell>
        </row>
        <row r="3865">
          <cell r="A3865" t="str">
            <v>11.015.003-0</v>
          </cell>
          <cell r="B3865" t="str">
            <v>ADITIVO PLASTIFICANTE RETARDADOR E DENSIFICADOR LIQUIDO, ADICIONADO AO CONCR. NA PROPORCAO DE 500GR P/SACO DE CIM.</v>
          </cell>
          <cell r="C3865" t="str">
            <v>KG</v>
          </cell>
        </row>
        <row r="3866">
          <cell r="A3866" t="str">
            <v>11.015.004-0</v>
          </cell>
          <cell r="B3866" t="str">
            <v>ADITIVO INCORPORADOR DE AR, ADICIONADO AO CONCR. NA PROPORCAO DE 150GR P/SACO DE CIM.</v>
          </cell>
          <cell r="C3866" t="str">
            <v>KG</v>
          </cell>
        </row>
        <row r="3867">
          <cell r="A3867" t="str">
            <v>11.015.020-0</v>
          </cell>
          <cell r="B3867" t="str">
            <v>GROUTING COM PEDRISCO (50% EM PESO EM RELACAO AO GROUT),INCLUSIVE PREPARO,LANCAMENTO E FORNECIMENTO DOS MATERIAIS.</v>
          </cell>
          <cell r="C3867" t="str">
            <v>M3</v>
          </cell>
        </row>
        <row r="3868">
          <cell r="A3868" t="str">
            <v>11.015.999-0</v>
          </cell>
          <cell r="B3868" t="str">
            <v>INDICE 11.015.ADITIVOS P/CONCRETO</v>
          </cell>
        </row>
        <row r="3869">
          <cell r="A3869" t="str">
            <v>11.016.001-0</v>
          </cell>
          <cell r="B3869" t="str">
            <v>ESTRUTURA MET. P/GALPOES, EM ARCO OU EM 2 OU MAIS AGUAS,P/VAOS ATE 25M.</v>
          </cell>
          <cell r="C3869" t="str">
            <v>KG</v>
          </cell>
        </row>
        <row r="3870">
          <cell r="A3870" t="str">
            <v>11.016.002-1</v>
          </cell>
          <cell r="B3870" t="str">
            <v>ESTRUTURA MET. P/PASSARELAS E PEQUENOS VIADUTOS</v>
          </cell>
          <cell r="C3870" t="str">
            <v>T</v>
          </cell>
        </row>
        <row r="3871">
          <cell r="A3871" t="str">
            <v>11.016.003-0</v>
          </cell>
          <cell r="B3871" t="str">
            <v>ESTRUTURA MET., COMPREEND. VIGAS TRELICAS COMPOSTAS C/VERGALHOES SOLDADOS, VAO ATE 15,00M</v>
          </cell>
          <cell r="C3871" t="str">
            <v>M2</v>
          </cell>
        </row>
        <row r="3872">
          <cell r="A3872" t="str">
            <v>11.016.004-0</v>
          </cell>
          <cell r="B3872" t="str">
            <v>IDEM ITEM 11.016.003,VAOS DE 15 A 20M.</v>
          </cell>
          <cell r="C3872" t="str">
            <v>M2</v>
          </cell>
        </row>
        <row r="3873">
          <cell r="A3873" t="str">
            <v>11.016.005-0</v>
          </cell>
          <cell r="B3873" t="str">
            <v>IDEM ITEM 11.016.003,VAOS 20 A 25M.</v>
          </cell>
          <cell r="C3873" t="str">
            <v>M2</v>
          </cell>
        </row>
        <row r="3874">
          <cell r="A3874" t="str">
            <v>11.016.006-0</v>
          </cell>
          <cell r="B3874" t="str">
            <v>IDEM ITEM 11.016.003,VAOS DE 25 A 30M.</v>
          </cell>
          <cell r="C3874" t="str">
            <v>M2</v>
          </cell>
        </row>
        <row r="3875">
          <cell r="A3875" t="str">
            <v>11.016.008-1</v>
          </cell>
          <cell r="B3875" t="str">
            <v>ESTRUTURA MET. P/PASSARELAS E PONTES PEQUENAS</v>
          </cell>
          <cell r="C3875" t="str">
            <v>T</v>
          </cell>
        </row>
        <row r="3876">
          <cell r="A3876" t="str">
            <v>11.016.020-0</v>
          </cell>
          <cell r="B3876" t="str">
            <v>ESTRUTURAS DE ELEM. EM PERFIS "I" ATE 8", EM ACO LAMIN., (VIGAS ISOLADAS, ESCORAS, PORTICOS, ETC.)</v>
          </cell>
          <cell r="C3876" t="str">
            <v>KG</v>
          </cell>
        </row>
        <row r="3877">
          <cell r="A3877" t="str">
            <v>11.016.022-0</v>
          </cell>
          <cell r="B3877" t="str">
            <v>ESTRUTURAS DE ELEM. EM PERFIS "I", 8" ATE 12", EM ACO LAMIN., (VIGAS ISOLADAS, ESCORAS, PORTICOS, ETC.)</v>
          </cell>
          <cell r="C3877" t="str">
            <v>KG</v>
          </cell>
        </row>
        <row r="3878">
          <cell r="A3878" t="str">
            <v>11.016.500-0</v>
          </cell>
          <cell r="B3878" t="str">
            <v>UNIDADE DE REF. P/SERV. EM ESTRUT. MET.</v>
          </cell>
          <cell r="C3878" t="str">
            <v>UR</v>
          </cell>
        </row>
        <row r="3879">
          <cell r="A3879" t="str">
            <v>11.016.505-1</v>
          </cell>
          <cell r="B3879" t="str">
            <v>RECONSTITUICAO DE ESTRUT. LEVE, MEDIDA P/ KG DE ACO NECESSARIO</v>
          </cell>
          <cell r="C3879" t="str">
            <v>KG</v>
          </cell>
        </row>
        <row r="3880">
          <cell r="A3880" t="str">
            <v>11.016.999-0</v>
          </cell>
          <cell r="B3880" t="str">
            <v>INDICE 11.016.ESTRUTURA METALICA</v>
          </cell>
          <cell r="C3880" t="str">
            <v>0</v>
          </cell>
        </row>
        <row r="3881">
          <cell r="A3881" t="str">
            <v>11.017.001-1</v>
          </cell>
          <cell r="B3881" t="str">
            <v>APARELHO DE APOIO DE NEOPRENE, NAO FRETADO (1,4KG/DM3)</v>
          </cell>
          <cell r="C3881" t="str">
            <v>Dm3</v>
          </cell>
        </row>
        <row r="3882">
          <cell r="A3882" t="str">
            <v>11.017.002-1</v>
          </cell>
          <cell r="B3882" t="str">
            <v>APARELHO DE APOIO DE NEOPRENE, FRETADO</v>
          </cell>
          <cell r="C3882" t="str">
            <v>Dm3</v>
          </cell>
        </row>
        <row r="3883">
          <cell r="A3883" t="str">
            <v>11.017.999-0</v>
          </cell>
          <cell r="B3883" t="str">
            <v>INDICE 11.017.NEOPRENE</v>
          </cell>
        </row>
        <row r="3884">
          <cell r="A3884" t="str">
            <v>11.018.020-0</v>
          </cell>
          <cell r="B3884" t="str">
            <v>JUNTA DE DILATACAO E VEDACAO P/OBRAS DE ARTE, MOV. DE -10 A+20MM, NAO INCLUI CORTE E REMOCAO DO PAV.</v>
          </cell>
          <cell r="C3884" t="str">
            <v>M</v>
          </cell>
        </row>
        <row r="3885">
          <cell r="A3885" t="str">
            <v>11.018.021-0</v>
          </cell>
          <cell r="B3885" t="str">
            <v>JUNTA DE DILATACAO E VEDACAO P/OBRAS DE ARTE, MOV. DE -10 A+20MM, INCLUI CORTE E REMOCAO DO PAV.</v>
          </cell>
          <cell r="C3885" t="str">
            <v>M</v>
          </cell>
        </row>
        <row r="3886">
          <cell r="A3886" t="str">
            <v>11.018.025-0</v>
          </cell>
          <cell r="B3886" t="str">
            <v>JUNTA DE DILATACAO E VEDACAO P/OBRAS DE ARTE, MOV. DE -15 A+25MM, NAO INCLUI CORTE E REMOCAO DO PAV.</v>
          </cell>
          <cell r="C3886" t="str">
            <v>M</v>
          </cell>
        </row>
        <row r="3887">
          <cell r="A3887" t="str">
            <v>11.018.026-0</v>
          </cell>
          <cell r="B3887" t="str">
            <v>JUNTA DE DILATACAO E VEDACAO P/OBRAS DE ARTE, MOV. DE -15 A+25MM, INCLUI CORTE E REMOCAO DO PAV.</v>
          </cell>
          <cell r="C3887" t="str">
            <v>M</v>
          </cell>
        </row>
        <row r="3888">
          <cell r="A3888" t="str">
            <v>11.018.030-0</v>
          </cell>
          <cell r="B3888" t="str">
            <v>JUNTA DE DILATACAO E VEDACAO P/OBRAS DE ARTE, MOV. DE -20 A+40MM, NAO INCLUI CORTE E REMOCAO DO PAV.</v>
          </cell>
          <cell r="C3888" t="str">
            <v>M</v>
          </cell>
        </row>
        <row r="3889">
          <cell r="A3889" t="str">
            <v>11.018.031-0</v>
          </cell>
          <cell r="B3889" t="str">
            <v>JUNTA DE DILATACAO E VEDACAO P/OBRAS DE ARTE, MOV. DE -20 A+40MM, INCLUI CORTE E REMOCAO DO PAV.</v>
          </cell>
          <cell r="C3889" t="str">
            <v>M</v>
          </cell>
        </row>
        <row r="3890">
          <cell r="A3890" t="str">
            <v>11.018.035-0</v>
          </cell>
          <cell r="B3890" t="str">
            <v>JUNTA DE DILATACAO E VEDACAO P/OBRAS DE ARTE, MOV. DE -45 A+65MM, NAO INCLUI CORTE E REMOCAO DO PAV.</v>
          </cell>
          <cell r="C3890" t="str">
            <v>M</v>
          </cell>
        </row>
        <row r="3891">
          <cell r="A3891" t="str">
            <v>11.018.036-0</v>
          </cell>
          <cell r="B3891" t="str">
            <v>JUNTA DE DILATACAO E VEDACAO P/OBRAS DE ARTE, MOV. DE -45 A+65MM, INCLUI CORTE E REMOCAO DO PAV.</v>
          </cell>
          <cell r="C3891" t="str">
            <v>M</v>
          </cell>
        </row>
        <row r="3892">
          <cell r="A3892" t="str">
            <v>11.018.050-0</v>
          </cell>
          <cell r="B3892" t="str">
            <v>JUNTA DE DILATACAO DE PISOS, LAJES, PILARES, FISSURAS, ALVEN., RESERVATORIOS, P/MOV. DE -10 A +30MM</v>
          </cell>
          <cell r="C3892" t="str">
            <v>M</v>
          </cell>
        </row>
        <row r="3893">
          <cell r="A3893" t="str">
            <v>11.018.051-0</v>
          </cell>
          <cell r="B3893" t="str">
            <v>JUNTA DE DILATACAO DE PISOS, LAJES, PILARES, FISSURAS, ALVEN., RESERVATORIOS, P/MOV. DE -15 A +40MM</v>
          </cell>
          <cell r="C3893" t="str">
            <v>M</v>
          </cell>
        </row>
        <row r="3894">
          <cell r="A3894" t="str">
            <v>11.018.052-0</v>
          </cell>
          <cell r="B3894" t="str">
            <v>JUNTA DE DILATACAO DE PISOS, LAJES, PILARES, FISSURAS, ALVEN., RESERVATORIOS, P/MOV. DE -7 A +10MM</v>
          </cell>
          <cell r="C3894" t="str">
            <v>M</v>
          </cell>
        </row>
        <row r="3895">
          <cell r="A3895" t="str">
            <v>11.018.053-0</v>
          </cell>
          <cell r="B3895" t="str">
            <v>JUNTA DE DILATACAO DE PISOS, LAJES, PILARES, FISSURAS, ALVEN., RESERVATORIOS, P/MOV. DE -16 A +23MM</v>
          </cell>
          <cell r="C3895" t="str">
            <v>M</v>
          </cell>
        </row>
        <row r="3896">
          <cell r="A3896" t="str">
            <v>11.018.054-0</v>
          </cell>
          <cell r="B3896" t="str">
            <v>JUNTA DE DILATACAO DE PISOS, LAJES, PILARES, FISSURAS, ALVEN., RESERVATORIOS, P/MOV. DE -20 A +30MM</v>
          </cell>
          <cell r="C3896" t="str">
            <v>M</v>
          </cell>
        </row>
        <row r="3897">
          <cell r="A3897" t="str">
            <v>11.018.060-0</v>
          </cell>
          <cell r="B3897" t="str">
            <v>JUNTA ELASTICA EM PVC TERMOPLASTICO, TIPO 022, P/JUNTAS SUBMETIDAS A UMA PRESSAO MEDIA E DE POUCA DEFORMACAO</v>
          </cell>
          <cell r="C3897" t="str">
            <v>M</v>
          </cell>
        </row>
        <row r="3898">
          <cell r="A3898" t="str">
            <v>11.018.999-0</v>
          </cell>
          <cell r="B3898" t="str">
            <v>INDICE 11.018.JUNTA DE DILATACAO E VEDACAO</v>
          </cell>
        </row>
        <row r="3899">
          <cell r="A3899" t="str">
            <v>11.019.001-0</v>
          </cell>
          <cell r="B3899" t="str">
            <v>MONTAGEM DAS ARMADURAS E ESCAMAS, EM SERV. DE TERRA ARMADA</v>
          </cell>
          <cell r="C3899" t="str">
            <v>M2</v>
          </cell>
        </row>
        <row r="3900">
          <cell r="A3900" t="str">
            <v>11.019.999-0</v>
          </cell>
          <cell r="B3900" t="str">
            <v>INDICE 11.019.TERRA ARMADA</v>
          </cell>
        </row>
        <row r="3901">
          <cell r="A3901" t="str">
            <v>11.020.001-0</v>
          </cell>
          <cell r="B3901" t="str">
            <v>CHUMBAMENTO DE ROCHA, P/REFORCO DE ABOBODA DE TUNEL, NA FASEDE ESCAV., C/CHUMBADORES DE ACO CA-50B</v>
          </cell>
          <cell r="C3901" t="str">
            <v>KG</v>
          </cell>
        </row>
        <row r="3902">
          <cell r="A3902" t="str">
            <v>11.020.002-0</v>
          </cell>
          <cell r="B3902" t="str">
            <v>CHUMBAMENTO DE ROCHA, A CEU ABERTO, C/VERGALHAO DE ACO CA-50B</v>
          </cell>
          <cell r="C3902" t="str">
            <v>KG</v>
          </cell>
        </row>
        <row r="3903">
          <cell r="A3903" t="str">
            <v>11.020.003-0</v>
          </cell>
          <cell r="B3903" t="str">
            <v>TIRANTE PROTENDIDO DE ACO CA-50B, DIAM. DE 22,5MM, C/COMPR.ATE 9,00M</v>
          </cell>
          <cell r="C3903" t="str">
            <v>M</v>
          </cell>
        </row>
        <row r="3904">
          <cell r="A3904" t="str">
            <v>11.020.004-0</v>
          </cell>
          <cell r="B3904" t="str">
            <v>TIRANTE PROTENDIDO DE ACO CA-50B, DIAM. DE 25,4MM, C/COMPR.ATE 9,00M</v>
          </cell>
          <cell r="C3904" t="str">
            <v>M</v>
          </cell>
        </row>
        <row r="3905">
          <cell r="A3905" t="str">
            <v>11.020.006-0</v>
          </cell>
          <cell r="B3905" t="str">
            <v>TIRANTE PROTENDIDO DE ACO CA-50B, DIAM. DE 32MM, C/COMPR. ATE 9,00M</v>
          </cell>
          <cell r="C3905" t="str">
            <v>M</v>
          </cell>
        </row>
        <row r="3906">
          <cell r="A3906" t="str">
            <v>11.020.007-1</v>
          </cell>
          <cell r="B3906" t="str">
            <v>TIRANTE PROTENDIDO DE ACO CA-50B, DIAM. DE 22,5MM, C/COMPR.ENTRE 9,00 E 15,00M</v>
          </cell>
          <cell r="C3906" t="str">
            <v>M</v>
          </cell>
        </row>
        <row r="3907">
          <cell r="A3907" t="str">
            <v>11.020.008-1</v>
          </cell>
          <cell r="B3907" t="str">
            <v>TIRANTE PROTENDIDO DE ACO CA-50B, DIAM. DE 25,4MM, C/COMPR.ENTRE 9,00 E 15,00M</v>
          </cell>
          <cell r="C3907" t="str">
            <v>M</v>
          </cell>
        </row>
        <row r="3908">
          <cell r="A3908" t="str">
            <v>11.020.011-1</v>
          </cell>
          <cell r="B3908" t="str">
            <v>TIRANTE PROTENDIDO DE ACO CA-50B, DIAM. DE 32MM, C/COMPR. ENTRE 9,00 E 15,00M</v>
          </cell>
          <cell r="C3908" t="str">
            <v>M</v>
          </cell>
        </row>
        <row r="3909">
          <cell r="A3909" t="str">
            <v>11.020.012-0</v>
          </cell>
          <cell r="B3909" t="str">
            <v>TIRANTE PROTENDIDO DE ACO CA-50B, DIAM. DE 22,5MM, C/COMPR.MAIOR QUE 15,00M</v>
          </cell>
          <cell r="C3909" t="str">
            <v>M</v>
          </cell>
        </row>
        <row r="3910">
          <cell r="A3910" t="str">
            <v>11.020.013-0</v>
          </cell>
          <cell r="B3910" t="str">
            <v>TIRANTE PROTENDIDO DE ACO CA-50B, DIAM. DE 25,4MM, C/COMPR.MAIOR QUE 15,00M</v>
          </cell>
          <cell r="C3910" t="str">
            <v>M</v>
          </cell>
        </row>
        <row r="3911">
          <cell r="A3911" t="str">
            <v>11.020.015-0</v>
          </cell>
          <cell r="B3911" t="str">
            <v>TIRANTE PROTENDIDO DE ACO CA-50B, DIAM. DE 32MM, C/COMPR. MAIOR QUE 15,00M</v>
          </cell>
          <cell r="C3911" t="str">
            <v>M</v>
          </cell>
        </row>
        <row r="3912">
          <cell r="A3912" t="str">
            <v>11.020.020-0</v>
          </cell>
          <cell r="B3912" t="str">
            <v>PROTENSAO DE TIRANTE DE BARRA DE ACO CA-50</v>
          </cell>
          <cell r="C3912" t="str">
            <v>UN</v>
          </cell>
        </row>
        <row r="3913">
          <cell r="A3913" t="str">
            <v>11.020.999-0</v>
          </cell>
          <cell r="B3913" t="str">
            <v>INDICE 11.020.CHUMBAMENTO E TIRANTES</v>
          </cell>
        </row>
        <row r="3914">
          <cell r="A3914" t="str">
            <v>11.021.010-1</v>
          </cell>
          <cell r="B3914" t="str">
            <v>FORMA INTERNA EM TUBO DE PVC, DIAM. EXT. DE 25CM, P/ALIVIO DE PESO PROPRIO DE PECAS ESTRUTURAIS</v>
          </cell>
          <cell r="C3914" t="str">
            <v>M</v>
          </cell>
        </row>
        <row r="3915">
          <cell r="A3915" t="str">
            <v>11.021.999-0</v>
          </cell>
          <cell r="B3915" t="str">
            <v>INDICE 11.021.FORMA INTERNA</v>
          </cell>
        </row>
        <row r="3916">
          <cell r="A3916" t="str">
            <v>11.022.001-0</v>
          </cell>
          <cell r="B3916" t="str">
            <v>CAMBOTA MET. CONSTITUIDA DE PERFILADOS E TIRANTES, P/ESCOR.EM TUNEL ESCAVADO A PLENA SECCAO</v>
          </cell>
          <cell r="C3916" t="str">
            <v>KG</v>
          </cell>
        </row>
        <row r="3917">
          <cell r="A3917" t="str">
            <v>11.022.002-0</v>
          </cell>
          <cell r="B3917" t="str">
            <v>CAMBOTA MET. CONSTITUIDA DE PERFILADOS E TIRANTES, P/ESCOR.EM GALERIA PILOTO ESCAVADA A PLENA SECAO</v>
          </cell>
          <cell r="C3917" t="str">
            <v>KG</v>
          </cell>
        </row>
        <row r="3918">
          <cell r="A3918" t="str">
            <v>11.022.999-0</v>
          </cell>
          <cell r="B3918" t="str">
            <v>INDICE 11.022.CAMBOTA METALICA</v>
          </cell>
        </row>
        <row r="3919">
          <cell r="A3919" t="str">
            <v>11.023.001-0</v>
          </cell>
          <cell r="B3919" t="str">
            <v>TELA FORMADA P/BARRAS DE ACO CA-60, FORMANDO MALHA QUADRADAC/DIAM. DE 3,4MM E ESPACAMENTO ENTRE ELES DE 15 X 15CM</v>
          </cell>
          <cell r="C3919" t="str">
            <v>KG</v>
          </cell>
        </row>
        <row r="3920">
          <cell r="A3920" t="str">
            <v>11.023.002-0</v>
          </cell>
          <cell r="B3920" t="str">
            <v>TELA FORMADA P/BARRAS DE ACO CA-60, FORMANDO MALHA QUADRADAC/DIAM. DE 4,2MM E ESPACAMENTO ENTRE ELES DE 15 X 15CM</v>
          </cell>
          <cell r="C3920" t="str">
            <v>KG</v>
          </cell>
        </row>
        <row r="3921">
          <cell r="A3921" t="str">
            <v>11.023.003-0</v>
          </cell>
          <cell r="B3921" t="str">
            <v>TELA FORMADA P/BARRAS DE ACO CA-60, FORMANDO MALHA RETANG. C/DIAM. DE 4,2MM E ESPACAMENTO ENTRE ELES DE 30 X 15CM</v>
          </cell>
          <cell r="C3921" t="str">
            <v>KG</v>
          </cell>
        </row>
        <row r="3922">
          <cell r="A3922" t="str">
            <v>11.023.005-0</v>
          </cell>
          <cell r="B3922" t="str">
            <v>TELA FORMADA P/BARRAS DE ACO CA-60, FORMANDO MALHA QUADRADAC/DIAM. DE 4,2MM E ESPACAMENTO ENTRE ELES DE 10 X 10CM</v>
          </cell>
          <cell r="C3922" t="str">
            <v>KG</v>
          </cell>
        </row>
        <row r="3923">
          <cell r="A3923" t="str">
            <v>11.023.006-0</v>
          </cell>
          <cell r="B3923" t="str">
            <v>TELA DE ARAME GALV. BWG, FIO 14, MALHA 80MM, S/REVESTIM. DEPVC</v>
          </cell>
          <cell r="C3923" t="str">
            <v>M2</v>
          </cell>
        </row>
        <row r="3924">
          <cell r="A3924" t="str">
            <v>11.023.007-0</v>
          </cell>
          <cell r="B3924" t="str">
            <v>TELA DE ARAME GALV. BWG, FIO 14, MALHA 60MM, S/REVESTIM. DEPVC</v>
          </cell>
          <cell r="C3924" t="str">
            <v>M2</v>
          </cell>
        </row>
        <row r="3925">
          <cell r="A3925" t="str">
            <v>11.023.008-0</v>
          </cell>
          <cell r="B3925" t="str">
            <v>TELA DE ARAME GALV. BWG, FIO 14, MALHA 40MM, S/REVESTIM. DEPVC</v>
          </cell>
          <cell r="C3925" t="str">
            <v>M2</v>
          </cell>
        </row>
        <row r="3926">
          <cell r="A3926" t="str">
            <v>11.023.009-0</v>
          </cell>
          <cell r="B3926" t="str">
            <v>TELA DE ARAME GALV. BWG, FIO 12, MALHA 50MM, S/REVESTIM. DEPVC</v>
          </cell>
          <cell r="C3926" t="str">
            <v>M2</v>
          </cell>
        </row>
        <row r="3927">
          <cell r="A3927" t="str">
            <v>11.023.010-0</v>
          </cell>
          <cell r="B3927" t="str">
            <v>TELA DE ARAME GALV. BWG, FIO 12, MALHA 40MM, S/REVESTIM. DEPVC</v>
          </cell>
          <cell r="C3927" t="str">
            <v>M2</v>
          </cell>
        </row>
        <row r="3928">
          <cell r="A3928" t="str">
            <v>11.023.011-0</v>
          </cell>
          <cell r="B3928" t="str">
            <v>TELA DE ARAME GALV. BWG, FIO 10, MALHA 60MM, S/REVESTIM. DEPVC</v>
          </cell>
          <cell r="C3928" t="str">
            <v>M2</v>
          </cell>
        </row>
        <row r="3929">
          <cell r="A3929" t="str">
            <v>11.023.013-0</v>
          </cell>
          <cell r="B3929" t="str">
            <v>TELA GALV., P/GABIAO, DE 2,00 X 1,00 X 1,00M, DE FIO 2,7MM,MALHA DE 8 X 10CM</v>
          </cell>
          <cell r="C3929" t="str">
            <v>M2</v>
          </cell>
        </row>
        <row r="3930">
          <cell r="A3930" t="str">
            <v>11.023.020-0</v>
          </cell>
          <cell r="B3930" t="str">
            <v>TELA DE FIO DE ARAME Nº12 GALV., C/MALHA DE 1", FIX. EM ALVEN., P/PROTECAO DE REVESTIM.</v>
          </cell>
          <cell r="C3930" t="str">
            <v>M2</v>
          </cell>
        </row>
        <row r="3931">
          <cell r="A3931" t="str">
            <v>11.023.999-0</v>
          </cell>
          <cell r="B3931" t="str">
            <v>INDICE 11.023.TELAS DE ACO GALVANIZADAS</v>
          </cell>
        </row>
        <row r="3932">
          <cell r="A3932" t="str">
            <v>11.024.001-1</v>
          </cell>
          <cell r="B3932" t="str">
            <v>CONCRETO PROJETADO, APLICADO EM SUPERF. VERT. OU HORIZ. SUPERIOR, MEDICAO FEITA PELO CONCR. APLIC.</v>
          </cell>
          <cell r="C3932" t="str">
            <v>M3</v>
          </cell>
        </row>
        <row r="3933">
          <cell r="A3933" t="str">
            <v>11.024.002-0</v>
          </cell>
          <cell r="B3933" t="str">
            <v>CONCRETO PROJETADO, APLICADO EM SUPERF. HORIZ. INFERIOR, MEDICAO FEITA PELO CONCR. APLIC.</v>
          </cell>
          <cell r="C3933" t="str">
            <v>M3</v>
          </cell>
        </row>
        <row r="3934">
          <cell r="A3934" t="str">
            <v>11.024.005-0</v>
          </cell>
          <cell r="B3934" t="str">
            <v>CONCRETO PROJETADO, APLICADO EM SUPERF. VERT. OU HORIZ. SUPERIOR, MEDICAO FEITA NA MAQ. DE PROJECAO</v>
          </cell>
          <cell r="C3934" t="str">
            <v>M3</v>
          </cell>
        </row>
        <row r="3935">
          <cell r="A3935" t="str">
            <v>11.024.008-0</v>
          </cell>
          <cell r="B3935" t="str">
            <v>CONCRETO PROJETADO, APLICADO EM SUPERF. HORIZ. INFERIOR, MEDICAO FEITA NA MAQ. DE PROJECAO</v>
          </cell>
          <cell r="C3935" t="str">
            <v>M3</v>
          </cell>
        </row>
        <row r="3936">
          <cell r="A3936" t="str">
            <v>11.024.010-1</v>
          </cell>
          <cell r="B3936" t="str">
            <v>CONCRETO PROJETADO ADITIVADO C/LATEX, APLIC. EM SUPERF. VERT. OU HORIZ. SUPERIOR, MEDICAO FEITA PELO CONCR. APLIC.</v>
          </cell>
          <cell r="C3936" t="str">
            <v>M3</v>
          </cell>
        </row>
        <row r="3937">
          <cell r="A3937" t="str">
            <v>11.024.012-0</v>
          </cell>
          <cell r="B3937" t="str">
            <v>CONCRETO PROJETADO, ADITIVADO C/LATEX, APLIC. EM SUPERF. HORIZ. INFERIOR, MEDICAO FEITA PELO CONCR. APLIC.</v>
          </cell>
          <cell r="C3937" t="str">
            <v>M3</v>
          </cell>
        </row>
        <row r="3938">
          <cell r="A3938" t="str">
            <v>11.024.015-0</v>
          </cell>
          <cell r="B3938" t="str">
            <v>CONCRETO PROJETADO, ADITIVADO C/LATEX, APLIC. EM SUPERF. VERT. OU HORIZ., MEDICAO FEITA NA MAQ. DE PROJECAO</v>
          </cell>
          <cell r="C3938" t="str">
            <v>M3</v>
          </cell>
        </row>
        <row r="3939">
          <cell r="A3939" t="str">
            <v>11.024.018-0</v>
          </cell>
          <cell r="B3939" t="str">
            <v>CONCRETO PROJETADO, ADITIVADO C/LATEX, APLIC. EM SUPERF. HORIZ. INFERIOR, MEDICAO FEITA NA MAQ. DE PROJECAO</v>
          </cell>
          <cell r="C3939" t="str">
            <v>M3</v>
          </cell>
        </row>
        <row r="3940">
          <cell r="A3940" t="str">
            <v>11.024.500-0</v>
          </cell>
          <cell r="B3940" t="str">
            <v>UNIDADE DE REF. P/RECUPERACAO ESTRUTURAL</v>
          </cell>
          <cell r="C3940" t="str">
            <v>UR</v>
          </cell>
        </row>
        <row r="3941">
          <cell r="A3941" t="str">
            <v>11.024.999-0</v>
          </cell>
          <cell r="B3941" t="str">
            <v>INDICE 11.024.CONCRETO PROJETADO</v>
          </cell>
        </row>
        <row r="3942">
          <cell r="A3942" t="str">
            <v>11.025.002-0</v>
          </cell>
          <cell r="B3942" t="str">
            <v>CONCRETO BOMBEADO FCK = 15MPA</v>
          </cell>
          <cell r="C3942" t="str">
            <v>M3</v>
          </cell>
        </row>
        <row r="3943">
          <cell r="A3943" t="str">
            <v>11.025.006-0</v>
          </cell>
          <cell r="B3943" t="str">
            <v>CONCRETO BOMBEADO FCK = 20MPA</v>
          </cell>
          <cell r="C3943" t="str">
            <v>M3</v>
          </cell>
        </row>
        <row r="3944">
          <cell r="A3944" t="str">
            <v>11.025.009-0</v>
          </cell>
          <cell r="B3944" t="str">
            <v>CONCRETO BOMBEADO FCK = 25MPA</v>
          </cell>
          <cell r="C3944" t="str">
            <v>M3</v>
          </cell>
        </row>
        <row r="3945">
          <cell r="A3945" t="str">
            <v>11.025.012-0</v>
          </cell>
          <cell r="B3945" t="str">
            <v>CONCRETO BOMBEADO FCK = 30MPA</v>
          </cell>
          <cell r="C3945" t="str">
            <v>M3</v>
          </cell>
        </row>
        <row r="3946">
          <cell r="A3946" t="str">
            <v>11.025.013-0</v>
          </cell>
          <cell r="B3946" t="str">
            <v>CONCRETO BOMBEADO FCK = 35MPA</v>
          </cell>
          <cell r="C3946" t="str">
            <v>M3</v>
          </cell>
        </row>
        <row r="3947">
          <cell r="A3947" t="str">
            <v>11.025.999-0</v>
          </cell>
          <cell r="B3947" t="str">
            <v>INDICE 11.025.CONCRETO BOMBEADO</v>
          </cell>
        </row>
        <row r="3948">
          <cell r="A3948" t="str">
            <v>11.026.010-0</v>
          </cell>
          <cell r="B3948" t="str">
            <v>PROTECAO DE ROCHA EM GALERIA, INCL. CHUMBADORES, EXCL. TELA</v>
          </cell>
          <cell r="C3948" t="str">
            <v>M2</v>
          </cell>
        </row>
        <row r="3949">
          <cell r="A3949" t="str">
            <v>11.026.015-0</v>
          </cell>
          <cell r="B3949" t="str">
            <v>CONTENSAO DE BL. SOLTOS EM ENCOSTA, C/TELA, EXCL. FORN. DA TELA</v>
          </cell>
          <cell r="C3949" t="str">
            <v>M2</v>
          </cell>
        </row>
        <row r="3950">
          <cell r="A3950" t="str">
            <v>11.026.016-0</v>
          </cell>
          <cell r="B3950" t="str">
            <v>PROTECAO DE REVEST. EM ALVEN., C/TELA, EXCL. FORN. DA TELA,CHAPISCO E REVEST.</v>
          </cell>
          <cell r="C3950" t="str">
            <v>M2</v>
          </cell>
        </row>
        <row r="3951">
          <cell r="A3951" t="str">
            <v>11.026.020-0</v>
          </cell>
          <cell r="B3951" t="str">
            <v>ESTABILIZACAO DE TALUDES C/MASSA DE CONCR., LIMP., REGULARIZACAO E REVESTIM., DRENO A CADA 4,00M2, EXCL. FORN. DE TELA</v>
          </cell>
          <cell r="C3951" t="str">
            <v>M2</v>
          </cell>
        </row>
        <row r="3952">
          <cell r="A3952" t="str">
            <v>11.026.999-0</v>
          </cell>
          <cell r="B3952" t="str">
            <v>INDICE 11.026.CONTENCAO E PROTECAO</v>
          </cell>
        </row>
        <row r="3953">
          <cell r="A3953" t="str">
            <v>11.027.999-0</v>
          </cell>
          <cell r="B3953" t="str">
            <v>INDICE 11.027.INDICE FORMA METALICA</v>
          </cell>
        </row>
        <row r="3954">
          <cell r="A3954" t="str">
            <v>11.028.999-0</v>
          </cell>
          <cell r="B3954" t="str">
            <v>INDICE 11.028.ESCORAMENTO ROCHA P/CONCRETO</v>
          </cell>
        </row>
        <row r="3955">
          <cell r="A3955" t="str">
            <v>11.029.001-0</v>
          </cell>
          <cell r="B3955" t="str">
            <v>CONCRETO SUBMERSO, C/TEOR DE CIM. 400KG/M3, COLOC. P/MEIO DECONJ. COMPRESSOR-BOMBA PNEUMATICA</v>
          </cell>
          <cell r="C3955" t="str">
            <v>M3</v>
          </cell>
        </row>
        <row r="3956">
          <cell r="A3956" t="str">
            <v>11.029.999-0</v>
          </cell>
          <cell r="B3956" t="str">
            <v>INDICE 11.029.CONCRETO SUBMERSO</v>
          </cell>
        </row>
        <row r="3957">
          <cell r="A3957" t="str">
            <v>11.030.015-0</v>
          </cell>
          <cell r="B3957" t="str">
            <v>LAJE PRE-MOLDADA BETA 11, P/SOBRECARGA DE 1KN/M2 E VAO DE 4,40M, INCL. CAPEAMENTO DE 3CM DE ESP., CONCR. FCK = 15MPA</v>
          </cell>
          <cell r="C3957" t="str">
            <v>M2</v>
          </cell>
        </row>
        <row r="3958">
          <cell r="A3958" t="str">
            <v>11.030.016-0</v>
          </cell>
          <cell r="B3958" t="str">
            <v>LAJE PRE-MOLDADA BETA 12, P/SOBRECARGA DE 3,5KN/M2 E VAO DE4,10M, INCL. CAPEAMENTO DE 4CM DE ESP., CONCR. FCK = 15MPA</v>
          </cell>
          <cell r="C3958" t="str">
            <v>M2</v>
          </cell>
        </row>
        <row r="3959">
          <cell r="A3959" t="str">
            <v>11.030.017-0</v>
          </cell>
          <cell r="B3959" t="str">
            <v>LAJE PRE-MOLDADA BETA 16, P/SOBRECARGA DE 3,5KN/M2 E VAO DE5,20M, INCL. CAPEAMENTO DE 4CM DE ESP., CONCR. FCK = 15MPA</v>
          </cell>
          <cell r="C3959" t="str">
            <v>M2</v>
          </cell>
        </row>
        <row r="3960">
          <cell r="A3960" t="str">
            <v>11.030.018-0</v>
          </cell>
          <cell r="B3960" t="str">
            <v>LAJE PRE-MOLDADA BETA 20, P/SOBRECARGA DE 3,5KN/M2 E VAO DE6,20M, INCL. CAPEAMENTO DE 4CM DE ESP., CONCR. FCK = 15MPA</v>
          </cell>
          <cell r="C3960" t="str">
            <v>M2</v>
          </cell>
        </row>
        <row r="3961">
          <cell r="A3961" t="str">
            <v>11.030.999-0</v>
          </cell>
          <cell r="B3961" t="str">
            <v>INDICE 11.030.LAJE PRE-MOLDADA</v>
          </cell>
        </row>
        <row r="3962">
          <cell r="A3962" t="str">
            <v>11.034.005-0</v>
          </cell>
          <cell r="B3962" t="str">
            <v>REFORCO DE CANTO DE LAJE OU JUNTA DE VIADUTO, EM CANTONEIRADE FERRO DE 3 X 3/8", CHUMBADO NO CONCR.</v>
          </cell>
          <cell r="C3962" t="str">
            <v>M</v>
          </cell>
        </row>
        <row r="3963">
          <cell r="A3963" t="str">
            <v>11.034.010-0</v>
          </cell>
          <cell r="B3963" t="str">
            <v>REFORCO DE CANTO DE LAJE OU JUNTA DE VIADUTO, EM CANTONEIRADE FERRO DE 4 X 3/8", CHUMBADO NO CONCR.</v>
          </cell>
          <cell r="C3963" t="str">
            <v>M</v>
          </cell>
        </row>
        <row r="3964">
          <cell r="A3964" t="str">
            <v>11.034.999-0</v>
          </cell>
          <cell r="B3964" t="str">
            <v>INDICE DA FAMILIA</v>
          </cell>
        </row>
        <row r="3965">
          <cell r="A3965" t="str">
            <v>11.035.001-1</v>
          </cell>
          <cell r="B3965" t="str">
            <v>FORMA MET. P/CONCR., ADMITINDO 25 VEZES DE UTILIZACAO</v>
          </cell>
          <cell r="C3965" t="str">
            <v>M2</v>
          </cell>
        </row>
        <row r="3966">
          <cell r="A3966" t="str">
            <v>11.035.002-1</v>
          </cell>
          <cell r="B3966" t="str">
            <v>FORMA MET. P/CONCR., ADMITINDO 50 VEZES DE UTILIZACAO</v>
          </cell>
          <cell r="C3966" t="str">
            <v>M2</v>
          </cell>
        </row>
        <row r="3967">
          <cell r="A3967" t="str">
            <v>11.035.999-0</v>
          </cell>
          <cell r="B3967" t="str">
            <v>INDICE 11.035.FORMAS METAL.P/CONCRETO</v>
          </cell>
        </row>
        <row r="3968">
          <cell r="A3968" t="str">
            <v>11.037.001-0</v>
          </cell>
          <cell r="B3968" t="str">
            <v>APARELHO DE APOIO EM ACO EXTRA DURO (ETD)</v>
          </cell>
          <cell r="C3968" t="str">
            <v>KG</v>
          </cell>
        </row>
        <row r="3969">
          <cell r="A3969" t="str">
            <v>11.037.005-0</v>
          </cell>
          <cell r="B3969" t="str">
            <v>APARELHO DE APOIO MET., EM ACO ESPECIAL, SGT-5281 (DIN)</v>
          </cell>
          <cell r="C3969" t="str">
            <v>KG</v>
          </cell>
        </row>
        <row r="3970">
          <cell r="A3970" t="str">
            <v>11.037.999-0</v>
          </cell>
          <cell r="B3970" t="str">
            <v>INDICE 11.037.APARELHO DE APOIO</v>
          </cell>
        </row>
        <row r="3971">
          <cell r="A3971" t="str">
            <v>11.038.001-0</v>
          </cell>
          <cell r="B3971" t="str">
            <v>FORMA MET. P/TUNEIS, DESLOC., POSICIONAMENTO, FIX. E RETIRADA, FORMAS DE 7,00M DE EXT., TRILHO EM TUNEL DE 70,00M2</v>
          </cell>
          <cell r="C3971" t="str">
            <v>M2</v>
          </cell>
        </row>
        <row r="3972">
          <cell r="A3972" t="str">
            <v>11.038.999-0</v>
          </cell>
          <cell r="B3972" t="str">
            <v>INDICE 11.038.FORMA METAL.TUNEIS</v>
          </cell>
        </row>
        <row r="3973">
          <cell r="A3973" t="str">
            <v>11.039.001-0</v>
          </cell>
          <cell r="B3973" t="str">
            <v>FORMA MET. P/TUNEIS, FORN. DE FORMAS, DESLIZANTE S/TRILHOS DE 7,00M DE EXT., EM TUNEL DE 70,00M2, SUSPENSAS P/MACACOS</v>
          </cell>
          <cell r="C3973" t="str">
            <v>UN</v>
          </cell>
        </row>
        <row r="3974">
          <cell r="A3974" t="str">
            <v>11.039.999-0</v>
          </cell>
          <cell r="B3974" t="str">
            <v>INDICE 11.039.FORMA METAL.TUNEIS FORNEC.</v>
          </cell>
        </row>
        <row r="3975">
          <cell r="A3975" t="str">
            <v>11.040.001-0</v>
          </cell>
          <cell r="B3975" t="str">
            <v>ANCORAGEM DE ROCHA, UTILIZ. CHUMBADORES, C/PARAFUSO DE DIAM.ATE 3/4"</v>
          </cell>
          <cell r="C3975" t="str">
            <v>M</v>
          </cell>
        </row>
        <row r="3976">
          <cell r="A3976" t="str">
            <v>11.040.002-0</v>
          </cell>
          <cell r="B3976" t="str">
            <v>ANCORAGEM DE ROCHA, UTILIZ. CHUMBADORES, C/PARAFUSO DE DIAM.ATE 1"</v>
          </cell>
          <cell r="C3976" t="str">
            <v>M</v>
          </cell>
        </row>
        <row r="3977">
          <cell r="A3977" t="str">
            <v>11.040.003-0</v>
          </cell>
          <cell r="B3977" t="str">
            <v>ANCORAGEM DE ROCHA, UTILIZ. CHUMBADORES, C/PARAFUSO DE DIAM.ATE 1.1/8"</v>
          </cell>
          <cell r="C3977" t="str">
            <v>M</v>
          </cell>
        </row>
        <row r="3978">
          <cell r="A3978" t="str">
            <v>11.040.004-0</v>
          </cell>
          <cell r="B3978" t="str">
            <v>ANCORAGEM DE ROCHA EM TUNEIS, UTILIZ. CHUMBADORES, C/PARAFUSO DE DIAM. ATE 3/4"</v>
          </cell>
          <cell r="C3978" t="str">
            <v>M</v>
          </cell>
        </row>
        <row r="3979">
          <cell r="A3979" t="str">
            <v>11.040.005-0</v>
          </cell>
          <cell r="B3979" t="str">
            <v>ANCORAGEM DE ROCHA EM TUNEIS, UTILIZ. CHUMBADORES, C/PARAFUSO DE DIAM. ATE 1"</v>
          </cell>
          <cell r="C3979" t="str">
            <v>M</v>
          </cell>
        </row>
        <row r="3980">
          <cell r="A3980" t="str">
            <v>11.040.006-0</v>
          </cell>
          <cell r="B3980" t="str">
            <v>ANCORAGEM DE ROCHA EM TUNEIS, UTILIZ. CHUMBADORES, C/PARAFUSO DE DIAM. ATE 1.1/8"</v>
          </cell>
          <cell r="C3980" t="str">
            <v>M</v>
          </cell>
        </row>
        <row r="3981">
          <cell r="A3981" t="str">
            <v>11.040.999-0</v>
          </cell>
          <cell r="B3981" t="str">
            <v>INDICE 11.040.ANCORAGEM DE ROCHA</v>
          </cell>
        </row>
        <row r="3982">
          <cell r="A3982" t="str">
            <v>11.041.001-0</v>
          </cell>
          <cell r="B3982" t="str">
            <v>CHUMBADOR DE CONQUILHA EXPANSIVA, DE 3/4" DE DIAM., EM ACO COMUM</v>
          </cell>
          <cell r="C3982" t="str">
            <v>M</v>
          </cell>
        </row>
        <row r="3983">
          <cell r="A3983" t="str">
            <v>11.041.002-0</v>
          </cell>
          <cell r="B3983" t="str">
            <v>CHUMBADOR DE CONQUILHA EXPANSIVA, DE 3/4" DE DIAM., EM ACO DE ALTA RESISTENCIA</v>
          </cell>
          <cell r="C3983" t="str">
            <v>M</v>
          </cell>
        </row>
        <row r="3984">
          <cell r="A3984" t="str">
            <v>11.041.999-0</v>
          </cell>
          <cell r="B3984" t="str">
            <v>INDICE 11.041.FORNEC. DE CHUMBADOR</v>
          </cell>
        </row>
        <row r="3985">
          <cell r="A3985" t="str">
            <v>11.043.002-0</v>
          </cell>
          <cell r="B3985" t="str">
            <v>TIRANTE P/PROTENSAO, P/ANCORAGEM EM ROCHA, CONSTITUIDO P/ 6FIOS DE ACO DURO DE 8MM</v>
          </cell>
          <cell r="C3985" t="str">
            <v>M</v>
          </cell>
        </row>
        <row r="3986">
          <cell r="A3986" t="str">
            <v>11.043.003-0</v>
          </cell>
          <cell r="B3986" t="str">
            <v>TIRANTE P/PROTENSAO, P/ANCORAGEM EM ROCHA, CONSTITUIDO P/ 8FIOS DE ACO DURO DE 8MM</v>
          </cell>
          <cell r="C3986" t="str">
            <v>M</v>
          </cell>
        </row>
        <row r="3987">
          <cell r="A3987" t="str">
            <v>11.043.004-0</v>
          </cell>
          <cell r="B3987" t="str">
            <v>TIRANTE P/PROTENSAO, P/ANCORAGEM EM ROCHA, CONSTITUIDO P/ 10FIOS DE ACO DURO DE 8MM</v>
          </cell>
          <cell r="C3987" t="str">
            <v>M</v>
          </cell>
        </row>
        <row r="3988">
          <cell r="A3988" t="str">
            <v>11.043.005-0</v>
          </cell>
          <cell r="B3988" t="str">
            <v>TIRANTE P/PROTENSAO, P/ANCORAGEM EM ROCHA, CONSTITUIDO P/ 12FIOS DE ACO DURO DE 8MM</v>
          </cell>
          <cell r="C3988" t="str">
            <v>M</v>
          </cell>
        </row>
        <row r="3989">
          <cell r="A3989" t="str">
            <v>11.043.006-0</v>
          </cell>
          <cell r="B3989" t="str">
            <v>TIRANTE P/PROTENSAO, P/ANCORAGEM EM ROCHA, CONSTITUIDO P/ 4CORDOALHAS DE 12,5MM</v>
          </cell>
          <cell r="C3989" t="str">
            <v>M</v>
          </cell>
        </row>
        <row r="3990">
          <cell r="A3990" t="str">
            <v>11.043.007-0</v>
          </cell>
          <cell r="B3990" t="str">
            <v>TIRANTE P/PROTENSAO, P/ANCORAGEM EM ROCHA, CONSTITUIDO P/ 6CORDOALHAS DE 12,5MM</v>
          </cell>
          <cell r="C3990" t="str">
            <v>M</v>
          </cell>
        </row>
        <row r="3991">
          <cell r="A3991" t="str">
            <v>11.043.008-0</v>
          </cell>
          <cell r="B3991" t="str">
            <v>TIRANTE P/PROTENSAO, P/ANCORAGEM EM ROCHA, CONSTITUIDO P/ 8CORDOALHAS DE 12,5MM</v>
          </cell>
          <cell r="C3991" t="str">
            <v>M</v>
          </cell>
        </row>
        <row r="3992">
          <cell r="A3992" t="str">
            <v>11.043.009-0</v>
          </cell>
          <cell r="B3992" t="str">
            <v>TIRANTE P/PROTENSAO, P/ANCORAGEM EM ROCHA, CONSTITUIDO P/ 10CORDOALHAS DE 12,5MM</v>
          </cell>
          <cell r="C3992" t="str">
            <v>M</v>
          </cell>
        </row>
        <row r="3993">
          <cell r="A3993" t="str">
            <v>11.043.010-0</v>
          </cell>
          <cell r="B3993" t="str">
            <v>TIRANTE P/PROTENSAO, P/ANCORAGEM EM ROCHA, CONSTITUIDO P/ 12CORDOALHAS DE 12,5MM</v>
          </cell>
          <cell r="C3993" t="str">
            <v>M</v>
          </cell>
        </row>
        <row r="3994">
          <cell r="A3994" t="str">
            <v>11.043.011-0</v>
          </cell>
          <cell r="B3994" t="str">
            <v>TIRANTE PROTENDIDO P/ANCORAGEM EM SOLO, CONSTITUIDO P/ 6 FIOS DE ACO DURO DE 8MM, INCL. PROT. ANTICORROSIVA</v>
          </cell>
          <cell r="C3994" t="str">
            <v>M</v>
          </cell>
        </row>
        <row r="3995">
          <cell r="A3995" t="str">
            <v>11.043.012-0</v>
          </cell>
          <cell r="B3995" t="str">
            <v>TIRANTE PROTENDIDO P/ANCORAGEM EM SOLO, CONSTITUIDO P/ 8 FIOS DE ACO DURO DE 8MM, INCL. PROT. ANTICORROSIVA</v>
          </cell>
          <cell r="C3995" t="str">
            <v>M</v>
          </cell>
        </row>
        <row r="3996">
          <cell r="A3996" t="str">
            <v>11.043.013-0</v>
          </cell>
          <cell r="B3996" t="str">
            <v>TIRANTE PROTENDIDO P/ANCORAGEM EM SOLO, CONSTITUIDO P/ 10 FIOS DE ACO DURO DE 8MM, INCL. PROT. ANTICORROSIVA</v>
          </cell>
          <cell r="C3996" t="str">
            <v>M</v>
          </cell>
        </row>
        <row r="3997">
          <cell r="A3997" t="str">
            <v>11.043.014-1</v>
          </cell>
          <cell r="B3997" t="str">
            <v>TIRANTE PROTENDIDO P/ANCORAGEM EM SOLO, CONSTITUIDO P/ 12 FIOS DE ACO DURO DE 8MM, INCL. PROT. ANTICORROSIVA</v>
          </cell>
          <cell r="C3997" t="str">
            <v>M</v>
          </cell>
        </row>
        <row r="3998">
          <cell r="A3998" t="str">
            <v>11.043.015-0</v>
          </cell>
          <cell r="B3998" t="str">
            <v>TIRANTE PROTENDIDO P/ANCORAGEM EM SOLO, CONSTITUIDO P/ 16 FIOS DE ACO DURO DE 8MM, INCL. PROT. ANTICORROSIVA</v>
          </cell>
          <cell r="C3998" t="str">
            <v>M</v>
          </cell>
        </row>
        <row r="3999">
          <cell r="A3999" t="str">
            <v>11.043.016-0</v>
          </cell>
          <cell r="B3999" t="str">
            <v>TIRANTE PROTENDIDO P/ANCORAGEM EM SOLO, CONSTITUIDO P/ 4 CORDOALHAS DE 12,5MM, INCL. PROT. ANTICORROSIVA</v>
          </cell>
          <cell r="C3999" t="str">
            <v>M</v>
          </cell>
        </row>
        <row r="4000">
          <cell r="A4000" t="str">
            <v>11.043.017-0</v>
          </cell>
          <cell r="B4000" t="str">
            <v>TIRANTE PROTENDIDO P/ANCORAGEM EM SOLO, CONSTITUIDO P/ 6 CORDOALHAS DE 12,5MM, INCL. PROT. ANTICORROSIVA</v>
          </cell>
          <cell r="C4000" t="str">
            <v>M</v>
          </cell>
        </row>
        <row r="4001">
          <cell r="A4001" t="str">
            <v>11.043.018-0</v>
          </cell>
          <cell r="B4001" t="str">
            <v>TIRANTE PROTENDIDO P/ANCORAGEM EM SOLO, CONSTITUIDO P/ 8 CORDOALHAS DE 12,5MM, INCL. PROT. ANTICORROSIVA</v>
          </cell>
          <cell r="C4001" t="str">
            <v>M</v>
          </cell>
        </row>
        <row r="4002">
          <cell r="A4002" t="str">
            <v>11.043.019-1</v>
          </cell>
          <cell r="B4002" t="str">
            <v>TIRANTE PROTENDIDO P/ANCORAGEM EM SOLO, CONSTITUIDO P/ 10 CORDOALHAS DE 12,5MM, INCL. PROT. ANTICORROSIVA</v>
          </cell>
          <cell r="C4002" t="str">
            <v>M</v>
          </cell>
        </row>
        <row r="4003">
          <cell r="A4003" t="str">
            <v>11.043.020-0</v>
          </cell>
          <cell r="B4003" t="str">
            <v>TIRANTE PROTENDIDO P/ANCORAGEM EM SOLO, CONSTITUIDO P/ 12 CORDOALHAS DE 12,5MM, INCL. PROT. ANTICORROSIVA</v>
          </cell>
          <cell r="C4003" t="str">
            <v>M</v>
          </cell>
        </row>
        <row r="4004">
          <cell r="A4004" t="str">
            <v>11.043.021-0</v>
          </cell>
          <cell r="B4004" t="str">
            <v>TIRANTE PROTENDIDO P/ANCORAGEM EM SOLO, CONSTITUIDO P/ 6 FIOS DE ACO DURO DE 8MM, INCL. PROT. ANTICORROSIVA</v>
          </cell>
          <cell r="C4004" t="str">
            <v>M</v>
          </cell>
        </row>
        <row r="4005">
          <cell r="A4005" t="str">
            <v>11.043.022-0</v>
          </cell>
          <cell r="B4005" t="str">
            <v>TIRANTE PROTENDIDO P/ANCORAGEM EM SOLO, CONSTITUIDO P/ 8 FIOS DE ACO DURO DE 8MM</v>
          </cell>
          <cell r="C4005" t="str">
            <v>M</v>
          </cell>
        </row>
        <row r="4006">
          <cell r="A4006" t="str">
            <v>11.043.023-0</v>
          </cell>
          <cell r="B4006" t="str">
            <v>TIRANTE PROTENDIDO P/ANCORAGEM EM SOLO, CONSTITUIDO P/ 10 FIOS DE ACO DURO DE 8MM</v>
          </cell>
          <cell r="C4006" t="str">
            <v>M</v>
          </cell>
        </row>
        <row r="4007">
          <cell r="A4007" t="str">
            <v>11.043.024-1</v>
          </cell>
          <cell r="B4007" t="str">
            <v>TIRANTE PROTENDIDO P/ANCORAGEM EM SOLO, CONSTITUIDO P/ 12 FIOS DE ACO DURO DE 8MM</v>
          </cell>
          <cell r="C4007" t="str">
            <v>M</v>
          </cell>
        </row>
        <row r="4008">
          <cell r="A4008" t="str">
            <v>11.043.025-0</v>
          </cell>
          <cell r="B4008" t="str">
            <v>TIRANTE PROTENDIDO P/ANCORAGEM EM SOLO, CONSTITUIDO P/ 16 FIOS DE ACO DURO DE 8MM</v>
          </cell>
          <cell r="C4008" t="str">
            <v>M</v>
          </cell>
        </row>
        <row r="4009">
          <cell r="A4009" t="str">
            <v>11.043.026-0</v>
          </cell>
          <cell r="B4009" t="str">
            <v>TIRANTE PROTENDIDO P/ANCORAGEM EM SOLO, CONSTITUIDO P/ 4 CORDOALHAS DE 12,5MM</v>
          </cell>
          <cell r="C4009" t="str">
            <v>M</v>
          </cell>
        </row>
        <row r="4010">
          <cell r="A4010" t="str">
            <v>11.043.027-0</v>
          </cell>
          <cell r="B4010" t="str">
            <v>TIRANTE PROTENDIDO P/ANCORAGEM EM SOLO, CONSTITUIDO P/ 6 CORDOALHAS DE 12,5MM</v>
          </cell>
          <cell r="C4010" t="str">
            <v>M</v>
          </cell>
        </row>
        <row r="4011">
          <cell r="A4011" t="str">
            <v>11.043.028-0</v>
          </cell>
          <cell r="B4011" t="str">
            <v>TIRANTE PROTENDIDO P/ANCORAGEM EM SOLO, CONSTITUIDO P/ 8 CORDOALHAS DE 12,5MM</v>
          </cell>
          <cell r="C4011" t="str">
            <v>M</v>
          </cell>
        </row>
        <row r="4012">
          <cell r="A4012" t="str">
            <v>11.043.029-1</v>
          </cell>
          <cell r="B4012" t="str">
            <v>TIRANTE PROTENDIDO P/ANCORAGEM EM SOLO, CONSTITUIDO P/ 10 CORDOALHAS DE 12,5MM</v>
          </cell>
          <cell r="C4012" t="str">
            <v>M</v>
          </cell>
        </row>
        <row r="4013">
          <cell r="A4013" t="str">
            <v>11.043.030-0</v>
          </cell>
          <cell r="B4013" t="str">
            <v>TIRANTE PROTENDIDO P/ANCORAGEM EM SOLO, CONSTITUIDO P/ 12 CORDOALHAS DE 12,5MM</v>
          </cell>
          <cell r="C4013" t="str">
            <v>M</v>
          </cell>
        </row>
        <row r="4014">
          <cell r="A4014" t="str">
            <v>11.043.999-0</v>
          </cell>
          <cell r="B4014" t="str">
            <v>INDICE 11.043.TIRANTE PROTENSAO ROCHA E SOLO</v>
          </cell>
        </row>
        <row r="4015">
          <cell r="A4015" t="str">
            <v>11.044.006-0</v>
          </cell>
          <cell r="B4015" t="str">
            <v>TIRANTE PROTENDIDO P/ANCORAGEM EM ROCHA, CONSTITUIDO P/ 4 CORDOALHAS DE 12,5MM, INCL. CONE E PLACA DE ANCORAGEM</v>
          </cell>
          <cell r="C4015" t="str">
            <v>UN</v>
          </cell>
        </row>
        <row r="4016">
          <cell r="A4016" t="str">
            <v>11.044.007-0</v>
          </cell>
          <cell r="B4016" t="str">
            <v>TIRANTE PROTENDIDO P/ANCORAGEM EM ROCHA, CONSTITUIDO P/ 6 CORDOALHAS DE 12,5MM, INCL. CONE E PLACA DE ANCORAGEM</v>
          </cell>
          <cell r="C4016" t="str">
            <v>UN</v>
          </cell>
        </row>
        <row r="4017">
          <cell r="A4017" t="str">
            <v>11.044.008-0</v>
          </cell>
          <cell r="B4017" t="str">
            <v>TIRANTE PROTENDIDO P/ANCORAGEM EM ROCHA, CONSTITUIDO P/ 8 CORDOALHAS DE 12,5MM, INCL. CONE E PLACA DE ANCORAGEM</v>
          </cell>
          <cell r="C4017" t="str">
            <v>UN</v>
          </cell>
        </row>
        <row r="4018">
          <cell r="A4018" t="str">
            <v>11.044.009-0</v>
          </cell>
          <cell r="B4018" t="str">
            <v>TIRANTE PROTENDIDO P/ANCORAGEM EM ROCHA, CONSTITUIDO P/ 1O CORDOALHAS DE 12,5MM, INCL. CONE E PLACA DE ANCORAGEM</v>
          </cell>
          <cell r="C4018" t="str">
            <v>UN</v>
          </cell>
        </row>
        <row r="4019">
          <cell r="A4019" t="str">
            <v>11.044.010-0</v>
          </cell>
          <cell r="B4019" t="str">
            <v>TIRANTE PROTENDIDO P/ANCORAGEM EM ROCHA, CONSTITUIDO P/ 12 CORDOALHAS DE 12,5MM, INCL. CONE E PLACA DE ANCORAGEM</v>
          </cell>
          <cell r="C4019" t="str">
            <v>UN</v>
          </cell>
        </row>
        <row r="4020">
          <cell r="A4020" t="str">
            <v>11.044.056-0</v>
          </cell>
          <cell r="B4020" t="str">
            <v>PROTENCAO DE TIRANTES DE 4 CORDOALHAS DE 1/2", EXCL. FORN. DOS MAT.</v>
          </cell>
          <cell r="C4020" t="str">
            <v>UN</v>
          </cell>
        </row>
        <row r="4021">
          <cell r="A4021" t="str">
            <v>11.044.058-0</v>
          </cell>
          <cell r="B4021" t="str">
            <v>PROTENCAO DE TIRANTES DE 6 E 8 CORDOALHAS DE 1/2", EXCL. FORN. DOS MAT.</v>
          </cell>
          <cell r="C4021" t="str">
            <v>UN</v>
          </cell>
        </row>
        <row r="4022">
          <cell r="A4022" t="str">
            <v>11.044.060-0</v>
          </cell>
          <cell r="B4022" t="str">
            <v>PROTENCAO DE TIRANTES DE 10 E 12 CORDOALHAS DE 1/2", EXCL. FORN. DOS MAT.</v>
          </cell>
          <cell r="C4022" t="str">
            <v>UN</v>
          </cell>
        </row>
        <row r="4023">
          <cell r="A4023" t="str">
            <v>11.044.999-0</v>
          </cell>
          <cell r="B4023" t="str">
            <v>INDICE 11.044.TIRANTE PROTENDIDO ROCHA</v>
          </cell>
        </row>
        <row r="4024">
          <cell r="A4024" t="str">
            <v>11.045.006-0</v>
          </cell>
          <cell r="B4024" t="str">
            <v>TIRANTE PROTENDIDO P/ANCORAGEM EM SOLO, CONSTITUDO C/ 4 CORDOALHAS DE 12,5MM, INCL. CONE E PLACA, EXCL. PERF. E INJECAO</v>
          </cell>
          <cell r="C4024" t="str">
            <v>UN</v>
          </cell>
        </row>
        <row r="4025">
          <cell r="A4025" t="str">
            <v>11.045.007-0</v>
          </cell>
          <cell r="B4025" t="str">
            <v>TIRANTE PROTENDIDO P/ANCORAGEM EM SOLO, CONSTITUDO C/ 6 CORDOALHAS DE 12,5MM, INCL. CONE E PLACA, EXCL. PERF. E INJECAO</v>
          </cell>
          <cell r="C4025" t="str">
            <v>UN</v>
          </cell>
        </row>
        <row r="4026">
          <cell r="A4026" t="str">
            <v>11.045.008-0</v>
          </cell>
          <cell r="B4026" t="str">
            <v>TIRANTE PROTENDIDO P/ANCORAGEM EM SOLO, CONSTITUIDO C/ 8 CORDOALHAS DE 12,5MM, INCL. CONE E PLACA, EXCL. PERF. E INJECAO</v>
          </cell>
          <cell r="C4026" t="str">
            <v>UN</v>
          </cell>
        </row>
        <row r="4027">
          <cell r="A4027" t="str">
            <v>11.045.009-0</v>
          </cell>
          <cell r="B4027" t="str">
            <v>TIRANTE PROTENDIDO, P/ANCORAGEM EM SOLO, CONSTITUIDO C/ 10 CORDOALHAS DE 12,5MM, INCL.CONE E PLACA, EXCL. PERF.E INJECAO</v>
          </cell>
          <cell r="C4027" t="str">
            <v>UN</v>
          </cell>
        </row>
        <row r="4028">
          <cell r="A4028" t="str">
            <v>11.045.010-0</v>
          </cell>
          <cell r="B4028" t="str">
            <v>TIRANTE PROTENDIDO P/ANCORAGEM EM SOLO, CONSITUIDO C/ 12 CORDOALHAS DE 12,5MM, INCL. CONE E PLACA, EXCL. PERF. E INJECAO</v>
          </cell>
          <cell r="C4028" t="str">
            <v>UN</v>
          </cell>
        </row>
        <row r="4029">
          <cell r="A4029" t="str">
            <v>11.045.999-0</v>
          </cell>
          <cell r="B4029" t="str">
            <v>INDICE 11.045.TIRANTE PROTENDIDO SOLO</v>
          </cell>
        </row>
        <row r="4030">
          <cell r="A4030" t="str">
            <v>11.046.001-0</v>
          </cell>
          <cell r="B4030" t="str">
            <v>CONCRETO IMPORTADO DE USINA, DOSADO RACIONALMENTE, P/UMA RESISTENCIA A COMPRES. DE 10MPA</v>
          </cell>
          <cell r="C4030" t="str">
            <v>M3</v>
          </cell>
        </row>
        <row r="4031">
          <cell r="A4031" t="str">
            <v>11.046.004-0</v>
          </cell>
          <cell r="B4031" t="str">
            <v>CONCRETO IMPORTADO DE USINA, DOSADO RACIONALMENTE, P/UMA RESISTENCIA A COMPRES. DE 15MPA</v>
          </cell>
          <cell r="C4031" t="str">
            <v>M3</v>
          </cell>
        </row>
        <row r="4032">
          <cell r="A4032" t="str">
            <v>11.046.007-0</v>
          </cell>
          <cell r="B4032" t="str">
            <v>CONCRETO IMPORTADO DE USINA, DOSADO RACIONALMENTE, P/UMA RESISTENCIA A COMPRES. DE 20MPA</v>
          </cell>
          <cell r="C4032" t="str">
            <v>M3</v>
          </cell>
        </row>
        <row r="4033">
          <cell r="A4033" t="str">
            <v>11.046.010-0</v>
          </cell>
          <cell r="B4033" t="str">
            <v>CONCRETO IMPORTADO DE USINA, DOSADO RACIONALMENTE, P/UMA RESISTENCIA A COMPRES. DE 25MPA</v>
          </cell>
          <cell r="C4033" t="str">
            <v>M3</v>
          </cell>
        </row>
        <row r="4034">
          <cell r="A4034" t="str">
            <v>11.046.013-0</v>
          </cell>
          <cell r="B4034" t="str">
            <v>CONCRETO IMPORTADO DE USINA, DOSADO RACIONALMENTE, P/UMA RESISTENCIA A COMPRES. DE 30MPA</v>
          </cell>
          <cell r="C4034" t="str">
            <v>M3</v>
          </cell>
        </row>
        <row r="4035">
          <cell r="A4035" t="str">
            <v>11.046.014-0</v>
          </cell>
          <cell r="B4035" t="str">
            <v>CONCRETO IMPORTADO DE USINA, DOSADO RACIONALMENTE, P/UMA RESISTENCIA A COMPRES. DE 35MPA</v>
          </cell>
          <cell r="C4035" t="str">
            <v>M3</v>
          </cell>
        </row>
        <row r="4036">
          <cell r="A4036" t="str">
            <v>11.046.999-0</v>
          </cell>
          <cell r="B4036" t="str">
            <v>INDICE 11.046.CONCRETO IMPORTADO DE USINA</v>
          </cell>
        </row>
        <row r="4037">
          <cell r="A4037" t="str">
            <v>11.047.010-1</v>
          </cell>
          <cell r="B4037" t="str">
            <v>TIRANTE PROTENDIDO DE ACO ST 85/105, P/CARGA ATE 34T, DIAM.DE 32MM, EXCL. LUVAS, PLACAS, CONTRA-PORCAS, ETC.</v>
          </cell>
          <cell r="C4037" t="str">
            <v>M</v>
          </cell>
        </row>
        <row r="4038">
          <cell r="A4038" t="str">
            <v>11.047.011-1</v>
          </cell>
          <cell r="B4038" t="str">
            <v>TIRANTE PROTENDIDO DE ACO ST 85/105, P/CARGA ATE 34T, DIAM.DE 32MM, INCL. FORN. E INST. DA PLACA, ANEL, PORCAS, ETC.</v>
          </cell>
          <cell r="C4038" t="str">
            <v>UN</v>
          </cell>
        </row>
        <row r="4039">
          <cell r="A4039" t="str">
            <v>11.047.012-0</v>
          </cell>
          <cell r="B4039" t="str">
            <v>TIRANTE PROTENDIDO DE ACO ST 85/105, P/CARGA ATE 34T, DIAM.DE 32MM, INCL.TUBO ESP.P/INJECAO (TUBO PVC 3/4" E MANCHETES)</v>
          </cell>
          <cell r="C4039" t="str">
            <v>M</v>
          </cell>
        </row>
        <row r="4040">
          <cell r="A4040" t="str">
            <v>11.047.015-0</v>
          </cell>
          <cell r="B4040" t="str">
            <v>TIRANTE PROTENDIDO EM ACO 50/55, P/CARGA ATE 22T, DIAM. DE 32MM, EXCL. LUVAS, PLACAS, PORCAS, CONTRA-PORCAS, ETC.</v>
          </cell>
          <cell r="C4040" t="str">
            <v>M</v>
          </cell>
        </row>
        <row r="4041">
          <cell r="A4041" t="str">
            <v>11.047.016-0</v>
          </cell>
          <cell r="B4041" t="str">
            <v>TIRANTE PROTENDIDO EM ACO 50/55, P/CARGA ATE 22T, DIAM. DE 32MM, INCL. FORN. E INST. DA PLACA, ANEL, PORCAS, LUVAS, ETC.</v>
          </cell>
          <cell r="C4041" t="str">
            <v>UN</v>
          </cell>
        </row>
        <row r="4042">
          <cell r="A4042" t="str">
            <v>11.047.050-0</v>
          </cell>
          <cell r="B4042" t="str">
            <v>PROTENSAO DE TIRANTE DE BARRA, DIAM. DE 32MM, EXCL. FORN. DOS MAT.</v>
          </cell>
          <cell r="C4042" t="str">
            <v>UN</v>
          </cell>
        </row>
        <row r="4043">
          <cell r="A4043" t="str">
            <v>11.047.999-0</v>
          </cell>
          <cell r="B4043" t="str">
            <v>INDICE 11.047.TIRANTE PROTENDIDO DE ACO</v>
          </cell>
        </row>
        <row r="4044">
          <cell r="A4044" t="str">
            <v>11.048.010-0</v>
          </cell>
          <cell r="B4044" t="str">
            <v>CONCRETO IMPORTADO DE USINA, P/UMA RESISTENCIA A COMPRES. DE10MPA</v>
          </cell>
          <cell r="C4044" t="str">
            <v>M3</v>
          </cell>
        </row>
        <row r="4045">
          <cell r="A4045" t="str">
            <v>11.048.015-0</v>
          </cell>
          <cell r="B4045" t="str">
            <v>CONCRETO IMPORTADO DE USINA, P/UMA RESISTENCIA A COMPRES. DE15MPA</v>
          </cell>
          <cell r="C4045" t="str">
            <v>M3</v>
          </cell>
        </row>
        <row r="4046">
          <cell r="A4046" t="str">
            <v>11.048.020-0</v>
          </cell>
          <cell r="B4046" t="str">
            <v>CONCRETO IMPORTADO DE USINA, P/UMA RESISTENCIA A COMPRES. DE20MPA</v>
          </cell>
          <cell r="C4046" t="str">
            <v>M3</v>
          </cell>
        </row>
        <row r="4047">
          <cell r="A4047" t="str">
            <v>11.048.025-0</v>
          </cell>
          <cell r="B4047" t="str">
            <v>CONCRETO IMPORTADO DE USINA, P/UMA RESISTENCIA A COMPRES. DE25MPA</v>
          </cell>
          <cell r="C4047" t="str">
            <v>M3</v>
          </cell>
        </row>
        <row r="4048">
          <cell r="A4048" t="str">
            <v>11.048.999-0</v>
          </cell>
          <cell r="B4048" t="str">
            <v>FAMILIA 11.048</v>
          </cell>
          <cell r="C4048" t="str">
            <v>0</v>
          </cell>
        </row>
        <row r="4049">
          <cell r="A4049" t="str">
            <v>11.050.001-1</v>
          </cell>
          <cell r="B4049" t="str">
            <v>ALUGUEL DE ESCOR. TUBULAR, C/TUBOS MET., NA DENSIDADE DE 5,00M DE TUBO EQUIPADO P/ M3 DE ESCOR.</v>
          </cell>
          <cell r="C4049" t="str">
            <v>M3XMES</v>
          </cell>
        </row>
        <row r="4050">
          <cell r="A4050" t="str">
            <v>11.050.002-0</v>
          </cell>
          <cell r="B4050" t="str">
            <v>ALUGUEL DE ESCOR. TUBULAR, C/TUBOS MET. P/QUALQUER DENSIDADEDE TUBO EQUIPADO P/ M3 DE ESCOR.</v>
          </cell>
          <cell r="C4050" t="str">
            <v>M3XMES</v>
          </cell>
        </row>
        <row r="4051">
          <cell r="A4051" t="str">
            <v>11.050.999-0</v>
          </cell>
          <cell r="B4051" t="str">
            <v>INDICE 11.050.ESCORAMENTO TUBULAR EM OBRAS DE ARTES</v>
          </cell>
        </row>
        <row r="4052">
          <cell r="A4052" t="str">
            <v>11.055.001-1</v>
          </cell>
          <cell r="B4052" t="str">
            <v>MONTAGEM E DESMONT. DE ESCOR. TUBULAR NORMAL, NA DENSIDADE DE 5,00M DE TUBO P/ M3, PAGOS 60% NA MONT. E 40% NA DESMONT.</v>
          </cell>
          <cell r="C4052" t="str">
            <v>M3</v>
          </cell>
        </row>
        <row r="4053">
          <cell r="A4053" t="str">
            <v>11.055.002-0</v>
          </cell>
          <cell r="B4053" t="str">
            <v>MONTAGEM E DESMONT. DE ESCOR. TUBULAR NORMAL, P/QUALQUER DENSIDADE DE TUBO, SENDO PAGOS 60% NA MONT. E 40% NA DESMONT.</v>
          </cell>
          <cell r="C4053" t="str">
            <v>M</v>
          </cell>
        </row>
        <row r="4054">
          <cell r="A4054" t="str">
            <v>11.055.999-0</v>
          </cell>
          <cell r="B4054" t="str">
            <v>INDICE 11.055.MONTAGEM E DESMONTAGEM ESC.TUBULAR</v>
          </cell>
        </row>
        <row r="4055">
          <cell r="A4055" t="str">
            <v>11.060.160-0</v>
          </cell>
          <cell r="B4055" t="str">
            <v>SUPERESTRUTURA PONTE/VIADUTO, CONCR. PROTENDIDO CL. 45, P/ 1FAIXA DE TRAFEGO,GUARDA-RODAS E 3,20M DE PISTA DE ROLAMENTO</v>
          </cell>
          <cell r="C4055" t="str">
            <v>M</v>
          </cell>
        </row>
        <row r="4056">
          <cell r="A4056" t="str">
            <v>11.060.165-0</v>
          </cell>
          <cell r="B4056" t="str">
            <v>SUPERESTRUTURA PONTE/VIADUTO, CONCR. PROTENDIDO CL. 45, P/ 2FAIXAS DE TRAFEGO E 7,20M DE PISTA DE ROLAMENTO</v>
          </cell>
          <cell r="C4056" t="str">
            <v>M</v>
          </cell>
        </row>
        <row r="4057">
          <cell r="A4057" t="str">
            <v>11.060.170-0</v>
          </cell>
          <cell r="B4057" t="str">
            <v>SUPERESTRUTURA PONTE/VIADUTO, CONCR. PROTENDIDO CL. 45, P/ 1FAIXA DE TRAFEGO, 3,20M DE PISTA DE ROLAMENTO E PASSEIOS</v>
          </cell>
          <cell r="C4057" t="str">
            <v>M</v>
          </cell>
        </row>
        <row r="4058">
          <cell r="A4058" t="str">
            <v>11.060.175-0</v>
          </cell>
          <cell r="B4058" t="str">
            <v>SUPERESTRUTURA PONTE/VIADUTO, CONCR. PROTENDIDO CL. 45, P/ 2FAIXAS DE TRAFEGO, 7,20M DE PISTA DE ROLAMENTO E PASSEIOS</v>
          </cell>
          <cell r="C4058" t="str">
            <v>M</v>
          </cell>
        </row>
        <row r="4059">
          <cell r="A4059" t="str">
            <v>11.060.180-0</v>
          </cell>
          <cell r="B4059" t="str">
            <v>SUPERESTRUTURA PONTE/VIADUTO, CONCR. PROTENDIDO CL. 45, P/ 2FAIXAS DE TRAFEGO, 7,20M DE PISTA DE ROLAMENTO E PASSEIOS</v>
          </cell>
          <cell r="C4059" t="str">
            <v>M</v>
          </cell>
        </row>
        <row r="4060">
          <cell r="A4060" t="str">
            <v>11.060.185-0</v>
          </cell>
          <cell r="B4060" t="str">
            <v>SUPERESTRUTURA PONTE/VIADUTO, CONCR. PROTENDIDO CL. 45, P/ 2FAIXAS DE TRAFEGO DE 3,60M E LARG. TOTAL DE 9,00M</v>
          </cell>
          <cell r="C4060" t="str">
            <v>M</v>
          </cell>
        </row>
        <row r="4061">
          <cell r="A4061" t="str">
            <v>11.060.190-0</v>
          </cell>
          <cell r="B4061" t="str">
            <v>SUPERESTRUTURA PONTE/VIADUTO, CONCR. PROTENDIDO CL. 45, P/ 2FAIXAS DE TRAFEGO DE 3,60M E LARG. TOTAL DE 11,00M</v>
          </cell>
          <cell r="C4061" t="str">
            <v>M</v>
          </cell>
        </row>
        <row r="4062">
          <cell r="A4062" t="str">
            <v>11.060.195-0</v>
          </cell>
          <cell r="B4062" t="str">
            <v>SUPERESTRUTURA PONTE/VIADUTO, CONCR. PROTENDIDO CL. 45, P/ 2FAIXAS DE TRAFEGO DE 3,60M E 2 ACOSTAMENTOS DE 2,50M</v>
          </cell>
          <cell r="C4062" t="str">
            <v>M</v>
          </cell>
        </row>
        <row r="4063">
          <cell r="A4063" t="str">
            <v>11.060.200-0</v>
          </cell>
          <cell r="B4063" t="str">
            <v>SUPERESTRUTURA DE PASSARELA P/PEDESTRE, PRE-FABRICADA, EM CONCR. PROTENDIDO, C/ 1,75M DE LARG. UTIL</v>
          </cell>
          <cell r="C4063" t="str">
            <v>M</v>
          </cell>
        </row>
        <row r="4064">
          <cell r="A4064" t="str">
            <v>11.060.250-0</v>
          </cell>
          <cell r="B4064" t="str">
            <v>ABRIGO DESTINADO A PARADA DE ONIBUS, PRE-FABRICADO, EM CONCR. APARENTE PROTENDIDO E/OU ARMADO, MODELO A</v>
          </cell>
          <cell r="C4064" t="str">
            <v>UN</v>
          </cell>
        </row>
        <row r="4065">
          <cell r="A4065" t="str">
            <v>11.060.251-0</v>
          </cell>
          <cell r="B4065" t="str">
            <v>ABRIGO DESTINADO A PARADA DE ONIBUS, PRE-FABRICADO, EM CONCR. PROTENDIDO E/OU ARMADO, MODELO B</v>
          </cell>
          <cell r="C4065" t="str">
            <v>UN</v>
          </cell>
        </row>
        <row r="4066">
          <cell r="A4066" t="str">
            <v>11.060.252-0</v>
          </cell>
          <cell r="B4066" t="str">
            <v>ABRIGO DESTINADO A PARADA DE ONIBUS, PRE-FABRICADO, EM CONCR. PROTENDIDO E/OU ARMADO, MODELO C</v>
          </cell>
          <cell r="C4066" t="str">
            <v>UN</v>
          </cell>
        </row>
        <row r="4067">
          <cell r="A4067" t="str">
            <v>11.060.276-0</v>
          </cell>
          <cell r="B4067" t="str">
            <v>COBERTURA DE CANAL, PRE-FABRICADO, EM CONCR. PROTENDIDO, P/TREM TIPO DE 45T, C/VAO DE 5,00M</v>
          </cell>
          <cell r="C4067" t="str">
            <v>M</v>
          </cell>
        </row>
        <row r="4068">
          <cell r="A4068" t="str">
            <v>11.060.999-0</v>
          </cell>
          <cell r="B4068" t="str">
            <v>INDICE 11.060.ESTRUTURA CONCRETO PRE-MOLDADO</v>
          </cell>
        </row>
        <row r="4069">
          <cell r="A4069" t="str">
            <v>11.061.001-0</v>
          </cell>
          <cell r="B4069" t="str">
            <v>MURO DE ARRIMO CELULAR, DE PECAS PRE-MOLDADAS DE CONCR., COMPREEND. CONFECCAO DAS PECAS, MONT. E COMPACT., EXCL. FORMAS</v>
          </cell>
          <cell r="C4069" t="str">
            <v>M3</v>
          </cell>
        </row>
        <row r="4070">
          <cell r="A4070" t="str">
            <v>11.061.002-0</v>
          </cell>
          <cell r="B4070" t="str">
            <v>MURO DE ARRIMO CELULAR, DE PECAS PRE-MOLDADAS DE CONCR., COMPREEND. CONFECCAO DAS PECAS, EXCL. MAT. E FORMAS</v>
          </cell>
          <cell r="C4070" t="str">
            <v>M3</v>
          </cell>
        </row>
        <row r="4071">
          <cell r="A4071" t="str">
            <v>11.061.999-0</v>
          </cell>
          <cell r="B4071" t="str">
            <v>INDICE 11.061.MURO DE ARRIMO</v>
          </cell>
        </row>
        <row r="4072">
          <cell r="A4072" t="str">
            <v>11.090.500-0</v>
          </cell>
          <cell r="B4072" t="str">
            <v>RECUPERACAO DE ARMADURAS EM ESTRUT. DE CONCR., P/MEIO DE SOLDAS A QUENTE</v>
          </cell>
          <cell r="C4072" t="str">
            <v>KG</v>
          </cell>
        </row>
        <row r="4073">
          <cell r="A4073" t="str">
            <v>11.090.505-0</v>
          </cell>
          <cell r="B4073" t="str">
            <v>RECUPERACAO DE ARMADURAS EM ESTRUT. DE CONCR., P/MEIO DE SOLDA A FRIO</v>
          </cell>
          <cell r="C4073" t="str">
            <v>KG</v>
          </cell>
        </row>
        <row r="4074">
          <cell r="A4074" t="str">
            <v>11.090.510-0</v>
          </cell>
          <cell r="B4074" t="str">
            <v>RECUPERACAO DE FERRAG. EM ESTRUT. DE CONCR., S/UTILIZACAO DESOLDA</v>
          </cell>
          <cell r="C4074" t="str">
            <v>KG</v>
          </cell>
        </row>
        <row r="4075">
          <cell r="A4075" t="str">
            <v>11.090.999-0</v>
          </cell>
          <cell r="B4075" t="str">
            <v>INDICE 11.090.RECUPERACAO ARMADURAS</v>
          </cell>
        </row>
        <row r="4076">
          <cell r="A4076" t="str">
            <v xml:space="preserve">CATEGORIA 12 - ALVENARIA E DIVISÓRIAS </v>
          </cell>
        </row>
        <row r="4078">
          <cell r="A4078" t="str">
            <v>12.001.010-0</v>
          </cell>
          <cell r="B4078" t="str">
            <v>FUNDACAO DE ALVEN. DE PEDRA, TENDO 0,60 A 0,80M DE LARG.</v>
          </cell>
          <cell r="C4078" t="str">
            <v>M3</v>
          </cell>
        </row>
        <row r="4079">
          <cell r="A4079" t="str">
            <v>12.001.015-0</v>
          </cell>
          <cell r="B4079" t="str">
            <v>FUNDACAO DE ALVEN. DE PEDRA, TENDO 0,35 A 0,45M DE LARG.</v>
          </cell>
          <cell r="C4079" t="str">
            <v>M3</v>
          </cell>
        </row>
        <row r="4080">
          <cell r="A4080" t="str">
            <v>12.001.020-0</v>
          </cell>
          <cell r="B4080" t="str">
            <v>ALVENARIA DE PEDRA EM ELEVACAO, FEITA C/BL. DE 30 X 30 X 30A 40 X 40 X 40CM, JUNTAS SIMPLES, ALT. ATE 1,50M</v>
          </cell>
          <cell r="C4080" t="str">
            <v>M3</v>
          </cell>
        </row>
        <row r="4081">
          <cell r="A4081" t="str">
            <v>12.001.025-0</v>
          </cell>
          <cell r="B4081" t="str">
            <v>ALVENARIA DE PEDRA EM ELEVACAO, FEITA C/BL. DE 30 X 30 X 30A 40 X 40 X 40CM, JUNTAS SIMPLES, ALT. ATE 2,00M</v>
          </cell>
          <cell r="C4081" t="str">
            <v>M3</v>
          </cell>
        </row>
        <row r="4082">
          <cell r="A4082" t="str">
            <v>12.001.030-0</v>
          </cell>
          <cell r="B4082" t="str">
            <v>ALVENARIA DE PEDRA EM ELEVACAO, FEITA C/BL. DE 30 X 30 X 30A 40 X 40 X 40CM, JUNTAS SIMPLES, ALT. ATE 2,50M</v>
          </cell>
          <cell r="C4082" t="str">
            <v>M3</v>
          </cell>
        </row>
        <row r="4083">
          <cell r="A4083" t="str">
            <v>12.001.035-0</v>
          </cell>
          <cell r="B4083" t="str">
            <v>ALVENARIA DE PEDRA EM ELEVACAO, FEITA C/BL. DE 30 X 30 X 30A 40 X 40 X 40CM, JUNTAS SIMPLES, ALT. ATE 3,00M</v>
          </cell>
          <cell r="C4083" t="str">
            <v>M3</v>
          </cell>
        </row>
        <row r="4084">
          <cell r="A4084" t="str">
            <v>12.001.040-0</v>
          </cell>
          <cell r="B4084" t="str">
            <v>JUNTAS REENTRANTES, EM ALVEN. DE PEDRA EM ELEVACAO</v>
          </cell>
          <cell r="C4084" t="str">
            <v>M2</v>
          </cell>
        </row>
        <row r="4085">
          <cell r="A4085" t="str">
            <v>12.001.045-0</v>
          </cell>
          <cell r="B4085" t="str">
            <v>JUNTAS EM RELEVO, EM ALVEN. DE PEDRA EM ELEVACAO</v>
          </cell>
          <cell r="C4085" t="str">
            <v>M2</v>
          </cell>
        </row>
        <row r="4086">
          <cell r="A4086" t="str">
            <v>12.001.070-0</v>
          </cell>
          <cell r="B4086" t="str">
            <v>ALVENARIA DE PEDRA SECA, EM ELEVACAO, DE UMA FACE, FEITA C/BL. DE 30 X 30 X 30 A 40 X 40 X 40CM, ALT. ATE 1,50M</v>
          </cell>
          <cell r="C4086" t="str">
            <v>M3</v>
          </cell>
        </row>
        <row r="4087">
          <cell r="A4087" t="str">
            <v>12.001.075-0</v>
          </cell>
          <cell r="B4087" t="str">
            <v>ALVENARIA DE PEDRA SECA EM ELEVACAO, DE DUAS FACES, FEITA C/BL. DE 30 X 30 X 30 A 40 X 40 X 40CM, ALT. ATE 1,50M</v>
          </cell>
          <cell r="C4087" t="str">
            <v>M3</v>
          </cell>
        </row>
        <row r="4088">
          <cell r="A4088" t="str">
            <v>12.001.090-0</v>
          </cell>
          <cell r="B4088" t="str">
            <v>ALVENARIA DE PEDRA EM ELEVACAO, DE UMA FACE, FEITA C/BL. DEPEDRA-DE-MAO, ALT. ATE 1,50M E ESP. ATE 0,35M</v>
          </cell>
          <cell r="C4088" t="str">
            <v>M3</v>
          </cell>
        </row>
        <row r="4089">
          <cell r="A4089" t="str">
            <v>12.001.095-0</v>
          </cell>
          <cell r="B4089" t="str">
            <v>ALVENARIA DE PEDRA EM ELEVACAO, DE UMA FACE, FEITA C/BL. DEPEDRA-DE-MAO, ALT. ATE 3,00M E ESP. ATE 0,35M</v>
          </cell>
          <cell r="C4089" t="str">
            <v>M3</v>
          </cell>
        </row>
        <row r="4090">
          <cell r="A4090" t="str">
            <v>12.001.100-0</v>
          </cell>
          <cell r="B4090" t="str">
            <v>ALVENARIA DE PEDRA EM ELEVACAO, DE DUAS FACES, FEITA C/BL. DE PEDRA-DE-MAO, ALT. ATE 1,50M E ESP. ATE 0,35M</v>
          </cell>
          <cell r="C4090" t="str">
            <v>M3</v>
          </cell>
        </row>
        <row r="4091">
          <cell r="A4091" t="str">
            <v>12.001.105-0</v>
          </cell>
          <cell r="B4091" t="str">
            <v>ALVENARIA DE PEDRA EM ELEVACAO, DE DUAS FACES, FEITA C/BL. DE PEDRA-DE-MAO, ALT. ATE 3,00M E ESP. ATE 0,35M</v>
          </cell>
          <cell r="C4091" t="str">
            <v>M3</v>
          </cell>
        </row>
        <row r="4092">
          <cell r="A4092" t="str">
            <v>12.001.115-0</v>
          </cell>
          <cell r="B4092" t="str">
            <v>JUNTAS REENTRANTES, EM ALVEN. DE PEDRA-DE-MAO</v>
          </cell>
          <cell r="C4092" t="str">
            <v>M2</v>
          </cell>
        </row>
        <row r="4093">
          <cell r="A4093" t="str">
            <v>12.001.999-0</v>
          </cell>
          <cell r="B4093" t="str">
            <v>INDICE 12.001ALVENARIA PEDRAS E FUNDACOES</v>
          </cell>
        </row>
        <row r="4094">
          <cell r="A4094" t="str">
            <v>12.002.010-0</v>
          </cell>
          <cell r="B4094" t="str">
            <v>ALVENARIA DE TIJ. MACICOS (7 X 10 X 20)CM, ATE 3,00M DE ALT.</v>
          </cell>
          <cell r="C4094" t="str">
            <v>M3</v>
          </cell>
        </row>
        <row r="4095">
          <cell r="A4095" t="str">
            <v>12.002.011-0</v>
          </cell>
          <cell r="B4095" t="str">
            <v>ALVENARIA DE TIJ. MACICOS (7 X 10 X 20)CM, ATE 1,50M DE ALT.</v>
          </cell>
          <cell r="C4095" t="str">
            <v>M3</v>
          </cell>
        </row>
        <row r="4096">
          <cell r="A4096" t="str">
            <v>12.002.015-0</v>
          </cell>
          <cell r="B4096" t="str">
            <v>ALVENARIA DE TIJ. MACICOS (7 X 10 X 20)CM, EM PAREDES DE 20CM, DE SUPERF. CORRIDA, ATE 3,00M DE ALT.</v>
          </cell>
          <cell r="C4096" t="str">
            <v>M2</v>
          </cell>
        </row>
        <row r="4097">
          <cell r="A4097" t="str">
            <v>12.002.016-0</v>
          </cell>
          <cell r="B4097" t="str">
            <v>ALVENARIA DE TIJ. MACICOS (7 X 10 X 20)CM, EM PAREDES DE 20CM, DE SUPERF. CORRIDA, ATE 1,50M DE ALT.</v>
          </cell>
          <cell r="C4097" t="str">
            <v>M2</v>
          </cell>
        </row>
        <row r="4098">
          <cell r="A4098" t="str">
            <v>12.002.020-0</v>
          </cell>
          <cell r="B4098" t="str">
            <v>ALVENARIA DE TIJ. MACICOS (7 X 10 X 20)CM, EM PAREDES DE 20CM, C/VAOS OU ARESTAS, ATE 3,00M DE ALT.</v>
          </cell>
          <cell r="C4098" t="str">
            <v>M2</v>
          </cell>
        </row>
        <row r="4099">
          <cell r="A4099" t="str">
            <v>12.002.025-0</v>
          </cell>
          <cell r="B4099" t="str">
            <v>ALVENARIA DE TIJ. MACICOS (7 X 10 X 20)CM, EM PAREDES DE 20CM, DE SUPERF. CORRIDA, DE 3,00 A 4,50M DE ALT.</v>
          </cell>
          <cell r="C4099" t="str">
            <v>M2</v>
          </cell>
        </row>
        <row r="4100">
          <cell r="A4100" t="str">
            <v>12.002.030-0</v>
          </cell>
          <cell r="B4100" t="str">
            <v>ALVENARIA DE TIJ. MACICOS (7 X 10 X 20)CM, EM PAREDES DE 20CM, C/VAOS OU ARESTAS, DE 3,00 A 4,50M DE ALT.</v>
          </cell>
          <cell r="C4100" t="str">
            <v>M2</v>
          </cell>
        </row>
        <row r="4101">
          <cell r="A4101" t="str">
            <v>12.002.035-1</v>
          </cell>
          <cell r="B4101" t="str">
            <v>ALVENARIA DE TIJ. MACICOS (7 X 10 X 20)CM, EM PAREDES DE 10CM, DE SUPERF. CORRIDA, ATE 3,00M DE ALT.</v>
          </cell>
          <cell r="C4101" t="str">
            <v>M2</v>
          </cell>
        </row>
        <row r="4102">
          <cell r="A4102" t="str">
            <v>12.002.036-0</v>
          </cell>
          <cell r="B4102" t="str">
            <v>ALVENARIA DE TIJ. MACICOS (7 X 10 X 20)CM, EM PAREDES DE 10CM, DE SUPERF. CORRIDA, ATE 1,50M DE ALT.</v>
          </cell>
          <cell r="C4102" t="str">
            <v>M2</v>
          </cell>
        </row>
        <row r="4103">
          <cell r="A4103" t="str">
            <v>12.002.040-0</v>
          </cell>
          <cell r="B4103" t="str">
            <v>ALVENARIA DE TIJ. MACICOS (7 X 10 X 20)CM, EM PAREDES DE 10CM, C/VAOS OU ARESTAS, ATE 3,00M DE ALT.</v>
          </cell>
          <cell r="C4103" t="str">
            <v>M2</v>
          </cell>
        </row>
        <row r="4104">
          <cell r="A4104" t="str">
            <v>12.002.045-0</v>
          </cell>
          <cell r="B4104" t="str">
            <v>ALVENARIA DE TIJ. MACICOS (7 X 10 X 20)CM, EM PAREDES DE 10CM, DE SUPERF. CORRIDA, DE 3,00 A 4,50M DE ALT.</v>
          </cell>
          <cell r="C4104" t="str">
            <v>M2</v>
          </cell>
        </row>
        <row r="4105">
          <cell r="A4105" t="str">
            <v>12.002.050-0</v>
          </cell>
          <cell r="B4105" t="str">
            <v>ALVENARIA DE TIJ. MACICOS (7 X 10 X 20)CM, EM PAREDES DE 10CM, C/VAOS OU ARESTAS, DE 3,00 A 4,50M DE ALT.</v>
          </cell>
          <cell r="C4105" t="str">
            <v>M2</v>
          </cell>
        </row>
        <row r="4106">
          <cell r="A4106" t="str">
            <v>12.002.060-1</v>
          </cell>
          <cell r="B4106" t="str">
            <v>ALVENARIA P/CX. ENTERRADA, ATE 0,80M DE PROF., DE TIJ. MACICOS (7 X 10 X 20)CM, EM PAREDES DE 10CM</v>
          </cell>
          <cell r="C4106" t="str">
            <v>M2</v>
          </cell>
        </row>
        <row r="4107">
          <cell r="A4107" t="str">
            <v>12.002.065-1</v>
          </cell>
          <cell r="B4107" t="str">
            <v>ALVENARIA P/CX. ENTERRADA, ATE 0,80M DE PROF., DE TIJ. MACICOS (7 X 10 X 20)CM, EM PAREDES DE 20CM</v>
          </cell>
          <cell r="C4107" t="str">
            <v>M2</v>
          </cell>
        </row>
        <row r="4108">
          <cell r="A4108" t="str">
            <v>12.002.070-1</v>
          </cell>
          <cell r="B4108" t="str">
            <v>ALVENARIA P/CX. ENTERRADA, DE 0,80 A 1,60M DE PROF., DE TIJ.MACICOS (7 X 10 X 20)CM, EM PAREDES DE 20CM</v>
          </cell>
          <cell r="C4108" t="str">
            <v>M2</v>
          </cell>
        </row>
        <row r="4109">
          <cell r="A4109" t="str">
            <v>12.002.080-0</v>
          </cell>
          <cell r="B4109" t="str">
            <v>ALVENARIA DE APERTO EM TIJ. MACICOS (7 X 10 X 20)CM INCLINADOS, EM PAREDES DE 20CM</v>
          </cell>
          <cell r="C4109" t="str">
            <v>M</v>
          </cell>
        </row>
        <row r="4110">
          <cell r="A4110" t="str">
            <v>12.002.085-0</v>
          </cell>
          <cell r="B4110" t="str">
            <v>ALVENARIA DE APERTO EM TIJ. MACICOS (7 X 10 X 20)CM INCLINADOS, EM PAREDES DE 10CM</v>
          </cell>
          <cell r="C4110" t="str">
            <v>M</v>
          </cell>
        </row>
        <row r="4111">
          <cell r="A4111" t="str">
            <v>12.002.999-0</v>
          </cell>
          <cell r="B4111" t="str">
            <v>INDICE 12.002ALVEN. TIJOLOS MACICOS</v>
          </cell>
        </row>
        <row r="4112">
          <cell r="A4112" t="str">
            <v>12.003.055-0</v>
          </cell>
          <cell r="B4112" t="str">
            <v>ALVENARIA DE TIJ. CERAM. FURADOS (10 X 20 X 20)CM, EM PAREDES DE 20CM, DE SUPERF. CORRIDA, ATE 3,00M DE ALT.</v>
          </cell>
          <cell r="C4112" t="str">
            <v>M2</v>
          </cell>
        </row>
        <row r="4113">
          <cell r="A4113" t="str">
            <v>12.003.056-0</v>
          </cell>
          <cell r="B4113" t="str">
            <v>ALVENARIA DE TIJ. CERAM. FURADOS (10 X 20 X 20)CM, EM PAREDES DE 20CM, DE SUPERF. CORRIDA, ATE 1,50M DE ALT.</v>
          </cell>
          <cell r="C4113" t="str">
            <v>M2</v>
          </cell>
        </row>
        <row r="4114">
          <cell r="A4114" t="str">
            <v>12.003.060-0</v>
          </cell>
          <cell r="B4114" t="str">
            <v>ALVENARIA DE TIJ. CERAM. FURADOS (10 X 20 X 20)CM, EM PAREDES DE 20CM, C/VAOS OU ARESTAS, ATE 3,00M DE ALT.</v>
          </cell>
          <cell r="C4114" t="str">
            <v>M2</v>
          </cell>
        </row>
        <row r="4115">
          <cell r="A4115" t="str">
            <v>12.003.065-0</v>
          </cell>
          <cell r="B4115" t="str">
            <v>ALVENARIA DE TIJ. CERAM. FURADOS (10 X 20 X 20)CM, EM PAREDES DE 20CM, DE SUPERF. CORRIDA, DE 3,00 A 4,50M DE ALT.</v>
          </cell>
          <cell r="C4115" t="str">
            <v>M2</v>
          </cell>
        </row>
        <row r="4116">
          <cell r="A4116" t="str">
            <v>12.003.070-0</v>
          </cell>
          <cell r="B4116" t="str">
            <v>ALVENARIA DE TIJ. CERAM. FURADOS (10 X 20 X 20)CM, EM PAREDES DE 20CM, C/VAOS OU ARESTAS, DE 3,00 A 4,50M DE ALT.</v>
          </cell>
          <cell r="C4116" t="str">
            <v>M2</v>
          </cell>
        </row>
        <row r="4117">
          <cell r="A4117" t="str">
            <v>12.003.075-1</v>
          </cell>
          <cell r="B4117" t="str">
            <v>ALVENARIA DE TIJ. CERAM. FURADOS (10 X 20 X 20)CM, EM PAREDES DE 10CM, DE SUPERF. CORRIDA, ATE 3,00M DE ALT.</v>
          </cell>
          <cell r="C4117" t="str">
            <v>M2</v>
          </cell>
        </row>
        <row r="4118">
          <cell r="A4118" t="str">
            <v>12.003.076-0</v>
          </cell>
          <cell r="B4118" t="str">
            <v>ALVENARIA DE TIJ. CERAM. FURADOS (10 X 20 X 20)CM, EM PAREDES DE 10CM, DE SUPERF. CORRIDA, ATE 1,50M DE ALT.</v>
          </cell>
          <cell r="C4118" t="str">
            <v>M2</v>
          </cell>
        </row>
        <row r="4119">
          <cell r="A4119" t="str">
            <v>12.003.080-0</v>
          </cell>
          <cell r="B4119" t="str">
            <v>ALVENARIA DE TIJ. CERAM. FURADOS (10 X 20 X 20)CM, EM PAREDES DE 10CM, C/VAOS OU ARESTAS, ATE 3,00M DE ALT.</v>
          </cell>
          <cell r="C4119" t="str">
            <v>M2</v>
          </cell>
        </row>
        <row r="4120">
          <cell r="A4120" t="str">
            <v>12.003.085-0</v>
          </cell>
          <cell r="B4120" t="str">
            <v>ALVENARIA DE TIJ. CERAM. FURADOS (10 X 20 X 20)CM, EM PAREDES DE 10CM, DE SUPERF. CORRIDA, DE 3,00 A 4,50M DE ALT.</v>
          </cell>
          <cell r="C4120" t="str">
            <v>M2</v>
          </cell>
        </row>
        <row r="4121">
          <cell r="A4121" t="str">
            <v>12.003.090-0</v>
          </cell>
          <cell r="B4121" t="str">
            <v>ALVENARIA DE TIJ. CERAM. FURADOS (10 X 20 X 20)CM, EM PAREDES DE 10CM, C/VAOS OU ARESTAS, DE 3,00 A 4,50M DE ALT.</v>
          </cell>
          <cell r="C4121" t="str">
            <v>M2</v>
          </cell>
        </row>
        <row r="4122">
          <cell r="A4122" t="str">
            <v>12.003.095-0</v>
          </cell>
          <cell r="B4122" t="str">
            <v>ALVENARIA DE TIJ. CERAM. FURADOS (10 X 20 X 30)CM, EM PAREDES DE 20CM, DE SUPERF. CORRIDA, ATE 3,00M DE ALT.</v>
          </cell>
          <cell r="C4122" t="str">
            <v>M2</v>
          </cell>
        </row>
        <row r="4123">
          <cell r="A4123" t="str">
            <v>12.003.096-0</v>
          </cell>
          <cell r="B4123" t="str">
            <v>ALVENARIA DE TIJ. CERAM. FURADOS (10 X 20 X 30)CM, EM PAREDES DE 20CM, DE SUPERF. CORRIDA, ATE 1,50M DE ALT.</v>
          </cell>
          <cell r="C4123" t="str">
            <v>M2</v>
          </cell>
        </row>
        <row r="4124">
          <cell r="A4124" t="str">
            <v>12.003.100-0</v>
          </cell>
          <cell r="B4124" t="str">
            <v>ALVENARIA DE TIJ. CERAM. FURADOS (10 X 20 X 30)CM, EM PAREDES DE 20CM, C/VAOS OU ARESTAS, ATE 3,00M DE ALT.</v>
          </cell>
          <cell r="C4124" t="str">
            <v>M2</v>
          </cell>
        </row>
        <row r="4125">
          <cell r="A4125" t="str">
            <v>12.003.105-0</v>
          </cell>
          <cell r="B4125" t="str">
            <v>ALVENARIA DE TIJ. CERAM. FURADOS (10 X 20 X 30)CM, EM PAREDES DE 20CM, DE SUPERF. CORRIDA, DE 3,00 A 4,50M DE ALT.</v>
          </cell>
          <cell r="C4125" t="str">
            <v>M2</v>
          </cell>
        </row>
        <row r="4126">
          <cell r="A4126" t="str">
            <v>12.003.110-0</v>
          </cell>
          <cell r="B4126" t="str">
            <v>ALVENARIA DE TIJ. CERAM. FURADOS (10 X 20 X 30)CM, EM PAREDES DE 20CM, C/VAOS OU ARESTAS, DE 3,00 A 4,50M DE ALT.</v>
          </cell>
          <cell r="C4126" t="str">
            <v>M2</v>
          </cell>
        </row>
        <row r="4127">
          <cell r="A4127" t="str">
            <v>12.003.115-0</v>
          </cell>
          <cell r="B4127" t="str">
            <v>ALVENARIA DE TIJ. CERAM. FURADOS (10 X 20 X 30)CM, EM PAREDES DE 10CM, DE SUPERF. CORRIDA, ATE 3,00M DE ALT.</v>
          </cell>
          <cell r="C4127" t="str">
            <v>M2</v>
          </cell>
        </row>
        <row r="4128">
          <cell r="A4128" t="str">
            <v>12.003.116-0</v>
          </cell>
          <cell r="B4128" t="str">
            <v>ALVENARIA DE TIJ. CERAM. FURADOS (10 X 20 X 30)CM, EM PAREDES DE 10CM, DE SUPERF. CORRIDA, ATE 1,50M DE ALT.</v>
          </cell>
          <cell r="C4128" t="str">
            <v>M2</v>
          </cell>
        </row>
        <row r="4129">
          <cell r="A4129" t="str">
            <v>12.003.120-0</v>
          </cell>
          <cell r="B4129" t="str">
            <v>ALVENARIA DE TIJ. CERAM. FURADOS (10 X 20 X 30)CM, EM PAREDES DE 10CM, C/VAOS OU ARESTAS, ATE 3,00M DE ALT.</v>
          </cell>
          <cell r="C4129" t="str">
            <v>M2</v>
          </cell>
        </row>
        <row r="4130">
          <cell r="A4130" t="str">
            <v>12.003.125-0</v>
          </cell>
          <cell r="B4130" t="str">
            <v>ALVENARIA DE TIJ. CERAM. FURADOS (10 X 20 X 30)CM, EM PAREDES DE 10CM, DE SUPERF. CORRIDA, DE 3,00 A 4,50M DE ALT.</v>
          </cell>
          <cell r="C4130" t="str">
            <v>M2</v>
          </cell>
        </row>
        <row r="4131">
          <cell r="A4131" t="str">
            <v>12.003.150-0</v>
          </cell>
          <cell r="B4131" t="str">
            <v>ALVENARIA DE TIJ. CERAM. FURADOS (10 X 20 X 30)CM, EM PAREDES DE 10CM, C/VAOS OU ARESTAS, DE 3,00 A 4,50M DE ALT.</v>
          </cell>
          <cell r="C4131" t="str">
            <v>M2</v>
          </cell>
        </row>
        <row r="4132">
          <cell r="A4132" t="str">
            <v>12.003.999-0</v>
          </cell>
          <cell r="B4132" t="str">
            <v>INDICE 12.003ALVEN. TIJOLOS CERAMICOS.</v>
          </cell>
        </row>
        <row r="4133">
          <cell r="A4133" t="str">
            <v>12.004.160-0</v>
          </cell>
          <cell r="B4133" t="str">
            <v>ALVENARIA DE TIJ. REFRATARIOS APARENTES (7 X 10 X 20)CM, EMPAREDES DE 10CM DE ESP., C/VAOS E ARESTAS</v>
          </cell>
          <cell r="C4133" t="str">
            <v>M2</v>
          </cell>
        </row>
        <row r="4134">
          <cell r="A4134" t="str">
            <v>12.004.999-0</v>
          </cell>
          <cell r="B4134" t="str">
            <v>INDICE 12.004ALVEN.TIJOLOS CERAMICOS APARENTES</v>
          </cell>
        </row>
        <row r="4135">
          <cell r="A4135" t="str">
            <v>12.005.010-0</v>
          </cell>
          <cell r="B4135" t="str">
            <v>ALVENARIA DE BL. DE CONCR. (10 X 20 X 40)CM, EM PAREDES DE 10CM, DE SUPERF. CORRIDA, ATE 3,00M DE ALT.</v>
          </cell>
          <cell r="C4135" t="str">
            <v>M2</v>
          </cell>
        </row>
        <row r="4136">
          <cell r="A4136" t="str">
            <v>12.005.015-0</v>
          </cell>
          <cell r="B4136" t="str">
            <v>ALVENARIA DE BL. DE CONCR. (10 X 20 X 40)CM, EM PAREDES DE 10CM, C/VAOS OU ARESTAS, ATE 3,00M DE ALT.</v>
          </cell>
          <cell r="C4136" t="str">
            <v>M2</v>
          </cell>
        </row>
        <row r="4137">
          <cell r="A4137" t="str">
            <v>12.005.020-0</v>
          </cell>
          <cell r="B4137" t="str">
            <v>ALVENARIA DE BL. DE CONCR. (10 X 20 X 40)CM, EM PAREDES DE 10CM, DE SUPERF. CORRIDA, DE 3,00 A 4,50M DE ALT.</v>
          </cell>
          <cell r="C4137" t="str">
            <v>M2</v>
          </cell>
        </row>
        <row r="4138">
          <cell r="A4138" t="str">
            <v>12.005.025-0</v>
          </cell>
          <cell r="B4138" t="str">
            <v>ALVENARIA DE BL. DE CONCR. (10 X 20 X 40)CM, EM PAREDES DE 10CM, C/VAOS OU ARESTAS, DE 3,00 A 4,50M DE ALT.</v>
          </cell>
          <cell r="C4138" t="str">
            <v>M2</v>
          </cell>
        </row>
        <row r="4139">
          <cell r="A4139" t="str">
            <v>12.005.080-0</v>
          </cell>
          <cell r="B4139" t="str">
            <v>ALVENARIA DE BL. DE CONCR. (20 X 20 X 40)CM, EM PAREDES DE 20CM, DE SUPERF. CORRIDA, ATE 3,00M DE ALT.</v>
          </cell>
          <cell r="C4139" t="str">
            <v>M2</v>
          </cell>
        </row>
        <row r="4140">
          <cell r="A4140" t="str">
            <v>12.005.085-1</v>
          </cell>
          <cell r="B4140" t="str">
            <v>ALVENARIA DE BL. DE CONCR. (20 X 20 X 40)CM, EM PAREDES DE 20CM, C/VAOS OU ARESTAS, ATE 3,00M DE ALT.</v>
          </cell>
          <cell r="C4140" t="str">
            <v>M2</v>
          </cell>
        </row>
        <row r="4141">
          <cell r="A4141" t="str">
            <v>12.005.090-0</v>
          </cell>
          <cell r="B4141" t="str">
            <v>ALVENARIA DE BL. DE CONCR. (20 X 20 X 40)CM, EM PAREDES DE 20CM, DE SUPERF. CORRIDA, DE 3,00 A 4,50M DE ALT.</v>
          </cell>
          <cell r="C4141" t="str">
            <v>M2</v>
          </cell>
        </row>
        <row r="4142">
          <cell r="A4142" t="str">
            <v>12.005.095-1</v>
          </cell>
          <cell r="B4142" t="str">
            <v>ALVENARIA DE BL. DE CONCR. (20 X 20 X 40)CM, EM PAREDES DE 20CM, C/VAOS OU ARESTAS, DE 3,00 A 4,50M DE ALT.</v>
          </cell>
          <cell r="C4142" t="str">
            <v>M2</v>
          </cell>
        </row>
        <row r="4143">
          <cell r="A4143" t="str">
            <v>12.005.130-1</v>
          </cell>
          <cell r="B4143" t="str">
            <v>ALVENARIA P/CX. ENTERRADAS, ATE 0,80M DE PROF., C/BL. DE CONCR. 10 X 20 X 40CM, EM PAREDES DE MEIA VEZ</v>
          </cell>
          <cell r="C4143" t="str">
            <v>M2</v>
          </cell>
        </row>
        <row r="4144">
          <cell r="A4144" t="str">
            <v>12.005.135-1</v>
          </cell>
          <cell r="B4144" t="str">
            <v>ALVENARIA P/CX. ENTERRADAS, ATE 1,60M DE PROF., C/BL. DE CONCR., 10 X 20 X 40CM, EM PAREDES DE UMA VEZ</v>
          </cell>
          <cell r="C4144" t="str">
            <v>M2</v>
          </cell>
        </row>
        <row r="4145">
          <cell r="A4145" t="str">
            <v>12.005.140-1</v>
          </cell>
          <cell r="B4145" t="str">
            <v>ALVENARIA P/CX. ENTERRADAS, ATE 3,00M DE PROF., C/BL. DE CONCR. 10 X 20 X 40CM, EM PAREDES DE UMA VEZ</v>
          </cell>
          <cell r="C4145" t="str">
            <v>M2</v>
          </cell>
        </row>
        <row r="4146">
          <cell r="A4146" t="str">
            <v>12.005.999-0</v>
          </cell>
          <cell r="B4146" t="str">
            <v>INDICE 12.005ALVEN.BLOCOS DE CONCRETO</v>
          </cell>
        </row>
        <row r="4147">
          <cell r="A4147" t="str">
            <v>12.006.010-0</v>
          </cell>
          <cell r="B4147" t="str">
            <v>PAREDE DE BL. CERAM. VAZADOS (COBOGO), DE (10 X 10 X 10)CM,LEVANDO UM VERGALHAO DE 4,2MM</v>
          </cell>
          <cell r="C4147" t="str">
            <v>M2</v>
          </cell>
        </row>
        <row r="4148">
          <cell r="A4148" t="str">
            <v>12.006.999-0</v>
          </cell>
          <cell r="B4148" t="str">
            <v>INDICE 12.006PAREDES BLOCOS VAZADOS</v>
          </cell>
        </row>
        <row r="4149">
          <cell r="A4149" t="str">
            <v>12.007.010-0</v>
          </cell>
          <cell r="B4149" t="str">
            <v>PAREDE DE BL. VAZADOS (COBOGO) DE CIM. E AREIA, C/PESO DE 0,8KG, DE (26 X 14 X 8)CM</v>
          </cell>
          <cell r="C4149" t="str">
            <v>M2</v>
          </cell>
        </row>
        <row r="4150">
          <cell r="A4150" t="str">
            <v>12.007.015-0</v>
          </cell>
          <cell r="B4150" t="str">
            <v>PAREDE DE BL. VAZADOS (COBOGO) DE CIM. E AREIA, C/PESO DE 4,6KG, DE (29 X 29 X 6)CM</v>
          </cell>
          <cell r="C4150" t="str">
            <v>M2</v>
          </cell>
        </row>
        <row r="4151">
          <cell r="A4151" t="str">
            <v>12.007.020-0</v>
          </cell>
          <cell r="B4151" t="str">
            <v>PAREDE DE BL. VAZADOS (COBOGO) DE CIM. E AREIA, C/PESO DE 11,2KG, DE (39 X 39 X 7)CM</v>
          </cell>
          <cell r="C4151" t="str">
            <v>M2</v>
          </cell>
        </row>
        <row r="4152">
          <cell r="A4152" t="str">
            <v>12.007.025-0</v>
          </cell>
          <cell r="B4152" t="str">
            <v>PAREDE DE BL. VAZADOS (COBOGO) DE CIM. E AREIA, C/PESO DE 4KG, DE (39 X 29 X 10)CM</v>
          </cell>
          <cell r="C4152" t="str">
            <v>M2</v>
          </cell>
        </row>
        <row r="4153">
          <cell r="A4153" t="str">
            <v>12.007.030-0</v>
          </cell>
          <cell r="B4153" t="str">
            <v>PAREDE DE BL. VAZADOS (COBOGO) DE CIM. E AREIA, C/PESO DE 5KG, DE (39 X 22 X 15)CM</v>
          </cell>
          <cell r="C4153" t="str">
            <v>M2</v>
          </cell>
        </row>
        <row r="4154">
          <cell r="A4154" t="str">
            <v>12.007.040-0</v>
          </cell>
          <cell r="B4154" t="str">
            <v>PAREDE DE BL. VAZADOS (COBOGO) DE CIM. E AREIA, C/PESO DE 2,2KG, DE (40 X 10 X 10)CM</v>
          </cell>
          <cell r="C4154" t="str">
            <v>M2</v>
          </cell>
        </row>
        <row r="4155">
          <cell r="A4155" t="str">
            <v>12.007.045-0</v>
          </cell>
          <cell r="B4155" t="str">
            <v>PAREDE DE BL. VAZADOS (COBOGO) DE CIM. E AREIA, C/PESO DE 11,2KG, DE (33 X 33 X 10)CM</v>
          </cell>
          <cell r="C4155" t="str">
            <v>M2</v>
          </cell>
        </row>
        <row r="4156">
          <cell r="A4156" t="str">
            <v>12.007.999-0</v>
          </cell>
          <cell r="B4156" t="str">
            <v>INDICE 12.007PAREDES BLOCOS VAZADOS TIPO NEO-REX.</v>
          </cell>
        </row>
        <row r="4157">
          <cell r="A4157" t="str">
            <v>12.008.015-0</v>
          </cell>
          <cell r="B4157" t="str">
            <v>PAREDE DE BL. VAZADOS (COBOGO), EM PLACAS DE CONCR. (50 X 50X 5)CM, FUROS QUADRADOS</v>
          </cell>
          <cell r="C4157" t="str">
            <v>M2</v>
          </cell>
        </row>
        <row r="4158">
          <cell r="A4158" t="str">
            <v>12.008.999-0</v>
          </cell>
          <cell r="B4158" t="str">
            <v>INDICE 12.008PAREDES BLOCOS VAZADOS E PLACAS</v>
          </cell>
        </row>
        <row r="4159">
          <cell r="A4159" t="str">
            <v>12.009.001-0</v>
          </cell>
          <cell r="B4159" t="str">
            <v>PAREDE DE BL. DE VIDRO NACIONAL, TIPO VENEZIANA, (8 X 10 X 20)CM</v>
          </cell>
          <cell r="C4159" t="str">
            <v>M2</v>
          </cell>
        </row>
        <row r="4160">
          <cell r="A4160" t="str">
            <v>12.009.006-0</v>
          </cell>
          <cell r="B4160" t="str">
            <v>PAREDE DE BL. DE VIDRO NACIONAL (20 X 20 X 10)CM</v>
          </cell>
          <cell r="C4160" t="str">
            <v>M2</v>
          </cell>
        </row>
        <row r="4161">
          <cell r="A4161" t="str">
            <v>12.009.999-0</v>
          </cell>
          <cell r="B4161" t="str">
            <v>INDICE 12.009PAREDES DE BLOCOS DE VIDROS</v>
          </cell>
        </row>
        <row r="4162">
          <cell r="A4162" t="str">
            <v>12.010.010-0</v>
          </cell>
          <cell r="B4162" t="str">
            <v>ALVENARIA DE BL. DE CONCR. CELULAR, MED. 10 X 30 X 60CM, EMPAREDES DE 0,10M DE ESP.</v>
          </cell>
          <cell r="C4162" t="str">
            <v>M2</v>
          </cell>
        </row>
        <row r="4163">
          <cell r="A4163" t="str">
            <v>12.010.015-0</v>
          </cell>
          <cell r="B4163" t="str">
            <v>ALVENARIA DE BL. DE CONCR. CELULAR, MED. 20 X 30 X 60CM, EMPAREDES DE 0,20M DE ESP.</v>
          </cell>
          <cell r="C4163" t="str">
            <v>M2</v>
          </cell>
        </row>
        <row r="4164">
          <cell r="A4164" t="str">
            <v>12.010.999-0</v>
          </cell>
          <cell r="B4164" t="str">
            <v>INDICE 12.010ALVEN. BLOCOS PUMEX</v>
          </cell>
        </row>
        <row r="4165">
          <cell r="A4165" t="str">
            <v>12.012.001-0</v>
          </cell>
          <cell r="B4165" t="str">
            <v>PAREDE DIVISORIA EM PAINEL CEGO, DE CHAPA DE FIBRA DE MAD.,DE 12MM DE ESP.</v>
          </cell>
          <cell r="C4165" t="str">
            <v>M2</v>
          </cell>
        </row>
        <row r="4166">
          <cell r="A4166" t="str">
            <v>12.012.002-0</v>
          </cell>
          <cell r="B4166" t="str">
            <v>PAREDE DIVISORIA EM PAINEL DE CHAPA DE FIBRA DE MAD., DE 12MM E VIDRO 4MM NA PARTE SUPERIOR</v>
          </cell>
          <cell r="C4166" t="str">
            <v>M2</v>
          </cell>
        </row>
        <row r="4167">
          <cell r="A4167" t="str">
            <v>12.012.999-0</v>
          </cell>
          <cell r="B4167" t="str">
            <v>INDICE 12.012PAREDE DIVISORIA</v>
          </cell>
        </row>
        <row r="4168">
          <cell r="A4168" t="str">
            <v>12.013.010-0</v>
          </cell>
          <cell r="B4168" t="str">
            <v>PAREDE DIVISORIA TIPO FL. DE PORTA DE COMP. DE 60, 70 OU 80X 210CM, ESP. DE 35MM</v>
          </cell>
          <cell r="C4168" t="str">
            <v>M2</v>
          </cell>
        </row>
        <row r="4169">
          <cell r="A4169" t="str">
            <v>12.013.999-0</v>
          </cell>
          <cell r="B4169" t="str">
            <v>INDICE 12.013PAREDE DIVISORIA EM MODULOS</v>
          </cell>
        </row>
        <row r="4170">
          <cell r="A4170" t="str">
            <v>12.015.005-0</v>
          </cell>
          <cell r="B4170" t="str">
            <v>PAREDE DIVISORIA C/ 35MM DE ESP., PAINEL DE CHAPA DE FIBRA DE MAD. C/LAMIN.MELAMINICO, MIOLO EM COLMEIA</v>
          </cell>
          <cell r="C4170" t="str">
            <v>M2</v>
          </cell>
        </row>
        <row r="4171">
          <cell r="A4171" t="str">
            <v>12.015.010-0</v>
          </cell>
          <cell r="B4171" t="str">
            <v>PAREDE DIVISORIA C/ 35MM DE ESP., PAINEL DE CHAPA DE FIBRA DE MAD. C/CHAPA LAMIN. MELAMINICO, MIOLO EM VERMICULITA</v>
          </cell>
          <cell r="C4171" t="str">
            <v>M2</v>
          </cell>
        </row>
        <row r="4172">
          <cell r="A4172" t="str">
            <v>12.015.015-0</v>
          </cell>
          <cell r="B4172" t="str">
            <v>PAREDE DIVISORIA C/ 35MM DE ESP., PAINEL DE CHAPA LAMINADA(COMPOSTA DE CELULOSE C/RESINA, PRENSADA EM AUTO-CLAVE)</v>
          </cell>
          <cell r="C4172" t="str">
            <v>M2</v>
          </cell>
        </row>
        <row r="4173">
          <cell r="A4173" t="str">
            <v>12.015.020-0</v>
          </cell>
          <cell r="B4173" t="str">
            <v>PAREDE DIVISORIA C/ 35MM DE ESP., PAINEL CHAPA LAMINADA(COMP. DE CELULOSE C/RESINA, PRENSADA AUTO-CLAVE, MIOLO VERMICUL.</v>
          </cell>
          <cell r="C4173" t="str">
            <v>M2</v>
          </cell>
        </row>
        <row r="4174">
          <cell r="A4174" t="str">
            <v>12.015.030-0</v>
          </cell>
          <cell r="B4174" t="str">
            <v>PAREDE DIVISORIA C/ 35MM DE ESP., PAINEL-VIDRO, REVEST. C/LAMIN. MELAMINICO, MIOLO EM COLMEIA</v>
          </cell>
          <cell r="C4174" t="str">
            <v>M2</v>
          </cell>
        </row>
        <row r="4175">
          <cell r="A4175" t="str">
            <v>12.015.035-0</v>
          </cell>
          <cell r="B4175" t="str">
            <v>PAREDE DIVISORIA C/ 35MM DE ESP., PAINEL-VIDRO, REVEST. C/LAMIN. MELAMINICO, MIOLO EM VERMICULITA</v>
          </cell>
          <cell r="C4175" t="str">
            <v>M2</v>
          </cell>
        </row>
        <row r="4176">
          <cell r="A4176" t="str">
            <v>12.015.040-0</v>
          </cell>
          <cell r="B4176" t="str">
            <v>PAREDE DIVISORIA C/ 35MM DE ESP., PAINEL-VIDRO, REVEST. C/CHPA LAMIN., MIOLO EM COLMEIA</v>
          </cell>
          <cell r="C4176" t="str">
            <v>M2</v>
          </cell>
        </row>
        <row r="4177">
          <cell r="A4177" t="str">
            <v>12.015.045-0</v>
          </cell>
          <cell r="B4177" t="str">
            <v>PAREDE DIVISORIA C/ 35MM DE ESP., PAINEL-VIDRO, REVEST. C/CHAPA LAMIN., MIOLO EM VERMICULITA</v>
          </cell>
          <cell r="C4177" t="str">
            <v>M2</v>
          </cell>
        </row>
        <row r="4178">
          <cell r="A4178" t="str">
            <v>12.015.060-0</v>
          </cell>
          <cell r="B4178" t="str">
            <v>PAREDE DIVISORIA C/ 35MM DE ESP., PAINEL-VIDRO-PAINEL, REVEST. C/LAMIN. MELAMINICO, MIOLO EM COLMEIA</v>
          </cell>
          <cell r="C4178" t="str">
            <v>M2</v>
          </cell>
        </row>
        <row r="4179">
          <cell r="A4179" t="str">
            <v>12.015.065-0</v>
          </cell>
          <cell r="B4179" t="str">
            <v>PAREDE DIVISORIA C/ 35MM DE ESP., PAINEL-VIDRO-PAINEL, REVEST. C/LAMIN. MELAMINICO, MIOLO EM VERMICULITA</v>
          </cell>
          <cell r="C4179" t="str">
            <v>M2</v>
          </cell>
        </row>
        <row r="4180">
          <cell r="A4180" t="str">
            <v>12.015.070-0</v>
          </cell>
          <cell r="B4180" t="str">
            <v>PAREDE DIVISORIA C/ 35MM DE ESP., PAINEL-VIDRO-PAINEL, REVEST. C/CHAPA LAMIN., MIOLO EM COLMEIA</v>
          </cell>
          <cell r="C4180" t="str">
            <v>M2</v>
          </cell>
        </row>
        <row r="4181">
          <cell r="A4181" t="str">
            <v>12.015.075-0</v>
          </cell>
          <cell r="B4181" t="str">
            <v>PAREDE DIVISORIA C/ 35MM DE ESP., PAINEL-VIDRO-PAINEL, REVEST. C/CHAPA LAMIN., MIOLO EM VERMICULITA</v>
          </cell>
          <cell r="C4181" t="str">
            <v>M2</v>
          </cell>
        </row>
        <row r="4182">
          <cell r="A4182" t="str">
            <v>12.015.999-0</v>
          </cell>
          <cell r="B4182" t="str">
            <v>INDICE 12.015PAREDE DIVISORIA DURATEX</v>
          </cell>
        </row>
        <row r="4183">
          <cell r="A4183" t="str">
            <v>12.020.001-0</v>
          </cell>
          <cell r="B4183" t="str">
            <v>PAREDE DIVISORIA P/SANIT. E BANHEIROS, DE MARMORITE, ESP. DE3,5CM, ESPELHO C/ 5CM</v>
          </cell>
          <cell r="C4183" t="str">
            <v>M2</v>
          </cell>
        </row>
        <row r="4184">
          <cell r="A4184" t="str">
            <v>12.020.999-0</v>
          </cell>
          <cell r="B4184" t="str">
            <v>INDICE 12.020PAREDE DIVISORIA, SANITARIO E BANHEIRO</v>
          </cell>
        </row>
        <row r="4185">
          <cell r="A4185" t="str">
            <v>12.025.001-0</v>
          </cell>
          <cell r="B4185" t="str">
            <v>PAREDE DIVISORIA P/SANIT. EM PLACA DE MARMORE BRANCO, ESP. DE 3CM</v>
          </cell>
          <cell r="C4185" t="str">
            <v>M2</v>
          </cell>
        </row>
        <row r="4186">
          <cell r="A4186" t="str">
            <v>12.025.999-0</v>
          </cell>
          <cell r="B4186" t="str">
            <v>INDICE 12.025PAREDE DIVISORIA SANIT.(MARMORE)</v>
          </cell>
        </row>
        <row r="4187">
          <cell r="A4187" t="str">
            <v>12.030.001-0</v>
          </cell>
          <cell r="B4187" t="str">
            <v>PAREDE DIVISORIA P/SANIT. E BANHEIROS, EM PLACA DE CONCR. ARMADO</v>
          </cell>
          <cell r="C4187" t="str">
            <v>M2</v>
          </cell>
        </row>
        <row r="4188">
          <cell r="A4188" t="str">
            <v>12.030.999-0</v>
          </cell>
          <cell r="B4188" t="str">
            <v>INDICE 12.030PAREDE DIVISORIA SANIT.BANHEIRO - CONCRETO</v>
          </cell>
        </row>
        <row r="4189">
          <cell r="A4189" t="str">
            <v>12.050.001-0</v>
          </cell>
          <cell r="B4189" t="str">
            <v>ALVENARIA ESTRUTURAL DE TIJ. CERAM. (14 X 19 X 29)CM, APARENTES, ESP. DE 14CM, P/SUPERF. C/VAOS E ARESTAS</v>
          </cell>
          <cell r="C4189" t="str">
            <v>M2</v>
          </cell>
        </row>
        <row r="4190">
          <cell r="A4190" t="str">
            <v>12.050.005-0</v>
          </cell>
          <cell r="B4190" t="str">
            <v>ALVENARIA ESTRUTURAL DE TIJ. CERAM. "U" (14 X 19 X 29)CM, APARENTES, ESP. DE 14CM, P/CINTAS E VERGAS DE AMARRACAO</v>
          </cell>
          <cell r="C4190" t="str">
            <v>M</v>
          </cell>
        </row>
        <row r="4191">
          <cell r="A4191" t="str">
            <v>12.050.010-0</v>
          </cell>
          <cell r="B4191" t="str">
            <v>ALVENARIA ESTRUTURAL DE TIJ. CERAM. "L" (14 X 19 X 29)CM, APARENTES, ESP. DE 14CM, P/CINTAS DE APOIO DE LAJE PRE-MOLD.</v>
          </cell>
          <cell r="C4191" t="str">
            <v>M</v>
          </cell>
        </row>
        <row r="4192">
          <cell r="A4192" t="str">
            <v>12.050.015-0</v>
          </cell>
          <cell r="B4192" t="str">
            <v>REVESTIMENTO DE VIGAS DE CONCR. C/PLACAS DE TIJ. CERAM. (14X 19 X 29)CM, APARENTES</v>
          </cell>
          <cell r="C4192" t="str">
            <v>M2</v>
          </cell>
        </row>
        <row r="4193">
          <cell r="A4193" t="str">
            <v>12.050.020-0</v>
          </cell>
          <cell r="B4193" t="str">
            <v>ALVENARIA ESTRUTURAL DE TIJ. CERAM. (14 X 19 X 29)CM, APARENTES, ESP. DE 14CM, P/EXEC. DE EMPENAS DE COBERT.</v>
          </cell>
          <cell r="C4193" t="str">
            <v>M2</v>
          </cell>
        </row>
        <row r="4194">
          <cell r="A4194" t="str">
            <v>12.050.999-0</v>
          </cell>
          <cell r="B4194" t="str">
            <v>FAMILIA 12.050</v>
          </cell>
        </row>
        <row r="4195">
          <cell r="A4195" t="str">
            <v>CATEGORIA 13 - REVESTIMENTO DE PAREDES, TETOS E PISOS</v>
          </cell>
        </row>
        <row r="4197">
          <cell r="A4197" t="str">
            <v>13.001.001-0</v>
          </cell>
          <cell r="B4197" t="str">
            <v>UNIDADE DE REF. P/REVESTIM. ESPECIAL EM MASSA UNICA TRABALHADA EM ALTO OU BAIXO RELEVO</v>
          </cell>
          <cell r="C4197" t="str">
            <v>UR</v>
          </cell>
        </row>
        <row r="4198">
          <cell r="A4198" t="str">
            <v>13.001.008-0</v>
          </cell>
          <cell r="B4198" t="str">
            <v>CHAPISCO DE SUPERF. DE CONCR. OU ALVEN., C/ARG. DE CIM. E AREIA 1:2 ESP. 9MM</v>
          </cell>
          <cell r="C4198" t="str">
            <v>M2</v>
          </cell>
        </row>
        <row r="4199">
          <cell r="A4199" t="str">
            <v>13.001.009-0</v>
          </cell>
          <cell r="B4199" t="str">
            <v>CHAPISCO DE SUPERF. DE CONCR. OU ALVEN., C/ARG. DE CIM. E AREIA 1:2 ESP. 9MM, C/ 80KG DE LATEX P/M3</v>
          </cell>
          <cell r="C4199" t="str">
            <v>M2</v>
          </cell>
        </row>
        <row r="4200">
          <cell r="A4200" t="str">
            <v>13.001.010-1</v>
          </cell>
          <cell r="B4200" t="str">
            <v>CHAPISCO DE SUPERF. DE CONCR. OU ALVEN., C/ARG. DE CIM. E AREIA 1:3 ESP. 9MM</v>
          </cell>
          <cell r="C4200" t="str">
            <v>M2</v>
          </cell>
        </row>
        <row r="4201">
          <cell r="A4201" t="str">
            <v>13.001.011-0</v>
          </cell>
          <cell r="B4201" t="str">
            <v>CHAPISCO DE SUPERF. DE CONCR. OU ALVEN., C/ARG. DE CIM. E AREIA 1:3 ESP. 9MM, C/ 80KG DE LATEX P/M3</v>
          </cell>
          <cell r="C4201" t="str">
            <v>M2</v>
          </cell>
        </row>
        <row r="4202">
          <cell r="A4202" t="str">
            <v>13.001.013-0</v>
          </cell>
          <cell r="B4202" t="str">
            <v>REVESTIMENTO CHAPISC. DE SUPERF. DE CONCR. OU ALVEN., USANDOMAQ. MANUAL, C/ARG. DE CIM. E AREIA 1:6</v>
          </cell>
          <cell r="C4202" t="str">
            <v>M2</v>
          </cell>
        </row>
        <row r="4203">
          <cell r="A4203" t="str">
            <v>13.001.014-0</v>
          </cell>
          <cell r="B4203" t="str">
            <v>REVESTIMENTO CHAPISC. DE CIM. E AREIA 1:3, PENEIRADO, ESP. 9MM, APLIC. SOBRE EMBOCO EXISTENTE</v>
          </cell>
          <cell r="C4203" t="str">
            <v>M2</v>
          </cell>
        </row>
        <row r="4204">
          <cell r="A4204" t="str">
            <v>13.001.015-0</v>
          </cell>
          <cell r="B4204" t="str">
            <v>EMBOCO C/ARG. DE CIM. E AREIA 1:1,5, ESP. 1,5CM, INCL. CHAPISCO DE CIM. E AREIA 1:3, ESP. 9MM</v>
          </cell>
          <cell r="C4204" t="str">
            <v>M2</v>
          </cell>
        </row>
        <row r="4205">
          <cell r="A4205" t="str">
            <v>13.001.020-1</v>
          </cell>
          <cell r="B4205" t="str">
            <v>EMBOCO C/ARG. DE CIM. E AREIA 1:2, ESP. 1,5CM, INCL. CHAPISCO DE CIM. E AREIA 1:3, ESP. 9MM</v>
          </cell>
          <cell r="C4205" t="str">
            <v>M2</v>
          </cell>
        </row>
        <row r="4206">
          <cell r="A4206" t="str">
            <v>13.001.025-1</v>
          </cell>
          <cell r="B4206" t="str">
            <v>EMBOCO C/ARG. DE CIM. E AREIA 1:3, ESP. 1,5CM, INCL. CHAPISCO DE CIM. E AREIA 1:3, ESP. 9MM</v>
          </cell>
          <cell r="C4206" t="str">
            <v>M2</v>
          </cell>
        </row>
        <row r="4207">
          <cell r="A4207" t="str">
            <v>13.001.026-0</v>
          </cell>
          <cell r="B4207" t="str">
            <v>EMBOCO C/ARG. DE CIM. E AREIA 1:3, ESP. 2CM, INCL. CHAPISCODE CIM. E AREIA 1:3, ESP. 9MM</v>
          </cell>
          <cell r="C4207" t="str">
            <v>M2</v>
          </cell>
        </row>
        <row r="4208">
          <cell r="A4208" t="str">
            <v>13.001.030-1</v>
          </cell>
          <cell r="B4208" t="str">
            <v>EMBOCO C/ARG. DE CIM. E AREIA 1:4, ESP. 1,5CM, INCL. CHAPISCO DE CIM. E AREIA 1:3, ESP. 9MM</v>
          </cell>
          <cell r="C4208" t="str">
            <v>M2</v>
          </cell>
        </row>
        <row r="4209">
          <cell r="A4209" t="str">
            <v>13.001.031-0</v>
          </cell>
          <cell r="B4209" t="str">
            <v>EMBOCO C/ARG. DE CIM. E AREIA 1:3, ESP. 2,5CM, C/COR. APLIC.SOBRE CHAPISCO, EXCL. ESTE</v>
          </cell>
          <cell r="C4209" t="str">
            <v>M2</v>
          </cell>
        </row>
        <row r="4210">
          <cell r="A4210" t="str">
            <v>13.001.050-1</v>
          </cell>
          <cell r="B4210" t="str">
            <v>REVESTIMENTO EXT., DE UMA VEZ, C/ARG. DE CIM. E AREIA PRETADE EMBOCO 1:2, ESP. 3CM, INCL. CHAPISCO</v>
          </cell>
          <cell r="C4210" t="str">
            <v>M2</v>
          </cell>
        </row>
        <row r="4211">
          <cell r="A4211" t="str">
            <v>13.001.055-1</v>
          </cell>
          <cell r="B4211" t="str">
            <v>REVESTIMENTO EXT., DE UMA VEZ, C/ARG. DE CIM. E AREIA PRETADE EMBOCO 1:4, ESP. 3CM, INCL. CHAPISCO</v>
          </cell>
          <cell r="C4211" t="str">
            <v>M2</v>
          </cell>
        </row>
        <row r="4212">
          <cell r="A4212" t="str">
            <v>13.001.060-1</v>
          </cell>
          <cell r="B4212" t="str">
            <v>REVESTIMENTO EXT., DE UMA VEZ, C/ARG. DE CIM. E AREIA PRETADE EMBOCO 1:6, ESP. 3CM, INCL. CHAPISCO</v>
          </cell>
          <cell r="C4212" t="str">
            <v>M2</v>
          </cell>
        </row>
        <row r="4213">
          <cell r="A4213" t="str">
            <v>13.001.999-0</v>
          </cell>
          <cell r="B4213" t="str">
            <v>INDICE 13.001REVEST.ARGAM.PAREDES E TETOS</v>
          </cell>
        </row>
        <row r="4214">
          <cell r="A4214" t="str">
            <v>13.002.010-1</v>
          </cell>
          <cell r="B4214" t="str">
            <v>REVESTIMENTO EXT., DE UMA VEZ, C/ARG. DE CIM., SAIBRO E AREIA FINA 1:2:2, ESP. 3,5CM, INCL. CHAPISCO</v>
          </cell>
          <cell r="C4214" t="str">
            <v>M2</v>
          </cell>
        </row>
        <row r="4215">
          <cell r="A4215" t="str">
            <v>13.002.011-1</v>
          </cell>
          <cell r="B4215" t="str">
            <v>REVESTIMENTO EXT., DE UMA VEZ, C/ARG. DE CIM., SAIBRO E AREIA FINA 1:3:3, ESP. 2,5CM, INCL. CHAPISCO</v>
          </cell>
          <cell r="C4215" t="str">
            <v>M2</v>
          </cell>
        </row>
        <row r="4216">
          <cell r="A4216" t="str">
            <v>13.002.015-1</v>
          </cell>
          <cell r="B4216" t="str">
            <v>REVESTIMENTO EXT., DE UMA VEZ, C/ARG. DE CIM., SAIBRO E AREIA FINA 1:3:3, ESP. 3,5CM, INCL. CHAPISCO</v>
          </cell>
          <cell r="C4216" t="str">
            <v>M2</v>
          </cell>
        </row>
        <row r="4217">
          <cell r="A4217" t="str">
            <v>13.002.016-0</v>
          </cell>
          <cell r="B4217" t="str">
            <v>EMBOCO INT., C/ARG., DE CIM. E SAIBRO 1:4, ESP. 2,5CM, INCL.CHAPISCO</v>
          </cell>
          <cell r="C4217" t="str">
            <v>M2</v>
          </cell>
        </row>
        <row r="4218">
          <cell r="A4218" t="str">
            <v>13.002.017-0</v>
          </cell>
          <cell r="B4218" t="str">
            <v>EMBOCO INT. C/ARG. DE CIM. E SAIBRO 1:6, ESP. 2,5CM, INCL. CHAPISCO</v>
          </cell>
          <cell r="C4218" t="str">
            <v>M2</v>
          </cell>
        </row>
        <row r="4219">
          <cell r="A4219" t="str">
            <v>13.002.999-0</v>
          </cell>
          <cell r="B4219" t="str">
            <v>INDICE 13.002REVEST. EXTERNO.</v>
          </cell>
        </row>
        <row r="4220">
          <cell r="A4220" t="str">
            <v>13.003.001-0</v>
          </cell>
          <cell r="B4220" t="str">
            <v>REVESTIMENTO INT. DE UMA VEZ, C/ARG. DE CIM., CAL, SAIBRO EAREIA 1:4:4:4, ESP. 2CM, CAMURCADO, EXCL. CHAPISCO</v>
          </cell>
          <cell r="C4220" t="str">
            <v>M2</v>
          </cell>
        </row>
        <row r="4221">
          <cell r="A4221" t="str">
            <v>13.003.002-0</v>
          </cell>
          <cell r="B4221" t="str">
            <v>PINGADEIRA DE 4 X 0,5CM, EXECUTADA C/ARG. DE CIM., CAL, SAIBRO E AREIA 1:4:4:4, ACAB. CAMURCADO</v>
          </cell>
          <cell r="C4221" t="str">
            <v>M</v>
          </cell>
        </row>
        <row r="4222">
          <cell r="A4222" t="str">
            <v>13.003.003-0</v>
          </cell>
          <cell r="B4222" t="str">
            <v>REVESTIMENTO INT. EM MASSA UNICA C/ARG. DE CIM. E AREIA TERMOTRATADA, ESP. 2CM, SOBRE SUPERF. CHAPISC., EXCL. CHAPISCO</v>
          </cell>
          <cell r="C4222" t="str">
            <v>M2</v>
          </cell>
        </row>
        <row r="4223">
          <cell r="A4223" t="str">
            <v>13.003.004-0</v>
          </cell>
          <cell r="B4223" t="str">
            <v>REVESTIMENTO INT. EM MASSA UNICA, C/ARG. DE CIM. E AREIA TERMOTRATADA, ESP. 3CM, SOBRE SUPERF. CHAPISC., EXCL. CHAPISCO</v>
          </cell>
          <cell r="C4223" t="str">
            <v>M2</v>
          </cell>
        </row>
        <row r="4224">
          <cell r="A4224" t="str">
            <v>13.003.999-0</v>
          </cell>
          <cell r="B4224" t="str">
            <v>INDICE 13.003REVEST.EXTERNO SUPERF.CHAPISC.2 MASSAS</v>
          </cell>
        </row>
        <row r="4225">
          <cell r="A4225" t="str">
            <v>13.004.005-0</v>
          </cell>
          <cell r="B4225" t="str">
            <v>UNIDADE DE REF. P/REVESTIM. ESPECIAL EM 2 MASSAS</v>
          </cell>
          <cell r="C4225" t="str">
            <v>UR</v>
          </cell>
        </row>
        <row r="4226">
          <cell r="A4226" t="str">
            <v>13.004.010-0</v>
          </cell>
          <cell r="B4226" t="str">
            <v>REVESTIMENTO EXT. EM 2 MASSAS, C/ARG. DE CIM. E SAIBRO 1:2,ESP. 2,5CM E REBOCO DE CIM. E PO-DE-PEDRA 1:3, ESP. 5MM</v>
          </cell>
          <cell r="C4226" t="str">
            <v>M2</v>
          </cell>
        </row>
        <row r="4227">
          <cell r="A4227" t="str">
            <v>13.004.015-0</v>
          </cell>
          <cell r="B4227" t="str">
            <v>REVESTIMENTO EXT. EM 2 MASSAS, C/ARG. DE CIM. E SAIBRO 1:2,ESP. 2CM E REBOCO DE CIM. E PO-DE-PEDRA 1:3, ESP. 5MM</v>
          </cell>
          <cell r="C4227" t="str">
            <v>M2</v>
          </cell>
        </row>
        <row r="4228">
          <cell r="A4228" t="str">
            <v>13.004.999-0</v>
          </cell>
          <cell r="B4228" t="str">
            <v>INDICE 13.004REVEST.EXT.SUPERF.CHAP.2 MASSAS-CIM.E PO DE PEDRA</v>
          </cell>
        </row>
        <row r="4229">
          <cell r="A4229" t="str">
            <v>13.005.010-0</v>
          </cell>
          <cell r="B4229" t="str">
            <v>REVESTIMENTO EXT. EM 2 MASSAS, C/ARG. DE CIM., SAIBRO E AREIA 1:2:2 ESP. 3,5CM E REBOCO C/ARG. C/SILICONE, ESP.3MM</v>
          </cell>
          <cell r="C4229" t="str">
            <v>M2</v>
          </cell>
        </row>
        <row r="4230">
          <cell r="A4230" t="str">
            <v>13.005.015-0</v>
          </cell>
          <cell r="B4230" t="str">
            <v>REVESTIMENTO EXT. EM 2 MASSAS, C/ARG. DE CIM., SAIBRO E AREIA 1:2:2 ESP. 3CM E REBOCO C/ARG. C/SILICONE, ESP. 3MM</v>
          </cell>
          <cell r="C4230" t="str">
            <v>M2</v>
          </cell>
        </row>
        <row r="4231">
          <cell r="A4231" t="str">
            <v>13.005.020-0</v>
          </cell>
          <cell r="B4231" t="str">
            <v>REVESTIMENTO EXT. EM 2 MASSAS, C/ARG. DE CIM., SAIBRO E AREIA 1:2:2 ESP. 2CM E REBOCO C/ARG. C/SILICONE, ESP. 3MM</v>
          </cell>
          <cell r="C4231" t="str">
            <v>M2</v>
          </cell>
        </row>
        <row r="4232">
          <cell r="A4232" t="str">
            <v>13.005.999-0</v>
          </cell>
          <cell r="B4232" t="str">
            <v>INDICE 13.005REVEST.EXT.CIM.SAIBRO E AREIA 2 MASSAS</v>
          </cell>
        </row>
        <row r="4233">
          <cell r="A4233" t="str">
            <v>13.006.010-0</v>
          </cell>
          <cell r="B4233" t="str">
            <v>REVESTIMENTO EXT. EM 2 MASSAS, CIM., SAIBRO E AREIA 1:3:3, ESP. 3,5CM E REBOCO C/CIM., CAL E AREIA 1:3:5, ESP. 5MM</v>
          </cell>
          <cell r="C4233" t="str">
            <v>M2</v>
          </cell>
        </row>
        <row r="4234">
          <cell r="A4234" t="str">
            <v>13.006.020-0</v>
          </cell>
          <cell r="B4234" t="str">
            <v>REVESTIMENTO EXT. EM 2 MASSAS, CIM., SAIBRO E AREIA 1:3:3, ESP. 3CM E REBOCO C/CIM., CAL E AREIA 1:3:5, ESP. 5MM</v>
          </cell>
          <cell r="C4234" t="str">
            <v>M2</v>
          </cell>
        </row>
        <row r="4235">
          <cell r="A4235" t="str">
            <v>13.006.025-0</v>
          </cell>
          <cell r="B4235" t="str">
            <v>REVESTIMENTO EXT. EM 2 MASSAS, CIM., SAIBRO E AREIA 1:3:3, ESP. 2CM E REBOCO C/CIM., CAL E AREIA 1:3:5, ESP. 5MM</v>
          </cell>
          <cell r="C4235" t="str">
            <v>M2</v>
          </cell>
        </row>
        <row r="4236">
          <cell r="A4236" t="str">
            <v>13.006.030-0</v>
          </cell>
          <cell r="B4236" t="str">
            <v>PINGADEIRA DE 4 X 0,5CM EXECUTADA C/ARG., DE CIM., SAIBRO EAREIA 1:3:3 E REBOCO C/CIM., CAL E AREIA 1:3:5, ESP. 5MM</v>
          </cell>
          <cell r="C4236" t="str">
            <v>M</v>
          </cell>
        </row>
        <row r="4237">
          <cell r="A4237" t="str">
            <v>13.006.999-0</v>
          </cell>
          <cell r="B4237" t="str">
            <v>INDICE 13.006IDEM, CIMENTO,SAIBRO E AREIA 1:3:3</v>
          </cell>
        </row>
        <row r="4238">
          <cell r="A4238" t="str">
            <v>13.007.999-0</v>
          </cell>
          <cell r="B4238" t="str">
            <v>INDICE DA FAMILIA</v>
          </cell>
        </row>
        <row r="4239">
          <cell r="A4239" t="str">
            <v>13.008.010-0</v>
          </cell>
          <cell r="B4239" t="str">
            <v>REBOCO EXT. OU INT., C/ARG. DE CIM., CAL E AREIA 1:3:5, ESP.3MM, APLIC. SOBRE EMBOCO EXIST., EXCL. EMBOCO</v>
          </cell>
          <cell r="C4239" t="str">
            <v>M2</v>
          </cell>
        </row>
        <row r="4240">
          <cell r="A4240" t="str">
            <v>13.008.020-0</v>
          </cell>
          <cell r="B4240" t="str">
            <v>REBOCO EXT. OU INT. C/ARG. DE CIM., CAL E AREIA 1:3:5, ESP.3MM, C/ 80KG DE LATEX P/M3, SOBRE EMBOCO, EXCL. ESTE</v>
          </cell>
          <cell r="C4240" t="str">
            <v>M2</v>
          </cell>
        </row>
        <row r="4241">
          <cell r="A4241" t="str">
            <v>13.008.999-0</v>
          </cell>
          <cell r="B4241" t="str">
            <v>INDICE 13.008REBOCO EXTERNO</v>
          </cell>
        </row>
        <row r="4242">
          <cell r="A4242" t="str">
            <v>13.009.015-0</v>
          </cell>
          <cell r="B4242" t="str">
            <v>REBOCO CELULAR PRE-FABRICADO NA COR BRANCA ESP. 3MM, APLIC.SOBRE EMBOCO EXIST., NOVO, EXCL. EMBOCO</v>
          </cell>
          <cell r="C4242" t="str">
            <v>M2</v>
          </cell>
        </row>
        <row r="4243">
          <cell r="A4243" t="str">
            <v>13.009.020-0</v>
          </cell>
          <cell r="B4243" t="str">
            <v>REBOCO PRONTO C/SILICONE ESP. 3MM, APLIC. SOBRE EMBOCO EXIST., NOVO, EXCL. EMBOCO</v>
          </cell>
          <cell r="C4243" t="str">
            <v>M2</v>
          </cell>
        </row>
        <row r="4244">
          <cell r="A4244" t="str">
            <v>13.009.030-0</v>
          </cell>
          <cell r="B4244" t="str">
            <v>REBOCO PRONTO DE CIM., CAL E CALCARIO ESP. 5MM, LAVADO A ACIDO, SOBRE SUPERF. CHAPISC. E EMBOCADA, EXCL. ESTES</v>
          </cell>
          <cell r="C4244" t="str">
            <v>M2</v>
          </cell>
        </row>
        <row r="4245">
          <cell r="A4245" t="str">
            <v>13.009.999-0</v>
          </cell>
          <cell r="B4245" t="str">
            <v>INDICE 13.009REVEST.EXTERNO EM REBOCO</v>
          </cell>
        </row>
        <row r="4246">
          <cell r="A4246" t="str">
            <v>13.010.999-0</v>
          </cell>
          <cell r="B4246" t="str">
            <v>INDICE DA FAMILIA</v>
          </cell>
        </row>
        <row r="4247">
          <cell r="A4247" t="str">
            <v>13.011.999-0</v>
          </cell>
          <cell r="B4247" t="str">
            <v>INDICE 13.011REVEST. INTERNO E EXTERNO (UMA VEZ)</v>
          </cell>
        </row>
        <row r="4248">
          <cell r="A4248" t="str">
            <v>13.012.999-0</v>
          </cell>
          <cell r="B4248" t="str">
            <v>INDICE 13.012REVEST.INTERNO E REBOCO 2 MASSAS</v>
          </cell>
        </row>
        <row r="4249">
          <cell r="A4249" t="str">
            <v>13.013.999-0</v>
          </cell>
          <cell r="B4249" t="str">
            <v>INDICE 13.013REBOCO INTERNO CIM.CAL.E AREIA</v>
          </cell>
        </row>
        <row r="4250">
          <cell r="A4250" t="str">
            <v>13.014.999-0</v>
          </cell>
          <cell r="B4250" t="str">
            <v>INDICE 13.014REBOCO INTERNO C/MASSA ESPECIAL</v>
          </cell>
        </row>
        <row r="4251">
          <cell r="A4251" t="str">
            <v>13.015.999-0</v>
          </cell>
          <cell r="B4251" t="str">
            <v>INDICE DA FAMILIA</v>
          </cell>
        </row>
        <row r="4252">
          <cell r="A4252" t="str">
            <v>13.022.001-0</v>
          </cell>
          <cell r="B4252" t="str">
            <v>UNIDADE DE REF. P/FORN. DE PAST.</v>
          </cell>
          <cell r="C4252" t="str">
            <v>UR</v>
          </cell>
        </row>
        <row r="4253">
          <cell r="A4253" t="str">
            <v>13.022.005-0</v>
          </cell>
          <cell r="B4253" t="str">
            <v>ASSENTAMENTO E REJUNT. DE PAST., EXCL. FORN. DESTAS, SOBRE SUPERF. CHAPISC. E EMBOCADA, REJUNT. C/CIM. BRANCO</v>
          </cell>
          <cell r="C4253" t="str">
            <v>M2</v>
          </cell>
        </row>
        <row r="4254">
          <cell r="A4254" t="str">
            <v>13.022.010-0</v>
          </cell>
          <cell r="B4254" t="str">
            <v>REVESTIMENTO C/PAST. CERAM. 2 X 2CM, CINZA, INCL. CHAPISCO EEMBOCO, ASSENT. E REJUNT. C/PASTA DE CIM. BRANCO</v>
          </cell>
          <cell r="C4254" t="str">
            <v>M2</v>
          </cell>
        </row>
        <row r="4255">
          <cell r="A4255" t="str">
            <v>13.022.015-0</v>
          </cell>
          <cell r="B4255" t="str">
            <v>REVESTIMENTO C/PAST. CERAM. 2 X 2CM, BEGE OU HAVANA, INCL. CHAPISCO E EMBOCO, ASSENT. E REJUNT. C/CIM. BRANCO</v>
          </cell>
          <cell r="C4255" t="str">
            <v>M2</v>
          </cell>
        </row>
        <row r="4256">
          <cell r="A4256" t="str">
            <v>13.022.020-0</v>
          </cell>
          <cell r="B4256" t="str">
            <v>REVESTIMENTO C/PAST. CERAM. FOSCA 2,5 X 2,5CM, BEGE OU HAVANA, INCL. CHAPISCO E EMBOCO, ASSENT. E REJUNT. C/CIM. BRANCO</v>
          </cell>
          <cell r="C4256" t="str">
            <v>M2</v>
          </cell>
        </row>
        <row r="4257">
          <cell r="A4257" t="str">
            <v>13.022.025-0</v>
          </cell>
          <cell r="B4257" t="str">
            <v>REVESTIMENTO C/PAST. CERAM. 2,5 X 2,5CM, BEGE OU HAVANA, ESMALT.,INCL. CHAPISCO E EMBOCO,ASSENT. E REJUNT. C/CIM. BRANCO</v>
          </cell>
          <cell r="C4257" t="str">
            <v>M2</v>
          </cell>
        </row>
        <row r="4258">
          <cell r="A4258" t="str">
            <v>13.022.500-0</v>
          </cell>
          <cell r="B4258" t="str">
            <v>RECOMPOSICAO DE REVESTIM. DE PAREDE EM PAST., EXCL. ESTAS, INCL. MAO-DE-OBRA TOTAL E MAT. DE ASSENT.</v>
          </cell>
          <cell r="C4258" t="str">
            <v>M2</v>
          </cell>
        </row>
        <row r="4259">
          <cell r="A4259" t="str">
            <v>13.022.999-0</v>
          </cell>
          <cell r="B4259" t="str">
            <v>INDICE 13.022REVEST.PAST.CERAMICAS</v>
          </cell>
        </row>
        <row r="4260">
          <cell r="A4260" t="str">
            <v>13.024.010-0</v>
          </cell>
          <cell r="B4260" t="str">
            <v>REVESTIMENTO C/PAST. DE VIDRO 2 X 2CM, INCL. SUPERF. CHAPISC. E EMBOCADA, ASSENT. E REJUNT. C/CIM. BRANCO</v>
          </cell>
          <cell r="C4260" t="str">
            <v>M2</v>
          </cell>
        </row>
        <row r="4261">
          <cell r="A4261" t="str">
            <v>13.024.999-0</v>
          </cell>
          <cell r="B4261" t="str">
            <v>INDICE 13.024REVEST.PASTILHA DE VIDRO</v>
          </cell>
        </row>
        <row r="4262">
          <cell r="A4262" t="str">
            <v>13.025.001-0</v>
          </cell>
          <cell r="B4262" t="str">
            <v>ASSENTAMENTO DE AZUL. 15X15, EXCL. ESTES, INCL. CHAPISCO E EMBOCO, ASSENT. C/NATA DE CIM. COMUM E REJUNT. C/CIM. BRANCO</v>
          </cell>
          <cell r="C4262" t="str">
            <v>M2</v>
          </cell>
        </row>
        <row r="4263">
          <cell r="A4263" t="str">
            <v>13.025.005-0</v>
          </cell>
          <cell r="B4263" t="str">
            <v>ASSENTAMENTO DE AZUL. 15X15, EXCL. ESTES, C/NATA DE CIM. COMUM SOBRE EMBOCO EXIST., INCL. REJUNT. C/CIM. BRANCO</v>
          </cell>
          <cell r="C4263" t="str">
            <v>M2</v>
          </cell>
        </row>
        <row r="4264">
          <cell r="A4264" t="str">
            <v>13.025.010-0</v>
          </cell>
          <cell r="B4264" t="str">
            <v>ASSENTAMENTO DE LADRILHOS EM PAREDES EXCL.ESTES, INCL. CHAPISCO E EMBOCO, ASSENT. C/CIM. COMUM E REJUNT. C/CIM. BRANCO</v>
          </cell>
          <cell r="C4264" t="str">
            <v>M2</v>
          </cell>
        </row>
        <row r="4265">
          <cell r="A4265" t="str">
            <v>13.025.016-0</v>
          </cell>
          <cell r="B4265" t="str">
            <v>ASSENTAMENTO DE LADRILHOS EM PAREDES EXCL.ESTES,INCL.CHAPISCO E EMBOCO,ASSENT.C/CIM.COMUM E REJUNT. C/CIM. BRANCO E COR.</v>
          </cell>
          <cell r="C4265" t="str">
            <v>M2</v>
          </cell>
        </row>
        <row r="4266">
          <cell r="A4266" t="str">
            <v>13.025.020-0</v>
          </cell>
          <cell r="B4266" t="str">
            <v>REJUNTAMENTO DE AZUL., C/CIM. BRANCO</v>
          </cell>
          <cell r="C4266" t="str">
            <v>M2</v>
          </cell>
        </row>
        <row r="4267">
          <cell r="A4267" t="str">
            <v>13.025.030-0</v>
          </cell>
          <cell r="B4267" t="str">
            <v>REVESTIMENTO C/NATA DE CIM. E ADES. APLIC. UNIFORM. SOBRE SUPERF. DE AZUL., PAST. OU CER. ALIZ. A COLHER E LIXADO</v>
          </cell>
          <cell r="C4267" t="str">
            <v>M2</v>
          </cell>
        </row>
        <row r="4268">
          <cell r="A4268" t="str">
            <v>13.025.500-0</v>
          </cell>
          <cell r="B4268" t="str">
            <v>RECOMPOSICAO DE REVESTIM. DE PAREDE EM AZUL. E CERAM., EXCL.ESTES, INCL. MAO-DE-OBRA TOTAL E MAT. DE ASSENT.</v>
          </cell>
          <cell r="C4268" t="str">
            <v>M2</v>
          </cell>
        </row>
        <row r="4269">
          <cell r="A4269" t="str">
            <v>13.025.999-0</v>
          </cell>
          <cell r="B4269" t="str">
            <v>INDICE 13.025ASSENT.AZULEJOS</v>
          </cell>
        </row>
        <row r="4270">
          <cell r="A4270" t="str">
            <v>13.026.001-0</v>
          </cell>
          <cell r="B4270" t="str">
            <v>UNIDADE DE REF. P/FORN. DE AZUL.</v>
          </cell>
          <cell r="C4270" t="str">
            <v>UR</v>
          </cell>
        </row>
        <row r="4271">
          <cell r="A4271" t="str">
            <v>13.026.010-0</v>
          </cell>
          <cell r="B4271" t="str">
            <v>REVESTIMENTO DE AZUL. BRANCO, 15 X 15CM EXTRA</v>
          </cell>
          <cell r="C4271" t="str">
            <v>M2</v>
          </cell>
        </row>
        <row r="4272">
          <cell r="A4272" t="str">
            <v>13.026.015-1</v>
          </cell>
          <cell r="B4272" t="str">
            <v>REVESTIMENTO DE AZUL. BRANCO, 15 X 15CM, DE 1ª</v>
          </cell>
          <cell r="C4272" t="str">
            <v>M2</v>
          </cell>
        </row>
        <row r="4273">
          <cell r="A4273" t="str">
            <v>13.026.020-0</v>
          </cell>
          <cell r="B4273" t="str">
            <v>REVESTIMENTO DE AZUL. DE COR, 15 X 15CM EXTRA</v>
          </cell>
          <cell r="C4273" t="str">
            <v>M2</v>
          </cell>
        </row>
        <row r="4274">
          <cell r="A4274" t="str">
            <v>13.026.025-0</v>
          </cell>
          <cell r="B4274" t="str">
            <v>REVESTIMENTO DE AZUL. DE COR, 15 X 15CM, DE 1ª</v>
          </cell>
          <cell r="C4274" t="str">
            <v>M2</v>
          </cell>
        </row>
        <row r="4275">
          <cell r="A4275" t="str">
            <v>13.026.030-0</v>
          </cell>
          <cell r="B4275" t="str">
            <v>REVESTIMENTO DE AZUL. DECOR. EM 2 CORES, 15 X 15CM</v>
          </cell>
          <cell r="C4275" t="str">
            <v>M2</v>
          </cell>
        </row>
        <row r="4276">
          <cell r="A4276" t="str">
            <v>13.026.999-0</v>
          </cell>
          <cell r="B4276" t="str">
            <v>INDICE 13.026REVEST.COM AZULEJOS.</v>
          </cell>
        </row>
        <row r="4277">
          <cell r="A4277" t="str">
            <v>13.030.001-0</v>
          </cell>
          <cell r="B4277" t="str">
            <v>UNIDADE DE REF. P/FORN. DE REVESTIM. CERAM.</v>
          </cell>
          <cell r="C4277" t="str">
            <v>UR</v>
          </cell>
        </row>
        <row r="4278">
          <cell r="A4278" t="str">
            <v>13.030.200-0</v>
          </cell>
          <cell r="B4278" t="str">
            <v>REVESTIMENTO DE PAREDES C/TIJ. CERAM. BOCA DE SAPO</v>
          </cell>
          <cell r="C4278" t="str">
            <v>M2</v>
          </cell>
        </row>
        <row r="4279">
          <cell r="A4279" t="str">
            <v>13.030.210-0</v>
          </cell>
          <cell r="B4279" t="str">
            <v>REVESTIMENTO DE PAREDE C/TIJ. CERAM. 4 FACES</v>
          </cell>
          <cell r="C4279" t="str">
            <v>M2</v>
          </cell>
        </row>
        <row r="4280">
          <cell r="A4280" t="str">
            <v>13.030.999-0</v>
          </cell>
          <cell r="B4280" t="str">
            <v>INDICE 13.030REVESTIMENTOS CERAMICOS</v>
          </cell>
        </row>
        <row r="4281">
          <cell r="A4281" t="str">
            <v>13.035.010-0</v>
          </cell>
          <cell r="B4281" t="str">
            <v>REVESTIMENTO C/PLACAS DE GRAN. RETANGULARES, ACAB. RUSTICO,ASSENT. E REJUNT. C/ARG., 4 PC. P/M2, LAVAGEM C/ACIDO</v>
          </cell>
          <cell r="C4281" t="str">
            <v>M2</v>
          </cell>
        </row>
        <row r="4282">
          <cell r="A4282" t="str">
            <v>13.035.015-0</v>
          </cell>
          <cell r="B4282" t="str">
            <v>REVESTIMENTO C/PLACAS DE GRAN. IRREGULARES, ACAB. RUSTICO, ASSENT. E REJUNT. C/ARG., 4 PC. P/M2, LAVAGEM C/ACIDO</v>
          </cell>
          <cell r="C4282" t="str">
            <v>M2</v>
          </cell>
        </row>
        <row r="4283">
          <cell r="A4283" t="str">
            <v>13.035.020-0</v>
          </cell>
          <cell r="B4283" t="str">
            <v>REVESTIMENTO C/PLACAS DE GRAN. RETANGULARES, ACAB. RUSTICO,ASSENT. E REJUNT. C/ARG., 8 PC. P/M2, LAVAGEM C/ACIDO</v>
          </cell>
          <cell r="C4283" t="str">
            <v>M2</v>
          </cell>
        </row>
        <row r="4284">
          <cell r="A4284" t="str">
            <v>13.035.025-0</v>
          </cell>
          <cell r="B4284" t="str">
            <v>REVESTIMENTO C/PLACAS DE GRAN. IRREGULARES, ACAB. RUSTICO, ASSENT. E REJUNT. C/ARG., 8 PC. P/M2, LAVAGEM C/ACIDO</v>
          </cell>
          <cell r="C4284" t="str">
            <v>M2</v>
          </cell>
        </row>
        <row r="4285">
          <cell r="A4285" t="str">
            <v>13.035.999-0</v>
          </cell>
          <cell r="B4285" t="str">
            <v>INDICE 13.035REVEST.PLACAS DE GRANITO</v>
          </cell>
        </row>
        <row r="4286">
          <cell r="A4286" t="str">
            <v>13.045.040-0</v>
          </cell>
          <cell r="B4286" t="str">
            <v>PEITORIL DE MARM. BRANCO NACIONAL, DE 2 X 18CM C/ 2 POLIMENTOS, ASSENT. C/ARG. E NATA DE CIM., REJUNT. C/CIM. BRANCO</v>
          </cell>
          <cell r="C4286" t="str">
            <v>M</v>
          </cell>
        </row>
        <row r="4287">
          <cell r="A4287" t="str">
            <v>13.045.045-0</v>
          </cell>
          <cell r="B4287" t="str">
            <v>PEITORIL DE MARM. BRANCO, ESP. 2CM, EM 2 TIRAS SOMANDO 20CM,SUPERPOSTAS, C/ 2 POLIMENTOS, ASSENT. C/ARG. E NATA DE CIM.</v>
          </cell>
          <cell r="C4287" t="str">
            <v>M</v>
          </cell>
        </row>
        <row r="4288">
          <cell r="A4288" t="str">
            <v>13.045.050-0</v>
          </cell>
          <cell r="B4288" t="str">
            <v>PEITORIL DE MARM. BRANCO NACIONAL, DE 2 X 28CM, C/ 2 POLIMENTOS, ASSENT. C/ARG. E NATA DE CIM., REJUNT. C/CIM. BRANCO</v>
          </cell>
          <cell r="C4288" t="str">
            <v>M</v>
          </cell>
        </row>
        <row r="4289">
          <cell r="A4289" t="str">
            <v>13.045.051-0</v>
          </cell>
          <cell r="B4289" t="str">
            <v>PEITORIL DE MARM. BRANCO NACIONAL, DE 2 X 7CM, C/ 2 POLIMENTOS, ASSENT. C/ARG. E NATA DE CIM., TIPO CEHAB</v>
          </cell>
          <cell r="C4289" t="str">
            <v>M</v>
          </cell>
        </row>
        <row r="4290">
          <cell r="A4290" t="str">
            <v>13.045.052-0</v>
          </cell>
          <cell r="B4290" t="str">
            <v>PEITORIL DE MARM. BRANCO NACIONAL, DE 2 X 16CM, C/ 2 POLIMENTOS, ASSENT. C/ARG. E NATA DE CIM., REJUNT. C/CIM. BRANCO</v>
          </cell>
          <cell r="C4290" t="str">
            <v>M</v>
          </cell>
        </row>
        <row r="4291">
          <cell r="A4291" t="str">
            <v>13.045.065-0</v>
          </cell>
          <cell r="B4291" t="str">
            <v>REVESTIMENTO DE PAREDES C/MARM. BRANCO NACIONAL, C/ 2 POLIMENTOS, ESP. 2CM, ASSENT. C/GRAMPO, ARG. E NATA DE CIM.</v>
          </cell>
          <cell r="C4291" t="str">
            <v>M2</v>
          </cell>
        </row>
        <row r="4292">
          <cell r="A4292" t="str">
            <v>13.045.070-0</v>
          </cell>
          <cell r="B4292" t="str">
            <v>REVESTIMENTO DE COLUNAS C/MARM. BRANCO NACIONAL, C/ 2 POLIMENTOS, ESP. 2CM, ASSENT. C/GRAMPO, ARG. E NATA DE CIM.</v>
          </cell>
          <cell r="C4292" t="str">
            <v>M2</v>
          </cell>
        </row>
        <row r="4293">
          <cell r="A4293" t="str">
            <v>13.045.999-0</v>
          </cell>
          <cell r="B4293" t="str">
            <v>INDICE 13.045PEITORIL MARMORE BRANCO</v>
          </cell>
        </row>
        <row r="4294">
          <cell r="A4294" t="str">
            <v>13.050.040-0</v>
          </cell>
          <cell r="B4294" t="str">
            <v>PEITORIL DE MARM. ITALVA, DE 2 X 18CM C/ 2 POLIMENTOS, ASSENT. C/ARG. E NATA DE CIM., REJUNT. C/CIM. BRANCO</v>
          </cell>
          <cell r="C4294" t="str">
            <v>M</v>
          </cell>
        </row>
        <row r="4295">
          <cell r="A4295" t="str">
            <v>13.050.050-0</v>
          </cell>
          <cell r="B4295" t="str">
            <v>PEITORIL DE MARM. ITALVA, DE 2 X 28CM, C/ 2 POLIMENTOS, ASSENT. C/ARG. E NATA DE CIM., REJUNT. C/CIM. BRANCO</v>
          </cell>
          <cell r="C4295" t="str">
            <v>M</v>
          </cell>
        </row>
        <row r="4296">
          <cell r="A4296" t="str">
            <v>13.050.051-0</v>
          </cell>
          <cell r="B4296" t="str">
            <v>PEITORIL DE MARM. ITALVA, DE 2 X 7CM, C/ 2 POLIMENTOS, ASSENT. C/ARG. E NATA DE CIM., REJUNT. C/CIM. BRANCO, TIPO CEHAB</v>
          </cell>
          <cell r="C4296" t="str">
            <v>M</v>
          </cell>
        </row>
        <row r="4297">
          <cell r="A4297" t="str">
            <v>13.050.052-0</v>
          </cell>
          <cell r="B4297" t="str">
            <v>PEITORIL DE MARM. ITALVA, DE 2 X 16CM, C/ 2 POLIMENTOS, ASSENT. C/ARG. E NATA DE CIM., REJUNT. C/CIM. BRANCO</v>
          </cell>
          <cell r="C4297" t="str">
            <v>M</v>
          </cell>
        </row>
        <row r="4298">
          <cell r="A4298" t="str">
            <v>13.050.055-0</v>
          </cell>
          <cell r="B4298" t="str">
            <v>CHAPIM OU ESPELHO DE MARM. ITALVA, DE 2 X 17CM, C/ 1 POLIMENTO, ASSENT. C/ARG. E NATA DE CIM., REJUNT. C/CIM. BRANCO</v>
          </cell>
          <cell r="C4298" t="str">
            <v>M</v>
          </cell>
        </row>
        <row r="4299">
          <cell r="A4299" t="str">
            <v>13.050.065-0</v>
          </cell>
          <cell r="B4299" t="str">
            <v>REVESTIMENTO DE PAREDE C/MARM.ITALVA,C/ 2 POLIMENTOS,ESP. 2CM, ASSENT.C/GRAMPO, ARG.E NATA DE CIM.,REJUNT. C/CIM. BRANCO</v>
          </cell>
          <cell r="C4299" t="str">
            <v>M2</v>
          </cell>
        </row>
        <row r="4300">
          <cell r="A4300" t="str">
            <v>13.050.070-0</v>
          </cell>
          <cell r="B4300" t="str">
            <v>REVESTIMENTO DE COLUNAS C/MARMORE ITALVA, C/ 2 POLIMENTOS, ESP. 2CM, ASSENT. C/GRAMPO, ARG. E NATA DE CIM.</v>
          </cell>
          <cell r="C4300" t="str">
            <v>M2</v>
          </cell>
        </row>
        <row r="4301">
          <cell r="A4301" t="str">
            <v>13.050.999-0</v>
          </cell>
          <cell r="B4301" t="str">
            <v>INDICE 13.050PEITORIL MARMORE ITALVA</v>
          </cell>
        </row>
        <row r="4302">
          <cell r="A4302" t="str">
            <v>13.060.999-0</v>
          </cell>
          <cell r="B4302" t="str">
            <v>INDICE 13.060PEITORIL GRANITO</v>
          </cell>
        </row>
        <row r="4303">
          <cell r="A4303" t="str">
            <v>13.065.010-0</v>
          </cell>
          <cell r="B4303" t="str">
            <v>REVESTIMENTO DE PAREDES C/GRAN. PRETO, DE 60 X 40CM, ESP. 2CM, ASSENT. C/GRAMPO, ARG. E CIM., REJUNT. C/CIM. E COR.</v>
          </cell>
          <cell r="C4303" t="str">
            <v>M2</v>
          </cell>
        </row>
        <row r="4304">
          <cell r="A4304" t="str">
            <v>13.065.015-0</v>
          </cell>
          <cell r="B4304" t="str">
            <v>REVESTIMENTO DE PAREDES C/GRAN. PRETO, DE 60 X 40CM, ESP. 3CM, ASSENT. C/GRAMPO, ARG. E CIM., REJUNT. C/CIM. E COR.</v>
          </cell>
          <cell r="C4304" t="str">
            <v>M2</v>
          </cell>
        </row>
        <row r="4305">
          <cell r="A4305" t="str">
            <v>13.065.030-0</v>
          </cell>
          <cell r="B4305" t="str">
            <v>REVESTIMENTO DE COLUNAS C/GRAN. PRETO, DE 60 X 40CM, ESP. 3CM, ASSENT. C/GRAMPO, ARG. E CIM., REJUNT. C/CIM. E COR.</v>
          </cell>
          <cell r="C4305" t="str">
            <v>M2</v>
          </cell>
        </row>
        <row r="4306">
          <cell r="A4306" t="str">
            <v>13.065.050-0</v>
          </cell>
          <cell r="B4306" t="str">
            <v>UNIDADE DE REF. P/SERV. DE REVESTIM. DE PAREDES EM MARM. OUGRAN.</v>
          </cell>
          <cell r="C4306" t="str">
            <v>UR</v>
          </cell>
        </row>
        <row r="4307">
          <cell r="A4307" t="str">
            <v>13.065.999-0</v>
          </cell>
          <cell r="B4307" t="str">
            <v>FAMILIA 13.065REVEST.PAREDE COM GRANITO PRETO</v>
          </cell>
        </row>
        <row r="4308">
          <cell r="A4308" t="str">
            <v>13.150.999-0</v>
          </cell>
          <cell r="B4308" t="str">
            <v>INDICE 13.150REVEST.PAREDE C/CHAPA LISA</v>
          </cell>
        </row>
        <row r="4309">
          <cell r="A4309" t="str">
            <v>13.155.999-0</v>
          </cell>
          <cell r="B4309" t="str">
            <v>INDICE 13.155REVEST.PAREDE C/VULCATEX</v>
          </cell>
        </row>
        <row r="4310">
          <cell r="A4310" t="str">
            <v>13.157.010-0</v>
          </cell>
          <cell r="B4310" t="str">
            <v>REVESTIMENTO DE PAREDE OU TETO C/TECIDO ISOLANTE ACUSTICO, TIPO FELTRO OU CARPETE</v>
          </cell>
          <cell r="C4310" t="str">
            <v>M2</v>
          </cell>
        </row>
        <row r="4311">
          <cell r="A4311" t="str">
            <v>13.157.999-0</v>
          </cell>
          <cell r="B4311" t="str">
            <v>INDICE 13.157REVEST.PAREDE C/MANTA MURALFLEX</v>
          </cell>
        </row>
        <row r="4312">
          <cell r="A4312" t="str">
            <v>13.160.010-0</v>
          </cell>
          <cell r="B4312" t="str">
            <v>REVESTIMENTO DE PAREDES C/LENCOL DE CHUMBO, ESP. 2MM, ASSENT. SOBRE COMP. 5MM, INCL. ENTARUGAMENTO</v>
          </cell>
          <cell r="C4312" t="str">
            <v>M2</v>
          </cell>
        </row>
        <row r="4313">
          <cell r="A4313" t="str">
            <v>13.160.999-0</v>
          </cell>
          <cell r="B4313" t="str">
            <v>INDICE 13.160REVEST.PAREDE C/LENCOL DE CHUMBO</v>
          </cell>
        </row>
        <row r="4314">
          <cell r="A4314" t="str">
            <v>13.165.010-0</v>
          </cell>
          <cell r="B4314" t="str">
            <v>REVESTIMENTO C/ARG. DE CIM. E BARITA, NO TRACO 1:1:1, P/PAREDE DE SALA RADIOLOGICA, ESP. 2,5CM, EXCL. CHAPISCO</v>
          </cell>
          <cell r="C4314" t="str">
            <v>M2</v>
          </cell>
        </row>
        <row r="4315">
          <cell r="A4315" t="str">
            <v>13.165.999-0</v>
          </cell>
          <cell r="B4315" t="str">
            <v>INDICE 13.165REVEST.C.ARGAMASSA DE BARITA FINA E GROSSA</v>
          </cell>
        </row>
        <row r="4316">
          <cell r="A4316" t="str">
            <v>13.167.999-0</v>
          </cell>
          <cell r="B4316" t="str">
            <v>INDICE 13.167CHAPISCO C/ARGAMASSA</v>
          </cell>
        </row>
        <row r="4317">
          <cell r="A4317" t="str">
            <v>13.170.011-0</v>
          </cell>
          <cell r="B4317" t="str">
            <v>REVESTIMENTO DE PAREDE C/LAMBRI DE LOURO OU CEREJEIRA, FEITOC/REGUAS DE 9 A 10CM DE LARG., EXCL. ENTARUGAMENTO</v>
          </cell>
          <cell r="C4317" t="str">
            <v>M2</v>
          </cell>
        </row>
        <row r="4318">
          <cell r="A4318" t="str">
            <v>13.170.016-0</v>
          </cell>
          <cell r="B4318" t="str">
            <v>REVESTIMENTO DE TETO C/LAMBRI DE LOURO OU CEREJEIRA, FEITO C/REGUAS DE 9 A 10CM DE LARG., EXCL. ENTARUGAMENTO</v>
          </cell>
          <cell r="C4318" t="str">
            <v>M2</v>
          </cell>
        </row>
        <row r="4319">
          <cell r="A4319" t="str">
            <v>13.170.020-0</v>
          </cell>
          <cell r="B4319" t="str">
            <v>ENTARUGAMENTO P/LAMBRI EM PAREDE, FEITO C/MAD. DE 1.1/2" X 3", DE MACARANDUBA, C/SECAO TRAPEZOIDAL</v>
          </cell>
          <cell r="C4319" t="str">
            <v>M2</v>
          </cell>
        </row>
        <row r="4320">
          <cell r="A4320" t="str">
            <v>13.170.025-0</v>
          </cell>
          <cell r="B4320" t="str">
            <v>BARROTEAMENTO P/FORRO C/MAD. DE 2 X 10CM, ESPACADO DE 50CM</v>
          </cell>
          <cell r="C4320" t="str">
            <v>M2</v>
          </cell>
        </row>
        <row r="4321">
          <cell r="A4321" t="str">
            <v>13.170.999-0</v>
          </cell>
          <cell r="B4321" t="str">
            <v>INDICE 13.170LAMBRIS</v>
          </cell>
        </row>
        <row r="4322">
          <cell r="A4322" t="str">
            <v>13.175.500-0</v>
          </cell>
          <cell r="B4322" t="str">
            <v>UNIDADE DE REF. P/REVESTIM. ACUSTICO OU PLAST. EM PAREDES ETETOS</v>
          </cell>
          <cell r="C4322" t="str">
            <v>UR</v>
          </cell>
        </row>
        <row r="4323">
          <cell r="A4323" t="str">
            <v>13.175.999-0</v>
          </cell>
          <cell r="B4323" t="str">
            <v>INDICE DA FAMILIA</v>
          </cell>
        </row>
        <row r="4324">
          <cell r="A4324" t="str">
            <v>13.180.001-0</v>
          </cell>
          <cell r="B4324" t="str">
            <v>UNIDADE DE REF., P/REVESTIM. OU REBAIXAMENTO EM GESSO, SANCAS, FRISOS OU ACAB. INCLINADO OU VERT. ATE 50CM</v>
          </cell>
          <cell r="C4324" t="str">
            <v>UR</v>
          </cell>
        </row>
        <row r="4325">
          <cell r="A4325" t="str">
            <v>13.180.010-0</v>
          </cell>
          <cell r="B4325" t="str">
            <v>FORRO DE GESSO ESTAFE, C/PLACAS DE 1,00 X 0,70M FUNDIDAS NAOBRA PRESAS P/ESBIRROS</v>
          </cell>
          <cell r="C4325" t="str">
            <v>M2</v>
          </cell>
        </row>
        <row r="4326">
          <cell r="A4326" t="str">
            <v>13.180.015-1</v>
          </cell>
          <cell r="B4326" t="str">
            <v>FORRO DE GESSO C/PLACA PRE-MOLDADA, DE 60 X 60CM, PRESAS P/TIRANTES DE ARAME</v>
          </cell>
          <cell r="C4326" t="str">
            <v>M2</v>
          </cell>
        </row>
        <row r="4327">
          <cell r="A4327" t="str">
            <v>13.180.999-0</v>
          </cell>
          <cell r="B4327" t="str">
            <v>INDICE 13.180FORROS</v>
          </cell>
        </row>
        <row r="4328">
          <cell r="A4328" t="str">
            <v>13.185.999-0</v>
          </cell>
          <cell r="B4328" t="str">
            <v>INDICE 13.185FORRO PLACA FIBRAROC</v>
          </cell>
        </row>
        <row r="4329">
          <cell r="A4329" t="str">
            <v>13.190.015-0</v>
          </cell>
          <cell r="B4329" t="str">
            <v>FORRO TIPO ACUSTICO EM PLACAS DE 12MM DE ESP., APLICADO SOBRE PERFIS MET. E PRESO AO TETO P/TIRANTES DE ARAME</v>
          </cell>
          <cell r="C4329" t="str">
            <v>M2</v>
          </cell>
        </row>
        <row r="4330">
          <cell r="A4330" t="str">
            <v>13.190.999-0</v>
          </cell>
          <cell r="B4330" t="str">
            <v>INDICE 13.190FORRO EUCATEX ACUSTICO</v>
          </cell>
        </row>
        <row r="4331">
          <cell r="A4331" t="str">
            <v>13.192.999-0</v>
          </cell>
          <cell r="B4331" t="str">
            <v>FAMILIA 13.192</v>
          </cell>
        </row>
        <row r="4332">
          <cell r="A4332" t="str">
            <v>13.195.010-0</v>
          </cell>
          <cell r="B4332" t="str">
            <v>FORRO DE TABUAS DE PINHO MACHO-FEMEA, C/ 10 X 1CM, PREGADASEM SARRAFOS DE MAD. DE LEI 2 X 10CM, ESPACADAS DE 50CM</v>
          </cell>
          <cell r="C4332" t="str">
            <v>M2</v>
          </cell>
        </row>
        <row r="4333">
          <cell r="A4333" t="str">
            <v>13.195.015-0</v>
          </cell>
          <cell r="B4333" t="str">
            <v>FORRO DE TABUAS DE CEDRO MACHO-FEMEA, C/ 10 X 1CM, PREGADASEM SARRAFOS DE MAD. DE LEI 2 X 10CM, ESPACADAS DE 50CM</v>
          </cell>
          <cell r="C4333" t="str">
            <v>M2</v>
          </cell>
        </row>
        <row r="4334">
          <cell r="A4334" t="str">
            <v>13.195.999-0</v>
          </cell>
          <cell r="B4334" t="str">
            <v>INDICE 13.195FORRO DE TABUA DE PINHO</v>
          </cell>
        </row>
        <row r="4335">
          <cell r="A4335" t="str">
            <v>13.198.999-0</v>
          </cell>
          <cell r="B4335" t="str">
            <v>INDICE 13.198BRIZE SOLEIL</v>
          </cell>
        </row>
        <row r="4336">
          <cell r="A4336" t="str">
            <v>13.200.010-0</v>
          </cell>
          <cell r="B4336" t="str">
            <v>REVESTIMENTO EM CHAPA LAMIN., ACAB. TEXTURIZADO, ESP. 1,3MM,EM PAREDES, SOBRE REVESTIM. LIXADO E ESCOVADO</v>
          </cell>
          <cell r="C4336" t="str">
            <v>M2</v>
          </cell>
        </row>
        <row r="4337">
          <cell r="A4337" t="str">
            <v>13.200.015-1</v>
          </cell>
          <cell r="B4337" t="str">
            <v>REVESTIMENTO EM CHAPA LAMIN., ACAB. BRILHANTE, ESP.0,08MM, SOBRE PECAS DE MAD., COMO PORTAS, MESAS, ARMARIOS, ETC.</v>
          </cell>
          <cell r="C4337" t="str">
            <v>M2</v>
          </cell>
        </row>
        <row r="4338">
          <cell r="A4338" t="str">
            <v>13.200.020-0</v>
          </cell>
          <cell r="B4338" t="str">
            <v>REVESTIMENTO EM CHAPA LAMIN., ACAB. BRILHANTE, ESP. 1MM, SOBRE PECAS AMPLAS EM UMA SO DIM., COMO PRATELEIRAS, ETC</v>
          </cell>
          <cell r="C4338" t="str">
            <v>M2</v>
          </cell>
        </row>
        <row r="4339">
          <cell r="A4339" t="str">
            <v>13.200.025-0</v>
          </cell>
          <cell r="B4339" t="str">
            <v>REVESTIMENTO EM CHAPA LAMIN., ACAB. BRILHANTE, ESP. 1MM, SOBRE GAVETAS, ARMARIOS, CONSOLES, MESAS PEQUENAS, ETC</v>
          </cell>
          <cell r="C4339" t="str">
            <v>M2</v>
          </cell>
        </row>
        <row r="4340">
          <cell r="A4340" t="str">
            <v>13.200.999-0</v>
          </cell>
          <cell r="B4340" t="str">
            <v>INDICE 13.200REVEST. FORMICA</v>
          </cell>
        </row>
        <row r="4341">
          <cell r="A4341" t="str">
            <v>13.201.999-0</v>
          </cell>
          <cell r="B4341" t="str">
            <v>INDICE 13.201REVEST. E PLASTICOTE</v>
          </cell>
        </row>
        <row r="4342">
          <cell r="A4342" t="str">
            <v>13.301.080-1</v>
          </cell>
          <cell r="B4342" t="str">
            <v>PISO CIMENTADO, ESP. 1,5CM, C/ARG. DE CIM. E AREIA 1:3, ALIS. A COLHER SOBRE BASE EXIST.</v>
          </cell>
          <cell r="C4342" t="str">
            <v>M2</v>
          </cell>
        </row>
        <row r="4343">
          <cell r="A4343" t="str">
            <v>13.301.081-0</v>
          </cell>
          <cell r="B4343" t="str">
            <v>PISO CIMENTADO, ESP. 1,5CM, C/ARG. DE CIM. E AREIA 1:3, C/ACAB. ASPERO SOBRE BASE EXIST.</v>
          </cell>
          <cell r="C4343" t="str">
            <v>M2</v>
          </cell>
        </row>
        <row r="4344">
          <cell r="A4344" t="str">
            <v>13.301.082-0</v>
          </cell>
          <cell r="B4344" t="str">
            <v>PISO CIMENTADO, ESP. 1,5CM, C/ARG. DE CIM. E AREIA 1:3, ALIS. A COLHER, C/COR., SOBRE BASE EXIST.</v>
          </cell>
          <cell r="C4344" t="str">
            <v>M2</v>
          </cell>
        </row>
        <row r="4345">
          <cell r="A4345" t="str">
            <v>13.301.083-0</v>
          </cell>
          <cell r="B4345" t="str">
            <v>PISO CIMENTADO, ESP. 1,5CM, C/ARG. DE CIM. E AREIA 1:3, ALIS. A COLHER, C/IMPERMEABIL. DE PEGA NORMAL, C/COR.</v>
          </cell>
          <cell r="C4345" t="str">
            <v>M2</v>
          </cell>
        </row>
        <row r="4346">
          <cell r="A4346" t="str">
            <v>13.301.085-0</v>
          </cell>
          <cell r="B4346" t="str">
            <v>PISO CIMENTADO, ESP. 1,5CM, C/ARG. DE CIM. E AREIA 1:3, ALIS. A COLHER, C/JUNTAS BATIDAS, FORMANDO QUADROS</v>
          </cell>
          <cell r="C4346" t="str">
            <v>M2</v>
          </cell>
        </row>
        <row r="4347">
          <cell r="A4347" t="str">
            <v>13.301.090-0</v>
          </cell>
          <cell r="B4347" t="str">
            <v>PISO CIMENTADO, ESP. 1,5CM, C/ARG. DE CIM. E AREIA 1:3, ALIS. A COLHER, C/NOVO ALISAMENTO SOBRE CIM. ESPARGIDO</v>
          </cell>
          <cell r="C4347" t="str">
            <v>M2</v>
          </cell>
        </row>
        <row r="4348">
          <cell r="A4348" t="str">
            <v>13.301.092-0</v>
          </cell>
          <cell r="B4348" t="str">
            <v>RODAPE DE ARG. DE CIM. E AREIA 1:3, C/ 15CM DE ALT., ESP. DE2CM, SOBRE PAREDE EM OSSO</v>
          </cell>
          <cell r="C4348" t="str">
            <v>M</v>
          </cell>
        </row>
        <row r="4349">
          <cell r="A4349" t="str">
            <v>13.301.093-0</v>
          </cell>
          <cell r="B4349" t="str">
            <v>RODAPE DE ARG. DE CIM. E AREIA 1:3, C/ 15CM DE ALT., ESP. DE2CM, SOBRE PAREDE EM OSSO, C/COR.</v>
          </cell>
          <cell r="C4349" t="str">
            <v>M</v>
          </cell>
        </row>
        <row r="4350">
          <cell r="A4350" t="str">
            <v>13.301.094-0</v>
          </cell>
          <cell r="B4350" t="str">
            <v>RODAPE DE ARG. DE CIM. E AREIA 1:3, C/ 7CM DE ALT., ESP. DE2CM, SOBRE PAREDE EM OSSO, TIPO CEHAB</v>
          </cell>
          <cell r="C4350" t="str">
            <v>M</v>
          </cell>
        </row>
        <row r="4351">
          <cell r="A4351" t="str">
            <v>13.301.095-0</v>
          </cell>
          <cell r="B4351" t="str">
            <v>PISO CIMENTADO ESP. 1,5CM, C/ARG. DE CIM. E AREIA 1:3 E IMPERMEABIL., ALIS. A COLHER, SOBRE BASE OU CONTRA PISO EXIST.</v>
          </cell>
          <cell r="C4351" t="str">
            <v>M2</v>
          </cell>
        </row>
        <row r="4352">
          <cell r="A4352" t="str">
            <v>13.301.100-0</v>
          </cell>
          <cell r="B4352" t="str">
            <v>PISO CIMENTADO, ESP. DE 3CM EM 2 CAMADAS, C/ARG. DE CIM. E AREIA 1:3 E IMPERMEABIL., ALIS. A COLHER SOBRE BASE EXIST.</v>
          </cell>
          <cell r="C4352" t="str">
            <v>M2</v>
          </cell>
        </row>
        <row r="4353">
          <cell r="A4353" t="str">
            <v>13.301.105-0</v>
          </cell>
          <cell r="B4353" t="str">
            <v>RODAPE DE CIM. IMPERMEAVEL C/ 7CM DE ALT., ESP. DE 2CM, ARG.DE CIM. E AREIA 1:3, ALIS. A COLHER SOBRE PAREDE EM OSSO</v>
          </cell>
          <cell r="C4353" t="str">
            <v>M</v>
          </cell>
        </row>
        <row r="4354">
          <cell r="A4354" t="str">
            <v>13.301.110-0</v>
          </cell>
          <cell r="B4354" t="str">
            <v>RODAPE DE CIM. IMPERMEAVEL C/ 10CM DE ALT., ESP. DE 3CM, ARG. DE CIM. E AREIA 1:3, ALIS. A COLHER SOBRE PAREDE EM OSSO</v>
          </cell>
          <cell r="C4354" t="str">
            <v>M</v>
          </cell>
        </row>
        <row r="4355">
          <cell r="A4355" t="str">
            <v>13.301.117-0</v>
          </cell>
          <cell r="B4355" t="str">
            <v>CONTRAPISO, BASE OU CAMADA REGULARIZADORA, EXECUTADA C/ARG.DE CIM. E AREIA 1:4, ESP. DE 1CM</v>
          </cell>
          <cell r="C4355" t="str">
            <v>M2</v>
          </cell>
        </row>
        <row r="4356">
          <cell r="A4356" t="str">
            <v>13.301.118-0</v>
          </cell>
          <cell r="B4356" t="str">
            <v>CONTRAPISO, BASE OU CAMADA REGULARIZADORA, EXECUTADA C/ARG.DE CIM. E AREIA 1:4, ESP. DE 1,5CM</v>
          </cell>
          <cell r="C4356" t="str">
            <v>M2</v>
          </cell>
        </row>
        <row r="4357">
          <cell r="A4357" t="str">
            <v>13.301.119-0</v>
          </cell>
          <cell r="B4357" t="str">
            <v>CONTRAPISO, BASE OU CAMADA REGULARIZADORA, EXECUTADA C/ARG.DE CIM. E AREIA 1:4, ESP. DE 2CM</v>
          </cell>
          <cell r="C4357" t="str">
            <v>M2</v>
          </cell>
        </row>
        <row r="4358">
          <cell r="A4358" t="str">
            <v>13.301.120-1</v>
          </cell>
          <cell r="B4358" t="str">
            <v>CONTRAPISO, BASE OU CAMADA REGULARIZADORA, EXECUTADA C/ARG.DE CIM. E AREIA 1:4, ESP. DE 2,5CM</v>
          </cell>
          <cell r="C4358" t="str">
            <v>M2</v>
          </cell>
        </row>
        <row r="4359">
          <cell r="A4359" t="str">
            <v>13.301.125-1</v>
          </cell>
          <cell r="B4359" t="str">
            <v>CONTRAPISO, BASE OU CAMADA REGULARIZADORA, EXECUTADA C/ARG.DE CIM. E AREIA 1:4, ESP. DE 3CM</v>
          </cell>
          <cell r="C4359" t="str">
            <v>M2</v>
          </cell>
        </row>
        <row r="4360">
          <cell r="A4360" t="str">
            <v>13.301.130-1</v>
          </cell>
          <cell r="B4360" t="str">
            <v>CONTRAPISO, BASE OU CAMADA REGULARIZADORA, EXECUTADA C/ARG.DE CIM. E AREIA 1:4, ESP. DE 3,5CM</v>
          </cell>
          <cell r="C4360" t="str">
            <v>M2</v>
          </cell>
        </row>
        <row r="4361">
          <cell r="A4361" t="str">
            <v>13.301.131-0</v>
          </cell>
          <cell r="B4361" t="str">
            <v>CONTRAPISO, BASE OU CAMADA REGULARIZADORA, EXECUTADA C/ARG.DE CIM. E AREIA 1:4, ESP. DE 4CM</v>
          </cell>
          <cell r="C4361" t="str">
            <v>M2</v>
          </cell>
        </row>
        <row r="4362">
          <cell r="A4362" t="str">
            <v>13.301.132-0</v>
          </cell>
          <cell r="B4362" t="str">
            <v>CONTRAPISO, BASE OU CAMADA REGULARIZADORA, EXECUTADA C/ARG.DE CIM. E AREIA 1:4, ESP. DE 5CM</v>
          </cell>
          <cell r="C4362" t="str">
            <v>M2</v>
          </cell>
        </row>
        <row r="4363">
          <cell r="A4363" t="str">
            <v>13.301.133-0</v>
          </cell>
          <cell r="B4363" t="str">
            <v>CONTRAPISO, BASE OU CAMADA REGULARIZADORA, EXECUTADA C/ARG.DE CIM. E AREIA 1:4, ESP. DE 6CM</v>
          </cell>
          <cell r="C4363" t="str">
            <v>M2</v>
          </cell>
        </row>
        <row r="4364">
          <cell r="A4364" t="str">
            <v>13.301.500-0</v>
          </cell>
          <cell r="B4364" t="str">
            <v>RECOMPOSICAO DE PISO CIMENTADO, C/ARG. DE CIM. E AREIA 1:3,ESP. DE 2CM, EXCL. BASE DE CONCR.</v>
          </cell>
          <cell r="C4364" t="str">
            <v>M2</v>
          </cell>
        </row>
        <row r="4365">
          <cell r="A4365" t="str">
            <v>13.301.505-0</v>
          </cell>
          <cell r="B4365" t="str">
            <v>RECOMPOSICAO DE PASSEIO, DEVIDO A ABERTURA DE VALA, INCL. REMOCAO DE MAT., CONCR. ESP. DE 0,08M, ACAB. ESP. DE 0,02M</v>
          </cell>
          <cell r="C4365" t="str">
            <v>M2</v>
          </cell>
        </row>
        <row r="4366">
          <cell r="A4366" t="str">
            <v>13.301.999-0</v>
          </cell>
          <cell r="B4366" t="str">
            <v>INDICE 13.301PISO CIMENTADO</v>
          </cell>
        </row>
        <row r="4367">
          <cell r="A4367" t="str">
            <v>13.330.001-0</v>
          </cell>
          <cell r="B4367" t="str">
            <v>UNIDADE DE REF. P/FORN. DE LADRILHOS CERAM.</v>
          </cell>
          <cell r="C4367" t="str">
            <v>UR</v>
          </cell>
        </row>
        <row r="4368">
          <cell r="A4368" t="str">
            <v>13.330.010-0</v>
          </cell>
          <cell r="B4368" t="str">
            <v>ASSENTAMENTO DE LADRILHO, EXCL. ESTE, EM PISO DE SUPERF. EMOSSO, C/ARG. ESP. DE 3,5CM E NATA DE CIM., REJUNT.CIM.BRANCO</v>
          </cell>
          <cell r="C4368" t="str">
            <v>M2</v>
          </cell>
        </row>
        <row r="4369">
          <cell r="A4369" t="str">
            <v>13.330.032-0</v>
          </cell>
          <cell r="B4369" t="str">
            <v>REVESTIMENTO DE PISO, C/LADRILHO ESMALT. C/ 20 X 20CM, ESP.DE 8,5MM, SUJEITO A TRAFEGO, ASSENT. E REJUNT. C/ARG. E CIM.</v>
          </cell>
          <cell r="C4369" t="str">
            <v>M2</v>
          </cell>
        </row>
        <row r="4370">
          <cell r="A4370" t="str">
            <v>13.330.050-0</v>
          </cell>
          <cell r="B4370" t="str">
            <v>REVESTIMENTO DE PISO, C/LADRILHO ESMALT. C/ 30 X 30CM, ESP.DE 8,5MM, P/TRAFEGO PESADO, ASSENT. E REJUNT. C/ARG. E CIM.</v>
          </cell>
          <cell r="C4370" t="str">
            <v>M2</v>
          </cell>
        </row>
        <row r="4371">
          <cell r="A4371" t="str">
            <v>13.330.060-0</v>
          </cell>
          <cell r="B4371" t="str">
            <v>REVESTIMENTO DE PISO, C/LADRILHO ESMALT. C/ 20 X 20CM, ESP.DE 6,5MM, CERAM. GRAY, ASSENT. E REJUNT. C/ARG. E CIM.</v>
          </cell>
          <cell r="C4371" t="str">
            <v>M2</v>
          </cell>
        </row>
        <row r="4372">
          <cell r="A4372" t="str">
            <v>13.330.070-0</v>
          </cell>
          <cell r="B4372" t="str">
            <v>REVESTIMENTO DE PISO, C/LADRILHO CERAM. ANTI-DERRAPANTE, C/11 X 24CM E ESP. DE 13MM, ASSENT. E REJUNT. C/ARG. E CIM.</v>
          </cell>
          <cell r="C4372" t="str">
            <v>M2</v>
          </cell>
        </row>
        <row r="4373">
          <cell r="A4373" t="str">
            <v>13.330.500-0</v>
          </cell>
          <cell r="B4373" t="str">
            <v>RECOMPOSICAO DE PISO DE CERAM., EXCL. ESTAS, INCL. MAO-DE-OBRA TOTAL E MAT. DE ASSENT. E REJUNT.</v>
          </cell>
          <cell r="C4373" t="str">
            <v>M2</v>
          </cell>
        </row>
        <row r="4374">
          <cell r="A4374" t="str">
            <v>13.330.999-0</v>
          </cell>
          <cell r="B4374" t="str">
            <v>INDICE 13.330PISOS CERAMICOS</v>
          </cell>
        </row>
        <row r="4375">
          <cell r="A4375" t="str">
            <v>13.335.030-0</v>
          </cell>
          <cell r="B4375" t="str">
            <v>PISO DE PLACAS NAO TRABALHADAS, DE GRAN., RETANGULAR, SOBRETER. NIVELADO, ASSENT. C/ARG.</v>
          </cell>
          <cell r="C4375" t="str">
            <v>M2</v>
          </cell>
        </row>
        <row r="4376">
          <cell r="A4376" t="str">
            <v>13.335.999-0</v>
          </cell>
          <cell r="B4376" t="str">
            <v>INDICE 13.335PISOS GRANITOS EM PLACAS</v>
          </cell>
        </row>
        <row r="4377">
          <cell r="A4377" t="str">
            <v>13.340.001-0</v>
          </cell>
          <cell r="B4377" t="str">
            <v>UNIDADE DE REF. P/FORN. DE MARM. OU GRAN. EM PLACAS OU EM TIRAS, EM CORES</v>
          </cell>
          <cell r="C4377" t="str">
            <v>UR</v>
          </cell>
        </row>
        <row r="4378">
          <cell r="A4378" t="str">
            <v>13.340.010-0</v>
          </cell>
          <cell r="B4378" t="str">
            <v>ASSENTAMENTO DE PISO DE MARM. OU GRAN., EXCL. ESTE, EM PLACAS ACIMA DE 30 X 30CM, ASSENT. E REJUNT. C/ARG. E CIM. C/COR.</v>
          </cell>
          <cell r="C4378" t="str">
            <v>M2</v>
          </cell>
        </row>
        <row r="4379">
          <cell r="A4379" t="str">
            <v>13.340.015-0</v>
          </cell>
          <cell r="B4379" t="str">
            <v>ASSENTAMENTO DE RODAPE DE MARM. OU GRAN., EXCL. ESTE, C/ 10CM DE ALT., ASSENT. E REJUNT. C/ARG. E CIM. C/COR.</v>
          </cell>
          <cell r="C4379" t="str">
            <v>M</v>
          </cell>
        </row>
        <row r="4380">
          <cell r="A4380" t="str">
            <v>13.340.016-0</v>
          </cell>
          <cell r="B4380" t="str">
            <v>ASSENTAMENTO DE CHAPIM OU ESPELHO DE MARM. OU GRAN., EXCL. ESTE, C/ 17CM, ASSENT. E REJUNT. C/ARG. E CIM. C/COR.</v>
          </cell>
          <cell r="C4380" t="str">
            <v>M</v>
          </cell>
        </row>
        <row r="4381">
          <cell r="A4381" t="str">
            <v>13.340.017-0</v>
          </cell>
          <cell r="B4381" t="str">
            <v>ASSENTAMENTO DE SOLEIRA DE MARM. OU GRAN., EXCL. ESTE, C/ 13CM, ASSENT. E REJUNT. C/ARG. E CIM. BRANCO C/COR.</v>
          </cell>
          <cell r="C4381" t="str">
            <v>M</v>
          </cell>
        </row>
        <row r="4382">
          <cell r="A4382" t="str">
            <v>13.340.018-0</v>
          </cell>
          <cell r="B4382" t="str">
            <v>ASSENTAMENTO DE SOLEIRA DE MARM. OU GRAN., EXCL. ESTE, C/ 15CM, ASSENT. E REJUNT. C/ARG. E CIM. BRANCO C/COR.</v>
          </cell>
          <cell r="C4382" t="str">
            <v>M</v>
          </cell>
        </row>
        <row r="4383">
          <cell r="A4383" t="str">
            <v>13.340.019-0</v>
          </cell>
          <cell r="B4383" t="str">
            <v>ASSENTAMENTO DE SOLEIRA DE MARM. OU GRAN., EXCL. ESTE, C/ 25CM, ASSENT. E REJUNT. C/ARG. E CIM. BRANCO C/COR.</v>
          </cell>
          <cell r="C4383" t="str">
            <v>M</v>
          </cell>
        </row>
        <row r="4384">
          <cell r="A4384" t="str">
            <v>13.340.020-0</v>
          </cell>
          <cell r="B4384" t="str">
            <v>ASSENTAMENTO DE CAPA DE DEGRAU DE MARM. OU GRAN., EXCL. ESTE, C/ 28CM, ASSENT. E REJUNT. C/ARG. E CIM. BRANCO C/COR.</v>
          </cell>
          <cell r="C4384" t="str">
            <v>M</v>
          </cell>
        </row>
        <row r="4385">
          <cell r="A4385" t="str">
            <v>13.340.025-0</v>
          </cell>
          <cell r="B4385" t="str">
            <v>ASSENTAMENTO DE CAPA DE DEGRAU DE MARM. OU GRAN., EXCL. ESTE, C/ 30CM, ASSENT. E REJUNT. C/ARG. E CIM. BRANCO C/COR.</v>
          </cell>
          <cell r="C4385" t="str">
            <v>M</v>
          </cell>
        </row>
        <row r="4386">
          <cell r="A4386" t="str">
            <v>13.340.999-0</v>
          </cell>
          <cell r="B4386" t="str">
            <v>INDICE DA FAMILIA</v>
          </cell>
        </row>
        <row r="4387">
          <cell r="A4387" t="str">
            <v>13.345.015-0</v>
          </cell>
          <cell r="B4387" t="str">
            <v>REVESTIMENTO DE PISO EM MARM. BRANCO NACIONAL, PC. C/ 30 X 30CM, ESP. DE 2CM, POLIDO, ASSENT. C/ARG. E REJUNT. C/CIM.</v>
          </cell>
          <cell r="C4387" t="str">
            <v>M2</v>
          </cell>
        </row>
        <row r="4388">
          <cell r="A4388" t="str">
            <v>13.345.016-0</v>
          </cell>
          <cell r="B4388" t="str">
            <v>REVESTIMENTO DE PISO EM MARM. BRANCO NACIONAL, PC. DE 30 X 30CM, ESP. DE 3CM, POLIDO, ASSENT. C/ARG. E REJUNT. C/CIM.</v>
          </cell>
          <cell r="C4388" t="str">
            <v>M2</v>
          </cell>
        </row>
        <row r="4389">
          <cell r="A4389" t="str">
            <v>13.345.020-0</v>
          </cell>
          <cell r="B4389" t="str">
            <v>RODAPE DE MARM. BRANCO NACIONAL, C/ 10CM DE ALT., ESP. DE 2CM, 2 POLIMENTOS, ASSENT. C/ARG. E REJUNT. C/CIM. BRANCO</v>
          </cell>
          <cell r="C4389" t="str">
            <v>M</v>
          </cell>
        </row>
        <row r="4390">
          <cell r="A4390" t="str">
            <v>13.345.025-0</v>
          </cell>
          <cell r="B4390" t="str">
            <v>SOLEIRA DE MARM. BRANCO NACIONAL, 3 X 13CM, C/ 2 POLIMENTOS,ASSENT. C/ARG. E REJUNT. C/CIM. BRANCO</v>
          </cell>
          <cell r="C4390" t="str">
            <v>M</v>
          </cell>
        </row>
        <row r="4391">
          <cell r="A4391" t="str">
            <v>13.345.030-0</v>
          </cell>
          <cell r="B4391" t="str">
            <v>SOLEIRA DE MARM. BRANCO NACIONAL, 3 X 15CM, C/ 2 POLIMENTOS,ASSENT. C/ARG. E REJUNT. C/CIM. BRANCO</v>
          </cell>
          <cell r="C4391" t="str">
            <v>M</v>
          </cell>
        </row>
        <row r="4392">
          <cell r="A4392" t="str">
            <v>13.345.035-0</v>
          </cell>
          <cell r="B4392" t="str">
            <v>SOLEIRA DE MARM. BRANCO NACIONAL, 3 X 25CM, C/ 2 POLIMENTOS,ASSENT. C/ARG. E REJUNT. C/CIM. BRANCO</v>
          </cell>
          <cell r="C4392" t="str">
            <v>M</v>
          </cell>
        </row>
        <row r="4393">
          <cell r="A4393" t="str">
            <v>13.345.055-0</v>
          </cell>
          <cell r="B4393" t="str">
            <v>CHAPIM OU ESPELHO DE MARM. BRANCO NACIONAL, C/ 2 X 17CM, POLIDO, ASSENT. C/ARG. E REJUNT. C/CIM. BRANCO</v>
          </cell>
          <cell r="C4393" t="str">
            <v>M</v>
          </cell>
        </row>
        <row r="4394">
          <cell r="A4394" t="str">
            <v>13.345.060-0</v>
          </cell>
          <cell r="B4394" t="str">
            <v>CAPA DE DEGRAU, DE MARM. BRANCO NACIONAL, C/ 3 X 28CM, POLIDO, ASSENT. C/ARG. E REJUNT. C/CIM. BRANCO</v>
          </cell>
          <cell r="C4394" t="str">
            <v>M</v>
          </cell>
        </row>
        <row r="4395">
          <cell r="A4395" t="str">
            <v>13.345.065-0</v>
          </cell>
          <cell r="B4395" t="str">
            <v>CAPA DE DEGRAU, DE MARM. BRANCO NACIONAL, C/ 3 X 30CM, POLIDO, ASSENT. C/ARG. E REJUNT. C/CIM. BRANCO</v>
          </cell>
          <cell r="C4395" t="str">
            <v>M</v>
          </cell>
        </row>
        <row r="4396">
          <cell r="A4396" t="str">
            <v>13.345.999-0</v>
          </cell>
          <cell r="B4396" t="str">
            <v>INDICE 13.345PISO DE MOSAICO</v>
          </cell>
        </row>
        <row r="4397">
          <cell r="A4397" t="str">
            <v>13.350.999-0</v>
          </cell>
          <cell r="B4397" t="str">
            <v>INDICE 13.350PISO PLACA MARMORE</v>
          </cell>
        </row>
        <row r="4398">
          <cell r="A4398" t="str">
            <v>13.360.999-0</v>
          </cell>
          <cell r="B4398" t="str">
            <v>INDICE 13.360PISO PLACA GRANITO AMENDOA</v>
          </cell>
        </row>
        <row r="4399">
          <cell r="A4399" t="str">
            <v>13.365.010-0</v>
          </cell>
          <cell r="B4399" t="str">
            <v>REVESTIMENTO DE PISO C/GRAN. PRETO DE 30 X 30CM, ESP. DE 2CM, 2 POLIMENTOS, ASSENT. C/ARG. E REJUNT. C/CIM. E COR.</v>
          </cell>
          <cell r="C4399" t="str">
            <v>M2</v>
          </cell>
        </row>
        <row r="4400">
          <cell r="A4400" t="str">
            <v>13.365.015-0</v>
          </cell>
          <cell r="B4400" t="str">
            <v>REVESTIMENTO DE PISO C/GRAN. PRETO, ACIMA DE 30 X 30CM, ESP.DE 3CM., 2 POLIMENTOS, ASSENT. C/ARG. E REJUNT.C/CIM.E COR.</v>
          </cell>
          <cell r="C4400" t="str">
            <v>M2</v>
          </cell>
        </row>
        <row r="4401">
          <cell r="A4401" t="str">
            <v>13.365.020-0</v>
          </cell>
          <cell r="B4401" t="str">
            <v>RODAPE DE GRAN. PRETO C/ 10CM DE ALT., ESP. DE 2CM, C/ 2 POLIMENTOS, ASSENT. C/ARG. E REJUNT. C/CIM. E COR.</v>
          </cell>
          <cell r="C4401" t="str">
            <v>M</v>
          </cell>
        </row>
        <row r="4402">
          <cell r="A4402" t="str">
            <v>13.365.025-0</v>
          </cell>
          <cell r="B4402" t="str">
            <v>SOLEIRA DE GRAN. PRETO 3 X 13CM C/ 2 POLIMENTOS, ASSENT. C/ARG. E REJUNT. C/CIM. E COR.</v>
          </cell>
          <cell r="C4402" t="str">
            <v>M</v>
          </cell>
        </row>
        <row r="4403">
          <cell r="A4403" t="str">
            <v>13.365.030-0</v>
          </cell>
          <cell r="B4403" t="str">
            <v>SOLEIRA DE GRAN. PRETO 3 X 15CM C/ 2 POLIMENTOS, ASSENT. C/ARG. E REJUNT. C/CIM. E COR.</v>
          </cell>
          <cell r="C4403" t="str">
            <v>M</v>
          </cell>
        </row>
        <row r="4404">
          <cell r="A4404" t="str">
            <v>13.365.035-0</v>
          </cell>
          <cell r="B4404" t="str">
            <v>SOLEIRA DE GRAN. PRETO 3 X 25CM C/ 2 POLIMENTOS, ASSENT. C/ARG. E REJUNT. C/CIM. E COR.</v>
          </cell>
          <cell r="C4404" t="str">
            <v>M</v>
          </cell>
        </row>
        <row r="4405">
          <cell r="A4405" t="str">
            <v>13.365.055-0</v>
          </cell>
          <cell r="B4405" t="str">
            <v>CHAPIM OU ESPELHO DE GRAN. PRETO C/ 2 X 17CM, C/ 1 POLIMENTO, ASSENT. C/ARG. E REJUNT. C/CIM. E COR.</v>
          </cell>
          <cell r="C4405" t="str">
            <v>M</v>
          </cell>
        </row>
        <row r="4406">
          <cell r="A4406" t="str">
            <v>13.365.060-0</v>
          </cell>
          <cell r="B4406" t="str">
            <v>CAPA DE DEGRAU DE GRAN. PRETO, C/ 3 X 28CM, C/ 1 POLIMENTO,ASSENT. C/ARG. E REJUNT. C/CIM. E COR.</v>
          </cell>
          <cell r="C4406" t="str">
            <v>M</v>
          </cell>
        </row>
        <row r="4407">
          <cell r="A4407" t="str">
            <v>13.365.065-0</v>
          </cell>
          <cell r="B4407" t="str">
            <v>CAPA DE DEGRAU DE GRAN. PRETO, C/ 3 X 30CM, C/ 1 POLIMENTO,ASSENT. C/ARG. E REJUNT. C/CIM. E COR.</v>
          </cell>
          <cell r="C4407" t="str">
            <v>M</v>
          </cell>
        </row>
        <row r="4408">
          <cell r="A4408" t="str">
            <v>13.365.999-0</v>
          </cell>
          <cell r="B4408" t="str">
            <v>INDICE 13.365REVEST. PISO GRANITO PRETO</v>
          </cell>
        </row>
        <row r="4409">
          <cell r="A4409" t="str">
            <v>13.370.010-0</v>
          </cell>
          <cell r="B4409" t="str">
            <v>PATIO DE CONCR.,ESP. DE 8CM, TRACO 1:3:3, EM QUADROS DE 1,00X 1,00M, C/SARRAFOS DE PINHO INCORPORADOS,EXCL.PREP.DO TER.</v>
          </cell>
          <cell r="C4409" t="str">
            <v>M2</v>
          </cell>
        </row>
        <row r="4410">
          <cell r="A4410" t="str">
            <v>13.370.015-0</v>
          </cell>
          <cell r="B4410" t="str">
            <v>PATIO DE CONCR.,ESP.DE 10CM, TRACO 1:2:3, EM QUADROS DE 1,50X 1,50M, C/SARRAFOS DE PINHO INCORPORADOS,EXCL.PREP.DO TER.</v>
          </cell>
          <cell r="C4410" t="str">
            <v>M2</v>
          </cell>
        </row>
        <row r="4411">
          <cell r="A4411" t="str">
            <v>13.370.020-0</v>
          </cell>
          <cell r="B4411" t="str">
            <v>PATIO DE CONCR.,ESP.DE 12CM,TRACO 1:2:2,5,EM QUADROS DE 1,50X 1,50M, C/SARRAFOS DE PINHO INCORPORADOS,EXCL.PREP.DO TER.</v>
          </cell>
          <cell r="C4411" t="str">
            <v>M2</v>
          </cell>
        </row>
        <row r="4412">
          <cell r="A4412" t="str">
            <v>13.370.025-0</v>
          </cell>
          <cell r="B4412" t="str">
            <v>PATIO DE CONCR.,ESP.DE 15CM, TRACO 1:2:2, EM QUADROS DE 1,50X 1,50M, C/SARRAFOS DE PINHO INCORPORADOS,EXCL.PREP.DO TER.</v>
          </cell>
          <cell r="C4412" t="str">
            <v>M2</v>
          </cell>
        </row>
        <row r="4413">
          <cell r="A4413" t="str">
            <v>13.370.040-0</v>
          </cell>
          <cell r="B4413" t="str">
            <v>PAVIMENTACAO TIPO PLAQUEAMENTO, DE 40 X 80 X 10CM DE CONCR.(FCK=10MPA), JUNTA DE 2CM, INCL. PREP. DO TER.</v>
          </cell>
          <cell r="C4413" t="str">
            <v>M2</v>
          </cell>
        </row>
        <row r="4414">
          <cell r="A4414" t="str">
            <v>13.370.045-0</v>
          </cell>
          <cell r="B4414" t="str">
            <v>PAVIMENTACAO TIPO PLAQUAMENTO, DE 40 X 80 X 10CM DE CONCR.,C/TELA ESTRUT., JUNTA DE 2CM, INCL. PREP. DO TER.</v>
          </cell>
          <cell r="C4414" t="str">
            <v>M2</v>
          </cell>
        </row>
        <row r="4415">
          <cell r="A4415" t="str">
            <v>13.370.050-0</v>
          </cell>
          <cell r="B4415" t="str">
            <v>PAVIMENTACAO TIPO PLAQUEAMENTO, DE 40 X 80 X 10CM DE CONCR.,C/TELA ESTRUT., JUNTA DE 8CM C/GRAMA, INCL. PREP. DO TER.</v>
          </cell>
          <cell r="C4415" t="str">
            <v>M2</v>
          </cell>
        </row>
        <row r="4416">
          <cell r="A4416" t="str">
            <v>13.370.055-0</v>
          </cell>
          <cell r="B4416" t="str">
            <v>PAVIMENTACAO C/PLACAS DE CONCR. PRE-MOLDADAS, 40 X 40 X 6CM,ASSENT. C/ARG., EXCL. TOMADA DE JUNTAS E PREP. DO TER.</v>
          </cell>
          <cell r="C4416" t="str">
            <v>M2</v>
          </cell>
        </row>
        <row r="4417">
          <cell r="A4417" t="str">
            <v>13.370.060-0</v>
          </cell>
          <cell r="B4417" t="str">
            <v>PAVIMENTACAO TIPO PLAQUEAMENTO "IN SITU", P/PROT. DE IMPERMEABIL. C/ 60 X 60 X 2,5CM, REVESTIM. C/ARG.DE CIM.E AREIA 1:3</v>
          </cell>
          <cell r="C4417" t="str">
            <v>M2</v>
          </cell>
        </row>
        <row r="4418">
          <cell r="A4418" t="str">
            <v>13.370.500-0</v>
          </cell>
          <cell r="B4418" t="str">
            <v>UNIDADE DE REF. P/REPAROS EM PLAQUEAMENTO E RESPECTIVAS JUNTAS, INCL. RETIRADA DO MAT. DANIFICADO</v>
          </cell>
          <cell r="C4418" t="str">
            <v>UR</v>
          </cell>
        </row>
        <row r="4419">
          <cell r="A4419" t="str">
            <v>13.370.999-0</v>
          </cell>
          <cell r="B4419" t="str">
            <v>INDICE 13.370PATIO DE CONCRETO</v>
          </cell>
        </row>
        <row r="4420">
          <cell r="A4420" t="str">
            <v>13.371.010-0</v>
          </cell>
          <cell r="B4420" t="str">
            <v>PATIO DE CONCR. IMPORTADO DE USINA, EM QUADROS 1,00 X 1,00M,C/SARRAFOS DE PINHO DEINCORPORADO, EXCL. PREP. DO TER.</v>
          </cell>
          <cell r="C4420" t="str">
            <v>M2</v>
          </cell>
        </row>
        <row r="4421">
          <cell r="A4421" t="str">
            <v>13.371.015-0</v>
          </cell>
          <cell r="B4421" t="str">
            <v>PATIO DE CONCR. IMPORTADO DE USINA, EM QUADROS DE 1,50 X 1,50M, C/SARRAFOS DE PINHO INCORPORADOS, EXCL. PREP. DO TER.</v>
          </cell>
          <cell r="C4421" t="str">
            <v>M2</v>
          </cell>
        </row>
        <row r="4422">
          <cell r="A4422" t="str">
            <v>13.371.020-0</v>
          </cell>
          <cell r="B4422" t="str">
            <v>PATIO DE CONCR.,ESP. 12CM,IMPORTADO DE USINA,EM QUADROS DE 1,50X1,50M,C/SARRAFOS DE PINHO INCORPORADOS,EXCL.PREP.DO TER.</v>
          </cell>
          <cell r="C4422" t="str">
            <v>M2</v>
          </cell>
        </row>
        <row r="4423">
          <cell r="A4423" t="str">
            <v>13.371.025-0</v>
          </cell>
          <cell r="B4423" t="str">
            <v>PATIO DE CONCR.,ESP. 15CM,IMPORTADO DE USINA,EM QUADROS DE 1,50X1,50M,C/SARRAFOS DE PINHO INCORPORADOS,EXCL.PREP.DO TER.</v>
          </cell>
          <cell r="C4423" t="str">
            <v>M2</v>
          </cell>
        </row>
        <row r="4424">
          <cell r="A4424" t="str">
            <v>13.371.999-0</v>
          </cell>
          <cell r="B4424" t="str">
            <v>INDICE DA FAMILIA</v>
          </cell>
        </row>
        <row r="4425">
          <cell r="A4425" t="str">
            <v>13.373.010-0</v>
          </cell>
          <cell r="B4425" t="str">
            <v>PATIO DE CONCR. ARMADO CAPEADO C/AGREG. DE ALTA RESISTENCIA,ESP. DE 8 A 10CM, INCL. JUNTA, MAO-DE-OBRA E EQUIP.</v>
          </cell>
          <cell r="C4425" t="str">
            <v>M2</v>
          </cell>
        </row>
        <row r="4426">
          <cell r="A4426" t="str">
            <v>13.373.999-0</v>
          </cell>
          <cell r="B4426" t="str">
            <v>FAMILIA 13.373</v>
          </cell>
        </row>
        <row r="4427">
          <cell r="A4427" t="str">
            <v>13.375.010-0</v>
          </cell>
          <cell r="B4427" t="str">
            <v>CAMADA IMPERMEABILIZADORA DE PISO DE CONCR. SIMPLES, ESP. DE8CM, C/IMPERMEABILIZANTE DE PEGA NORMAL ADICIONADO A AGUA</v>
          </cell>
          <cell r="C4427" t="str">
            <v>M2</v>
          </cell>
        </row>
        <row r="4428">
          <cell r="A4428" t="str">
            <v>13.375.015-0</v>
          </cell>
          <cell r="B4428" t="str">
            <v>CAMADA IMPERMEABILIZADORA DE PISO DE CONCR. SIMPLES, ESP. DE10CM, C/IMPERMEABILIZANTE DE PEGA NORMAL ADICIONADO A AGUA</v>
          </cell>
          <cell r="C4428" t="str">
            <v>M2</v>
          </cell>
        </row>
        <row r="4429">
          <cell r="A4429" t="str">
            <v>13.375.999-0</v>
          </cell>
          <cell r="B4429" t="str">
            <v>INDICE 13.375CAMADA IMPERMEABILIZADORA DE PISO</v>
          </cell>
        </row>
        <row r="4430">
          <cell r="A4430" t="str">
            <v>13.380.010-0</v>
          </cell>
          <cell r="B4430" t="str">
            <v>PISO MARMORITE, ESP. DE 4CM DE ARG. DE CIM. E AREIA 1:4, CAMADA DE MARMORITE ESP. 1CM, GRANA Nº1 BRANCA, C/ 3 POLIMENTOS</v>
          </cell>
          <cell r="C4430" t="str">
            <v>M2</v>
          </cell>
        </row>
        <row r="4431">
          <cell r="A4431" t="str">
            <v>13.380.011-0</v>
          </cell>
          <cell r="B4431" t="str">
            <v>PISO MARMORITE, ESP. DE 4CM DE ARG. DE CIM. E AREIA 1:4, CAMADA DE MARMORITE ESP. 1CM, GRANA Nº1 PRETA, C/ 3 POLIMENTOS</v>
          </cell>
          <cell r="C4431" t="str">
            <v>M2</v>
          </cell>
        </row>
        <row r="4432">
          <cell r="A4432" t="str">
            <v>13.380.015-0</v>
          </cell>
          <cell r="B4432" t="str">
            <v>RODAPE DE MARMORITE 10 X 1CM, TERMINANDO EM CANTO RETO JUNTOAO PISO, FEITO C/CIM. E GRANA Nº1 BRANCA, POLIMENTO MANUAL</v>
          </cell>
          <cell r="C4432" t="str">
            <v>M</v>
          </cell>
        </row>
        <row r="4433">
          <cell r="A4433" t="str">
            <v>13.380.016-0</v>
          </cell>
          <cell r="B4433" t="str">
            <v>RODAPE DE MARMORITE 10 X 1CM, TERMINANDO EM CANTO RETO JUNTOAO PISO, FEITO C/CIM. E GRANA Nº1 PRETA, POLIMENTO MANUAL</v>
          </cell>
          <cell r="C4433" t="str">
            <v>M</v>
          </cell>
        </row>
        <row r="4434">
          <cell r="A4434" t="str">
            <v>13.380.020-0</v>
          </cell>
          <cell r="B4434" t="str">
            <v>ESCADA DE MARMORITE, CAPA E ESPELHO PRE-MOLDADOS EM OFICINA,FEITOS C/GRANA Nº1 BRANCA E CIM., C/CAMADA DE 6MM</v>
          </cell>
          <cell r="C4434" t="str">
            <v>M</v>
          </cell>
        </row>
        <row r="4435">
          <cell r="A4435" t="str">
            <v>13.380.021-0</v>
          </cell>
          <cell r="B4435" t="str">
            <v>ESCADA DE MARMORITE, CAPA E ESPELHO PRE-MOLDADOS EM OFICINA,FEITOS C/GRANA Nº1 PRETA E CIM., C/CAMADA DE 6MM</v>
          </cell>
          <cell r="C4435" t="str">
            <v>M</v>
          </cell>
        </row>
        <row r="4436">
          <cell r="A4436" t="str">
            <v>13.380.025-0</v>
          </cell>
          <cell r="B4436" t="str">
            <v>SOLEIRA, PEITORIL OU CHAPIM DE MARMORITE, PRE-MOLDADO EM OFICINA, FEITO C/GRANA Nº1 BRANCA E CIM., ESP. 6MM</v>
          </cell>
          <cell r="C4436" t="str">
            <v>M2</v>
          </cell>
        </row>
        <row r="4437">
          <cell r="A4437" t="str">
            <v>13.380.026-0</v>
          </cell>
          <cell r="B4437" t="str">
            <v>SOLEIRA, PEITORIL OU CHAPIM DE MARMORITE, PRE-MOLDADO EM OFICINA, FEITO C/GRANA Nº1 PRETA E CIM., ESP. 6MM</v>
          </cell>
          <cell r="C4437" t="str">
            <v>M2</v>
          </cell>
        </row>
        <row r="4438">
          <cell r="A4438" t="str">
            <v>13.380.999-0</v>
          </cell>
          <cell r="B4438" t="str">
            <v>INDICE 13.380PISO DE MARMORITE</v>
          </cell>
        </row>
        <row r="4439">
          <cell r="A4439" t="str">
            <v>13.381.050-0</v>
          </cell>
          <cell r="B4439" t="str">
            <v>JUNTA PLASTICA 17 X 3MM, P/PISO CONTINUO</v>
          </cell>
          <cell r="C4439" t="str">
            <v>M</v>
          </cell>
        </row>
        <row r="4440">
          <cell r="A4440" t="str">
            <v>13.381.051-0</v>
          </cell>
          <cell r="B4440" t="str">
            <v>JUNTA PLASTICA 27 X 3MM P/PISO CONTINUO</v>
          </cell>
          <cell r="C4440" t="str">
            <v>M</v>
          </cell>
        </row>
        <row r="4441">
          <cell r="A4441" t="str">
            <v>13.381.085-0</v>
          </cell>
          <cell r="B4441" t="str">
            <v>JUNTA MET. EM LATAO 17 X 0,71MM, P/PISO CONTINUO</v>
          </cell>
          <cell r="C4441" t="str">
            <v>M</v>
          </cell>
        </row>
        <row r="4442">
          <cell r="A4442" t="str">
            <v>13.381.999-0</v>
          </cell>
          <cell r="B4442" t="str">
            <v>INDICE 13.381JUNTAS P/PISO</v>
          </cell>
        </row>
        <row r="4443">
          <cell r="A4443" t="str">
            <v>13.382.001-0</v>
          </cell>
          <cell r="B4443" t="str">
            <v>JUNTA FORMADA DE ARG. DE CIM. E AREIA, NO TRACO 1:3, C/ 5 X5CM</v>
          </cell>
          <cell r="C4443" t="str">
            <v>M</v>
          </cell>
        </row>
        <row r="4444">
          <cell r="A4444" t="str">
            <v>13.382.999-0</v>
          </cell>
          <cell r="B4444" t="str">
            <v>INDICE DA FAMILIA</v>
          </cell>
        </row>
        <row r="4445">
          <cell r="A4445" t="str">
            <v>13.383.002-0</v>
          </cell>
          <cell r="B4445" t="str">
            <v>JUNTA IMPERMEABIL. DE HIDROASFALTO, CIM. E AREIA, NO TRACO 1:1:3, C/ 2,5 X 2,5CM</v>
          </cell>
          <cell r="C4445" t="str">
            <v>M</v>
          </cell>
        </row>
        <row r="4446">
          <cell r="A4446" t="str">
            <v>13.383.003-0</v>
          </cell>
          <cell r="B4446" t="str">
            <v>JUNTA IMPERMEABIL. DE HIDROASFALTO, CIM. E AREIA, NO TRACO 1:1:3, C/ 2 X 2,5CM</v>
          </cell>
          <cell r="C4446" t="str">
            <v>M</v>
          </cell>
        </row>
        <row r="4447">
          <cell r="A4447" t="str">
            <v>13.383.999-0</v>
          </cell>
          <cell r="B4447" t="str">
            <v>INDICE DA FAMILIA</v>
          </cell>
        </row>
        <row r="4448">
          <cell r="A4448" t="str">
            <v>13.384.001-0</v>
          </cell>
          <cell r="B4448" t="str">
            <v>JUNTA GRAMADA C/ 5CM DE LARG.</v>
          </cell>
          <cell r="C4448" t="str">
            <v>M</v>
          </cell>
        </row>
        <row r="4449">
          <cell r="A4449" t="str">
            <v>13.384.002-0</v>
          </cell>
          <cell r="B4449" t="str">
            <v>JUNTA GRAMADA C/ 8CM DE LARG.</v>
          </cell>
          <cell r="C4449" t="str">
            <v>M</v>
          </cell>
        </row>
        <row r="4450">
          <cell r="A4450" t="str">
            <v>13.384.999-0</v>
          </cell>
          <cell r="B4450" t="str">
            <v>INDICE DA FAMILIA</v>
          </cell>
        </row>
        <row r="4451">
          <cell r="A4451" t="str">
            <v>13.385.001-0</v>
          </cell>
          <cell r="B4451" t="str">
            <v>PISO DE ALTA RESISTENCIA, MONOLITICO, EM ARG. DE CIM. E AGREG. MINERAL, ESP.DE 0,8CM COR NATURAL, 3 POLIMENTOS,INCL.BASE</v>
          </cell>
          <cell r="C4451" t="str">
            <v>M2</v>
          </cell>
        </row>
        <row r="4452">
          <cell r="A4452" t="str">
            <v>13.385.002-0</v>
          </cell>
          <cell r="B4452" t="str">
            <v>PISO DE ALTA RESISTENCIA, MONOLITICO, EM ARG. DE CIM. E AGREG. MINERAL, ESP. DE 0,8CM COR PRETA, 3 POLIMENTOS, INCL.BASE</v>
          </cell>
          <cell r="C4452" t="str">
            <v>M2</v>
          </cell>
        </row>
        <row r="4453">
          <cell r="A4453" t="str">
            <v>13.385.005-0</v>
          </cell>
          <cell r="B4453" t="str">
            <v>RODAPE EM ARG. DE CIM. E AGREG. MINERAL, C/ 10CM DE ALT., COR NATURAL, 3 POLIMENTOS, JUNTO AO PISO EM MEIA CANA</v>
          </cell>
          <cell r="C4453" t="str">
            <v>M</v>
          </cell>
        </row>
        <row r="4454">
          <cell r="A4454" t="str">
            <v>13.385.006-0</v>
          </cell>
          <cell r="B4454" t="str">
            <v>RODAPE EM ARG. DE CIM. E AGREG. MINERAL, C/ 10CM DE ALT., COR PRETA, 3 POLIMENTOS, JUNTO AO PISO EM MEIA CANA</v>
          </cell>
          <cell r="C4454" t="str">
            <v>M</v>
          </cell>
        </row>
        <row r="4455">
          <cell r="A4455" t="str">
            <v>13.385.008-0</v>
          </cell>
          <cell r="B4455" t="str">
            <v>DEGRAU DE ESCADA, COMPOSTA DE CAPA E ESPELHO, EM ARG. DE CIM. E AGREG. MINERAIS, COR NATURAL DO CIM., INCL. 3 POLIMENTOS</v>
          </cell>
          <cell r="C4455" t="str">
            <v>M</v>
          </cell>
        </row>
        <row r="4456">
          <cell r="A4456" t="str">
            <v>13.385.009-0</v>
          </cell>
          <cell r="B4456" t="str">
            <v>DEGRAU DE ESCADA, EM ARG. DE CIM. E AGREG. MINERAL, COR PRETA, INCL. 3 POLIMENTOS</v>
          </cell>
          <cell r="C4456" t="str">
            <v>M</v>
          </cell>
        </row>
        <row r="4457">
          <cell r="A4457" t="str">
            <v>13.385.999-0</v>
          </cell>
          <cell r="B4457" t="str">
            <v>INDICE 13.385PISO DE ALTA RESISTENCIA</v>
          </cell>
        </row>
        <row r="4458">
          <cell r="A4458" t="str">
            <v>13.390.020-0</v>
          </cell>
          <cell r="B4458" t="str">
            <v>PISO VINILICO DE RESINA PVC PLASTIFICANTE, C/ 30 X 30CM, ESP. DE 2MM, ASSENT. C/FLASH SOBRE BASE EXIST.</v>
          </cell>
          <cell r="C4458" t="str">
            <v>M2</v>
          </cell>
        </row>
        <row r="4459">
          <cell r="A4459" t="str">
            <v>13.390.050-0</v>
          </cell>
          <cell r="B4459" t="str">
            <v>TESTEIRA EM MAT. VINILICO C/ 6CM DE LARG.</v>
          </cell>
          <cell r="C4459" t="str">
            <v>M</v>
          </cell>
        </row>
        <row r="4460">
          <cell r="A4460" t="str">
            <v>13.390.999-0</v>
          </cell>
          <cell r="B4460" t="str">
            <v>INDICE 13.390PISOS VINILICOS</v>
          </cell>
        </row>
        <row r="4461">
          <cell r="A4461" t="str">
            <v>13.391.500-0</v>
          </cell>
          <cell r="B4461" t="str">
            <v>RECOMPOSICAO DE PLACAS DE PISO DE MAT. VINILICO OU PLAST.</v>
          </cell>
          <cell r="C4461" t="str">
            <v>M2</v>
          </cell>
        </row>
        <row r="4462">
          <cell r="A4462" t="str">
            <v>13.391.999-0</v>
          </cell>
          <cell r="B4462" t="str">
            <v>FAMILIA 13.391</v>
          </cell>
          <cell r="C4462" t="str">
            <v>0</v>
          </cell>
        </row>
        <row r="4463">
          <cell r="A4463" t="str">
            <v>13.395.010-0</v>
          </cell>
          <cell r="B4463" t="str">
            <v>FORRACAO DE PISO C/CARPETE DE NYLON, ESP. 6MM, SOBRE BASE EXIST.</v>
          </cell>
          <cell r="C4463" t="str">
            <v>M2</v>
          </cell>
        </row>
        <row r="4464">
          <cell r="A4464" t="str">
            <v>13.395.011-0</v>
          </cell>
          <cell r="B4464" t="str">
            <v>FORRACAO DE PISO C/CARPETE DE NYLON, ESP. 10MM, SOBRE BASE EXIST.</v>
          </cell>
          <cell r="C4464" t="str">
            <v>M2</v>
          </cell>
        </row>
        <row r="4465">
          <cell r="A4465" t="str">
            <v>13.395.015-0</v>
          </cell>
          <cell r="B4465" t="str">
            <v>FORRACAO DE PISO C/CARPETE ESP. 5MM</v>
          </cell>
          <cell r="C4465" t="str">
            <v>M2</v>
          </cell>
        </row>
        <row r="4466">
          <cell r="A4466" t="str">
            <v>13.395.500-0</v>
          </cell>
          <cell r="B4466" t="str">
            <v>UNIDADE DE REF. P/FORN. E COLOC. DE TAPETE OU FORRACAO DE PISOS</v>
          </cell>
          <cell r="C4466" t="str">
            <v>UR</v>
          </cell>
        </row>
        <row r="4467">
          <cell r="A4467" t="str">
            <v>13.395.999-0</v>
          </cell>
          <cell r="B4467" t="str">
            <v>INDICE 13.395CARPETES</v>
          </cell>
        </row>
        <row r="4468">
          <cell r="A4468" t="str">
            <v>13.398.010-1</v>
          </cell>
          <cell r="B4468" t="str">
            <v>PISO DE TACOS DE IPE OU MAD. EQUIV., DE 7 X 21CM, FIX. E INCRUSTADOS C/PEDRISCOS, ASSENT. C/ARG.</v>
          </cell>
          <cell r="C4468" t="str">
            <v>M2</v>
          </cell>
        </row>
        <row r="4469">
          <cell r="A4469" t="str">
            <v>13.398.015-0</v>
          </cell>
          <cell r="B4469" t="str">
            <v>PISO DE IPE, LARG. 10CM, ESP. DE 2CM, PREGADO SOBRE REGUAS DE MACARANDUBA 1.1/2" X 3", EMBUTIDAS EM CONCR.</v>
          </cell>
          <cell r="C4469" t="str">
            <v>M2</v>
          </cell>
        </row>
        <row r="4470">
          <cell r="A4470" t="str">
            <v>13.398.016-0</v>
          </cell>
          <cell r="B4470" t="str">
            <v>PISO DE FRISO DE IPE C/ 20 X 2CM,PREGADO SOBRE BARROTEAMENTOOU REGUAS DE MACARANDUBA A CADA 50CM,EXCL.BARROTES E REGUAS</v>
          </cell>
          <cell r="C4470" t="str">
            <v>M2</v>
          </cell>
        </row>
        <row r="4471">
          <cell r="A4471" t="str">
            <v>13.398.017-0</v>
          </cell>
          <cell r="B4471" t="str">
            <v>REGUA DE MACARANDUBA TRAPEZOIDAL C/ 5 X 3CM, FIX. EM CONTRAPISO DE CIM. E AREIA 1:3, EXCL. CONTRAPISO</v>
          </cell>
          <cell r="C4471" t="str">
            <v>M</v>
          </cell>
        </row>
        <row r="4472">
          <cell r="A4472" t="str">
            <v>13.398.018-0</v>
          </cell>
          <cell r="B4472" t="str">
            <v>BARROTE DE MACARANDUBA DE 3 X 4.1/2", APOIADO EM PILARETES DE ALVEN.DE TIJ.MACICOS,OU OUTROS,DE 20 X 20CM,EXCL.PILARETES</v>
          </cell>
          <cell r="C4472" t="str">
            <v>M</v>
          </cell>
        </row>
        <row r="4473">
          <cell r="A4473" t="str">
            <v>13.398.020-0</v>
          </cell>
          <cell r="B4473" t="str">
            <v>RODAPE DE CANELA C/SECAO DE 5 X 2CM, PREGADO EM TACOS EMBUTIDOS NA ALVEN.</v>
          </cell>
          <cell r="C4473" t="str">
            <v>M</v>
          </cell>
        </row>
        <row r="4474">
          <cell r="A4474" t="str">
            <v>13.398.025-0</v>
          </cell>
          <cell r="B4474" t="str">
            <v>RODAPE DE CANELA C/SECAO DE 7 X 2CM, PREGADO EM TACOS EMBUTIDOS NA ALVEN.</v>
          </cell>
          <cell r="C4474" t="str">
            <v>M</v>
          </cell>
        </row>
        <row r="4475">
          <cell r="A4475" t="str">
            <v>13.398.030-0</v>
          </cell>
          <cell r="B4475" t="str">
            <v>RODAPE DE IPE, DE 10 X 2CM, ACAB. BOLEADO, FIX. EM TACOS EMBUTIDOS NA ALVEN.</v>
          </cell>
          <cell r="C4475" t="str">
            <v>M</v>
          </cell>
        </row>
        <row r="4476">
          <cell r="A4476" t="str">
            <v>13.398.999-0</v>
          </cell>
          <cell r="B4476" t="str">
            <v>INDICE 13.398PISOS TACOS IPE</v>
          </cell>
        </row>
        <row r="4477">
          <cell r="A4477" t="str">
            <v>13.400.500-0</v>
          </cell>
          <cell r="B4477" t="str">
            <v>UNIDADE DE REF. P/REFORMA EM FORRO, SOALHOS, ETC., INCL., RETIRADA DE MAT. EM CASO DE REFORMA</v>
          </cell>
          <cell r="C4477" t="str">
            <v>UR</v>
          </cell>
        </row>
        <row r="4478">
          <cell r="A4478" t="str">
            <v>13.400.999-0</v>
          </cell>
          <cell r="B4478" t="str">
            <v>INDICE 13.400PISO PARQUET PAULISTA</v>
          </cell>
        </row>
        <row r="4479">
          <cell r="A4479" t="str">
            <v>13.410.010-0</v>
          </cell>
          <cell r="B4479" t="str">
            <v>PISO DE PEDRA PORTUGUESA, ASSENT. SOBRE MISTURA DE CIM. E SAIBRO 1:5</v>
          </cell>
          <cell r="C4479" t="str">
            <v>M2</v>
          </cell>
        </row>
        <row r="4480">
          <cell r="A4480" t="str">
            <v>13.410.011-0</v>
          </cell>
          <cell r="B4480" t="str">
            <v>PISO DE PEDRA PORTUGUESA DESENHADO, 40% PRETA E 60% BRANCA,ASSENT. C/CIM. E SAIBRO 1:5</v>
          </cell>
          <cell r="C4480" t="str">
            <v>M2</v>
          </cell>
        </row>
        <row r="4481">
          <cell r="A4481" t="str">
            <v>13.410.012-0</v>
          </cell>
          <cell r="B4481" t="str">
            <v>PEDRA PORTUGUESA C/ 60% DE PEDRA BRANCA</v>
          </cell>
          <cell r="C4481" t="str">
            <v>M2</v>
          </cell>
        </row>
        <row r="4482">
          <cell r="A4482" t="str">
            <v>13.410.999-0</v>
          </cell>
          <cell r="B4482" t="str">
            <v>INDICE 13.410PISO PEDRA PORTUGUESA</v>
          </cell>
        </row>
        <row r="4483">
          <cell r="A4483" t="str">
            <v>13.411.500-0</v>
          </cell>
          <cell r="B4483" t="str">
            <v>RECOMPOSICAO DE PAVIMENT. DE PEDRA PORTUGUESA, ASSENT. C/CIM. E SAIBRO 1:5</v>
          </cell>
          <cell r="C4483" t="str">
            <v>M2</v>
          </cell>
        </row>
        <row r="4484">
          <cell r="A4484" t="str">
            <v>13.411.999-0</v>
          </cell>
          <cell r="B4484" t="str">
            <v>INDICE 13.411RECOMPOSICAO PAVIM.PEDRA PORTUGUESA</v>
          </cell>
        </row>
        <row r="4485">
          <cell r="A4485" t="str">
            <v>13.413.010-0</v>
          </cell>
          <cell r="B4485" t="str">
            <v>PISO DE PLACAS DE ARENITO, SAO TOME, ASSENT. C/ARG. DE CIM.,SAIBRO E AREIA 1:2:2</v>
          </cell>
          <cell r="C4485" t="str">
            <v>M2</v>
          </cell>
        </row>
        <row r="4486">
          <cell r="A4486" t="str">
            <v>13.413.020-0</v>
          </cell>
          <cell r="B4486" t="str">
            <v>PISO DE PLACAS DE ARDOSIA CINZA C/ 40 X 40CM, ESP. DE 1CM, ASSENT. C/ARG. DE CIM., SAIBRO E AREIA 1:2:2</v>
          </cell>
          <cell r="C4486" t="str">
            <v>M2</v>
          </cell>
        </row>
        <row r="4487">
          <cell r="A4487" t="str">
            <v>13.413.025-0</v>
          </cell>
          <cell r="B4487" t="str">
            <v>PISO DE PLACAS DE ARDOSIA CINZA C/ 30 X 30CM, ESP. DE 1CM, ASSENT. C/ARG. DE CIM., SAIBRO E AREIA 1:2:2</v>
          </cell>
          <cell r="C4487" t="str">
            <v>M2</v>
          </cell>
        </row>
        <row r="4488">
          <cell r="A4488" t="str">
            <v>13.413.030-0</v>
          </cell>
          <cell r="B4488" t="str">
            <v>RODAPE DE ARDOSIA C/ALT. DE 10CM, ASSENT. C/ARG. DE CIM., SAIBRO E AREIA 1:2:2, SOBRE CHAPISCO 1:3</v>
          </cell>
          <cell r="C4488" t="str">
            <v>M</v>
          </cell>
        </row>
        <row r="4489">
          <cell r="A4489" t="str">
            <v>13.413.999-0</v>
          </cell>
          <cell r="B4489" t="str">
            <v>INDICE 13.413PISO PLACA ARENITO</v>
          </cell>
        </row>
        <row r="4490">
          <cell r="A4490" t="str">
            <v>13.415.010-0</v>
          </cell>
          <cell r="B4490" t="str">
            <v>PISO DE BORRACHA SINT., SBR, PRETO, DE 50 X 50CM, ESP. DE 0,45CM, SUPERF. PASTILHADA, COLADO EM BASE EXIST.</v>
          </cell>
          <cell r="C4490" t="str">
            <v>M2</v>
          </cell>
        </row>
        <row r="4491">
          <cell r="A4491" t="str">
            <v>13.415.015-0</v>
          </cell>
          <cell r="B4491" t="str">
            <v>RODAPE DE BORRACHA SINT., SBR, PRETO, C/ 7 X 0,3CM, TEXTURADA SUPERF. LISA, COLADO SOBRE PAREDE EMBOCADA</v>
          </cell>
          <cell r="C4491" t="str">
            <v>M</v>
          </cell>
        </row>
        <row r="4492">
          <cell r="A4492" t="str">
            <v>13.415.020-0</v>
          </cell>
          <cell r="B4492" t="str">
            <v>DEGRAU DE ESCADA DE BORRACHA SINT., SBR, PRETO, C/ 50 X 32CM, SUPERF. PASTILHADA, COLADO EM BASE EXIST.</v>
          </cell>
          <cell r="C4492" t="str">
            <v>M</v>
          </cell>
        </row>
        <row r="4493">
          <cell r="A4493" t="str">
            <v>13.415.500-0</v>
          </cell>
          <cell r="B4493" t="str">
            <v>UNIDADE DE REF. P/PISO DE BORRACHA SINT., SBR, EM PLACAS OUEM LENCOL, COLOC. C/COLA SOBRE BASE EXIST.</v>
          </cell>
          <cell r="C4493" t="str">
            <v>UR</v>
          </cell>
        </row>
        <row r="4494">
          <cell r="A4494" t="str">
            <v>13.415.999-0</v>
          </cell>
          <cell r="B4494" t="str">
            <v>INDICE 13.415PISO PLURIGOMA</v>
          </cell>
        </row>
        <row r="4495">
          <cell r="A4495" t="str">
            <v>13.416.999-0</v>
          </cell>
          <cell r="B4495" t="str">
            <v>INDICE 13.416PISO DE BORRACHA</v>
          </cell>
        </row>
        <row r="4496">
          <cell r="A4496" t="str">
            <v>13.420.999-0</v>
          </cell>
          <cell r="B4496" t="str">
            <v>INDICE 13.420PISO VITRIFICADO PISOMALTE</v>
          </cell>
        </row>
        <row r="4497">
          <cell r="A4497" t="str">
            <v>13.460.010-0</v>
          </cell>
          <cell r="B4497" t="str">
            <v>PISO ELEVADO C/ 30CM, C/PLACAS DE MADEIRA AGLOMERADA OU ACO,ESP. DE 0,3CM, REVESTIM. LAMINADO, BASE DE ALUMINIO OU ACO</v>
          </cell>
          <cell r="C4497" t="str">
            <v>M2</v>
          </cell>
        </row>
        <row r="4498">
          <cell r="A4498" t="str">
            <v>13.460.500-0</v>
          </cell>
          <cell r="B4498" t="str">
            <v>UNIDADE DE REF. P/EXEC. DE PISO ELEVADO</v>
          </cell>
          <cell r="C4498" t="str">
            <v>UR</v>
          </cell>
        </row>
        <row r="4499">
          <cell r="A4499" t="str">
            <v>13.460.999-0</v>
          </cell>
          <cell r="B4499" t="str">
            <v>FAMILIA 13.460</v>
          </cell>
        </row>
        <row r="4500">
          <cell r="A4500" t="str">
            <v>13.468.010-0</v>
          </cell>
          <cell r="B4500" t="str">
            <v>CAMADA DE ISOLAMENTO EXECUTADA C/BL. DE CONCR. 10 X 20 X 40CM, CAPEADO C/ARG. DE CIM. E AREIA 1:4</v>
          </cell>
          <cell r="C4500" t="str">
            <v>M2</v>
          </cell>
        </row>
        <row r="4501">
          <cell r="A4501" t="str">
            <v>13.468.999-0</v>
          </cell>
          <cell r="B4501" t="str">
            <v>INDICE 13.468CAMADA DE ISOLAMENTO</v>
          </cell>
        </row>
        <row r="4502">
          <cell r="A4502" t="str">
            <v>13.469.010-0</v>
          </cell>
          <cell r="B4502" t="str">
            <v>CAMADA DE ISOLAMENTO EXECUTADA C/BL. DE CONCR. CELULAR, 10 X40 X 60CM, ASSENT. C/ARG. DE CIM. E SAIBRO 1:8</v>
          </cell>
          <cell r="C4502" t="str">
            <v>M2</v>
          </cell>
        </row>
        <row r="4503">
          <cell r="A4503" t="str">
            <v>13.469.999-0</v>
          </cell>
          <cell r="B4503" t="str">
            <v>INDICE 13.469CAMADA DE ISOLAMENTO DE CONCRETO CELULAR</v>
          </cell>
        </row>
        <row r="4504">
          <cell r="A4504" t="str">
            <v>CATEGORIA 14 - ESQUADRIAS DE PVC, FERRO, ALUMÍNIO OU MADEIRA, VIDRAÇAS E FERRAGENS</v>
          </cell>
        </row>
        <row r="4506">
          <cell r="A4506" t="str">
            <v>14.001.001-0</v>
          </cell>
          <cell r="B4506" t="str">
            <v>JANELA DE PVC, DE CORRER, 2 FL. MOVEIS, DE 1,20 X 1,20M</v>
          </cell>
          <cell r="C4506" t="str">
            <v>UN</v>
          </cell>
        </row>
        <row r="4507">
          <cell r="A4507" t="str">
            <v>14.001.006-0</v>
          </cell>
          <cell r="B4507" t="str">
            <v>JANELA DE PVC, DE CORRER, 4 FL., 2 FIXAS E 2 MOVEIS, DE 2,00X 1,20M</v>
          </cell>
          <cell r="C4507" t="str">
            <v>UN</v>
          </cell>
        </row>
        <row r="4508">
          <cell r="A4508" t="str">
            <v>14.001.011-0</v>
          </cell>
          <cell r="B4508" t="str">
            <v>JANELA DE PVC, DE CORRER, 4 FL., 2 FIXAS E 2 MOVEIS, DE 3,20X 2,00M, MAXIM-AR NAS EXTREM.</v>
          </cell>
          <cell r="C4508" t="str">
            <v>UN</v>
          </cell>
        </row>
        <row r="4509">
          <cell r="A4509" t="str">
            <v>14.001.016-0</v>
          </cell>
          <cell r="B4509" t="str">
            <v>JANELA DE PVC, DE PROJETAR TIPO MAXIM-AR, C/ 1 FL., DE 0,80X 0,80M</v>
          </cell>
          <cell r="C4509" t="str">
            <v>UN</v>
          </cell>
        </row>
        <row r="4510">
          <cell r="A4510" t="str">
            <v>14.001.030-0</v>
          </cell>
          <cell r="B4510" t="str">
            <v>PORTA DE PVC, 1 FL. C/TRAVESSA INTERMED., DE ABRIR, DE 0,80X 2,10M</v>
          </cell>
          <cell r="C4510" t="str">
            <v>UN</v>
          </cell>
        </row>
        <row r="4511">
          <cell r="A4511" t="str">
            <v>14.001.035-0</v>
          </cell>
          <cell r="B4511" t="str">
            <v>PORTA DE PVC, 1 FL. C/TRAVESSA INTERMED., DE ABRIR, DE 0,70X 2,10M</v>
          </cell>
          <cell r="C4511" t="str">
            <v>UN</v>
          </cell>
        </row>
        <row r="4512">
          <cell r="A4512" t="str">
            <v>14.001.040-0</v>
          </cell>
          <cell r="B4512" t="str">
            <v>PORTA DE PVC, 1 FL. C/TRAVESSA INTERMED., DE ABRIR, DE 0,60X 2,10M</v>
          </cell>
          <cell r="C4512" t="str">
            <v>UN</v>
          </cell>
        </row>
        <row r="4513">
          <cell r="A4513" t="str">
            <v>14.001.045-0</v>
          </cell>
          <cell r="B4513" t="str">
            <v>PORTA DE PVC, DE CORRER, 2 FL. MOVEIS C/TRAVESSA INTERMED.,DE 1,60 X 2,10M</v>
          </cell>
          <cell r="C4513" t="str">
            <v>UN</v>
          </cell>
        </row>
        <row r="4514">
          <cell r="A4514" t="str">
            <v>14.001.050-0</v>
          </cell>
          <cell r="B4514" t="str">
            <v>PORTA DE PVC, DE CORRER, 2 FL. MOVEIS C/TRAVESSA INTERMED.,DE 1,40 X 2,10M</v>
          </cell>
          <cell r="C4514" t="str">
            <v>UN</v>
          </cell>
        </row>
        <row r="4515">
          <cell r="A4515" t="str">
            <v>14.001.055-0</v>
          </cell>
          <cell r="B4515" t="str">
            <v>PORTA DE PVC, DE CORRER, 4 FL. C/TRAVESSA INTERMED., 2 FIXASE 2 MOVEIS, DE 2,00 X 2,10M</v>
          </cell>
          <cell r="C4515" t="str">
            <v>UN</v>
          </cell>
        </row>
        <row r="4516">
          <cell r="A4516" t="str">
            <v>14.001.100-0</v>
          </cell>
          <cell r="B4516" t="str">
            <v>VENEZIANA C/ALETAS DE PVC TRANSLUCIDAS E MONTANTES DE ALUMINIO NATURAL</v>
          </cell>
          <cell r="C4516" t="str">
            <v>M2</v>
          </cell>
        </row>
        <row r="4517">
          <cell r="A4517" t="str">
            <v>14.001.105-0</v>
          </cell>
          <cell r="B4517" t="str">
            <v>VENEZIANA C/ALETAS DE FIBERGLASS E MONTANTES DE ALUMINIO NATURAL</v>
          </cell>
          <cell r="C4517" t="str">
            <v>M2</v>
          </cell>
        </row>
        <row r="4518">
          <cell r="A4518" t="str">
            <v>14.001.110-0</v>
          </cell>
          <cell r="B4518" t="str">
            <v>VENEZIANA C/ALETAS DE PVC TRANSLUCIDAS E MONTANTES EM CHAPADE ACO GALV.</v>
          </cell>
          <cell r="C4518" t="str">
            <v>M2</v>
          </cell>
        </row>
        <row r="4519">
          <cell r="A4519" t="str">
            <v>14.001.115-0</v>
          </cell>
          <cell r="B4519" t="str">
            <v>VENEZIANA C/ALETAS DE FIBERGLASS E MONTANTES EM CHAPA DE ACOGALV.</v>
          </cell>
          <cell r="C4519" t="str">
            <v>M2</v>
          </cell>
        </row>
        <row r="4520">
          <cell r="A4520" t="str">
            <v>14.001.120-0</v>
          </cell>
          <cell r="B4520" t="str">
            <v>VENEZIANA C/ALETAS DE PVC TRANSLUCIDAS E MONTANTES EM ACO PRE-PINTADO</v>
          </cell>
          <cell r="C4520" t="str">
            <v>M2</v>
          </cell>
        </row>
        <row r="4521">
          <cell r="A4521" t="str">
            <v>14.001.125-0</v>
          </cell>
          <cell r="B4521" t="str">
            <v>VENEZIANA C/ALETAS DE FIBERGLASS E MONTANTES EM ACO PRE-PINTADO</v>
          </cell>
          <cell r="C4521" t="str">
            <v>M2</v>
          </cell>
        </row>
        <row r="4522">
          <cell r="A4522" t="str">
            <v>14.001.130-0</v>
          </cell>
          <cell r="B4522" t="str">
            <v>VENEZIANA EXT. DE ENROLAR, C/ESTEIRAS EM PVC RIGIDO E PERFISEM FºGALV.</v>
          </cell>
          <cell r="C4522" t="str">
            <v>M2</v>
          </cell>
        </row>
        <row r="4523">
          <cell r="A4523" t="str">
            <v>14.001.999-0</v>
          </cell>
          <cell r="B4523" t="str">
            <v>FAMILIA 14.001</v>
          </cell>
        </row>
        <row r="4524">
          <cell r="A4524" t="str">
            <v>14.002.010-0</v>
          </cell>
          <cell r="B4524" t="str">
            <v>PORTA DE FERRO ATE 1,00M DE LARG. EM BARRAS DE 1.1/4" X 5/16", UTILIZ. DOBRADICAS TIPO GONZO</v>
          </cell>
          <cell r="C4524" t="str">
            <v>M2</v>
          </cell>
        </row>
        <row r="4525">
          <cell r="A4525" t="str">
            <v>14.002.012-0</v>
          </cell>
          <cell r="B4525" t="str">
            <v>PORTA DE FERRO ATE 1,00M DE LARG.EM BARRAS DE 1.1/4" X 5/16", C/DOBRADICA 3" X 4" DE FºGALV.C/PINO,BOLAS E ANEL DE LATAO</v>
          </cell>
          <cell r="C4525" t="str">
            <v>M2</v>
          </cell>
        </row>
        <row r="4526">
          <cell r="A4526" t="str">
            <v>14.002.013-0</v>
          </cell>
          <cell r="B4526" t="str">
            <v>PORTA DE FERRO EM BARRAS HORIZ. DE 1.1/4" X 1/4" A CADA 10CM, REVEST. C/CHAPA DE FºGALV. 16</v>
          </cell>
          <cell r="C4526" t="str">
            <v>M2</v>
          </cell>
        </row>
        <row r="4527">
          <cell r="A4527" t="str">
            <v>14.002.014-0</v>
          </cell>
          <cell r="B4527" t="str">
            <v>PORTA DE FERRO EM BARRAS HORIZ. DE 1.1/4" X 1/4" A CADA 10CM, REVEST. C/CHAPA DE FºGALV. 16, C/ 60CM DE ALT.</v>
          </cell>
          <cell r="C4527" t="str">
            <v>M2</v>
          </cell>
        </row>
        <row r="4528">
          <cell r="A4528" t="str">
            <v>14.002.016-0</v>
          </cell>
          <cell r="B4528" t="str">
            <v>PORTAO DE FERRO, C/ 1 OU 2 FL., C/ALT. DE 1,00 A 1,50M; LARG. DE 1,00 A 3,00M; FORMADO P/BARRAS VERT.</v>
          </cell>
          <cell r="C4528" t="str">
            <v>M2</v>
          </cell>
        </row>
        <row r="4529">
          <cell r="A4529" t="str">
            <v>14.002.020-0</v>
          </cell>
          <cell r="B4529" t="str">
            <v>PORTA DE ENROLAR, CHAPA RAIADA 24, COMPLETA, C/GUIAS, EIXOSE MOLAS, C/FECHADURA E CADEADO DE PISO</v>
          </cell>
          <cell r="C4529" t="str">
            <v>M2</v>
          </cell>
        </row>
        <row r="4530">
          <cell r="A4530" t="str">
            <v>14.002.025-0</v>
          </cell>
          <cell r="B4530" t="str">
            <v>PORTA DE ENROLAR, EM PERFIS DE ACO EM "U", 20 X 20MM, FORMANDO RETANGULOS VAZADOS</v>
          </cell>
          <cell r="C4530" t="str">
            <v>M2</v>
          </cell>
        </row>
        <row r="4531">
          <cell r="A4531" t="str">
            <v>14.002.030-0</v>
          </cell>
          <cell r="B4531" t="str">
            <v>PORTAO DE CHAPA DE FºGALV. 16, C/ 2,50 A 3,00M DE ALT. E AREA TOTAL DE 6,00 A 9,00M2, EM 2 FL.</v>
          </cell>
          <cell r="C4531" t="str">
            <v>M2</v>
          </cell>
        </row>
        <row r="4532">
          <cell r="A4532" t="str">
            <v>14.002.032-0</v>
          </cell>
          <cell r="B4532" t="str">
            <v>PORTAO DE FERRO, DE 1 OU 2 FL., EM BARRAS VERT. DE 2" X 3/8", ESPACADAS DE 10CM</v>
          </cell>
          <cell r="C4532" t="str">
            <v>M2</v>
          </cell>
        </row>
        <row r="4533">
          <cell r="A4533" t="str">
            <v>14.002.034-0</v>
          </cell>
          <cell r="B4533" t="str">
            <v>PORTAO DE FERRO, DE 2 FL., SENDO 1 FIXA MED. 1,50 X 2,00M, EM BARRAS DE 2" X 3/8" ESPACADAS DE 10CM</v>
          </cell>
          <cell r="C4533" t="str">
            <v>M2</v>
          </cell>
        </row>
        <row r="4534">
          <cell r="A4534" t="str">
            <v>14.002.041-0</v>
          </cell>
          <cell r="B4534" t="str">
            <v>PORTA DE CELA, EM BARRAS VERT. DE 1" ESPACADAS DE 10CM</v>
          </cell>
          <cell r="C4534" t="str">
            <v>M2</v>
          </cell>
        </row>
        <row r="4535">
          <cell r="A4535" t="str">
            <v>14.002.046-0</v>
          </cell>
          <cell r="B4535" t="str">
            <v>PORTA DE FERRO, P/SUBESTACAO TRANSFORMADORA C/ 1 OU 2 FL.</v>
          </cell>
          <cell r="C4535" t="str">
            <v>M2</v>
          </cell>
        </row>
        <row r="4536">
          <cell r="A4536" t="str">
            <v>14.002.048-0</v>
          </cell>
          <cell r="B4536" t="str">
            <v>PORTAO DE FERRO, DE 1,00 X 2,10M; EM BARRAS DE 1/2", ESPACADA DE 10CM, FAIXA HORIZ. EM CHAPA DE FERRO DE 1/8" DE ESP.</v>
          </cell>
          <cell r="C4536" t="str">
            <v>M2</v>
          </cell>
        </row>
        <row r="4537">
          <cell r="A4537" t="str">
            <v>14.002.049-0</v>
          </cell>
          <cell r="B4537" t="str">
            <v>PORTAO EM TUBOS DE FºGALV. DE 1" E 1.1/2", C/ 2 FL., DE ABRIR, FECHAM. C/TELA DE ARAME GALV. Nº12, MALHA DE 2"</v>
          </cell>
          <cell r="C4537" t="str">
            <v>M2</v>
          </cell>
        </row>
        <row r="4538">
          <cell r="A4538" t="str">
            <v>14.002.050-0</v>
          </cell>
          <cell r="B4538" t="str">
            <v>PORTA DE CHAPA DE FºGALV. Nº18 EM ESTRUT. DE TUBOS DE FºGALV. DE 2,50 A 3,00M DE ALT. E AREA DE 6,00 A 9,00M2, EM 2 FL.</v>
          </cell>
          <cell r="C4538" t="str">
            <v>M2</v>
          </cell>
        </row>
        <row r="4539">
          <cell r="A4539" t="str">
            <v>14.002.051-0</v>
          </cell>
          <cell r="B4539" t="str">
            <v>PORTAO EM ESTRUT. DE TUBOS DE FºGALV. DE 1" E 1.1/2", C/ 2 FL. DE ABRIR, FECHAM. EM CHAPA DE FºGALV. Nº16</v>
          </cell>
          <cell r="C4539" t="str">
            <v>M2</v>
          </cell>
        </row>
        <row r="4540">
          <cell r="A4540" t="str">
            <v>14.002.055-0</v>
          </cell>
          <cell r="B4540" t="str">
            <v>PORTA CORTA FOGO DE 0,90 X 2,10M; 4,5CM DE ESP., REVEST. DECHAPA DE ACO</v>
          </cell>
          <cell r="C4540" t="str">
            <v>UN</v>
          </cell>
        </row>
        <row r="4541">
          <cell r="A4541" t="str">
            <v>14.002.075-0</v>
          </cell>
          <cell r="B4541" t="str">
            <v>BASCULANTE DE FERRO, DE 0,50 X 0,30M; EM CANTON. DE 3/4" X 1/8", C/ 1 BASCULA EM CANTON. DE 5/8" X 1/8"</v>
          </cell>
          <cell r="C4541" t="str">
            <v>UN</v>
          </cell>
        </row>
        <row r="4542">
          <cell r="A4542" t="str">
            <v>14.002.080-0</v>
          </cell>
          <cell r="B4542" t="str">
            <v>BASCULANTE DE FERRO, DE 0,50 X 0,50M; EM CANTON. DE 3/4" X 1/8", C/ 1 BASCULA EM CANTON. DE 5/8" X 1/8"</v>
          </cell>
          <cell r="C4542" t="str">
            <v>UN</v>
          </cell>
        </row>
        <row r="4543">
          <cell r="A4543" t="str">
            <v>14.002.086-0</v>
          </cell>
          <cell r="B4543" t="str">
            <v>BASCULANTE DE FERRO, EM CAIXILHO DE CANTON. DE 7/8" OU 3/4",P/AREA MAIOR QUE 0,50M2 E MENOR QUE 3,75M2</v>
          </cell>
          <cell r="C4543" t="str">
            <v>M2</v>
          </cell>
        </row>
        <row r="4544">
          <cell r="A4544" t="str">
            <v>14.002.090-0</v>
          </cell>
          <cell r="B4544" t="str">
            <v>JANELA C/ 4 MOD. DE BASCUL. DE FERRO DISPOSTO HORIZONTALMENTE, EM ESTRUT. DE MAD., FIX. EM QUADROS DE IPE C/ 5 X 10CM</v>
          </cell>
          <cell r="C4544" t="str">
            <v>M2</v>
          </cell>
        </row>
        <row r="4545">
          <cell r="A4545" t="str">
            <v>14.002.131-0</v>
          </cell>
          <cell r="B4545" t="str">
            <v>GRADE PANTOGRAFICA DE FERRO, P/JANELA OU PORTA, EM PERFIS "U", DE 3/4", C/ALT. ATE 2,20M</v>
          </cell>
          <cell r="C4545" t="str">
            <v>M2</v>
          </cell>
        </row>
        <row r="4546">
          <cell r="A4546" t="str">
            <v>14.002.133-0</v>
          </cell>
          <cell r="B4546" t="str">
            <v>GRADE DE FERRO, FORMADA P/BARRAS VERT. DE 1.1/2" X 3/8" E HORIZ. DE 2" X 3/8"</v>
          </cell>
          <cell r="C4546" t="str">
            <v>M2</v>
          </cell>
        </row>
        <row r="4547">
          <cell r="A4547" t="str">
            <v>14.002.134-0</v>
          </cell>
          <cell r="B4547" t="str">
            <v>GRADE DE FERRO ARTICULADA P/PROT. DE ESCADA, EXEC. EM VERGALHOES DE 3/8" E CONTORNO EM CANTON. DE 1", PADRAO CEHAB</v>
          </cell>
          <cell r="C4547" t="str">
            <v>M2</v>
          </cell>
        </row>
        <row r="4548">
          <cell r="A4548" t="str">
            <v>14.002.136-0</v>
          </cell>
          <cell r="B4548" t="str">
            <v>GRADE DE FERRO P/PROT. DE JANELA OU APARELHO DE AR CONDICIONADO, FORMADA P/BARRAS QUADRADAS DE 3/8"</v>
          </cell>
          <cell r="C4548" t="str">
            <v>M2</v>
          </cell>
        </row>
        <row r="4549">
          <cell r="A4549" t="str">
            <v>14.002.137-0</v>
          </cell>
          <cell r="B4549" t="str">
            <v>TELA P/PROT. DE JANELA, DE ARAME GALV. Nº12, C/MALHA DE 1",FIX. EM GRADE DE FERRO SECAO 3/4" X 1/8"</v>
          </cell>
          <cell r="C4549" t="str">
            <v>M2</v>
          </cell>
        </row>
        <row r="4550">
          <cell r="A4550" t="str">
            <v>14.002.145-0</v>
          </cell>
          <cell r="B4550" t="str">
            <v>GUARDA-CORPO DE FERRO EM LANCES DE 3,00 A 4,00M E 1,00M DE ALT., C/ 2 TRAVESSAS HORIZ. EM BARRAS DE 1.1/4" X 3/8"</v>
          </cell>
          <cell r="C4550" t="str">
            <v>M</v>
          </cell>
        </row>
        <row r="4551">
          <cell r="A4551" t="str">
            <v>14.002.150-0</v>
          </cell>
          <cell r="B4551" t="str">
            <v>GUARDA-CORPO DE FERRO EM LANCES DE 3,00 A 4,00M E 1,00M DE ALT., C/ 21 BARRAS VERT. DE 1/2" X 1/2"</v>
          </cell>
          <cell r="C4551" t="str">
            <v>M</v>
          </cell>
        </row>
        <row r="4552">
          <cell r="A4552" t="str">
            <v>14.002.155-0</v>
          </cell>
          <cell r="B4552" t="str">
            <v>GRADIL DE FERRO, ALT. DE 1,20M; EM BARRAS VERT. QUADRADAS DE5/8" E ESPACADAS DE 12,5CM; MONTANTES A CADA 1,50M</v>
          </cell>
          <cell r="C4552" t="str">
            <v>M</v>
          </cell>
        </row>
        <row r="4553">
          <cell r="A4553" t="str">
            <v>14.002.156-0</v>
          </cell>
          <cell r="B4553" t="str">
            <v>GRADE DE FECHAM., ALT. DE 1,50M; EXEC. C/TELA DE CHAPA DE FERRO EXPANDIDA DE 1,50 X 1,93M C/ESP. DE 3/16"</v>
          </cell>
          <cell r="C4553" t="str">
            <v>M</v>
          </cell>
        </row>
        <row r="4554">
          <cell r="A4554" t="str">
            <v>14.002.157-0</v>
          </cell>
          <cell r="B4554" t="str">
            <v>CORRIMAO DE TUBO DE FºGALV. DE 1.1/4", PRESO P/CHUMBADORES ACADA METRO</v>
          </cell>
          <cell r="C4554" t="str">
            <v>M</v>
          </cell>
        </row>
        <row r="4555">
          <cell r="A4555" t="str">
            <v>14.002.161-0</v>
          </cell>
          <cell r="B4555" t="str">
            <v>GRADE P/PRISAO EM BARRAS VERT. DE 1", ESPACADAS A CADA 10CME HORIZ. DE 1.3/4" X 1/2", A CADA 50CM</v>
          </cell>
          <cell r="C4555" t="str">
            <v>M2</v>
          </cell>
        </row>
        <row r="4556">
          <cell r="A4556" t="str">
            <v>14.002.162-0</v>
          </cell>
          <cell r="B4556" t="str">
            <v>PROTECAO DE SUBESTACAO ELETR. C/GRADE OU ALAMBRADO EM TELA DE ARAME GALV. Nº12, FIX. EM MONTANTE DE TUBOS GALV. DE 2"</v>
          </cell>
          <cell r="C4556" t="str">
            <v>M2</v>
          </cell>
        </row>
        <row r="4557">
          <cell r="A4557" t="str">
            <v>14.002.165-0</v>
          </cell>
          <cell r="B4557" t="str">
            <v>ESCADA DE MARINHEIRO, C/LARG. DE 0,40CM; EXEC. EM BARRA DE 1.1/2" X 1/4", DEGRAUS EM FERRO REDONDO DE 5/8"</v>
          </cell>
          <cell r="C4557" t="str">
            <v>M</v>
          </cell>
        </row>
        <row r="4558">
          <cell r="A4558" t="str">
            <v>14.002.171-0</v>
          </cell>
          <cell r="B4558" t="str">
            <v>PORTINHOLA P/ALCAPAO, CISTERNA OU CX. D'AGUA ELEVADA, EM CHAPA DE FºGALV. Nº16, MED. 0,80 X 0,80M</v>
          </cell>
          <cell r="C4558" t="str">
            <v>M2</v>
          </cell>
        </row>
        <row r="4559">
          <cell r="A4559" t="str">
            <v>14.002.185-0</v>
          </cell>
          <cell r="B4559" t="str">
            <v>PORTINHOLA DE CHAPA DE FºGALV. Nº16, MED. 0,60 X 0,40M; C/GUARNICAO DE CANTON. DE 3/4" X 1/8"</v>
          </cell>
          <cell r="C4559" t="str">
            <v>M2</v>
          </cell>
        </row>
        <row r="4560">
          <cell r="A4560" t="str">
            <v>14.002.300-0</v>
          </cell>
          <cell r="B4560" t="str">
            <v>SUPORTE P/APARELHO DE AR CONDICIONADO DE 1 A 2HP, EM CANTON.DE FERRO DE 1.1/4" X 1/8"</v>
          </cell>
          <cell r="C4560" t="str">
            <v>UN</v>
          </cell>
        </row>
        <row r="4561">
          <cell r="A4561" t="str">
            <v>14.002.310-0</v>
          </cell>
          <cell r="B4561" t="str">
            <v>ESQUADRIA MET., EM CHAPA DE ACO C/ADICAO DE COBRE, TIPO JAN.DE CORRER, MED. 2,00 X 1,20M; 4 FL. C/DIVISOES HORIZ.</v>
          </cell>
          <cell r="C4561" t="str">
            <v>UN</v>
          </cell>
        </row>
        <row r="4562">
          <cell r="A4562" t="str">
            <v>14.002.312-0</v>
          </cell>
          <cell r="B4562" t="str">
            <v>ESQUADRIA MET., EM CHAPA DE ACO C/ADICAO DE COBRE, TIPO JAN.DE CORRER, MED. 1,50 X 1,20M; 4 FL. C/DIVISOES HORIZ.</v>
          </cell>
          <cell r="C4562" t="str">
            <v>UN</v>
          </cell>
        </row>
        <row r="4563">
          <cell r="A4563" t="str">
            <v>14.002.313-0</v>
          </cell>
          <cell r="B4563" t="str">
            <v>ESQUADRIA MET., EM CHAPA DE ACO C/ADICAO DE COBRE, TIPO JAN.DE CORRER, MED. 1,20 X 1,00M; 4 FL. C/DIVISOES HORIZ.</v>
          </cell>
          <cell r="C4563" t="str">
            <v>UN</v>
          </cell>
        </row>
        <row r="4564">
          <cell r="A4564" t="str">
            <v>14.002.325-0</v>
          </cell>
          <cell r="B4564" t="str">
            <v>ESQUADRIA MET., EM CHAPA DE ACO C/ADICAO DE COBRE, TIPO JAN.DE CORRER, MED. 2,00 X 1,20M; 4 FL. C/DIVISOES HORIZ.</v>
          </cell>
          <cell r="C4564" t="str">
            <v>UN</v>
          </cell>
        </row>
        <row r="4565">
          <cell r="A4565" t="str">
            <v>14.002.330-0</v>
          </cell>
          <cell r="B4565" t="str">
            <v>ESQUADRIA MET., EM CHAPA DE ACO C/ADICAO DE COBRE, TIPO JAN.DE CORRER, MED. 1,50 X 1,20M; 4 FL. C/DIVISOES HORIZ.</v>
          </cell>
          <cell r="C4565" t="str">
            <v>UN</v>
          </cell>
        </row>
        <row r="4566">
          <cell r="A4566" t="str">
            <v>14.002.335-0</v>
          </cell>
          <cell r="B4566" t="str">
            <v>ESQUADRIA MET., EM CHAPA DE ACO C/ADICAO DE COBRE, TIPO JAN.DE CORRER, MED. 1,20 X 1,20M; 4 FL. C/DIVISOES HORIZ.</v>
          </cell>
          <cell r="C4566" t="str">
            <v>UN</v>
          </cell>
        </row>
        <row r="4567">
          <cell r="A4567" t="str">
            <v>14.002.340-0</v>
          </cell>
          <cell r="B4567" t="str">
            <v>ESQUADRIA MET., EM CHAPA DE ACO C/ADICAO DE COBRE, TIPO JAN.BASCUL., MED. 1,00 X 1,00M; FORMADA P/CAIXILHOS FIXOS</v>
          </cell>
          <cell r="C4567" t="str">
            <v>UN</v>
          </cell>
        </row>
        <row r="4568">
          <cell r="A4568" t="str">
            <v>14.002.345-0</v>
          </cell>
          <cell r="B4568" t="str">
            <v>ESQUADRIA MET., EM CHAPA DE ACO C/ADICAO DE COBRE, TIPO JAN.BASCUL., MED. 1,50 X 1,20M; FORMADA P/CAIXILHOS FIXOS</v>
          </cell>
          <cell r="C4568" t="str">
            <v>UN</v>
          </cell>
        </row>
        <row r="4569">
          <cell r="A4569" t="str">
            <v>14.002.350-0</v>
          </cell>
          <cell r="B4569" t="str">
            <v>ESQUADRIA MET., EM CHAPA DE ACO C/ADICAO DE COBRE, TIPO JAN.BASCUL., MED. 0,80 X 0,80M; 4 FL., 2 OU 3 ARTICULADAS</v>
          </cell>
          <cell r="C4569" t="str">
            <v>UN</v>
          </cell>
        </row>
        <row r="4570">
          <cell r="A4570" t="str">
            <v>14.002.355-0</v>
          </cell>
          <cell r="B4570" t="str">
            <v>ESQUADRIA MET., EM CHAPA DE ACO C/ADICAO DE COBRE, TIPO JAN.BASCUL., MED. 0,60 X 0,80M; 4 FL., 2 OU 3 ARTICULADAS</v>
          </cell>
          <cell r="C4570" t="str">
            <v>UN</v>
          </cell>
        </row>
        <row r="4571">
          <cell r="A4571" t="str">
            <v>14.002.360-0</v>
          </cell>
          <cell r="B4571" t="str">
            <v>ESQUADRIA MET., EM CHAPA DE ACO C/ADICAO DE COBRE, TIPO JAN.BASCUL., MED. 0,60 X 0,60M; 4FL., 2 OU 3 ARTICULADAS</v>
          </cell>
          <cell r="C4571" t="str">
            <v>UN</v>
          </cell>
        </row>
        <row r="4572">
          <cell r="A4572" t="str">
            <v>14.002.370-0</v>
          </cell>
          <cell r="B4572" t="str">
            <v>ESQUADRIA MET., EM CHAPA DE ACO C/ADICAO DE COBRE, TIPO PORTA DE ABRIR, MED. 0,80 X 2,10M; C/ 1 FL. CHAPEADA</v>
          </cell>
          <cell r="C4572" t="str">
            <v>UN</v>
          </cell>
        </row>
        <row r="4573">
          <cell r="A4573" t="str">
            <v>14.002.500-0</v>
          </cell>
          <cell r="B4573" t="str">
            <v>UNIDADE DE REF. P/ FORN. E/OU REPARO EM PECAS DE SERRALHERIA</v>
          </cell>
          <cell r="C4573" t="str">
            <v>UR</v>
          </cell>
        </row>
        <row r="4574">
          <cell r="A4574" t="str">
            <v>14.002.505-0</v>
          </cell>
          <cell r="B4574" t="str">
            <v>UNIDADE DE REF. P/REPARO DE PORTAS DE FERRO</v>
          </cell>
          <cell r="C4574" t="str">
            <v>UR</v>
          </cell>
        </row>
        <row r="4575">
          <cell r="A4575" t="str">
            <v>14.002.510-0</v>
          </cell>
          <cell r="B4575" t="str">
            <v>UNIDADE DE REF. P/REPARO DE PORTOES DE FERRO</v>
          </cell>
          <cell r="C4575" t="str">
            <v>UR</v>
          </cell>
        </row>
        <row r="4576">
          <cell r="A4576" t="str">
            <v>14.002.515-0</v>
          </cell>
          <cell r="B4576" t="str">
            <v>UNIDADE DE REF. P/REPARO DE GRADES OU PORTAS DE CELA</v>
          </cell>
          <cell r="C4576" t="str">
            <v>UR</v>
          </cell>
        </row>
        <row r="4577">
          <cell r="A4577" t="str">
            <v>14.002.520-0</v>
          </cell>
          <cell r="B4577" t="str">
            <v>UNIDADE DE REF. P/REPARO DE JANELAS DE FERRO DE CORRER</v>
          </cell>
          <cell r="C4577" t="str">
            <v>UR</v>
          </cell>
        </row>
        <row r="4578">
          <cell r="A4578" t="str">
            <v>14.002.525-0</v>
          </cell>
          <cell r="B4578" t="str">
            <v>UNIDADE DE REF. P/REPARO DE BASCULANTES DE FERRO</v>
          </cell>
          <cell r="C4578" t="str">
            <v>UR</v>
          </cell>
        </row>
        <row r="4579">
          <cell r="A4579" t="str">
            <v>14.002.530-0</v>
          </cell>
          <cell r="B4579" t="str">
            <v>UNIDADE DE REF. P/REPARO DE GRADES DE FERRO C/ OU S/TELA</v>
          </cell>
          <cell r="C4579" t="str">
            <v>UR</v>
          </cell>
        </row>
        <row r="4580">
          <cell r="A4580" t="str">
            <v>14.002.535-0</v>
          </cell>
          <cell r="B4580" t="str">
            <v>UNIDADE DE REF. P/REPARO DE GRADIL OU GUARDA-CORPO DE FERRO</v>
          </cell>
          <cell r="C4580" t="str">
            <v>UR</v>
          </cell>
        </row>
        <row r="4581">
          <cell r="A4581" t="str">
            <v>14.002.999-0</v>
          </cell>
          <cell r="B4581" t="str">
            <v>FAMILIA 14.002ESQUADRIAS DE FERRO</v>
          </cell>
        </row>
        <row r="4582">
          <cell r="A4582" t="str">
            <v>14.003.016-0</v>
          </cell>
          <cell r="B4582" t="str">
            <v>JANELA DE ALUMINIO ANODIZADO DE CORRER, MED. 1,50 X 1,50M; 2FL. DE CORRER E BANDEIRA</v>
          </cell>
          <cell r="C4582" t="str">
            <v>M2</v>
          </cell>
        </row>
        <row r="4583">
          <cell r="A4583" t="str">
            <v>14.003.020-0</v>
          </cell>
          <cell r="B4583" t="str">
            <v>JANELA DE ALUMINIO ANODIZADO DE CORRER, MED. 2,50 X 1,50M; 2FL. FIXAS E 2 DE CORRER</v>
          </cell>
          <cell r="C4583" t="str">
            <v>M2</v>
          </cell>
        </row>
        <row r="4584">
          <cell r="A4584" t="str">
            <v>14.003.025-0</v>
          </cell>
          <cell r="B4584" t="str">
            <v>JANELA DE ALUMINIO ANODIZADO DE CORRER, MED. 1,50 X 1,20M; C/ 2 FL. DE CORRER</v>
          </cell>
          <cell r="C4584" t="str">
            <v>M2</v>
          </cell>
        </row>
        <row r="4585">
          <cell r="A4585" t="str">
            <v>14.003.031-0</v>
          </cell>
          <cell r="B4585" t="str">
            <v>JANELA DE ALUMINIO ANODIZADO DE CORRER, MED. 2,00 X 1,20M; C/ 2 FL. FIXAS E 2 DE CORRER</v>
          </cell>
          <cell r="C4585" t="str">
            <v>M2</v>
          </cell>
        </row>
        <row r="4586">
          <cell r="A4586" t="str">
            <v>14.003.035-0</v>
          </cell>
          <cell r="B4586" t="str">
            <v>JANELA DE ALUMINIO ANODIZADO, TIPO MAXIM-AR, MED. 0,60 X 0,60M, C/ 1 PAINEL DESLIZANTE PROJETANTE</v>
          </cell>
          <cell r="C4586" t="str">
            <v>M2</v>
          </cell>
        </row>
        <row r="4587">
          <cell r="A4587" t="str">
            <v>14.003.046-0</v>
          </cell>
          <cell r="B4587" t="str">
            <v>JANELA DE ALUMINIO ANODIZADO, TIPO MAXIM-AR, MED. 0,60 X 0,90M, C/ 1 PAINEL DESLIZANTE PROJETANTE</v>
          </cell>
          <cell r="C4587" t="str">
            <v>M2</v>
          </cell>
        </row>
        <row r="4588">
          <cell r="A4588" t="str">
            <v>14.003.050-0</v>
          </cell>
          <cell r="B4588" t="str">
            <v>JANELA DE ALUMINIO ANODIZADO, TIPO PROJETANTE, MED. 0,60 X 0,60M, C/ 1 PAINEL PROJETANTE</v>
          </cell>
          <cell r="C4588" t="str">
            <v>M2</v>
          </cell>
        </row>
        <row r="4589">
          <cell r="A4589" t="str">
            <v>14.003.055-0</v>
          </cell>
          <cell r="B4589" t="str">
            <v>JANELA DE ALUMINIO ANODIZADO, TIPO PROJETANTE, MED. 0,60 X 0,90M, C/ 1 PAINEL PROJETANTE</v>
          </cell>
          <cell r="C4589" t="str">
            <v>M2</v>
          </cell>
        </row>
        <row r="4590">
          <cell r="A4590" t="str">
            <v>14.003.061-0</v>
          </cell>
          <cell r="B4590" t="str">
            <v>JANELA DE ALUMINIO ANODIZADO, TIPO PIVOTANTE, MED. 0,60 X 0,60M, C/PAINEL PIVOTANTE VERT.</v>
          </cell>
          <cell r="C4590" t="str">
            <v>M2</v>
          </cell>
        </row>
        <row r="4591">
          <cell r="A4591" t="str">
            <v>14.003.065-0</v>
          </cell>
          <cell r="B4591" t="str">
            <v>JANELA DE ALUMINIO ANODIZADO, TIPO PIVOTANTE, MED. 0,60 X 0,90M, C/PAINEL PIVOTANTE VERT.</v>
          </cell>
          <cell r="C4591" t="str">
            <v>M2</v>
          </cell>
        </row>
        <row r="4592">
          <cell r="A4592" t="str">
            <v>14.003.070-0</v>
          </cell>
          <cell r="B4592" t="str">
            <v>JANELA BASCUL. DE ALUMINIO ANODIZADO, MED. 1,20 X 0,60M; C/2 ALAVANCAS DE COMANDO</v>
          </cell>
          <cell r="C4592" t="str">
            <v>M2</v>
          </cell>
        </row>
        <row r="4593">
          <cell r="A4593" t="str">
            <v>14.003.076-0</v>
          </cell>
          <cell r="B4593" t="str">
            <v>JANELA BASCUL. DE ALUMINIO ANODIZADO, MED. 2,00 X 1,00M; 2 ORDENS DE 5 BASCULAS, C/ 2 ALAVANCAS DE COMANDO</v>
          </cell>
          <cell r="C4593" t="str">
            <v>M2</v>
          </cell>
        </row>
        <row r="4594">
          <cell r="A4594" t="str">
            <v>14.003.080-0</v>
          </cell>
          <cell r="B4594" t="str">
            <v>PORTA DE ALUMINIO ANODIZADO, MED. 0,80 X 2,10M; TENDO 1 CONTRA-PINAZIO DIVIDINDO A ESQUADRIA EM 2 VAZIOS P/VIDRO</v>
          </cell>
          <cell r="C4594" t="str">
            <v>M2</v>
          </cell>
        </row>
        <row r="4595">
          <cell r="A4595" t="str">
            <v>14.003.085-0</v>
          </cell>
          <cell r="B4595" t="str">
            <v>PORTA DE ALUMINIO ANODIZADO, MED. 1,60 X 2,10M, 2 FL. DE ABRIR, TENDO CONTRA-PINAZIO DIVIDINDO A ESQUADRIA EM 2 VAZIOS</v>
          </cell>
          <cell r="C4595" t="str">
            <v>M2</v>
          </cell>
        </row>
        <row r="4596">
          <cell r="A4596" t="str">
            <v>14.003.091-0</v>
          </cell>
          <cell r="B4596" t="str">
            <v>PORTA DE ALUMINIO ANODIZADO, DE CORRER, MED. 1,60 X 2,10M, C/ 2 FL. TENDO 1 CONTRA-PINAZIO DIVIDINDO A ESQUADRIA</v>
          </cell>
          <cell r="C4596" t="str">
            <v>M2</v>
          </cell>
        </row>
        <row r="4597">
          <cell r="A4597" t="str">
            <v>14.003.121-0</v>
          </cell>
          <cell r="B4597" t="str">
            <v>JANELA DE CORRER DE ALUMINIO ANODIZADO FOSCO, C/ 8 FL. DE 1,20M DE ALT. E BANDEIRA DE 0,40M</v>
          </cell>
          <cell r="C4597" t="str">
            <v>M2</v>
          </cell>
        </row>
        <row r="4598">
          <cell r="A4598" t="str">
            <v>14.003.130-0</v>
          </cell>
          <cell r="B4598" t="str">
            <v>JANELA DE ALUMINIO ANODIZADO FOSCO, TIPO MAXIM-AR, C/ 0,90MDE ALT. EM 4 MODULOS</v>
          </cell>
          <cell r="C4598" t="str">
            <v>M2</v>
          </cell>
        </row>
        <row r="4599">
          <cell r="A4599" t="str">
            <v>14.003.145-0</v>
          </cell>
          <cell r="B4599" t="str">
            <v>JANELA DE ALUMINIO ANODIZADO FOSCO, TIPO MAXIM-AR, C/ 0,50MDE ALT. EM 4 MODULOS</v>
          </cell>
          <cell r="C4599" t="str">
            <v>M2</v>
          </cell>
        </row>
        <row r="4600">
          <cell r="A4600" t="str">
            <v>14.003.151-0</v>
          </cell>
          <cell r="B4600" t="str">
            <v>JANELA DE ALUMINIO ANODIZADO FOSCO, TIPO MAXIM-AR, DE 0,80 X0,50M</v>
          </cell>
          <cell r="C4600" t="str">
            <v>M2</v>
          </cell>
        </row>
        <row r="4601">
          <cell r="A4601" t="str">
            <v>14.003.155-0</v>
          </cell>
          <cell r="B4601" t="str">
            <v>PORTA DE ALUMINIO DE CORRER, MED. 5,70 X 2,70M, C/CONTRAMARCO</v>
          </cell>
          <cell r="C4601" t="str">
            <v>M2</v>
          </cell>
        </row>
        <row r="4602">
          <cell r="A4602" t="str">
            <v>14.003.160-0</v>
          </cell>
          <cell r="B4602" t="str">
            <v>CAIXILHO FIXO DE ALUMINIO ANODIZADO, EM VENEZIANA</v>
          </cell>
          <cell r="C4602" t="str">
            <v>M2</v>
          </cell>
        </row>
        <row r="4603">
          <cell r="A4603" t="str">
            <v>14.003.163-0</v>
          </cell>
          <cell r="B4603" t="str">
            <v>CAIXILHO FIXO DE ALUMINIO ANODIZADO P/VIDRO</v>
          </cell>
          <cell r="C4603" t="str">
            <v>M2</v>
          </cell>
        </row>
        <row r="4604">
          <cell r="A4604" t="str">
            <v>14.003.170-0</v>
          </cell>
          <cell r="B4604" t="str">
            <v>PROTECAO DE ARESTAS DE PAREDE EM CANTON. DE ALUMINIO DE 1.1/2' X 1/8"</v>
          </cell>
          <cell r="C4604" t="str">
            <v>M</v>
          </cell>
        </row>
        <row r="4605">
          <cell r="A4605" t="str">
            <v>14.003.175-0</v>
          </cell>
          <cell r="B4605" t="str">
            <v>CANTONEIRA DE ALUMINIO DE ABAS IGUAIS DE 1/2" X 1/2" X 1/8"PREFORCO DE CANTO DE PAREDE (ARESTA VIVA)</v>
          </cell>
          <cell r="C4605" t="str">
            <v>M</v>
          </cell>
        </row>
        <row r="4606">
          <cell r="A4606" t="str">
            <v>14.003.180-0</v>
          </cell>
          <cell r="B4606" t="str">
            <v>CANTONEIRA DE ALUMINIO DE ABAS IGUAIS DE 3/4" X 3/4" X 1/8"P/REFORCO DE CANTO DE PAREDE (ARESTA VIVA)</v>
          </cell>
          <cell r="C4606" t="str">
            <v>M</v>
          </cell>
        </row>
        <row r="4607">
          <cell r="A4607" t="str">
            <v>14.003.500-0</v>
          </cell>
          <cell r="B4607" t="str">
            <v>UNIDADE DE REF. P/FORN. E/OU REPARO DE ESQUADRIAS DE ALUMINIO</v>
          </cell>
          <cell r="C4607" t="str">
            <v>UR</v>
          </cell>
        </row>
        <row r="4608">
          <cell r="A4608" t="str">
            <v>14.003.505-0</v>
          </cell>
          <cell r="B4608" t="str">
            <v>UNIDADE DE REF. P/REPARO DE JANELAS DE ALUMINIO</v>
          </cell>
          <cell r="C4608" t="str">
            <v>UR</v>
          </cell>
        </row>
        <row r="4609">
          <cell r="A4609" t="str">
            <v>14.003.510-0</v>
          </cell>
          <cell r="B4609" t="str">
            <v>UNIDADE DE REF. P/REPARO DE PORTAS DE ALUMINIO</v>
          </cell>
          <cell r="C4609" t="str">
            <v>UR</v>
          </cell>
        </row>
        <row r="4610">
          <cell r="A4610" t="str">
            <v>14.003.515-0</v>
          </cell>
          <cell r="B4610" t="str">
            <v>UNIDADE DE REF. P/REPARO DE GRADIL OU GUARDA-CORPO DE ALUMINIO</v>
          </cell>
          <cell r="C4610" t="str">
            <v>UR</v>
          </cell>
        </row>
        <row r="4611">
          <cell r="A4611" t="str">
            <v>14.003.520-0</v>
          </cell>
          <cell r="B4611" t="str">
            <v>UNIDADE DE REF. P/REPARO DE DIVISORIAS EM PERFIS DE ALUMINIO</v>
          </cell>
          <cell r="C4611" t="str">
            <v>UR</v>
          </cell>
        </row>
        <row r="4612">
          <cell r="A4612" t="str">
            <v>14.003.999-0</v>
          </cell>
          <cell r="B4612" t="str">
            <v>FAMILIA 14.003ESQUADRIAS DE ALUMINIO</v>
          </cell>
        </row>
        <row r="4613">
          <cell r="A4613" t="str">
            <v>14.004.010-0</v>
          </cell>
          <cell r="B4613" t="str">
            <v>VIDRO PLANO TRANSPARENTE, COMUM, DE 3MM DE ESP., INDICADO P/VAOS ATE 1,00 X 0,80M</v>
          </cell>
          <cell r="C4613" t="str">
            <v>M2</v>
          </cell>
        </row>
        <row r="4614">
          <cell r="A4614" t="str">
            <v>14.004.015-0</v>
          </cell>
          <cell r="B4614" t="str">
            <v>VIDRO PLANO TRANSPARENTE, COMUM, DE 4MM DE ESP., INDICADO P/VAOS ATE 1,60 X 0,80M</v>
          </cell>
          <cell r="C4614" t="str">
            <v>M2</v>
          </cell>
        </row>
        <row r="4615">
          <cell r="A4615" t="str">
            <v>14.004.020-0</v>
          </cell>
          <cell r="B4615" t="str">
            <v>VIDRO PLANO TRANSPARENTE, COMUM, DE 5MM DE ESP., INDICADO P/VAOS ATE 2,10 X 1,00M</v>
          </cell>
          <cell r="C4615" t="str">
            <v>M2</v>
          </cell>
        </row>
        <row r="4616">
          <cell r="A4616" t="str">
            <v>14.004.025-0</v>
          </cell>
          <cell r="B4616" t="str">
            <v>VIDRO PLANO TRANSPARENTE, COMUM, DE 6MM DE ESP., INDICADO P/VAOS ATE 2,10 X 1,40M</v>
          </cell>
          <cell r="C4616" t="str">
            <v>M2</v>
          </cell>
        </row>
        <row r="4617">
          <cell r="A4617" t="str">
            <v>14.004.040-0</v>
          </cell>
          <cell r="B4617" t="str">
            <v>VIDRO TRANSPARENTE, FANTASIA, DE 4MM DE ESP., DO TIPO MARTELADO, ARTICO OU LIXA</v>
          </cell>
          <cell r="C4617" t="str">
            <v>M2</v>
          </cell>
        </row>
        <row r="4618">
          <cell r="A4618" t="str">
            <v>14.004.045-0</v>
          </cell>
          <cell r="B4618" t="str">
            <v>VIDRO TRANSPARENTE, FANTASIA, DE 4MM DE ESP., DO TIPO CANELADO</v>
          </cell>
          <cell r="C4618" t="str">
            <v>M2</v>
          </cell>
        </row>
        <row r="4619">
          <cell r="A4619" t="str">
            <v>14.004.046-0</v>
          </cell>
          <cell r="B4619" t="str">
            <v>VIDRO ARAMADO, 7MM DE ESP.</v>
          </cell>
          <cell r="C4619" t="str">
            <v>M2</v>
          </cell>
        </row>
        <row r="4620">
          <cell r="A4620" t="str">
            <v>14.004.060-0</v>
          </cell>
          <cell r="B4620" t="str">
            <v>VIDRO COLORIDO, FUME, DE 4MM DE ESP.</v>
          </cell>
          <cell r="C4620" t="str">
            <v>M2</v>
          </cell>
        </row>
        <row r="4621">
          <cell r="A4621" t="str">
            <v>14.004.100-0</v>
          </cell>
          <cell r="B4621" t="str">
            <v>ESPELHO DE CRISTAL DE 4MM DE ESP., C/MOLDURA DE MAD.</v>
          </cell>
          <cell r="C4621" t="str">
            <v>M2</v>
          </cell>
        </row>
        <row r="4622">
          <cell r="A4622" t="str">
            <v>14.004.120-0</v>
          </cell>
          <cell r="B4622" t="str">
            <v>VIDRO TEMPERADO, INCOLOR, DE 10MM, P/PORTAS OU PAINEIS FIXOS</v>
          </cell>
          <cell r="C4622" t="str">
            <v>M2</v>
          </cell>
        </row>
        <row r="4623">
          <cell r="A4623" t="str">
            <v>14.004.121-0</v>
          </cell>
          <cell r="B4623" t="str">
            <v>VIDRO TEMPERADO, INCOLOR, DE 6MM DE ESP., CAIXILHO EM MAD.,ALUMINIO OU FERRO</v>
          </cell>
          <cell r="C4623" t="str">
            <v>M2</v>
          </cell>
        </row>
        <row r="4624">
          <cell r="A4624" t="str">
            <v>14.004.999-0</v>
          </cell>
          <cell r="B4624" t="str">
            <v>FAMILIA 14.004</v>
          </cell>
        </row>
        <row r="4625">
          <cell r="A4625" t="str">
            <v>14.005.999-0</v>
          </cell>
          <cell r="B4625" t="str">
            <v>FAMILIA 14.005</v>
          </cell>
        </row>
        <row r="4626">
          <cell r="A4626" t="str">
            <v>14.006.010-0</v>
          </cell>
          <cell r="B4626" t="str">
            <v>PORTA COMP. DE CEDRO OU CANELA, DE 80 X 210 X 3CM, FOLHEADANAS 2 FACES</v>
          </cell>
          <cell r="C4626" t="str">
            <v>UN</v>
          </cell>
        </row>
        <row r="4627">
          <cell r="A4627" t="str">
            <v>14.006.012-0</v>
          </cell>
          <cell r="B4627" t="str">
            <v>PORTA COMP. DE CEDRO OU CANELA, DE 70 X 210 X 3CM, FOLHEADANAS 2 FACES</v>
          </cell>
          <cell r="C4627" t="str">
            <v>UN</v>
          </cell>
        </row>
        <row r="4628">
          <cell r="A4628" t="str">
            <v>14.006.014-0</v>
          </cell>
          <cell r="B4628" t="str">
            <v>PORTA COMP. DE CEDRO OU CANELA, DE 60 X 210 X 3CM, FOLHEADANAS 2 FACES</v>
          </cell>
          <cell r="C4628" t="str">
            <v>UN</v>
          </cell>
        </row>
        <row r="4629">
          <cell r="A4629" t="str">
            <v>14.006.017-0</v>
          </cell>
          <cell r="B4629" t="str">
            <v>PORTA COMP. DE CEDRO OU CANELA, DE 60 X 210 X 3CM, FOLHEADANAS 2 FACES, EXCL. FORN. DE ADUELA E ALIZAR</v>
          </cell>
          <cell r="C4629" t="str">
            <v>UN</v>
          </cell>
        </row>
        <row r="4630">
          <cell r="A4630" t="str">
            <v>14.006.019-0</v>
          </cell>
          <cell r="B4630" t="str">
            <v>PORTA COMP. DE CEDRO OU CANELA, DE 70 X 210 X 3CM, FOLHEADANAS 2 FACES, EXCL. FORN. DE ADUELA E ALIZAR</v>
          </cell>
          <cell r="C4630" t="str">
            <v>UN</v>
          </cell>
        </row>
        <row r="4631">
          <cell r="A4631" t="str">
            <v>14.006.021-0</v>
          </cell>
          <cell r="B4631" t="str">
            <v>PORTA COMP. DE CEDRO OU CANELA, DE 80 X 210 X 3CM, FOLHEADANAS 2 FACES, EXCL. FORN. DE ADUELA E ALIZAR</v>
          </cell>
          <cell r="C4631" t="str">
            <v>UN</v>
          </cell>
        </row>
        <row r="4632">
          <cell r="A4632" t="str">
            <v>14.006.023-0</v>
          </cell>
          <cell r="B4632" t="str">
            <v>PORTA COMP. DE CEDRO OU CANELA, DE 90 X 210 X 3CM, FOLHEADANAS 2 FACES, EXCL. FORN. DE ADUELA E ALIZAR</v>
          </cell>
          <cell r="C4632" t="str">
            <v>UN</v>
          </cell>
        </row>
        <row r="4633">
          <cell r="A4633" t="str">
            <v>14.006.025-0</v>
          </cell>
          <cell r="B4633" t="str">
            <v>PORTA COMP. DE CEDRO OU CANELA, DE 100 X 210 X 3CM, FOLHEADANAS 2 FACES, EXCL. FORN. DE ADUELA E ALIZAR</v>
          </cell>
          <cell r="C4633" t="str">
            <v>UN</v>
          </cell>
        </row>
        <row r="4634">
          <cell r="A4634" t="str">
            <v>14.006.030-0</v>
          </cell>
          <cell r="B4634" t="str">
            <v>PORTA C/ 1 ALMOFADA REBAIXADA, DE CEDRO OU CANELA, DE 80 X 210 X 3CM</v>
          </cell>
          <cell r="C4634" t="str">
            <v>UN</v>
          </cell>
        </row>
        <row r="4635">
          <cell r="A4635" t="str">
            <v>14.006.033-0</v>
          </cell>
          <cell r="B4635" t="str">
            <v>PORTA C/ 1 ALMOFADA REBAIXADA, DE CEDRO OU CANELA, DE 70 X 210 X 3CM</v>
          </cell>
          <cell r="C4635" t="str">
            <v>UN</v>
          </cell>
        </row>
        <row r="4636">
          <cell r="A4636" t="str">
            <v>14.006.036-0</v>
          </cell>
          <cell r="B4636" t="str">
            <v>PORTA C/ 1 ALMOFADA REBAIXADA, DE CEDRO OU CANELA, DE 60 X 210 X 3CM</v>
          </cell>
          <cell r="C4636" t="str">
            <v>UN</v>
          </cell>
        </row>
        <row r="4637">
          <cell r="A4637" t="str">
            <v>14.006.037-0</v>
          </cell>
          <cell r="B4637" t="str">
            <v>PORTA EXT. DE MAD. MACICA, ALMOFADADA, DE 80 X 210CM, C/MARCO DE 7 X 3,5CM</v>
          </cell>
          <cell r="C4637" t="str">
            <v>UN</v>
          </cell>
        </row>
        <row r="4638">
          <cell r="A4638" t="str">
            <v>14.006.038-0</v>
          </cell>
          <cell r="B4638" t="str">
            <v>PORTA EXT. DE MAD. MACICA, ALMOFADADA, DE 70 X 210CM, C/MARCO DE 7 X 3,5CM</v>
          </cell>
          <cell r="C4638" t="str">
            <v>UN</v>
          </cell>
        </row>
        <row r="4639">
          <cell r="A4639" t="str">
            <v>14.006.039-0</v>
          </cell>
          <cell r="B4639" t="str">
            <v>PORTA C/ 1 ALMOFADA REBAIXADA, DE 80 X 210 X 3CM DE CEDRO OUCANELA</v>
          </cell>
          <cell r="C4639" t="str">
            <v>UN</v>
          </cell>
        </row>
        <row r="4640">
          <cell r="A4640" t="str">
            <v>14.006.041-0</v>
          </cell>
          <cell r="B4640" t="str">
            <v>PORTA C/ 1 ALMOFADA REBAIXADA, DE 70 X 210 X 3CM DE CEDRO OUCANELA</v>
          </cell>
          <cell r="C4640" t="str">
            <v>UN</v>
          </cell>
        </row>
        <row r="4641">
          <cell r="A4641" t="str">
            <v>14.006.043-0</v>
          </cell>
          <cell r="B4641" t="str">
            <v>PORTA C/ 1 ALMOFADA REBAIXADA, DE 60 X 210 X 3CM DE CEDRO OUCANELA</v>
          </cell>
          <cell r="C4641" t="str">
            <v>UN</v>
          </cell>
        </row>
        <row r="4642">
          <cell r="A4642" t="str">
            <v>14.006.050-0</v>
          </cell>
          <cell r="B4642" t="str">
            <v>PORTA C/PAINEL DE VENEZIANA, DE CEDRO OU CANELA, DE 80 X 210X 3CM</v>
          </cell>
          <cell r="C4642" t="str">
            <v>UN</v>
          </cell>
        </row>
        <row r="4643">
          <cell r="A4643" t="str">
            <v>14.006.052-0</v>
          </cell>
          <cell r="B4643" t="str">
            <v>PORTA C/PAINEL DE VENEZIANA, DE CEDRO OU CANELA, DE 70 X 210X 3CM</v>
          </cell>
          <cell r="C4643" t="str">
            <v>UN</v>
          </cell>
        </row>
        <row r="4644">
          <cell r="A4644" t="str">
            <v>14.006.054-0</v>
          </cell>
          <cell r="B4644" t="str">
            <v>PORTA C/PAINEL DE VENEZIANA, DE CEDRO OU CANELA, DE 60 X 210X 3CM</v>
          </cell>
          <cell r="C4644" t="str">
            <v>UN</v>
          </cell>
        </row>
        <row r="4645">
          <cell r="A4645" t="str">
            <v>14.006.055-0</v>
          </cell>
          <cell r="B4645" t="str">
            <v>PORTA DE MAD. MACICA, TIPO VVA, DE 70 X 210CM, C/MARCO DE 7X 3CM</v>
          </cell>
          <cell r="C4645" t="str">
            <v>UN</v>
          </cell>
        </row>
        <row r="4646">
          <cell r="A4646" t="str">
            <v>14.006.056-0</v>
          </cell>
          <cell r="B4646" t="str">
            <v>PORTA DE MAD. MACICA, TIPO VVA, DE 60 X 210CM, C/MARCO DE 7X 3CM</v>
          </cell>
          <cell r="C4646" t="str">
            <v>UN</v>
          </cell>
        </row>
        <row r="4647">
          <cell r="A4647" t="str">
            <v>14.006.058-0</v>
          </cell>
          <cell r="B4647" t="str">
            <v>PORTA C/PAINEL DE VENEZIANA, EM CEDRO OU CANELA DE 80 X 210X 3CM, EXCL. FORN. DE ADUELA E ALIZAR</v>
          </cell>
          <cell r="C4647" t="str">
            <v>UN</v>
          </cell>
        </row>
        <row r="4648">
          <cell r="A4648" t="str">
            <v>14.006.062-0</v>
          </cell>
          <cell r="B4648" t="str">
            <v>PORTA C/PAINEL DE VENEZIANA, EM CEDRO OU CANELA DE 70 X 210X 3CM, EXCL. FORN. DE ADUELA E ALIZAR</v>
          </cell>
          <cell r="C4648" t="str">
            <v>UN</v>
          </cell>
        </row>
        <row r="4649">
          <cell r="A4649" t="str">
            <v>14.006.064-0</v>
          </cell>
          <cell r="B4649" t="str">
            <v>PORTA C/PAINEL DE VENEZIANA, EM CEDRO OU CANELA DE 60 X 210X 3CM, EXCL. FORN. DE ADUELA E ALIZAR</v>
          </cell>
          <cell r="C4649" t="str">
            <v>UN</v>
          </cell>
        </row>
        <row r="4650">
          <cell r="A4650" t="str">
            <v>14.006.070-0</v>
          </cell>
          <cell r="B4650" t="str">
            <v>PORTA DE SERV., DE 80 X 210 X 3CM, DE CEDRO OU CANELA, ALMOFADA NA PARTE INFERIOR E VENEZIANA ACIMA, C/MARCO DE 7 X 3CM</v>
          </cell>
          <cell r="C4650" t="str">
            <v>UN</v>
          </cell>
        </row>
        <row r="4651">
          <cell r="A4651" t="str">
            <v>14.006.072-0</v>
          </cell>
          <cell r="B4651" t="str">
            <v>PORTA DE SERV., DE 70 X 210 X 3CM, DE CEDRO OU CANELA, ALMOFADA NA PARTE INFERIOR E VENEZIANA ACIMA, C/MARCO DE 7 X 3CM</v>
          </cell>
          <cell r="C4651" t="str">
            <v>UN</v>
          </cell>
        </row>
        <row r="4652">
          <cell r="A4652" t="str">
            <v>14.006.073-0</v>
          </cell>
          <cell r="B4652" t="str">
            <v>PORTA DE SERV., DE 60 X 210 X 3CM, DE CEDRO OU CANELA, ALMOFADA NA PARTE INFERIOR E VENEZIANA ACIMA, C/MARCO DE 7 X 3CM</v>
          </cell>
          <cell r="C4652" t="str">
            <v>UN</v>
          </cell>
        </row>
        <row r="4653">
          <cell r="A4653" t="str">
            <v>14.006.074-0</v>
          </cell>
          <cell r="B4653" t="str">
            <v>PORTA DE SERV., DE 80 X 210 X 3CM, DE CEDRO OU CANELA, ALMOFADA NA PARTE INFERIOR E VENEZIANA ACIMA</v>
          </cell>
          <cell r="C4653" t="str">
            <v>UN</v>
          </cell>
        </row>
        <row r="4654">
          <cell r="A4654" t="str">
            <v>14.006.075-0</v>
          </cell>
          <cell r="B4654" t="str">
            <v>PORTA DE SERV., DE 70 X 210 X 3CM, DE CEDRO OU CANELA, ALMOFADA NA PARTE INFERIOR E VENEZIANA ACIMA</v>
          </cell>
          <cell r="C4654" t="str">
            <v>UN</v>
          </cell>
        </row>
        <row r="4655">
          <cell r="A4655" t="str">
            <v>14.006.076-0</v>
          </cell>
          <cell r="B4655" t="str">
            <v>PORTA DE SERV., DE 60 X 210 X 3CM, DE CEDRO OU CANELA, ALMOFADA NA PARTE INFERIOR E VENEZIANA ACIMA</v>
          </cell>
          <cell r="C4655" t="str">
            <v>UN</v>
          </cell>
        </row>
        <row r="4656">
          <cell r="A4656" t="str">
            <v>14.006.077-0</v>
          </cell>
          <cell r="B4656" t="str">
            <v>PORTA DE MAD. MACICA, DE CEDRO OU CANELA, DE ABRIR, DE 60 X210 X 3CM, P/ENTRADA DE SANIT., 1 FL., C/ALMOFADA</v>
          </cell>
          <cell r="C4656" t="str">
            <v>UN</v>
          </cell>
        </row>
        <row r="4657">
          <cell r="A4657" t="str">
            <v>14.006.078-0</v>
          </cell>
          <cell r="B4657" t="str">
            <v>PORTA DE MAD. MACICA, C/ 5 ALMOFADAS, DE 80 X 210 X 3,5CM; DE CEDRO OU CANELA</v>
          </cell>
          <cell r="C4657" t="str">
            <v>UN</v>
          </cell>
        </row>
        <row r="4658">
          <cell r="A4658" t="str">
            <v>14.006.079-0</v>
          </cell>
          <cell r="B4658" t="str">
            <v>PORTA DE MAD. MACICA, C/ 5 ALMOFADAS, DE 70 X 210 X 3,5CM; DE CEDRO OU CANELA</v>
          </cell>
          <cell r="C4658" t="str">
            <v>UN</v>
          </cell>
        </row>
        <row r="4659">
          <cell r="A4659" t="str">
            <v>14.006.081-0</v>
          </cell>
          <cell r="B4659" t="str">
            <v>PORTA DE MAD. MACICA, C/ 5 ALMOFADAS, DE 60 X 210 X 3,5CM; DE CEDRO OU CANELA</v>
          </cell>
          <cell r="C4659" t="str">
            <v>UN.</v>
          </cell>
        </row>
        <row r="4660">
          <cell r="A4660" t="str">
            <v>14.006.082-0</v>
          </cell>
          <cell r="B4660" t="str">
            <v>PORTA DE MAD. MACICA, C/ 5 ALMOFADAS, DE 80 X 210 X 3,5CM; DE CEDRO OU CANELA, EXCL. FORN. DE MARCO E ALIZAR</v>
          </cell>
          <cell r="C4660" t="str">
            <v>UN.</v>
          </cell>
        </row>
        <row r="4661">
          <cell r="A4661" t="str">
            <v>14.006.083-0</v>
          </cell>
          <cell r="B4661" t="str">
            <v>PORTA DE MAD. MACICA, C/ 5 ALMOFADAS, DE 70 X 210 X 3,5CM, DE CEDRO OU CANELA, EXCL. FORN. DE MARCO E ALIZAR</v>
          </cell>
          <cell r="C4661" t="str">
            <v>UN</v>
          </cell>
        </row>
        <row r="4662">
          <cell r="A4662" t="str">
            <v>14.006.084-0</v>
          </cell>
          <cell r="B4662" t="str">
            <v>PORTA DE MAD. MACICA, C/ 5 ALMOFADAS, DE 60 X 210 X 3,5CM; DE CEDRO OU CANELA, EXCL. FORN. DE MARCO E ALIZAR</v>
          </cell>
          <cell r="C4662" t="str">
            <v>UN</v>
          </cell>
        </row>
        <row r="4663">
          <cell r="A4663" t="str">
            <v>14.006.085-0</v>
          </cell>
          <cell r="B4663" t="str">
            <v>PORTA LISA DE FIBRA DE MAD. PRENSADA, DE 80 X 210 X 3,5CM; P/ACAB., EXCL. FORN. DE ADUELA E ALIZAR</v>
          </cell>
          <cell r="C4663" t="str">
            <v>UN</v>
          </cell>
        </row>
        <row r="4664">
          <cell r="A4664" t="str">
            <v>14.006.086-0</v>
          </cell>
          <cell r="B4664" t="str">
            <v>PORTA LISA DE FIBRA DE MAD. PRENSADA, DE 70 X 210 X 3,5CM; P/ACAB., EXCL. FORN. DE ADUELA E ALIZAR</v>
          </cell>
          <cell r="C4664" t="str">
            <v>UN</v>
          </cell>
        </row>
        <row r="4665">
          <cell r="A4665" t="str">
            <v>14.006.087-0</v>
          </cell>
          <cell r="B4665" t="str">
            <v>PORTA LISA DE FIBRA DE MAD. PRENSADA, DE 60 X 210 X 3,5CM; P/ACAB., EXCL. FORN. DE ADUELA E ALIZAR</v>
          </cell>
          <cell r="C4665" t="str">
            <v>UN</v>
          </cell>
        </row>
        <row r="4666">
          <cell r="A4666" t="str">
            <v>14.006.088-0</v>
          </cell>
          <cell r="B4666" t="str">
            <v>PORTA COMP. DE CANELA, DE 60 X 180 X 3CM, FOLHEADA NAS 2 FACES, MARCO DE CANELA DE 7 X 3CM</v>
          </cell>
          <cell r="C4666" t="str">
            <v>UN</v>
          </cell>
        </row>
        <row r="4667">
          <cell r="A4667" t="str">
            <v>14.006.089-0</v>
          </cell>
          <cell r="B4667" t="str">
            <v>PORTA COMP. DE CANELA, DE 60 X 150 X 3CM, FOLHEADA NAS 2 FACES, MARCO DE 7 X 3CM</v>
          </cell>
          <cell r="C4667" t="str">
            <v>UN</v>
          </cell>
        </row>
        <row r="4668">
          <cell r="A4668" t="str">
            <v>14.006.093-0</v>
          </cell>
          <cell r="B4668" t="str">
            <v>PORTA MACICA DE FRISOS DE CANELA, DE 80 X 210 X 3,5CM</v>
          </cell>
          <cell r="C4668" t="str">
            <v>UN</v>
          </cell>
        </row>
        <row r="4669">
          <cell r="A4669" t="str">
            <v>14.006.094-0</v>
          </cell>
          <cell r="B4669" t="str">
            <v>PORTA MACICA DE FRISOS DE CANELA, DE 70 X 210 X 3,5CM</v>
          </cell>
          <cell r="C4669" t="str">
            <v>UN</v>
          </cell>
        </row>
        <row r="4670">
          <cell r="A4670" t="str">
            <v>14.006.095-0</v>
          </cell>
          <cell r="B4670" t="str">
            <v>PORTA MACICA DE FRISOS DE CANELA, DE 60 X 210 X 3,5CM</v>
          </cell>
          <cell r="C4670" t="str">
            <v>UN</v>
          </cell>
        </row>
        <row r="4671">
          <cell r="A4671" t="str">
            <v>14.006.096-0</v>
          </cell>
          <cell r="B4671" t="str">
            <v>PORTA MACICA DE FRISOS DE CANELA, DE 140 X 210 X 3,5CM; EM 2FL.</v>
          </cell>
          <cell r="C4671" t="str">
            <v>UN</v>
          </cell>
        </row>
        <row r="4672">
          <cell r="A4672" t="str">
            <v>14.006.097-0</v>
          </cell>
          <cell r="B4672" t="str">
            <v>PORTA MACICA DE FRISOS DE CANELA, DE 160 X 210 X 3,5CM; EM 2FL. E BANDEIRA DE 60CM</v>
          </cell>
          <cell r="C4672" t="str">
            <v>UN</v>
          </cell>
        </row>
        <row r="4673">
          <cell r="A4673" t="str">
            <v>14.006.098-0</v>
          </cell>
          <cell r="B4673" t="str">
            <v>PORTA MACICA DE FRISOS DE CANELA, DE 80 X 160 X 3,5CM; EXCL.FORN. DE ADUELA E CONTRAMARCO</v>
          </cell>
          <cell r="C4673" t="str">
            <v>UN</v>
          </cell>
        </row>
        <row r="4674">
          <cell r="A4674" t="str">
            <v>14.006.099-0</v>
          </cell>
          <cell r="B4674" t="str">
            <v>PORTA MACICA DE FRISOS DE CANELA, DE 55 X 160 X 3,5CM; EXCL.FORN. DE ADUELA E CONTRAMARCO</v>
          </cell>
          <cell r="C4674" t="str">
            <v>UN</v>
          </cell>
        </row>
        <row r="4675">
          <cell r="A4675" t="str">
            <v>14.006.105-0</v>
          </cell>
          <cell r="B4675" t="str">
            <v>PORTA VAZADA P/VIDRO, DE 80 X 210 X 3CM; DE CEDRO OU CANELA,C/PINAZIOS DE 3CM E CORDOES DE 1 X 1CM</v>
          </cell>
          <cell r="C4675" t="str">
            <v>UN</v>
          </cell>
        </row>
        <row r="4676">
          <cell r="A4676" t="str">
            <v>14.006.110-0</v>
          </cell>
          <cell r="B4676" t="str">
            <v>PORTA VAZADA P/VIDRO, DE 70 X 210 X 3CM; DE CEDRO OU CANELA,C/PINAZIOS DE 3CM E CORDOES DE 1 X 1CM</v>
          </cell>
          <cell r="C4676" t="str">
            <v>UN</v>
          </cell>
        </row>
        <row r="4677">
          <cell r="A4677" t="str">
            <v>14.006.115-0</v>
          </cell>
          <cell r="B4677" t="str">
            <v>PORTA VAZADA P/VIDRO, DE 60 X 210 X 3CM, DE CEDRO OU CANELA,C/PINAZIOS DE 3CM E CORDOES DE 1 X 1CM</v>
          </cell>
          <cell r="C4677" t="str">
            <v>UN</v>
          </cell>
        </row>
        <row r="4678">
          <cell r="A4678" t="str">
            <v>14.006.120-0</v>
          </cell>
          <cell r="B4678" t="str">
            <v>PORTA C/PAINEL DE VENEZIANA, DE CEDRO OU CANELA, DE 120 X 210 X 3CM, EM 2 FL., C/MARCO DE 7 X 3CM, PADRAO CEHAB</v>
          </cell>
          <cell r="C4678" t="str">
            <v>UN</v>
          </cell>
        </row>
        <row r="4679">
          <cell r="A4679" t="str">
            <v>14.006.121-0</v>
          </cell>
          <cell r="B4679" t="str">
            <v>PORTA C/PAINEL DE VENEZIANA,DE CEDRO OU CANELA,DE 120 X 210X 3CM, EM 2 FL.,C/MARCO DE 7 X 3CM, EXCL.ALIZAR,PADRAO CEHAB</v>
          </cell>
          <cell r="C4679" t="str">
            <v>UN</v>
          </cell>
        </row>
        <row r="4680">
          <cell r="A4680" t="str">
            <v>14.006.123-0</v>
          </cell>
          <cell r="B4680" t="str">
            <v>PORTA C/PAINEL DE VENEZIANA, P/PC, DE CEDRO OU CANELA, DE 300 X 200 X 3CM; EM 4 FL., C/MARCO DE 7 X 3CM, PADRAO CEHAB</v>
          </cell>
          <cell r="C4680" t="str">
            <v>UN</v>
          </cell>
        </row>
        <row r="4681">
          <cell r="A4681" t="str">
            <v>14.006.124-0</v>
          </cell>
          <cell r="B4681" t="str">
            <v>PORTA C/PAINEL DE VENEZIANA, P/PC, DE CEDRO OU CANELA, DE 300 X 200 X 3CM, EM 4 FL. DE 70CM, C/MARCOS SIMPLES E DUPLOS</v>
          </cell>
          <cell r="C4681" t="str">
            <v>UN</v>
          </cell>
        </row>
        <row r="4682">
          <cell r="A4682" t="str">
            <v>14.006.126-0</v>
          </cell>
          <cell r="B4682" t="str">
            <v>PORTA C/PAINEL DE VENEZIANA, P/MEDIDOR DE GAS,DE CEDRO OU CANELA,DE 176 X 140CM,EM 3 FL.,C/MARCO DE 7 X 3CM,PADRAO CEHAB</v>
          </cell>
          <cell r="C4682" t="str">
            <v>UN</v>
          </cell>
        </row>
        <row r="4683">
          <cell r="A4683" t="str">
            <v>14.006.127-0</v>
          </cell>
          <cell r="B4683" t="str">
            <v>PORTA C/PAINEL DE VENEZIANA,DE CEDRO OU CANELA, DE 70 X 100X 3CM,1 FL.,DE ABRIR,C/MARCO SIMPLES DE 7 X 3CM,PADRAO CEHAB</v>
          </cell>
          <cell r="C4683" t="str">
            <v>UN</v>
          </cell>
        </row>
        <row r="4684">
          <cell r="A4684" t="str">
            <v>14.006.150-0</v>
          </cell>
          <cell r="B4684" t="str">
            <v>PORTA COMP. DE CEDRO OU CANELA, DE 120 X 210 X 3CM, EM 2 FL.</v>
          </cell>
          <cell r="C4684" t="str">
            <v>UN</v>
          </cell>
        </row>
        <row r="4685">
          <cell r="A4685" t="str">
            <v>14.006.155-0</v>
          </cell>
          <cell r="B4685" t="str">
            <v>PORTA COMP. DE CEDRO OU CANELA, DE 140 X 210 X 3CM, EM 2 FL.</v>
          </cell>
          <cell r="C4685" t="str">
            <v>UN</v>
          </cell>
        </row>
        <row r="4686">
          <cell r="A4686" t="str">
            <v>14.006.156-0</v>
          </cell>
          <cell r="B4686" t="str">
            <v>PORTA COMP. DE CEDRO OU CANELA, DE 150 X 210 X 3CM, EM 2 FL.</v>
          </cell>
          <cell r="C4686" t="str">
            <v>UN</v>
          </cell>
        </row>
        <row r="4687">
          <cell r="A4687" t="str">
            <v>14.006.160-0</v>
          </cell>
          <cell r="B4687" t="str">
            <v>PORTA COMP. DE CEDRO OU CANELA, DE 160 X 210 X 3CM, EM 2 FL.</v>
          </cell>
          <cell r="C4687" t="str">
            <v>UN</v>
          </cell>
        </row>
        <row r="4688">
          <cell r="A4688" t="str">
            <v>14.006.185-0</v>
          </cell>
          <cell r="B4688" t="str">
            <v>PORTA MACICA DE FRISOS DE CEDRO OU CANELA, DE 80 X 210 X 3,5CM, MARCO DE 7 X 3CM</v>
          </cell>
          <cell r="C4688" t="str">
            <v>UN</v>
          </cell>
        </row>
        <row r="4689">
          <cell r="A4689" t="str">
            <v>14.006.190-0</v>
          </cell>
          <cell r="B4689" t="str">
            <v>PORTA COMP. DE CEDRO OU CANELA, DE 80 X 210 X 3CM, COMPLEMENTADA P/BANDEIRA FIXA DE 40CM DE ALT.</v>
          </cell>
          <cell r="C4689" t="str">
            <v>UN</v>
          </cell>
        </row>
        <row r="4690">
          <cell r="A4690" t="str">
            <v>14.006.192-0</v>
          </cell>
          <cell r="B4690" t="str">
            <v>PORTINHOLA DE COMP. DE CEDRO DE 20MM P/FECHAM. DE QUADROS DELUZ OU ARMARIO</v>
          </cell>
          <cell r="C4690" t="str">
            <v>UN</v>
          </cell>
        </row>
        <row r="4691">
          <cell r="A4691" t="str">
            <v>14.006.200-0</v>
          </cell>
          <cell r="B4691" t="str">
            <v>PORTAO DE 300 X 250CM, 2 FL. DE ABRIR, REVEST. DE TABUAS DEPINHO DE 1ª</v>
          </cell>
          <cell r="C4691" t="str">
            <v>M2</v>
          </cell>
        </row>
        <row r="4692">
          <cell r="A4692" t="str">
            <v>14.006.220-0</v>
          </cell>
          <cell r="B4692" t="str">
            <v>PORTA DE CORRER COMP., DE CEDRO OU CANELA, DE 80 X 210 X 3CM, PENDURADA EM ROLDANAS, C/MARCO DE 7 X 3CM</v>
          </cell>
          <cell r="C4692" t="str">
            <v>UN</v>
          </cell>
        </row>
        <row r="4693">
          <cell r="A4693" t="str">
            <v>14.006.225-0</v>
          </cell>
          <cell r="B4693" t="str">
            <v>PORTA DE CORRER COMP., DE CEDRO OU CANELA, DE 2 FL. DE 80 X210 X 3CM, PENDURADA EM ROLDANAS, EXCL. FORN. DO MARCO</v>
          </cell>
          <cell r="C4693" t="str">
            <v>UN</v>
          </cell>
        </row>
        <row r="4694">
          <cell r="A4694" t="str">
            <v>14.006.226-0</v>
          </cell>
          <cell r="B4694" t="str">
            <v>PORTINHOLA DE MAD. MACICA, DE 80 X 20CM, EM 2 FL. DE CORRER</v>
          </cell>
          <cell r="C4694" t="str">
            <v>UN</v>
          </cell>
        </row>
        <row r="4695">
          <cell r="A4695" t="str">
            <v>14.006.230-0</v>
          </cell>
          <cell r="B4695" t="str">
            <v>PORTA P/CENTRO RADIOLOGICO, REVEST. DE LENCOL DE CHUMBO DE 2MM, C/ACAB. EM PLACA DE FIBRA DE MAD. PRENSADA</v>
          </cell>
          <cell r="C4695" t="str">
            <v>M2</v>
          </cell>
        </row>
        <row r="4696">
          <cell r="A4696" t="str">
            <v>14.006.235-0</v>
          </cell>
          <cell r="B4696" t="str">
            <v>PORTA EM CHAPAS DURAS DE FIBRA DE MAD. PRENSADA, NAS 2 FACES, DE 80 X 210CM, C/MIOLO MACICO DE MAD. AGLOMERADA</v>
          </cell>
          <cell r="C4696" t="str">
            <v>UN</v>
          </cell>
        </row>
        <row r="4697">
          <cell r="A4697" t="str">
            <v>14.006.236-0</v>
          </cell>
          <cell r="B4697" t="str">
            <v>PORTA EM CHAPAS DURAS DE FIBRA DE MAD. PRENSADA, NAS 2 FACES, DE 60 X 210CM, C/MIOLO MACICO DE MAD. AGLOMERADA</v>
          </cell>
          <cell r="C4697" t="str">
            <v>UN</v>
          </cell>
        </row>
        <row r="4698">
          <cell r="A4698" t="str">
            <v>14.006.260-0</v>
          </cell>
          <cell r="B4698" t="str">
            <v>JANELA GUILHOTINA, DE 150 X 150 X 3,5CM; EM 2 FL., DE CEDRO,EM CAIXILHO P/VIDRO</v>
          </cell>
          <cell r="C4698" t="str">
            <v>UN</v>
          </cell>
        </row>
        <row r="4699">
          <cell r="A4699" t="str">
            <v>14.006.265-0</v>
          </cell>
          <cell r="B4699" t="str">
            <v>JANELA GUILHOTINA, DE 100 X 150 X 3CM, EM 2 FL., DE CEDRO, EM CAIXILHO P/VIDRO, PRESOS EM BORBOLETAS</v>
          </cell>
          <cell r="C4699" t="str">
            <v>UN</v>
          </cell>
        </row>
        <row r="4700">
          <cell r="A4700" t="str">
            <v>14.006.270-0</v>
          </cell>
          <cell r="B4700" t="str">
            <v>JANELA GUILHOTINA, DE 120 X 150 X 3CM, EM 2 FL., DE CEDRO, EMCAIXILHO P/VIDRO, PRESOS EM BORBOLETAS</v>
          </cell>
          <cell r="C4700" t="str">
            <v>UN</v>
          </cell>
        </row>
        <row r="4701">
          <cell r="A4701" t="str">
            <v>14.006.275-0</v>
          </cell>
          <cell r="B4701" t="str">
            <v>JANELA GUILHOTINA, DE 150 X 150 X 3CM, EM 2 FL., DE CEDRO, EM CAIXILHO P/VIDRO, PRESOS EM BORBOLETAS</v>
          </cell>
          <cell r="C4701" t="str">
            <v>UN</v>
          </cell>
        </row>
        <row r="4702">
          <cell r="A4702" t="str">
            <v>14.006.285-0</v>
          </cell>
          <cell r="B4702" t="str">
            <v>JANELA DE ABRIR, DE 120 X 150 X 3CM, DE CEDRO, TIPO VVP, EM2 FL., MARCOS DE 7 X 3CM</v>
          </cell>
          <cell r="C4702" t="str">
            <v>UN</v>
          </cell>
        </row>
        <row r="4703">
          <cell r="A4703" t="str">
            <v>14.006.290-0</v>
          </cell>
          <cell r="B4703" t="str">
            <v>JANELA DE CORRER, DE 150 X 150 X 3,5CM; DE CEDRO, EM 2 FL.,P/VIDRO, C/BANDEIRA EM CAIXILHO DE VIDRO</v>
          </cell>
          <cell r="C4703" t="str">
            <v>UN</v>
          </cell>
        </row>
        <row r="4704">
          <cell r="A4704" t="str">
            <v>14.006.295-0</v>
          </cell>
          <cell r="B4704" t="str">
            <v>JANELA DE CORRER, DE 200 X 150 X 3,5CM; DE CEDRO, EM 4 FL.,SENDO 2 DE CORRER, P/VIDRO, C/BANDEIRA EM CAIXILHO DE VIDRO</v>
          </cell>
          <cell r="C4704" t="str">
            <v>UN</v>
          </cell>
        </row>
        <row r="4705">
          <cell r="A4705" t="str">
            <v>14.006.297-0</v>
          </cell>
          <cell r="B4705" t="str">
            <v>JANELA DE CORRER, DE 2 FL., DE 110 X 120CM, DE CEDRO</v>
          </cell>
          <cell r="C4705" t="str">
            <v>UN</v>
          </cell>
        </row>
        <row r="4706">
          <cell r="A4706" t="str">
            <v>14.006.299-0</v>
          </cell>
          <cell r="B4706" t="str">
            <v>JANELA DE CORRER, DE 2 FL., DE 110 X 140CM, DE CEDRO</v>
          </cell>
          <cell r="C4706" t="str">
            <v>UN</v>
          </cell>
        </row>
        <row r="4707">
          <cell r="A4707" t="str">
            <v>14.006.301-0</v>
          </cell>
          <cell r="B4707" t="str">
            <v>JANELA DE CORRER, DE 4 FL., DE 160 X 120CM, DE CEDRO</v>
          </cell>
          <cell r="C4707" t="str">
            <v>UN</v>
          </cell>
        </row>
        <row r="4708">
          <cell r="A4708" t="str">
            <v>14.006.303-0</v>
          </cell>
          <cell r="B4708" t="str">
            <v>JANELA DE CORRER, DE 4 FL., DE 210 X 140CM, DE CEDRO</v>
          </cell>
          <cell r="C4708" t="str">
            <v>UN</v>
          </cell>
        </row>
        <row r="4709">
          <cell r="A4709" t="str">
            <v>14.006.350-0</v>
          </cell>
          <cell r="B4709" t="str">
            <v>CERCA DE SARRAFOS VERT. DE MAD. DE LEI, 2 X 4CM E 120CM DE ALT.</v>
          </cell>
          <cell r="C4709" t="str">
            <v>M2</v>
          </cell>
        </row>
        <row r="4710">
          <cell r="A4710" t="str">
            <v>14.006.355-0</v>
          </cell>
          <cell r="B4710" t="str">
            <v>GRADE DE RIPAS DE MAD. DE LEI, CRUZADAS, MONTADAS E FIX. SOBRE PECAS DE 5 X 5CM, FORMANDO QUADROS DE 60 X 60CM</v>
          </cell>
          <cell r="C4710" t="str">
            <v>M2</v>
          </cell>
        </row>
        <row r="4711">
          <cell r="A4711" t="str">
            <v>14.006.360-0</v>
          </cell>
          <cell r="B4711" t="str">
            <v>ESTRADO DE MAD. DE LEI, FORMADO P/RIPAS C/INTERVALO DE 2,5CME APOIADAS EM TRAVESSAS DE 4CM, ESPACADAS DE 10CM</v>
          </cell>
          <cell r="C4711" t="str">
            <v>M2</v>
          </cell>
        </row>
        <row r="4712">
          <cell r="A4712" t="str">
            <v>14.006.362-0</v>
          </cell>
          <cell r="B4712" t="str">
            <v>QUADRO DE MAD., P/COLOC. DE APARELHOS DE AR CONDICIONADO</v>
          </cell>
          <cell r="C4712" t="str">
            <v>UN</v>
          </cell>
        </row>
        <row r="4713">
          <cell r="A4713" t="str">
            <v>14.006.370-0</v>
          </cell>
          <cell r="B4713" t="str">
            <v>QUADRO MURAL EM COMP. DE CEDRO DE 8MM</v>
          </cell>
          <cell r="C4713" t="str">
            <v>M2</v>
          </cell>
        </row>
        <row r="4714">
          <cell r="A4714" t="str">
            <v>14.006.372-0</v>
          </cell>
          <cell r="B4714" t="str">
            <v>QUADRO MURAL DE CELULOSE PRENSADA C/FLANELOGRAFO,MED.504X123CM,MOLDURA DE MAD.ENVERNIZADA,CONF.DETALHE EMOP Nº6012 SEARQ</v>
          </cell>
          <cell r="C4714" t="str">
            <v>UN</v>
          </cell>
        </row>
        <row r="4715">
          <cell r="A4715" t="str">
            <v>14.006.373-0</v>
          </cell>
          <cell r="B4715" t="str">
            <v>BALCAO DE ATENDIMENTO DE MAD., VAO DE 130 X 105CM, C/PORTA DE FRISOS DE MAD., EM 2 FL. C/ 1 PRATELEIRA</v>
          </cell>
          <cell r="C4715" t="str">
            <v>UN</v>
          </cell>
        </row>
        <row r="4716">
          <cell r="A4716" t="str">
            <v>14.006.375-0</v>
          </cell>
          <cell r="B4716" t="str">
            <v>PRATELEIRA DE MAD. COMP. DE CEDRO 20MM E 40CM DE LARG., SOBRE CANTON. DE FERRO</v>
          </cell>
          <cell r="C4716" t="str">
            <v>M</v>
          </cell>
        </row>
        <row r="4717">
          <cell r="A4717" t="str">
            <v>14.006.380-0</v>
          </cell>
          <cell r="B4717" t="str">
            <v>PRATELEIRA DE MAD. COMP. DE CEDRO 20MM E 50CM DE LARG., SOBRE CANTON. DE FERRO</v>
          </cell>
          <cell r="C4717" t="str">
            <v>M</v>
          </cell>
        </row>
        <row r="4718">
          <cell r="A4718" t="str">
            <v>14.006.385-0</v>
          </cell>
          <cell r="B4718" t="str">
            <v>PRATELEIRA DE MAD. COMP. DE CEDRO 20MM E 60CM DE LARG., SOBRE CANTON. DE FERRO</v>
          </cell>
          <cell r="C4718" t="str">
            <v>M</v>
          </cell>
        </row>
        <row r="4719">
          <cell r="A4719" t="str">
            <v>14.006.395-0</v>
          </cell>
          <cell r="B4719" t="str">
            <v>QUADRO DE AULA EM ARG., EMPREGNANDO-SE COR. VERDE, C/MOLDURAE PORTA-GIZ DE MAD.</v>
          </cell>
          <cell r="C4719" t="str">
            <v>M2</v>
          </cell>
        </row>
        <row r="4720">
          <cell r="A4720" t="str">
            <v>14.006.400-0</v>
          </cell>
          <cell r="B4720" t="str">
            <v>BARRA DE MACARANDUBA, DE 20 X 2,5CM; APARELHADA EM 1 FACE ENOS TOPOS, P/PROT. DE PAREDES DE SALA DE AULA</v>
          </cell>
          <cell r="C4720" t="str">
            <v>M</v>
          </cell>
        </row>
        <row r="4721">
          <cell r="A4721" t="str">
            <v>14.006.401-0</v>
          </cell>
          <cell r="B4721" t="str">
            <v>FRISO DE CEDRO, DE 3 X 1,5CM; BOLEADO</v>
          </cell>
          <cell r="C4721" t="str">
            <v>M</v>
          </cell>
        </row>
        <row r="4722">
          <cell r="A4722" t="str">
            <v>14.006.402-0</v>
          </cell>
          <cell r="B4722" t="str">
            <v>CAIXA COLETORA DE CORRESPONDENCIA, MED. 107 X 38 X 27CM, EMCOMP. DE CEDRO 20MM, TOTAL DE 21 ESCANINHOS, PADRAO CEHAB</v>
          </cell>
          <cell r="C4722" t="str">
            <v>UN</v>
          </cell>
        </row>
        <row r="4723">
          <cell r="A4723" t="str">
            <v>14.006.405-0</v>
          </cell>
          <cell r="B4723" t="str">
            <v>ADUELA DE CANELA DE 13 X 3CM</v>
          </cell>
          <cell r="C4723" t="str">
            <v>M</v>
          </cell>
        </row>
        <row r="4724">
          <cell r="A4724" t="str">
            <v>14.006.407-0</v>
          </cell>
          <cell r="B4724" t="str">
            <v>ADUELA DE CANELA DE 14 X 3CM, C/ 3,5CM DE REBAIXO</v>
          </cell>
          <cell r="C4724" t="str">
            <v>M</v>
          </cell>
        </row>
        <row r="4725">
          <cell r="A4725" t="str">
            <v>14.006.408-0</v>
          </cell>
          <cell r="B4725" t="str">
            <v>MARCO DE CANELA DE 7 X 3CM</v>
          </cell>
          <cell r="C4725" t="str">
            <v>M</v>
          </cell>
        </row>
        <row r="4726">
          <cell r="A4726" t="str">
            <v>14.006.409-0</v>
          </cell>
          <cell r="B4726" t="str">
            <v>ALIZAR DE CANELA DE 5 X 2CM</v>
          </cell>
          <cell r="C4726" t="str">
            <v>M</v>
          </cell>
        </row>
        <row r="4727">
          <cell r="A4727" t="str">
            <v>14.006.415-0</v>
          </cell>
          <cell r="B4727" t="str">
            <v>MOLDURA DE MAD., ENVERNIZADA, DE 10 X 2,5CM; P/QUADRO DE AULA</v>
          </cell>
          <cell r="C4727" t="str">
            <v>M</v>
          </cell>
        </row>
        <row r="4728">
          <cell r="A4728" t="str">
            <v>14.006.417-0</v>
          </cell>
          <cell r="B4728" t="str">
            <v>PORTA-GIZ DE MAD., ENVERNIZADA, DE 10 X 2,5CM; P/QUADRO DE AULA</v>
          </cell>
          <cell r="C4728" t="str">
            <v>M</v>
          </cell>
        </row>
        <row r="4729">
          <cell r="A4729" t="str">
            <v>14.006.420-0</v>
          </cell>
          <cell r="B4729" t="str">
            <v>PORTA COMP., DE CEDRO OU CANELA, FOLHEADA NAS 2 FACES, C/ 3CM DE ESP., EXCL. FORN. DE ADUELA E ALIZAR</v>
          </cell>
          <cell r="C4729" t="str">
            <v>M2</v>
          </cell>
        </row>
        <row r="4730">
          <cell r="A4730" t="str">
            <v>14.006.422-1</v>
          </cell>
          <cell r="B4730" t="str">
            <v>PORTA C/PAINEL DE VENEZIANA, DE CEDRO OU CANELA, C/ 3CM DE ESP., EXCL. FORN. DE ADUELA E ALIZAR</v>
          </cell>
          <cell r="C4730" t="str">
            <v>M2</v>
          </cell>
        </row>
        <row r="4731">
          <cell r="A4731" t="str">
            <v>14.006.424-0</v>
          </cell>
          <cell r="B4731" t="str">
            <v>JANELA DE MAD., DE CEDRO OU CANELA, DE ABRIR OU CORRER, EM VENEZIANA, C/ 3CM DE ESP.</v>
          </cell>
          <cell r="C4731" t="str">
            <v>M2</v>
          </cell>
        </row>
        <row r="4732">
          <cell r="A4732" t="str">
            <v>14.006.426-0</v>
          </cell>
          <cell r="B4732" t="str">
            <v>JANELA DE MAD., DE CEDRO OU CANELA, DE ABRIR OU DE CORRER, P/VIDRO, C/ 3CM DE ESP.</v>
          </cell>
          <cell r="C4732" t="str">
            <v>M2</v>
          </cell>
        </row>
        <row r="4733">
          <cell r="A4733" t="str">
            <v>14.006.428-0</v>
          </cell>
          <cell r="B4733" t="str">
            <v>CAIXILHO FIXO DE MAD., DE CEDRO OU CANELA, EM VENEZIANA, C/3CM DE ESP.</v>
          </cell>
          <cell r="C4733" t="str">
            <v>M2</v>
          </cell>
        </row>
        <row r="4734">
          <cell r="A4734" t="str">
            <v>14.006.430-0</v>
          </cell>
          <cell r="B4734" t="str">
            <v>CAIXILHO FIXO DE MAD., DE CEDRO OU CANELA, P/VIDRO, C/ 3CM DE ESP.</v>
          </cell>
          <cell r="C4734" t="str">
            <v>M2</v>
          </cell>
        </row>
        <row r="4735">
          <cell r="A4735" t="str">
            <v>14.006.500-0</v>
          </cell>
          <cell r="B4735" t="str">
            <v>UNIDADE DE REF. P/FORN. E/OU REPARO DE ESQUADRIAS DE MAD. OUSIMILAR</v>
          </cell>
          <cell r="C4735" t="str">
            <v>UR</v>
          </cell>
        </row>
        <row r="4736">
          <cell r="A4736" t="str">
            <v>14.006.505-0</v>
          </cell>
          <cell r="B4736" t="str">
            <v>UNIDADE DE REF., P/REPARO DE PORTA DE MAD.</v>
          </cell>
          <cell r="C4736" t="str">
            <v>UR</v>
          </cell>
        </row>
        <row r="4737">
          <cell r="A4737" t="str">
            <v>14.006.510-0</v>
          </cell>
          <cell r="B4737" t="str">
            <v>UNIDADE DE REF., P/REPARO DE JANELAS DE MAD.</v>
          </cell>
          <cell r="C4737" t="str">
            <v>UR</v>
          </cell>
        </row>
        <row r="4738">
          <cell r="A4738" t="str">
            <v>14.006.515-0</v>
          </cell>
          <cell r="B4738" t="str">
            <v>UNIDADE DE REF., P/REPARO DE DIVISORIAS DE MAD.</v>
          </cell>
          <cell r="C4738" t="str">
            <v>UR</v>
          </cell>
        </row>
        <row r="4739">
          <cell r="A4739" t="str">
            <v>14.006.520-0</v>
          </cell>
          <cell r="B4739" t="str">
            <v>UNIDADE DE REF., P/FORN. DE PC. DE MAD. DE QUALQUER NATUREZA</v>
          </cell>
          <cell r="C4739" t="str">
            <v>UR</v>
          </cell>
        </row>
        <row r="4740">
          <cell r="A4740" t="str">
            <v>14.006.600-0</v>
          </cell>
          <cell r="B4740" t="str">
            <v>TABUA DE PINHO DE 1ª, DE 1" X 12"</v>
          </cell>
          <cell r="C4740" t="str">
            <v>M</v>
          </cell>
        </row>
        <row r="4741">
          <cell r="A4741" t="str">
            <v>14.006.603-0</v>
          </cell>
          <cell r="B4741" t="str">
            <v>PECA DE PINHO DE 1ª, DE 3" X 3"</v>
          </cell>
          <cell r="C4741" t="str">
            <v>M</v>
          </cell>
        </row>
        <row r="4742">
          <cell r="A4742" t="str">
            <v>14.006.606-0</v>
          </cell>
          <cell r="B4742" t="str">
            <v>PECA DE PINHO DE 1ª, DE 3" X 6"</v>
          </cell>
          <cell r="C4742" t="str">
            <v>M</v>
          </cell>
        </row>
        <row r="4743">
          <cell r="A4743" t="str">
            <v>14.006.609-0</v>
          </cell>
          <cell r="B4743" t="str">
            <v>PECA DE MACARANDUBA, SERRADA, DE 3" X 3"</v>
          </cell>
          <cell r="C4743" t="str">
            <v>M</v>
          </cell>
        </row>
        <row r="4744">
          <cell r="A4744" t="str">
            <v>14.006.612-0</v>
          </cell>
          <cell r="B4744" t="str">
            <v>PECA DE MACARANDUBA, SERRADA, DE 3" X 4.1/2"</v>
          </cell>
          <cell r="C4744" t="str">
            <v>M</v>
          </cell>
        </row>
        <row r="4745">
          <cell r="A4745" t="str">
            <v>14.006.615-0</v>
          </cell>
          <cell r="B4745" t="str">
            <v>PECA DE MACARANDUBA, SERRADA, DE 3" X 6"</v>
          </cell>
          <cell r="C4745" t="str">
            <v>M</v>
          </cell>
        </row>
        <row r="4746">
          <cell r="A4746" t="str">
            <v>14.006.624-0</v>
          </cell>
          <cell r="B4746" t="str">
            <v>COMPENSADO DE CEDRO DE 6MM, CHAPA DE 2,20 X 1,60M</v>
          </cell>
          <cell r="C4746" t="str">
            <v>M2</v>
          </cell>
        </row>
        <row r="4747">
          <cell r="A4747" t="str">
            <v>14.006.627-0</v>
          </cell>
          <cell r="B4747" t="str">
            <v>COMPENSADO DE CEDRO DE 8MM, CHAPA DE 2,20 X 1,60M</v>
          </cell>
          <cell r="C4747" t="str">
            <v>M2</v>
          </cell>
        </row>
        <row r="4748">
          <cell r="A4748" t="str">
            <v>14.006.630-0</v>
          </cell>
          <cell r="B4748" t="str">
            <v>COMPENSADO DE CEDRO DE 15MM, CHAPA DE 2,20 X 1,60M</v>
          </cell>
          <cell r="C4748" t="str">
            <v>M2</v>
          </cell>
        </row>
        <row r="4749">
          <cell r="A4749" t="str">
            <v>14.006.633-0</v>
          </cell>
          <cell r="B4749" t="str">
            <v>COMPENSADO DE CEDRO DE 20MM, CHAPA DE 2,20 X 1,60M</v>
          </cell>
          <cell r="C4749" t="str">
            <v>M2</v>
          </cell>
        </row>
        <row r="4750">
          <cell r="A4750" t="str">
            <v>14.006.636-0</v>
          </cell>
          <cell r="B4750" t="str">
            <v>COMPENSADO DE CEDRO DE 25MM, CHAPA DE 2,20 X 1,60M</v>
          </cell>
          <cell r="C4750" t="str">
            <v>M2</v>
          </cell>
        </row>
        <row r="4751">
          <cell r="A4751" t="str">
            <v>14.006.639-0</v>
          </cell>
          <cell r="B4751" t="str">
            <v>COMPENSADO NAVAL DE 10MM, CHAPA DE 2,20 X 1,10M</v>
          </cell>
          <cell r="C4751" t="str">
            <v>M2</v>
          </cell>
        </row>
        <row r="4752">
          <cell r="A4752" t="str">
            <v>14.006.642-0</v>
          </cell>
          <cell r="B4752" t="str">
            <v>COMPENSADO NAVAL DE 12MM, CHAPA DE 2,20 X 1,10M</v>
          </cell>
          <cell r="C4752" t="str">
            <v>M2</v>
          </cell>
        </row>
        <row r="4753">
          <cell r="A4753" t="str">
            <v>14.006.645-0</v>
          </cell>
          <cell r="B4753" t="str">
            <v>COMPENSADO NAVAL DE 14MM, CHAPA DE 2,20 X 1,10M</v>
          </cell>
          <cell r="C4753" t="str">
            <v>M2</v>
          </cell>
        </row>
        <row r="4754">
          <cell r="A4754" t="str">
            <v>14.006.648-0</v>
          </cell>
          <cell r="B4754" t="str">
            <v>CHAPA DELGADA DE FIBRA DE MAD., MOIDA E PRENSADA, RESISTENTE, DURA E LISA, DE 1,22 X 2,75M; C/ 3,2MM DE ESP.</v>
          </cell>
          <cell r="C4754" t="str">
            <v>FL.</v>
          </cell>
        </row>
        <row r="4755">
          <cell r="A4755" t="str">
            <v>14.006.651-0</v>
          </cell>
          <cell r="B4755" t="str">
            <v>CHAPA DE CELULOSE PRENSADA, DE 1,22 X 2,24M; DE 12MM DE ESP.</v>
          </cell>
          <cell r="C4755" t="str">
            <v>FL.</v>
          </cell>
        </row>
        <row r="4756">
          <cell r="A4756" t="str">
            <v>14.006.999-0</v>
          </cell>
          <cell r="B4756" t="str">
            <v>FAMILIA 14.006ESQUADRIAS DE MADEIRA</v>
          </cell>
        </row>
        <row r="4757">
          <cell r="A4757" t="str">
            <v>14.007.005-0</v>
          </cell>
          <cell r="B4757" t="str">
            <v>CONJUNTO DE FERRAG. P/PORTA DE MAD. DE 1 FL., DE ABRIR, DE ENTRADA PRINCIPAL</v>
          </cell>
          <cell r="C4757" t="str">
            <v>UN</v>
          </cell>
        </row>
        <row r="4758">
          <cell r="A4758" t="str">
            <v>14.007.010-0</v>
          </cell>
          <cell r="B4758" t="str">
            <v>CONJUNTO DE FERRAG. P/PORTA DE MAD. DE 1 FL., DE ENTRADA PRINCIPAL</v>
          </cell>
          <cell r="C4758" t="str">
            <v>UN</v>
          </cell>
        </row>
        <row r="4759">
          <cell r="A4759" t="str">
            <v>14.007.015-0</v>
          </cell>
          <cell r="B4759" t="str">
            <v>CONJUNTO DE FERRAG. P/PORTA DE MAD. DE 1 FL., DE ENTRADA PRINCIPAL</v>
          </cell>
          <cell r="C4759" t="str">
            <v>UN</v>
          </cell>
        </row>
        <row r="4760">
          <cell r="A4760" t="str">
            <v>14.007.020-0</v>
          </cell>
          <cell r="B4760" t="str">
            <v>CONJUNTO DE FERRAG. P/PORTA DE MAD. DE 1 FL., DE ENTRADA PRINCIPAL</v>
          </cell>
          <cell r="C4760" t="str">
            <v>UN</v>
          </cell>
        </row>
        <row r="4761">
          <cell r="A4761" t="str">
            <v>14.007.025-0</v>
          </cell>
          <cell r="B4761" t="str">
            <v>CONJUNTO DE FERRAG. P/PORTA DE MAD. DE 2 FL., DE ABRIR, DE ENTRADA PRINCIPAL</v>
          </cell>
          <cell r="C4761" t="str">
            <v>UN</v>
          </cell>
        </row>
        <row r="4762">
          <cell r="A4762" t="str">
            <v>14.007.030-0</v>
          </cell>
          <cell r="B4762" t="str">
            <v>CONJUNTO DE FERRAG. P/PORTA DE MAD. DE 1 FL., ENTRADA DE SERV.</v>
          </cell>
          <cell r="C4762" t="str">
            <v>UN</v>
          </cell>
        </row>
        <row r="4763">
          <cell r="A4763" t="str">
            <v>14.007.035-0</v>
          </cell>
          <cell r="B4763" t="str">
            <v>CONJUNTO DE FERRAG. P/PORTA DE MAD. DE 1 FL., DE ENTRADA SERV.</v>
          </cell>
          <cell r="C4763" t="str">
            <v>UN</v>
          </cell>
        </row>
        <row r="4764">
          <cell r="A4764" t="str">
            <v>14.007.040-0</v>
          </cell>
          <cell r="B4764" t="str">
            <v>CONJUNTO DE FERRAG. P/PORTA DE MAD. DE 1 FL., INT., SOCIAL OU DE SERV.</v>
          </cell>
          <cell r="C4764" t="str">
            <v>UN</v>
          </cell>
        </row>
        <row r="4765">
          <cell r="A4765" t="str">
            <v>14.007.045-0</v>
          </cell>
          <cell r="B4765" t="str">
            <v>CONJUNTO DE FERRAG. P/PORTA DE MAD. DE 1 FL., INT., SOCIAL OU DE SERV.</v>
          </cell>
          <cell r="C4765" t="str">
            <v>UN</v>
          </cell>
        </row>
        <row r="4766">
          <cell r="A4766" t="str">
            <v>14.007.050-0</v>
          </cell>
          <cell r="B4766" t="str">
            <v>CONJUNTO DE FERRAG. P/PORTA DE MAD. INT. DE 2 FL., DE ABRIR</v>
          </cell>
          <cell r="C4766" t="str">
            <v>UN</v>
          </cell>
        </row>
        <row r="4767">
          <cell r="A4767" t="str">
            <v>14.007.055-0</v>
          </cell>
          <cell r="B4767" t="str">
            <v>CONJUNTO DE FERRAG. P/PORTA DE MAD. INT. DE SALAS E QUARTOSDE HOSPITAIS</v>
          </cell>
          <cell r="C4767" t="str">
            <v>UN</v>
          </cell>
        </row>
        <row r="4768">
          <cell r="A4768" t="str">
            <v>14.007.060-0</v>
          </cell>
          <cell r="B4768" t="str">
            <v>CONJUNTO DE FERRAG. P/PORTA DE MAD. DE 1 FL., DE ABRIR, P/BANHEIRO</v>
          </cell>
          <cell r="C4768" t="str">
            <v>UN</v>
          </cell>
        </row>
        <row r="4769">
          <cell r="A4769" t="str">
            <v>14.007.065-0</v>
          </cell>
          <cell r="B4769" t="str">
            <v>CONJUNTO DE FERRAG. P/PORTA DE MAD. DE 1 FL., DE ABRIR, INT., P/BANHEIRO DE SERV.</v>
          </cell>
          <cell r="C4769" t="str">
            <v>UN</v>
          </cell>
        </row>
        <row r="4770">
          <cell r="A4770" t="str">
            <v>14.007.070-0</v>
          </cell>
          <cell r="B4770" t="str">
            <v>CONJUNTO DE FERRAG. P/PORTA DE MAD. DE 1 FL., DE ABRIR, P/SANIT. OU CHUVEIRO COLETIVO</v>
          </cell>
          <cell r="C4770" t="str">
            <v>UN</v>
          </cell>
        </row>
        <row r="4771">
          <cell r="A4771" t="str">
            <v>14.007.075-0</v>
          </cell>
          <cell r="B4771" t="str">
            <v>CONJUNTO DE FERRAG. P/PORTA DE MAD. DE 1 FL., DE ABRIR, P/SANIT. OU CHUVEIRO COLETIVO</v>
          </cell>
          <cell r="C4771" t="str">
            <v>UN</v>
          </cell>
        </row>
        <row r="4772">
          <cell r="A4772" t="str">
            <v>14.007.080-0</v>
          </cell>
          <cell r="B4772" t="str">
            <v>CONJUNTO DE FERRAG. P/PORTA DE MAD. DE 1 FL., DE ABRIR, P/BANHEIRO</v>
          </cell>
          <cell r="C4772" t="str">
            <v>UN</v>
          </cell>
        </row>
        <row r="4773">
          <cell r="A4773" t="str">
            <v>14.007.085-0</v>
          </cell>
          <cell r="B4773" t="str">
            <v>CONJUNTO DE FERRAG. P/PORTA DE MAD. COLOCADA EM DIVISORIA DEMARMORE, MARMORITE OU CONCR., ATE 4CM DE ESP.</v>
          </cell>
          <cell r="C4773" t="str">
            <v>UN</v>
          </cell>
        </row>
        <row r="4774">
          <cell r="A4774" t="str">
            <v>14.007.090-0</v>
          </cell>
          <cell r="B4774" t="str">
            <v>CONJUNTO DE FERRAG. P/PORTA DE MAD., DE CORRER, DE 1 FL.</v>
          </cell>
          <cell r="C4774" t="str">
            <v>UN</v>
          </cell>
        </row>
        <row r="4775">
          <cell r="A4775" t="str">
            <v>14.007.095-0</v>
          </cell>
          <cell r="B4775" t="str">
            <v>CONJUNTO DE FERRAG. P/PORTA DE MAD., DE CORRER, DE 2 FL.</v>
          </cell>
          <cell r="C4775" t="str">
            <v>UN</v>
          </cell>
        </row>
        <row r="4776">
          <cell r="A4776" t="str">
            <v>14.007.101-0</v>
          </cell>
          <cell r="B4776" t="str">
            <v>CONJUNTO DE FERRAG. P/PORTA DE DIVISORIA, DE 1 FL., REVEST.DE MAD. OU LAMIN. VINILICO</v>
          </cell>
          <cell r="C4776" t="str">
            <v>UN</v>
          </cell>
        </row>
        <row r="4777">
          <cell r="A4777" t="str">
            <v>14.007.105-0</v>
          </cell>
          <cell r="B4777" t="str">
            <v>CONJUNTO DE FERRAG. P/PORTA DE DIVISORIA, DE 2 FL., REVEST.DE MAD. OU LAMIN. VINILICO</v>
          </cell>
          <cell r="C4777" t="str">
            <v>UN</v>
          </cell>
        </row>
        <row r="4778">
          <cell r="A4778" t="str">
            <v>14.007.110-0</v>
          </cell>
          <cell r="B4778" t="str">
            <v>CONJUNTO DE FERRAG. P/PORTA DE MAD. DE BARRACAO DE OBRA OU CASA POPULAR</v>
          </cell>
          <cell r="C4778" t="str">
            <v>UN</v>
          </cell>
        </row>
        <row r="4779">
          <cell r="A4779" t="str">
            <v>14.007.115-0</v>
          </cell>
          <cell r="B4779" t="str">
            <v>FERRAGEM P/PORTA DE MAD. DE ARMARIO</v>
          </cell>
          <cell r="C4779" t="str">
            <v>UN</v>
          </cell>
        </row>
        <row r="4780">
          <cell r="A4780" t="str">
            <v>14.007.120-0</v>
          </cell>
          <cell r="B4780" t="str">
            <v>CONJUNTO DE FERRAG. P/PORTA DE CORRER DE ARMARIO EM BANCA</v>
          </cell>
          <cell r="C4780" t="str">
            <v>UN</v>
          </cell>
        </row>
        <row r="4781">
          <cell r="A4781" t="str">
            <v>14.007.125-0</v>
          </cell>
          <cell r="B4781" t="str">
            <v>CONJUNTO DE FERRAG. P/JANELA DE MAD. TIPO GUILHOTINA</v>
          </cell>
          <cell r="C4781" t="str">
            <v>UN</v>
          </cell>
        </row>
        <row r="4782">
          <cell r="A4782" t="str">
            <v>14.007.130-0</v>
          </cell>
          <cell r="B4782" t="str">
            <v>CONJUNTO DE FERRAG. P/JANELA DE MAD. TIPO GUILHOTINA DE CONTRAPESO</v>
          </cell>
          <cell r="C4782" t="str">
            <v>UN</v>
          </cell>
        </row>
        <row r="4783">
          <cell r="A4783" t="str">
            <v>14.007.135-0</v>
          </cell>
          <cell r="B4783" t="str">
            <v>CONJUNTO DE FERRAG. P/JANELA DE MAD., BASCULANTE</v>
          </cell>
          <cell r="C4783" t="str">
            <v>UN</v>
          </cell>
        </row>
        <row r="4784">
          <cell r="A4784" t="str">
            <v>14.007.140-0</v>
          </cell>
          <cell r="B4784" t="str">
            <v>CONJUNTO DE FERRAG. P/JANELA DE MAD., DE ABRIR, DE 2 FL.</v>
          </cell>
          <cell r="C4784" t="str">
            <v>UN</v>
          </cell>
        </row>
        <row r="4785">
          <cell r="A4785" t="str">
            <v>14.007.145-0</v>
          </cell>
          <cell r="B4785" t="str">
            <v>CONJUNTO DE FERRAG. P/JANELA DE MAD., DE CORRER, DE 2 FL.</v>
          </cell>
          <cell r="C4785" t="str">
            <v>UN</v>
          </cell>
        </row>
        <row r="4786">
          <cell r="A4786" t="str">
            <v>14.007.150-0</v>
          </cell>
          <cell r="B4786" t="str">
            <v>CONJUNTO DE FERRAG. P/JANELA DE MAD., DE CORRER, DE 4 FL.</v>
          </cell>
          <cell r="C4786" t="str">
            <v>UN</v>
          </cell>
        </row>
        <row r="4787">
          <cell r="A4787" t="str">
            <v>14.007.155-0</v>
          </cell>
          <cell r="B4787" t="str">
            <v>CONJUNTO DE FERRAG. P/JANELA DE MAD., DE ABRIR, DE 2 FL., TIPO VVP</v>
          </cell>
          <cell r="C4787" t="str">
            <v>UN</v>
          </cell>
        </row>
        <row r="4788">
          <cell r="A4788" t="str">
            <v>14.007.160-0</v>
          </cell>
          <cell r="B4788" t="str">
            <v>CONJUNTO COMPLETO DE FERRAG. P/PORTA DE 1 FL. DE VIDRO TEMPERADO 10MM</v>
          </cell>
          <cell r="C4788" t="str">
            <v>UN</v>
          </cell>
        </row>
        <row r="4789">
          <cell r="A4789" t="str">
            <v>14.007.165-0</v>
          </cell>
          <cell r="B4789" t="str">
            <v>CONJUNTO COMPLETO DE FERRAG. P/PORTA DE 1 FL., C/BANDEIRA, DE VIDRO TEMPERADO 10MM</v>
          </cell>
          <cell r="C4789" t="str">
            <v>UN</v>
          </cell>
        </row>
        <row r="4790">
          <cell r="A4790" t="str">
            <v>14.007.170-0</v>
          </cell>
          <cell r="B4790" t="str">
            <v>CONJUNTO COMPLETO DE FERRAG. P/PORTA DE 2 FL. DE VIDRO TEMPERADO 10MM</v>
          </cell>
          <cell r="C4790" t="str">
            <v>UN</v>
          </cell>
        </row>
        <row r="4791">
          <cell r="A4791" t="str">
            <v>14.007.175-0</v>
          </cell>
          <cell r="B4791" t="str">
            <v>CONJUNTO COMPLETO DE FERRAG. P/PORTA DE 2 FL., C/BANDEIRA, DE VIDRO TEMPERADO 10MM</v>
          </cell>
          <cell r="C4791" t="str">
            <v>UN</v>
          </cell>
        </row>
        <row r="4792">
          <cell r="A4792" t="str">
            <v>14.007.185-0</v>
          </cell>
          <cell r="B4792" t="str">
            <v>CONJUNTO COMPLETO FERRAG. P/PORTA DE 2 FL., C/BANDEIRA E 2 PAINEIS FIXOS LATERAIS, DE VIDRO TEMPERADO 10MM</v>
          </cell>
          <cell r="C4792" t="str">
            <v>UN</v>
          </cell>
        </row>
        <row r="4793">
          <cell r="A4793" t="str">
            <v>14.007.190-0</v>
          </cell>
          <cell r="B4793" t="str">
            <v>MOLA HIDR. DE PISO, P/PORTA DE VIDRO TEMPERADO 10MM</v>
          </cell>
          <cell r="C4793" t="str">
            <v>UN</v>
          </cell>
        </row>
        <row r="4794">
          <cell r="A4794" t="str">
            <v>14.007.195-0</v>
          </cell>
          <cell r="B4794" t="str">
            <v>CONJUNTO COMPLETO DE FERRAG. P/PAINEIS FIXOS DE VIDRO TEMPERADO 10MM</v>
          </cell>
          <cell r="C4794" t="str">
            <v>UN</v>
          </cell>
        </row>
        <row r="4795">
          <cell r="A4795" t="str">
            <v>14.007.200-0</v>
          </cell>
          <cell r="B4795" t="str">
            <v>CONJUNTO DE FERRAG. P/DIVISORIA DE MARM. OU MARMORITE, DE SANIT.</v>
          </cell>
          <cell r="C4795" t="str">
            <v>UN</v>
          </cell>
        </row>
        <row r="4796">
          <cell r="A4796" t="str">
            <v>14.007.250-0</v>
          </cell>
          <cell r="B4796" t="str">
            <v>CONJUNTO DE FERRAG. P/PORTA MAD. DE ENTRADA PRINCIPAL</v>
          </cell>
          <cell r="C4796" t="str">
            <v>UN</v>
          </cell>
        </row>
        <row r="4797">
          <cell r="A4797" t="str">
            <v>14.007.251-0</v>
          </cell>
          <cell r="B4797" t="str">
            <v>CONJUNTO DE FERRAG. P/PORTA MAD. DE ENTRADA PRINCIPAL</v>
          </cell>
          <cell r="C4797" t="str">
            <v>UN</v>
          </cell>
        </row>
        <row r="4798">
          <cell r="A4798" t="str">
            <v>14.007.253-0</v>
          </cell>
          <cell r="B4798" t="str">
            <v>FECHADURA DE CILINDRO, EM LATAO, ACAB. CROM., P/PORTA DE MAD., DE ENTRADA PRINCIPAL</v>
          </cell>
          <cell r="C4798" t="str">
            <v>UN</v>
          </cell>
        </row>
        <row r="4799">
          <cell r="A4799" t="str">
            <v>14.007.255-0</v>
          </cell>
          <cell r="B4799" t="str">
            <v>CONJUNTO DE FERRAG. P/PORTA DE MAD. DE ENTRADA PRINCIPAL</v>
          </cell>
          <cell r="C4799" t="str">
            <v>UN</v>
          </cell>
        </row>
        <row r="4800">
          <cell r="A4800" t="str">
            <v>14.007.256-0</v>
          </cell>
          <cell r="B4800" t="str">
            <v>CONJUNTO DE FERRAG. P/PORTA INT. DE MAD.</v>
          </cell>
          <cell r="C4800" t="str">
            <v>UN</v>
          </cell>
        </row>
        <row r="4801">
          <cell r="A4801" t="str">
            <v>14.007.258-0</v>
          </cell>
          <cell r="B4801" t="str">
            <v>FECHADURA P/PORTA INT. DE MAD., TIPO GORGE, TRINCO REVERSIVEL, EM LATAO, ACAB. CROMADO</v>
          </cell>
          <cell r="C4801" t="str">
            <v>UN</v>
          </cell>
        </row>
        <row r="4802">
          <cell r="A4802" t="str">
            <v>14.007.261-0</v>
          </cell>
          <cell r="B4802" t="str">
            <v>CONJUNTO DE FERRAG. P/PORTA DE MAD., DE BANHEIRO, FECHADURASIMPLES</v>
          </cell>
          <cell r="C4802" t="str">
            <v>UN</v>
          </cell>
        </row>
        <row r="4803">
          <cell r="A4803" t="str">
            <v>14.007.263-0</v>
          </cell>
          <cell r="B4803" t="str">
            <v>FECHADURA P/PORTA DE MAD. DE BANHEIRO, TIPO TRANQUETA, ACAB.CROM.</v>
          </cell>
          <cell r="C4803" t="str">
            <v>UN</v>
          </cell>
        </row>
        <row r="4804">
          <cell r="A4804" t="str">
            <v>14.007.266-0</v>
          </cell>
          <cell r="B4804" t="str">
            <v>CONJUNTO DE FERRAG. P/PORTA DE ABRIR, DE FERRO OU ALUMINIO</v>
          </cell>
          <cell r="C4804" t="str">
            <v>UN</v>
          </cell>
        </row>
        <row r="4805">
          <cell r="A4805" t="str">
            <v>14.007.270-0</v>
          </cell>
          <cell r="B4805" t="str">
            <v>FECHADURA DE CILINDRO OVALADO, DE LATAO, ACAB. CROM., P/PORTA DE CORRER, DE FERRO OU ALUMINIO</v>
          </cell>
          <cell r="C4805" t="str">
            <v>UN</v>
          </cell>
        </row>
        <row r="4806">
          <cell r="A4806" t="str">
            <v>14.007.274-0</v>
          </cell>
          <cell r="B4806" t="str">
            <v>FECHADURA DE SOBREPOR, C/CILINDRO, 2 VOLTAS, EM FERRO RESINADO PRETO, P/PORTAO</v>
          </cell>
          <cell r="C4806" t="str">
            <v>UN</v>
          </cell>
        </row>
        <row r="4807">
          <cell r="A4807" t="str">
            <v>14.007.276-0</v>
          </cell>
          <cell r="B4807" t="str">
            <v>FECHADURA DE SOBREPOR, C/CILINDRO, EM LATAO, ACAB. CROM., P/PORTAO</v>
          </cell>
          <cell r="C4807" t="str">
            <v>UN</v>
          </cell>
        </row>
        <row r="4808">
          <cell r="A4808" t="str">
            <v>14.007.278-0</v>
          </cell>
          <cell r="B4808" t="str">
            <v>DOBRADICA 3" X 3.1/2", DE LATAO CROM., C/PINO, BOLAS E ANEISDE LATAO</v>
          </cell>
          <cell r="C4808" t="str">
            <v>UN</v>
          </cell>
        </row>
        <row r="4809">
          <cell r="A4809" t="str">
            <v>14.007.280-0</v>
          </cell>
          <cell r="B4809" t="str">
            <v>DOBRADICA 3" X 3", DE LATAO CROM., C/PINO, BOLAS E ANEIS DELATAO</v>
          </cell>
          <cell r="C4809" t="str">
            <v>UN</v>
          </cell>
        </row>
        <row r="4810">
          <cell r="A4810" t="str">
            <v>14.007.282-0</v>
          </cell>
          <cell r="B4810" t="str">
            <v>DOBRADICA 3" X 2.1/2", DE LATAO CROM., C/PINO, BOLAS E ANEISDE LATAO</v>
          </cell>
          <cell r="C4810" t="str">
            <v>UN</v>
          </cell>
        </row>
        <row r="4811">
          <cell r="A4811" t="str">
            <v>14.007.284-0</v>
          </cell>
          <cell r="B4811" t="str">
            <v>DOBRADICA 2.1/2" X 1.3/8", DE LATAO CROM., C/PINO E BOLAS DELATAO</v>
          </cell>
          <cell r="C4811" t="str">
            <v>UN</v>
          </cell>
        </row>
        <row r="4812">
          <cell r="A4812" t="str">
            <v>14.007.286-0</v>
          </cell>
          <cell r="B4812" t="str">
            <v>DOBRADICA 4" X 3", DE FºGALV., C/PINO, BOLAS E ANEIS DE LATAO</v>
          </cell>
          <cell r="C4812" t="str">
            <v>UN</v>
          </cell>
        </row>
        <row r="4813">
          <cell r="A4813" t="str">
            <v>14.007.288-0</v>
          </cell>
          <cell r="B4813" t="str">
            <v>DOBRADICA 3" X 3", DE FºGALV., C/PINO DE FERRO E BOLAS DE LATAO</v>
          </cell>
          <cell r="C4813" t="str">
            <v>UN</v>
          </cell>
        </row>
        <row r="4814">
          <cell r="A4814" t="str">
            <v>14.007.290-0</v>
          </cell>
          <cell r="B4814" t="str">
            <v>DOBRADICA 3" X 2.1/2", DE FºGALV., C/PINO DE FERRO E BOLAS DE LATAO</v>
          </cell>
          <cell r="C4814" t="str">
            <v>UN</v>
          </cell>
        </row>
        <row r="4815">
          <cell r="A4815" t="str">
            <v>14.007.292-0</v>
          </cell>
          <cell r="B4815" t="str">
            <v>DOBRADICA DE 1.3/4" X 2" DE FºGALV., C/PINO DE FERRO E BOLASDE LATAO</v>
          </cell>
          <cell r="C4815" t="str">
            <v>UN</v>
          </cell>
        </row>
        <row r="4816">
          <cell r="A4816" t="str">
            <v>14.007.294-0</v>
          </cell>
          <cell r="B4816" t="str">
            <v>DOBRADICA P/PORTA VAI-E-VEM, DE 3", EM LATAO NIQUELADO</v>
          </cell>
          <cell r="C4816" t="str">
            <v>UN</v>
          </cell>
        </row>
        <row r="4817">
          <cell r="A4817" t="str">
            <v>14.007.296-0</v>
          </cell>
          <cell r="B4817" t="str">
            <v>FECHO SOBREPOR LIVRE - OCUPADO</v>
          </cell>
          <cell r="C4817" t="str">
            <v>UN</v>
          </cell>
        </row>
        <row r="4818">
          <cell r="A4818" t="str">
            <v>14.007.298-0</v>
          </cell>
          <cell r="B4818" t="str">
            <v>FECHO DE EMBUTIR DE ALAVANCA, EM LATAO CROM., DE 40CM DE ALT.</v>
          </cell>
          <cell r="C4818" t="str">
            <v>UN</v>
          </cell>
        </row>
        <row r="4819">
          <cell r="A4819" t="str">
            <v>14.007.300-0</v>
          </cell>
          <cell r="B4819" t="str">
            <v>FECHO DE EMBUTIR, DE SEGURANCA, EM LATAO CROM.</v>
          </cell>
          <cell r="C4819" t="str">
            <v>UN</v>
          </cell>
        </row>
        <row r="4820">
          <cell r="A4820" t="str">
            <v>14.007.302-0</v>
          </cell>
          <cell r="B4820" t="str">
            <v>FECHO DE HASTE REDONDA, EM FERRO, P/PINTAR, C/ 20CM</v>
          </cell>
          <cell r="C4820" t="str">
            <v>UN</v>
          </cell>
        </row>
        <row r="4821">
          <cell r="A4821" t="str">
            <v>14.007.304-0</v>
          </cell>
          <cell r="B4821" t="str">
            <v>FECHO DE HASTE REDONDA, EM FERRO, P/PINTAR, C/ 30CM</v>
          </cell>
          <cell r="C4821" t="str">
            <v>UN</v>
          </cell>
        </row>
        <row r="4822">
          <cell r="A4822" t="str">
            <v>14.007.306-0</v>
          </cell>
          <cell r="B4822" t="str">
            <v>FECHO DE 80MM EM FERRO NIQUELADO, LINGUETA CENTRAL MOVEL</v>
          </cell>
          <cell r="C4822" t="str">
            <v>UN</v>
          </cell>
        </row>
        <row r="4823">
          <cell r="A4823" t="str">
            <v>14.007.308-0</v>
          </cell>
          <cell r="B4823" t="str">
            <v>VISOR OTICO C/LENTES, TIPO LINGUETA, ACAB. CROM.</v>
          </cell>
          <cell r="C4823" t="str">
            <v>UN</v>
          </cell>
        </row>
        <row r="4824">
          <cell r="A4824" t="str">
            <v>14.007.310-0</v>
          </cell>
          <cell r="B4824" t="str">
            <v>CREMONE EM LATAO CROM., C/VARA DE FERRO, DE 1,50M; ACAB. CROM., POLIDO OU PINTADO</v>
          </cell>
          <cell r="C4824" t="str">
            <v>UN</v>
          </cell>
        </row>
        <row r="4825">
          <cell r="A4825" t="str">
            <v>14.007.312-0</v>
          </cell>
          <cell r="B4825" t="str">
            <v>CARRANCA P/FIX. EXT. DE JANELA DE ABRIR, EM LATAO, CABECOTEARTICULADO</v>
          </cell>
          <cell r="C4825" t="str">
            <v>UN</v>
          </cell>
        </row>
        <row r="4826">
          <cell r="A4826" t="str">
            <v>14.007.313-0</v>
          </cell>
          <cell r="B4826" t="str">
            <v>MOLA FECHA-PORTA, AEREA, C/PINHAO E CREMALHEIRA, EM ALUMINIO, C/PINT. ELETROSTATICA, P/PORTA DE FERRO DE 0,90 A 1,00M</v>
          </cell>
          <cell r="C4826" t="str">
            <v>UN</v>
          </cell>
        </row>
        <row r="4827">
          <cell r="A4827" t="str">
            <v>14.007.314-0</v>
          </cell>
          <cell r="B4827" t="str">
            <v>MOLA FECHA-PORTA, AEREA, C/PINHAO E CREMALHEIRA, EM ALUMINIO, C/PINT.ELETROSTATICA, P/PORTA DE MAD.OU ALUMINIO ATE 0,90M</v>
          </cell>
          <cell r="C4827" t="str">
            <v>UN</v>
          </cell>
        </row>
        <row r="4828">
          <cell r="A4828" t="str">
            <v>14.007.315-0</v>
          </cell>
          <cell r="B4828" t="str">
            <v>MOLA FECHA PORTA, AEREA, C/PINHAO E CREMALHEIRA, C/POTENCIANº 4 P/PORTAS CORTA-FOGO</v>
          </cell>
          <cell r="C4828" t="str">
            <v>UN</v>
          </cell>
        </row>
        <row r="4829">
          <cell r="A4829" t="str">
            <v>14.007.316-0</v>
          </cell>
          <cell r="B4829" t="str">
            <v>PUXADOR DE 12CM, EM ZAMAK CROM.</v>
          </cell>
          <cell r="C4829" t="str">
            <v>UN</v>
          </cell>
        </row>
        <row r="4830">
          <cell r="A4830" t="str">
            <v>14.007.318-0</v>
          </cell>
          <cell r="B4830" t="str">
            <v>PUXADOR TUBULAR, DE PUNHO, EM LATAO CROM.</v>
          </cell>
          <cell r="C4830" t="str">
            <v>UN</v>
          </cell>
        </row>
        <row r="4831">
          <cell r="A4831" t="str">
            <v>14.007.320-0</v>
          </cell>
          <cell r="B4831" t="str">
            <v>PUXADOR TUBULAR, EM ZAMAK CROM.</v>
          </cell>
          <cell r="C4831" t="str">
            <v>UN</v>
          </cell>
        </row>
        <row r="4832">
          <cell r="A4832" t="str">
            <v>14.007.322-0</v>
          </cell>
          <cell r="B4832" t="str">
            <v>CADEADO DE 30MM, C/DUPLA TRAVA, DISCO DE SEGURANCA ANTI GAZUA, CORPO DE LATAO MACICO E CILINDRO DE LATAO TREFILADO</v>
          </cell>
          <cell r="C4832" t="str">
            <v>UN</v>
          </cell>
        </row>
        <row r="4833">
          <cell r="A4833" t="str">
            <v>14.007.324-0</v>
          </cell>
          <cell r="B4833" t="str">
            <v>CADEADO DE 50MM, C/DUPLA TRAVA, DISCO DE SEGURANCA ANTI GAZUA, CORPO DE LATAO MACICO E CILINDRO DE LATAO TREFILADO</v>
          </cell>
          <cell r="C4833" t="str">
            <v>UN</v>
          </cell>
        </row>
        <row r="4834">
          <cell r="A4834" t="str">
            <v>14.007.326-0</v>
          </cell>
          <cell r="B4834" t="str">
            <v>CADEADO DE 30MM ADAPTADO P/USO DE 1 SO CHAVE</v>
          </cell>
          <cell r="C4834" t="str">
            <v>UN</v>
          </cell>
        </row>
        <row r="4835">
          <cell r="A4835" t="str">
            <v>14.007.328-0</v>
          </cell>
          <cell r="B4835" t="str">
            <v>PORTA CADEADO DE 4.1/2", DE FERRO ZINCADO</v>
          </cell>
          <cell r="C4835" t="str">
            <v>UN</v>
          </cell>
        </row>
        <row r="4836">
          <cell r="A4836" t="str">
            <v>14.007.330-0</v>
          </cell>
          <cell r="B4836" t="str">
            <v>TARGETAO DE FºGALV., DE 36CM, C/ADAPTACAO DE HASTE P/DUPLO FUNCIONAMENTO, FECHAM. C/CADEADO</v>
          </cell>
          <cell r="C4836" t="str">
            <v>UN</v>
          </cell>
        </row>
        <row r="4837">
          <cell r="A4837" t="str">
            <v>14.007.332-0</v>
          </cell>
          <cell r="B4837" t="str">
            <v>TARGETA DE FIO REDONDO, DE 2", EM FERRO CROM.</v>
          </cell>
          <cell r="C4837" t="str">
            <v>UN</v>
          </cell>
        </row>
        <row r="4838">
          <cell r="A4838" t="str">
            <v>14.007.334-0</v>
          </cell>
          <cell r="B4838" t="str">
            <v>PRENDEDOR DE PORTA DE LATAO CROM., FIX. NO PISO, HASTE ACIONADA P/PRESSAO DA PORTA OU DO PE</v>
          </cell>
          <cell r="C4838" t="str">
            <v>UN</v>
          </cell>
        </row>
        <row r="4839">
          <cell r="A4839" t="str">
            <v>14.007.335-0</v>
          </cell>
          <cell r="B4839" t="str">
            <v>MANCAL SUPERIOR P/PORTA DE VIDRO TEMPERADO 10MM</v>
          </cell>
          <cell r="C4839" t="str">
            <v>UN</v>
          </cell>
        </row>
        <row r="4840">
          <cell r="A4840" t="str">
            <v>14.007.336-0</v>
          </cell>
          <cell r="B4840" t="str">
            <v>SUPORTE SIMPLES DE CENTRO P/VIDRO TEMPERADO 10MM</v>
          </cell>
          <cell r="C4840" t="str">
            <v>UN</v>
          </cell>
        </row>
        <row r="4841">
          <cell r="A4841" t="str">
            <v>14.007.337-0</v>
          </cell>
          <cell r="B4841" t="str">
            <v>SUPORTE DUPLO HORIZ. P/VIDRO TEMPERADO 10MM</v>
          </cell>
          <cell r="C4841" t="str">
            <v>UN</v>
          </cell>
        </row>
        <row r="4842">
          <cell r="A4842" t="str">
            <v>14.007.338-0</v>
          </cell>
          <cell r="B4842" t="str">
            <v>FECHADURA DE CENTRO P/PORTA DE VIDRO TEMPERADO 10MM</v>
          </cell>
          <cell r="C4842" t="str">
            <v>UN</v>
          </cell>
        </row>
        <row r="4843">
          <cell r="A4843" t="str">
            <v>14.007.339-0</v>
          </cell>
          <cell r="B4843" t="str">
            <v>DOBRADICA INFERIOR P/PORTA DE VIDRO TEMPERADO 10MM</v>
          </cell>
          <cell r="C4843" t="str">
            <v>UN</v>
          </cell>
        </row>
        <row r="4844">
          <cell r="A4844" t="str">
            <v>14.007.340-0</v>
          </cell>
          <cell r="B4844" t="str">
            <v>CONTRA FECHADURA DE CENTRO P/PORTA DE VIDRO TEMPERADO 10MM</v>
          </cell>
          <cell r="C4844" t="str">
            <v>UN</v>
          </cell>
        </row>
        <row r="4845">
          <cell r="A4845" t="str">
            <v>14.007.341-0</v>
          </cell>
          <cell r="B4845" t="str">
            <v>DOBRADICA SUPERIOR P/PORTA DE VIDRO TEMPERADO 10MM</v>
          </cell>
          <cell r="C4845" t="str">
            <v>UN</v>
          </cell>
        </row>
        <row r="4846">
          <cell r="A4846" t="str">
            <v>14.007.342-0</v>
          </cell>
          <cell r="B4846" t="str">
            <v>ESPELHO DE FECHADURA P/PORTA DE VIDRO TEMPERADO 10MM</v>
          </cell>
          <cell r="C4846" t="str">
            <v>UN</v>
          </cell>
        </row>
        <row r="4847">
          <cell r="A4847" t="str">
            <v>14.007.344-0</v>
          </cell>
          <cell r="B4847" t="str">
            <v>SUPORTE TIPO "L" P/PORTA DE VIDRO TEMPERADO 10MM</v>
          </cell>
          <cell r="C4847" t="str">
            <v>UN</v>
          </cell>
        </row>
        <row r="4848">
          <cell r="A4848" t="str">
            <v>14.007.345-0</v>
          </cell>
          <cell r="B4848" t="str">
            <v>ESPELHO DO TRINCO DE PISO P/PORTA DE VIDRO TEMPERADO</v>
          </cell>
          <cell r="C4848" t="str">
            <v>UN</v>
          </cell>
        </row>
        <row r="4849">
          <cell r="A4849" t="str">
            <v>14.007.346-0</v>
          </cell>
          <cell r="B4849" t="str">
            <v>SUPORTE SIMPLES, DE CANTO, P/VIDRO TEMPERADO 10MM</v>
          </cell>
          <cell r="C4849" t="str">
            <v>UN</v>
          </cell>
        </row>
        <row r="4850">
          <cell r="A4850" t="str">
            <v>14.007.347-0</v>
          </cell>
          <cell r="B4850" t="str">
            <v>PUXADOR DE MAD. P/PORTA DE VIDRO TEMPERADO</v>
          </cell>
          <cell r="C4850" t="str">
            <v>UN</v>
          </cell>
        </row>
        <row r="4851">
          <cell r="A4851" t="str">
            <v>14.007.348-0</v>
          </cell>
          <cell r="B4851" t="str">
            <v>CONJUNTO DE PIVO P/PORTA DE VIDRO TEMPERADO</v>
          </cell>
          <cell r="C4851" t="str">
            <v>UN</v>
          </cell>
        </row>
        <row r="4852">
          <cell r="A4852" t="str">
            <v>14.007.360-0</v>
          </cell>
          <cell r="B4852" t="str">
            <v>PUXADOR PLAST. P/PORTA DE ARMARIO DE MAD., C/APROX. 10CM DECOMPR. E LARG. PROXIMA DE 3CM, ACAB. CROM.</v>
          </cell>
          <cell r="C4852" t="str">
            <v>UN</v>
          </cell>
        </row>
        <row r="4853">
          <cell r="A4853" t="str">
            <v>14.007.365-0</v>
          </cell>
          <cell r="B4853" t="str">
            <v>PUXADOR PLAST. P/GAVETA DE MAD. C/APROX. 7CM DE COMPR. E LARG. PROXIMA DE 2,5CM, ACAB. CROM.</v>
          </cell>
          <cell r="C4853" t="str">
            <v>UN</v>
          </cell>
        </row>
        <row r="4854">
          <cell r="A4854" t="str">
            <v>14.007.370-0</v>
          </cell>
          <cell r="B4854" t="str">
            <v>FECHADURA DE CILINDRO P/MOVEL DE MAD., DE ENTALHAR, REVERSIVEL, EM FERRO ZINCADO</v>
          </cell>
          <cell r="C4854" t="str">
            <v>UN</v>
          </cell>
        </row>
        <row r="4855">
          <cell r="A4855" t="str">
            <v>14.007.371-0</v>
          </cell>
          <cell r="B4855" t="str">
            <v>FECHADURA DE CILINDRO P/MOVEL DE MAD., DE SOBREPOR, REVERSIVEL, EM ACO NIQUELADA</v>
          </cell>
          <cell r="C4855" t="str">
            <v>UN</v>
          </cell>
        </row>
        <row r="4856">
          <cell r="A4856" t="str">
            <v>14.007.375-0</v>
          </cell>
          <cell r="B4856" t="str">
            <v>FECHADURA DE CILINDRO P/GAVETA, 4 PINOS, C/ROTACAO DE 360° E2 CHAVES</v>
          </cell>
          <cell r="C4856" t="str">
            <v>UN</v>
          </cell>
        </row>
        <row r="4857">
          <cell r="A4857" t="str">
            <v>14.007.376-0</v>
          </cell>
          <cell r="B4857" t="str">
            <v>FECHADURA DE CILINDRO P/ARMARIO, 4 PINOS, C/ROTACAO DE 360°,2 CHAVES</v>
          </cell>
          <cell r="C4857" t="str">
            <v>UN</v>
          </cell>
        </row>
        <row r="4858">
          <cell r="A4858" t="str">
            <v>14.007.380-0</v>
          </cell>
          <cell r="B4858" t="str">
            <v>DOBRADICA TIPO PIANO, EM FERRO LATONADO, DE 1" X 3,00M</v>
          </cell>
          <cell r="C4858" t="str">
            <v>M</v>
          </cell>
        </row>
        <row r="4859">
          <cell r="A4859" t="str">
            <v>14.007.381-0</v>
          </cell>
          <cell r="B4859" t="str">
            <v>DOBRADICA TIPO PIANO, EM LATAO POLIDO, DE 1" X 3,00M</v>
          </cell>
          <cell r="C4859" t="str">
            <v>M</v>
          </cell>
        </row>
        <row r="4860">
          <cell r="A4860" t="str">
            <v>14.007.385-0</v>
          </cell>
          <cell r="B4860" t="str">
            <v>DOBRADICA COPO, TIPO ALTA OU BAIXA, CURVA OU RETA, FURACAO DE 35 OU 26MM, C/FECHO DE METAL CROM.</v>
          </cell>
          <cell r="C4860" t="str">
            <v>UN</v>
          </cell>
        </row>
        <row r="4861">
          <cell r="A4861" t="str">
            <v>14.007.390-0</v>
          </cell>
          <cell r="B4861" t="str">
            <v>MOLA DE BILHA DE ACO, TAMANHO 12MM</v>
          </cell>
          <cell r="C4861" t="str">
            <v>UN</v>
          </cell>
        </row>
        <row r="4862">
          <cell r="A4862" t="str">
            <v>14.007.396-0</v>
          </cell>
          <cell r="B4862" t="str">
            <v>TRILHO DE ALUMINIO P/ROLDANA, EM ESQUADRIA DE CORRER, OCO, C/ 3,00M P/APROX. 30 X 29MM</v>
          </cell>
          <cell r="C4862" t="str">
            <v>UN</v>
          </cell>
        </row>
        <row r="4863">
          <cell r="A4863" t="str">
            <v>14.007.400-0</v>
          </cell>
          <cell r="B4863" t="str">
            <v>MOLA VAI-E-VEM C/ESFERA DE ACO E CORPO EM LATAO POLIDO</v>
          </cell>
          <cell r="C4863" t="str">
            <v>UN</v>
          </cell>
        </row>
        <row r="4864">
          <cell r="A4864" t="str">
            <v>14.007.500-0</v>
          </cell>
          <cell r="B4864" t="str">
            <v>UNIDADE DE REF. P/FORN. DE FERRAG. P/ESQUADRIAS</v>
          </cell>
          <cell r="C4864" t="str">
            <v>UR</v>
          </cell>
        </row>
        <row r="4865">
          <cell r="A4865" t="str">
            <v>14.007.999-0</v>
          </cell>
          <cell r="B4865" t="str">
            <v>FAMILIA 14.007FERRAGENS P/ESQUADRIAS</v>
          </cell>
        </row>
        <row r="4866">
          <cell r="A4866" t="str">
            <v>14.008.010-0</v>
          </cell>
          <cell r="B4866" t="str">
            <v>PORTA COMP. DE 60 X 210 X 3CM, MARCO DE 7 X 3CM, A PORTA COMO O MARCO SERAO REVEST. C/CHAPA LAMIN. DE 1MM DE ESP.</v>
          </cell>
          <cell r="C4866" t="str">
            <v>UN</v>
          </cell>
        </row>
        <row r="4867">
          <cell r="A4867" t="str">
            <v>14.008.015-0</v>
          </cell>
          <cell r="B4867" t="str">
            <v>PORTA COMP. DE 70 X 210 X 3CM, MARCO DE 7 X 3CM, A PORTA COMO O MARCO SERAO REVEST. C/CHAPA LAMIN. DE 1MM DE ESP.</v>
          </cell>
          <cell r="C4867" t="str">
            <v>UN</v>
          </cell>
        </row>
        <row r="4868">
          <cell r="A4868" t="str">
            <v>14.008.020-0</v>
          </cell>
          <cell r="B4868" t="str">
            <v>PORTA COMP. DE 80 X 210 X 3CM, MARCO DE 7 X 3CM, A PORTA COMO O MARCO SERAO REVEST. C/CHAPA LAMIN. DE 1MM DE ESP.</v>
          </cell>
          <cell r="C4868" t="str">
            <v>UN</v>
          </cell>
        </row>
        <row r="4869">
          <cell r="A4869" t="str">
            <v>14.008.025-0</v>
          </cell>
          <cell r="B4869" t="str">
            <v>PORTA COMP.DE 120 X 210 X 3CM, EM 2 FL.,MARCO DE 7 X 3CM, APORTA COMO O MARCO SERAO REVEST.C/CHAPA LAMIN.DE 1MM DE ESP.</v>
          </cell>
          <cell r="C4869" t="str">
            <v>UN</v>
          </cell>
        </row>
        <row r="4870">
          <cell r="A4870" t="str">
            <v>14.008.030-0</v>
          </cell>
          <cell r="B4870" t="str">
            <v>PORTA COMP.DE 140 X 210 X 3CM, EM 2 FL.,MARCO DE 7 X 3CM, APORTA COMO O MARCO SERAO REVEST.C/CHAPA LAMIN.DE 1MM DE ESP.</v>
          </cell>
          <cell r="C4870" t="str">
            <v>UN</v>
          </cell>
        </row>
        <row r="4871">
          <cell r="A4871" t="str">
            <v>14.008.035-0</v>
          </cell>
          <cell r="B4871" t="str">
            <v>PORTA COMP.DE 160 X 210 X 3CM, EM 2 FL.,MARCO DE 7 X 3CM, APORTA COMO O MARCO SERAO REVEST.C/CHAPA LAMIN.DE 1MM DE ESP.</v>
          </cell>
          <cell r="C4871" t="str">
            <v>UN</v>
          </cell>
        </row>
        <row r="4872">
          <cell r="A4872" t="str">
            <v>14.008.045-0</v>
          </cell>
          <cell r="B4872" t="str">
            <v>PORTA COMP. DE 60 X 180 X 3CM, MARCO DE 7 X 3CM, REVEST. DECHAPA LAMIN. DE 1MM DE ESP.</v>
          </cell>
          <cell r="C4872" t="str">
            <v>UN</v>
          </cell>
        </row>
        <row r="4873">
          <cell r="A4873" t="str">
            <v>14.008.070-0</v>
          </cell>
          <cell r="B4873" t="str">
            <v>PRATELEIRA DE COMP. DE CEDRO C/ESP. DE 2CM E LARG. DE 40CM,REVEST. C/CHAPA LAMIN. NAS FACES E ESP.</v>
          </cell>
          <cell r="C4873" t="str">
            <v>M</v>
          </cell>
        </row>
        <row r="4874">
          <cell r="A4874" t="str">
            <v>14.008.075-0</v>
          </cell>
          <cell r="B4874" t="str">
            <v>PRATELEIRA DE COMP. DE CEDRO C/ESP. DE 2CM E LARG. DE 50CM,REVEST. C/CHAPA LAMIN. NAS FACES E ESP.</v>
          </cell>
          <cell r="C4874" t="str">
            <v>M</v>
          </cell>
        </row>
        <row r="4875">
          <cell r="A4875" t="str">
            <v>14.008.080-0</v>
          </cell>
          <cell r="B4875" t="str">
            <v>PRATELEIRA DE COMP. DE CEDRO C/ESP. DE 2CM E LARG. DE 60CM,REVEST. C/CHAPA LAMIN. NAS FACES E ESP.</v>
          </cell>
          <cell r="C4875" t="str">
            <v>M</v>
          </cell>
        </row>
        <row r="4876">
          <cell r="A4876" t="str">
            <v>14.008.090-0</v>
          </cell>
          <cell r="B4876" t="str">
            <v>QUADRO AULA EM COMP. DE CEDRO DE 8MM DE ESP., REVEST. C/CHAPA DE LAMIN. VERDE SUPER QUADRO ESCOLAR, MED. 5,00 X 1,20M</v>
          </cell>
          <cell r="C4876" t="str">
            <v>UN</v>
          </cell>
        </row>
        <row r="4877">
          <cell r="A4877" t="str">
            <v>14.008.092-0</v>
          </cell>
          <cell r="B4877" t="str">
            <v>QUADRO DE AULA; MED. 5,85 X 1,20M, EM COMP. DE CEDRO DE 8MMDE ESP, REVEST. C/CHAPA LAMIN. VERDE OFICIAL 450</v>
          </cell>
          <cell r="C4877" t="str">
            <v>UN</v>
          </cell>
        </row>
        <row r="4878">
          <cell r="A4878" t="str">
            <v>14.008.100-0</v>
          </cell>
          <cell r="B4878" t="str">
            <v>PORTA DE CORRER, 2 FL., P/ARMARIO EM BANCA, 50 X 70CM, DE COMP. DE CEDRO DE 20MM, REVEST. C/CHAPA LAMIN. NAS 3 FACES</v>
          </cell>
          <cell r="C4878" t="str">
            <v>UN</v>
          </cell>
        </row>
        <row r="4879">
          <cell r="A4879" t="str">
            <v>14.008.500-0</v>
          </cell>
          <cell r="B4879" t="str">
            <v>UNIDADE DE REF. P/FORN. E/OU REPARO DE ESQUADRIAS REVESTIDASDE CHAPA LAMIN.</v>
          </cell>
          <cell r="C4879" t="str">
            <v>UR</v>
          </cell>
        </row>
        <row r="4880">
          <cell r="A4880" t="str">
            <v>14.008.999-0</v>
          </cell>
          <cell r="B4880" t="str">
            <v>FAMILIA 14.008ESQUADRIAS REVEST. DE FORMICA</v>
          </cell>
        </row>
        <row r="4881">
          <cell r="A4881" t="str">
            <v>14.009.010-0</v>
          </cell>
          <cell r="B4881" t="str">
            <v>COLOCACAO DE FECHADURA DE EMBUTIR, C/ALT. APROX. DE 20CM, EMMAD.</v>
          </cell>
          <cell r="C4881" t="str">
            <v>UN</v>
          </cell>
        </row>
        <row r="4882">
          <cell r="A4882" t="str">
            <v>14.009.015-0</v>
          </cell>
          <cell r="B4882" t="str">
            <v>COLOCACAO DE FECHADURA DE EMBUTIR, C/ALT. APROX. DE 15CM, EMMAD.</v>
          </cell>
          <cell r="C4882" t="str">
            <v>UN</v>
          </cell>
        </row>
        <row r="4883">
          <cell r="A4883" t="str">
            <v>14.009.020-0</v>
          </cell>
          <cell r="B4883" t="str">
            <v>COLOCACAO DE FECHADURA DE EMBUTIR, C/ALT. APROX. DE 10CM, EMMAD.</v>
          </cell>
          <cell r="C4883" t="str">
            <v>UN</v>
          </cell>
        </row>
        <row r="4884">
          <cell r="A4884" t="str">
            <v>14.009.022-0</v>
          </cell>
          <cell r="B4884" t="str">
            <v>SUBSTITUICAO DE FECHADURA DE EMBUTIR, C/ALT. APROX. DE 20CM,EM MAD.</v>
          </cell>
          <cell r="C4884" t="str">
            <v>UN</v>
          </cell>
        </row>
        <row r="4885">
          <cell r="A4885" t="str">
            <v>14.009.024-0</v>
          </cell>
          <cell r="B4885" t="str">
            <v>SUBSTITUICAO DE FECHADURA DE EMBUTIR, C/ALT. APROX. DE 15CM,EM MAD.</v>
          </cell>
          <cell r="C4885" t="str">
            <v>UN</v>
          </cell>
        </row>
        <row r="4886">
          <cell r="A4886" t="str">
            <v>14.009.026-0</v>
          </cell>
          <cell r="B4886" t="str">
            <v>SUBSTITUICAO DE FECHADURA DE EMBUTIR, C/ALT. APROX. DE 10CM,EM MAD.</v>
          </cell>
          <cell r="C4886" t="str">
            <v>UN</v>
          </cell>
        </row>
        <row r="4887">
          <cell r="A4887" t="str">
            <v>14.009.040-0</v>
          </cell>
          <cell r="B4887" t="str">
            <v>COLOCACAO DE 1 DOBR. C/AS DIM. DE 3" X 4" OU 3" X 3.1/2", EMMAD.</v>
          </cell>
          <cell r="C4887" t="str">
            <v>UN</v>
          </cell>
        </row>
        <row r="4888">
          <cell r="A4888" t="str">
            <v>14.009.045-0</v>
          </cell>
          <cell r="B4888" t="str">
            <v>COLOCACAO DE 1 DOBR. C/AS DIM. DE 3" X 3" OU 3" X 2.1/2", EMMAD.</v>
          </cell>
          <cell r="C4888" t="str">
            <v>UN</v>
          </cell>
        </row>
        <row r="4889">
          <cell r="A4889" t="str">
            <v>14.009.050-0</v>
          </cell>
          <cell r="B4889" t="str">
            <v>COLOCACAO DE 1 DOBR. C/AS DIM. DE 2" X 2.1/2" OU 1.1/2" X 2", EM MAD.</v>
          </cell>
          <cell r="C4889" t="str">
            <v>UN</v>
          </cell>
        </row>
        <row r="4890">
          <cell r="A4890" t="str">
            <v>14.009.052-0</v>
          </cell>
          <cell r="B4890" t="str">
            <v>SUBSTITUICAO DE 1 DOBR. C/AS DIM. DE 3" X 4" OU 3" X 3.1/2",EM MAD.</v>
          </cell>
          <cell r="C4890" t="str">
            <v>UN</v>
          </cell>
        </row>
        <row r="4891">
          <cell r="A4891" t="str">
            <v>14.009.054-0</v>
          </cell>
          <cell r="B4891" t="str">
            <v>SUBSTITUICAO DE 1 DOBR. C/AS DIM. DE 3" X 3" OU 3" X 2.1/2",EM MAD.</v>
          </cell>
          <cell r="C4891" t="str">
            <v>UN</v>
          </cell>
        </row>
        <row r="4892">
          <cell r="A4892" t="str">
            <v>14.009.056-0</v>
          </cell>
          <cell r="B4892" t="str">
            <v>SUBSTITUICAO DE 1 DOBR. C/AS DIM. DE 2" X 2.1/2" OU 1.1/2" X2", EM MAD.</v>
          </cell>
          <cell r="C4892" t="str">
            <v>UN</v>
          </cell>
        </row>
        <row r="4893">
          <cell r="A4893" t="str">
            <v>14.009.060-0</v>
          </cell>
          <cell r="B4893" t="str">
            <v>COLOCACAO DE VISOR OTICO, EM MAD.</v>
          </cell>
          <cell r="C4893" t="str">
            <v>UN</v>
          </cell>
        </row>
        <row r="4894">
          <cell r="A4894" t="str">
            <v>14.009.070-0</v>
          </cell>
          <cell r="B4894" t="str">
            <v>COLOCACAO DE FECHO DE EMBUTIR DE 40CM, EM MAD.</v>
          </cell>
          <cell r="C4894" t="str">
            <v>UN</v>
          </cell>
        </row>
        <row r="4895">
          <cell r="A4895" t="str">
            <v>14.009.075-0</v>
          </cell>
          <cell r="B4895" t="str">
            <v>COLOCACAO DE FECHO DE EMBUTIR DE 20CM, EM MAD.</v>
          </cell>
          <cell r="C4895" t="str">
            <v>UN</v>
          </cell>
        </row>
        <row r="4896">
          <cell r="A4896" t="str">
            <v>14.009.080-0</v>
          </cell>
          <cell r="B4896" t="str">
            <v>COLOCACAO DE SISTEMA DE ROLDANAS, CABOS E CONTRAPESOS, EM JANELA GUILHOTINA</v>
          </cell>
          <cell r="C4896" t="str">
            <v>UN</v>
          </cell>
        </row>
        <row r="4897">
          <cell r="A4897" t="str">
            <v>14.009.085-0</v>
          </cell>
          <cell r="B4897" t="str">
            <v>COLOCACAO DE PRENDEDOR DE PORTA, EM PISO DE MAD.</v>
          </cell>
          <cell r="C4897" t="str">
            <v>UN</v>
          </cell>
        </row>
        <row r="4898">
          <cell r="A4898" t="str">
            <v>14.009.090-0</v>
          </cell>
          <cell r="B4898" t="str">
            <v>COLOCACAO DE FECHO DE SOBREPOR, DE FIO REDONDO DE 20 OU 30CM, EM MAD.</v>
          </cell>
          <cell r="C4898" t="str">
            <v>UN</v>
          </cell>
        </row>
        <row r="4899">
          <cell r="A4899" t="str">
            <v>14.009.095-0</v>
          </cell>
          <cell r="B4899" t="str">
            <v>COLOCACAO DE FECHO DE SOBREPOR, DE FIO REDONDO DE 5 OU 10CM,EM MAD.</v>
          </cell>
          <cell r="C4899" t="str">
            <v>UN</v>
          </cell>
        </row>
        <row r="4900">
          <cell r="A4900" t="str">
            <v>14.009.110-0</v>
          </cell>
          <cell r="B4900" t="str">
            <v>COLOCACAO DE MOLA FECHA PORTA, EM MAD.</v>
          </cell>
          <cell r="C4900" t="str">
            <v>UN</v>
          </cell>
        </row>
        <row r="4901">
          <cell r="A4901" t="str">
            <v>14.009.120-0</v>
          </cell>
          <cell r="B4901" t="str">
            <v>COLOCACAO DE CREMONE, EM MAD., C/VARA DE FERRO DE 150MM</v>
          </cell>
          <cell r="C4901" t="str">
            <v>UN</v>
          </cell>
        </row>
        <row r="4902">
          <cell r="A4902" t="str">
            <v>14.009.125-0</v>
          </cell>
          <cell r="B4902" t="str">
            <v>COLOCACAO DE CARRANCA, FIX. NA PARTE EXT. DE JANELAS DE ABRIR</v>
          </cell>
          <cell r="C4902" t="str">
            <v>UN</v>
          </cell>
        </row>
        <row r="4903">
          <cell r="A4903" t="str">
            <v>14.009.130-0</v>
          </cell>
          <cell r="B4903" t="str">
            <v>COLOCACAO DE DOBR., TIPO VAI-E-VEM, EM MAD.</v>
          </cell>
          <cell r="C4903" t="str">
            <v>UN</v>
          </cell>
        </row>
        <row r="4904">
          <cell r="A4904" t="str">
            <v>14.009.999-0</v>
          </cell>
          <cell r="B4904" t="str">
            <v>FAMILIA 14.009COLOCACAO FECHADURA</v>
          </cell>
        </row>
        <row r="4905">
          <cell r="A4905" t="str">
            <v>14.010.010-0</v>
          </cell>
          <cell r="B4905" t="str">
            <v>MASTRO MET. EM TUBO DE FºGALV. DE 3" C/ALT. DE 6,00M, EQUIPADO C/ROLDANA, C/FIX. EM PRISMA DE CONCR. DE 30 X 30 X 50CM</v>
          </cell>
          <cell r="C4905" t="str">
            <v>UN</v>
          </cell>
        </row>
        <row r="4906">
          <cell r="A4906" t="str">
            <v>14.010.015-0</v>
          </cell>
          <cell r="B4906" t="str">
            <v>MASTRO MET. EM TUBO DE FºGALV. DE 3" C/ALT. DE 5,50M; EQUIPADO C/ROLDANA, C/FIX. EM PRISMA DE CONCR. DE 30 X 30 X 50CM</v>
          </cell>
          <cell r="C4906" t="str">
            <v>UN</v>
          </cell>
        </row>
        <row r="4907">
          <cell r="A4907" t="str">
            <v>14.010.999-0</v>
          </cell>
          <cell r="B4907" t="str">
            <v>FAMILIA 14.010MASTROS METALICOS</v>
          </cell>
        </row>
        <row r="4908">
          <cell r="A4908" t="str">
            <v>CATEGORIA 15 - INSTALAÇÕES ELÉTRICAS, HIDRÁULICAS, SANITÁRIAS E MECÂNICAS</v>
          </cell>
        </row>
        <row r="4910">
          <cell r="A4910" t="str">
            <v>15.000.000-1</v>
          </cell>
          <cell r="B4910" t="str">
            <v>INDICE GERAL P/SERV. DE INSTAL. ELETR. E HIDRO-SANIT.</v>
          </cell>
        </row>
        <row r="4911">
          <cell r="A4911" t="str">
            <v>15.000.999-0</v>
          </cell>
          <cell r="B4911" t="str">
            <v>FAMILIA 15.000INDICE INST.ELETR.HIDRO-SANITARIA</v>
          </cell>
        </row>
        <row r="4912">
          <cell r="A4912" t="str">
            <v>15.001.020-1</v>
          </cell>
          <cell r="B4912" t="str">
            <v>CAIXA DE ALVEN. DE TIJ. MACICO (7 X 10 X 20CM), EM PAREDES DE MEIA VEZ DE 0,20 X 0,20 X 0,30M, C/TAMPA DE 5CM DE ESP.</v>
          </cell>
          <cell r="C4912" t="str">
            <v>UN</v>
          </cell>
        </row>
        <row r="4913">
          <cell r="A4913" t="str">
            <v>15.001.025-0</v>
          </cell>
          <cell r="B4913" t="str">
            <v>CAIXA DE ALVEN. DE TIJ. MACICO (7 X 10 X 20CM), EM PAREDES DE MEIA VEZ DE 0,30 X 0,30 X 0,30M, C/TAMPA DE 5CM DE ESP.</v>
          </cell>
          <cell r="C4913" t="str">
            <v>UN</v>
          </cell>
        </row>
        <row r="4914">
          <cell r="A4914" t="str">
            <v>15.001.026-0</v>
          </cell>
          <cell r="B4914" t="str">
            <v>CAIXA DE ALVEN. DE TIJ. MACICO (7 X 10 X 20CM), EM PAREDES DE MEIA VEZ DE 0,40 X 0,40 X 0,40M, C/TAMPA DE 5CM DE ESP.</v>
          </cell>
          <cell r="C4914" t="str">
            <v>UN</v>
          </cell>
        </row>
        <row r="4915">
          <cell r="A4915" t="str">
            <v>15.001.027-0</v>
          </cell>
          <cell r="B4915" t="str">
            <v>CAIXA DE ALVEN. DE TIJ. MACICO (7 X 10 X 20CM), EM PAREDES DE MEIA VEZ DE 0,60 X 0,60 X 0,60M, C/TAMPA DE 8CM DE ESP.</v>
          </cell>
          <cell r="C4915" t="str">
            <v>UN</v>
          </cell>
        </row>
        <row r="4916">
          <cell r="A4916" t="str">
            <v>15.001.028-0</v>
          </cell>
          <cell r="B4916" t="str">
            <v>CAIXA DE ALVEN. DE TIJ. MACICO (7 X 10 X 20CM), EM PAREDES DE MEIA VEZ DE 0,60 X 0,60 X 0,40M, C/TAMPA DE 8CM DE ESP.</v>
          </cell>
          <cell r="C4916" t="str">
            <v>UN</v>
          </cell>
        </row>
        <row r="4917">
          <cell r="A4917" t="str">
            <v>15.001.029-0</v>
          </cell>
          <cell r="B4917" t="str">
            <v>CAIXA DE ALVEN. DE TIJ. MACICO (7 X 10 X 20CM), EM PAREDES DE MEIA VEZ DE 0,60 X 0,60 X 1,20M, C/TAMPA DE 8CM DE ESP.</v>
          </cell>
          <cell r="C4917" t="str">
            <v>UN</v>
          </cell>
        </row>
        <row r="4918">
          <cell r="A4918" t="str">
            <v>15.001.030-0</v>
          </cell>
          <cell r="B4918" t="str">
            <v>CAIXA DE ALVEN. DE TIJ. MACICO (7 X 10 X 20CM), EM PAREDES DE MEIA VEZ DE 0,80 X 0,80 X 1,00M, C/TAMPA DE 10CM DE ESP.</v>
          </cell>
          <cell r="C4918" t="str">
            <v>UN</v>
          </cell>
        </row>
        <row r="4919">
          <cell r="A4919" t="str">
            <v>15.001.031-0</v>
          </cell>
          <cell r="B4919" t="str">
            <v>CAIXA DE ALVEN. DE TIJ. MACICO (7 X 10 X 20CM), EM PAREDES DE MEIA VEZ DE 0,30 X 0,90 X 1,00M, S/TAMPA</v>
          </cell>
          <cell r="C4919" t="str">
            <v>UN</v>
          </cell>
        </row>
        <row r="4920">
          <cell r="A4920" t="str">
            <v>15.001.053-0</v>
          </cell>
          <cell r="B4920" t="str">
            <v>ABRIGO P/ 4 BOTIJOES DE GAS DE 45KG, EXCL. LIGACOES, DIM. DE2,00 X 0,50 X 1,50M, EM ALVEN. DE TIJ.</v>
          </cell>
          <cell r="C4920" t="str">
            <v>UN</v>
          </cell>
        </row>
        <row r="4921">
          <cell r="A4921" t="str">
            <v>15.001.054-0</v>
          </cell>
          <cell r="B4921" t="str">
            <v>ABRIGO P/ 2 BOTIJOES DE GAS DE 45KG, EXCL. LIGACOES, DIM. DE1,00 X 0,50 X 1,50M, EM ALVEN. DE TIJ.</v>
          </cell>
          <cell r="C4921" t="str">
            <v>UN</v>
          </cell>
        </row>
        <row r="4922">
          <cell r="A4922" t="str">
            <v>15.001.055-0</v>
          </cell>
          <cell r="B4922" t="str">
            <v>ABRIGO P/ 4 BOTIJOES DE GAS DE 13KG, EXCL. LIGACOES, DIM. DE2,00 X 0,50 X 0,80M EM ALVEN. DE TIJ.</v>
          </cell>
          <cell r="C4922" t="str">
            <v>UN</v>
          </cell>
        </row>
        <row r="4923">
          <cell r="A4923" t="str">
            <v>15.001.056-0</v>
          </cell>
          <cell r="B4923" t="str">
            <v>ABRIGO P/ 2 BOTIJOES DE GAS DE 13KG, EXCL. LIGACOES, DIM. DE1,00 X 0,50 X 0,80M, EM ALVEN. DE TIJ.</v>
          </cell>
          <cell r="C4923" t="str">
            <v>UN</v>
          </cell>
        </row>
        <row r="4924">
          <cell r="A4924" t="str">
            <v>15.001.070-0</v>
          </cell>
          <cell r="B4924" t="str">
            <v>ABRIGO P/HIDROMETRO DE 1/2" OU 3/4", DIM. DE 0,80 X 0,40 X 0,50M, EM ALVEN. DE TIJ., C/PORTA DE 0,70 X 0,40M</v>
          </cell>
          <cell r="C4924" t="str">
            <v>UN</v>
          </cell>
        </row>
        <row r="4925">
          <cell r="A4925" t="str">
            <v>15.001.071-0</v>
          </cell>
          <cell r="B4925" t="str">
            <v>ABRIGO P/HIDROMETRO DE 1", DIM. DE 0,90 X 0,50 X 0,60M, EM ALVEN. DE TIJ., C/PORTA DE 0,80 X 0,50M</v>
          </cell>
          <cell r="C4925" t="str">
            <v>UN</v>
          </cell>
        </row>
        <row r="4926">
          <cell r="A4926" t="str">
            <v>15.001.072-0</v>
          </cell>
          <cell r="B4926" t="str">
            <v>ABRIGO P/HIDROMETRO DE 1.1/2", DIM. DE 1,10 X 0,60 X 0,70M,EM ALVEN. DE TIJ., C/PORTA DE 1,00 X 0,60M</v>
          </cell>
          <cell r="C4926" t="str">
            <v>UN</v>
          </cell>
        </row>
        <row r="4927">
          <cell r="A4927" t="str">
            <v>15.001.073-0</v>
          </cell>
          <cell r="B4927" t="str">
            <v>ABRIGO P/HIDROMETRO DE 2", DIM. DE 1,50 X 0,70 X 0,90M, EM ALVEN. DE TIJOLOS, C/PORTA DE 1,40 X 0,70M</v>
          </cell>
          <cell r="C4927" t="str">
            <v>UN</v>
          </cell>
        </row>
        <row r="4928">
          <cell r="A4928" t="str">
            <v>15.001.075-0</v>
          </cell>
          <cell r="B4928" t="str">
            <v>ABRIGO P/BOMBA, DIM. DE 0,70 X 0,50 X 0,50M, EM ALVEN. DE TIJ., C/PORTA DE 0,60 X 0,40M</v>
          </cell>
          <cell r="C4928" t="str">
            <v>UN</v>
          </cell>
        </row>
        <row r="4929">
          <cell r="A4929" t="str">
            <v>15.001.076-0</v>
          </cell>
          <cell r="B4929" t="str">
            <v>ABRIGO P/BOMBA, DIM. DE 1,20 X 0,60 X 0,80M, EM ALVEN. DE TIJ., C/PORTA DE 1,00 X 0,60M</v>
          </cell>
          <cell r="C4929" t="str">
            <v>UN</v>
          </cell>
        </row>
        <row r="4930">
          <cell r="A4930" t="str">
            <v>15.001.080-0</v>
          </cell>
          <cell r="B4930" t="str">
            <v>TAMPA DE CONCR. ARMADO, ESP. DE 6CM, P/CX. DE INSPECAO, C/ 60CM DE DIAM. FORN. E COLOC.</v>
          </cell>
          <cell r="C4930" t="str">
            <v>UN</v>
          </cell>
        </row>
        <row r="4931">
          <cell r="A4931" t="str">
            <v>15.001.090-0</v>
          </cell>
          <cell r="B4931" t="str">
            <v>REPARO EM CX. DE PASSAGEM DE ENERGIA ELETR., DE ALVEN. DE 30X 30CM, C/TROCA DE TAMPA</v>
          </cell>
          <cell r="C4931" t="str">
            <v>M2</v>
          </cell>
        </row>
        <row r="4932">
          <cell r="A4932" t="str">
            <v>15.001.095-0</v>
          </cell>
          <cell r="B4932" t="str">
            <v>REPARO EM CX. DE PASSAGEM DE ENERGIA ELETR., DE ALVEN. DE 40X 40CM, C/TROCA DE TAMPA</v>
          </cell>
          <cell r="C4932" t="str">
            <v>M2</v>
          </cell>
        </row>
        <row r="4933">
          <cell r="A4933" t="str">
            <v>15.001.100-0</v>
          </cell>
          <cell r="B4933" t="str">
            <v>REPARO EM CX. DE PASSAGEM DE ENERGIA ELETR., DE ALVEN. DE 60X 60CM, C/TROCA DE TAMPA</v>
          </cell>
          <cell r="C4933" t="str">
            <v>M2</v>
          </cell>
        </row>
        <row r="4934">
          <cell r="A4934" t="str">
            <v>15.001.999-0</v>
          </cell>
          <cell r="B4934" t="str">
            <v>FAMILIA 15.001CAIXA ALVENARIA</v>
          </cell>
        </row>
        <row r="4935">
          <cell r="A4935" t="str">
            <v>15.002.010-0</v>
          </cell>
          <cell r="B4935" t="str">
            <v>FOSSA SEPTICA, CAMARA SUBMERSA, TIPO IMHOFF, CAPAC. P/ 5 CONTRIBUINTES</v>
          </cell>
          <cell r="C4935" t="str">
            <v>UN</v>
          </cell>
        </row>
        <row r="4936">
          <cell r="A4936" t="str">
            <v>15.002.015-0</v>
          </cell>
          <cell r="B4936" t="str">
            <v>FOSSA SEPTICA, CAMARA SUBMERSA, TIPO IMHOFF, CAPAC. P/ 10 CONTRIBUINTES</v>
          </cell>
          <cell r="C4936" t="str">
            <v>UN</v>
          </cell>
        </row>
        <row r="4937">
          <cell r="A4937" t="str">
            <v>15.002.020-0</v>
          </cell>
          <cell r="B4937" t="str">
            <v>FOSSA SEPTICA, CAMARA SUBMERSA, TIPO IMHOFF, CAPAC. P/ 30 CONTRIBUINTES</v>
          </cell>
          <cell r="C4937" t="str">
            <v>UN</v>
          </cell>
        </row>
        <row r="4938">
          <cell r="A4938" t="str">
            <v>15.002.025-0</v>
          </cell>
          <cell r="B4938" t="str">
            <v>FOSSA SEPTICA, CAMARA SUBMERSA, TIPO IMHOFF, CAPAC. P/ 50 CONTRIBUINTES</v>
          </cell>
          <cell r="C4938" t="str">
            <v>UN</v>
          </cell>
        </row>
        <row r="4939">
          <cell r="A4939" t="str">
            <v>15.002.030-0</v>
          </cell>
          <cell r="B4939" t="str">
            <v>FOSSA SEPTICA, CAMARA SUBMERSA, TIPO IMHOFF, CAPAC. P/ 75 CONTRIBUINTES</v>
          </cell>
          <cell r="C4939" t="str">
            <v>UN</v>
          </cell>
        </row>
        <row r="4940">
          <cell r="A4940" t="str">
            <v>15.002.035-0</v>
          </cell>
          <cell r="B4940" t="str">
            <v>FOSSA SEPTICA, CAMARA SUBMERSA, TIPO IMHOFF, CAPAC. P/ 100 CONTRIBUINTES</v>
          </cell>
          <cell r="C4940" t="str">
            <v>UN</v>
          </cell>
        </row>
        <row r="4941">
          <cell r="A4941" t="str">
            <v>15.002.040-0</v>
          </cell>
          <cell r="B4941" t="str">
            <v>FOSSA SEPTICA, CAMARA SUBMERSA, TIPO IMHOFF, CAPAC. P/ 150 CONTRIBUINTES</v>
          </cell>
          <cell r="C4941" t="str">
            <v>UN</v>
          </cell>
        </row>
        <row r="4942">
          <cell r="A4942" t="str">
            <v>15.002.045-0</v>
          </cell>
          <cell r="B4942" t="str">
            <v>FOSSA SEPTICA, CAMARA SUBMERSA, TIPO IMHOFF, CAPAC. P/ 200 CONTRIBUINTES</v>
          </cell>
          <cell r="C4942" t="str">
            <v>UN</v>
          </cell>
        </row>
        <row r="4943">
          <cell r="A4943" t="str">
            <v>15.002.062-0</v>
          </cell>
          <cell r="B4943" t="str">
            <v>CAIXA DE GORDURA SIMPLES CILINDRICA, EM ANEIS DE CONCR., 40CM DIAM., 60CM PROF., INCL. TAMPA</v>
          </cell>
          <cell r="C4943" t="str">
            <v>UN</v>
          </cell>
        </row>
        <row r="4944">
          <cell r="A4944" t="str">
            <v>15.002.063-0</v>
          </cell>
          <cell r="B4944" t="str">
            <v>CAIXA DE GORDURA DUPLA, CILINDRICA, EM ANEIS DE CONCR., 60CMDIAM., 90CM PROF., INCL. TAMPA</v>
          </cell>
          <cell r="C4944" t="str">
            <v>UN</v>
          </cell>
        </row>
        <row r="4945">
          <cell r="A4945" t="str">
            <v>15.002.080-0</v>
          </cell>
          <cell r="B4945" t="str">
            <v>CAIXA DE GORDURA EM ALVEN. DE TIJ. MACICO (7 X 10 X 20CM), PAREDES DE 0,20M, MED. 0,80 X 0,80 X 0,90M</v>
          </cell>
          <cell r="C4945" t="str">
            <v>UN</v>
          </cell>
        </row>
        <row r="4946">
          <cell r="A4946" t="str">
            <v>15.002.082-0</v>
          </cell>
          <cell r="B4946" t="str">
            <v>CAIXA DE GORDURA EM ALVEN. DE TIJ. MACICO (7 X 10 X 20CM), PAREDES DE 0,20M, MED. 1,00 X 1,00 X 0,90M</v>
          </cell>
          <cell r="C4946" t="str">
            <v>UN</v>
          </cell>
        </row>
        <row r="4947">
          <cell r="A4947" t="str">
            <v>15.002.084-0</v>
          </cell>
          <cell r="B4947" t="str">
            <v>CAIXA DE GORDURA EM ALVEN. DE TIJ. MACICO (7 X 10 X 20CM), PAREDES DE 0,20M, MED. 1,20 X 1,00 X 0,90M</v>
          </cell>
          <cell r="C4947" t="str">
            <v>UN</v>
          </cell>
        </row>
        <row r="4948">
          <cell r="A4948" t="str">
            <v>15.002.086-0</v>
          </cell>
          <cell r="B4948" t="str">
            <v>CAIXA DE GORDURA EM ALVEN. DE TIJ. MACICO (7 X 10 X 20CM), PAREDES DE 0,20M, MED. 1,20 X 1,20 X 0,90M</v>
          </cell>
          <cell r="C4948" t="str">
            <v>UN</v>
          </cell>
        </row>
        <row r="4949">
          <cell r="A4949" t="str">
            <v>15.002.088-0</v>
          </cell>
          <cell r="B4949" t="str">
            <v>CAIXA DE GORDURA EM ALVEN. DE TIJ. MACICO (7 X 10 X 20CM), PAREDES DE 0,20M, MED. 1,00 X 1,50 X 0,90M</v>
          </cell>
          <cell r="C4949" t="str">
            <v>UN</v>
          </cell>
        </row>
        <row r="4950">
          <cell r="A4950" t="str">
            <v>15.002.090-0</v>
          </cell>
          <cell r="B4950" t="str">
            <v>CAIXA DE GORDURA EM ALVEN. DE TIJ. MACICO (7 X 10 X 20CM), PAREDES DE 0,20M, MED. 1,20 X 1,50 X 0,90M</v>
          </cell>
          <cell r="C4950" t="str">
            <v>UN</v>
          </cell>
        </row>
        <row r="4951">
          <cell r="A4951" t="str">
            <v>15.002.092-0</v>
          </cell>
          <cell r="B4951" t="str">
            <v>CAIXA DE GORDURA EM ALVEN. DE TIJ. MACICO (7 X 10 X 20CM), PAREDES DE 0,20M, MED. 1,50 X 1,50 X 0,90M</v>
          </cell>
          <cell r="C4951" t="str">
            <v>UN</v>
          </cell>
        </row>
        <row r="4952">
          <cell r="A4952" t="str">
            <v>15.002.094-0</v>
          </cell>
          <cell r="B4952" t="str">
            <v>CAIXA DE GORDURA EM ALVEN. DE TIJ. MACICO (7 X 10 X 20CM), PAREDES DE 0,20M, MED. 1,50 X 2,00 X 0,90M</v>
          </cell>
          <cell r="C4952" t="str">
            <v>UN</v>
          </cell>
        </row>
        <row r="4953">
          <cell r="A4953" t="str">
            <v>15.002.096-0</v>
          </cell>
          <cell r="B4953" t="str">
            <v>CAIXA DE GORDURA EM ALVEN. DE TIJ. MACICO (7 X 10 X 20CM), PAREDES DE 0,20M, MED. 1,50 X 2,20 X 0,90M</v>
          </cell>
          <cell r="C4953" t="str">
            <v>UN</v>
          </cell>
        </row>
        <row r="4954">
          <cell r="A4954" t="str">
            <v>15.002.120-0</v>
          </cell>
          <cell r="B4954" t="str">
            <v>CAIXA ENTERRADA P/INSTAL. TELEFONICAS, TIPO R1, MED. 0,60 X0,35 X 0,50M, EM BL. DE CONCR. DE 0,10 X 0,20 X 0,40M</v>
          </cell>
          <cell r="C4954" t="str">
            <v>UN</v>
          </cell>
        </row>
        <row r="4955">
          <cell r="A4955" t="str">
            <v>15.002.125-0</v>
          </cell>
          <cell r="B4955" t="str">
            <v>CAIXA ENTERRADA P/INSTAL. TELEFONICAS, TIPO R2, MED. 1,07 X0,52 X 0,50M, EM BL. DE CONCR. DE 0,10 X 0,20 X 0,40M</v>
          </cell>
          <cell r="C4955" t="str">
            <v>UN</v>
          </cell>
        </row>
        <row r="4956">
          <cell r="A4956" t="str">
            <v>15.002.130-0</v>
          </cell>
          <cell r="B4956" t="str">
            <v>CAIXA ENTERRADA P/INSTAL. TELEFONICAS, TIPO R3, MED. 1,30 X1,20 X 1,30M, EM BL. DE CONCR. DE 0,10 X 0,20 X 0,40M</v>
          </cell>
          <cell r="C4956" t="str">
            <v>UN</v>
          </cell>
        </row>
        <row r="4957">
          <cell r="A4957" t="str">
            <v>15.002.135-0</v>
          </cell>
          <cell r="B4957" t="str">
            <v>CAIXA ENTERRADA P/INSTAL. TELEFONICAS, TIPO I, MED. 2,15 X 1,30 X 1,80M, EM BL. DE CONCR. DE 0,10 X 0,20 X 0,40M</v>
          </cell>
          <cell r="C4957" t="str">
            <v>UN</v>
          </cell>
        </row>
        <row r="4958">
          <cell r="A4958" t="str">
            <v>15.002.150-0</v>
          </cell>
          <cell r="B4958" t="str">
            <v>SUMIDOURO P/ 10 CONTRIBUINTES</v>
          </cell>
          <cell r="C4958" t="str">
            <v>UN</v>
          </cell>
        </row>
        <row r="4959">
          <cell r="A4959" t="str">
            <v>15.002.155-0</v>
          </cell>
          <cell r="B4959" t="str">
            <v>SUMIDOURO P/ 30 CONTRIBUINTES</v>
          </cell>
          <cell r="C4959" t="str">
            <v>UN</v>
          </cell>
        </row>
        <row r="4960">
          <cell r="A4960" t="str">
            <v>15.002.160-0</v>
          </cell>
          <cell r="B4960" t="str">
            <v>SUMIDOURO P/ 50 CONTRIBUINTES</v>
          </cell>
          <cell r="C4960" t="str">
            <v>UN</v>
          </cell>
        </row>
        <row r="4961">
          <cell r="A4961" t="str">
            <v>15.002.165-0</v>
          </cell>
          <cell r="B4961" t="str">
            <v>SUMIDOURO P/ 75 CONTRIBUINTES</v>
          </cell>
          <cell r="C4961" t="str">
            <v>UN</v>
          </cell>
        </row>
        <row r="4962">
          <cell r="A4962" t="str">
            <v>15.002.170-0</v>
          </cell>
          <cell r="B4962" t="str">
            <v>SUMIDOURO P/ 100 CONTRIBUINTES</v>
          </cell>
          <cell r="C4962" t="str">
            <v>UN</v>
          </cell>
        </row>
        <row r="4963">
          <cell r="A4963" t="str">
            <v>15.002.175-0</v>
          </cell>
          <cell r="B4963" t="str">
            <v>SUMIDOURO P/ 150 CONTRIBUINTES</v>
          </cell>
          <cell r="C4963" t="str">
            <v>UN</v>
          </cell>
        </row>
        <row r="4964">
          <cell r="A4964" t="str">
            <v>15.002.180-0</v>
          </cell>
          <cell r="B4964" t="str">
            <v>SUMIDOURO P/ 200 CONTRIBUINTES</v>
          </cell>
          <cell r="C4964" t="str">
            <v>UN</v>
          </cell>
        </row>
        <row r="4965">
          <cell r="A4965" t="str">
            <v>15.002.200-0</v>
          </cell>
          <cell r="B4965" t="str">
            <v>CAIXA DE INSPECAO DE CONCR. PRE-MOLDADO, C/ 925MM DE ALT. TOTAL</v>
          </cell>
          <cell r="C4965" t="str">
            <v>UN</v>
          </cell>
        </row>
        <row r="4966">
          <cell r="A4966" t="str">
            <v>15.002.205-0</v>
          </cell>
          <cell r="B4966" t="str">
            <v>CAIXA DE INSPECAO DE CONCR. PRE-MOLDADO, C/ 625MM DE ALT. TOTAL</v>
          </cell>
          <cell r="C4966" t="str">
            <v>UN</v>
          </cell>
        </row>
        <row r="4967">
          <cell r="A4967" t="str">
            <v>15.002.210-0</v>
          </cell>
          <cell r="B4967" t="str">
            <v>CAIXA DE INSPECAO DE CONCR. PRE-MOLDADO, C/ 475MM DE ALT. TOTAL</v>
          </cell>
          <cell r="C4967" t="str">
            <v>UN</v>
          </cell>
        </row>
        <row r="4968">
          <cell r="A4968" t="str">
            <v>15.002.310-0</v>
          </cell>
          <cell r="B4968" t="str">
            <v>CAIXA SEPARADORA DE OLEO E CX. RECEPTORA LATERAL, MED. 0,60X 0,60 X 0,60M CADA UMA, EM BL. DE CONCR. DE 10 X 20 X 40CM</v>
          </cell>
          <cell r="C4968" t="str">
            <v>UN</v>
          </cell>
        </row>
        <row r="4969">
          <cell r="A4969" t="str">
            <v>15.002.400-0</v>
          </cell>
          <cell r="B4969" t="str">
            <v>CAIXA SIFONADA DE ANEL DE CONCR. DE 42CM DE DIAM. E 60CM DEPROF.</v>
          </cell>
          <cell r="C4969" t="str">
            <v>UN</v>
          </cell>
        </row>
        <row r="4970">
          <cell r="A4970" t="str">
            <v>15.002.500-0</v>
          </cell>
          <cell r="B4970" t="str">
            <v>FOSSA SEPTICA RETANG., CAMARA UNICA, P/ESCOLAS E EDIF. PUBL., 25 CONTRIBUINTES, C/ 2,00 X 0,90 X 1,00M, EM CONCR.</v>
          </cell>
          <cell r="C4970" t="str">
            <v>UN</v>
          </cell>
        </row>
        <row r="4971">
          <cell r="A4971" t="str">
            <v>15.002.501-0</v>
          </cell>
          <cell r="B4971" t="str">
            <v>FOSSA SEPTICA RETANG., CAMARA UNICA, P/RESIDENCIAS E QUARTEIS, 7 CONTRIBUINTES, C/ 2,00 X 0,90 X 1,00M, EM CONCR.</v>
          </cell>
          <cell r="C4971" t="str">
            <v>UN</v>
          </cell>
        </row>
        <row r="4972">
          <cell r="A4972" t="str">
            <v>15.002.502-0</v>
          </cell>
          <cell r="B4972" t="str">
            <v>FOSSA SEPTICA RETANG., CAMARA UNICA, P/ESCOLAS E EDIF. PUBL., 50 CONTRIBUINTES, C/ 2,40 X 1,20 X 1,20M, EM CONCR.</v>
          </cell>
          <cell r="C4972" t="str">
            <v>UN</v>
          </cell>
        </row>
        <row r="4973">
          <cell r="A4973" t="str">
            <v>15.002.503-0</v>
          </cell>
          <cell r="B4973" t="str">
            <v>FOSSA SEPTICA RETANG., CAMARA UNICA, P/RESIDENCIAS E QUARTEIS, 12 CONTRIBUINTES, C/ 2,40 X 1,20 X 1,20M, EM CONCR.</v>
          </cell>
          <cell r="C4973" t="str">
            <v>UN</v>
          </cell>
        </row>
        <row r="4974">
          <cell r="A4974" t="str">
            <v>15.002.504-0</v>
          </cell>
          <cell r="B4974" t="str">
            <v>FOSSA SEPTICA RETANG., CAMARA UNICA, P/POSTOS DE SAUDE E HOSPITAIS, 10 CONTRIBUINTES, C/ 2,40 X 1,20 X 1,20M, EM CONCR.</v>
          </cell>
          <cell r="C4974" t="str">
            <v>UN</v>
          </cell>
        </row>
        <row r="4975">
          <cell r="A4975" t="str">
            <v>15.002.505-0</v>
          </cell>
          <cell r="B4975" t="str">
            <v>FOSSA SEPTICA RETANG., CAMARA UNICA, P/ESCOLAS E EDIF. PUBL., 100 CONTRIBUINTES, C/ 3,50 X 1,60 X 1,20M, EM CONCR.</v>
          </cell>
          <cell r="C4975" t="str">
            <v>UN</v>
          </cell>
        </row>
        <row r="4976">
          <cell r="A4976" t="str">
            <v>15.002.506-0</v>
          </cell>
          <cell r="B4976" t="str">
            <v>FOSSA SEPTICA RETANG., CAMARA UNICA, P/RESIDENCIAS E QUARTEIS, 25 CONTRIBUINTES, C/ 3,50 X 1,60 X 1,20M, EM CONCR.</v>
          </cell>
          <cell r="C4976" t="str">
            <v>UN</v>
          </cell>
        </row>
        <row r="4977">
          <cell r="A4977" t="str">
            <v>15.002.507-0</v>
          </cell>
          <cell r="B4977" t="str">
            <v>FOSSA SEPTICA RETANG., CAMARA UNICA, P/POSTOS DE SAUDE E HOSPITAIS, 20 CONTRIBUINTES, C/ 3,50 X 1,60 X 1,20M, EM CONCR.</v>
          </cell>
          <cell r="C4977" t="str">
            <v>UN</v>
          </cell>
        </row>
        <row r="4978">
          <cell r="A4978" t="str">
            <v>15.002.508-0</v>
          </cell>
          <cell r="B4978" t="str">
            <v>FOSSA SEPTICA RETANG., CAMARA UNICA, P/ESCOLAS E EDIF. PUBL., 150 CONTRIBUINTES, C/ 4,00 X 2,00 X 1,20M, EM CONCR.</v>
          </cell>
          <cell r="C4978" t="str">
            <v>UN</v>
          </cell>
        </row>
        <row r="4979">
          <cell r="A4979" t="str">
            <v>15.002.509-0</v>
          </cell>
          <cell r="B4979" t="str">
            <v>FOSSA SEPTICA RETANG., CAMARA UNICA, P/RESIDENCIAS E QUARTEIS, 40 CONTRIBUINTES, C/ 4,00 X 2,00 X 1,20M, EM CONCR.</v>
          </cell>
          <cell r="C4979" t="str">
            <v>UN</v>
          </cell>
        </row>
        <row r="4980">
          <cell r="A4980" t="str">
            <v>15.002.510-0</v>
          </cell>
          <cell r="B4980" t="str">
            <v>FOSSA SEPTICA RETANG., CAMARA UNICA, P/POSTOS DE SAUDE E HOSPITAIS, 30 CONTRIBUINTES, C/ 4,00 X 2,00 X 1,20M, EM CONCR.</v>
          </cell>
          <cell r="C4980" t="str">
            <v>UN</v>
          </cell>
        </row>
        <row r="4981">
          <cell r="A4981" t="str">
            <v>15.002.511-0</v>
          </cell>
          <cell r="B4981" t="str">
            <v>FOSSA SEPTICA RETANG., CAMARA UNICA, P/ESCOLAS E EDIF. PUBL., 200 CONTRIBUINTES, C/ 4,00 X 2,00 X 1,40M, EM CONCR.</v>
          </cell>
          <cell r="C4981" t="str">
            <v>UN</v>
          </cell>
        </row>
        <row r="4982">
          <cell r="A4982" t="str">
            <v>15.002.512-0</v>
          </cell>
          <cell r="B4982" t="str">
            <v>FOSSA SEPTICA RETANG., CAMARA UNICA, P/RESIDENCIAS E QUARTEIS, 50 CONTRIBUINTES, C/ 4,00 X 2,00 X 1,40M, EM CONCR.</v>
          </cell>
          <cell r="C4982" t="str">
            <v>UN</v>
          </cell>
        </row>
        <row r="4983">
          <cell r="A4983" t="str">
            <v>15.002.513-0</v>
          </cell>
          <cell r="B4983" t="str">
            <v>FOSSA SEPTICA RETANG.CAMARA UNICA, P/POSTOS DE SAUDE E HOSPITAIS, P/ 40 CONTRIBUINTES, C/ 4,00 X 2,00 X 1,40M, EM CONCR.</v>
          </cell>
          <cell r="C4983" t="str">
            <v>UN</v>
          </cell>
        </row>
        <row r="4984">
          <cell r="A4984" t="str">
            <v>15.002.514-0</v>
          </cell>
          <cell r="B4984" t="str">
            <v>FOSSA SEPTICA RETANG., CAMARA UNICA, P/ESCOLAS E EDIF. PUBL., 300 CONTRIBUINTES, C/ 5,00 X 2,50 X 1,20M, EM CONCR.</v>
          </cell>
          <cell r="C4984" t="str">
            <v>UN</v>
          </cell>
        </row>
        <row r="4985">
          <cell r="A4985" t="str">
            <v>15.002.515-0</v>
          </cell>
          <cell r="B4985" t="str">
            <v>FOSSA SEPTICA RETANG., CAMARA UNICA, P/RESIDENCIAS E QUARTEIS, 75 CONTRIBUINTES, C/ 5,00 X 2,50 X 1,20M, EM CONCR.</v>
          </cell>
          <cell r="C4985" t="str">
            <v>UN</v>
          </cell>
        </row>
        <row r="4986">
          <cell r="A4986" t="str">
            <v>15.002.516-0</v>
          </cell>
          <cell r="B4986" t="str">
            <v>FOSSA SEPTICA RETANG., CAMARA UNICA, P/POSTOS DE SAUDE E HOSPITAIS, 50 CONTRIBUINTES, C/ 5,00 X 2,50 X 1,20M, EM CONCR.</v>
          </cell>
          <cell r="C4986" t="str">
            <v>UN</v>
          </cell>
        </row>
        <row r="4987">
          <cell r="A4987" t="str">
            <v>15.002.517-0</v>
          </cell>
          <cell r="B4987" t="str">
            <v>FOSSA SEPTICA RETANG., CAMARA UNICA, P/RESIDENCIAS E QUARTEIS, 100 CONTRIBUINTES, C/ 5,00 X 2,50 X 1,50M, EM CONCR.</v>
          </cell>
          <cell r="C4987" t="str">
            <v>UN</v>
          </cell>
        </row>
        <row r="4988">
          <cell r="A4988" t="str">
            <v>15.002.518-0</v>
          </cell>
          <cell r="B4988" t="str">
            <v>FOSSA SEPTICA RETANG., CAMARA UNICA, P/RESIDENCIAS E QUARTEIS, 150 CONTRIBUINTES, C/ 5,30 X 2,60 X 1,80M, EM CONCR.</v>
          </cell>
          <cell r="C4988" t="str">
            <v>UN</v>
          </cell>
        </row>
        <row r="4989">
          <cell r="A4989" t="str">
            <v>15.002.519-0</v>
          </cell>
          <cell r="B4989" t="str">
            <v>FOSSA SEPTICA RETANG., CAMARA UNICA, P/RESIDENCIAS E QUARTEIS, 200 CONTRIBUINTES, C/ 6,00 X 3,00 X 2,10M, EM CONCR.</v>
          </cell>
          <cell r="C4989" t="str">
            <v>UN</v>
          </cell>
        </row>
        <row r="4990">
          <cell r="A4990" t="str">
            <v>15.002.520-0</v>
          </cell>
          <cell r="B4990" t="str">
            <v>FOSSA SEPTICA RETANG., CAMARA UNICA, P/RESIDENCIAS E QUARTEIS, 250 CONTRIBUINTES, C/ 6,00 X 3,00 X 2,40M, EM CONCR.</v>
          </cell>
          <cell r="C4990" t="str">
            <v>UN</v>
          </cell>
        </row>
        <row r="4991">
          <cell r="A4991" t="str">
            <v>15.002.550-0</v>
          </cell>
          <cell r="B4991" t="str">
            <v>FILTRO ANAEROBIO P/ESCOLAS E EDIF. PUBL., 25 CONTRIBUINTES,C/ 1,00 X 1,00 X 2,00M, EM CONCR.</v>
          </cell>
          <cell r="C4991" t="str">
            <v>UN</v>
          </cell>
        </row>
        <row r="4992">
          <cell r="A4992" t="str">
            <v>15.002.551-0</v>
          </cell>
          <cell r="B4992" t="str">
            <v>FILTRO ANAEROBIO P/ESCOLAS E EDIF. PUBL., 50 CONTRIBUINTES,C/ 1,40 X 1,40 X 2,00M, EM CONCR.</v>
          </cell>
          <cell r="C4992" t="str">
            <v>UN</v>
          </cell>
        </row>
        <row r="4993">
          <cell r="A4993" t="str">
            <v>15.002.552-0</v>
          </cell>
          <cell r="B4993" t="str">
            <v>FILTRO ANAEROBIO P/ESCOLAS E EDIF. PUBL., 100 CONTRIBUINTES,C/ 2,00 X 2,00 X 2,00M, EM CONCR.</v>
          </cell>
          <cell r="C4993" t="str">
            <v>UN</v>
          </cell>
        </row>
        <row r="4994">
          <cell r="A4994" t="str">
            <v>15.002.553-0</v>
          </cell>
          <cell r="B4994" t="str">
            <v>FILTRO ANAEROBIO P/ESCOLAS E EDIF. PUBL., 150 CONTRIBUINTES,C/ 2,30 X 2,30 X 2,00M, EM CONCR.</v>
          </cell>
          <cell r="C4994" t="str">
            <v>UN</v>
          </cell>
        </row>
        <row r="4995">
          <cell r="A4995" t="str">
            <v>15.002.554-0</v>
          </cell>
          <cell r="B4995" t="str">
            <v>FILTRO ANAEROBIO P/ESCOLAS E EDIF. PUBL., 200 CONTRIBUINTES,C/ 2,50 X 2,50 X 2,00M, EM CONCR.</v>
          </cell>
          <cell r="C4995" t="str">
            <v>UN</v>
          </cell>
        </row>
        <row r="4996">
          <cell r="A4996" t="str">
            <v>15.002.555-0</v>
          </cell>
          <cell r="B4996" t="str">
            <v>FILTRO ANAEROBIO P/ESCOLAS E EDIF. PUBL., 300 CONTRIBUINTES,C/ 2,70 X 2,70 X 2,00M, EM CONCR.</v>
          </cell>
          <cell r="C4996" t="str">
            <v>UN</v>
          </cell>
        </row>
        <row r="4997">
          <cell r="A4997" t="str">
            <v>15.002.560-0</v>
          </cell>
          <cell r="B4997" t="str">
            <v>FILTRO ANAEROBIO P/POSTOS DE SAUDE E HOSPITAIS, 10 CONTRIBUINTES, C/ 1,40 X 1,40 X 2,00M, EM CONCR.</v>
          </cell>
          <cell r="C4997" t="str">
            <v>UN</v>
          </cell>
        </row>
        <row r="4998">
          <cell r="A4998" t="str">
            <v>15.002.561-0</v>
          </cell>
          <cell r="B4998" t="str">
            <v>FILTRO ANAEROBIO P/POSTOS DE SAUDE E HOSPITAIS, 20 CONTRIBUINTES, C/ 2,00 X 2,00 X 2,00M, EM CONCR.</v>
          </cell>
          <cell r="C4998" t="str">
            <v>UN</v>
          </cell>
        </row>
        <row r="4999">
          <cell r="A4999" t="str">
            <v>15.002.562-0</v>
          </cell>
          <cell r="B4999" t="str">
            <v>FILTRO ANAEROBIO P/POSTOS DE SAUDE E HOSPITAIS, 30 CONTRIBUINTES, C/ 2,30 X 2,30 X 2,00M, EM CONCR.</v>
          </cell>
          <cell r="C4999" t="str">
            <v>UN</v>
          </cell>
        </row>
        <row r="5000">
          <cell r="A5000" t="str">
            <v>15.002.563-0</v>
          </cell>
          <cell r="B5000" t="str">
            <v>FILTRO ANAEROBIO P/POSTOS DE SAUDE E HOSPITAIS, 40 CONTRIBUINTES, C/ 2,50 X 2,50 X 2,00M, EM CONCR.</v>
          </cell>
          <cell r="C5000" t="str">
            <v>UN</v>
          </cell>
        </row>
        <row r="5001">
          <cell r="A5001" t="str">
            <v>15.002.564-0</v>
          </cell>
          <cell r="B5001" t="str">
            <v>FILTRO ANAEROBIO P/POSTOS DE SAUDE E HOSPITAIS, 50 CONTRIBUINTES, C/ 2,70 X 2,70 X 2,00M, EM CONCR.</v>
          </cell>
          <cell r="C5001" t="str">
            <v>UN</v>
          </cell>
        </row>
        <row r="5002">
          <cell r="A5002" t="str">
            <v>15.002.570-0</v>
          </cell>
          <cell r="B5002" t="str">
            <v>FILTRO ANAEROBIO P/RESIDENCIAS E QUARTEIS, 7 CONTRIBUINTES,C/ 1,00 X 1,00 X 2,00M, EM CONCR.</v>
          </cell>
          <cell r="C5002" t="str">
            <v>UN</v>
          </cell>
        </row>
        <row r="5003">
          <cell r="A5003" t="str">
            <v>15.002.571-0</v>
          </cell>
          <cell r="B5003" t="str">
            <v>FILTRO ANAEROBIO P/RESIDENCIAS E QUARTEIS, 12 CONTRIBUINTES,C/ 1,40 X 1,40 X 2,00M, EM CONCR.</v>
          </cell>
          <cell r="C5003" t="str">
            <v>UN</v>
          </cell>
        </row>
        <row r="5004">
          <cell r="A5004" t="str">
            <v>15.002.572-0</v>
          </cell>
          <cell r="B5004" t="str">
            <v>FILTRO ANAEROBIO P/RESIDENCIAS E QUARTEIS, 25 CONTRIBUINTES,C/ 2,00 X 2,00 X 2,00M, EM CONCR.</v>
          </cell>
          <cell r="C5004" t="str">
            <v>UN</v>
          </cell>
        </row>
        <row r="5005">
          <cell r="A5005" t="str">
            <v>15.002.573-0</v>
          </cell>
          <cell r="B5005" t="str">
            <v>FILTRO ANAEROBIO P/RESIDENCIAS E QUARTEIS, 40 CONTRIBUINTES,C/ 2,30 X 2,30 X 2,00M, EM CONCR.</v>
          </cell>
          <cell r="C5005" t="str">
            <v>UN</v>
          </cell>
        </row>
        <row r="5006">
          <cell r="A5006" t="str">
            <v>15.002.574-0</v>
          </cell>
          <cell r="B5006" t="str">
            <v>FILTRO ANAEROBIO P/RESIDENCIAS E QUARTEIS, 50 CONTRIBUINTES,C/ 2,50 X 2,50 X 2,00M, EM CONCR.</v>
          </cell>
          <cell r="C5006" t="str">
            <v>UN</v>
          </cell>
        </row>
        <row r="5007">
          <cell r="A5007" t="str">
            <v>15.002.575-0</v>
          </cell>
          <cell r="B5007" t="str">
            <v>FILTRO ANAEROBIO P/RESIDENCIAS E QUARTEIS, 75 CONTRIBUINTES,C/ 2,70 X 2,70 X 2,00M, EM CONCR.</v>
          </cell>
          <cell r="C5007" t="str">
            <v>UN</v>
          </cell>
        </row>
        <row r="5008">
          <cell r="A5008" t="str">
            <v>15.002.576-0</v>
          </cell>
          <cell r="B5008" t="str">
            <v>FILTRO ANAEROBIO P/RESIDENCIAS E QUARTEIS, 100 CONTRIBUINTES, C/ 3,00 X 3,00 X 2,00M, EM CONCR.</v>
          </cell>
          <cell r="C5008" t="str">
            <v>UN</v>
          </cell>
        </row>
        <row r="5009">
          <cell r="A5009" t="str">
            <v>15.002.577-0</v>
          </cell>
          <cell r="B5009" t="str">
            <v>FILTRO ANAEROBIO P/RESIDENCIAS E QUARTEIS, 150 CONTRIBUINTES, C/ 3,20 X 3,20 X 2,00M, EM CONCR.</v>
          </cell>
          <cell r="C5009" t="str">
            <v>UN</v>
          </cell>
        </row>
        <row r="5010">
          <cell r="A5010" t="str">
            <v>15.002.578-0</v>
          </cell>
          <cell r="B5010" t="str">
            <v>FILTRO ANAEROBIO P/RESIDENCIAS E QUARTEIS, 200 CONTRIBUINTES, C/ 3,40 X 3,40 X 2,00M, EM CONCR.</v>
          </cell>
          <cell r="C5010" t="str">
            <v>UN</v>
          </cell>
        </row>
        <row r="5011">
          <cell r="A5011" t="str">
            <v>15.002.579-0</v>
          </cell>
          <cell r="B5011" t="str">
            <v>FILTRO ANAEROBIO P/RESIDENCIAS E QUARTEIS, 250 CONTRIBUINTES, C/ 3,60 X 3,60 X 2,00M, EM CONCR.</v>
          </cell>
          <cell r="C5011" t="str">
            <v>UN</v>
          </cell>
        </row>
        <row r="5012">
          <cell r="A5012" t="str">
            <v>15.002.999-0</v>
          </cell>
          <cell r="B5012" t="str">
            <v>INDICE 15.002FOSSA, CAIXA, SUMIDOURO.</v>
          </cell>
        </row>
        <row r="5013">
          <cell r="A5013" t="str">
            <v>15.003.010-0</v>
          </cell>
          <cell r="B5013" t="str">
            <v>ALCA P/BARRILETE DE DISTRIB., COMPREEND. 5,50M DE TUBO DE FºGALV. DE 1.1/2"</v>
          </cell>
          <cell r="C5013" t="str">
            <v>UN</v>
          </cell>
        </row>
        <row r="5014">
          <cell r="A5014" t="str">
            <v>15.003.011-0</v>
          </cell>
          <cell r="B5014" t="str">
            <v>ALCA P/BARRILETE DE DISTRIB., COMPREEND. 5,50M DE TUBO DE FºGALV. DE 2"</v>
          </cell>
          <cell r="C5014" t="str">
            <v>UN</v>
          </cell>
        </row>
        <row r="5015">
          <cell r="A5015" t="str">
            <v>15.003.012-0</v>
          </cell>
          <cell r="B5015" t="str">
            <v>ALCA P/BARRILETE DE DISTRIB., COMPREEND. 5,50M DE TUBO DE FºGALV. DE 2.1/2"</v>
          </cell>
          <cell r="C5015" t="str">
            <v>UN</v>
          </cell>
        </row>
        <row r="5016">
          <cell r="A5016" t="str">
            <v>15.003.013-0</v>
          </cell>
          <cell r="B5016" t="str">
            <v>ALCA P/BARRILETE DE DISTRIB., COMPREEND. 7,00M DE TUBO DE FºGALV. DE 3"</v>
          </cell>
          <cell r="C5016" t="str">
            <v>UN</v>
          </cell>
        </row>
        <row r="5017">
          <cell r="A5017" t="str">
            <v>15.003.014-0</v>
          </cell>
          <cell r="B5017" t="str">
            <v>ALCA P/BARRILETE DE DISTRIB., COMPREEND. 7,00M DE TUBO DE FºGALV. DE 4"</v>
          </cell>
          <cell r="C5017" t="str">
            <v>UN</v>
          </cell>
        </row>
        <row r="5018">
          <cell r="A5018" t="str">
            <v>15.003.023-0</v>
          </cell>
          <cell r="B5018" t="str">
            <v>COLUNA DE FºGALV., DIAM. DE 3/4"</v>
          </cell>
          <cell r="C5018" t="str">
            <v>M</v>
          </cell>
        </row>
        <row r="5019">
          <cell r="A5019" t="str">
            <v>15.003.024-0</v>
          </cell>
          <cell r="B5019" t="str">
            <v>COLUNA DE FºGALV., DIAM. DE 1"</v>
          </cell>
          <cell r="C5019" t="str">
            <v>M</v>
          </cell>
        </row>
        <row r="5020">
          <cell r="A5020" t="str">
            <v>15.003.025-1</v>
          </cell>
          <cell r="B5020" t="str">
            <v>COLUNA DE FºGALV., DIAM. DE 1.1/4"</v>
          </cell>
          <cell r="C5020" t="str">
            <v>M</v>
          </cell>
        </row>
        <row r="5021">
          <cell r="A5021" t="str">
            <v>15.003.026-1</v>
          </cell>
          <cell r="B5021" t="str">
            <v>COLUNA DE FºGALV., DIAM. DE 1.1/2"</v>
          </cell>
          <cell r="C5021" t="str">
            <v>M</v>
          </cell>
        </row>
        <row r="5022">
          <cell r="A5022" t="str">
            <v>15.003.027-1</v>
          </cell>
          <cell r="B5022" t="str">
            <v>COLUNA DE FºGALV., DIAM. DE 2"</v>
          </cell>
          <cell r="C5022" t="str">
            <v>M</v>
          </cell>
        </row>
        <row r="5023">
          <cell r="A5023" t="str">
            <v>15.003.028-0</v>
          </cell>
          <cell r="B5023" t="str">
            <v>COLUNA DE FºGALV., DIAM. DE 2.1/2"</v>
          </cell>
          <cell r="C5023" t="str">
            <v>M</v>
          </cell>
        </row>
        <row r="5024">
          <cell r="A5024" t="str">
            <v>15.003.045-0</v>
          </cell>
          <cell r="B5024" t="str">
            <v>INSTALACAO E ASSENT. DE CHUVEIRO</v>
          </cell>
          <cell r="C5024" t="str">
            <v>UN</v>
          </cell>
        </row>
        <row r="5025">
          <cell r="A5025" t="str">
            <v>15.003.046-0</v>
          </cell>
          <cell r="B5025" t="str">
            <v>INSTALACAO E ASSENT. DE CHUVEIRO ELETR.</v>
          </cell>
          <cell r="C5025" t="str">
            <v>UN</v>
          </cell>
        </row>
        <row r="5026">
          <cell r="A5026" t="str">
            <v>15.003.050-0</v>
          </cell>
          <cell r="B5026" t="str">
            <v>INSTALACAO E ASSENT. DE MICTORIO</v>
          </cell>
          <cell r="C5026" t="str">
            <v>UN</v>
          </cell>
        </row>
        <row r="5027">
          <cell r="A5027" t="str">
            <v>15.003.053-0</v>
          </cell>
          <cell r="B5027" t="str">
            <v>INSTALACAO E ASSENT. DE MICTORIO TIPO CALHA</v>
          </cell>
          <cell r="C5027" t="str">
            <v>UN</v>
          </cell>
        </row>
        <row r="5028">
          <cell r="A5028" t="str">
            <v>15.003.055-0</v>
          </cell>
          <cell r="B5028" t="str">
            <v>INSTALACAO E ASSENT. DE BANHEIRA</v>
          </cell>
          <cell r="C5028" t="str">
            <v>UN</v>
          </cell>
        </row>
        <row r="5029">
          <cell r="A5029" t="str">
            <v>15.003.058-0</v>
          </cell>
          <cell r="B5029" t="str">
            <v>INSTALACAO E ASSENT. DE BIDE</v>
          </cell>
          <cell r="C5029" t="str">
            <v>UN</v>
          </cell>
        </row>
        <row r="5030">
          <cell r="A5030" t="str">
            <v>15.003.059-0</v>
          </cell>
          <cell r="B5030" t="str">
            <v>INSTALACAO E ASSENT. DE DUCHINHA MANUAL</v>
          </cell>
          <cell r="C5030" t="str">
            <v>UN</v>
          </cell>
        </row>
        <row r="5031">
          <cell r="A5031" t="str">
            <v>15.003.060-1</v>
          </cell>
          <cell r="B5031" t="str">
            <v>INSTALACAO E ASSENT. DE PIA C/ 1 CUBA</v>
          </cell>
          <cell r="C5031" t="str">
            <v>UN</v>
          </cell>
        </row>
        <row r="5032">
          <cell r="A5032" t="str">
            <v>15.003.061-0</v>
          </cell>
          <cell r="B5032" t="str">
            <v>INSTALACAO E ASSENT. DE PIA C/ 2 CUBAS</v>
          </cell>
          <cell r="C5032" t="str">
            <v>UN</v>
          </cell>
        </row>
        <row r="5033">
          <cell r="A5033" t="str">
            <v>15.003.062-0</v>
          </cell>
          <cell r="B5033" t="str">
            <v>INSTALACAO E ASSENT. DE PIA C/CUBA DUPLA</v>
          </cell>
          <cell r="C5033" t="str">
            <v>UN</v>
          </cell>
        </row>
        <row r="5034">
          <cell r="A5034" t="str">
            <v>15.003.063-0</v>
          </cell>
          <cell r="B5034" t="str">
            <v>INSTALACAO E ASSENT. DE LAVATORIO DE 1 TORNEIRA</v>
          </cell>
          <cell r="C5034" t="str">
            <v>UN</v>
          </cell>
        </row>
        <row r="5035">
          <cell r="A5035" t="str">
            <v>15.003.064-1</v>
          </cell>
          <cell r="B5035" t="str">
            <v>INSTALACAO E ASSENT. DE LAVATORIO DE 2 TORNEIRA</v>
          </cell>
          <cell r="C5035" t="str">
            <v>UN</v>
          </cell>
        </row>
        <row r="5036">
          <cell r="A5036" t="str">
            <v>15.003.065-0</v>
          </cell>
          <cell r="B5036" t="str">
            <v>INSTALACAO E ASSENT. DE FILTRO</v>
          </cell>
          <cell r="C5036" t="str">
            <v>UN</v>
          </cell>
        </row>
        <row r="5037">
          <cell r="A5037" t="str">
            <v>15.003.067-0</v>
          </cell>
          <cell r="B5037" t="str">
            <v>INSTALACAO E ASSENT. DE FILTRO INDUSTRIAL</v>
          </cell>
          <cell r="C5037" t="str">
            <v>UN</v>
          </cell>
        </row>
        <row r="5038">
          <cell r="A5038" t="str">
            <v>15.003.068-0</v>
          </cell>
          <cell r="B5038" t="str">
            <v>INSTALACAO E ASSENT. DE FOGAO A GAS ENCANADO</v>
          </cell>
          <cell r="C5038" t="str">
            <v>UN</v>
          </cell>
        </row>
        <row r="5039">
          <cell r="A5039" t="str">
            <v>15.003.069-0</v>
          </cell>
          <cell r="B5039" t="str">
            <v>INSTALACAO E ASSENT. DE FOGAO A GAS LIQUEFEITO DE PETROLEO</v>
          </cell>
          <cell r="C5039" t="str">
            <v>UN</v>
          </cell>
        </row>
        <row r="5040">
          <cell r="A5040" t="str">
            <v>15.003.070-0</v>
          </cell>
          <cell r="B5040" t="str">
            <v>INSTALACAO E ASSENT. DE TANQUE DE SERV.</v>
          </cell>
          <cell r="C5040" t="str">
            <v>UN</v>
          </cell>
        </row>
        <row r="5041">
          <cell r="A5041" t="str">
            <v>15.003.073-0</v>
          </cell>
          <cell r="B5041" t="str">
            <v>INSTALACAO COMPLETA DE AQUECEDOR A GAS ENCANADO OU LIQUEFEITO DE PETROLEO</v>
          </cell>
          <cell r="C5041" t="str">
            <v>UN</v>
          </cell>
        </row>
        <row r="5042">
          <cell r="A5042" t="str">
            <v>15.003.074-0</v>
          </cell>
          <cell r="B5042" t="str">
            <v>INSTALACAO E ASSENTAMENTO DE BACIA TURCA</v>
          </cell>
          <cell r="C5042" t="str">
            <v>UN</v>
          </cell>
        </row>
        <row r="5043">
          <cell r="A5043" t="str">
            <v>15.003.075-0</v>
          </cell>
          <cell r="B5043" t="str">
            <v>INSTALACAO E ASSENT. DE CX. DE DESC. ELEVADA</v>
          </cell>
          <cell r="C5043" t="str">
            <v>UN</v>
          </cell>
        </row>
        <row r="5044">
          <cell r="A5044" t="str">
            <v>15.003.080-0</v>
          </cell>
          <cell r="B5044" t="str">
            <v>INSTALACAO E ASSENT. DE CX. DE DESC. DE EMBUTIR</v>
          </cell>
          <cell r="C5044" t="str">
            <v>UN</v>
          </cell>
        </row>
        <row r="5045">
          <cell r="A5045" t="str">
            <v>15.003.085-0</v>
          </cell>
          <cell r="B5045" t="str">
            <v>INSTALACAO E ASSENT. DE VALV. DE DESC.</v>
          </cell>
          <cell r="C5045" t="str">
            <v>UN</v>
          </cell>
        </row>
        <row r="5046">
          <cell r="A5046" t="str">
            <v>15.003.092-1</v>
          </cell>
          <cell r="B5046" t="str">
            <v>INSTALACAO E ASSENT. DE VASO SANIT. INDIVIDUAL, EM PAV. ELEVADO</v>
          </cell>
          <cell r="C5046" t="str">
            <v>UN</v>
          </cell>
        </row>
        <row r="5047">
          <cell r="A5047" t="str">
            <v>15.003.097-1</v>
          </cell>
          <cell r="B5047" t="str">
            <v>INSTALACAO E ASSENT. DE VASO SANIT. INDIVIDUAL EM PAV. TERREO</v>
          </cell>
          <cell r="C5047" t="str">
            <v>UN</v>
          </cell>
        </row>
        <row r="5048">
          <cell r="A5048" t="str">
            <v>15.003.100-0</v>
          </cell>
          <cell r="B5048" t="str">
            <v>INSTALACAO E ASSENT. DE 1 VASO SANIT. INDIVIDUAL EM PAV. TERREO</v>
          </cell>
          <cell r="C5048" t="str">
            <v>UN</v>
          </cell>
        </row>
        <row r="5049">
          <cell r="A5049" t="str">
            <v>15.003.106-1</v>
          </cell>
          <cell r="B5049" t="str">
            <v>INSTALACAO E ASSENT. DE 1 VASO SANIT. EM PAV. ELEVADO, PARTEDE 1 CONJ. DE 2 OU MAIS VASOS</v>
          </cell>
          <cell r="C5049" t="str">
            <v>UN</v>
          </cell>
        </row>
        <row r="5050">
          <cell r="A5050" t="str">
            <v>15.003.109-0</v>
          </cell>
          <cell r="B5050" t="str">
            <v>INSTALACAO E ASSENT. DE 1 VASO SANIT. EM PAV. TERREO, PARTEDE 1 CONJ. DE 2 OU MAIS VASOS, C/TUBO DE FºGALV. DE 3/4"</v>
          </cell>
          <cell r="C5050" t="str">
            <v>UN</v>
          </cell>
        </row>
        <row r="5051">
          <cell r="A5051" t="str">
            <v>15.003.111-1</v>
          </cell>
          <cell r="B5051" t="str">
            <v>INSTALACAO E ASSENT. DE 1 VASO SANIT. EM PAV. TERREO, PARTEDE 1 CONJ. DE 2 OU MAIS VASOS, C/TUBO DE FºGALV. DE 1.1/2"</v>
          </cell>
          <cell r="C5051" t="str">
            <v>UN</v>
          </cell>
        </row>
        <row r="5052">
          <cell r="A5052" t="str">
            <v>15.003.115-0</v>
          </cell>
          <cell r="B5052" t="str">
            <v>INSTALACAO E ASSENT. DE 1 LAVATORIO EM BATERIA</v>
          </cell>
          <cell r="C5052" t="str">
            <v>UN</v>
          </cell>
        </row>
        <row r="5053">
          <cell r="A5053" t="str">
            <v>15.003.116-0</v>
          </cell>
          <cell r="B5053" t="str">
            <v>INSTALACAO E ASSENT. DE BEBEDOURO TIPO CALHA, EM BATERIA</v>
          </cell>
          <cell r="C5053" t="str">
            <v>UN</v>
          </cell>
        </row>
        <row r="5054">
          <cell r="A5054" t="str">
            <v>15.003.120-0</v>
          </cell>
          <cell r="B5054" t="str">
            <v>INSTALACAO HIDR. E ASSENT. DE 1 CHUVEIRO, EM BATERIA</v>
          </cell>
          <cell r="C5054" t="str">
            <v>UN</v>
          </cell>
        </row>
        <row r="5055">
          <cell r="A5055" t="str">
            <v>15.003.121-0</v>
          </cell>
          <cell r="B5055" t="str">
            <v>INSTALACAO HIDR. E ASSENT. DE ATE 8 CHUVEIROS, EM BATERIA</v>
          </cell>
          <cell r="C5055" t="str">
            <v>UN</v>
          </cell>
        </row>
        <row r="5056">
          <cell r="A5056" t="str">
            <v>15.003.125-0</v>
          </cell>
          <cell r="B5056" t="str">
            <v>RALO SECO SIMPLES, DE FºFº, C/GRELHA E CAIXILHO DE METAL CROM.</v>
          </cell>
          <cell r="C5056" t="str">
            <v>UN</v>
          </cell>
        </row>
        <row r="5057">
          <cell r="A5057" t="str">
            <v>15.003.149-0</v>
          </cell>
          <cell r="B5057" t="str">
            <v>RALO SIFONADO SIMPLES, DE FºFº, EM PAV. ELEVADO, C/TAMPA CEGA</v>
          </cell>
          <cell r="C5057" t="str">
            <v>UN</v>
          </cell>
        </row>
        <row r="5058">
          <cell r="A5058" t="str">
            <v>15.003.150-1</v>
          </cell>
          <cell r="B5058" t="str">
            <v>RALO SIFONADO, EM PAV. ELEVADO, DE FºFº, C/GRELHA, DIST. DEATE 1,00M ENTRE CENTRO DO RALO E TUBO DE QUEDA</v>
          </cell>
          <cell r="C5058" t="str">
            <v>UN</v>
          </cell>
        </row>
        <row r="5059">
          <cell r="A5059" t="str">
            <v>15.003.151-1</v>
          </cell>
          <cell r="B5059" t="str">
            <v>RALO SIFONADO, EM PAV. ELEVADO, DE FºFº, C/GRELHA, DIST. DE2,00M ENTRE CENTRO DO RALO E TUBO DE QUEDA</v>
          </cell>
          <cell r="C5059" t="str">
            <v>UN</v>
          </cell>
        </row>
        <row r="5060">
          <cell r="A5060" t="str">
            <v>15.003.152-1</v>
          </cell>
          <cell r="B5060" t="str">
            <v>RALO SIFONADO, EM PAV. ELEVADO, DE FºFº, C/GRELHA, DIST. DE2,50M ENTRE CENTRO DO RALO E TUBO DE QUEDA</v>
          </cell>
          <cell r="C5060" t="str">
            <v>UN</v>
          </cell>
        </row>
        <row r="5061">
          <cell r="A5061" t="str">
            <v>15.003.153-1</v>
          </cell>
          <cell r="B5061" t="str">
            <v>RALO SIFONADO, EM PAV. ELEVADO, DE FºFº, C/GRELHA, DIST. DE3,00M ENTRE CENTRO DO RALO E TUBO DE QUEDA</v>
          </cell>
          <cell r="C5061" t="str">
            <v>UN</v>
          </cell>
        </row>
        <row r="5062">
          <cell r="A5062" t="str">
            <v>15.003.154-1</v>
          </cell>
          <cell r="B5062" t="str">
            <v>RALO SIFONADO, EM PAV. ELEVADO, DE FºFº, C/GRELHA, DIST. DE3,50M ENTRE CENTRO DO RALO E TUBO DE QUEDA</v>
          </cell>
          <cell r="C5062" t="str">
            <v>UN</v>
          </cell>
        </row>
        <row r="5063">
          <cell r="A5063" t="str">
            <v>15.003.169-0</v>
          </cell>
          <cell r="B5063" t="str">
            <v>RALO SIFONADO SIMPLES, DE FºFº, EM PAV. TERREO, C/TAMPA CEGA</v>
          </cell>
          <cell r="C5063" t="str">
            <v>UN</v>
          </cell>
        </row>
        <row r="5064">
          <cell r="A5064" t="str">
            <v>15.003.170-1</v>
          </cell>
          <cell r="B5064" t="str">
            <v>RALO SIFONADO EM PAV. TERREO, DE FºFº, C/GRELHA, DIST. DO TUBO DE VENTIL. AO CENTRO DO RALO DE ATE 1,00M</v>
          </cell>
          <cell r="C5064" t="str">
            <v>UN</v>
          </cell>
        </row>
        <row r="5065">
          <cell r="A5065" t="str">
            <v>15.003.171-1</v>
          </cell>
          <cell r="B5065" t="str">
            <v>RALO SIFONADO EM PAV. TERREO, DE FºFº, C/GRELHA, DIST. DO TUBO DE VENTIL. AO CENTRO DO RALO DE 2,00M</v>
          </cell>
          <cell r="C5065" t="str">
            <v>UN</v>
          </cell>
        </row>
        <row r="5066">
          <cell r="A5066" t="str">
            <v>15.003.172-1</v>
          </cell>
          <cell r="B5066" t="str">
            <v>RALO SIFONADO EM PAV. TERREO, DE FºFº, C/GRELHA, DIST. DO TUBO DE VENTIL. AO CENTRO DO RALO DE 2,50M</v>
          </cell>
          <cell r="C5066" t="str">
            <v>UN</v>
          </cell>
        </row>
        <row r="5067">
          <cell r="A5067" t="str">
            <v>15.003.173-1</v>
          </cell>
          <cell r="B5067" t="str">
            <v>RALO SIFONADO EM PAV. TERREO, DE FºFº, C/GRELHA, DIST. DO TUBO DE VENTIL. AO CENTRO DO RALO DE 3,00M</v>
          </cell>
          <cell r="C5067" t="str">
            <v>UN</v>
          </cell>
        </row>
        <row r="5068">
          <cell r="A5068" t="str">
            <v>15.003.174-1</v>
          </cell>
          <cell r="B5068" t="str">
            <v>RALO SIFONADO EM PAV. TERREO, DE FºFº, C/GRELHA, DIST. DO TUBO DE VENTIL. AO CENTRO DO RALO DE 3,50M</v>
          </cell>
          <cell r="C5068" t="str">
            <v>UN</v>
          </cell>
        </row>
        <row r="5069">
          <cell r="A5069" t="str">
            <v>15.003.175-0</v>
          </cell>
          <cell r="B5069" t="str">
            <v>TAMPA CEGA E CAIXILHO P/RALO SIFONADO</v>
          </cell>
          <cell r="C5069" t="str">
            <v>UN</v>
          </cell>
        </row>
        <row r="5070">
          <cell r="A5070" t="str">
            <v>15.003.176-0</v>
          </cell>
          <cell r="B5070" t="str">
            <v>GRELHA P/AGUAS PLUVIAIS, C/CAIXILHO DE 50 X 50CM</v>
          </cell>
          <cell r="C5070" t="str">
            <v>UN</v>
          </cell>
        </row>
        <row r="5071">
          <cell r="A5071" t="str">
            <v>15.003.177-0</v>
          </cell>
          <cell r="B5071" t="str">
            <v>RALO DE COBERTURA SEMI-ESFERICO, C/ 3"</v>
          </cell>
          <cell r="C5071" t="str">
            <v>UN</v>
          </cell>
        </row>
        <row r="5072">
          <cell r="A5072" t="str">
            <v>15.003.178-0</v>
          </cell>
          <cell r="B5072" t="str">
            <v>RALO DE COBERTURA SEMI-ESFERICO, C/ 4"</v>
          </cell>
          <cell r="C5072" t="str">
            <v>UN</v>
          </cell>
        </row>
        <row r="5073">
          <cell r="A5073" t="str">
            <v>15.003.179-0</v>
          </cell>
          <cell r="B5073" t="str">
            <v>RALO DE COBERTURA SEMI-ESFERICO, C/ 5"</v>
          </cell>
          <cell r="C5073" t="str">
            <v>UN</v>
          </cell>
        </row>
        <row r="5074">
          <cell r="A5074" t="str">
            <v>15.003.180-0</v>
          </cell>
          <cell r="B5074" t="str">
            <v>RALO DE COBERTURA SEMI-ESFERICO, C/ 6"</v>
          </cell>
          <cell r="C5074" t="str">
            <v>UN</v>
          </cell>
        </row>
        <row r="5075">
          <cell r="A5075" t="str">
            <v>15.003.181-0</v>
          </cell>
          <cell r="B5075" t="str">
            <v>GRELHA DE FERRO, 20 X 20CM P/RALO</v>
          </cell>
          <cell r="C5075" t="str">
            <v>UN</v>
          </cell>
        </row>
        <row r="5076">
          <cell r="A5076" t="str">
            <v>15.003.182-0</v>
          </cell>
          <cell r="B5076" t="str">
            <v>TUBO DE QUEDA DE FºFº DE 150MM, INCL. "T" SANIT.</v>
          </cell>
          <cell r="C5076" t="str">
            <v>M</v>
          </cell>
        </row>
        <row r="5077">
          <cell r="A5077" t="str">
            <v>15.003.184-1</v>
          </cell>
          <cell r="B5077" t="str">
            <v>TUBO DE QUEDA DE FºFº DE 100MM, INCL. "T" SANIT.</v>
          </cell>
          <cell r="C5077" t="str">
            <v>M</v>
          </cell>
        </row>
        <row r="5078">
          <cell r="A5078" t="str">
            <v>15.003.189-0</v>
          </cell>
          <cell r="B5078" t="str">
            <v>TUBO DE QUEDA DE FºFº DE 75MM, INCL. "T" SANIT.</v>
          </cell>
          <cell r="C5078" t="str">
            <v>M</v>
          </cell>
        </row>
        <row r="5079">
          <cell r="A5079" t="str">
            <v>15.003.211-0</v>
          </cell>
          <cell r="B5079" t="str">
            <v>LIGACAO A COLUNA DE GORDURA DE ESGOTO DE PIAS, EM TUBO DE FºFº DE 50MM, C/CONEXOES</v>
          </cell>
          <cell r="C5079" t="str">
            <v>UN</v>
          </cell>
        </row>
        <row r="5080">
          <cell r="A5080" t="str">
            <v>15.003.250-1</v>
          </cell>
          <cell r="B5080" t="str">
            <v>EXECUCAO DE 1 JUNTA ELASTICA EM TUBO DE FºFº, C/DIAM. DE 50MM</v>
          </cell>
          <cell r="C5080" t="str">
            <v>UN</v>
          </cell>
        </row>
        <row r="5081">
          <cell r="A5081" t="str">
            <v>15.003.251-0</v>
          </cell>
          <cell r="B5081" t="str">
            <v>EXECUCAO DE 1 JUNTA ELASTICA EM TUBO DE FºFº, C/DIAM. DE 75MM</v>
          </cell>
          <cell r="C5081" t="str">
            <v>UN</v>
          </cell>
        </row>
        <row r="5082">
          <cell r="A5082" t="str">
            <v>15.003.252-0</v>
          </cell>
          <cell r="B5082" t="str">
            <v>EXECUCAO DE 1 JUNTA ELASTICA EM TUBO DE FºFº, C/DIAM. DE 100MM</v>
          </cell>
          <cell r="C5082" t="str">
            <v>UN</v>
          </cell>
        </row>
        <row r="5083">
          <cell r="A5083" t="str">
            <v>15.003.253-0</v>
          </cell>
          <cell r="B5083" t="str">
            <v>EXECUCAO DE 1 JUNTA ELASTICA EM TUBO DE FºFº, C/DIAM. DE 150MM</v>
          </cell>
          <cell r="C5083" t="str">
            <v>UN</v>
          </cell>
        </row>
        <row r="5084">
          <cell r="A5084" t="str">
            <v>15.003.300-0</v>
          </cell>
          <cell r="B5084" t="str">
            <v>INSTALACAO E ASSENT., APARELHO AR CONDICIONADO TIPO PAREDE,EXCL. FORN. DO APARELHO</v>
          </cell>
          <cell r="C5084" t="str">
            <v>UN</v>
          </cell>
        </row>
        <row r="5085">
          <cell r="A5085" t="str">
            <v>15.003.301-0</v>
          </cell>
          <cell r="B5085" t="str">
            <v>INSTALACAO E ASSENT., APARELHO AR CONDICIONADO TIPO PAREDE,INSTAL. APARENTE, EXCL. FORN. APARELHO, INCL. ABRACADEIRAS</v>
          </cell>
          <cell r="C5085" t="str">
            <v>UN</v>
          </cell>
        </row>
        <row r="5086">
          <cell r="A5086" t="str">
            <v>15.003.305-0</v>
          </cell>
          <cell r="B5086" t="str">
            <v>INSTALACAO E ASSENT., BEBEDOURO ELETR., TIPO PRESSAO C/ FILTRO, EXCL. FORN. DO APARELHO</v>
          </cell>
          <cell r="C5086" t="str">
            <v>UN</v>
          </cell>
        </row>
        <row r="5087">
          <cell r="A5087" t="str">
            <v>15.003.350-0</v>
          </cell>
          <cell r="B5087" t="str">
            <v>SUPORTE C/ 2 CHUMBADORES, P/FIX. DE TUBUL. C/DIAM. INT. DE 1/2" ATE 1"</v>
          </cell>
          <cell r="C5087" t="str">
            <v>UN</v>
          </cell>
        </row>
        <row r="5088">
          <cell r="A5088" t="str">
            <v>15.003.351-0</v>
          </cell>
          <cell r="B5088" t="str">
            <v>SUPORTE DUPLO C/ 2 CHUMBADORES, P/FIX. DE 2 TUBUL., C/DIAM.INT. DE 1/2" ATE 1"</v>
          </cell>
          <cell r="C5088" t="str">
            <v>UN</v>
          </cell>
        </row>
        <row r="5089">
          <cell r="A5089" t="str">
            <v>15.003.352-0</v>
          </cell>
          <cell r="B5089" t="str">
            <v>SUPORTE C/ 2 CHUMBADORES, P/FIX. DE TUBUL., C/DIAM. INT. DE1.1/4" E 1.1/2"</v>
          </cell>
          <cell r="C5089" t="str">
            <v>UN</v>
          </cell>
        </row>
        <row r="5090">
          <cell r="A5090" t="str">
            <v>15.003.353-0</v>
          </cell>
          <cell r="B5090" t="str">
            <v>SUPORTE DUPLO C/ 2 CHUMBADORES, P/FIX. DE 2 TUBUL., C/DIAM.INT. DE 1.1/4" E 1.1/2"</v>
          </cell>
          <cell r="C5090" t="str">
            <v>UN</v>
          </cell>
        </row>
        <row r="5091">
          <cell r="A5091" t="str">
            <v>15.003.354-1</v>
          </cell>
          <cell r="B5091" t="str">
            <v>SUPORTE C/ 2 CHUMBADORES, P/FIX. DE TUBUL., C/DIAM. INT. DE2"</v>
          </cell>
          <cell r="C5091" t="str">
            <v>UN</v>
          </cell>
        </row>
        <row r="5092">
          <cell r="A5092" t="str">
            <v>15.003.355-0</v>
          </cell>
          <cell r="B5092" t="str">
            <v>SUPORTE DUPLO C/ 2 CHUMBADORES, P/FIX. DE 2 TUBUL., C/DIAM.INT. DE 2"</v>
          </cell>
          <cell r="C5092" t="str">
            <v>UN</v>
          </cell>
        </row>
        <row r="5093">
          <cell r="A5093" t="str">
            <v>15.003.356-1</v>
          </cell>
          <cell r="B5093" t="str">
            <v>SUPORTE C/ 2 CHUMBADORES, P/FIX. DE TUBUL., C/DIAM. INT. DE2.1/2" E 3"</v>
          </cell>
          <cell r="C5093" t="str">
            <v>UN</v>
          </cell>
        </row>
        <row r="5094">
          <cell r="A5094" t="str">
            <v>15.003.357-0</v>
          </cell>
          <cell r="B5094" t="str">
            <v>SUPORTE DUPLO C/ 2 CHUMBADORES, P/FIX. DE 2 TUBUL., C/DIAM.INT. DE 2.1/2" E 3"</v>
          </cell>
          <cell r="C5094" t="str">
            <v>UN</v>
          </cell>
        </row>
        <row r="5095">
          <cell r="A5095" t="str">
            <v>15.003.358-1</v>
          </cell>
          <cell r="B5095" t="str">
            <v>SUPORTE C/ 2 CHUMBADORES, P/FIX. DE TUBUL., C/DIAM. INT. DE4" E 6"</v>
          </cell>
          <cell r="C5095" t="str">
            <v>UN</v>
          </cell>
        </row>
        <row r="5096">
          <cell r="A5096" t="str">
            <v>15.003.359-0</v>
          </cell>
          <cell r="B5096" t="str">
            <v>SUPORTE DUPLO C/ 2 CHUMBADORES, P/FIX. DE 2 TUBUL., C/DIAM.INT. DE 4" E 6"</v>
          </cell>
          <cell r="C5096" t="str">
            <v>UN</v>
          </cell>
        </row>
        <row r="5097">
          <cell r="A5097" t="str">
            <v>15.003.360-0</v>
          </cell>
          <cell r="B5097" t="str">
            <v>ASSENTAMENTO DE LAVATORIO</v>
          </cell>
          <cell r="C5097" t="str">
            <v>UN</v>
          </cell>
        </row>
        <row r="5098">
          <cell r="A5098" t="str">
            <v>15.003.361-0</v>
          </cell>
          <cell r="B5098" t="str">
            <v>RETIRADA E REASSENTAM. DE LAVATORIO</v>
          </cell>
          <cell r="C5098" t="str">
            <v>UN</v>
          </cell>
        </row>
        <row r="5099">
          <cell r="A5099" t="str">
            <v>15.003.365-0</v>
          </cell>
          <cell r="B5099" t="str">
            <v>ASSENTAMENTO DE CX. DE DESC. ELEVADA EXT.</v>
          </cell>
          <cell r="C5099" t="str">
            <v>UN</v>
          </cell>
        </row>
        <row r="5100">
          <cell r="A5100" t="str">
            <v>15.003.370-0</v>
          </cell>
          <cell r="B5100" t="str">
            <v>FIXACAO ATRAVES DE PINOS CRAVADOS C/PISTOLA E FITA MET.RECARTILHADA,DE TUBUL.C/DIAM.INT. DE 1/2 A 4", P/INSTAL. APARENTE</v>
          </cell>
          <cell r="C5100" t="str">
            <v>UN</v>
          </cell>
        </row>
        <row r="5101">
          <cell r="A5101" t="str">
            <v>15.003.371-0</v>
          </cell>
          <cell r="B5101" t="str">
            <v>FIXACAO ATRAVES DE PINOS CRAVADOS C/PISTOLA E FITA MET. PERFURADA, DE TUBUL. C/DIAM. INT. DE 1/2 A 2", P/INSTAL.APARENTE</v>
          </cell>
          <cell r="C5101" t="str">
            <v>UN</v>
          </cell>
        </row>
        <row r="5102">
          <cell r="A5102" t="str">
            <v>15.003.372-0</v>
          </cell>
          <cell r="B5102" t="str">
            <v>FIXACAO ATRAVES DE PINOS CRAVADOS C/PISTOLA E FITA MET. PERFURADA, DE TUBUL. C/DIAM. INT. DE 1/2 A 4", P/INSTAL.APARENTE</v>
          </cell>
          <cell r="C5102" t="str">
            <v>UN</v>
          </cell>
        </row>
        <row r="5103">
          <cell r="A5103" t="str">
            <v>15.003.373-0</v>
          </cell>
          <cell r="B5103" t="str">
            <v>FIXACAO ATRAVES DE PINOS CRAVADOS C/PISTOLA E FITA MET. DE TUBUL. C/DIAM.INT. DE 2 A 6", P/UTILIZACAO EM INSTAL.ESPECIAL</v>
          </cell>
          <cell r="C5103" t="str">
            <v>UN</v>
          </cell>
        </row>
        <row r="5104">
          <cell r="A5104" t="str">
            <v>15.003.380-0</v>
          </cell>
          <cell r="B5104" t="str">
            <v>ASSENTAMENTO DE CHUVEIRO ELETR.</v>
          </cell>
          <cell r="C5104" t="str">
            <v>UN</v>
          </cell>
        </row>
        <row r="5105">
          <cell r="A5105" t="str">
            <v>15.003.390-0</v>
          </cell>
          <cell r="B5105" t="str">
            <v>ABRACADEIRA DE FIX., TIPO COPO, COMPOSTA DE CANOPLA E PARAFUSOS, NO DIAM. DE 1/2"</v>
          </cell>
          <cell r="C5105" t="str">
            <v>UN</v>
          </cell>
        </row>
        <row r="5106">
          <cell r="A5106" t="str">
            <v>15.003.391-0</v>
          </cell>
          <cell r="B5106" t="str">
            <v>ABRACADEIRA DE FIX., TIPO COPO, COMPOSTA DE CANOPLA E PARAFUSOS, NO DIAM. DE 3/4"</v>
          </cell>
          <cell r="C5106" t="str">
            <v>UN</v>
          </cell>
        </row>
        <row r="5107">
          <cell r="A5107" t="str">
            <v>15.003.392-0</v>
          </cell>
          <cell r="B5107" t="str">
            <v>ABRACADEIRA DE FIX., TIPO COPO, COMPOSTA DE CANOPLA E PARAFUSOS, NO DIAM. DE 1"</v>
          </cell>
          <cell r="C5107" t="str">
            <v>UN</v>
          </cell>
        </row>
        <row r="5108">
          <cell r="A5108" t="str">
            <v>15.003.393-0</v>
          </cell>
          <cell r="B5108" t="str">
            <v>ABRACADEIRA DE FIX., TIPO COPO, COMPOSTA DE CANOPLA E PARAFUSOS, NO DIAM. DE 1.1/4"</v>
          </cell>
          <cell r="C5108" t="str">
            <v>UN</v>
          </cell>
        </row>
        <row r="5109">
          <cell r="A5109" t="str">
            <v>15.003.394-0</v>
          </cell>
          <cell r="B5109" t="str">
            <v>ABRACADEIRA DE FIX., TIPO COPO, COMPOSTA DE CANOPLA E PARAFUSOS, NO DIAM. DE 1.1/2"</v>
          </cell>
          <cell r="C5109" t="str">
            <v>UN</v>
          </cell>
        </row>
        <row r="5110">
          <cell r="A5110" t="str">
            <v>15.003.395-0</v>
          </cell>
          <cell r="B5110" t="str">
            <v>ABRACADEIRA DE FIX., TIPO COPO, COMPOSTA DE CANOPLA E PARAFUSOS, NO DIAM. DE 2"</v>
          </cell>
          <cell r="C5110" t="str">
            <v>UN</v>
          </cell>
        </row>
        <row r="5111">
          <cell r="A5111" t="str">
            <v>15.003.396-0</v>
          </cell>
          <cell r="B5111" t="str">
            <v>ABRACADEIRA DE FIX., TIPO COPO, COMPOSTA DE CANOPLA E PARAFUSOS, NO DIAM. DE 2.1/2"</v>
          </cell>
          <cell r="C5111" t="str">
            <v>UN</v>
          </cell>
        </row>
        <row r="5112">
          <cell r="A5112" t="str">
            <v>15.003.397-0</v>
          </cell>
          <cell r="B5112" t="str">
            <v>ABRACADEIRA DE FIX., TIPO COPO, COMPOSTA DE CANOPLA E PARAFUSOS, NO DIAM. DE 3"</v>
          </cell>
          <cell r="C5112" t="str">
            <v>UN</v>
          </cell>
        </row>
        <row r="5113">
          <cell r="A5113" t="str">
            <v>15.003.398-0</v>
          </cell>
          <cell r="B5113" t="str">
            <v>ABRACADEIRA DE FIX., TIPO COPO, COMPOSTA DE CANOPLA E PARAFUSOS, NO DIAM. DE 4"</v>
          </cell>
          <cell r="C5113" t="str">
            <v>UN</v>
          </cell>
        </row>
        <row r="5114">
          <cell r="A5114" t="str">
            <v>15.003.400-0</v>
          </cell>
          <cell r="B5114" t="str">
            <v>RETIRADA E REASSENTAM. DE BIDE C/ 2 REGISTROS</v>
          </cell>
          <cell r="C5114" t="str">
            <v>UN</v>
          </cell>
        </row>
        <row r="5115">
          <cell r="A5115" t="str">
            <v>15.003.405-0</v>
          </cell>
          <cell r="B5115" t="str">
            <v>ASSENTAMENTO DE VASO SANIT.</v>
          </cell>
          <cell r="C5115" t="str">
            <v>UN</v>
          </cell>
        </row>
        <row r="5116">
          <cell r="A5116" t="str">
            <v>15.003.410-0</v>
          </cell>
          <cell r="B5116" t="str">
            <v>RETIRADA E REASSENTAM. DE VASO SANIT.</v>
          </cell>
          <cell r="C5116" t="str">
            <v>UN</v>
          </cell>
        </row>
        <row r="5117">
          <cell r="A5117" t="str">
            <v>15.003.415-0</v>
          </cell>
          <cell r="B5117" t="str">
            <v>RETIRADA E REASSENTAM. DE VALV. DE DESC.</v>
          </cell>
          <cell r="C5117" t="str">
            <v>UN</v>
          </cell>
        </row>
        <row r="5118">
          <cell r="A5118" t="str">
            <v>15.003.420-0</v>
          </cell>
          <cell r="B5118" t="str">
            <v>RETIRADA E REASSENTAM. DE TUBO VENTILADOR, DE CIM. AMIANTO,C/DIAM. DE 3"</v>
          </cell>
          <cell r="C5118" t="str">
            <v>M</v>
          </cell>
        </row>
        <row r="5119">
          <cell r="A5119" t="str">
            <v>15.003.421-0</v>
          </cell>
          <cell r="B5119" t="str">
            <v>RETIRADA E REASSENTAM. DE TUBO VENTILADOR, DE CIM. AMIANTO,C/DIAM. DE 4"</v>
          </cell>
          <cell r="C5119" t="str">
            <v>M</v>
          </cell>
        </row>
        <row r="5120">
          <cell r="A5120" t="str">
            <v>15.003.500-0</v>
          </cell>
          <cell r="B5120" t="str">
            <v>UNIDADE DE REF. P/INSTAL. HIDRO-SANIT., EM TUBOS DE FºGALV.</v>
          </cell>
          <cell r="C5120" t="str">
            <v>UR</v>
          </cell>
        </row>
        <row r="5121">
          <cell r="A5121" t="str">
            <v>15.003.606-0</v>
          </cell>
          <cell r="B5121" t="str">
            <v>INSTALACAO E ASSENT. DE TUBUL. E CONEXOES VERT. P/INSTAL. HIDR. EM BL. DE APART. PADRAO CEHAB, TIPO B 39</v>
          </cell>
          <cell r="C5121" t="str">
            <v>UN</v>
          </cell>
        </row>
        <row r="5122">
          <cell r="A5122" t="str">
            <v>15.003.630-0</v>
          </cell>
          <cell r="B5122" t="str">
            <v>INSTALACAO E ASSENT. DE EQUIP. HIDR. DE COMBATE A INCENDIO P/PREDIO PADRAO CEHAB, TIPO B 39</v>
          </cell>
          <cell r="C5122" t="str">
            <v>UN</v>
          </cell>
        </row>
        <row r="5123">
          <cell r="A5123" t="str">
            <v>15.003.635-0</v>
          </cell>
          <cell r="B5123" t="str">
            <v>INSTALACAO E ASSENT. DE PRUMADA P/INST. HIDR. EM BL. DE APART. PADRAO CEHAB, TIPO B 50</v>
          </cell>
          <cell r="C5123" t="str">
            <v>UN</v>
          </cell>
        </row>
        <row r="5124">
          <cell r="A5124" t="str">
            <v>15.003.640-0</v>
          </cell>
          <cell r="B5124" t="str">
            <v>INSTALACAO E ASSENT. DE EQUIP. HIDR. CONTRA INCENDIO P/PREDIO PADRAO CEHAB, TIPO B 50</v>
          </cell>
          <cell r="C5124" t="str">
            <v>UN</v>
          </cell>
        </row>
        <row r="5125">
          <cell r="A5125" t="str">
            <v>15.003.645-0</v>
          </cell>
          <cell r="B5125" t="str">
            <v>INSTALACAO E ASSENT. DE EQUIP. DE PRESSURIZACAO P/SISTEMA CONTRA INCENDIO EM BL. DE APART. PADRAO CEHAB, TIPO B 50</v>
          </cell>
          <cell r="C5125" t="str">
            <v>UN</v>
          </cell>
        </row>
        <row r="5126">
          <cell r="A5126" t="str">
            <v>15.003.700-0</v>
          </cell>
          <cell r="B5126" t="str">
            <v>INSTALACAO E ASSENT. DE TUBUL. E CONEXOES P/FORN. DE GAS, INCL. ARMARIO P/MEDIDORES, EM PREDIOS PADRAO CEHAB, TIPO B 39</v>
          </cell>
          <cell r="C5126" t="str">
            <v>UN</v>
          </cell>
        </row>
        <row r="5127">
          <cell r="A5127" t="str">
            <v>15.003.702-0</v>
          </cell>
          <cell r="B5127" t="str">
            <v>INSTALACAO E ASSENT. DE TUBUL. E CONEXOES P/FORN. DE GAS, INCL. ARMARIO P/MEDIDORES, EM PREDIOS PADRAO CEHAB, TIPO B 50</v>
          </cell>
          <cell r="C5127" t="str">
            <v>UN</v>
          </cell>
        </row>
        <row r="5128">
          <cell r="A5128" t="str">
            <v>15.003.704-0</v>
          </cell>
          <cell r="B5128" t="str">
            <v>INSTALACAO E ASSENT. DE TUBUL. E CONEXOES, DE ENTRADA DE AGUA EM CASAS PADRAO CEHAB, TIPO RJ 35 20</v>
          </cell>
          <cell r="C5128" t="str">
            <v>UN</v>
          </cell>
        </row>
        <row r="5129">
          <cell r="A5129" t="str">
            <v>15.003.706-0</v>
          </cell>
          <cell r="B5129" t="str">
            <v>INSTALACAO E ASSENT. DE TUBUL. E CONEXOES, DE ENTRADA DE AGUA EM CASAS PADRAO CEHAB</v>
          </cell>
          <cell r="C5129" t="str">
            <v>UN</v>
          </cell>
        </row>
        <row r="5130">
          <cell r="A5130" t="str">
            <v>15.003.999-0</v>
          </cell>
          <cell r="B5130" t="str">
            <v>FAMILIA 15.003BARRILETES.</v>
          </cell>
        </row>
        <row r="5131">
          <cell r="A5131" t="str">
            <v>15.004.010-0</v>
          </cell>
          <cell r="B5131" t="str">
            <v>ALCA P/BARRILETE DE DISTRIB., EM TUBO PVC DE 50MM</v>
          </cell>
          <cell r="C5131" t="str">
            <v>UN</v>
          </cell>
        </row>
        <row r="5132">
          <cell r="A5132" t="str">
            <v>15.004.011-0</v>
          </cell>
          <cell r="B5132" t="str">
            <v>ALCA P/BARRILETE DE DISTRIB., EM TUBO PVC DE 60MM</v>
          </cell>
          <cell r="C5132" t="str">
            <v>UN</v>
          </cell>
        </row>
        <row r="5133">
          <cell r="A5133" t="str">
            <v>15.004.012-0</v>
          </cell>
          <cell r="B5133" t="str">
            <v>ALCA P/BARRILETE DE DISTRIB., EM TUBO PVC DE 75MM</v>
          </cell>
          <cell r="C5133" t="str">
            <v>UN</v>
          </cell>
        </row>
        <row r="5134">
          <cell r="A5134" t="str">
            <v>15.004.013-0</v>
          </cell>
          <cell r="B5134" t="str">
            <v>ALCA P/BARRILETE DE DISTRIB., EM TUBO PVC DE 85MM</v>
          </cell>
          <cell r="C5134" t="str">
            <v>UN</v>
          </cell>
        </row>
        <row r="5135">
          <cell r="A5135" t="str">
            <v>15.004.014-0</v>
          </cell>
          <cell r="B5135" t="str">
            <v>ALCA P/BARRILETE DE DISTRIB., EM TUBO PVC DE 110MM</v>
          </cell>
          <cell r="C5135" t="str">
            <v>UN</v>
          </cell>
        </row>
        <row r="5136">
          <cell r="A5136" t="str">
            <v>15.004.023-0</v>
          </cell>
          <cell r="B5136" t="str">
            <v>COLUNA DE PVC, C/DIAM. DE 25MM</v>
          </cell>
          <cell r="C5136" t="str">
            <v>M</v>
          </cell>
        </row>
        <row r="5137">
          <cell r="A5137" t="str">
            <v>15.004.024-0</v>
          </cell>
          <cell r="B5137" t="str">
            <v>COLUNA DE PVC, C/DIAM. DE 32MM</v>
          </cell>
          <cell r="C5137" t="str">
            <v>M</v>
          </cell>
        </row>
        <row r="5138">
          <cell r="A5138" t="str">
            <v>15.004.025-0</v>
          </cell>
          <cell r="B5138" t="str">
            <v>COLUNA DE PVC, C/DIAM. DE 40MM</v>
          </cell>
          <cell r="C5138" t="str">
            <v>M</v>
          </cell>
        </row>
        <row r="5139">
          <cell r="A5139" t="str">
            <v>15.004.026-0</v>
          </cell>
          <cell r="B5139" t="str">
            <v>COLUNA DE PVC, C/DIAM. DE 50MM</v>
          </cell>
          <cell r="C5139" t="str">
            <v>M</v>
          </cell>
        </row>
        <row r="5140">
          <cell r="A5140" t="str">
            <v>15.004.027-0</v>
          </cell>
          <cell r="B5140" t="str">
            <v>COLUNA DE PVC, C/DIAM. DE 60MM</v>
          </cell>
          <cell r="C5140" t="str">
            <v>M</v>
          </cell>
        </row>
        <row r="5141">
          <cell r="A5141" t="str">
            <v>15.004.028-0</v>
          </cell>
          <cell r="B5141" t="str">
            <v>COLUNA DE PVC, C/DIAM. DE 75MM</v>
          </cell>
          <cell r="C5141" t="str">
            <v>M</v>
          </cell>
        </row>
        <row r="5142">
          <cell r="A5142" t="str">
            <v>15.004.045-0</v>
          </cell>
          <cell r="B5142" t="str">
            <v>INSTALACAO E ASSENT. DE CHUVEIRO</v>
          </cell>
          <cell r="C5142" t="str">
            <v>UN</v>
          </cell>
        </row>
        <row r="5143">
          <cell r="A5143" t="str">
            <v>15.004.046-0</v>
          </cell>
          <cell r="B5143" t="str">
            <v>INSTALACAO E ASSENT. DE CHUVEIRO ELETR.</v>
          </cell>
          <cell r="C5143" t="str">
            <v>UN</v>
          </cell>
        </row>
        <row r="5144">
          <cell r="A5144" t="str">
            <v>15.004.050-0</v>
          </cell>
          <cell r="B5144" t="str">
            <v>INSTALACAO E ASSENT. DE MICTORIO</v>
          </cell>
          <cell r="C5144" t="str">
            <v>UN</v>
          </cell>
        </row>
        <row r="5145">
          <cell r="A5145" t="str">
            <v>15.004.053-0</v>
          </cell>
          <cell r="B5145" t="str">
            <v>INSTALACAO E ASSENT. DE MICTORIO TIPO CALHA</v>
          </cell>
          <cell r="C5145" t="str">
            <v>UN</v>
          </cell>
        </row>
        <row r="5146">
          <cell r="A5146" t="str">
            <v>15.004.055-0</v>
          </cell>
          <cell r="B5146" t="str">
            <v>INSTALACAO E ASSENT. DE BANHEIRA</v>
          </cell>
          <cell r="C5146" t="str">
            <v>UN</v>
          </cell>
        </row>
        <row r="5147">
          <cell r="A5147" t="str">
            <v>15.004.058-0</v>
          </cell>
          <cell r="B5147" t="str">
            <v>INSTALACAO E ASSENT. DE BIDE</v>
          </cell>
          <cell r="C5147" t="str">
            <v>UN</v>
          </cell>
        </row>
        <row r="5148">
          <cell r="A5148" t="str">
            <v>15.004.059-0</v>
          </cell>
          <cell r="B5148" t="str">
            <v>INSTALACAO E ASSENT. DE DUCHINHA MANUAL P/BANHEIRO</v>
          </cell>
          <cell r="C5148" t="str">
            <v>UN</v>
          </cell>
        </row>
        <row r="5149">
          <cell r="A5149" t="str">
            <v>15.004.060-1</v>
          </cell>
          <cell r="B5149" t="str">
            <v>INSTALACAO E ASSENT. DE PIA C/ 1 CUBA</v>
          </cell>
          <cell r="C5149" t="str">
            <v>UN</v>
          </cell>
        </row>
        <row r="5150">
          <cell r="A5150" t="str">
            <v>15.004.061-0</v>
          </cell>
          <cell r="B5150" t="str">
            <v>INSTALACAO E ASSENT. DE PIA C/ 2 CUBAS</v>
          </cell>
          <cell r="C5150" t="str">
            <v>UN</v>
          </cell>
        </row>
        <row r="5151">
          <cell r="A5151" t="str">
            <v>15.004.062-0</v>
          </cell>
          <cell r="B5151" t="str">
            <v>INSTALACAO E ASSENT. DE PIA C/CUBA DUPLA</v>
          </cell>
          <cell r="C5151" t="str">
            <v>UN</v>
          </cell>
        </row>
        <row r="5152">
          <cell r="A5152" t="str">
            <v>15.004.063-0</v>
          </cell>
          <cell r="B5152" t="str">
            <v>INSTALACAO E ASSENT. DE LAVATORIO DE 1 TORNEIRA</v>
          </cell>
          <cell r="C5152" t="str">
            <v>UN</v>
          </cell>
        </row>
        <row r="5153">
          <cell r="A5153" t="str">
            <v>15.004.064-0</v>
          </cell>
          <cell r="B5153" t="str">
            <v>INSTALACAO E ASSENT. DE LAVATORIO DE 2 TORNEIRAS</v>
          </cell>
          <cell r="C5153" t="str">
            <v>UN</v>
          </cell>
        </row>
        <row r="5154">
          <cell r="A5154" t="str">
            <v>15.004.065-0</v>
          </cell>
          <cell r="B5154" t="str">
            <v>INSTALACAO E ASSENT. DE FILTRO RESIDENCIAL</v>
          </cell>
          <cell r="C5154" t="str">
            <v>UN</v>
          </cell>
        </row>
        <row r="5155">
          <cell r="A5155" t="str">
            <v>15.004.067-0</v>
          </cell>
          <cell r="B5155" t="str">
            <v>INSTALACAO E ASSENT. DE FILTRO INDUSTRIAL</v>
          </cell>
          <cell r="C5155" t="str">
            <v>UN</v>
          </cell>
        </row>
        <row r="5156">
          <cell r="A5156" t="str">
            <v>15.004.070-0</v>
          </cell>
          <cell r="B5156" t="str">
            <v>INSTALACAO E ASSENT. DE TANQUE DE SERV.</v>
          </cell>
          <cell r="C5156" t="str">
            <v>UN</v>
          </cell>
        </row>
        <row r="5157">
          <cell r="A5157" t="str">
            <v>15.004.074-0</v>
          </cell>
          <cell r="B5157" t="str">
            <v>INSTALACAO E ASSENT. DE BACIA TURCA</v>
          </cell>
          <cell r="C5157" t="str">
            <v>UN</v>
          </cell>
        </row>
        <row r="5158">
          <cell r="A5158" t="str">
            <v>15.004.075-0</v>
          </cell>
          <cell r="B5158" t="str">
            <v>INSTALACAO E ASSENT. DE CX. DE DESC. ELEVADA</v>
          </cell>
          <cell r="C5158" t="str">
            <v>UN</v>
          </cell>
        </row>
        <row r="5159">
          <cell r="A5159" t="str">
            <v>15.004.076-0</v>
          </cell>
          <cell r="B5159" t="str">
            <v>REPARO DE VALV. DE DESC.</v>
          </cell>
          <cell r="C5159" t="str">
            <v>UN</v>
          </cell>
        </row>
        <row r="5160">
          <cell r="A5160" t="str">
            <v>15.004.080-0</v>
          </cell>
          <cell r="B5160" t="str">
            <v>INSTALACAO E ASSENT. DE CX. DE DESC. DE EMBUTIR</v>
          </cell>
          <cell r="C5160" t="str">
            <v>UN</v>
          </cell>
        </row>
        <row r="5161">
          <cell r="A5161" t="str">
            <v>15.004.085-0</v>
          </cell>
          <cell r="B5161" t="str">
            <v>INSTALACAO E ASSENT. DE VALV. DE DESC.</v>
          </cell>
          <cell r="C5161" t="str">
            <v>UN</v>
          </cell>
        </row>
        <row r="5162">
          <cell r="A5162" t="str">
            <v>15.004.086-0</v>
          </cell>
          <cell r="B5162" t="str">
            <v>REPARO EM CX. DE DESC. ELEVADA</v>
          </cell>
          <cell r="C5162" t="str">
            <v>UN</v>
          </cell>
        </row>
        <row r="5163">
          <cell r="A5163" t="str">
            <v>15.004.102-1</v>
          </cell>
          <cell r="B5163" t="str">
            <v>INSTALACAO E ASSENT. DE VASO SANIT. INDIVIDUAL, EM PAV. ELEVADO,M C/TUBO PVC DE 50MM</v>
          </cell>
          <cell r="C5163" t="str">
            <v>UN</v>
          </cell>
        </row>
        <row r="5164">
          <cell r="A5164" t="str">
            <v>15.004.105-0</v>
          </cell>
          <cell r="B5164" t="str">
            <v>INSTALACAO E ASSENT. DE VASO SANIT. INDIVIDUAL EM PAV. TERREO, C/TUBO DE PVC DE 50MM</v>
          </cell>
          <cell r="C5164" t="str">
            <v>UN</v>
          </cell>
        </row>
        <row r="5165">
          <cell r="A5165" t="str">
            <v>15.004.108-0</v>
          </cell>
          <cell r="B5165" t="str">
            <v>INSTALACAO E ASSENT. DE VASO SANIT. INDIVIDUAL EM PAV. TERREO, C/ TUBO PVC DE 25MM</v>
          </cell>
          <cell r="C5165" t="str">
            <v>UN</v>
          </cell>
        </row>
        <row r="5166">
          <cell r="A5166" t="str">
            <v>15.004.125-0</v>
          </cell>
          <cell r="B5166" t="str">
            <v>INSTALACAO E ASSENT. DE VASO SANIT. EM PAV. ELEVADO, PARTE DE 1 CONJ. DE 2 OU MAIS VASOS, C/TUBO PVC DE 50MM</v>
          </cell>
          <cell r="C5166" t="str">
            <v>UN</v>
          </cell>
        </row>
        <row r="5167">
          <cell r="A5167" t="str">
            <v>15.004.130-0</v>
          </cell>
          <cell r="B5167" t="str">
            <v>INSTALACAO E ASSENT. DE VASO SANIT. EM PAV. TERREO, PARTE DE1 CONJ. DE 2 OU MAIS VASOS, C/ TUBO PVC DE 50MM</v>
          </cell>
          <cell r="C5167" t="str">
            <v>UN</v>
          </cell>
        </row>
        <row r="5168">
          <cell r="A5168" t="str">
            <v>15.004.131-0</v>
          </cell>
          <cell r="B5168" t="str">
            <v>INSTALACAO E ASSENT. DE VASO SANIT. EM PAV. TERREO, PARTE DE1 CONJ. DE 2 OU MAIS VASOS, C/TUBO PVC DE 25MM</v>
          </cell>
          <cell r="C5168" t="str">
            <v>UN</v>
          </cell>
        </row>
        <row r="5169">
          <cell r="A5169" t="str">
            <v>15.004.150-0</v>
          </cell>
          <cell r="B5169" t="str">
            <v>INSTALACAO E ASSENT. DE LAVATORIO OU APARELHO DE INSTAL. SEMELHANTE, EM BATERIA</v>
          </cell>
          <cell r="C5169" t="str">
            <v>UN</v>
          </cell>
        </row>
        <row r="5170">
          <cell r="A5170" t="str">
            <v>15.004.151-0</v>
          </cell>
          <cell r="B5170" t="str">
            <v>INSTALACAO E ASSENT. DE BEBEDOURO TIPO CALHA, EM BATERIA C/1 PONTO A CADA 50CM</v>
          </cell>
          <cell r="C5170" t="str">
            <v>UN</v>
          </cell>
        </row>
        <row r="5171">
          <cell r="A5171" t="str">
            <v>15.004.160-0</v>
          </cell>
          <cell r="B5171" t="str">
            <v>INSTALACAO HIDR. E ASSENT. DE 1 CHUVEIRO EM BATERIA, ATE 4 CHUVEIROS</v>
          </cell>
          <cell r="C5171" t="str">
            <v>UN</v>
          </cell>
        </row>
        <row r="5172">
          <cell r="A5172" t="str">
            <v>15.004.161-0</v>
          </cell>
          <cell r="B5172" t="str">
            <v>INSTALACAO HIDR. E ASSENT. DE 1 CHUVEIRO EM BATERIA, ATE 8 CHUVEIROS</v>
          </cell>
          <cell r="C5172" t="str">
            <v>UN</v>
          </cell>
        </row>
        <row r="5173">
          <cell r="A5173" t="str">
            <v>15.004.170-0</v>
          </cell>
          <cell r="B5173" t="str">
            <v>RALO SECO (SIMPLES) DE PVC, DE ALT. REGULAVEL, C/GRELHA</v>
          </cell>
          <cell r="C5173" t="str">
            <v>UN</v>
          </cell>
        </row>
        <row r="5174">
          <cell r="A5174" t="str">
            <v>15.004.175-1</v>
          </cell>
          <cell r="B5174" t="str">
            <v>RALO SIFONADO DE PVC RIGIDO EM PAV. ELEVADO, C/SAIDA DE 75MM, GRELHA REDONDA E PORTA GRELHA</v>
          </cell>
          <cell r="C5174" t="str">
            <v>UN</v>
          </cell>
        </row>
        <row r="5175">
          <cell r="A5175" t="str">
            <v>15.004.176-0</v>
          </cell>
          <cell r="B5175" t="str">
            <v>CAIXA SIFONADA DE PVC, EM PAV. ELEVADO, C/TAMPA CEGA, C/ 1 ENTRADA DE 40MM E SAIDA DE 50MM</v>
          </cell>
          <cell r="C5175" t="str">
            <v>UN</v>
          </cell>
        </row>
        <row r="5176">
          <cell r="A5176" t="str">
            <v>15.004.180-0</v>
          </cell>
          <cell r="B5176" t="str">
            <v>RALO SIFONADO DE PVC RIGIDO EM PAV. TERREO, C/SAIDA DE 75MM,GRELHA REDONDA E PORTA GRELHA</v>
          </cell>
          <cell r="C5176" t="str">
            <v>UN</v>
          </cell>
        </row>
        <row r="5177">
          <cell r="A5177" t="str">
            <v>15.004.181-0</v>
          </cell>
          <cell r="B5177" t="str">
            <v>CAIXA SIFONADA DE PVC EM PAV. TERREO, C/TAMPA CEGA, C/ 1 ENTRADA DE 40MM E SAIDA DE 50MM</v>
          </cell>
          <cell r="C5177" t="str">
            <v>UN</v>
          </cell>
        </row>
        <row r="5178">
          <cell r="A5178" t="str">
            <v>15.004.190-0</v>
          </cell>
          <cell r="B5178" t="str">
            <v>LIGACAO A COLUNA DE GORDURA DE ESG. DE PIAS EM TUBO DE PVC,DIAM. DE 50MM, C/CONEXOES</v>
          </cell>
          <cell r="C5178" t="str">
            <v>UN</v>
          </cell>
        </row>
        <row r="5179">
          <cell r="A5179" t="str">
            <v>15.004.200-0</v>
          </cell>
          <cell r="B5179" t="str">
            <v>TUBO DE QUEDA EM PVC, DE 150MM, INCL. "T" SANIT.</v>
          </cell>
          <cell r="C5179" t="str">
            <v>M</v>
          </cell>
        </row>
        <row r="5180">
          <cell r="A5180" t="str">
            <v>15.004.202-0</v>
          </cell>
          <cell r="B5180" t="str">
            <v>TUBO DE QUEDA EM PVC, DE 100MM, INCL."T" SANIT.</v>
          </cell>
          <cell r="C5180" t="str">
            <v>M</v>
          </cell>
        </row>
        <row r="5181">
          <cell r="A5181" t="str">
            <v>15.004.204-0</v>
          </cell>
          <cell r="B5181" t="str">
            <v>TUBO DE QUEDA EM PVC, DE 75MM, INCL. "T" SANIT.</v>
          </cell>
          <cell r="C5181" t="str">
            <v>M</v>
          </cell>
        </row>
        <row r="5182">
          <cell r="A5182" t="str">
            <v>15.004.210-0</v>
          </cell>
          <cell r="B5182" t="str">
            <v>TUBO P/VENTIL. EM PVC, DE 100MM</v>
          </cell>
          <cell r="C5182" t="str">
            <v>M</v>
          </cell>
        </row>
        <row r="5183">
          <cell r="A5183" t="str">
            <v>15.004.212-0</v>
          </cell>
          <cell r="B5183" t="str">
            <v>TUBO P/VENTIL. EM PVC, DE 75MM</v>
          </cell>
          <cell r="C5183" t="str">
            <v>M</v>
          </cell>
        </row>
        <row r="5184">
          <cell r="A5184" t="str">
            <v>15.004.220-0</v>
          </cell>
          <cell r="B5184" t="str">
            <v>TUBO DE QUEDA EM PVC REFORCADO, DE 150MM, INCL. "T" SANIT.</v>
          </cell>
          <cell r="C5184" t="str">
            <v>M</v>
          </cell>
        </row>
        <row r="5185">
          <cell r="A5185" t="str">
            <v>15.004.222-0</v>
          </cell>
          <cell r="B5185" t="str">
            <v>TUBO DE QUEDA EM PVC REFORCADO, DE 100MM, INCL. "T" SANIT.</v>
          </cell>
          <cell r="C5185" t="str">
            <v>M</v>
          </cell>
        </row>
        <row r="5186">
          <cell r="A5186" t="str">
            <v>15.004.224-0</v>
          </cell>
          <cell r="B5186" t="str">
            <v>TUBO DE QUEDA EM PVC REFORCADO, DE 75MM, INCL. "T" SANIT.</v>
          </cell>
          <cell r="C5186" t="str">
            <v>M</v>
          </cell>
        </row>
        <row r="5187">
          <cell r="A5187" t="str">
            <v>15.004.250-0</v>
          </cell>
          <cell r="B5187" t="str">
            <v>INSTALACAO E ASSENT., APARELHO AR CONDICIONADO TIPO PAREDE,EXCL. FORN. APARELHO</v>
          </cell>
          <cell r="C5187" t="str">
            <v>UN</v>
          </cell>
        </row>
        <row r="5188">
          <cell r="A5188" t="str">
            <v>15.004.251-0</v>
          </cell>
          <cell r="B5188" t="str">
            <v>APARELHO DE AR CONDICIONADO, TIPO PAREDE, EXCL. FORN. DO APARELHO. INSTAL. APARENTE, INCL.ABRACADEIRAS. INSTAL.E ASSENT.</v>
          </cell>
          <cell r="C5188" t="str">
            <v>UN</v>
          </cell>
        </row>
        <row r="5189">
          <cell r="A5189" t="str">
            <v>15.004.255-0</v>
          </cell>
          <cell r="B5189" t="str">
            <v>INSTALACAO E ASSENT., BEBEDOURO ELETR., TIPO PRESSAO C/ FILTRO, EXCL. FORN. DO APARELHO</v>
          </cell>
          <cell r="C5189" t="str">
            <v>UN</v>
          </cell>
        </row>
        <row r="5190">
          <cell r="A5190" t="str">
            <v>15.004.400-0</v>
          </cell>
          <cell r="B5190" t="str">
            <v>INSTALACAO E ASSENT. DE EQUIP. SANIT. EM CASAS PADRAO CEHAB</v>
          </cell>
          <cell r="C5190" t="str">
            <v>UN</v>
          </cell>
        </row>
        <row r="5191">
          <cell r="A5191" t="str">
            <v>15.004.402-0</v>
          </cell>
          <cell r="B5191" t="str">
            <v>INSTALACAO E ASSENT. DE EQUIP. SANIT. EM BL. DE APART. PADRAO CEHAB, TIPO B 39/50</v>
          </cell>
          <cell r="C5191" t="str">
            <v>UN</v>
          </cell>
        </row>
        <row r="5192">
          <cell r="A5192" t="str">
            <v>15.004.404-0</v>
          </cell>
          <cell r="B5192" t="str">
            <v>INSTALACAO E ASSENT. DE EQUIP. P/ 1 UN. SANIT. EM EDIF. PADRAO CEHAB</v>
          </cell>
          <cell r="C5192" t="str">
            <v>UN</v>
          </cell>
        </row>
        <row r="5193">
          <cell r="A5193" t="str">
            <v>15.004.406-0</v>
          </cell>
          <cell r="B5193" t="str">
            <v>INSTALACAO E ASSENT. DE EQUIP. SANIT. ("PAI" INCOMPLETA) EMEDIF. PADRAO CEHAB</v>
          </cell>
          <cell r="C5193" t="str">
            <v>UN</v>
          </cell>
        </row>
        <row r="5194">
          <cell r="A5194" t="str">
            <v>15.004.408-0</v>
          </cell>
          <cell r="B5194" t="str">
            <v>INSTALACAO E ASSENT. DE EQUIP. SANIT. ("PAI" COMPLETA) EM EDIF. PADRAO CEHAB</v>
          </cell>
          <cell r="C5194" t="str">
            <v>UN</v>
          </cell>
        </row>
        <row r="5195">
          <cell r="A5195" t="str">
            <v>15.004.412-0</v>
          </cell>
          <cell r="B5195" t="str">
            <v>INSTALACAO E ASSENT. DE TUBUL. HORIZ., ESGOTO PRIMARIO, EM PAV. TIPO, P/BL. DE APART. PADRAO CEHAB, TIPO B 39</v>
          </cell>
          <cell r="C5195" t="str">
            <v>UN</v>
          </cell>
        </row>
        <row r="5196">
          <cell r="A5196" t="str">
            <v>15.004.422-0</v>
          </cell>
          <cell r="B5196" t="str">
            <v>INSTALACAO E ASSENT. DE RAMAIS P/ESGOTO PRIMARIO E SECUNDARIO, NO PAV. TERREO, P/BL. DE APART. PADRAO CEHAB, TIPO B 39</v>
          </cell>
          <cell r="C5196" t="str">
            <v>UN</v>
          </cell>
        </row>
        <row r="5197">
          <cell r="A5197" t="str">
            <v>15.004.430-0</v>
          </cell>
          <cell r="B5197" t="str">
            <v>INSTALACAO E ASSENT. DAS TUBUL. VERT. DE ESGOTO PRIMARIO, P/BL. DE APART. PADRAO CEHAB, TIPO B 50</v>
          </cell>
          <cell r="C5197" t="str">
            <v>UN</v>
          </cell>
        </row>
        <row r="5198">
          <cell r="A5198" t="str">
            <v>15.004.432-0</v>
          </cell>
          <cell r="B5198" t="str">
            <v>INSTALACAO E ASSENT. DAS TUBUL. HORIZ. DE ESGOTO PRIMARIO, EM PAV. TIPO, P/BL. DE APART. PADRAO CEHAB, TIPO B 50</v>
          </cell>
          <cell r="C5198" t="str">
            <v>UN</v>
          </cell>
        </row>
        <row r="5199">
          <cell r="A5199" t="str">
            <v>15.004.434-0</v>
          </cell>
          <cell r="B5199" t="str">
            <v>INSTALACAO E ASSENT. DAS TUBUL. HORIZ. DE ESGOTO PRIMARIO, NOS PAV. TERREOS, P/BL. DE APART. PADRAO CEHAB, TIPO B 50</v>
          </cell>
          <cell r="C5199" t="str">
            <v>UN</v>
          </cell>
        </row>
        <row r="5200">
          <cell r="A5200" t="str">
            <v>15.004.436-0</v>
          </cell>
          <cell r="B5200" t="str">
            <v>INSTALACAO E ASSENT. DAS TUBUL. VERT. DE ESGOTO SECUNDARIO,P/BL. DE APART. PADRAO CEHAB, TIPO B 50</v>
          </cell>
          <cell r="C5200" t="str">
            <v>UN</v>
          </cell>
        </row>
        <row r="5201">
          <cell r="A5201" t="str">
            <v>15.004.438-0</v>
          </cell>
          <cell r="B5201" t="str">
            <v>INSTALACAO E ASSENT. DAS TUBUL. DE ESGOTO SECUNDARIO, NOS PAV. ELEVADOS, P/BL. DE APART. PADRAO CEHAB, TIPO B 50</v>
          </cell>
          <cell r="C5201" t="str">
            <v>UN</v>
          </cell>
        </row>
        <row r="5202">
          <cell r="A5202" t="str">
            <v>15.004.440-0</v>
          </cell>
          <cell r="B5202" t="str">
            <v>INSTALACAO E ASSENT. DAS TUBUL. DE ESGOTO SECUNDARIO, NOS PAV. TERREOS, P/BL. DE APART. PADRAO CEHAB, TIPO B 50</v>
          </cell>
          <cell r="C5202" t="str">
            <v>UN</v>
          </cell>
        </row>
        <row r="5203">
          <cell r="A5203" t="str">
            <v>15.004.442-0</v>
          </cell>
          <cell r="B5203" t="str">
            <v>INSTALACAO E ASSENT. DE RAMAIS P/ESGOTOS PRIMARIO E SECUNDARIO, NO PAV. TERREO, P/BL. DE APART. PADRAO CEHAB, TIPO B 50</v>
          </cell>
          <cell r="C5203" t="str">
            <v>UN</v>
          </cell>
        </row>
        <row r="5204">
          <cell r="A5204" t="str">
            <v>15.004.444-0</v>
          </cell>
          <cell r="B5204" t="str">
            <v>INSTALACAO E ASSENT. DAS PRUMADAS DE VENTIL., P/BL. DE APART. PADRAO CEHAB, TIPO B 50</v>
          </cell>
          <cell r="C5204" t="str">
            <v>UN</v>
          </cell>
        </row>
        <row r="5205">
          <cell r="A5205" t="str">
            <v>15.004.446-0</v>
          </cell>
          <cell r="B5205" t="str">
            <v>INSTALACAO E ASSENT. DAS TUBUL. HORIZ. DE VENTIL., NOS PAV.ELEVADOS, P/BL. DE APART. PADRAO CEHAB, TIPO B 50</v>
          </cell>
          <cell r="C5205" t="str">
            <v>UN</v>
          </cell>
        </row>
        <row r="5206">
          <cell r="A5206" t="str">
            <v>15.004.448-0</v>
          </cell>
          <cell r="B5206" t="str">
            <v>INSTALACAO E ASSENT. DAS TUBUL. HORIZ. DE VENTIL., NOS PAV.TERREOS, P/BL. DE APART. PADRAO CEHAB, TIPO B 50</v>
          </cell>
          <cell r="C5206" t="str">
            <v>UN</v>
          </cell>
        </row>
        <row r="5207">
          <cell r="A5207" t="str">
            <v>15.004.450-0</v>
          </cell>
          <cell r="B5207" t="str">
            <v>INSTALACAO E ASSENT. DE RAMAL DE AGUAS PLUVIAIS, NO PAV. TERREO, EM BL. DE APART. PADRAO CEHAB, TIPO B 39</v>
          </cell>
          <cell r="C5207" t="str">
            <v>UN</v>
          </cell>
        </row>
        <row r="5208">
          <cell r="A5208" t="str">
            <v>15.004.452-0</v>
          </cell>
          <cell r="B5208" t="str">
            <v>INSTALACAO E ASSENT. DE RAMAL DE AGUAS PLUVIAIS, NO PAV. TERREO, EM BL. DE APART. PADRAO CEHAB, TIPO B 50</v>
          </cell>
          <cell r="C5208" t="str">
            <v>UN</v>
          </cell>
        </row>
        <row r="5209">
          <cell r="A5209" t="str">
            <v>15.004.454-0</v>
          </cell>
          <cell r="B5209" t="str">
            <v>INSTALACAO E ASSENT. DAS TUBUL. E CONEXOES DE ESGOTO, P/CASAS PADRAO CEHAB, TIPO RJ 41</v>
          </cell>
          <cell r="C5209" t="str">
            <v>UN</v>
          </cell>
        </row>
        <row r="5210">
          <cell r="A5210" t="str">
            <v>15.004.456-0</v>
          </cell>
          <cell r="B5210" t="str">
            <v>INSTALACAO E ASSENT. DAS TUBUL. E CONEXOES DE ESGOTO, P/CASAS PADRAO CEHAB, TIPO GD 44</v>
          </cell>
          <cell r="C5210" t="str">
            <v>UN</v>
          </cell>
        </row>
        <row r="5211">
          <cell r="A5211" t="str">
            <v>15.004.458-0</v>
          </cell>
          <cell r="B5211" t="str">
            <v>INSTALACAO E ASSENT. DAS TUBUL. E CONEXOES DE ESGOTO, P/ 1 UN. SANIT., PADRAO CEHAB</v>
          </cell>
          <cell r="C5211" t="str">
            <v>UN</v>
          </cell>
        </row>
        <row r="5212">
          <cell r="A5212" t="str">
            <v>15.004.460-0</v>
          </cell>
          <cell r="B5212" t="str">
            <v>INSTALACAO E ASSENT. DAS TUBUL. E CONEXOES DE ESGOTO, P/CASAS PADRAO CEHAB, TIPO RJ 35 20</v>
          </cell>
          <cell r="C5212" t="str">
            <v>UN</v>
          </cell>
        </row>
        <row r="5213">
          <cell r="A5213" t="str">
            <v>15.004.462-0</v>
          </cell>
          <cell r="B5213" t="str">
            <v>INSTALACAO E ASSENT. DAS TUBUL. E CONEXOES DE ESGOTO, P/CASAS PADRAO CEHAB, TIPO RJ 39 22</v>
          </cell>
          <cell r="C5213" t="str">
            <v>UN</v>
          </cell>
        </row>
        <row r="5214">
          <cell r="A5214" t="str">
            <v>15.004.464-0</v>
          </cell>
          <cell r="B5214" t="str">
            <v>INSTALACAO E ASSENT. DAS TUBUL. E CONEXOES DE ESGOTO, P/CASAS PADRAO CEHAB, TIPO RJ 45/46</v>
          </cell>
          <cell r="C5214" t="str">
            <v>UN</v>
          </cell>
        </row>
        <row r="5215">
          <cell r="A5215" t="str">
            <v>15.004.466-0</v>
          </cell>
          <cell r="B5215" t="str">
            <v>INSTALACAO HIDR. DE 1 UN. SANIT.</v>
          </cell>
          <cell r="C5215" t="str">
            <v>UN</v>
          </cell>
        </row>
        <row r="5216">
          <cell r="A5216" t="str">
            <v>15.004.468-0</v>
          </cell>
          <cell r="B5216" t="str">
            <v>INSTALACAO HIDR. P/CASAS PADRAO CEHAB, TIPO RJ 41</v>
          </cell>
          <cell r="C5216" t="str">
            <v>UN</v>
          </cell>
        </row>
        <row r="5217">
          <cell r="A5217" t="str">
            <v>15.004.470-0</v>
          </cell>
          <cell r="B5217" t="str">
            <v>INSTALACAO HIDR. P/CASAS PADRAO CEHAB, TIPO RJ 39.GD 2 44</v>
          </cell>
          <cell r="C5217" t="str">
            <v>UN</v>
          </cell>
        </row>
        <row r="5218">
          <cell r="A5218" t="str">
            <v>15.004.472-0</v>
          </cell>
          <cell r="B5218" t="str">
            <v>INSTALACAO HIDR. P/CASAS PADRAO CEHAB, TIPO RJ 35 20</v>
          </cell>
          <cell r="C5218" t="str">
            <v>UN</v>
          </cell>
        </row>
        <row r="5219">
          <cell r="A5219" t="str">
            <v>15.004.474-0</v>
          </cell>
          <cell r="B5219" t="str">
            <v>INSTALACAO HIDR. P/CASAS PADRAO CEHAB, TIPO RJ 39 22</v>
          </cell>
          <cell r="C5219" t="str">
            <v>UN</v>
          </cell>
        </row>
        <row r="5220">
          <cell r="A5220" t="str">
            <v>15.004.476-0</v>
          </cell>
          <cell r="B5220" t="str">
            <v>INSTALACAO HIDR. P/CASAS PADRAO CEHAB, TIPO RJ 45/46</v>
          </cell>
          <cell r="C5220" t="str">
            <v>UN</v>
          </cell>
        </row>
        <row r="5221">
          <cell r="A5221" t="str">
            <v>15.004.478-0</v>
          </cell>
          <cell r="B5221" t="str">
            <v>INSTALACAO HIDR. P/SISTEMA DE BOMBAS, NO PAV. TERREO, EM PREDIOS DE APART. PADRAO CEHAB, TIPO B 39</v>
          </cell>
          <cell r="C5221" t="str">
            <v>UN</v>
          </cell>
        </row>
        <row r="5222">
          <cell r="A5222" t="str">
            <v>15.004.480-0</v>
          </cell>
          <cell r="B5222" t="str">
            <v>INSTALACAO E ASSENT. DE BARRILETE EM PVC P/BL. DE APART. PADRAO CEHAB, TIPO B 39</v>
          </cell>
          <cell r="C5222" t="str">
            <v>UN</v>
          </cell>
        </row>
        <row r="5223">
          <cell r="A5223" t="str">
            <v>15.004.482-0</v>
          </cell>
          <cell r="B5223" t="str">
            <v>INSTALACAO E ASSENT. DAS TUBUL. VERT. DE AGUA POTAVEL, INCL.CONEXOES, P/BL. DE APART. PADRAO CEHAB, TIPO B 39</v>
          </cell>
          <cell r="C5223" t="str">
            <v>UN</v>
          </cell>
        </row>
        <row r="5224">
          <cell r="A5224" t="str">
            <v>15.004.484-0</v>
          </cell>
          <cell r="B5224" t="str">
            <v>INSTALACAO E ASSENT. DE TUBUL. DE DISTRIB. EM PVC SD, P/BL.DE APART. PADRAO CEHAB, TIPO B 39</v>
          </cell>
          <cell r="C5224" t="str">
            <v>UN</v>
          </cell>
        </row>
        <row r="5225">
          <cell r="A5225" t="str">
            <v>15.004.486-0</v>
          </cell>
          <cell r="B5225" t="str">
            <v>INSTALACAO E ASSENT. DE TUBUL. EM PVC SD P/LIMP. EM BL. DE APART. PADRAO CEHAB, TIPO B 39</v>
          </cell>
          <cell r="C5225" t="str">
            <v>UN</v>
          </cell>
        </row>
        <row r="5226">
          <cell r="A5226" t="str">
            <v>15.004.488-0</v>
          </cell>
          <cell r="B5226" t="str">
            <v>INSTALACAO E ASSENT. DE TUBUL. HIDR. P/ENTRADA, SUCCAO E RECALQUE EM BL. DE APART. PADRAO CEHAB, TIPO B 50</v>
          </cell>
          <cell r="C5226" t="str">
            <v>UN</v>
          </cell>
        </row>
        <row r="5227">
          <cell r="A5227" t="str">
            <v>15.004.490-0</v>
          </cell>
          <cell r="B5227" t="str">
            <v>INSTALACAO E ASSENT. DE BARRILETE EM PVC P/BL. DE APART. PADRAO CEHAB, TIPO B 50</v>
          </cell>
          <cell r="C5227" t="str">
            <v>UN</v>
          </cell>
        </row>
        <row r="5228">
          <cell r="A5228" t="str">
            <v>15.004.492-0</v>
          </cell>
          <cell r="B5228" t="str">
            <v>INSTALACAO E ASSENT. DAS TUBUL. VERT. DE AGUA POTAVEL, INCL.CONEXOES, P/BL. DE APART. PADRAO CEHAB, TIPO B 50</v>
          </cell>
          <cell r="C5228" t="str">
            <v>UN</v>
          </cell>
        </row>
        <row r="5229">
          <cell r="A5229" t="str">
            <v>15.004.494-0</v>
          </cell>
          <cell r="B5229" t="str">
            <v>INSTALACAO E ASSENT. DE TUBUL. DE DISTRIB. EM PVC SOLDAVEL,INCL. CONEXOES, P/BL. DE APART. PADRAO CEHAB, TIPO B 50</v>
          </cell>
          <cell r="C5229" t="str">
            <v>UN</v>
          </cell>
        </row>
        <row r="5230">
          <cell r="A5230" t="str">
            <v>15.004.496-0</v>
          </cell>
          <cell r="B5230" t="str">
            <v>INSTALACAO E ASSENT. DE TUBUL. EM PVC SOLDAVEL P/LIMPEZA EMBL. DE APART. PADRAO CEHAB, TIPO B 50</v>
          </cell>
          <cell r="C5230" t="str">
            <v>UN</v>
          </cell>
        </row>
        <row r="5231">
          <cell r="A5231" t="str">
            <v>15.004.498-0</v>
          </cell>
          <cell r="B5231" t="str">
            <v>INSTALACAO E ASSENT. DAS PRUMADAS DE VENTIL., INCL.CONEXOES,P/BL. DE APART. PADRAO CEHAB, TIPO B 39</v>
          </cell>
          <cell r="C5231" t="str">
            <v>UN</v>
          </cell>
        </row>
        <row r="5232">
          <cell r="A5232" t="str">
            <v>15.004.500-0</v>
          </cell>
          <cell r="B5232" t="str">
            <v>UNIDADE DE REF., P/RECUPERACAO DE INSTAL. HIDRO-SANIT. EM TUBOS DE PVC</v>
          </cell>
          <cell r="C5232" t="str">
            <v>UR</v>
          </cell>
        </row>
        <row r="5233">
          <cell r="A5233" t="str">
            <v>15.004.501-0</v>
          </cell>
          <cell r="B5233" t="str">
            <v>INSTALACAO E ASSENT. DAS TUBUL. HORIZ. DE VENTIL., NOS PAV.ELEVADOS, P/BL. DE APART. PADRAO CEHAB, TIPO B 39</v>
          </cell>
          <cell r="C5233" t="str">
            <v>UN</v>
          </cell>
        </row>
        <row r="5234">
          <cell r="A5234" t="str">
            <v>15.004.502-0</v>
          </cell>
          <cell r="B5234" t="str">
            <v>NSTALACAO E ASSENT. DAS TUBUL. HORIZ. DE VENTIL., NOS PAV. TERREOS, P/BL. DE APART. PADRAO CEHAB, TIPO B 39</v>
          </cell>
          <cell r="C5234" t="str">
            <v>UN</v>
          </cell>
        </row>
        <row r="5235">
          <cell r="A5235" t="str">
            <v>15.004.504-0</v>
          </cell>
          <cell r="B5235" t="str">
            <v>INSTALACAO E ASSENT. DAS TUBUL. VERT. DE ESGOTO PRIMARIO, INCL. CONEXOES, P/BL. DE APART. PADRAO CEHAB, TIPO B 39</v>
          </cell>
          <cell r="C5235" t="str">
            <v>UN</v>
          </cell>
        </row>
        <row r="5236">
          <cell r="A5236" t="str">
            <v>15.004.506-0</v>
          </cell>
          <cell r="B5236" t="str">
            <v>INSTALACAO E ASSENT. DAS TUBUL. DE ESGOTO PRIMARIO, NOS PAV.TERREOS, P/BL. DE APART. PADRAO CEHAB, TIPO B 39</v>
          </cell>
          <cell r="C5236" t="str">
            <v>UN</v>
          </cell>
        </row>
        <row r="5237">
          <cell r="A5237" t="str">
            <v>15.004.508-0</v>
          </cell>
          <cell r="B5237" t="str">
            <v>INSTALACAO E ASSENT. DAS TUBUL. VERT. DE ESGOTO SECUNDARIO,INCL. CONEXOES, P/BL. DE APART. PADRAO CEHAB, TIPO B 39</v>
          </cell>
          <cell r="C5237" t="str">
            <v>UN</v>
          </cell>
        </row>
        <row r="5238">
          <cell r="A5238" t="str">
            <v>15.004.510-0</v>
          </cell>
          <cell r="B5238" t="str">
            <v>INSTALACAO E ASSENT. DAS TUBUL. DE ESGOTO SECUNDARIO, NOS PAV. ELEVADOS, P/BL. DE APART. PADRAO CEHAB, TIPO B 39</v>
          </cell>
          <cell r="C5238" t="str">
            <v>UN</v>
          </cell>
        </row>
        <row r="5239">
          <cell r="A5239" t="str">
            <v>15.004.512-0</v>
          </cell>
          <cell r="B5239" t="str">
            <v>INSTALACAO E ASSENT. DAS TUBUL. DE ESGOTO SECUNDARIO, NOS PAV. TERREOS, P/BL. DE APART. PADRAO CEHAB, TIPO B 39</v>
          </cell>
          <cell r="C5239" t="str">
            <v>UN</v>
          </cell>
        </row>
        <row r="5240">
          <cell r="A5240" t="str">
            <v>15.004.999-0</v>
          </cell>
          <cell r="B5240" t="str">
            <v>FAMILIA 15.004BARRILETES EM PVC.</v>
          </cell>
        </row>
        <row r="5241">
          <cell r="A5241" t="str">
            <v>15.005.010-0</v>
          </cell>
          <cell r="B5241" t="str">
            <v>INSTALACAO E ASSENT. DE CHUVEIRO</v>
          </cell>
          <cell r="C5241" t="str">
            <v>UN</v>
          </cell>
        </row>
        <row r="5242">
          <cell r="A5242" t="str">
            <v>15.005.020-0</v>
          </cell>
          <cell r="B5242" t="str">
            <v>INSTALACAO E ASSENT. DE BANHEIRA</v>
          </cell>
          <cell r="C5242" t="str">
            <v>UN</v>
          </cell>
        </row>
        <row r="5243">
          <cell r="A5243" t="str">
            <v>15.005.030-0</v>
          </cell>
          <cell r="B5243" t="str">
            <v>INSTALACAO E ASSENT. DE DUCHINHA MANUAL P/BANHEIRO</v>
          </cell>
          <cell r="C5243" t="str">
            <v>UN</v>
          </cell>
        </row>
        <row r="5244">
          <cell r="A5244" t="str">
            <v>15.005.040-1</v>
          </cell>
          <cell r="B5244" t="str">
            <v>INSTALACAO E ASSENT. DE PIA C/ 1 CUBA</v>
          </cell>
          <cell r="C5244" t="str">
            <v>UN</v>
          </cell>
        </row>
        <row r="5245">
          <cell r="A5245" t="str">
            <v>15.005.050-0</v>
          </cell>
          <cell r="B5245" t="str">
            <v>INSTALACAO E ASSENT. DE PIA C/ 2 CUBAS</v>
          </cell>
          <cell r="C5245" t="str">
            <v>UN</v>
          </cell>
        </row>
        <row r="5246">
          <cell r="A5246" t="str">
            <v>15.005.060-0</v>
          </cell>
          <cell r="B5246" t="str">
            <v>INSTALACAO E ASSENT. DE LAVATORIO DE 1 TORNEIRA</v>
          </cell>
          <cell r="C5246" t="str">
            <v>UN</v>
          </cell>
        </row>
        <row r="5247">
          <cell r="A5247" t="str">
            <v>15.005.070-0</v>
          </cell>
          <cell r="B5247" t="str">
            <v>INSTALACAO E ASSENT. DE TANQUE DE SERV.</v>
          </cell>
          <cell r="C5247" t="str">
            <v>UN</v>
          </cell>
        </row>
        <row r="5248">
          <cell r="A5248" t="str">
            <v>15.005.100-0</v>
          </cell>
          <cell r="B5248" t="str">
            <v>COLUNA DE COBRE DE 28MM</v>
          </cell>
          <cell r="C5248" t="str">
            <v>M</v>
          </cell>
        </row>
        <row r="5249">
          <cell r="A5249" t="str">
            <v>15.005.110-0</v>
          </cell>
          <cell r="B5249" t="str">
            <v>COLUNA DE COBRE DE 35MM</v>
          </cell>
          <cell r="C5249" t="str">
            <v>M</v>
          </cell>
        </row>
        <row r="5250">
          <cell r="A5250" t="str">
            <v>15.005.120-0</v>
          </cell>
          <cell r="B5250" t="str">
            <v>COLUNA DE COBRE DE 42MM</v>
          </cell>
          <cell r="C5250" t="str">
            <v>M</v>
          </cell>
        </row>
        <row r="5251">
          <cell r="A5251" t="str">
            <v>15.005.130-0</v>
          </cell>
          <cell r="B5251" t="str">
            <v>COLUNA DE COBRE DE 54MM</v>
          </cell>
          <cell r="C5251" t="str">
            <v>M</v>
          </cell>
        </row>
        <row r="5252">
          <cell r="A5252" t="str">
            <v>15.005.140-0</v>
          </cell>
          <cell r="B5252" t="str">
            <v>COLUNA DE COBRE DE 66MM</v>
          </cell>
          <cell r="C5252" t="str">
            <v>M</v>
          </cell>
        </row>
        <row r="5253">
          <cell r="A5253" t="str">
            <v>15.005.999-0</v>
          </cell>
          <cell r="B5253" t="str">
            <v>FAMILIA 15.005INSTALACOES EM COBRE</v>
          </cell>
        </row>
        <row r="5254">
          <cell r="A5254" t="str">
            <v>15.006.010-0</v>
          </cell>
          <cell r="B5254" t="str">
            <v>CAIXA DE INCENDIO DE EMBUTIR PADRAO CBERJ, MED. 70 X 50 X 25CM, 2 LANCES DE MANGUEIRA C/ 15,00M E REGISTRO</v>
          </cell>
          <cell r="C5254" t="str">
            <v>UN</v>
          </cell>
        </row>
        <row r="5255">
          <cell r="A5255" t="str">
            <v>15.006.011-0</v>
          </cell>
          <cell r="B5255" t="str">
            <v>CAIXA DE INCENDIO DE EMBUTIR PADRAO CBERJ, MED. 70 X 50 X 25CM, 1 LANCE DE MANGUEIRA C/ 15,00M E REGISTRO</v>
          </cell>
          <cell r="C5255" t="str">
            <v>UN</v>
          </cell>
        </row>
        <row r="5256">
          <cell r="A5256" t="str">
            <v>15.006.012-0</v>
          </cell>
          <cell r="B5256" t="str">
            <v>CAIXA DE INCENDIO EXT. PADRAO CBERJ, MED. 70 X 50 X 25CM, 2LANCES DE MANGUEIRA C/ 15,00M E REGISTRO</v>
          </cell>
          <cell r="C5256" t="str">
            <v>UN</v>
          </cell>
        </row>
        <row r="5257">
          <cell r="A5257" t="str">
            <v>15.006.013-0</v>
          </cell>
          <cell r="B5257" t="str">
            <v>CAIXA DE INCENDIO EXT. PADRAO CBERJ, MED. 70 X 50 X 25CM, 1LANCE DE MANGUEIRA C/ 15,00M E REGISTRO</v>
          </cell>
          <cell r="C5257" t="str">
            <v>UN</v>
          </cell>
        </row>
        <row r="5258">
          <cell r="A5258" t="str">
            <v>15.006.015-0</v>
          </cell>
          <cell r="B5258" t="str">
            <v>UM LANCE DE 15,00M DE MANGUEIRA DE FIBRA DE POLIESTER PURA,REVEST. INTERNAMENTE C/BORRACHA, DIAM. DE 1.1/2"</v>
          </cell>
          <cell r="C5258" t="str">
            <v>UN</v>
          </cell>
        </row>
        <row r="5259">
          <cell r="A5259" t="str">
            <v>15.006.016-0</v>
          </cell>
          <cell r="B5259" t="str">
            <v>DOIS LANCES DE 15,00M DE MANGUEIRA DE FIBRA DE POLIESTER PURA, REVEST. INTERNAMENTE C/BORRACHA, DIAM. DE 1.1/2"</v>
          </cell>
          <cell r="C5259" t="str">
            <v>UN</v>
          </cell>
        </row>
        <row r="5260">
          <cell r="A5260" t="str">
            <v>15.006.999-0</v>
          </cell>
          <cell r="B5260" t="str">
            <v>FAMILIA 15.006CAIXA DE INCENDIO.</v>
          </cell>
        </row>
        <row r="5261">
          <cell r="A5261" t="str">
            <v>15.007.210-0</v>
          </cell>
          <cell r="B5261" t="str">
            <v>PARA-RAIO DE TELHADO, TIPO FRANKLIN, EM LATAO CROMADO H=37,5CM</v>
          </cell>
          <cell r="C5261" t="str">
            <v>UN</v>
          </cell>
        </row>
        <row r="5262">
          <cell r="A5262" t="str">
            <v>15.007.212-0</v>
          </cell>
          <cell r="B5262" t="str">
            <v>INSTALACAO E ASSENT. DE PARA-RAIO TIPO FRANKLIN, EM BL. DE APART. PADRAO CEHAB, TIPO B 39/50</v>
          </cell>
          <cell r="C5262" t="str">
            <v>UN</v>
          </cell>
        </row>
        <row r="5263">
          <cell r="A5263" t="str">
            <v>15.007.334-0</v>
          </cell>
          <cell r="B5263" t="str">
            <v>VARA DE MANOBRA EM FENOLITE, TESTADA EM 25KV, C/ 3,00M DE COMPR.</v>
          </cell>
          <cell r="C5263" t="str">
            <v>UN</v>
          </cell>
        </row>
        <row r="5264">
          <cell r="A5264" t="str">
            <v>15.007.335-0</v>
          </cell>
          <cell r="B5264" t="str">
            <v>HASTE P/ATERRAMENTO, DE COBRE DE 5/8", C/ 3,00M DE COMPR.</v>
          </cell>
          <cell r="C5264" t="str">
            <v>UN</v>
          </cell>
        </row>
        <row r="5265">
          <cell r="A5265" t="str">
            <v>15.007.336-0</v>
          </cell>
          <cell r="B5265" t="str">
            <v>DISJUNTOR TRIFASICO, A VOLUME REDUZIDO DE OLEO, 15KV - 350MVA, C/RELES PRIMARIOS</v>
          </cell>
          <cell r="C5265" t="str">
            <v>UN</v>
          </cell>
        </row>
        <row r="5266">
          <cell r="A5266" t="str">
            <v>15.007.337-0</v>
          </cell>
          <cell r="B5266" t="str">
            <v>DISJUNTOR TRIFASICO A VOLUME REDUZIDO DE OLEO, 15KV - 500MVAC/RELES PRIMARIOS</v>
          </cell>
          <cell r="C5266" t="str">
            <v>UN</v>
          </cell>
        </row>
        <row r="5267">
          <cell r="A5267" t="str">
            <v>15.007.338-0</v>
          </cell>
          <cell r="B5267" t="str">
            <v>MUFLA TERMINAL, INT. OU EXT., P/CABO SINGELO, 15KV</v>
          </cell>
          <cell r="C5267" t="str">
            <v>UN</v>
          </cell>
        </row>
        <row r="5268">
          <cell r="A5268" t="str">
            <v>15.007.340-0</v>
          </cell>
          <cell r="B5268" t="str">
            <v>VERGALHAO DE COBRE DE 3/8"</v>
          </cell>
          <cell r="C5268" t="str">
            <v>M</v>
          </cell>
        </row>
        <row r="5269">
          <cell r="A5269" t="str">
            <v>15.007.345-0</v>
          </cell>
          <cell r="B5269" t="str">
            <v>ISOLADOR DE PINO, TIPO HITOP, CILINDRICO CLASSE 15KV</v>
          </cell>
          <cell r="C5269" t="str">
            <v>UN</v>
          </cell>
        </row>
        <row r="5270">
          <cell r="A5270" t="str">
            <v>15.007.347-0</v>
          </cell>
          <cell r="B5270" t="str">
            <v>ISOLADOR DE SUSPENSAO (DISCO), TIPO CAVILHA CLASSE 15KV</v>
          </cell>
          <cell r="C5270" t="str">
            <v>UN</v>
          </cell>
        </row>
        <row r="5271">
          <cell r="A5271" t="str">
            <v>15.007.350-0</v>
          </cell>
          <cell r="B5271" t="str">
            <v>INTERTRAVAMENTO MEC. (DISJ. X CHAVE FACA), C/FECHADURA</v>
          </cell>
          <cell r="C5271" t="str">
            <v>UN</v>
          </cell>
        </row>
        <row r="5272">
          <cell r="A5272" t="str">
            <v>15.007.351-0</v>
          </cell>
          <cell r="B5272" t="str">
            <v>PARA-RAIO, TIPO VALV., P/ 15KV / 5KA</v>
          </cell>
          <cell r="C5272" t="str">
            <v>UN</v>
          </cell>
        </row>
        <row r="5273">
          <cell r="A5273" t="str">
            <v>15.007.353-0</v>
          </cell>
          <cell r="B5273" t="str">
            <v>SECCIONADOR TRIPOLAR, COMANDO P/VARA DE MANOBRA, 15KV-400A</v>
          </cell>
          <cell r="C5273" t="str">
            <v>UN</v>
          </cell>
        </row>
        <row r="5274">
          <cell r="A5274" t="str">
            <v>15.007.354-0</v>
          </cell>
          <cell r="B5274" t="str">
            <v>SECCIONADOR TRIPOLAR, COMANDO P/PUNHO DE MANOBRA, 15KV-400A</v>
          </cell>
          <cell r="C5274" t="str">
            <v>UN</v>
          </cell>
        </row>
        <row r="5275">
          <cell r="A5275" t="str">
            <v>15.007.355-0</v>
          </cell>
          <cell r="B5275" t="str">
            <v>SECCIONADOR TRIPOLAR C/FUSIVEIS, COMANDO P/VARA DE MANOBRA,15KV-400A</v>
          </cell>
          <cell r="C5275" t="str">
            <v>UN</v>
          </cell>
        </row>
        <row r="5276">
          <cell r="A5276" t="str">
            <v>15.007.356-0</v>
          </cell>
          <cell r="B5276" t="str">
            <v>SECCIONADOR TRIPOLAR C/FUSIVEIS, COMANDO P/PUNHO DE MANOBRA,15KV-400A</v>
          </cell>
          <cell r="C5276" t="str">
            <v>UN</v>
          </cell>
        </row>
        <row r="5277">
          <cell r="A5277" t="str">
            <v>15.007.357-0</v>
          </cell>
          <cell r="B5277" t="str">
            <v>CHAVE FUSIVEL, UNIIPOLAR, COMANDO P/VARA DE MANOBRA 15KV-100A</v>
          </cell>
          <cell r="C5277" t="str">
            <v>UN</v>
          </cell>
        </row>
        <row r="5278">
          <cell r="A5278" t="str">
            <v>15.007.358-0</v>
          </cell>
          <cell r="B5278" t="str">
            <v>CUBICULO DE MEDICAO, PADRAO LIGHT OU CERJ, P/ALTA TENSAO</v>
          </cell>
          <cell r="C5278" t="str">
            <v>UN</v>
          </cell>
        </row>
        <row r="5279">
          <cell r="A5279" t="str">
            <v>15.007.359-0</v>
          </cell>
          <cell r="B5279" t="str">
            <v>BOTOEIRA COMANDO A DIST., BLINDADA, EM CX. DE ALUMINIO C/PORTA DE VIDRO</v>
          </cell>
          <cell r="C5279" t="str">
            <v>UN</v>
          </cell>
        </row>
        <row r="5280">
          <cell r="A5280" t="str">
            <v>15.007.495-0</v>
          </cell>
          <cell r="B5280" t="str">
            <v>QUADRO DE DISTRIB. DE ENERGIA DE EMBUTIR P/INSTAL. DE ATE 3DISJ. S/DISPOSITIVO P/CHAVE GERAL</v>
          </cell>
          <cell r="C5280" t="str">
            <v>UN</v>
          </cell>
        </row>
        <row r="5281">
          <cell r="A5281" t="str">
            <v>15.007.498-0</v>
          </cell>
          <cell r="B5281" t="str">
            <v>QUADRO DE DISTRIB. DE ENERGIA DE EMBUTIR P/INSTAL. DE ATE 6DISJ. S/DISPOSITIVO P/CHAVE GERAL</v>
          </cell>
          <cell r="C5281" t="str">
            <v>UN</v>
          </cell>
        </row>
        <row r="5282">
          <cell r="A5282" t="str">
            <v>15.007.500-0</v>
          </cell>
          <cell r="B5282" t="str">
            <v>UNIDADE DE REF. P/RECUPERACAO DE INSTAL. ELETR.</v>
          </cell>
          <cell r="C5282" t="str">
            <v>UR</v>
          </cell>
        </row>
        <row r="5283">
          <cell r="A5283" t="str">
            <v>15.007.501-0</v>
          </cell>
          <cell r="B5283" t="str">
            <v>QUADRO DE DISTRIB. DE ENERGIA DE EMBUTIR P/INSTAL. DE ATE 12DISJ. S/DISPOSITIVO P/CHAVE GERAL</v>
          </cell>
          <cell r="C5283" t="str">
            <v>UN</v>
          </cell>
        </row>
        <row r="5284">
          <cell r="A5284" t="str">
            <v>15.007.504-0</v>
          </cell>
          <cell r="B5284" t="str">
            <v>QUADRO DE DISTRIB. DE ENERGIA DE EMBUTIR P/INSTAL. DE ATE 18DISJ. C/DISPOSITIVO P/CHAVE GERAL</v>
          </cell>
          <cell r="C5284" t="str">
            <v>UN</v>
          </cell>
        </row>
        <row r="5285">
          <cell r="A5285" t="str">
            <v>15.007.507-0</v>
          </cell>
          <cell r="B5285" t="str">
            <v>QUADRO DE DISTRIB. DE ENERGIA DE EMBUTIR P/INSTAL. DE ATE 24DISJ. C/DISPOSITIVO P/CHAVE GERAL</v>
          </cell>
          <cell r="C5285" t="str">
            <v>UN</v>
          </cell>
        </row>
        <row r="5286">
          <cell r="A5286" t="str">
            <v>15.007.511-0</v>
          </cell>
          <cell r="B5286" t="str">
            <v>QUADRO DE DISTRIB. DE ENERGIA DE EMBUTIR P/INSTAL. DE ATE 32DISJ. C/DISPOSITIVO P/CHAVE GERAL</v>
          </cell>
          <cell r="C5286" t="str">
            <v>UN</v>
          </cell>
        </row>
        <row r="5287">
          <cell r="A5287" t="str">
            <v>15.007.514-0</v>
          </cell>
          <cell r="B5287" t="str">
            <v>QUADRO DE DISTRIB. DE ENERGIA DE EMBUTIR P/INSTAL. DE ATE 40DISJ. C/DISPOSITIVO P/CHAVE GERAL</v>
          </cell>
          <cell r="C5287" t="str">
            <v>UN</v>
          </cell>
        </row>
        <row r="5288">
          <cell r="A5288" t="str">
            <v>15.007.517-0</v>
          </cell>
          <cell r="B5288" t="str">
            <v>QUADRO DE DISTRIB. DE ENERGIA DE EMBUTIR P/INSTAL. DE ATE 50DISJ. C/DISPOSITIVO P/CHAVE GERAL</v>
          </cell>
          <cell r="C5288" t="str">
            <v>UN</v>
          </cell>
        </row>
        <row r="5289">
          <cell r="A5289" t="str">
            <v>15.007.550-0</v>
          </cell>
          <cell r="B5289" t="str">
            <v>FUSIVEL CARTUCHO, DE 15 A 30A, 250V, FIXO</v>
          </cell>
          <cell r="C5289" t="str">
            <v>UN</v>
          </cell>
        </row>
        <row r="5290">
          <cell r="A5290" t="str">
            <v>15.007.552-0</v>
          </cell>
          <cell r="B5290" t="str">
            <v>FUSIVEL CARTUCHO, DE 35 A 60A, 250V, FIXO</v>
          </cell>
          <cell r="C5290" t="str">
            <v>UN</v>
          </cell>
        </row>
        <row r="5291">
          <cell r="A5291" t="str">
            <v>15.007.554-0</v>
          </cell>
          <cell r="B5291" t="str">
            <v>FUSIVEL FACA, DE 100A, 250V, FIXO</v>
          </cell>
          <cell r="C5291" t="str">
            <v>UN</v>
          </cell>
        </row>
        <row r="5292">
          <cell r="A5292" t="str">
            <v>15.007.556-0</v>
          </cell>
          <cell r="B5292" t="str">
            <v>FUSIVEL FACA, DE 125 A 200A, 250V, FIXO</v>
          </cell>
          <cell r="C5292" t="str">
            <v>UN</v>
          </cell>
        </row>
        <row r="5293">
          <cell r="A5293" t="str">
            <v>15.007.558-0</v>
          </cell>
          <cell r="B5293" t="str">
            <v>FUSIVEL FACA, DE 250 A 400A, 250V, FIXO</v>
          </cell>
          <cell r="C5293" t="str">
            <v>UN</v>
          </cell>
        </row>
        <row r="5294">
          <cell r="A5294" t="str">
            <v>15.007.560-0</v>
          </cell>
          <cell r="B5294" t="str">
            <v>FUSIVEL FACA DE 500 A 600A, 250V, FIXO</v>
          </cell>
          <cell r="C5294" t="str">
            <v>UN</v>
          </cell>
        </row>
        <row r="5295">
          <cell r="A5295" t="str">
            <v>15.007.565-0</v>
          </cell>
          <cell r="B5295" t="str">
            <v>FUSIVEL DE ROSCA, 15A, 250V, FIXO</v>
          </cell>
          <cell r="C5295" t="str">
            <v>UN</v>
          </cell>
        </row>
        <row r="5296">
          <cell r="A5296" t="str">
            <v>15.007.566-0</v>
          </cell>
          <cell r="B5296" t="str">
            <v>FUSIVEL NH, TAMANHO 00, DE 6 A 125A, 500V</v>
          </cell>
          <cell r="C5296" t="str">
            <v>UN</v>
          </cell>
        </row>
        <row r="5297">
          <cell r="A5297" t="str">
            <v>15.007.567-0</v>
          </cell>
          <cell r="B5297" t="str">
            <v>FUSIVEL NH, TAMANHO 1, DE 36 A 200A, 500V</v>
          </cell>
          <cell r="C5297" t="str">
            <v>UN</v>
          </cell>
        </row>
        <row r="5298">
          <cell r="A5298" t="str">
            <v>15.007.568-0</v>
          </cell>
          <cell r="B5298" t="str">
            <v>FUSIVEL NH, TAMANHO 1, DE 224 A 250A, 500V</v>
          </cell>
          <cell r="C5298" t="str">
            <v>UN</v>
          </cell>
        </row>
        <row r="5299">
          <cell r="A5299" t="str">
            <v>15.007.569-0</v>
          </cell>
          <cell r="B5299" t="str">
            <v>FUSIVEL NH, TAMANHO 2, DE 224 A 400A, 500V</v>
          </cell>
          <cell r="C5299" t="str">
            <v>UN</v>
          </cell>
        </row>
        <row r="5300">
          <cell r="A5300" t="str">
            <v>15.007.570-0</v>
          </cell>
          <cell r="B5300" t="str">
            <v>DISJUNTOR TERMOMAGNETICO UNIPOLAR, DE 10 A 30A X 240V</v>
          </cell>
          <cell r="C5300" t="str">
            <v>UN</v>
          </cell>
        </row>
        <row r="5301">
          <cell r="A5301" t="str">
            <v>15.007.572-0</v>
          </cell>
          <cell r="B5301" t="str">
            <v>DISJUNTOR TERMOMAGNETICO UNIPOLAR, DE 35 A 50A X 240V</v>
          </cell>
          <cell r="C5301" t="str">
            <v>UN</v>
          </cell>
        </row>
        <row r="5302">
          <cell r="A5302" t="str">
            <v>15.007.575-0</v>
          </cell>
          <cell r="B5302" t="str">
            <v>DISJUNTOR TERMOMAGNETICO, BIPOLAR, DE 10 A 50A X 240V</v>
          </cell>
          <cell r="C5302" t="str">
            <v>UN</v>
          </cell>
        </row>
        <row r="5303">
          <cell r="A5303" t="str">
            <v>15.007.600-0</v>
          </cell>
          <cell r="B5303" t="str">
            <v>DISJUNTOR TERMOMAGNETICO, TRIPOLAR, DE 10 A 50A X 240V</v>
          </cell>
          <cell r="C5303" t="str">
            <v>UN</v>
          </cell>
        </row>
        <row r="5304">
          <cell r="A5304" t="str">
            <v>15.007.605-0</v>
          </cell>
          <cell r="B5304" t="str">
            <v>DISJUNTOR TERMOMAGNETICO, TRIPOLAR, DE 60 A 100A X 240V</v>
          </cell>
          <cell r="C5304" t="str">
            <v>UN</v>
          </cell>
        </row>
        <row r="5305">
          <cell r="A5305" t="str">
            <v>15.007.608-0</v>
          </cell>
          <cell r="B5305" t="str">
            <v>DISJUNTOR TERMOMAGNETICO, TRIPOLAR, DE 125 A 150A X 240V</v>
          </cell>
          <cell r="C5305" t="str">
            <v>UN</v>
          </cell>
        </row>
        <row r="5306">
          <cell r="A5306" t="str">
            <v>15.007.609-0</v>
          </cell>
          <cell r="B5306" t="str">
            <v>DISJUNTOR TERMOMAGNETICO, TRIPOLAR, DE 175 A 225A X 240V</v>
          </cell>
          <cell r="C5306" t="str">
            <v>UN</v>
          </cell>
        </row>
        <row r="5307">
          <cell r="A5307" t="str">
            <v>15.007.610-0</v>
          </cell>
          <cell r="B5307" t="str">
            <v>DISJUNTOR TERMOMAGNETICO, TRIPOLAR, DE 250A X 240V</v>
          </cell>
          <cell r="C5307" t="str">
            <v>UN</v>
          </cell>
        </row>
        <row r="5308">
          <cell r="A5308" t="str">
            <v>15.007.611-0</v>
          </cell>
          <cell r="B5308" t="str">
            <v>DISJUNTOR TERMOMAGNETICO, TRIPOLAR, DE 300 A 400A X 240V</v>
          </cell>
          <cell r="C5308" t="str">
            <v>UN</v>
          </cell>
        </row>
        <row r="5309">
          <cell r="A5309" t="str">
            <v>15.007.615-0</v>
          </cell>
          <cell r="B5309" t="str">
            <v>DISJUNTOR TERMOMAGNETICO, TRIPOLAR, DE 500 A 600A X 240V</v>
          </cell>
          <cell r="C5309" t="str">
            <v>UN</v>
          </cell>
        </row>
        <row r="5310">
          <cell r="A5310" t="str">
            <v>15.007.620-0</v>
          </cell>
          <cell r="B5310" t="str">
            <v>CHAVE FACA, BASE ARDOSIA, 250V, C/PORTA FUSIVEIS, TRIPOLAR,DE 30A</v>
          </cell>
          <cell r="C5310" t="str">
            <v>UN</v>
          </cell>
        </row>
        <row r="5311">
          <cell r="A5311" t="str">
            <v>15.007.623-0</v>
          </cell>
          <cell r="B5311" t="str">
            <v>CHAVE FACA, BASE ARDOSIA, 250V, C/PORTA FUSIVEIS, TRIPOLAR,DE 60A</v>
          </cell>
          <cell r="C5311" t="str">
            <v>UN</v>
          </cell>
        </row>
        <row r="5312">
          <cell r="A5312" t="str">
            <v>15.007.628-0</v>
          </cell>
          <cell r="B5312" t="str">
            <v>CHAVE FACA, BASE ARDOSIA, 250V, C/PORTA FUSIVEIS, TRIPOLAR,DE 100A</v>
          </cell>
          <cell r="C5312" t="str">
            <v>UN</v>
          </cell>
        </row>
        <row r="5313">
          <cell r="A5313" t="str">
            <v>15.007.630-0</v>
          </cell>
          <cell r="B5313" t="str">
            <v>CHAVE FACA, BASE ARDOSIA, 250V, C/PORTA FUSIVEIS, TRIPOLAR,DE 200A</v>
          </cell>
          <cell r="C5313" t="str">
            <v>UN</v>
          </cell>
        </row>
        <row r="5314">
          <cell r="A5314" t="str">
            <v>15.007.633-0</v>
          </cell>
          <cell r="B5314" t="str">
            <v>CHAVE FACA, BASE ARDOSIA, 250V, C/PORTA FUSIVEIS, TRIPOLAR,DE 400A</v>
          </cell>
          <cell r="C5314" t="str">
            <v>UN</v>
          </cell>
        </row>
        <row r="5315">
          <cell r="A5315" t="str">
            <v>15.007.635-0</v>
          </cell>
          <cell r="B5315" t="str">
            <v>CHAVE FACA, BASE ARDOSIA, 250V, C/PORTA FUSIVEIS, TRIPOLAR,DE 600A</v>
          </cell>
          <cell r="C5315" t="str">
            <v>UN</v>
          </cell>
        </row>
        <row r="5316">
          <cell r="A5316" t="str">
            <v>15.007.650-0</v>
          </cell>
          <cell r="B5316" t="str">
            <v>CHAVE FACA, BASE ARDOSIA, 250V, C/PORTA FUSIVEIS, DE 1 POLODE 30A</v>
          </cell>
          <cell r="C5316" t="str">
            <v>UN</v>
          </cell>
        </row>
        <row r="5317">
          <cell r="A5317" t="str">
            <v>15.007.652-0</v>
          </cell>
          <cell r="B5317" t="str">
            <v>CHAVE FACA, BASE DE MARMORE, 250V, REFORCADA, TRIPOLAR DE 30A</v>
          </cell>
          <cell r="C5317" t="str">
            <v>UN</v>
          </cell>
        </row>
        <row r="5318">
          <cell r="A5318" t="str">
            <v>15.007.655-0</v>
          </cell>
          <cell r="B5318" t="str">
            <v>CHAVE FACA, BASE DE MARMORE, 250V, REFORCADA, TRIPOLAR DE 60A</v>
          </cell>
          <cell r="C5318" t="str">
            <v>UN</v>
          </cell>
        </row>
        <row r="5319">
          <cell r="A5319" t="str">
            <v>15.007.658-0</v>
          </cell>
          <cell r="B5319" t="str">
            <v>CHAVE FACA, BASE DE MARMORE, 250V, REFORCADA, TRIPOLAR DE 100A</v>
          </cell>
          <cell r="C5319" t="str">
            <v>UN</v>
          </cell>
        </row>
        <row r="5320">
          <cell r="A5320" t="str">
            <v>15.007.660-0</v>
          </cell>
          <cell r="B5320" t="str">
            <v>CHAVE FACA, BASE DE MARMORE, 250V, REFORCADA, TRIPOLAR DE 200A</v>
          </cell>
          <cell r="C5320" t="str">
            <v>UN</v>
          </cell>
        </row>
        <row r="5321">
          <cell r="A5321" t="str">
            <v>15.007.663-0</v>
          </cell>
          <cell r="B5321" t="str">
            <v>CHAVE FACA, BASE DE MARMORE, 250V, REFORCADA, TRIPOLAR DE 400A</v>
          </cell>
          <cell r="C5321" t="str">
            <v>UN</v>
          </cell>
        </row>
        <row r="5322">
          <cell r="A5322" t="str">
            <v>15.007.665-0</v>
          </cell>
          <cell r="B5322" t="str">
            <v>CHAVE FACA, BASE DE MARMORE, 250V, REFORCADA, TRIPOLAR DE 600A</v>
          </cell>
          <cell r="C5322" t="str">
            <v>UN</v>
          </cell>
        </row>
        <row r="5323">
          <cell r="A5323" t="str">
            <v>15.007.670-0</v>
          </cell>
          <cell r="B5323" t="str">
            <v>CHAVE FACA, BASE DE PORCELANA, BIPOLAR, DE 30A</v>
          </cell>
          <cell r="C5323" t="str">
            <v>UN</v>
          </cell>
        </row>
        <row r="5324">
          <cell r="A5324" t="str">
            <v>15.007.673-0</v>
          </cell>
          <cell r="B5324" t="str">
            <v>CHAVE FACA, BASE DE PORCELANA, TRIPOLAR, DE 30A</v>
          </cell>
          <cell r="C5324" t="str">
            <v>UN</v>
          </cell>
        </row>
        <row r="5325">
          <cell r="A5325" t="str">
            <v>15.007.679-0</v>
          </cell>
          <cell r="B5325" t="str">
            <v>CHAVE BLINDADA, BIPOLAR, 250V, 30A</v>
          </cell>
          <cell r="C5325" t="str">
            <v>UN</v>
          </cell>
        </row>
        <row r="5326">
          <cell r="A5326" t="str">
            <v>15.007.680-0</v>
          </cell>
          <cell r="B5326" t="str">
            <v>CHAVE BLINDADA, TRIPOLAR, DE 250V, 30A</v>
          </cell>
          <cell r="C5326" t="str">
            <v>UN</v>
          </cell>
        </row>
        <row r="5327">
          <cell r="A5327" t="str">
            <v>15.007.682-0</v>
          </cell>
          <cell r="B5327" t="str">
            <v>CHAVE BLINDADA, TRIPOLAR, DE 250V, 60A</v>
          </cell>
          <cell r="C5327" t="str">
            <v>UN</v>
          </cell>
        </row>
        <row r="5328">
          <cell r="A5328" t="str">
            <v>15.007.684-0</v>
          </cell>
          <cell r="B5328" t="str">
            <v>CHAVE BLINDADA, TRIPOLAR, DE 250V, 100A</v>
          </cell>
          <cell r="C5328" t="str">
            <v>UN</v>
          </cell>
        </row>
        <row r="5329">
          <cell r="A5329" t="str">
            <v>15.007.686-0</v>
          </cell>
          <cell r="B5329" t="str">
            <v>CHAVE BLINDADA, TRIPOLAR, DE 250V, 200A</v>
          </cell>
          <cell r="C5329" t="str">
            <v>UN</v>
          </cell>
        </row>
        <row r="5330">
          <cell r="A5330" t="str">
            <v>15.007.688-0</v>
          </cell>
          <cell r="B5330" t="str">
            <v>CHAVE BLINDADA, TRIPOLAR, DE 250V, 400A</v>
          </cell>
          <cell r="C5330" t="str">
            <v>UN</v>
          </cell>
        </row>
        <row r="5331">
          <cell r="A5331" t="str">
            <v>15.007.689-0</v>
          </cell>
          <cell r="B5331" t="str">
            <v>CHAVE BLINDADA, TRIPOLAR, DE 250V, 600A</v>
          </cell>
          <cell r="C5331" t="str">
            <v>UN</v>
          </cell>
        </row>
        <row r="5332">
          <cell r="A5332" t="str">
            <v>15.007.696-0</v>
          </cell>
          <cell r="B5332" t="str">
            <v>CHAVE GUARDA MOTOR, TRIFASICA, ATE 3CV, 220V</v>
          </cell>
          <cell r="C5332" t="str">
            <v>UN</v>
          </cell>
        </row>
        <row r="5333">
          <cell r="A5333" t="str">
            <v>15.007.697-0</v>
          </cell>
          <cell r="B5333" t="str">
            <v>CHAVE GUARDA MOTOR, TRIFASICA, DE 5CV, 220V</v>
          </cell>
          <cell r="C5333" t="str">
            <v>UN</v>
          </cell>
        </row>
        <row r="5334">
          <cell r="A5334" t="str">
            <v>15.007.699-0</v>
          </cell>
          <cell r="B5334" t="str">
            <v>CHAVE GUARDA MOTOR, TRIFASICA, 7,5/10CV, 220V</v>
          </cell>
          <cell r="C5334" t="str">
            <v>UN</v>
          </cell>
        </row>
        <row r="5335">
          <cell r="A5335" t="str">
            <v>15.007.705-0</v>
          </cell>
          <cell r="B5335" t="str">
            <v>CHAVE BOIA, AUTOMATICA, DE MERCURIO, UNIPOLAR</v>
          </cell>
          <cell r="C5335" t="str">
            <v>UN</v>
          </cell>
        </row>
        <row r="5336">
          <cell r="A5336" t="str">
            <v>15.007.710-0</v>
          </cell>
          <cell r="B5336" t="str">
            <v>ARMACAO SECUNDARIA OU REX, P/ 2 LINHAS, COMPLETA</v>
          </cell>
          <cell r="C5336" t="str">
            <v>UN</v>
          </cell>
        </row>
        <row r="5337">
          <cell r="A5337" t="str">
            <v>15.007.711-0</v>
          </cell>
          <cell r="B5337" t="str">
            <v>ARMACAO SECUNDARIA OU REX, P/ 3 LINHAS, COMPLETA</v>
          </cell>
          <cell r="C5337" t="str">
            <v>UN</v>
          </cell>
        </row>
        <row r="5338">
          <cell r="A5338" t="str">
            <v>15.007.712-0</v>
          </cell>
          <cell r="B5338" t="str">
            <v>ARMACAO SECUNDARIA OU REX, P/ 4 LINHAS, COMPLETA</v>
          </cell>
          <cell r="C5338" t="str">
            <v>UN</v>
          </cell>
        </row>
        <row r="5339">
          <cell r="A5339" t="str">
            <v>15.007.713-0</v>
          </cell>
          <cell r="B5339" t="str">
            <v>CHAVE TIPO FACA ABERTA, REFORCADA, DE REVERSAO, BASE DE MARMORE, 250V, UNIPOLAR, 30A</v>
          </cell>
          <cell r="C5339" t="str">
            <v>UN</v>
          </cell>
        </row>
        <row r="5340">
          <cell r="A5340" t="str">
            <v>15.007.714-0</v>
          </cell>
          <cell r="B5340" t="str">
            <v>CHAVE TIPO FACA ABERTA, REFORCADA, DE REVERSAO, BASE DE MARMORE, 250V, BIPOLAR, 30A</v>
          </cell>
          <cell r="C5340" t="str">
            <v>UN</v>
          </cell>
        </row>
        <row r="5341">
          <cell r="A5341" t="str">
            <v>15.007.715-0</v>
          </cell>
          <cell r="B5341" t="str">
            <v>CHAVE TIPO FACA ABERTA, REFORCADA, DE REVERSAO, BASE DE MARMORE, 250V, BIPOLAR, 60A</v>
          </cell>
          <cell r="C5341" t="str">
            <v>UN</v>
          </cell>
        </row>
        <row r="5342">
          <cell r="A5342" t="str">
            <v>15.007.716-0</v>
          </cell>
          <cell r="B5342" t="str">
            <v>CHAVE TIPO FACA ABERTA, REFORCADA, DE REVERSAO, BASE DE MARMORE, 250V, TRIPOLAR, 30A</v>
          </cell>
          <cell r="C5342" t="str">
            <v>UN</v>
          </cell>
        </row>
        <row r="5343">
          <cell r="A5343" t="str">
            <v>15.007.717-0</v>
          </cell>
          <cell r="B5343" t="str">
            <v>CHAVE TIPO FACA ABERTA, REFORCADA, DE REVERSAO, BASE DE MARMORE, 250V, TRIPOLAR, 60A</v>
          </cell>
          <cell r="C5343" t="str">
            <v>UN</v>
          </cell>
        </row>
        <row r="5344">
          <cell r="A5344" t="str">
            <v>15.007.718-0</v>
          </cell>
          <cell r="B5344" t="str">
            <v>CHAVE TIPO FACA ABERTA, REFORCADA, DE REVERSAO, BASE DE MARMORE, 250V, TRIPOLAR, 100A</v>
          </cell>
          <cell r="C5344" t="str">
            <v>UN</v>
          </cell>
        </row>
        <row r="5345">
          <cell r="A5345" t="str">
            <v>15.007.999-0</v>
          </cell>
          <cell r="B5345" t="str">
            <v>FAMILIA 15.007PONTOS DE LUZ.</v>
          </cell>
        </row>
        <row r="5346">
          <cell r="A5346" t="str">
            <v>15.008.010-0</v>
          </cell>
          <cell r="B5346" t="str">
            <v>FIO C/ISOLAMENTO TERMOPLASTICO, ANTI-CHAMA, BITOLA 1MM2, 450/ 750V</v>
          </cell>
          <cell r="C5346" t="str">
            <v>M</v>
          </cell>
        </row>
        <row r="5347">
          <cell r="A5347" t="str">
            <v>15.008.015-0</v>
          </cell>
          <cell r="B5347" t="str">
            <v>FIO C/ISOLAMENTO TERMOPLASTICO, ANTI-CHAMA, BITOLA 1,5MM2, 450 / 750V</v>
          </cell>
          <cell r="C5347" t="str">
            <v>M</v>
          </cell>
        </row>
        <row r="5348">
          <cell r="A5348" t="str">
            <v>15.008.020-0</v>
          </cell>
          <cell r="B5348" t="str">
            <v>FIO C/ISOLAMENTO TERMOPLASTICO, ANTI-CHAMA, BITOLA 2,5MM2, 450 / 750V</v>
          </cell>
          <cell r="C5348" t="str">
            <v>M</v>
          </cell>
        </row>
        <row r="5349">
          <cell r="A5349" t="str">
            <v>15.008.025-0</v>
          </cell>
          <cell r="B5349" t="str">
            <v>FIO C/ISOLAMENTO TERMOPLASTICO, ANTI-CHAMA, BITOLA 4MM2, 450/ 750V</v>
          </cell>
          <cell r="C5349" t="str">
            <v>M</v>
          </cell>
        </row>
        <row r="5350">
          <cell r="A5350" t="str">
            <v>15.008.030-0</v>
          </cell>
          <cell r="B5350" t="str">
            <v>FIO C/ISOLAMENTO TERMOPLASTICO, ANTI-CHAMA, BITOLA 6MM2, 450/ 750V</v>
          </cell>
          <cell r="C5350" t="str">
            <v>M</v>
          </cell>
        </row>
        <row r="5351">
          <cell r="A5351" t="str">
            <v>15.008.035-0</v>
          </cell>
          <cell r="B5351" t="str">
            <v>FIO C/ISOLAMENTO TERMOPLASTICO, ANTI-CHAMA, BITOLA 10MM2, 450 / 750V</v>
          </cell>
          <cell r="C5351" t="str">
            <v>M</v>
          </cell>
        </row>
        <row r="5352">
          <cell r="A5352" t="str">
            <v>15.008.080-0</v>
          </cell>
          <cell r="B5352" t="str">
            <v>CABO C/ISOLAMENTO TERMOPLASTICO, BITOLA 1,5MM2, 450 / 750V</v>
          </cell>
          <cell r="C5352" t="str">
            <v>M</v>
          </cell>
        </row>
        <row r="5353">
          <cell r="A5353" t="str">
            <v>15.008.085-0</v>
          </cell>
          <cell r="B5353" t="str">
            <v>CABO C/ISOLAMENTO TERMOPLASTICO, BITOLA 2,5MM2, 450 / 750V</v>
          </cell>
          <cell r="C5353" t="str">
            <v>M</v>
          </cell>
        </row>
        <row r="5354">
          <cell r="A5354" t="str">
            <v>15.008.090-0</v>
          </cell>
          <cell r="B5354" t="str">
            <v>CABO C/ISOLAMENTO TERMOPLASTICO, BITOLA 4MM2, 450 / 750V</v>
          </cell>
          <cell r="C5354" t="str">
            <v>M</v>
          </cell>
        </row>
        <row r="5355">
          <cell r="A5355" t="str">
            <v>15.008.095-0</v>
          </cell>
          <cell r="B5355" t="str">
            <v>CABO C/ISOLAMENTO TERMOPLASTICO, BITOLA 6MM2, 450 / 750V</v>
          </cell>
          <cell r="C5355" t="str">
            <v>M</v>
          </cell>
        </row>
        <row r="5356">
          <cell r="A5356" t="str">
            <v>15.008.100-0</v>
          </cell>
          <cell r="B5356" t="str">
            <v>CABO C/ISOLAMENTO TERMOPLASTICO, BITOLA 10MM2, 450 / 750V</v>
          </cell>
          <cell r="C5356" t="str">
            <v>M</v>
          </cell>
        </row>
        <row r="5357">
          <cell r="A5357" t="str">
            <v>15.008.105-0</v>
          </cell>
          <cell r="B5357" t="str">
            <v>CABO C/ISOLAMENTO TERMOPLASTICO, BITOLA 16MM2, 450 / 750V</v>
          </cell>
          <cell r="C5357" t="str">
            <v>M</v>
          </cell>
        </row>
        <row r="5358">
          <cell r="A5358" t="str">
            <v>15.008.110-0</v>
          </cell>
          <cell r="B5358" t="str">
            <v>CABO C/ISOLAMENTO TERMOPLASTICO, BITOLA 25MM2, 450 / 750V</v>
          </cell>
          <cell r="C5358" t="str">
            <v>M</v>
          </cell>
        </row>
        <row r="5359">
          <cell r="A5359" t="str">
            <v>15.008.112-0</v>
          </cell>
          <cell r="B5359" t="str">
            <v>CABO C/ISOLAMENTO TERMOPLASTICO, BITOLA 35MM2, 450 / 750V</v>
          </cell>
          <cell r="C5359" t="str">
            <v>M</v>
          </cell>
        </row>
        <row r="5360">
          <cell r="A5360" t="str">
            <v>15.008.115-0</v>
          </cell>
          <cell r="B5360" t="str">
            <v>CABO C/ISOLAMENTO TERMOPLASTICO, BITOLA 50MM2, 450 / 750V</v>
          </cell>
          <cell r="C5360" t="str">
            <v>M</v>
          </cell>
        </row>
        <row r="5361">
          <cell r="A5361" t="str">
            <v>15.008.120-0</v>
          </cell>
          <cell r="B5361" t="str">
            <v>CABO C/ISOLAMENTO TERMOPLASTICO, BITOLA 70MM2, 450 / 750V</v>
          </cell>
          <cell r="C5361" t="str">
            <v>M</v>
          </cell>
        </row>
        <row r="5362">
          <cell r="A5362" t="str">
            <v>15.008.125-0</v>
          </cell>
          <cell r="B5362" t="str">
            <v>CABO C/ISOLAMENTO TERMOPLASTICO, BITOLA 95MM2, 450 / 750V</v>
          </cell>
          <cell r="C5362" t="str">
            <v>M</v>
          </cell>
        </row>
        <row r="5363">
          <cell r="A5363" t="str">
            <v>15.008.130-0</v>
          </cell>
          <cell r="B5363" t="str">
            <v>CABO C/ISOLAMENTO TERMOPLASTICO, BITOLA 120MM2, 450 / 750V</v>
          </cell>
          <cell r="C5363" t="str">
            <v>M</v>
          </cell>
        </row>
        <row r="5364">
          <cell r="A5364" t="str">
            <v>15.008.135-0</v>
          </cell>
          <cell r="B5364" t="str">
            <v>CABO C/ISOLAMENTO TERMOPLASTICO, BITOLA 150MM2, 450 / 750V</v>
          </cell>
          <cell r="C5364" t="str">
            <v>M</v>
          </cell>
        </row>
        <row r="5365">
          <cell r="A5365" t="str">
            <v>15.008.140-0</v>
          </cell>
          <cell r="B5365" t="str">
            <v>CABO C/ISOLAMENTO TERMOPLASTICO, BITOLA 185MM2, 450 / 750V</v>
          </cell>
          <cell r="C5365" t="str">
            <v>M</v>
          </cell>
        </row>
        <row r="5366">
          <cell r="A5366" t="str">
            <v>15.008.145-0</v>
          </cell>
          <cell r="B5366" t="str">
            <v>CABO C/ISOLAMENTO TERMOPLASTICO, BITOLA 240MM2, 450 / 750V</v>
          </cell>
          <cell r="C5366" t="str">
            <v>M</v>
          </cell>
        </row>
        <row r="5367">
          <cell r="A5367" t="str">
            <v>15.008.150-0</v>
          </cell>
          <cell r="B5367" t="str">
            <v>CABO C/ISOLAMENTO TERMOPLASTICO, BITOLA 300MM2, 450 / 750V</v>
          </cell>
          <cell r="C5367" t="str">
            <v>M</v>
          </cell>
        </row>
        <row r="5368">
          <cell r="A5368" t="str">
            <v>15.008.200-0</v>
          </cell>
          <cell r="B5368" t="str">
            <v>CABO C/ISOLAMENTO TERMOPLASTICO, BITOLA 1,5MM2, 600 / 1000V</v>
          </cell>
          <cell r="C5368" t="str">
            <v>M</v>
          </cell>
        </row>
        <row r="5369">
          <cell r="A5369" t="str">
            <v>15.008.205-0</v>
          </cell>
          <cell r="B5369" t="str">
            <v>CABO C/ISOLAMENTO TERMOPLASTICO, BITOLA 2,5MM2, 600 / 1000V</v>
          </cell>
          <cell r="C5369" t="str">
            <v>M</v>
          </cell>
        </row>
        <row r="5370">
          <cell r="A5370" t="str">
            <v>15.008.210-0</v>
          </cell>
          <cell r="B5370" t="str">
            <v>CABO C/ISOLAMENTO TERMOPLASTICO, BITOLA 4MM2, 600 / 1000V</v>
          </cell>
          <cell r="C5370" t="str">
            <v>M</v>
          </cell>
        </row>
        <row r="5371">
          <cell r="A5371" t="str">
            <v>15.008.215-0</v>
          </cell>
          <cell r="B5371" t="str">
            <v>CABO C/ISOLAMENTO TERMOPLASTICO, BITOLA 6MM2, 600 / 1000V</v>
          </cell>
          <cell r="C5371" t="str">
            <v>M</v>
          </cell>
        </row>
        <row r="5372">
          <cell r="A5372" t="str">
            <v>15.008.220-0</v>
          </cell>
          <cell r="B5372" t="str">
            <v>CABO C/ISOLAMENTO TERMOPLASTICO, BITOLA 10MM2, 600 / 1000V</v>
          </cell>
          <cell r="C5372" t="str">
            <v>M</v>
          </cell>
        </row>
        <row r="5373">
          <cell r="A5373" t="str">
            <v>15.008.225-0</v>
          </cell>
          <cell r="B5373" t="str">
            <v>CABO C/ISOLAMENTO TERMOPLASTICO, BITOLA 16MM2, 600 / 1000V</v>
          </cell>
          <cell r="C5373" t="str">
            <v>M</v>
          </cell>
        </row>
        <row r="5374">
          <cell r="A5374" t="str">
            <v>15.008.230-0</v>
          </cell>
          <cell r="B5374" t="str">
            <v>CABO C/ISOLAMENTO TERMOPLASTICO, BITOLA 25MM2, 600 / 1000V</v>
          </cell>
          <cell r="C5374" t="str">
            <v>M</v>
          </cell>
        </row>
        <row r="5375">
          <cell r="A5375" t="str">
            <v>15.008.232-0</v>
          </cell>
          <cell r="B5375" t="str">
            <v>CABO C/ISOLAMENTO TERMOPLASTICO, BITOLA 35MM2, 600 / 1000V</v>
          </cell>
          <cell r="C5375" t="str">
            <v>M</v>
          </cell>
        </row>
        <row r="5376">
          <cell r="A5376" t="str">
            <v>15.008.235-0</v>
          </cell>
          <cell r="B5376" t="str">
            <v>CABO C/ISOLAMENTO TERMOPLASTICO, BITOLA 50MM2, 600 / 1000V</v>
          </cell>
          <cell r="C5376" t="str">
            <v>M</v>
          </cell>
        </row>
        <row r="5377">
          <cell r="A5377" t="str">
            <v>15.008.240-0</v>
          </cell>
          <cell r="B5377" t="str">
            <v>CABO C/ISOLAMENTO TERMOPLASTICO, BITOLA 70MM2, 600 / 1000V</v>
          </cell>
          <cell r="C5377" t="str">
            <v>M</v>
          </cell>
        </row>
        <row r="5378">
          <cell r="A5378" t="str">
            <v>15.008.245-0</v>
          </cell>
          <cell r="B5378" t="str">
            <v>CABO C/ISOLAMENTO TERMOPLASTICO, BITOLA 95MM2, 600 / 1000V</v>
          </cell>
          <cell r="C5378" t="str">
            <v>M</v>
          </cell>
        </row>
        <row r="5379">
          <cell r="A5379" t="str">
            <v>15.008.250-0</v>
          </cell>
          <cell r="B5379" t="str">
            <v>CABO C/ISOLAMENTO TERMOPLASTICO, BITOLA 120MM2, 600 / 1000V</v>
          </cell>
          <cell r="C5379" t="str">
            <v>M</v>
          </cell>
        </row>
        <row r="5380">
          <cell r="A5380" t="str">
            <v>15.008.255-0</v>
          </cell>
          <cell r="B5380" t="str">
            <v>CABO C/ISOLAMENTO TERMOPLASTICO, BITOLA 150MM2, 600 / 1000V</v>
          </cell>
          <cell r="C5380" t="str">
            <v>M</v>
          </cell>
        </row>
        <row r="5381">
          <cell r="A5381" t="str">
            <v>15.008.260-0</v>
          </cell>
          <cell r="B5381" t="str">
            <v>CABO C/ISOLAMENTO TERMOPLASTICO, BITOLA 185MM2, 600 / 1000V</v>
          </cell>
          <cell r="C5381" t="str">
            <v>M</v>
          </cell>
        </row>
        <row r="5382">
          <cell r="A5382" t="str">
            <v>15.008.265-0</v>
          </cell>
          <cell r="B5382" t="str">
            <v>CABO C/ISOLAMENTO TERMOPLASTICO, BITOLA 240MM2 600 / 1000V</v>
          </cell>
          <cell r="C5382" t="str">
            <v>M</v>
          </cell>
        </row>
        <row r="5383">
          <cell r="A5383" t="str">
            <v>15.008.270-0</v>
          </cell>
          <cell r="B5383" t="str">
            <v>CABO C/ISOLAMENTO TERMOPLASTICO, BITOLA 300MM2, 600 / 1000V</v>
          </cell>
          <cell r="C5383" t="str">
            <v>M</v>
          </cell>
        </row>
        <row r="5384">
          <cell r="A5384" t="str">
            <v>15.008.275-0</v>
          </cell>
          <cell r="B5384" t="str">
            <v>INSTALACAO E ASSENT. DE FIO ELETR. C/ISOLAMENTO TERMOPLASTICO, P/BL. DE APART. PADRAO CEHAB, TIPO B 50</v>
          </cell>
          <cell r="C5384" t="str">
            <v>UN</v>
          </cell>
        </row>
        <row r="5385">
          <cell r="A5385" t="str">
            <v>15.008.280-0</v>
          </cell>
          <cell r="B5385" t="str">
            <v>INSTALACAO E ASSENT. DE FIO ELETR. C/ISOLAMENTO TERMOPLASTICO, P/BL. DE APART. PADRAO CEHAB, TIPO B 39</v>
          </cell>
          <cell r="C5385" t="str">
            <v>UN</v>
          </cell>
        </row>
        <row r="5386">
          <cell r="A5386" t="str">
            <v>15.008.300-0</v>
          </cell>
          <cell r="B5386" t="str">
            <v>FIO PARALELO C/ISOLAMENTO TERMOPLASTICO, BITOLA 2 X 1,5MM2</v>
          </cell>
          <cell r="C5386" t="str">
            <v>M</v>
          </cell>
        </row>
        <row r="5387">
          <cell r="A5387" t="str">
            <v>15.008.301-0</v>
          </cell>
          <cell r="B5387" t="str">
            <v>FIO PARALELO C/ISOLAMENTO TERMOPLASTICO, BITOLA 2 X 2,5MM2</v>
          </cell>
          <cell r="C5387" t="str">
            <v>M</v>
          </cell>
        </row>
        <row r="5388">
          <cell r="A5388" t="str">
            <v>15.008.302-0</v>
          </cell>
          <cell r="B5388" t="str">
            <v>FIO PARALELO C/ISOLAMENTO TERMOPLASTICO, BITOLA 2 X 4MM2</v>
          </cell>
          <cell r="C5388" t="str">
            <v>M</v>
          </cell>
        </row>
        <row r="5389">
          <cell r="A5389" t="str">
            <v>15.008.391-0</v>
          </cell>
          <cell r="B5389" t="str">
            <v>CABO C/ISOLAMENTO TERMOPLASTICO P/TENSAO DE SERV. DE 8,7 / 15KV, NA BITOLA DE 25MM2</v>
          </cell>
          <cell r="C5389" t="str">
            <v>M</v>
          </cell>
        </row>
        <row r="5390">
          <cell r="A5390" t="str">
            <v>15.008.392-0</v>
          </cell>
          <cell r="B5390" t="str">
            <v>CABO C/ISOLAMENTO TERMOPLASTICO P/TENSAO DE SERV. DE 8,7 / 15KV, NA BITOLA DE 35MM2</v>
          </cell>
          <cell r="C5390" t="str">
            <v>M</v>
          </cell>
        </row>
        <row r="5391">
          <cell r="A5391" t="str">
            <v>15.008.393-0</v>
          </cell>
          <cell r="B5391" t="str">
            <v>CABO C/ISOLAMENTO TERMOPLASTICO P/TENSAO DE SERV. DE 8,7 / 15KV, NA BITOLA DE 50MM2</v>
          </cell>
          <cell r="C5391" t="str">
            <v>M</v>
          </cell>
        </row>
        <row r="5392">
          <cell r="A5392" t="str">
            <v>15.008.999-0</v>
          </cell>
          <cell r="B5392" t="str">
            <v>FAMILIA 15.008FIOS E CABOS C/SOLAMENTO TERMO PLASTICO.</v>
          </cell>
        </row>
        <row r="5393">
          <cell r="A5393" t="str">
            <v>15.009.010-0</v>
          </cell>
          <cell r="B5393" t="str">
            <v>EXTENSAO DE REDE ELETR. AEREA, C/FIO DE 10MM2, NU, EM TER. PLANO</v>
          </cell>
          <cell r="C5393" t="str">
            <v>M</v>
          </cell>
        </row>
        <row r="5394">
          <cell r="A5394" t="str">
            <v>15.009.015-0</v>
          </cell>
          <cell r="B5394" t="str">
            <v>EXTENSAO DE REDE ELETR. AEREA, C/FIO DE 16MM2, NU, EM TER. PLANO</v>
          </cell>
          <cell r="C5394" t="str">
            <v>M</v>
          </cell>
        </row>
        <row r="5395">
          <cell r="A5395" t="str">
            <v>15.009.020-0</v>
          </cell>
          <cell r="B5395" t="str">
            <v>EXTENSAO DE REDE ELETR. AEREA, C/FIO DE 25MM2, NU, EM TER. PLANO</v>
          </cell>
          <cell r="C5395" t="str">
            <v>M</v>
          </cell>
        </row>
        <row r="5396">
          <cell r="A5396" t="str">
            <v>15.009.025-0</v>
          </cell>
          <cell r="B5396" t="str">
            <v>EXTENSAO DE REDE ELETR. AEREA, C/CABO DE 35MM2, NU, EM TER.PLANO</v>
          </cell>
          <cell r="C5396" t="str">
            <v>M</v>
          </cell>
        </row>
        <row r="5397">
          <cell r="A5397" t="str">
            <v>15.009.100-0</v>
          </cell>
          <cell r="B5397" t="str">
            <v>FIO DE COBRE NU, BITOLA 1MM2</v>
          </cell>
          <cell r="C5397" t="str">
            <v>M</v>
          </cell>
        </row>
        <row r="5398">
          <cell r="A5398" t="str">
            <v>15.009.105-0</v>
          </cell>
          <cell r="B5398" t="str">
            <v>FIO DE COBRE NU, BITOLA 1,5MM2</v>
          </cell>
          <cell r="C5398" t="str">
            <v>M</v>
          </cell>
        </row>
        <row r="5399">
          <cell r="A5399" t="str">
            <v>15.009.110-0</v>
          </cell>
          <cell r="B5399" t="str">
            <v>FIO DE COBRE NU, BITOLA 2,5MM2</v>
          </cell>
          <cell r="C5399" t="str">
            <v>M</v>
          </cell>
        </row>
        <row r="5400">
          <cell r="A5400" t="str">
            <v>15.009.115-0</v>
          </cell>
          <cell r="B5400" t="str">
            <v>FIO DE COBRE NU, BITOLA 4MM2</v>
          </cell>
          <cell r="C5400" t="str">
            <v>M</v>
          </cell>
        </row>
        <row r="5401">
          <cell r="A5401" t="str">
            <v>15.009.120-0</v>
          </cell>
          <cell r="B5401" t="str">
            <v>FIO DE COBRE NU, BITOLA 6MM2</v>
          </cell>
          <cell r="C5401" t="str">
            <v>M</v>
          </cell>
        </row>
        <row r="5402">
          <cell r="A5402" t="str">
            <v>15.009.125-0</v>
          </cell>
          <cell r="B5402" t="str">
            <v>FIO DE CPOBRE NU, BITOLA 10MM2</v>
          </cell>
          <cell r="C5402" t="str">
            <v>M</v>
          </cell>
        </row>
        <row r="5403">
          <cell r="A5403" t="str">
            <v>15.009.130-0</v>
          </cell>
          <cell r="B5403" t="str">
            <v>FIO DE COBRE NU, BITOLA 16MM2</v>
          </cell>
          <cell r="C5403" t="str">
            <v>M</v>
          </cell>
        </row>
        <row r="5404">
          <cell r="A5404" t="str">
            <v>15.009.135-0</v>
          </cell>
          <cell r="B5404" t="str">
            <v>CABO DE COBRE NU, BITOLA 25MM2</v>
          </cell>
          <cell r="C5404" t="str">
            <v>M</v>
          </cell>
        </row>
        <row r="5405">
          <cell r="A5405" t="str">
            <v>15.009.140-0</v>
          </cell>
          <cell r="B5405" t="str">
            <v>CABO DE COBRE NU, BITOLA 35MM2</v>
          </cell>
          <cell r="C5405" t="str">
            <v>M</v>
          </cell>
        </row>
        <row r="5406">
          <cell r="A5406" t="str">
            <v>15.009.999-0</v>
          </cell>
          <cell r="B5406" t="str">
            <v>INDICE DA FAMILIA</v>
          </cell>
        </row>
        <row r="5407">
          <cell r="A5407" t="str">
            <v>15.010.010-0</v>
          </cell>
          <cell r="B5407" t="str">
            <v>CABO TELEFONICO TIPO FI, BITOLA 0,6MM2</v>
          </cell>
          <cell r="C5407" t="str">
            <v>M</v>
          </cell>
        </row>
        <row r="5408">
          <cell r="A5408" t="str">
            <v>15.010.012-0</v>
          </cell>
          <cell r="B5408" t="str">
            <v>CABO TELEFONICO TIPO FE, BITOLA 1MM2</v>
          </cell>
          <cell r="C5408" t="str">
            <v>M</v>
          </cell>
        </row>
        <row r="5409">
          <cell r="A5409" t="str">
            <v>15.010.030-0</v>
          </cell>
          <cell r="B5409" t="str">
            <v>CABO TELEFONICO TIPO CTP APL-50 P/ 10 PARES</v>
          </cell>
          <cell r="C5409" t="str">
            <v>M</v>
          </cell>
        </row>
        <row r="5410">
          <cell r="A5410" t="str">
            <v>15.010.031-0</v>
          </cell>
          <cell r="B5410" t="str">
            <v>CABO TELEFONICO TIPO CTP APL-50 P/ 20 PARES</v>
          </cell>
          <cell r="C5410" t="str">
            <v>M</v>
          </cell>
        </row>
        <row r="5411">
          <cell r="A5411" t="str">
            <v>15.010.032-0</v>
          </cell>
          <cell r="B5411" t="str">
            <v>CABO TELEFONICO TIPO CTP APL-50 P/ 30 PARES</v>
          </cell>
          <cell r="C5411" t="str">
            <v>M</v>
          </cell>
        </row>
        <row r="5412">
          <cell r="A5412" t="str">
            <v>15.010.040-0</v>
          </cell>
          <cell r="B5412" t="str">
            <v>CABO TELEFONICO TIPO CI P/ 10 PARES</v>
          </cell>
          <cell r="C5412" t="str">
            <v>M</v>
          </cell>
        </row>
        <row r="5413">
          <cell r="A5413" t="str">
            <v>15.010.041-0</v>
          </cell>
          <cell r="B5413" t="str">
            <v>CABO TELEFONICO TIPO CI P/ 20 PARES</v>
          </cell>
          <cell r="C5413" t="str">
            <v>M</v>
          </cell>
        </row>
        <row r="5414">
          <cell r="A5414" t="str">
            <v>15.010.042-0</v>
          </cell>
          <cell r="B5414" t="str">
            <v>CABO TELEFONICO TIPO CI P/ 30 PARES</v>
          </cell>
          <cell r="C5414" t="str">
            <v>M</v>
          </cell>
        </row>
        <row r="5415">
          <cell r="A5415" t="str">
            <v>15.010.043-0</v>
          </cell>
          <cell r="B5415" t="str">
            <v>CABO TELEFONICO TIPO CI P/ 50 PARES</v>
          </cell>
          <cell r="C5415" t="str">
            <v>M</v>
          </cell>
        </row>
        <row r="5416">
          <cell r="A5416" t="str">
            <v>15.010.044-0</v>
          </cell>
          <cell r="B5416" t="str">
            <v>CABO TELEFONICO TIPO CI P/ 75 PARES</v>
          </cell>
          <cell r="C5416" t="str">
            <v>M</v>
          </cell>
        </row>
        <row r="5417">
          <cell r="A5417" t="str">
            <v>15.010.045-0</v>
          </cell>
          <cell r="B5417" t="str">
            <v>CABO TELEFONICO TIPO CI P/ 100 PARES</v>
          </cell>
          <cell r="C5417" t="str">
            <v>M</v>
          </cell>
        </row>
        <row r="5418">
          <cell r="A5418" t="str">
            <v>15.010.046-0</v>
          </cell>
          <cell r="B5418" t="str">
            <v>CABO TELEFONICO TIPO CI P/ 200 PARES</v>
          </cell>
          <cell r="C5418" t="str">
            <v>M</v>
          </cell>
        </row>
        <row r="5419">
          <cell r="A5419" t="str">
            <v>15.010.050-0</v>
          </cell>
          <cell r="B5419" t="str">
            <v>CABO TELEFONICO TIPO CCI P/ 1 PAR</v>
          </cell>
          <cell r="C5419" t="str">
            <v>M</v>
          </cell>
        </row>
        <row r="5420">
          <cell r="A5420" t="str">
            <v>15.010.051-0</v>
          </cell>
          <cell r="B5420" t="str">
            <v>CABO TELEFONICO TIPO CCI P/ 2 PARES</v>
          </cell>
          <cell r="C5420" t="str">
            <v>M</v>
          </cell>
        </row>
        <row r="5421">
          <cell r="A5421" t="str">
            <v>15.010.052-0</v>
          </cell>
          <cell r="B5421" t="str">
            <v>CABO TELEFONICO TIPO CCI P/ 3 PARES</v>
          </cell>
          <cell r="C5421" t="str">
            <v>M</v>
          </cell>
        </row>
        <row r="5422">
          <cell r="A5422" t="str">
            <v>15.010.053-0</v>
          </cell>
          <cell r="B5422" t="str">
            <v>CABO TELEFONICO TIPO CCI P/ 4 PARES</v>
          </cell>
          <cell r="C5422" t="str">
            <v>M</v>
          </cell>
        </row>
        <row r="5423">
          <cell r="A5423" t="str">
            <v>15.010.054-0</v>
          </cell>
          <cell r="B5423" t="str">
            <v>CABO TELEFONICO TIPO CCI P/ 5 PARES</v>
          </cell>
          <cell r="C5423" t="str">
            <v>M</v>
          </cell>
        </row>
        <row r="5424">
          <cell r="A5424" t="str">
            <v>15.010.055-0</v>
          </cell>
          <cell r="B5424" t="str">
            <v>CABO TELEFONICO TIPO CCI P/ 6 PARES</v>
          </cell>
          <cell r="C5424" t="str">
            <v>M</v>
          </cell>
        </row>
        <row r="5425">
          <cell r="A5425" t="str">
            <v>15.010.999-0</v>
          </cell>
          <cell r="B5425" t="str">
            <v>FAMILIA 15.010CABOS TELEFONICOS.</v>
          </cell>
        </row>
        <row r="5426">
          <cell r="A5426" t="str">
            <v>15.011.003-0</v>
          </cell>
          <cell r="B5426" t="str">
            <v>SUBESTACAO PADRAO CERJ, C/TRANSFORMADOR TRIFASICO DE 30KVA</v>
          </cell>
          <cell r="C5426" t="str">
            <v>UN</v>
          </cell>
        </row>
        <row r="5427">
          <cell r="A5427" t="str">
            <v>15.011.004-0</v>
          </cell>
          <cell r="B5427" t="str">
            <v>SUBESTACAO PADRAO CERJ, C/TRANSFORMADOR TRIFASICO DE 45KVA</v>
          </cell>
          <cell r="C5427" t="str">
            <v>UN</v>
          </cell>
        </row>
        <row r="5428">
          <cell r="A5428" t="str">
            <v>15.011.005-0</v>
          </cell>
          <cell r="B5428" t="str">
            <v>SUBESTACAO PADRAO CERJ, C/TRANSFORMADOR TRIFASICO DE 75KVA</v>
          </cell>
          <cell r="C5428" t="str">
            <v>UN</v>
          </cell>
        </row>
        <row r="5429">
          <cell r="A5429" t="str">
            <v>15.011.006-0</v>
          </cell>
          <cell r="B5429" t="str">
            <v>SUBESTACAO PADRAO CERJ, C/TRANSFORMADOR TRIFASICO DE 112,5KVA</v>
          </cell>
          <cell r="C5429" t="str">
            <v>UN</v>
          </cell>
        </row>
        <row r="5430">
          <cell r="A5430" t="str">
            <v>15.011.007-0</v>
          </cell>
          <cell r="B5430" t="str">
            <v>SUBESTACAO PADRAO CERJ, C/TRANSFORMADOR TRIFASICO DE 150KVA</v>
          </cell>
          <cell r="C5430" t="str">
            <v>UN</v>
          </cell>
        </row>
        <row r="5431">
          <cell r="A5431" t="str">
            <v>15.011.008-0</v>
          </cell>
          <cell r="B5431" t="str">
            <v>SUBESTACAO DE 225KVA, 13,8KV-220/127V, PADRAO CERJ</v>
          </cell>
          <cell r="C5431" t="str">
            <v>UN</v>
          </cell>
        </row>
        <row r="5432">
          <cell r="A5432" t="str">
            <v>15.011.010-0</v>
          </cell>
          <cell r="B5432" t="str">
            <v>ENTRADA DE SERV. PADRAO CERJ, P/MEDICAO TRIFASICA, 1 MEDIDORC/CARGA ATE 30KW</v>
          </cell>
          <cell r="C5432" t="str">
            <v>UN</v>
          </cell>
        </row>
        <row r="5433">
          <cell r="A5433" t="str">
            <v>15.011.015-0</v>
          </cell>
          <cell r="B5433" t="str">
            <v>ENTRADA DE SERV. PADRAO CERJ, P/MEDICAO TRIFASICA, 1 MEDIDORC/CARGA DE 35 A 50KW</v>
          </cell>
          <cell r="C5433" t="str">
            <v>UN</v>
          </cell>
        </row>
        <row r="5434">
          <cell r="A5434" t="str">
            <v>15.011.016-0</v>
          </cell>
          <cell r="B5434" t="str">
            <v>ENTRADA DE SERV. PADRAO CERJ, P/MEDICAO MONOFASICA, 1 MEDIDOR P/CARGA ATE 4KW, DISJ. 1 X 40A</v>
          </cell>
          <cell r="C5434" t="str">
            <v>UN</v>
          </cell>
        </row>
        <row r="5435">
          <cell r="A5435" t="str">
            <v>15.011.018-0</v>
          </cell>
          <cell r="B5435" t="str">
            <v>ENTRADA DE SERV. PADRAO CERJ, P/MEDICAO BIFASICA, 1 MEDIDORP/CARGA ENTRE 4 E 8KW, DISJ. 2 X 40A</v>
          </cell>
          <cell r="C5435" t="str">
            <v>UN</v>
          </cell>
        </row>
        <row r="5436">
          <cell r="A5436" t="str">
            <v>15.011.020-0</v>
          </cell>
          <cell r="B5436" t="str">
            <v>ENTRADA DE SERV. PADRAO LIGHT, P/MEDICAO MONOFASICA ATE 4,4KVA, LIGACAO AEREA, DISJ. 1 X 40A</v>
          </cell>
          <cell r="C5436" t="str">
            <v>UN</v>
          </cell>
        </row>
        <row r="5437">
          <cell r="A5437" t="str">
            <v>15.011.023-0</v>
          </cell>
          <cell r="B5437" t="str">
            <v>ENTRADA DE SERV. PADRAO LIGHT, P/MEDICAO BIFASICA ENTRE 4,4E 8KVA, LIGACAO AEREA, DISJ. 2 X 40A</v>
          </cell>
          <cell r="C5437" t="str">
            <v>UN</v>
          </cell>
        </row>
        <row r="5438">
          <cell r="A5438" t="str">
            <v>15.011.026-0</v>
          </cell>
          <cell r="B5438" t="str">
            <v>ENTRADA DE SERV. PADRAO LIGHT, P/MEDICAO TRIFASICA ATE 10KVA, LIGACAO AEREA, DISJ. 3 X 30A</v>
          </cell>
          <cell r="C5438" t="str">
            <v>UN</v>
          </cell>
        </row>
        <row r="5439">
          <cell r="A5439" t="str">
            <v>15.011.029-0</v>
          </cell>
          <cell r="B5439" t="str">
            <v>ENTRADA DE SERV. PADRAO LIGHT, P/MEDICAO TRIFASICA ATE 13,2KVA, LIGACAO AEREA, DISJ. 3 X 40A</v>
          </cell>
          <cell r="C5439" t="str">
            <v>UN</v>
          </cell>
        </row>
        <row r="5440">
          <cell r="A5440" t="str">
            <v>15.011.032-0</v>
          </cell>
          <cell r="B5440" t="str">
            <v>ENTRADA DE SERV. PADRAO LIGHT, P/MEDICAO TRIFASICA ENTRE 13,,2 E 23,2KVA, LIGACAO AEREA, DISJ. 3 X 70A</v>
          </cell>
          <cell r="C5440" t="str">
            <v>UN</v>
          </cell>
        </row>
        <row r="5441">
          <cell r="A5441" t="str">
            <v>15.011.035-0</v>
          </cell>
          <cell r="B5441" t="str">
            <v>ENTRADA DE SERV. PADRAO LIGHT, P/MEDICAO TRIFASICA ENTRE 23,,2 E 33KVA, LIGACAO AEREA, DISJ. 3 X 100A</v>
          </cell>
          <cell r="C5441" t="str">
            <v>UN</v>
          </cell>
        </row>
        <row r="5442">
          <cell r="A5442" t="str">
            <v>15.011.038-0</v>
          </cell>
          <cell r="B5442" t="str">
            <v>ENTRADA DE SERV. PADRAO LIGHT, P/MEDICAO TRIFASICA ENTRE 33E 41KVA, LIGACAO AEREA, DISJ. 3 X 125A</v>
          </cell>
          <cell r="C5442" t="str">
            <v>UN</v>
          </cell>
        </row>
        <row r="5443">
          <cell r="A5443" t="str">
            <v>15.011.041-0</v>
          </cell>
          <cell r="B5443" t="str">
            <v>ENTRADA DE SERV. PADRAO LIGHT, P/MEDICAO TRIFASICA ENTRE 41E 49,4KVA, LIGACAO AEREA, DISJ. 3 X 150A</v>
          </cell>
          <cell r="C5443" t="str">
            <v>UN</v>
          </cell>
        </row>
        <row r="5444">
          <cell r="A5444" t="str">
            <v>15.011.044-0</v>
          </cell>
          <cell r="B5444" t="str">
            <v>ENTRADA DE SERV. PADRAO LIGHT, P/MEDICAO TRIFASICA ENTRE 49,4 E 57,8KVA, LIGACAO AEREA, DISJ. 3 X 175A</v>
          </cell>
          <cell r="C5444" t="str">
            <v>UN</v>
          </cell>
        </row>
        <row r="5445">
          <cell r="A5445" t="str">
            <v>15.011.047-0</v>
          </cell>
          <cell r="B5445" t="str">
            <v>ENTRADA DE SERV. PADRAO LIGHT, P/MEDICAO TRIFASICA ENTRE 57,8 E 66,1KVA, LIGACAO AEREA, DISJ. 3 X 200A</v>
          </cell>
          <cell r="C5445" t="str">
            <v>UN</v>
          </cell>
        </row>
        <row r="5446">
          <cell r="A5446" t="str">
            <v>15.011.050-0</v>
          </cell>
          <cell r="B5446" t="str">
            <v>ENTRADA DE SERV. PADRAO LIGHT, P/MEDICAO TRIFASICA ENTRE 66,1 E 74,5KVA, LIGACAO AEREA, DISJ. 3 X 225A</v>
          </cell>
          <cell r="C5446" t="str">
            <v>UN</v>
          </cell>
        </row>
        <row r="5447">
          <cell r="A5447" t="str">
            <v>15.011.053-0</v>
          </cell>
          <cell r="B5447" t="str">
            <v>ENTRADA DE SERV. PADRAO LIGHT, P/MEDICAO TRIFASICA ENTRE 74,5 E 82,5KVA, LIGACAO AEREA, DISJ. 3 X 250A</v>
          </cell>
          <cell r="C5447" t="str">
            <v>UN</v>
          </cell>
        </row>
        <row r="5448">
          <cell r="A5448" t="str">
            <v>15.011.056-0</v>
          </cell>
          <cell r="B5448" t="str">
            <v>ENTRADA DE SERV. PADRAO LIGHT, P/MEDICAO TRIFASICA ENTRE 82,5 E 98,8KVA, LIGACAO AEREA, DISJ. 3 X 300A</v>
          </cell>
          <cell r="C5448" t="str">
            <v>UN</v>
          </cell>
        </row>
        <row r="5449">
          <cell r="A5449" t="str">
            <v>15.011.059-0</v>
          </cell>
          <cell r="B5449" t="str">
            <v>ENTRADA DE SERV. PADRAO LIGHT, P/MEDICAO TRIFASICA ENTRE 98,8 E 115,5KVA, LIGACAO AEREA, DISJ. 3 X 350A</v>
          </cell>
          <cell r="C5449" t="str">
            <v>UN</v>
          </cell>
        </row>
        <row r="5450">
          <cell r="A5450" t="str">
            <v>15.011.062-0</v>
          </cell>
          <cell r="B5450" t="str">
            <v>ENTRADA DE SERV. PADRAO LIGHT, P/MEDICAO TRIFASICA ENTRE 115,5 E 132,2KVA, LIGACAO AEREA, DISJ. 3 X 400A</v>
          </cell>
          <cell r="C5450" t="str">
            <v>UN</v>
          </cell>
        </row>
        <row r="5451">
          <cell r="A5451" t="str">
            <v>15.011.070-0</v>
          </cell>
          <cell r="B5451" t="str">
            <v>SUBESTACAO PADRAO LIGHT, C/TRANSFORMADOR TRIFASICO DE 75KVA,13,8KV-220/127V</v>
          </cell>
          <cell r="C5451" t="str">
            <v>UN</v>
          </cell>
        </row>
        <row r="5452">
          <cell r="A5452" t="str">
            <v>15.011.071-0</v>
          </cell>
          <cell r="B5452" t="str">
            <v>SUBESTACAO PADRAO LIGHT, C/TRANSFORMADOR TRIFASICO DE 112,5KVA, 13,8KV-220/127V</v>
          </cell>
          <cell r="C5452" t="str">
            <v>UN</v>
          </cell>
        </row>
        <row r="5453">
          <cell r="A5453" t="str">
            <v>15.011.072-0</v>
          </cell>
          <cell r="B5453" t="str">
            <v>SUBESTACAO PADRAO LIGHT, C/TRANSFORMADOR TRIFASICO DE 150KVA, 13,8KV-220/127V</v>
          </cell>
          <cell r="C5453" t="str">
            <v>UN</v>
          </cell>
        </row>
        <row r="5454">
          <cell r="A5454" t="str">
            <v>15.011.080-0</v>
          </cell>
          <cell r="B5454" t="str">
            <v>ENTRADA DE SERV. PADRAO LIGHT, P/MEDICAO MONOFASICA ATE 4,4KVA, LIGACAO SUBTER., DISJ. 1 X 40A</v>
          </cell>
          <cell r="C5454" t="str">
            <v>UN</v>
          </cell>
        </row>
        <row r="5455">
          <cell r="A5455" t="str">
            <v>15.011.083-0</v>
          </cell>
          <cell r="B5455" t="str">
            <v>ENTRADA DE SERV. PADRAO LIGHT, P/MEDICAO BIFASICA ENTRE 4,4E 8,8KVA, LIGACAO SUBTER., DISJ. 2 X 40A</v>
          </cell>
          <cell r="C5455" t="str">
            <v>UN</v>
          </cell>
        </row>
        <row r="5456">
          <cell r="A5456" t="str">
            <v>15.011.086-0</v>
          </cell>
          <cell r="B5456" t="str">
            <v>ENTRADA DE SERV. PADRAO LIGHT, P/MEDICAO TRIFASICA ATE 10KVA, LIGACAO SUBTER., DISJ. 3 X 30A</v>
          </cell>
          <cell r="C5456" t="str">
            <v>UN</v>
          </cell>
        </row>
        <row r="5457">
          <cell r="A5457" t="str">
            <v>15.011.089-0</v>
          </cell>
          <cell r="B5457" t="str">
            <v>ENTRADA DE SERV. PADRAO LIGHT, P/MEDICAO TRIFASICA ATE 13,2KVA, LIGACAO SUBTER., DISJ. 3 X 40A</v>
          </cell>
          <cell r="C5457" t="str">
            <v>UN</v>
          </cell>
        </row>
        <row r="5458">
          <cell r="A5458" t="str">
            <v>15.011.092-0</v>
          </cell>
          <cell r="B5458" t="str">
            <v>ENTRADA DE SERV. PADRAO LIGHT, P/MEDICAO TRIFASICA ENTRE 13,2 E 23,2KVA, LIGACAO SUBTER. DISJ. 3 X 70A</v>
          </cell>
          <cell r="C5458" t="str">
            <v>UN</v>
          </cell>
        </row>
        <row r="5459">
          <cell r="A5459" t="str">
            <v>15.011.095-0</v>
          </cell>
          <cell r="B5459" t="str">
            <v>ENTRADA DE SERV. PADRAO LIGHT, P/MEDICAO TRIFASICA ENTRE 23,2 E 33KVA, LIGACAO SUBTER., DISJ. 3 X 100A</v>
          </cell>
          <cell r="C5459" t="str">
            <v>UN</v>
          </cell>
        </row>
        <row r="5460">
          <cell r="A5460" t="str">
            <v>15.011.098-0</v>
          </cell>
          <cell r="B5460" t="str">
            <v>ENTRADA DE SERV. PADRAO LIGHT, P/MEDICAO TRIFASICA ENTRE 33E 41KVA, LIGACAO SUBTER., DISJ. 3 X 125A</v>
          </cell>
          <cell r="C5460" t="str">
            <v>UN</v>
          </cell>
        </row>
        <row r="5461">
          <cell r="A5461" t="str">
            <v>15.011.101-0</v>
          </cell>
          <cell r="B5461" t="str">
            <v>ENTRADA DE SERV. PADRAO LIGHT, P/MEDICAO TRIFASICA ENTRE 41E 49,4KVA, LIGACAO SUBTER., DISJ. 3 X 150A</v>
          </cell>
          <cell r="C5461" t="str">
            <v>UN</v>
          </cell>
        </row>
        <row r="5462">
          <cell r="A5462" t="str">
            <v>15.011.104-0</v>
          </cell>
          <cell r="B5462" t="str">
            <v>ENTRADA DE SERV. PADRAO LIGHT, P/MEDICAO TRIFASICA ENTRE 49,4 E 57,8KVA, LIGACAO SUBTER., DISJ. 3 X 175A</v>
          </cell>
          <cell r="C5462" t="str">
            <v>UN</v>
          </cell>
        </row>
        <row r="5463">
          <cell r="A5463" t="str">
            <v>15.011.107-0</v>
          </cell>
          <cell r="B5463" t="str">
            <v>ENTRADA DE SERV. PADRAO LIGHT, P/MEDICAO TRIFASICA ENTRE 57,8 E 66,1KVA, LIGACAO SUBTER., DISJ. 3 X 200A</v>
          </cell>
          <cell r="C5463" t="str">
            <v>UN</v>
          </cell>
        </row>
        <row r="5464">
          <cell r="A5464" t="str">
            <v>15.011.110-0</v>
          </cell>
          <cell r="B5464" t="str">
            <v>ENTRADA DE SERV. PADRAO LIGHT, P/MEDICAO TRIFASICA ENTRE 66,1 E 74,5KVA, LIGACAO SUBTER., DISJ. 3 X 225A</v>
          </cell>
          <cell r="C5464" t="str">
            <v>UN</v>
          </cell>
        </row>
        <row r="5465">
          <cell r="A5465" t="str">
            <v>15.011.113-0</v>
          </cell>
          <cell r="B5465" t="str">
            <v>ENTRADA DE SERV. PADRAO LIGHT, P/MEDICAO TRIFASICA, ENTRE 74,5 E 82,5KVA, LIGACAO SUBTER., DISJ. 3 X 250A</v>
          </cell>
          <cell r="C5465" t="str">
            <v>UN</v>
          </cell>
        </row>
        <row r="5466">
          <cell r="A5466" t="str">
            <v>15.011.116-0</v>
          </cell>
          <cell r="B5466" t="str">
            <v>ENTRADA DE SERV. PADRAO LIGHT, P/MEDICAO TRIFASICA, ENTRE 82,5 E 98,8KVA, LIGACAO SUBTER., DISJ. 3 X 300A</v>
          </cell>
          <cell r="C5466" t="str">
            <v>UN</v>
          </cell>
        </row>
        <row r="5467">
          <cell r="A5467" t="str">
            <v>15.011.119-0</v>
          </cell>
          <cell r="B5467" t="str">
            <v>ENTRADA DE SERV. PADRAO LIGHT, P/MEDICAO TRIFASICA, ENTRE 98,8 E 115,5KVA, LIGACAO SUBTER., DISJ. 3 X 350A</v>
          </cell>
          <cell r="C5467" t="str">
            <v>UN</v>
          </cell>
        </row>
        <row r="5468">
          <cell r="A5468" t="str">
            <v>15.011.122-0</v>
          </cell>
          <cell r="B5468" t="str">
            <v>ENTRADA DE SERV. PADRAO LIGHT, P/MEDICAO TRIFASICA ENTRE  115,5 E 132,2KVA, LIGACAO SUBTER., DISJ. 3 X 400A</v>
          </cell>
          <cell r="C5468" t="str">
            <v>UN</v>
          </cell>
        </row>
        <row r="5469">
          <cell r="A5469" t="str">
            <v>15.011.999-0</v>
          </cell>
          <cell r="B5469" t="str">
            <v>FAMILIA 15.011ENTRADA DE SERVICO.</v>
          </cell>
        </row>
        <row r="5470">
          <cell r="A5470" t="str">
            <v>15.012.060-0</v>
          </cell>
          <cell r="B5470" t="str">
            <v>OLEO ISOLANTE P/TRANSFORMADOR DE DISTRIB., TENSAO ATE 30KV</v>
          </cell>
          <cell r="C5470" t="str">
            <v>L</v>
          </cell>
        </row>
        <row r="5471">
          <cell r="A5471" t="str">
            <v>15.012.999-0</v>
          </cell>
          <cell r="B5471" t="str">
            <v>FAMILIA 15.012OLEO ISOLANTE P/TRANSFORMADOR.</v>
          </cell>
        </row>
        <row r="5472">
          <cell r="A5472" t="str">
            <v>15.013.010-0</v>
          </cell>
          <cell r="B5472" t="str">
            <v>POSTE DE CONCR. SECAO CIRCULAR C/ 5,00M DE COMPR. E CARGA DE100KG</v>
          </cell>
          <cell r="C5472" t="str">
            <v>UN</v>
          </cell>
        </row>
        <row r="5473">
          <cell r="A5473" t="str">
            <v>15.013.011-0</v>
          </cell>
          <cell r="B5473" t="str">
            <v>POSTE DE CONCR. SECAO CIRCULAR C/ 5,00M DE COMPR. E CARGA DE200KG</v>
          </cell>
          <cell r="C5473" t="str">
            <v>UN</v>
          </cell>
        </row>
        <row r="5474">
          <cell r="A5474" t="str">
            <v>15.013.012-0</v>
          </cell>
          <cell r="B5474" t="str">
            <v>POSTE DE CONCR. SECAO CIRCULAR C/ 5,00M DE COMPR. E CARGA DE300KG</v>
          </cell>
          <cell r="C5474" t="str">
            <v>UN</v>
          </cell>
        </row>
        <row r="5475">
          <cell r="A5475" t="str">
            <v>15.013.013-0</v>
          </cell>
          <cell r="B5475" t="str">
            <v>POSTE DE CONCR. SECAO CIRCULAR C/ 5,00M DE COMPR. E CARGA DE400KG</v>
          </cell>
          <cell r="C5475" t="str">
            <v>UN</v>
          </cell>
        </row>
        <row r="5476">
          <cell r="A5476" t="str">
            <v>15.013.015-0</v>
          </cell>
          <cell r="B5476" t="str">
            <v>POSTE DE CONCR. SECAO CIRCULAR C/ 7,00M DE COMPR. E CARGA DE100KG</v>
          </cell>
          <cell r="C5476" t="str">
            <v>UN</v>
          </cell>
        </row>
        <row r="5477">
          <cell r="A5477" t="str">
            <v>15.013.016-0</v>
          </cell>
          <cell r="B5477" t="str">
            <v>POSTE DE CONCR. SECAO CIRCULAR C/ 7,00M DE COMPR. E CARGA DE200KG</v>
          </cell>
          <cell r="C5477" t="str">
            <v>UN</v>
          </cell>
        </row>
        <row r="5478">
          <cell r="A5478" t="str">
            <v>15.013.017-1</v>
          </cell>
          <cell r="B5478" t="str">
            <v>POSTE DE CONCR. SECAO CIRCULAR C/ 7,00M DE COMPR. E CARGA DE300KG</v>
          </cell>
          <cell r="C5478" t="str">
            <v>UN</v>
          </cell>
        </row>
        <row r="5479">
          <cell r="A5479" t="str">
            <v>15.013.018-0</v>
          </cell>
          <cell r="B5479" t="str">
            <v>POSTE DE CONCR. SECAO CIRCULAR C/ 7,00M DE COMPR. E CARGA DE400KG</v>
          </cell>
          <cell r="C5479" t="str">
            <v>UN</v>
          </cell>
        </row>
        <row r="5480">
          <cell r="A5480" t="str">
            <v>15.013.025-0</v>
          </cell>
          <cell r="B5480" t="str">
            <v>POSTE DE CONCR. SECAO CIRCULAR C/ 9,00M DE COMPR. E CARGA DE150KG</v>
          </cell>
          <cell r="C5480" t="str">
            <v>UN</v>
          </cell>
        </row>
        <row r="5481">
          <cell r="A5481" t="str">
            <v>15.013.026-0</v>
          </cell>
          <cell r="B5481" t="str">
            <v>POSTE DE CONCR. SECAO CIRCULAR C/ 9,00M DE COMPR. E CARGA DE200KG</v>
          </cell>
          <cell r="C5481" t="str">
            <v>UN</v>
          </cell>
        </row>
        <row r="5482">
          <cell r="A5482" t="str">
            <v>15.013.027-0</v>
          </cell>
          <cell r="B5482" t="str">
            <v>POSTE DE CONCR. SECAO CIRCULAR C/ 9,00M DE COMPR. E CARGA DE300KG</v>
          </cell>
          <cell r="C5482" t="str">
            <v>UN</v>
          </cell>
        </row>
        <row r="5483">
          <cell r="A5483" t="str">
            <v>15.013.028-0</v>
          </cell>
          <cell r="B5483" t="str">
            <v>POSTE DE CONCR. SECAO CIRCULAR C/ 9,00M DE CONPR. E CARGA DE400KG</v>
          </cell>
          <cell r="C5483" t="str">
            <v>UN</v>
          </cell>
        </row>
        <row r="5484">
          <cell r="A5484" t="str">
            <v>15.013.030-0</v>
          </cell>
          <cell r="B5484" t="str">
            <v>POSTE DE CONCR. SECAO CIRCULAR C/ 11,00M DE COMPR. E CARGA DE 200KG</v>
          </cell>
          <cell r="C5484" t="str">
            <v>UN</v>
          </cell>
        </row>
        <row r="5485">
          <cell r="A5485" t="str">
            <v>15.013.031-0</v>
          </cell>
          <cell r="B5485" t="str">
            <v>POSTE DE CONCR. SECAO CIRCULAR C/ 11,00M DE COMPR. E CARGA DE 300KG</v>
          </cell>
          <cell r="C5485" t="str">
            <v>UN</v>
          </cell>
        </row>
        <row r="5486">
          <cell r="A5486" t="str">
            <v>15.013.032-0</v>
          </cell>
          <cell r="B5486" t="str">
            <v>POSTE DE CONCR. SECAO CIRCULAR C/ 11,00M DE COMPR. E CARGA DE 400KG</v>
          </cell>
          <cell r="C5486" t="str">
            <v>UN</v>
          </cell>
        </row>
        <row r="5487">
          <cell r="A5487" t="str">
            <v>15.013.035-0</v>
          </cell>
          <cell r="B5487" t="str">
            <v>POSTE DE CONCR. SECAO CIRCULAR C/ 14,00M DE COMPR. E CARGA DE 400KG</v>
          </cell>
          <cell r="C5487" t="str">
            <v>UN</v>
          </cell>
        </row>
        <row r="5488">
          <cell r="A5488" t="str">
            <v>15.013.999-0</v>
          </cell>
          <cell r="B5488" t="str">
            <v>FAMILIA 15.013POSTES DE CONCRETO.</v>
          </cell>
        </row>
        <row r="5489">
          <cell r="A5489" t="str">
            <v>15.015.020-0</v>
          </cell>
          <cell r="B5489" t="str">
            <v>INSTALACAO DE PONTO DE LUZ EQUIV. A 2 VARAS DE ELETR. DE PVCRIGIDO DE 3/4"</v>
          </cell>
          <cell r="C5489" t="str">
            <v>UN</v>
          </cell>
        </row>
        <row r="5490">
          <cell r="A5490" t="str">
            <v>15.015.025-0</v>
          </cell>
          <cell r="B5490" t="str">
            <v>INSTALACAO DE PONTO DE LUZ EQUIV. A 2 VARAS DE ELETR. DE PVCRIGIDO DE 1/2"</v>
          </cell>
          <cell r="C5490" t="str">
            <v>UN</v>
          </cell>
        </row>
        <row r="5491">
          <cell r="A5491" t="str">
            <v>15.015.035-0</v>
          </cell>
          <cell r="B5491" t="str">
            <v>INSTALACAO DE 1 CONJ. DE 2 PONTOS DE LUZ EQUIV. A 5 VARAS DEELETR. DE PVC RIGIDO DE 3/4"</v>
          </cell>
          <cell r="C5491" t="str">
            <v>UN</v>
          </cell>
        </row>
        <row r="5492">
          <cell r="A5492" t="str">
            <v>15.015.040-0</v>
          </cell>
          <cell r="B5492" t="str">
            <v>INSTALACAO DE 1 CONJ. DE 2 PONTOS DE LUZ EQUIV. A 5 VARAS DEELETR. DE PVC RIGIDO DE 1/2"</v>
          </cell>
          <cell r="C5492" t="str">
            <v>UN</v>
          </cell>
        </row>
        <row r="5493">
          <cell r="A5493" t="str">
            <v>15.015.050-0</v>
          </cell>
          <cell r="B5493" t="str">
            <v>INSTALACAO DE 1 CONJ. DE 3 PONTOS DE LUZ EQUIV. A 6 VARAS DEELETR. DE PVC RIGIDO DE 3/4"</v>
          </cell>
          <cell r="C5493" t="str">
            <v>UN</v>
          </cell>
        </row>
        <row r="5494">
          <cell r="A5494" t="str">
            <v>15.015.055-0</v>
          </cell>
          <cell r="B5494" t="str">
            <v>INSTALACAO DE 1 CONJ. DE 3 PONTOS DE LUZ EQUIV. A 6 VARAS DEELETR. DE PVC RIGIDO DE 1/2"</v>
          </cell>
          <cell r="C5494" t="str">
            <v>UN</v>
          </cell>
        </row>
        <row r="5495">
          <cell r="A5495" t="str">
            <v>15.015.065-0</v>
          </cell>
          <cell r="B5495" t="str">
            <v>INSTALACAO DE 1 CONJ. DE 4 PONTOS DE LUZ EQUIV. A 7 VARAS DEELETR. DE PVC RIGIDO DE 3/4"</v>
          </cell>
          <cell r="C5495" t="str">
            <v>UN</v>
          </cell>
        </row>
        <row r="5496">
          <cell r="A5496" t="str">
            <v>15.015.070-0</v>
          </cell>
          <cell r="B5496" t="str">
            <v>INSTALACAO DE 1 CONJ. DE 4 PONTOS DE LUZ EQUIV. A 7 VARAS DEELETR. DE PVC RIGIDO DE 1/2"</v>
          </cell>
          <cell r="C5496" t="str">
            <v>UN</v>
          </cell>
        </row>
        <row r="5497">
          <cell r="A5497" t="str">
            <v>15.015.080-0</v>
          </cell>
          <cell r="B5497" t="str">
            <v>INSTALACAO DE 1 CONJ. DE 5 PONTOS DE LUZ EQUIV. A 8 VARAS DEELETR. DE PVC RIGIDO DE 3/4"</v>
          </cell>
          <cell r="C5497" t="str">
            <v>UN</v>
          </cell>
        </row>
        <row r="5498">
          <cell r="A5498" t="str">
            <v>15.015.085-0</v>
          </cell>
          <cell r="B5498" t="str">
            <v>INSTALACAO DE 1 CONJ. DE 5 PONTOS DE LUZ EQUIV. A 8 VARAS DEELETR. DE PVC RIGIDO DE 1/2"</v>
          </cell>
          <cell r="C5498" t="str">
            <v>UN</v>
          </cell>
        </row>
        <row r="5499">
          <cell r="A5499" t="str">
            <v>15.015.095-0</v>
          </cell>
          <cell r="B5499" t="str">
            <v>INSTALACAO DE 1 CONJ. DE 6 PONTOS DE LUZ EQUIV. A 9 VARAS DEELETR. DE PVC RIGIDO DE 3/4"</v>
          </cell>
          <cell r="C5499" t="str">
            <v>UN</v>
          </cell>
        </row>
        <row r="5500">
          <cell r="A5500" t="str">
            <v>15.015.100-0</v>
          </cell>
          <cell r="B5500" t="str">
            <v>INSTALACAO DE 1 CONJ. DE 6 PONTOS DE LUZ EQUIV. A 9 VARAS DEELETR. DE PVC RIGIDO DE 1/2"</v>
          </cell>
          <cell r="C5500" t="str">
            <v>UN</v>
          </cell>
        </row>
        <row r="5501">
          <cell r="A5501" t="str">
            <v>15.015.110-0</v>
          </cell>
          <cell r="B5501" t="str">
            <v>INSTALACAO DE 1 CONJ. DE 8 PONTOS DE LUZ EQUIV. A 10 VARAS DE ELETR. DE PVC RIGIDO DE 3/4"</v>
          </cell>
          <cell r="C5501" t="str">
            <v>UN</v>
          </cell>
        </row>
        <row r="5502">
          <cell r="A5502" t="str">
            <v>15.015.112-0</v>
          </cell>
          <cell r="B5502" t="str">
            <v>INSTALACAO DE 1 CONJ. DE 2 PONTOS DE LUZ EQUIV. A 3 VARAS DEELETR. DE PVC RIGIDO DE 3/4"</v>
          </cell>
          <cell r="C5502" t="str">
            <v>UN</v>
          </cell>
        </row>
        <row r="5503">
          <cell r="A5503" t="str">
            <v>15.015.113-0</v>
          </cell>
          <cell r="B5503" t="str">
            <v>INSTALACAO DE 1 CONJ. DE 2 PONTOS DE LUZ EQUIV. A 3 VARAS DEELETR. DE PVC RIGIDO DE 1/2"</v>
          </cell>
          <cell r="C5503" t="str">
            <v>UN</v>
          </cell>
        </row>
        <row r="5504">
          <cell r="A5504" t="str">
            <v>15.015.115-0</v>
          </cell>
          <cell r="B5504" t="str">
            <v>INSTALACAO DE 1 CONJ. DE 3 PONTOS DE LUZ EQUIV. A 5 VARAS DEELETR. DE PVC RIGIDO DE 3/4"</v>
          </cell>
          <cell r="C5504" t="str">
            <v>UN</v>
          </cell>
        </row>
        <row r="5505">
          <cell r="A5505" t="str">
            <v>15.015.116-0</v>
          </cell>
          <cell r="B5505" t="str">
            <v>INSTALACAO DE 1 CONJ. DE 3 PONTOS DE LUZ EQUIV. A 5 VARAS DEELETR. DE PVC RIGIDO DE 1/2"</v>
          </cell>
          <cell r="C5505" t="str">
            <v>UN</v>
          </cell>
        </row>
        <row r="5506">
          <cell r="A5506" t="str">
            <v>15.015.120-0</v>
          </cell>
          <cell r="B5506" t="str">
            <v>INSTALACAO DE 1 CONJ. DE 4 PONTOS DE LUZ EQUIV. A 6 VARAS DEELETR. DE PVC RIGIDO DE 3/4"</v>
          </cell>
          <cell r="C5506" t="str">
            <v>UN</v>
          </cell>
        </row>
        <row r="5507">
          <cell r="A5507" t="str">
            <v>15.015.125-0</v>
          </cell>
          <cell r="B5507" t="str">
            <v>INSTALACAO DE 1 CONJ. DE 4 PONTOS DE LUZ EQUIV. A 6 VARAS DEELETR. DE PVC RIGIDO DE 1/2"</v>
          </cell>
          <cell r="C5507" t="str">
            <v>UN</v>
          </cell>
        </row>
        <row r="5508">
          <cell r="A5508" t="str">
            <v>15.015.135-0</v>
          </cell>
          <cell r="B5508" t="str">
            <v>INSTALACAO DE 1 CONJ. DE 5 PONTOS DE LUZ EQUIV. A 7 VARAS DEELETR. DE PVC RIGIDO DE 3/4"</v>
          </cell>
          <cell r="C5508" t="str">
            <v>UN</v>
          </cell>
        </row>
        <row r="5509">
          <cell r="A5509" t="str">
            <v>15.015.140-0</v>
          </cell>
          <cell r="B5509" t="str">
            <v>INSTALACAO DE 1 CONJ. DE 5 PONTOS DE LUZ EQUIV. A 7 VARAS DEELETR. DE PVC RIGIDO DE 1/2"</v>
          </cell>
          <cell r="C5509" t="str">
            <v>UN</v>
          </cell>
        </row>
        <row r="5510">
          <cell r="A5510" t="str">
            <v>15.015.150-0</v>
          </cell>
          <cell r="B5510" t="str">
            <v>INSTALACAO DE 1 CONJ. DE 6 PONTOS DE LUZ EQUIV. A 8 VARAS DEELETR. DE PVC RIGIDO DE 3/4"</v>
          </cell>
          <cell r="C5510" t="str">
            <v>UN</v>
          </cell>
        </row>
        <row r="5511">
          <cell r="A5511" t="str">
            <v>15.015.155-0</v>
          </cell>
          <cell r="B5511" t="str">
            <v>INSTALACAO DE 1 CONJ. DE 6 PONTOS DE LUZ EQUIV. A 8 VARAS DEELETR. DE PVC RIGIDO DE 1/2"</v>
          </cell>
          <cell r="C5511" t="str">
            <v>UN</v>
          </cell>
        </row>
        <row r="5512">
          <cell r="A5512" t="str">
            <v>15.015.165-0</v>
          </cell>
          <cell r="B5512" t="str">
            <v>INSTALACAO DE 1 CONJ. DE 8 PONTOS DE LUZ EQUIV. A 9 VARAS DEELETR. DE PVC RIGIDO DE 3/4"</v>
          </cell>
          <cell r="C5512" t="str">
            <v>UN</v>
          </cell>
        </row>
        <row r="5513">
          <cell r="A5513" t="str">
            <v>15.015.167-0</v>
          </cell>
          <cell r="B5513" t="str">
            <v>INSTALACAO DE PONTO DE LUZ APARENTE SOBRE MADEIRAM.</v>
          </cell>
          <cell r="C5513" t="str">
            <v>UN</v>
          </cell>
        </row>
        <row r="5514">
          <cell r="A5514" t="str">
            <v>15.015.168-0</v>
          </cell>
          <cell r="B5514" t="str">
            <v>INSTALACAO DE INTERRUPTOR DE SOBREPOR DE 1 SECAO</v>
          </cell>
          <cell r="C5514" t="str">
            <v>UN</v>
          </cell>
        </row>
        <row r="5515">
          <cell r="A5515" t="str">
            <v>15.015.171-0</v>
          </cell>
          <cell r="B5515" t="str">
            <v>INSTALACAO DE PONTO DE FORCA ATE 2CV, EQUIV. A 2 VARAS DE ELETR. DE PVC RIGIDO DE 1/2"</v>
          </cell>
          <cell r="C5515" t="str">
            <v>UN</v>
          </cell>
        </row>
        <row r="5516">
          <cell r="A5516" t="str">
            <v>15.015.173-0</v>
          </cell>
          <cell r="B5516" t="str">
            <v>INSTALACAO DE PONTO DE FORCA ATE 4CV, EQUIV. A 2 VARAS DE ELETR. DE PVC RIGIDO DE 3/4"</v>
          </cell>
          <cell r="C5516" t="str">
            <v>UN</v>
          </cell>
        </row>
        <row r="5517">
          <cell r="A5517" t="str">
            <v>15.015.175-0</v>
          </cell>
          <cell r="B5517" t="str">
            <v>INSTALACAO DE PONTO DE FORCA P/ 5CV, EQUIV. A 2 VARAS DE ELETR. DE PVC RIGIDO DE 3/4"</v>
          </cell>
          <cell r="C5517" t="str">
            <v>UN</v>
          </cell>
        </row>
        <row r="5518">
          <cell r="A5518" t="str">
            <v>15.015.177-0</v>
          </cell>
          <cell r="B5518" t="str">
            <v>INSTALACAO DE PONTO DE FORCA P/ 10CV, EQUIV. A 2 VARAS DE ELETR. DE PVC RIGIDO DE 1"</v>
          </cell>
          <cell r="C5518" t="str">
            <v>UN</v>
          </cell>
        </row>
        <row r="5519">
          <cell r="A5519" t="str">
            <v>15.015.179-0</v>
          </cell>
          <cell r="B5519" t="str">
            <v>INSTALACAO DE PONTO DE FORCA P/ 15CV, EQUIV. A 2 VARAS DE ELETR. DE PVC RIGIDO DE 1.1/2"</v>
          </cell>
          <cell r="C5519" t="str">
            <v>UN</v>
          </cell>
        </row>
        <row r="5520">
          <cell r="A5520" t="str">
            <v>15.015.191-0</v>
          </cell>
          <cell r="B5520" t="str">
            <v>INSTALACAO DE PONTO DE TOMADA EQUIV. A 2 VARAS DE ELETR. DEPVC RIGIDO DE 3/4"</v>
          </cell>
          <cell r="C5520" t="str">
            <v>UN</v>
          </cell>
        </row>
        <row r="5521">
          <cell r="A5521" t="str">
            <v>15.015.192-0</v>
          </cell>
          <cell r="B5521" t="str">
            <v>INSTALACAO DE PONTO DE TOMADA EQUIV. A 2 VARAS DE ELETR. DEPVC RIGIDO DE 1/2"</v>
          </cell>
          <cell r="C5521" t="str">
            <v>UN</v>
          </cell>
        </row>
        <row r="5522">
          <cell r="A5522" t="str">
            <v>15.015.194-0</v>
          </cell>
          <cell r="B5522" t="str">
            <v>INSTALACAO DE 1 CONJ. DE 2 TOMADAS, EQUIV. A 3 VARAS DE ELETR. DE PVC RIGIDO DE 3/4"</v>
          </cell>
          <cell r="C5522" t="str">
            <v>UN</v>
          </cell>
        </row>
        <row r="5523">
          <cell r="A5523" t="str">
            <v>15.015.195-0</v>
          </cell>
          <cell r="B5523" t="str">
            <v>INSTALACAO DE 1 CONJ. DE 2 TOMADAS, EQUIV. A 3 VARAS DE ELETR. DE PVC RIGIDO DE 1/2"</v>
          </cell>
          <cell r="C5523" t="str">
            <v>UN</v>
          </cell>
        </row>
        <row r="5524">
          <cell r="A5524" t="str">
            <v>15.015.197-0</v>
          </cell>
          <cell r="B5524" t="str">
            <v>INSTALACAO DE 1 CONJ. DE 3 TOMADAS, EQUIV. A 4 VARAS DE ELETR. DE PVC RIGIDO DE 3/4"</v>
          </cell>
          <cell r="C5524" t="str">
            <v>UN</v>
          </cell>
        </row>
        <row r="5525">
          <cell r="A5525" t="str">
            <v>15.015.198-0</v>
          </cell>
          <cell r="B5525" t="str">
            <v>INSTALACAO DE 1 CONJ. DE 3 TOMADAS, EQUIV. A 4 VARAS DE ELETR. DE PVC RIGIDO DE 1/2"</v>
          </cell>
          <cell r="C5525" t="str">
            <v>UN</v>
          </cell>
        </row>
        <row r="5526">
          <cell r="A5526" t="str">
            <v>15.015.200-0</v>
          </cell>
          <cell r="B5526" t="str">
            <v>INSTALACAO DE 1 CONJ. DE 4 TOMADAS, EQUIV. A 5 VARAS DE ELETR. DE PVC RIGIDO DE 3/4"</v>
          </cell>
          <cell r="C5526" t="str">
            <v>UN</v>
          </cell>
        </row>
        <row r="5527">
          <cell r="A5527" t="str">
            <v>15.015.201-0</v>
          </cell>
          <cell r="B5527" t="str">
            <v>INSTALACAO DE 1 CONJ. DE 4 TOMADAS, EQUIV. A 5 VARAS DE ELETR. DE PVC RIGIDO DE 1/2"</v>
          </cell>
          <cell r="C5527" t="str">
            <v>UN</v>
          </cell>
        </row>
        <row r="5528">
          <cell r="A5528" t="str">
            <v>15.015.203-0</v>
          </cell>
          <cell r="B5528" t="str">
            <v>INSTALACAO DE PONTO DE TELEFONE, COMPREEND. 5 VARAS DE ELETR. DE 3/4", CONEXOES E CX.</v>
          </cell>
          <cell r="C5528" t="str">
            <v>UN</v>
          </cell>
        </row>
        <row r="5529">
          <cell r="A5529" t="str">
            <v>15.015.205-0</v>
          </cell>
          <cell r="B5529" t="str">
            <v>INSTALACAO DE PONTO DE CAMPAINHA, COMPREEND. 2 VARAS DE ELETR. DE 1/2", 18,00M DE FIO 0,75MM2, BOTAO E CIGARRA</v>
          </cell>
          <cell r="C5529" t="str">
            <v>UN</v>
          </cell>
        </row>
        <row r="5530">
          <cell r="A5530" t="str">
            <v>15.015.207-0</v>
          </cell>
          <cell r="B5530" t="str">
            <v>INSTALACAO DE PONTO DE CAMPAINHA DE ALTA POTENCIA, C/ELETR.DE 3/4", FIO 1,5MM2, BOTOEIRA E CAMPAINHA</v>
          </cell>
          <cell r="C5530" t="str">
            <v>UN</v>
          </cell>
        </row>
        <row r="5531">
          <cell r="A5531" t="str">
            <v>15.015.209-0</v>
          </cell>
          <cell r="B5531" t="str">
            <v>INSTALACAO E ASSENT. DE ELETR., CONEXOES, CX., FIOS E CABOSP/INSTAL. TELEFONICA SUBTER. PADRAO CEHAB, TIPO B 39</v>
          </cell>
          <cell r="C5531" t="str">
            <v>UN</v>
          </cell>
        </row>
        <row r="5532">
          <cell r="A5532" t="str">
            <v>15.015.211-0</v>
          </cell>
          <cell r="B5532" t="str">
            <v>INSTALACAO E ASSENT. DE ELETR., CONEXOES, CX., FIOS E CABOSP/INSTAL. TELEFONICA SUBTER. PADRAO CEHAB, TIPO B 50</v>
          </cell>
          <cell r="C5532" t="str">
            <v>UN</v>
          </cell>
        </row>
        <row r="5533">
          <cell r="A5533" t="str">
            <v>15.015.999-0</v>
          </cell>
          <cell r="B5533" t="str">
            <v>INDICE DA FAMILIA</v>
          </cell>
        </row>
        <row r="5534">
          <cell r="A5534" t="str">
            <v>15.016.010-0</v>
          </cell>
          <cell r="B5534" t="str">
            <v>INSTALACAO DE PONTO DE LUZ EQUIV. A 2 VARAS DE ELETR. RIGIDO, DE Fº GALV. LEVE, DE 3/4"</v>
          </cell>
          <cell r="C5534" t="str">
            <v>UN</v>
          </cell>
        </row>
        <row r="5535">
          <cell r="A5535" t="str">
            <v>15.016.015-0</v>
          </cell>
          <cell r="B5535" t="str">
            <v>INSTALACAO DE PONTO DE LUZ EQUIV. A 2 VARAS DE ELETR. RIGIDO, DE Fº GALV. LEVE, DE 1/2"</v>
          </cell>
          <cell r="C5535" t="str">
            <v>UN</v>
          </cell>
        </row>
        <row r="5536">
          <cell r="A5536" t="str">
            <v>15.016.030-0</v>
          </cell>
          <cell r="B5536" t="str">
            <v>INSTALACAO DE 1 CONJ. DE 2 PONTOS DE LUZ EQUIV. A 5 VARAS DEELETR. RIGIDO, DE Fº GALV. LEVE, DE 3/4"</v>
          </cell>
          <cell r="C5536" t="str">
            <v>UN</v>
          </cell>
        </row>
        <row r="5537">
          <cell r="A5537" t="str">
            <v>15.016.045-0</v>
          </cell>
          <cell r="B5537" t="str">
            <v>INSTALACAO DE 1 CONJ. DE 3 PONTOS DE LUZ EQUIV. A 6 VARAS DEELETR. RIGIDO, DE Fº GALV. LEVE, DE 3/4"</v>
          </cell>
          <cell r="C5537" t="str">
            <v>UN</v>
          </cell>
        </row>
        <row r="5538">
          <cell r="A5538" t="str">
            <v>15.016.060-0</v>
          </cell>
          <cell r="B5538" t="str">
            <v>INSTALACAO DE 1 CONJ. DE 4 PONTOS DE LUZ EQUIV. A 7 VARAS DEELETR. RIGIDO, DE Fº GALV. LEVE, DE 3/4"</v>
          </cell>
          <cell r="C5538" t="str">
            <v>UN</v>
          </cell>
        </row>
        <row r="5539">
          <cell r="A5539" t="str">
            <v>15.016.075-0</v>
          </cell>
          <cell r="B5539" t="str">
            <v>INSTALACAO DE 1 CONJ. DE 5 PONTOS DE LUZ EQUIV. A 8 VARAS DEELETR. RIGIDO, DE Fº GALV. LEVE, DE 3/4"</v>
          </cell>
          <cell r="C5539" t="str">
            <v>UN</v>
          </cell>
        </row>
        <row r="5540">
          <cell r="A5540" t="str">
            <v>15.016.090-0</v>
          </cell>
          <cell r="B5540" t="str">
            <v>INSTALACAO DE 1 CONJ. DE 6 PONTOS DE LUZ EQUIV. A 9 VARAS DEELETR. RIGIDO, DE Fº GALV. LEVE, DE 3/4"</v>
          </cell>
          <cell r="C5540" t="str">
            <v>UN</v>
          </cell>
        </row>
        <row r="5541">
          <cell r="A5541" t="str">
            <v>15.016.105-0</v>
          </cell>
          <cell r="B5541" t="str">
            <v>INSTALACAO DE 1 CONJ. DE 8 PONTOS DE LUZ EQUIV. A 10 VARAS DE ELETR. RIGIDO, DE Fº GALV. LEVE, DE 3/4"</v>
          </cell>
          <cell r="C5541" t="str">
            <v>UN</v>
          </cell>
        </row>
        <row r="5542">
          <cell r="A5542" t="str">
            <v>15.016.111-0</v>
          </cell>
          <cell r="B5542" t="str">
            <v>INSTALACAO DE 1 CONJ. DE 2 PONTOS DE LUZ EQUIV. A 3 VARAS DEELETR. RIGIDO, DE Fº GALV. LEVE, DE 3/4"</v>
          </cell>
          <cell r="C5542" t="str">
            <v>UN</v>
          </cell>
        </row>
        <row r="5543">
          <cell r="A5543" t="str">
            <v>15.016.114-0</v>
          </cell>
          <cell r="B5543" t="str">
            <v>INSTALACAO DE 1 CONJ. DE 3 PONTOS DE LUZ EQUIV. A 5 VARAS DEELETR. RIGIDO, DE Fº GALV. LEVE, DE 3/4"</v>
          </cell>
          <cell r="C5543" t="str">
            <v>UN</v>
          </cell>
        </row>
        <row r="5544">
          <cell r="A5544" t="str">
            <v>15.016.119-0</v>
          </cell>
          <cell r="B5544" t="str">
            <v>INSTALACAO DE 1 CONJ. DE 4 PONTOS DE LUZ EQUIV. A 6 VARAS DEELETR. RIGIDO, DE Fº GALV. LEVE, DE 3/4"</v>
          </cell>
          <cell r="C5544" t="str">
            <v>UN</v>
          </cell>
        </row>
        <row r="5545">
          <cell r="A5545" t="str">
            <v>15.016.130-0</v>
          </cell>
          <cell r="B5545" t="str">
            <v>INSTALACAO DE 1 CONJ. DE 5 PONTOS DE LUZ EQUIV. A 7 VARAS DEELETR. RIGIDO, DE Fº GALV. LEVE, DE 3/4"</v>
          </cell>
          <cell r="C5545" t="str">
            <v>UN</v>
          </cell>
        </row>
        <row r="5546">
          <cell r="A5546" t="str">
            <v>15.016.145-0</v>
          </cell>
          <cell r="B5546" t="str">
            <v>INSTALACAO DE 1 CONJ. DE 6 PONTOS DE LUZ EQUIV. A 8 VARAS DEELETR. RIGIDO, DE Fº GALV. LEVE, DE 3/4"</v>
          </cell>
          <cell r="C5546" t="str">
            <v>UN</v>
          </cell>
        </row>
        <row r="5547">
          <cell r="A5547" t="str">
            <v>15.016.160-0</v>
          </cell>
          <cell r="B5547" t="str">
            <v>INSTALACAO DE 1 CONJ. DE 8 PONTOS DE LUZ EQUIV. A 9 VARAS DEELETR. RIGIDO, DE Fº GALV. LEVE, DE 3/4"</v>
          </cell>
          <cell r="C5547" t="str">
            <v>UN</v>
          </cell>
        </row>
        <row r="5548">
          <cell r="A5548" t="str">
            <v>15.016.170-0</v>
          </cell>
          <cell r="B5548" t="str">
            <v>INSTALACAO DE PONTO DE FORCA ATE 2CV EQUIV. A 2 VARAS DE ELETR. RIGIDO, DE Fº GALV. LEVE, DE 1/2"</v>
          </cell>
          <cell r="C5548" t="str">
            <v>UN</v>
          </cell>
        </row>
        <row r="5549">
          <cell r="A5549" t="str">
            <v>15.016.172-0</v>
          </cell>
          <cell r="B5549" t="str">
            <v>INSTALACAO DE PONTO DE FORCA ATE 4CV, EQUIV. A 2 VARAS DE ELETR. RIGIDO, DE Fº GALV. LEVE, DE 3/4"</v>
          </cell>
          <cell r="C5549" t="str">
            <v>UN</v>
          </cell>
        </row>
        <row r="5550">
          <cell r="A5550" t="str">
            <v>15.016.174-0</v>
          </cell>
          <cell r="B5550" t="str">
            <v>INSTALACAO DE PONTO DE FORCA P/ 5CV, EQUIV. A 2 VARAS DE ELETR. RIGIDO, DE Fº GALV. LEVE, DE 3/4"</v>
          </cell>
          <cell r="C5550" t="str">
            <v>UN</v>
          </cell>
        </row>
        <row r="5551">
          <cell r="A5551" t="str">
            <v>15.016.176-0</v>
          </cell>
          <cell r="B5551" t="str">
            <v>INSTALACAO DE PONTO DE FORCA P/ 10CV, EQUIV. A 2 VARAS DE ELETR. RIGIDO, DE Fº GALV. LEVE, DE 1"</v>
          </cell>
          <cell r="C5551" t="str">
            <v>UN</v>
          </cell>
        </row>
        <row r="5552">
          <cell r="A5552" t="str">
            <v>15.016.178-0</v>
          </cell>
          <cell r="B5552" t="str">
            <v>INSTALACAO DE PONTO DE FORCA P/ 15CV, EQUIV. A 2 VARAS DE ELETR. RIGIDO, DE Fº GALV. LEVE, DE 1.1/2"</v>
          </cell>
          <cell r="C5552" t="str">
            <v>UN</v>
          </cell>
        </row>
        <row r="5553">
          <cell r="A5553" t="str">
            <v>15.016.190-0</v>
          </cell>
          <cell r="B5553" t="str">
            <v>INSTALACAO DE PONTO DE TOMADA EQUIV. A 2 VARAS DE ELETR. RIGIDO, DE Fº GALV. LEVE, DE 3/4"</v>
          </cell>
          <cell r="C5553" t="str">
            <v>UN</v>
          </cell>
        </row>
        <row r="5554">
          <cell r="A5554" t="str">
            <v>15.016.193-0</v>
          </cell>
          <cell r="B5554" t="str">
            <v>INSTALACAO DE 1 CONJ. DE 2 PONTOS DE TOMADA, EQUIV. A 3 VARAS DE ELETR. RIGIDO, DE Fº GALV. LEVE, DE 3/4"</v>
          </cell>
          <cell r="C5554" t="str">
            <v>UN</v>
          </cell>
        </row>
        <row r="5555">
          <cell r="A5555" t="str">
            <v>15.016.196-0</v>
          </cell>
          <cell r="B5555" t="str">
            <v>INSTALACAO DE 1 CONJ. DE 3 PONTOS DE TOMADA, EQUIV. A 4 VARAS DE ELETR. RIGIDO, DE Fº GALV. LEVE, DE 3/4"</v>
          </cell>
          <cell r="C5555" t="str">
            <v>UN</v>
          </cell>
        </row>
        <row r="5556">
          <cell r="A5556" t="str">
            <v>15.016.199-0</v>
          </cell>
          <cell r="B5556" t="str">
            <v>INSTALACAO DE 1 CONJ. DE 4 PONTOS DE TOMADA, EQUIV. A 5 VARAS DE ELETR. RIGIDO, DE Fº GALV. LEVE, DE 3/4"</v>
          </cell>
          <cell r="C5556" t="str">
            <v>UN</v>
          </cell>
        </row>
        <row r="5557">
          <cell r="A5557" t="str">
            <v>15.016.202-0</v>
          </cell>
          <cell r="B5557" t="str">
            <v>INSTALACAO DE PONTO DE TOMADA DE SOBREPOR</v>
          </cell>
          <cell r="C5557" t="str">
            <v>UN</v>
          </cell>
        </row>
        <row r="5558">
          <cell r="A5558" t="str">
            <v>15.016.999-0</v>
          </cell>
          <cell r="B5558" t="str">
            <v>INDICE DA FAMILIA</v>
          </cell>
        </row>
        <row r="5559">
          <cell r="A5559" t="str">
            <v>15.017.010-0</v>
          </cell>
          <cell r="B5559" t="str">
            <v>CONECTOR DE PRESSAO P/CABO DE 25MM2</v>
          </cell>
          <cell r="C5559" t="str">
            <v>UN</v>
          </cell>
        </row>
        <row r="5560">
          <cell r="A5560" t="str">
            <v>15.017.015-0</v>
          </cell>
          <cell r="B5560" t="str">
            <v>CONECTOR DE PRESSAO P/CABO DE 50MM2</v>
          </cell>
          <cell r="C5560" t="str">
            <v>UN</v>
          </cell>
        </row>
        <row r="5561">
          <cell r="A5561" t="str">
            <v>15.017.020-0</v>
          </cell>
          <cell r="B5561" t="str">
            <v>CONECTOR DE PRESSAO P/CABO DE 70MM2</v>
          </cell>
          <cell r="C5561" t="str">
            <v>UN</v>
          </cell>
        </row>
        <row r="5562">
          <cell r="A5562" t="str">
            <v>15.017.025-0</v>
          </cell>
          <cell r="B5562" t="str">
            <v>CONECTOR DE PRESSAO P/CABO DE 95MM2</v>
          </cell>
          <cell r="C5562" t="str">
            <v>UN</v>
          </cell>
        </row>
        <row r="5563">
          <cell r="A5563" t="str">
            <v>15.017.030-0</v>
          </cell>
          <cell r="B5563" t="str">
            <v>CONECTOR DE PRESSAO P/CABO DE 120MM2</v>
          </cell>
          <cell r="C5563" t="str">
            <v>UN</v>
          </cell>
        </row>
        <row r="5564">
          <cell r="A5564" t="str">
            <v>15.017.035-0</v>
          </cell>
          <cell r="B5564" t="str">
            <v>CONECTOR DE PRESSAO P/CABO DE 150MM2</v>
          </cell>
          <cell r="C5564" t="str">
            <v>UN</v>
          </cell>
        </row>
        <row r="5565">
          <cell r="A5565" t="str">
            <v>15.017.040-0</v>
          </cell>
          <cell r="B5565" t="str">
            <v>CONECTOR DE PRESSAO P/CABO DE 185MM2</v>
          </cell>
          <cell r="C5565" t="str">
            <v>UN</v>
          </cell>
        </row>
        <row r="5566">
          <cell r="A5566" t="str">
            <v>15.017.045-0</v>
          </cell>
          <cell r="B5566" t="str">
            <v>CONECTOR DE PRESSAO P/CABO DE 240MM2</v>
          </cell>
          <cell r="C5566" t="str">
            <v>UN</v>
          </cell>
        </row>
        <row r="5567">
          <cell r="A5567" t="str">
            <v>15.017.050-0</v>
          </cell>
          <cell r="B5567" t="str">
            <v>CONECTOR DE PRESSAO P/CABO DE 300MM2</v>
          </cell>
          <cell r="C5567" t="str">
            <v>UN</v>
          </cell>
        </row>
        <row r="5568">
          <cell r="A5568" t="str">
            <v>15.017.055-0</v>
          </cell>
          <cell r="B5568" t="str">
            <v>CONECTOR EM BRONZE, P/CABO DE 6 A 25MM2, P/FIX. DE 1 OU 2 CONDUTORES A SUPERF. PLANA</v>
          </cell>
          <cell r="C5568" t="str">
            <v>UN</v>
          </cell>
        </row>
        <row r="5569">
          <cell r="A5569" t="str">
            <v>15.017.060-0</v>
          </cell>
          <cell r="B5569" t="str">
            <v>CONECTOR EM BRONZE, P/CABO DE 50MM2, P/FIX. DE 1 OU 2 CONDUTORES A SUPERF. PLANA</v>
          </cell>
          <cell r="C5569" t="str">
            <v>UN</v>
          </cell>
        </row>
        <row r="5570">
          <cell r="A5570" t="str">
            <v>15.017.065-0</v>
          </cell>
          <cell r="B5570" t="str">
            <v>CONECTOR EM BRONZE, P/CABO DE 70MM2, P/FIX. DE 1 OU 2 CONDUTORES A SUPERF. PLANA</v>
          </cell>
          <cell r="C5570" t="str">
            <v>UN</v>
          </cell>
        </row>
        <row r="5571">
          <cell r="A5571" t="str">
            <v>15.017.070-0</v>
          </cell>
          <cell r="B5571" t="str">
            <v>CONECTOR EM BRONZE, P/CABO DE 95 A 120MM2, P/FIX. DE 1 OU 2CONDUTORES A SUPERF. PLANA</v>
          </cell>
          <cell r="C5571" t="str">
            <v>UN</v>
          </cell>
        </row>
        <row r="5572">
          <cell r="A5572" t="str">
            <v>15.017.075-0</v>
          </cell>
          <cell r="B5572" t="str">
            <v>CONECTOR EM BRONZE, P/CABO DE 150MM2, P/FIX. DE 1 OU 2 CONDUTORES A SUPERF. PLANA</v>
          </cell>
          <cell r="C5572" t="str">
            <v>UN</v>
          </cell>
        </row>
        <row r="5573">
          <cell r="A5573" t="str">
            <v>15.017.080-0</v>
          </cell>
          <cell r="B5573" t="str">
            <v>CONECTOR MEC. SPLIT-BOLT, S/SOLDA, P/CABO DE 6MM2</v>
          </cell>
          <cell r="C5573" t="str">
            <v>UN</v>
          </cell>
        </row>
        <row r="5574">
          <cell r="A5574" t="str">
            <v>15.017.085-0</v>
          </cell>
          <cell r="B5574" t="str">
            <v>CONECTOR MEC. SPLIT-BOLT, S/SOLDA, P/CABO DE 10MM2</v>
          </cell>
          <cell r="C5574" t="str">
            <v>UN</v>
          </cell>
        </row>
        <row r="5575">
          <cell r="A5575" t="str">
            <v>15.017.090-0</v>
          </cell>
          <cell r="B5575" t="str">
            <v>CONECTOR MEC. SPLIT-BOLT, S/SOLDA, P/CABO DE 16MM2</v>
          </cell>
          <cell r="C5575" t="str">
            <v>UN</v>
          </cell>
        </row>
        <row r="5576">
          <cell r="A5576" t="str">
            <v>15.017.095-0</v>
          </cell>
          <cell r="B5576" t="str">
            <v>CONECTOR MEC. SPLIT-BOLT, S/SOLDA, P/CABO DE 25MM2</v>
          </cell>
          <cell r="C5576" t="str">
            <v>UN</v>
          </cell>
        </row>
        <row r="5577">
          <cell r="A5577" t="str">
            <v>15.017.100-0</v>
          </cell>
          <cell r="B5577" t="str">
            <v>CONECTOR MEC. SPLIT-BOLT, S/SOLDA, P/CABO DE 50MM2</v>
          </cell>
          <cell r="C5577" t="str">
            <v>UN</v>
          </cell>
        </row>
        <row r="5578">
          <cell r="A5578" t="str">
            <v>15.017.105-0</v>
          </cell>
          <cell r="B5578" t="str">
            <v>CONECTOR MEC. SPLIT-BOLT, S/SOLDA, P/CABO DE 70MM2</v>
          </cell>
          <cell r="C5578" t="str">
            <v>UN</v>
          </cell>
        </row>
        <row r="5579">
          <cell r="A5579" t="str">
            <v>15.017.110-0</v>
          </cell>
          <cell r="B5579" t="str">
            <v>CONECTOR MEC. SPLIT-BOLT, S/SOLDA, P/CABO DE 95MM2</v>
          </cell>
          <cell r="C5579" t="str">
            <v>UN</v>
          </cell>
        </row>
        <row r="5580">
          <cell r="A5580" t="str">
            <v>15.017.115-0</v>
          </cell>
          <cell r="B5580" t="str">
            <v>CONECTOR MEC. SPLIT-BOLT, S/SOLDA, P/CABO DE 120MM2</v>
          </cell>
          <cell r="C5580" t="str">
            <v>UN</v>
          </cell>
        </row>
        <row r="5581">
          <cell r="A5581" t="str">
            <v>15.017.120-0</v>
          </cell>
          <cell r="B5581" t="str">
            <v>CONECTOR MEC. SPLIT-BOLT, S/SOLDA, P/CABO DE 150MM2</v>
          </cell>
          <cell r="C5581" t="str">
            <v>UN</v>
          </cell>
        </row>
        <row r="5582">
          <cell r="A5582" t="str">
            <v>15.017.125-0</v>
          </cell>
          <cell r="B5582" t="str">
            <v>CONECTOR MEC. SPLIT-BOLT, S/SOLDA, P/CABO DE 240 E 300MM2</v>
          </cell>
          <cell r="C5582" t="str">
            <v>UN</v>
          </cell>
        </row>
        <row r="5583">
          <cell r="A5583" t="str">
            <v>15.017.130-0</v>
          </cell>
          <cell r="B5583" t="str">
            <v>TERMINAL MEC. P/CONDUTOR DE COBRE, TIPO ESPECIAL, P/CABO DE16 E 25MM2</v>
          </cell>
          <cell r="C5583" t="str">
            <v>UN</v>
          </cell>
        </row>
        <row r="5584">
          <cell r="A5584" t="str">
            <v>15.017.135-0</v>
          </cell>
          <cell r="B5584" t="str">
            <v>TERMINAL MEC. P/CONDUTOR DE COBRE, TIPO ESPECIAL, P/CABO DE50 E 70MM2</v>
          </cell>
          <cell r="C5584" t="str">
            <v>UN</v>
          </cell>
        </row>
        <row r="5585">
          <cell r="A5585" t="str">
            <v>15.017.140-0</v>
          </cell>
          <cell r="B5585" t="str">
            <v>TERMINAL MEC. P/CONDUTOR DE COBRE, TIPO ESPECIAL, P/CABO DE95 E 120MM2</v>
          </cell>
          <cell r="C5585" t="str">
            <v>UN</v>
          </cell>
        </row>
        <row r="5586">
          <cell r="A5586" t="str">
            <v>15.017.145-0</v>
          </cell>
          <cell r="B5586" t="str">
            <v>TERMINAL MEC. P/CONDUTOR DE COBRE, TIPO ESPECIAL, P/CABO DE150 E 185MM2</v>
          </cell>
          <cell r="C5586" t="str">
            <v>UN</v>
          </cell>
        </row>
        <row r="5587">
          <cell r="A5587" t="str">
            <v>15.017.150-0</v>
          </cell>
          <cell r="B5587" t="str">
            <v>TERMINAL MEC. P/CONDUTOR DE COBRE, TIPO ESPECIAL, P/CABO DE240 E 300MM2</v>
          </cell>
          <cell r="C5587" t="str">
            <v>UN</v>
          </cell>
        </row>
        <row r="5588">
          <cell r="A5588" t="str">
            <v>15.017.999-0</v>
          </cell>
          <cell r="B5588" t="str">
            <v>INDICE DA FAMILIA</v>
          </cell>
        </row>
        <row r="5589">
          <cell r="A5589" t="str">
            <v>15.018.010-0</v>
          </cell>
          <cell r="B5589" t="str">
            <v>CAIXA DE LIGACAO DE ALUMINIO SILICO, TIPO CONDULETE, NO FORMATO B, DIAM. DE 1/2"</v>
          </cell>
          <cell r="C5589" t="str">
            <v>UN</v>
          </cell>
        </row>
        <row r="5590">
          <cell r="A5590" t="str">
            <v>15.018.015-0</v>
          </cell>
          <cell r="B5590" t="str">
            <v>CAIXA DE LIGACAO DE ALUMINIO SILICO, TIPO CONDULETE, NO FORMATO B, DIAM. DE 3/4"</v>
          </cell>
          <cell r="C5590" t="str">
            <v>UN</v>
          </cell>
        </row>
        <row r="5591">
          <cell r="A5591" t="str">
            <v>15.018.020-0</v>
          </cell>
          <cell r="B5591" t="str">
            <v>CAIXA DE LIGACAO DE ALUMINIO SILICO, TIPO CONDULETE, NO FORMATO B, DIAM. DE 1"</v>
          </cell>
          <cell r="C5591" t="str">
            <v>UN</v>
          </cell>
        </row>
        <row r="5592">
          <cell r="A5592" t="str">
            <v>15.018.025-0</v>
          </cell>
          <cell r="B5592" t="str">
            <v>CAIXA DE LIGACAO DE ALUMINIO SILICO, TIPO CONDULETE, NO FORMATO C, DIAM. DE 1/2"</v>
          </cell>
          <cell r="C5592" t="str">
            <v>UN</v>
          </cell>
        </row>
        <row r="5593">
          <cell r="A5593" t="str">
            <v>15.018.030-0</v>
          </cell>
          <cell r="B5593" t="str">
            <v>CAIXA DE LIGACAO DE ALUMINIO SILICO, TIPO CONDULETE, NO FORMATO C, DIAM. DE 3/4"</v>
          </cell>
          <cell r="C5593" t="str">
            <v>UN</v>
          </cell>
        </row>
        <row r="5594">
          <cell r="A5594" t="str">
            <v>15.018.035-0</v>
          </cell>
          <cell r="B5594" t="str">
            <v>CAIXA DE LIGACAO DE ALUMINIO SILICO, TIPO CONDULETE, NO FORMATO C, DIAM. DE 1"</v>
          </cell>
          <cell r="C5594" t="str">
            <v>UN</v>
          </cell>
        </row>
        <row r="5595">
          <cell r="A5595" t="str">
            <v>15.018.040-0</v>
          </cell>
          <cell r="B5595" t="str">
            <v>CAIXA DE LIGACAO DE ALUMINIO SILICO, TIPO CONDULETE, NO FORMATO E, DIAM. DE 1/2"</v>
          </cell>
          <cell r="C5595" t="str">
            <v>UN</v>
          </cell>
        </row>
        <row r="5596">
          <cell r="A5596" t="str">
            <v>15.018.050-0</v>
          </cell>
          <cell r="B5596" t="str">
            <v>CAIXA DE LIGACAO DE ALUMINIO SILICO, TIPO CONDULETE, NO FORMATO E, DIAM. DE 3/4"</v>
          </cell>
          <cell r="C5596" t="str">
            <v>UN</v>
          </cell>
        </row>
        <row r="5597">
          <cell r="A5597" t="str">
            <v>15.018.055-0</v>
          </cell>
          <cell r="B5597" t="str">
            <v>CAIXA DE LIGACAO DE ALUMINIO SILICO, TIPO CONDULETE, NO FORMATO E, DIAM.DE 1"</v>
          </cell>
          <cell r="C5597" t="str">
            <v>UN</v>
          </cell>
        </row>
        <row r="5598">
          <cell r="A5598" t="str">
            <v>15.018.060-0</v>
          </cell>
          <cell r="B5598" t="str">
            <v>CAIXA DE LIGACAO DE ALUMINIO SILICO, TIPO CONDULETE, NO FORMATO LB, DIAM. DE 1/2"</v>
          </cell>
          <cell r="C5598" t="str">
            <v>UN</v>
          </cell>
        </row>
        <row r="5599">
          <cell r="A5599" t="str">
            <v>15.018.065-0</v>
          </cell>
          <cell r="B5599" t="str">
            <v>CAIXA DE LIGACAO DE ALUMINIO SILICO, TIPO CONDULETE, NO FORMATO LB, DIAM. DE 3/4"</v>
          </cell>
          <cell r="C5599" t="str">
            <v>UN</v>
          </cell>
        </row>
        <row r="5600">
          <cell r="A5600" t="str">
            <v>15.018.070-0</v>
          </cell>
          <cell r="B5600" t="str">
            <v>CAIXA DE LIGACAO DE ALUMINIO SILICO, TIPO CONDULETE, NO FORMATO LB, DIAM. DE 1"</v>
          </cell>
          <cell r="C5600" t="str">
            <v>UN</v>
          </cell>
        </row>
        <row r="5601">
          <cell r="A5601" t="str">
            <v>15.018.075-0</v>
          </cell>
          <cell r="B5601" t="str">
            <v>CAIXA DE LIGACAO DE ALUMINIO SILICO, TIPO CONDULETE, NO FORMATO LL, DIAM. DE 1/2"</v>
          </cell>
          <cell r="C5601" t="str">
            <v>UN</v>
          </cell>
        </row>
        <row r="5602">
          <cell r="A5602" t="str">
            <v>15.018.080-0</v>
          </cell>
          <cell r="B5602" t="str">
            <v>CAIXA DE LIGACAO DE ALUMINIO SILICO, TIPO CONDULETE, NO FORMATO LL, DIAM. DE 3/4"</v>
          </cell>
          <cell r="C5602" t="str">
            <v>UN</v>
          </cell>
        </row>
        <row r="5603">
          <cell r="A5603" t="str">
            <v>15.018.085-0</v>
          </cell>
          <cell r="B5603" t="str">
            <v>CAIXA DE LIGACAO DE ALUMINIO SILICO, TIPO CONDULETE, NO FORMATO LL, DIAM. DE 1"</v>
          </cell>
          <cell r="C5603" t="str">
            <v>UN</v>
          </cell>
        </row>
        <row r="5604">
          <cell r="A5604" t="str">
            <v>15.018.090-0</v>
          </cell>
          <cell r="B5604" t="str">
            <v>CAIXA DE LIGACAO DE ALUMINIO SILICO, TIPO CONDULETE, NO FORMATO X, DIAM. DE 1/2"</v>
          </cell>
          <cell r="C5604" t="str">
            <v>UN</v>
          </cell>
        </row>
        <row r="5605">
          <cell r="A5605" t="str">
            <v>15.018.095-0</v>
          </cell>
          <cell r="B5605" t="str">
            <v>CAIXA DE LIGACAO DE ALUMINIO SILICO, TIPO CONDULETE, NO FORMATO X, DIAM. DE 3/4"</v>
          </cell>
          <cell r="C5605" t="str">
            <v>UN</v>
          </cell>
        </row>
        <row r="5606">
          <cell r="A5606" t="str">
            <v>15.018.100-0</v>
          </cell>
          <cell r="B5606" t="str">
            <v>CAIXA DE LIGACAO DE ALUMINIO SILICO, TIPO CONDULETE, NO FORMATO X, DIAM. DE 1"</v>
          </cell>
          <cell r="C5606" t="str">
            <v>UN</v>
          </cell>
        </row>
        <row r="5607">
          <cell r="A5607" t="str">
            <v>15.018.105-0</v>
          </cell>
          <cell r="B5607" t="str">
            <v>CAIXA DE LIGACAO DE ALUMINIO SILICO, TIPO CONDULETE, NO FORMATO T, DIAM. DE 1/2"</v>
          </cell>
          <cell r="C5607" t="str">
            <v>UN</v>
          </cell>
        </row>
        <row r="5608">
          <cell r="A5608" t="str">
            <v>15.018.110-0</v>
          </cell>
          <cell r="B5608" t="str">
            <v>CAIXA DE LIGACAO DE ALUMINIO SILICO, TIPO CONDULETE, NO FORMATO T, DIAM. DE 3/4"</v>
          </cell>
          <cell r="C5608" t="str">
            <v>UN</v>
          </cell>
        </row>
        <row r="5609">
          <cell r="A5609" t="str">
            <v>15.018.115-0</v>
          </cell>
          <cell r="B5609" t="str">
            <v>CAIXA DE LIGACAO DE ALUMINIO SILICO, TIPO CONDULETE, NO FORMATO T, DIAM. DE 1"</v>
          </cell>
          <cell r="C5609" t="str">
            <v>UN</v>
          </cell>
        </row>
        <row r="5610">
          <cell r="A5610" t="str">
            <v>15.018.120-0</v>
          </cell>
          <cell r="B5610" t="str">
            <v>CAIXA ESTAMPADA 2" X 4"</v>
          </cell>
          <cell r="C5610" t="str">
            <v>UN</v>
          </cell>
        </row>
        <row r="5611">
          <cell r="A5611" t="str">
            <v>15.018.125-0</v>
          </cell>
          <cell r="B5611" t="str">
            <v>CAIXA ESTAMPADA 3" X 3"</v>
          </cell>
          <cell r="C5611" t="str">
            <v>UN</v>
          </cell>
        </row>
        <row r="5612">
          <cell r="A5612" t="str">
            <v>15.018.130-0</v>
          </cell>
          <cell r="B5612" t="str">
            <v>CAIXA ESTAMPADA 4" X 4"</v>
          </cell>
          <cell r="C5612" t="str">
            <v>UN</v>
          </cell>
        </row>
        <row r="5613">
          <cell r="A5613" t="str">
            <v>15.018.136-0</v>
          </cell>
          <cell r="B5613" t="str">
            <v>CAIXA DE PASSAGEM Nº1 P/TELEFONE, MED. 10 X 10 X 5CM</v>
          </cell>
          <cell r="C5613" t="str">
            <v>UN</v>
          </cell>
        </row>
        <row r="5614">
          <cell r="A5614" t="str">
            <v>15.018.140-0</v>
          </cell>
          <cell r="B5614" t="str">
            <v>CAIXA DE PASSAGEM Nº2 P/TELEFONE, MED. 20 X 20 X 13,5CM</v>
          </cell>
          <cell r="C5614" t="str">
            <v>UN</v>
          </cell>
        </row>
        <row r="5615">
          <cell r="A5615" t="str">
            <v>15.018.145-0</v>
          </cell>
          <cell r="B5615" t="str">
            <v>CAIXA DE PASSAGEM Nº3 P/TELEFONE, MED. 40 X 40 X 13,5CM</v>
          </cell>
          <cell r="C5615" t="str">
            <v>UN</v>
          </cell>
        </row>
        <row r="5616">
          <cell r="A5616" t="str">
            <v>15.018.150-0</v>
          </cell>
          <cell r="B5616" t="str">
            <v>CAIXA DE PASSAGEM Nº4 P/TELEFONE, MED. 60 X 60 X 13,5CM</v>
          </cell>
          <cell r="C5616" t="str">
            <v>UN</v>
          </cell>
        </row>
        <row r="5617">
          <cell r="A5617" t="str">
            <v>15.018.155-0</v>
          </cell>
          <cell r="B5617" t="str">
            <v>CAIXA DE PASSAGEM Nº5 P/TELEFONE, MED. 80 X 80 X 13,5CM</v>
          </cell>
          <cell r="C5617" t="str">
            <v>UN</v>
          </cell>
        </row>
        <row r="5618">
          <cell r="A5618" t="str">
            <v>15.018.160-0</v>
          </cell>
          <cell r="B5618" t="str">
            <v>CAIXA DE PASSAGEM Nº6 P/TELEFONE, MED. 120 X 120 X 13,5CM</v>
          </cell>
          <cell r="C5618" t="str">
            <v>UN</v>
          </cell>
        </row>
        <row r="5619">
          <cell r="A5619" t="str">
            <v>15.018.165-0</v>
          </cell>
          <cell r="B5619" t="str">
            <v>CAIXA DE PASSAGEM Nº7 P/TELEFONE, MED. 150 X 150 X 16,8CM</v>
          </cell>
          <cell r="C5619" t="str">
            <v>UN</v>
          </cell>
        </row>
        <row r="5620">
          <cell r="A5620" t="str">
            <v>15.018.170-0</v>
          </cell>
          <cell r="B5620" t="str">
            <v>CAIXA DE PASSAGEM Nº8 P/TELEFONE, MED. 200 X 200 X 21,8CM</v>
          </cell>
          <cell r="C5620" t="str">
            <v>UN</v>
          </cell>
        </row>
        <row r="5621">
          <cell r="A5621" t="str">
            <v>15.018.999-0</v>
          </cell>
          <cell r="B5621" t="str">
            <v>INDICE DA FAMILIA</v>
          </cell>
        </row>
        <row r="5622">
          <cell r="A5622" t="str">
            <v>15.019.010-0</v>
          </cell>
          <cell r="B5622" t="str">
            <v>TOMADA DE PISO SIMPLES, EM CORPO DE ALUMINIO FUNDIDO E TAMPADE LATAO POLIDO, 30A/380V</v>
          </cell>
          <cell r="C5622" t="str">
            <v>UN</v>
          </cell>
        </row>
        <row r="5623">
          <cell r="A5623" t="str">
            <v>15.019.015-0</v>
          </cell>
          <cell r="B5623" t="str">
            <v>TOMADA DUPLA DE PISO, EM CORPO DE ALUMINIO FUNDIDO E TAMPA DE LATAO POLIDO, 30A/380V</v>
          </cell>
          <cell r="C5623" t="str">
            <v>UN</v>
          </cell>
        </row>
        <row r="5624">
          <cell r="A5624" t="str">
            <v>15.019.020-0</v>
          </cell>
          <cell r="B5624" t="str">
            <v>INTERRUPTOR DE EMBUTIR C/ 1 TECLA SIMPLES FOSFORESCENTE E PLACA</v>
          </cell>
          <cell r="C5624" t="str">
            <v>UN</v>
          </cell>
        </row>
        <row r="5625">
          <cell r="A5625" t="str">
            <v>15.019.025-0</v>
          </cell>
          <cell r="B5625" t="str">
            <v>INTERRUPTOR DE EMBUTIR C/ 2 PLACAS SIMPLES FOSFORESCENTES EPLACA</v>
          </cell>
          <cell r="C5625" t="str">
            <v>UN</v>
          </cell>
        </row>
        <row r="5626">
          <cell r="A5626" t="str">
            <v>15.019.030-0</v>
          </cell>
          <cell r="B5626" t="str">
            <v>INTERRUPTOR DE EMBUTIR C/ 3 TECLAS SIMPLES FOSFORESCENTES EPLACA</v>
          </cell>
          <cell r="C5626" t="str">
            <v>UN</v>
          </cell>
        </row>
        <row r="5627">
          <cell r="A5627" t="str">
            <v>15.019.035-0</v>
          </cell>
          <cell r="B5627" t="str">
            <v>INTERRUPTOR THREE-WAY DE EMBUTIR C/TECLA FOSFORESCENTE, INCL. A PLACA</v>
          </cell>
          <cell r="C5627" t="str">
            <v>UN</v>
          </cell>
        </row>
        <row r="5628">
          <cell r="A5628" t="str">
            <v>15.019.040-0</v>
          </cell>
          <cell r="B5628" t="str">
            <v>CONJUNTO DE EMBUTIR COMPOSTO DE 1 TECLA PARALELA E TOMADA UNIVERSAL REDONDA FOSFORESCENTE E PLACA</v>
          </cell>
          <cell r="C5628" t="str">
            <v>UN</v>
          </cell>
        </row>
        <row r="5629">
          <cell r="A5629" t="str">
            <v>15.019.045-0</v>
          </cell>
          <cell r="B5629" t="str">
            <v>CONJUNTO DE EMBUTIR COMPOSTO DE 2 TECLAS PARALELAS E TOMADASIMPLES FOSFORESCENTE E PLACA</v>
          </cell>
          <cell r="C5629" t="str">
            <v>UN</v>
          </cell>
        </row>
        <row r="5630">
          <cell r="A5630" t="str">
            <v>15.019.050-0</v>
          </cell>
          <cell r="B5630" t="str">
            <v>TOMADA UNIVERSAL, DE EMBUTIR, FOSFORESCENTE, C/PLACA</v>
          </cell>
          <cell r="C5630" t="str">
            <v>UN</v>
          </cell>
        </row>
        <row r="5631">
          <cell r="A5631" t="str">
            <v>15.019.055-0</v>
          </cell>
          <cell r="B5631" t="str">
            <v>TOMADA EXTERNA UNIVERSAL, DE EMBUTIR, C/PLACA</v>
          </cell>
          <cell r="C5631" t="str">
            <v>UN</v>
          </cell>
        </row>
        <row r="5632">
          <cell r="A5632" t="str">
            <v>15.019.060-0</v>
          </cell>
          <cell r="B5632" t="str">
            <v>TOMADA DE BAQUELITE, DE SOBREPOR, REVESTIDA DE BORRACHA, TRIPOLAR 15A</v>
          </cell>
          <cell r="C5632" t="str">
            <v>UN</v>
          </cell>
        </row>
        <row r="5633">
          <cell r="A5633" t="str">
            <v>15.019.065-0</v>
          </cell>
          <cell r="B5633" t="str">
            <v>TOMADA TRIFASICA P/PINO FACA DE 20A/220V, C/ 2 DISJ. DE 30A,MONT. EM CX. DE FERRO ESTAMPADA 15 X 15CM</v>
          </cell>
          <cell r="C5633" t="str">
            <v>UN</v>
          </cell>
        </row>
        <row r="5634">
          <cell r="A5634" t="str">
            <v>15.019.070-0</v>
          </cell>
          <cell r="B5634" t="str">
            <v>ESPELHO PLAST. 4" X 2" P/TOMADA</v>
          </cell>
          <cell r="C5634" t="str">
            <v>UN</v>
          </cell>
        </row>
        <row r="5635">
          <cell r="A5635" t="str">
            <v>15.019.075-0</v>
          </cell>
          <cell r="B5635" t="str">
            <v>INTERRUPTORES, TOMADAS E PLAFONIERS P/BL. DE APART. PADRAO CEHAB, TIPO B 50</v>
          </cell>
          <cell r="C5635" t="str">
            <v>UN</v>
          </cell>
        </row>
        <row r="5636">
          <cell r="A5636" t="str">
            <v>15.019.080-0</v>
          </cell>
          <cell r="B5636" t="str">
            <v>INTERRUPTORES, TOMADAS E PLAFONIERS P/BL. DE APART. PADRAO CEHAB, TIPO B 39</v>
          </cell>
          <cell r="C5636" t="str">
            <v>UN</v>
          </cell>
        </row>
        <row r="5637">
          <cell r="A5637" t="str">
            <v>15.019.999-0</v>
          </cell>
          <cell r="B5637" t="str">
            <v>INDICE DA FAMILIA</v>
          </cell>
        </row>
        <row r="5638">
          <cell r="A5638" t="str">
            <v>15.020.010-0</v>
          </cell>
          <cell r="B5638" t="str">
            <v>RECEPTACULO DE LOUCA P/PENDENTE</v>
          </cell>
          <cell r="C5638" t="str">
            <v>UN</v>
          </cell>
        </row>
        <row r="5639">
          <cell r="A5639" t="str">
            <v>15.020.015-0</v>
          </cell>
          <cell r="B5639" t="str">
            <v>LAMPADA INCANDESCENTE DE 200W</v>
          </cell>
          <cell r="C5639" t="str">
            <v>UN</v>
          </cell>
        </row>
        <row r="5640">
          <cell r="A5640" t="str">
            <v>15.020.020-0</v>
          </cell>
          <cell r="B5640" t="str">
            <v>LAMPADA INCANDESCENTE DE 150W</v>
          </cell>
          <cell r="C5640" t="str">
            <v>UN</v>
          </cell>
        </row>
        <row r="5641">
          <cell r="A5641" t="str">
            <v>15.020.025-0</v>
          </cell>
          <cell r="B5641" t="str">
            <v>LAMPADA INCANDESCENTE DE 100W</v>
          </cell>
          <cell r="C5641" t="str">
            <v>UN</v>
          </cell>
        </row>
        <row r="5642">
          <cell r="A5642" t="str">
            <v>15.020.030-0</v>
          </cell>
          <cell r="B5642" t="str">
            <v>LAMPADA INCANDESCENTE DE 60W</v>
          </cell>
          <cell r="C5642" t="str">
            <v>UN</v>
          </cell>
        </row>
        <row r="5643">
          <cell r="A5643" t="str">
            <v>15.020.035-0</v>
          </cell>
          <cell r="B5643" t="str">
            <v>LAMPADA FLUORESCENTE DE 20W</v>
          </cell>
          <cell r="C5643" t="str">
            <v>UN</v>
          </cell>
        </row>
        <row r="5644">
          <cell r="A5644" t="str">
            <v>15.020.040-0</v>
          </cell>
          <cell r="B5644" t="str">
            <v>LAMPADA FLUORESCENTE DE 40W</v>
          </cell>
          <cell r="C5644" t="str">
            <v>UN</v>
          </cell>
        </row>
        <row r="5645">
          <cell r="A5645" t="str">
            <v>15.020.041-0</v>
          </cell>
          <cell r="B5645" t="str">
            <v>LAMPADA FLUORESCENTE TIPO HO DE 85W</v>
          </cell>
          <cell r="C5645" t="str">
            <v>UN</v>
          </cell>
        </row>
        <row r="5646">
          <cell r="A5646" t="str">
            <v>15.020.042-0</v>
          </cell>
          <cell r="B5646" t="str">
            <v>LAMPADA FLUORESCENTE TIPO HO DE 110W</v>
          </cell>
          <cell r="C5646" t="str">
            <v>UN</v>
          </cell>
        </row>
        <row r="5647">
          <cell r="A5647" t="str">
            <v>15.020.045-0</v>
          </cell>
          <cell r="B5647" t="str">
            <v>LAMPADA DE VAPOR DE MERCURIO DE 125W</v>
          </cell>
          <cell r="C5647" t="str">
            <v>UN</v>
          </cell>
        </row>
        <row r="5648">
          <cell r="A5648" t="str">
            <v>15.020.050-0</v>
          </cell>
          <cell r="B5648" t="str">
            <v>LAMPADA DE VAPOR DE MERCURIO DE 250W</v>
          </cell>
          <cell r="C5648" t="str">
            <v>UN</v>
          </cell>
        </row>
        <row r="5649">
          <cell r="A5649" t="str">
            <v>15.020.055-0</v>
          </cell>
          <cell r="B5649" t="str">
            <v>LAMPADA DE VAPOR DE MERCURIO DE 400W / 250V</v>
          </cell>
          <cell r="C5649" t="str">
            <v>UN</v>
          </cell>
        </row>
        <row r="5650">
          <cell r="A5650" t="str">
            <v>15.020.058-0</v>
          </cell>
          <cell r="B5650" t="str">
            <v>LAMPADA MISTA DE 160W</v>
          </cell>
          <cell r="C5650" t="str">
            <v>UN</v>
          </cell>
        </row>
        <row r="5651">
          <cell r="A5651" t="str">
            <v>15.020.060-0</v>
          </cell>
          <cell r="B5651" t="str">
            <v>LAMPADA MISTA DE 250W</v>
          </cell>
          <cell r="C5651" t="str">
            <v>UN</v>
          </cell>
        </row>
        <row r="5652">
          <cell r="A5652" t="str">
            <v>15.020.061-0</v>
          </cell>
          <cell r="B5652" t="str">
            <v>LAMPADA MISTA DE 500W</v>
          </cell>
          <cell r="C5652" t="str">
            <v>UN</v>
          </cell>
        </row>
        <row r="5653">
          <cell r="A5653" t="str">
            <v>15.020.063-0</v>
          </cell>
          <cell r="B5653" t="str">
            <v>LAMPADA DE VAPOR DE SODIO DE 150W / 220V</v>
          </cell>
          <cell r="C5653" t="str">
            <v>UN</v>
          </cell>
        </row>
        <row r="5654">
          <cell r="A5654" t="str">
            <v>15.020.065-0</v>
          </cell>
          <cell r="B5654" t="str">
            <v>LAMPADA DE VAPOR DE SODIO DE 250W / 220V</v>
          </cell>
          <cell r="C5654" t="str">
            <v>UN</v>
          </cell>
        </row>
        <row r="5655">
          <cell r="A5655" t="str">
            <v>15.020.067-0</v>
          </cell>
          <cell r="B5655" t="str">
            <v>LAMPADA DE VAPOR DE SODIO DE 400W / 220V</v>
          </cell>
          <cell r="C5655" t="str">
            <v>UN</v>
          </cell>
        </row>
        <row r="5656">
          <cell r="A5656" t="str">
            <v>15.020.999-0</v>
          </cell>
          <cell r="B5656" t="str">
            <v>INDICE DA FAMILIA</v>
          </cell>
        </row>
        <row r="5657">
          <cell r="A5657" t="str">
            <v>15.023.001-0</v>
          </cell>
          <cell r="B5657" t="str">
            <v>TUBULACAO, CONEXOES, QUADRO GERAL E ACESSORIOS P/INSTAL. ELETR. PADRAO CEHAB, TIPO RJ GD 44 CERJ</v>
          </cell>
          <cell r="C5657" t="str">
            <v>UN</v>
          </cell>
        </row>
        <row r="5658">
          <cell r="A5658" t="str">
            <v>15.023.005-0</v>
          </cell>
          <cell r="B5658" t="str">
            <v>TUBULACAO, CONEXOES, QUADRO GERAL E ACESSORIOS P/INSTAL. ELETR. PADRAO CEHAB, TIPO RJ 41 I/G 22 CERJ</v>
          </cell>
          <cell r="C5658" t="str">
            <v>UN</v>
          </cell>
        </row>
        <row r="5659">
          <cell r="A5659" t="str">
            <v>15.023.010-0</v>
          </cell>
          <cell r="B5659" t="str">
            <v>TUBULACAO, CONEXOES, QUADRO GERAL E ACESSORIOS P/INSTAL. ELETR. PADRAO CEHAB, TIPO RJ 41 I/G 32 CERJ</v>
          </cell>
          <cell r="C5659" t="str">
            <v>UN</v>
          </cell>
        </row>
        <row r="5660">
          <cell r="A5660" t="str">
            <v>15.023.015-0</v>
          </cell>
          <cell r="B5660" t="str">
            <v>TUBULACAO, CONEXOES, QUADRO GERAL E ACESSORIOS P/INSTAL. ELETR. PADRAO CEHAB, TIPO RJ 41 I/G 40 CERJ</v>
          </cell>
          <cell r="C5660" t="str">
            <v>UN</v>
          </cell>
        </row>
        <row r="5661">
          <cell r="A5661" t="str">
            <v>15.023.020-0</v>
          </cell>
          <cell r="B5661" t="str">
            <v>TUBULACAO ELETR. EMBUTIDA NA ESTRUT., P/BL. DE APART. PADRAOCEHAB, TIPO B 39</v>
          </cell>
          <cell r="C5661" t="str">
            <v>UN</v>
          </cell>
        </row>
        <row r="5662">
          <cell r="A5662" t="str">
            <v>15.023.025-0</v>
          </cell>
          <cell r="B5662" t="str">
            <v>TUBULACAO ELETR. EMBUTIDA NA ALVEN., P/BL. DE APART. PADRAOCEHAB, TIPO B 39</v>
          </cell>
          <cell r="C5662" t="str">
            <v>UN</v>
          </cell>
        </row>
        <row r="5663">
          <cell r="A5663" t="str">
            <v>15.023.030-0</v>
          </cell>
          <cell r="B5663" t="str">
            <v>TUBULACAO, QUADRO GERAL E ACESSORIOS P/INSTAL. ELETR. PADRAOCEHAB, TIPO RJ 41 I/G 40 LIGHT</v>
          </cell>
          <cell r="C5663" t="str">
            <v>UN</v>
          </cell>
        </row>
        <row r="5664">
          <cell r="A5664" t="str">
            <v>15.023.035-0</v>
          </cell>
          <cell r="B5664" t="str">
            <v>TUBULACAO, QUADRO GERAL E ACESSORIOS P/INSTAL. ELETR. PADRAOCEHAB, TIPO RJ 41 I/G 32 LIGHT</v>
          </cell>
          <cell r="C5664" t="str">
            <v>UN</v>
          </cell>
        </row>
        <row r="5665">
          <cell r="A5665" t="str">
            <v>15.023.040-0</v>
          </cell>
          <cell r="B5665" t="str">
            <v>TUBULACAO, QUADRO GERAL E ACESSORIOS P/INSTAL. ELETR. PADRAOCEHAB, TIPO RJ 41 I/G 22 LIGHT</v>
          </cell>
          <cell r="C5665" t="str">
            <v>UN</v>
          </cell>
        </row>
        <row r="5666">
          <cell r="A5666" t="str">
            <v>15.023.045-0</v>
          </cell>
          <cell r="B5666" t="str">
            <v>TUBULACAO, QUADRO GERAL E ACESSORIOS P/INSTAL. ELETR. PADRAOCEHAB, TIPO RJ GD 44 LIGHT</v>
          </cell>
          <cell r="C5666" t="str">
            <v>UN</v>
          </cell>
        </row>
        <row r="5667">
          <cell r="A5667" t="str">
            <v>15.023.050-0</v>
          </cell>
          <cell r="B5667" t="str">
            <v>TUBULACAO, QUADRO GERAL E ACESSORIOS P/INSTAL. ELETR. DE 1 UN. SANIT.</v>
          </cell>
          <cell r="C5667" t="str">
            <v>UN</v>
          </cell>
        </row>
        <row r="5668">
          <cell r="A5668" t="str">
            <v>15.023.055-0</v>
          </cell>
          <cell r="B5668" t="str">
            <v>TUBULACAO, QUADRO GERAL E ACESSORIOS P/INSTAL. ELETR. DE CASA PADRAO CEHAB, TIPO RJ 35 20 LIGHT</v>
          </cell>
          <cell r="C5668" t="str">
            <v>UN</v>
          </cell>
        </row>
        <row r="5669">
          <cell r="A5669" t="str">
            <v>15.023.060-0</v>
          </cell>
          <cell r="B5669" t="str">
            <v>TUBULACAO, QUADRO GERAL E ACESSORIOS P/INSTAL. ELETR. DE CASA PADRAO CEHAB, TIPO RJ 35 20 CERJ</v>
          </cell>
          <cell r="C5669" t="str">
            <v>UN</v>
          </cell>
        </row>
        <row r="5670">
          <cell r="A5670" t="str">
            <v>15.023.065-0</v>
          </cell>
          <cell r="B5670" t="str">
            <v>TUBULACAO, QUADRO GERAL E ACESSORIOS P/INSTAL. ELETR. DE CASA PADRAO CEHAB, TIPO RJ 39 22 CERJ</v>
          </cell>
          <cell r="C5670" t="str">
            <v>UN</v>
          </cell>
        </row>
        <row r="5671">
          <cell r="A5671" t="str">
            <v>15.023.070-0</v>
          </cell>
          <cell r="B5671" t="str">
            <v>TUBULACAO, QUADRO GERAL E ACESSORIOS P/INSTAL. ELETR. DE CASA PADRAO CEHAB, TIPO RJ 45 I/G 20 LIGHT</v>
          </cell>
          <cell r="C5671" t="str">
            <v>UN</v>
          </cell>
        </row>
        <row r="5672">
          <cell r="A5672" t="str">
            <v>15.023.075-0</v>
          </cell>
          <cell r="B5672" t="str">
            <v>TUBULACAO, CONEXOES E MONT. DE QUADRO GERAL P/CASA DE BOMBASEM PREDIO PADRAO CEHAB, TIPO B 39 LIGHT</v>
          </cell>
          <cell r="C5672" t="str">
            <v>UN</v>
          </cell>
        </row>
        <row r="5673">
          <cell r="A5673" t="str">
            <v>15.023.080-0</v>
          </cell>
          <cell r="B5673" t="str">
            <v>TUBULACAO, CONEXOES E MONT. DE QUADRO GERAL P/CASA DE BOMBASEM PREDIO PADRAO CEHAB, TIPO B 39 CERJ</v>
          </cell>
          <cell r="C5673" t="str">
            <v>UN</v>
          </cell>
        </row>
        <row r="5674">
          <cell r="A5674" t="str">
            <v>15.023.085-0</v>
          </cell>
          <cell r="B5674" t="str">
            <v>TUBULACAO, CONEXOES E MONT. DE QUADRO GERAL P/CASA DE BOMBASEM PREDIOS PADRAO CEHAB, TIPO B 50 LIGHT</v>
          </cell>
          <cell r="C5674" t="str">
            <v>UN</v>
          </cell>
        </row>
        <row r="5675">
          <cell r="A5675" t="str">
            <v>15.023.090-0</v>
          </cell>
          <cell r="B5675" t="str">
            <v>TUBULACAO, CONEXOES E MONT. DE QUADRO GERAL P/CASA DE BOMBASEM PREDIO PADRAO CEHAB, TIPO B 50 CERJ</v>
          </cell>
          <cell r="C5675" t="str">
            <v>UN</v>
          </cell>
        </row>
        <row r="5676">
          <cell r="A5676" t="str">
            <v>15.023.095-0</v>
          </cell>
          <cell r="B5676" t="str">
            <v>TUBULACAO ELETR. EMBUTIDA NA ESTRUT., P/BL. DE APART. PADRAOCEHAB, TIPO B 50</v>
          </cell>
          <cell r="C5676" t="str">
            <v>UN</v>
          </cell>
        </row>
        <row r="5677">
          <cell r="A5677" t="str">
            <v>15.023.100-0</v>
          </cell>
          <cell r="B5677" t="str">
            <v>TUBULACAO ELETR. EMBUTIDA NA ALVEN., P/BL. DE APART. PADRAOCEHAB, TIPO B 50</v>
          </cell>
          <cell r="C5677" t="str">
            <v>UN</v>
          </cell>
        </row>
        <row r="5678">
          <cell r="A5678" t="str">
            <v>15.023.999-0</v>
          </cell>
          <cell r="B5678" t="str">
            <v>INDICE DA FAMILIA</v>
          </cell>
        </row>
        <row r="5679">
          <cell r="A5679" t="str">
            <v>15.028.001-0</v>
          </cell>
          <cell r="B5679" t="str">
            <v>COLOCACAO DE RESERVATORIO DE CIM. AMIANTO DE 250 L</v>
          </cell>
          <cell r="C5679" t="str">
            <v>UN</v>
          </cell>
        </row>
        <row r="5680">
          <cell r="A5680" t="str">
            <v>15.028.005-0</v>
          </cell>
          <cell r="B5680" t="str">
            <v>COLOCACAO DE RESERVATORIO DE CIM. AMIANTO DE 500 L</v>
          </cell>
          <cell r="C5680" t="str">
            <v>UN</v>
          </cell>
        </row>
        <row r="5681">
          <cell r="A5681" t="str">
            <v>15.028.010-0</v>
          </cell>
          <cell r="B5681" t="str">
            <v>COLOCACAO DE RESERVATORIO DE CIM. AMIANTO DE 1000 L</v>
          </cell>
          <cell r="C5681" t="str">
            <v>UN</v>
          </cell>
        </row>
        <row r="5682">
          <cell r="A5682" t="str">
            <v>15.028.999-0</v>
          </cell>
          <cell r="B5682" t="str">
            <v>INDICE DA FAMILIA</v>
          </cell>
        </row>
        <row r="5683">
          <cell r="A5683" t="str">
            <v>15.029.010-0</v>
          </cell>
          <cell r="B5683" t="str">
            <v>REGISTRO DE GAVETA EM BRONZE C/DIAM. DE 1/2"</v>
          </cell>
          <cell r="C5683" t="str">
            <v>UN</v>
          </cell>
        </row>
        <row r="5684">
          <cell r="A5684" t="str">
            <v>15.029.011-0</v>
          </cell>
          <cell r="B5684" t="str">
            <v>REGISTRO DE GAVETA EM BRONZE C/DIAM. DE 3/4"</v>
          </cell>
          <cell r="C5684" t="str">
            <v>UN</v>
          </cell>
        </row>
        <row r="5685">
          <cell r="A5685" t="str">
            <v>15.029.012-0</v>
          </cell>
          <cell r="B5685" t="str">
            <v>REGISTRO DE GAVETA EM BRONZE C/DIAM. DE 1"</v>
          </cell>
          <cell r="C5685" t="str">
            <v>UN</v>
          </cell>
        </row>
        <row r="5686">
          <cell r="A5686" t="str">
            <v>15.029.013-0</v>
          </cell>
          <cell r="B5686" t="str">
            <v>REGISTRO DE GAVETA EM BRONZE C/DIAM. DE 1.1/4"</v>
          </cell>
          <cell r="C5686" t="str">
            <v>UN</v>
          </cell>
        </row>
        <row r="5687">
          <cell r="A5687" t="str">
            <v>15.029.014-0</v>
          </cell>
          <cell r="B5687" t="str">
            <v>REGISTRO DE GAVETA EM BRONZE C/DIAM. DE 1.1/2"</v>
          </cell>
          <cell r="C5687" t="str">
            <v>UN</v>
          </cell>
        </row>
        <row r="5688">
          <cell r="A5688" t="str">
            <v>15.029.015-0</v>
          </cell>
          <cell r="B5688" t="str">
            <v>REGISTRO DE GAVETA EM BRONZE C/DIAM. DE 2"</v>
          </cell>
          <cell r="C5688" t="str">
            <v>UN</v>
          </cell>
        </row>
        <row r="5689">
          <cell r="A5689" t="str">
            <v>15.029.016-0</v>
          </cell>
          <cell r="B5689" t="str">
            <v>REGISTRO DE GAVETA EM BRONZE C/DIAM. DE 2.1/2"</v>
          </cell>
          <cell r="C5689" t="str">
            <v>UN</v>
          </cell>
        </row>
        <row r="5690">
          <cell r="A5690" t="str">
            <v>15.029.017-0</v>
          </cell>
          <cell r="B5690" t="str">
            <v>REGISTRO DE GAVETA EM BRONZE C/DIAM. DE 3"</v>
          </cell>
          <cell r="C5690" t="str">
            <v>UN</v>
          </cell>
        </row>
        <row r="5691">
          <cell r="A5691" t="str">
            <v>15.029.018-0</v>
          </cell>
          <cell r="B5691" t="str">
            <v>REGISTRO DE GAVETA EM BRONZE C/DIAM. DE 4"</v>
          </cell>
          <cell r="C5691" t="str">
            <v>UN</v>
          </cell>
        </row>
        <row r="5692">
          <cell r="A5692" t="str">
            <v>15.029.019-0</v>
          </cell>
          <cell r="B5692" t="str">
            <v>REGISTRO DE ESFERA EM BRONZE C/DIAM. DE 1/2"</v>
          </cell>
          <cell r="C5692" t="str">
            <v>UN</v>
          </cell>
        </row>
        <row r="5693">
          <cell r="A5693" t="str">
            <v>15.029.020-0</v>
          </cell>
          <cell r="B5693" t="str">
            <v>REGISTRO DE ESFERA EM BRONZE C/DIAM. DE 3/4"</v>
          </cell>
          <cell r="C5693" t="str">
            <v>UN</v>
          </cell>
        </row>
        <row r="5694">
          <cell r="A5694" t="str">
            <v>15.029.021-0</v>
          </cell>
          <cell r="B5694" t="str">
            <v>REGISTRO DE ESFERA EM BRONZE C/DIAM. DE 1"</v>
          </cell>
          <cell r="C5694" t="str">
            <v>UN</v>
          </cell>
        </row>
        <row r="5695">
          <cell r="A5695" t="str">
            <v>15.029.022-0</v>
          </cell>
          <cell r="B5695" t="str">
            <v>REGISTRO DE ESFERA EM BRONZE C/DIAM. DE 1.1/4"</v>
          </cell>
          <cell r="C5695" t="str">
            <v>UN</v>
          </cell>
        </row>
        <row r="5696">
          <cell r="A5696" t="str">
            <v>15.029.023-0</v>
          </cell>
          <cell r="B5696" t="str">
            <v>REGISTRO DE ESFERA EM BRONZE C/DIAM. DE 1.1/2"</v>
          </cell>
          <cell r="C5696" t="str">
            <v>UN</v>
          </cell>
        </row>
        <row r="5697">
          <cell r="A5697" t="str">
            <v>15.029.024-0</v>
          </cell>
          <cell r="B5697" t="str">
            <v>REGISTRO DE ESFERA EM BRONZE C/DIAM. DE 2"</v>
          </cell>
          <cell r="C5697" t="str">
            <v>UN</v>
          </cell>
        </row>
        <row r="5698">
          <cell r="A5698" t="str">
            <v>15.029.049-0</v>
          </cell>
          <cell r="B5698" t="str">
            <v>VALVULA DE PE EM BRONZE C/DIAM. DE 3/4"</v>
          </cell>
          <cell r="C5698" t="str">
            <v>UN</v>
          </cell>
        </row>
        <row r="5699">
          <cell r="A5699" t="str">
            <v>15.029.050-0</v>
          </cell>
          <cell r="B5699" t="str">
            <v>VALVULA DE PE EM BRONZE C/DIAM. DE 1"</v>
          </cell>
          <cell r="C5699" t="str">
            <v>UN</v>
          </cell>
        </row>
        <row r="5700">
          <cell r="A5700" t="str">
            <v>15.029.051-0</v>
          </cell>
          <cell r="B5700" t="str">
            <v>VALVULA DE PE EM BRONZE C/DIAM. DE 1.1/4"</v>
          </cell>
          <cell r="C5700" t="str">
            <v>UN</v>
          </cell>
        </row>
        <row r="5701">
          <cell r="A5701" t="str">
            <v>15.029.052-0</v>
          </cell>
          <cell r="B5701" t="str">
            <v>VALVULA DE PE EM BRONZE C/DIAM. DE 1.1/2"</v>
          </cell>
          <cell r="C5701" t="str">
            <v>UN</v>
          </cell>
        </row>
        <row r="5702">
          <cell r="A5702" t="str">
            <v>15.029.053-0</v>
          </cell>
          <cell r="B5702" t="str">
            <v>VALVULA DE PE EM BRONZE C/DIAM. DE 2"</v>
          </cell>
          <cell r="C5702" t="str">
            <v>UN</v>
          </cell>
        </row>
        <row r="5703">
          <cell r="A5703" t="str">
            <v>15.029.054-0</v>
          </cell>
          <cell r="B5703" t="str">
            <v>VALVULA DE PE EM BRONZE C/DIAM. DE 2.1/2"</v>
          </cell>
          <cell r="C5703" t="str">
            <v>UN</v>
          </cell>
        </row>
        <row r="5704">
          <cell r="A5704" t="str">
            <v>15.029.055-0</v>
          </cell>
          <cell r="B5704" t="str">
            <v>VALVULA DE PE EM BRONZE C/DIAM. DE 3"</v>
          </cell>
          <cell r="C5704" t="str">
            <v>UN</v>
          </cell>
        </row>
        <row r="5705">
          <cell r="A5705" t="str">
            <v>15.029.056-0</v>
          </cell>
          <cell r="B5705" t="str">
            <v>VALVULA DE PE EM BRONZE C/DIAM. DE 4"</v>
          </cell>
          <cell r="C5705" t="str">
            <v>UN</v>
          </cell>
        </row>
        <row r="5706">
          <cell r="A5706" t="str">
            <v>15.029.080-0</v>
          </cell>
          <cell r="B5706" t="str">
            <v>VALVULA DE RETENCAO VERT. EM BRONZE C/DIAM. DE 3/4"</v>
          </cell>
          <cell r="C5706" t="str">
            <v>UN</v>
          </cell>
        </row>
        <row r="5707">
          <cell r="A5707" t="str">
            <v>15.029.081-0</v>
          </cell>
          <cell r="B5707" t="str">
            <v>VALVULA DE RETENCAO VERT. EM BRONZE C/DIAM. DE 1"</v>
          </cell>
          <cell r="C5707" t="str">
            <v>UN</v>
          </cell>
        </row>
        <row r="5708">
          <cell r="A5708" t="str">
            <v>15.029.082-0</v>
          </cell>
          <cell r="B5708" t="str">
            <v>VALVULA DE RETENCAO VERT. EM BRONZE C/DIAM. DE 1.1/4"</v>
          </cell>
          <cell r="C5708" t="str">
            <v>UN</v>
          </cell>
        </row>
        <row r="5709">
          <cell r="A5709" t="str">
            <v>15.029.083-0</v>
          </cell>
          <cell r="B5709" t="str">
            <v>VALVULA DE RETENCAO VERT. EM BRONZE C/DIAM. DE 1.1/2"</v>
          </cell>
          <cell r="C5709" t="str">
            <v>UN</v>
          </cell>
        </row>
        <row r="5710">
          <cell r="A5710" t="str">
            <v>15.029.084-0</v>
          </cell>
          <cell r="B5710" t="str">
            <v>VALVULA DE RETENCAO VERT. EM BRONZE C/DIAM. DE 2"</v>
          </cell>
          <cell r="C5710" t="str">
            <v>UN</v>
          </cell>
        </row>
        <row r="5711">
          <cell r="A5711" t="str">
            <v>15.029.085-0</v>
          </cell>
          <cell r="B5711" t="str">
            <v>VALVULA DE RETENCAO VERT. EM BRONZE C/DIAM. DE 2.1/2"</v>
          </cell>
          <cell r="C5711" t="str">
            <v>UN</v>
          </cell>
        </row>
        <row r="5712">
          <cell r="A5712" t="str">
            <v>15.029.086-0</v>
          </cell>
          <cell r="B5712" t="str">
            <v>VALVULA DE RETENCAO VERT. EM BRONZE C/DIAM. DE 3"</v>
          </cell>
          <cell r="C5712" t="str">
            <v>UN</v>
          </cell>
        </row>
        <row r="5713">
          <cell r="A5713" t="str">
            <v>15.029.087-0</v>
          </cell>
          <cell r="B5713" t="str">
            <v>VALVULA DE RETENCAO VERT. EM BRONZE C/DIAM. DE 4"</v>
          </cell>
          <cell r="C5713" t="str">
            <v>UN</v>
          </cell>
        </row>
        <row r="5714">
          <cell r="A5714" t="str">
            <v>15.029.100-0</v>
          </cell>
          <cell r="B5714" t="str">
            <v>VALVULA DE RETENCAO HORIZ. EM BRONZE C/DIAM. DE 3/4"</v>
          </cell>
          <cell r="C5714" t="str">
            <v>UN</v>
          </cell>
        </row>
        <row r="5715">
          <cell r="A5715" t="str">
            <v>15.029.101-0</v>
          </cell>
          <cell r="B5715" t="str">
            <v>VALVULA DE RETENCAO HORIZ. EM BRONZE C/DIAM. DE 1"</v>
          </cell>
          <cell r="C5715" t="str">
            <v>UN</v>
          </cell>
        </row>
        <row r="5716">
          <cell r="A5716" t="str">
            <v>15.029.102-0</v>
          </cell>
          <cell r="B5716" t="str">
            <v>VALVULA DE RETENCAO HORIZ. EM BRONZE C/DIAM. DE 1.1/4"</v>
          </cell>
          <cell r="C5716" t="str">
            <v>UN</v>
          </cell>
        </row>
        <row r="5717">
          <cell r="A5717" t="str">
            <v>15.029.103-0</v>
          </cell>
          <cell r="B5717" t="str">
            <v>VALVULA DE RETENCAO HORIZ. EM BRONZE C/DIAM. DE 1.1/2"</v>
          </cell>
          <cell r="C5717" t="str">
            <v>UN</v>
          </cell>
        </row>
        <row r="5718">
          <cell r="A5718" t="str">
            <v>15.029.104-0</v>
          </cell>
          <cell r="B5718" t="str">
            <v>VALVULA DE RETENCAO HORIZ. EM BRONZE C/DIAM. DE 2"</v>
          </cell>
          <cell r="C5718" t="str">
            <v>UN</v>
          </cell>
        </row>
        <row r="5719">
          <cell r="A5719" t="str">
            <v>15.029.105-0</v>
          </cell>
          <cell r="B5719" t="str">
            <v>VALVULA DE RETENCAO HORIZ. EM BRONZE C/DIAM. DE 2.1/2"</v>
          </cell>
          <cell r="C5719" t="str">
            <v>UN</v>
          </cell>
        </row>
        <row r="5720">
          <cell r="A5720" t="str">
            <v>15.029.106-0</v>
          </cell>
          <cell r="B5720" t="str">
            <v>VALVULA DE RETENCAO HORIZ. EM BRONZE C/DIAM. DE 3"</v>
          </cell>
          <cell r="C5720" t="str">
            <v>UN</v>
          </cell>
        </row>
        <row r="5721">
          <cell r="A5721" t="str">
            <v>15.029.107-0</v>
          </cell>
          <cell r="B5721" t="str">
            <v>VALVULA DE RETENCAO HORIZ. EM BRONZE C/DIAM. DE 4"</v>
          </cell>
          <cell r="C5721" t="str">
            <v>UN</v>
          </cell>
        </row>
        <row r="5722">
          <cell r="A5722" t="str">
            <v>15.029.999-0</v>
          </cell>
          <cell r="B5722" t="str">
            <v>FAMILIA 15.029REGISTROS.</v>
          </cell>
        </row>
        <row r="5723">
          <cell r="A5723" t="str">
            <v>15.031.010-0</v>
          </cell>
          <cell r="B5723" t="str">
            <v>TUBO DE FºGALV. DE 1/2", C/COSTURA, EXCL. CONEXOES, EMENDASE ABERT. E FECHAM. DE RASGO</v>
          </cell>
          <cell r="C5723" t="str">
            <v>M</v>
          </cell>
        </row>
        <row r="5724">
          <cell r="A5724" t="str">
            <v>15.031.011-0</v>
          </cell>
          <cell r="B5724" t="str">
            <v>TUBO DE FºGALV. DE 3/4", C/COSTURA, EXCL. CONEXOES, EMENDASE ABERT. E FECHAM. DE RASGO</v>
          </cell>
          <cell r="C5724" t="str">
            <v>M</v>
          </cell>
        </row>
        <row r="5725">
          <cell r="A5725" t="str">
            <v>15.031.012-0</v>
          </cell>
          <cell r="B5725" t="str">
            <v>TUBO DE FºGALV. DE 1", C/COSTURA, EXCL. CONEXOES, EMENDAS EABERT. E FECHAM. DE RASGO</v>
          </cell>
          <cell r="C5725" t="str">
            <v>M</v>
          </cell>
        </row>
        <row r="5726">
          <cell r="A5726" t="str">
            <v>15.031.013-0</v>
          </cell>
          <cell r="B5726" t="str">
            <v>TUBO DE FºGALV. DE 1.1/4", C/COSTURA, EXCL. CONEXOES, EMENDAS E ABERT. E FECHAM. DE RASGO</v>
          </cell>
          <cell r="C5726" t="str">
            <v>M</v>
          </cell>
        </row>
        <row r="5727">
          <cell r="A5727" t="str">
            <v>15.031.014-0</v>
          </cell>
          <cell r="B5727" t="str">
            <v>TUBO DE FºGALV. DE 1.1/2", C/COSTURA, EXCL. CONEXOES, EMENDAS E ABERT. E FECHAM. DE RASGO</v>
          </cell>
          <cell r="C5727" t="str">
            <v>M</v>
          </cell>
        </row>
        <row r="5728">
          <cell r="A5728" t="str">
            <v>15.031.015-0</v>
          </cell>
          <cell r="B5728" t="str">
            <v>TUBO DE FºGALV. DE 2", C/COSTURA, EXCL. CONEXOES, EMENDAS EABERT. E FECHAM. DE RASGO</v>
          </cell>
          <cell r="C5728" t="str">
            <v>M</v>
          </cell>
        </row>
        <row r="5729">
          <cell r="A5729" t="str">
            <v>15.031.016-0</v>
          </cell>
          <cell r="B5729" t="str">
            <v>TUBO DE FºGALV. DE 2.1/2", C/COSTURA, EXCL. CONEXOES, EMENDAS E ABERT. E FECHAM. DE RASGO</v>
          </cell>
          <cell r="C5729" t="str">
            <v>M</v>
          </cell>
        </row>
        <row r="5730">
          <cell r="A5730" t="str">
            <v>15.031.017-0</v>
          </cell>
          <cell r="B5730" t="str">
            <v>TUBO DE FºGALV. DE 3", C/COSTURA, EXCL. CONEXOES, EMENDAS EABERT. E FECHAM. DE RASGO</v>
          </cell>
          <cell r="C5730" t="str">
            <v>M</v>
          </cell>
        </row>
        <row r="5731">
          <cell r="A5731" t="str">
            <v>15.031.018-0</v>
          </cell>
          <cell r="B5731" t="str">
            <v>TUBO DE FºGALV. DE 4", C/COSTURA, EXCL. CONEXOES, EMENDAS EABERT. E FECHAM. DE RASGO</v>
          </cell>
          <cell r="C5731" t="str">
            <v>M</v>
          </cell>
        </row>
        <row r="5732">
          <cell r="A5732" t="str">
            <v>15.031.019-0</v>
          </cell>
          <cell r="B5732" t="str">
            <v>TUBO DE FºGALV. DE 1/2", C/COSTURA, INCL. CONEXOES E EMENDAS, EXCL. ABERT. E FECHAM. DE RASGO</v>
          </cell>
          <cell r="C5732" t="str">
            <v>M</v>
          </cell>
        </row>
        <row r="5733">
          <cell r="A5733" t="str">
            <v>15.031.020-0</v>
          </cell>
          <cell r="B5733" t="str">
            <v>TUBO DE FºGALV. DE 3/4", C/COSTURA, INCL. CONEXOES E EMENDAS, EXCL. ABERT. E FECHAM. DE RASGO</v>
          </cell>
          <cell r="C5733" t="str">
            <v>M</v>
          </cell>
        </row>
        <row r="5734">
          <cell r="A5734" t="str">
            <v>15.031.021-0</v>
          </cell>
          <cell r="B5734" t="str">
            <v>TUBO DE FºGALV. DE 1", C/COSTURA, INCL. CONEXOES E EMENDAS,EXCL. ABERT. E FECHAM. DE RASGO</v>
          </cell>
          <cell r="C5734" t="str">
            <v>M</v>
          </cell>
        </row>
        <row r="5735">
          <cell r="A5735" t="str">
            <v>15.031.022-0</v>
          </cell>
          <cell r="B5735" t="str">
            <v>TUBO DE FºGALV. DE 1.1/4", C/COSTURA, INCL. CONEXOES E EMENDAS, EXCL. ABERT. E FECHAM. DE RASGO</v>
          </cell>
          <cell r="C5735" t="str">
            <v>M</v>
          </cell>
        </row>
        <row r="5736">
          <cell r="A5736" t="str">
            <v>15.031.023-0</v>
          </cell>
          <cell r="B5736" t="str">
            <v>TUBO DE FºGALV. DE 1.1/2", C/COSTURA, INCL. CONEXOES E EMENDAS, EXCL. ABERT. E FECHAM. DE RASGO</v>
          </cell>
          <cell r="C5736" t="str">
            <v>M</v>
          </cell>
        </row>
        <row r="5737">
          <cell r="A5737" t="str">
            <v>15.031.024-0</v>
          </cell>
          <cell r="B5737" t="str">
            <v>TUBO DE FºGALV. DE 2", C/COSTURA, INCL. CONEXOES E EMENDAS,EXCL. ABERT. E FECHAM. DE RASGO</v>
          </cell>
          <cell r="C5737" t="str">
            <v>M</v>
          </cell>
        </row>
        <row r="5738">
          <cell r="A5738" t="str">
            <v>15.031.025-0</v>
          </cell>
          <cell r="B5738" t="str">
            <v>TUBO DE FºGALV. DE 2.1/2", C/COSTURA, INCL. CONEXOES E EMENDAS, EXCL. ABERT. E FECHAM. DE RASGO</v>
          </cell>
          <cell r="C5738" t="str">
            <v>M</v>
          </cell>
        </row>
        <row r="5739">
          <cell r="A5739" t="str">
            <v>15.031.026-0</v>
          </cell>
          <cell r="B5739" t="str">
            <v>TUBO DE FºGALV. DE 3", C/COSTURA, INCL. CONEXOES E EMENDAS,EXCL. ABERT. E FECHAM. DE RASGO</v>
          </cell>
          <cell r="C5739" t="str">
            <v>M</v>
          </cell>
        </row>
        <row r="5740">
          <cell r="A5740" t="str">
            <v>15.031.027-0</v>
          </cell>
          <cell r="B5740" t="str">
            <v>TUBO DE FºGALV. DE 4", C/COSTURA, INCL. CONEXOES E EMENDAS,EXCL. ABERT. E FECHAM. DE RASGO</v>
          </cell>
          <cell r="C5740" t="str">
            <v>M</v>
          </cell>
        </row>
        <row r="5741">
          <cell r="A5741" t="str">
            <v>15.031.999-0</v>
          </cell>
          <cell r="B5741" t="str">
            <v>FAMILIA 15.031TUBOS F.G C/ COSTURA.</v>
          </cell>
        </row>
        <row r="5742">
          <cell r="A5742" t="str">
            <v>15.032.500-0</v>
          </cell>
          <cell r="B5742" t="str">
            <v>UNIDADE DE REF. P/FORN. DE CONEXOES DE FERRO MALEAVEL, ZINCADAS, CLASSE 10</v>
          </cell>
          <cell r="C5742" t="str">
            <v>UR</v>
          </cell>
        </row>
        <row r="5743">
          <cell r="A5743" t="str">
            <v>15.032.999-0</v>
          </cell>
          <cell r="B5743" t="str">
            <v>FAMILIA 15.032UR P/CONEXOES.</v>
          </cell>
        </row>
        <row r="5744">
          <cell r="A5744" t="str">
            <v>15.033.999-0</v>
          </cell>
          <cell r="B5744" t="str">
            <v>FAMILIA 15.033TUBOS F.G.S/COSTURA.</v>
          </cell>
        </row>
        <row r="5745">
          <cell r="A5745" t="str">
            <v>15.034.010-0</v>
          </cell>
          <cell r="B5745" t="str">
            <v>ELETRODUTO DE Fº ZINCADO LEVE C/DIAM. DE 3/4", EXCL. CONEXOES, EMENDAS, ABERT. E FECHAM. DE RASGO</v>
          </cell>
          <cell r="C5745" t="str">
            <v>M</v>
          </cell>
        </row>
        <row r="5746">
          <cell r="A5746" t="str">
            <v>15.034.011-0</v>
          </cell>
          <cell r="B5746" t="str">
            <v>ELETRODUTO DE Fº ZINCADO LEVE C/DIAM. DE 1", EXCL. CONEXOES,EMENDAS, ABERT. E FECHAM. DE RASGO</v>
          </cell>
          <cell r="C5746" t="str">
            <v>M</v>
          </cell>
        </row>
        <row r="5747">
          <cell r="A5747" t="str">
            <v>15.034.012-0</v>
          </cell>
          <cell r="B5747" t="str">
            <v>ELETRODUTO DE Fº ZINCADO LEVE C/DIAM. DE 1.1/4", EXCL. CONEXOES, EMENDAS, ABERT. E FECHAM. DE RASGO</v>
          </cell>
          <cell r="C5747" t="str">
            <v>M</v>
          </cell>
        </row>
        <row r="5748">
          <cell r="A5748" t="str">
            <v>15.034.013-0</v>
          </cell>
          <cell r="B5748" t="str">
            <v>ELETRODUTO DE Fº ZINCADO LEVE C/DIAM. DE 1.1/2", EXCL. CONEXOES, EMENDAS, ABERT. E FECHAM. DE RASGO</v>
          </cell>
          <cell r="C5748" t="str">
            <v>M</v>
          </cell>
        </row>
        <row r="5749">
          <cell r="A5749" t="str">
            <v>15.034.014-0</v>
          </cell>
          <cell r="B5749" t="str">
            <v>ELETRODUTO DE Fº ZINCADO LEVE C/DIAM. DE 2", EXCL. CONEXOES,EMENDAS, ABERT. E FECHAM. DE RASGO</v>
          </cell>
          <cell r="C5749" t="str">
            <v>M</v>
          </cell>
        </row>
        <row r="5750">
          <cell r="A5750" t="str">
            <v>15.034.015-0</v>
          </cell>
          <cell r="B5750" t="str">
            <v>ELETRODUTO DE Fº ZINCADO LEVE C/DIAM. DE 2.1/2", EXCL. CONEXOES, EMENDAS, ABERT. E FECHAM. DE RASGO</v>
          </cell>
          <cell r="C5750" t="str">
            <v>M</v>
          </cell>
        </row>
        <row r="5751">
          <cell r="A5751" t="str">
            <v>15.034.016-0</v>
          </cell>
          <cell r="B5751" t="str">
            <v>ELETRODUTO DE Fº ZINCADO LEVE C/DIAM. DE 3", EXCL. CONEXOES,EMENDAS, ABERT. E FECHAM. DE RASGO</v>
          </cell>
          <cell r="C5751" t="str">
            <v>M</v>
          </cell>
        </row>
        <row r="5752">
          <cell r="A5752" t="str">
            <v>15.034.017-0</v>
          </cell>
          <cell r="B5752" t="str">
            <v>ELETRODUTO DE Fº ZINCADO LEVE C/DIAM. DE 4", EXCL. CONEXOES,EMENDAS, ABERT. E FECHAM. DE RASGO</v>
          </cell>
          <cell r="C5752" t="str">
            <v>M</v>
          </cell>
        </row>
        <row r="5753">
          <cell r="A5753" t="str">
            <v>15.034.020-0</v>
          </cell>
          <cell r="B5753" t="str">
            <v>ELETRODUTO DE Fº ZINCADO LEVE C/DIAM. DE 3/4", INCL. CONEXOES E EMENDAS, EXCL. ABERT. E FECHAM. DE RASGO</v>
          </cell>
          <cell r="C5753" t="str">
            <v>M</v>
          </cell>
        </row>
        <row r="5754">
          <cell r="A5754" t="str">
            <v>15.034.021-0</v>
          </cell>
          <cell r="B5754" t="str">
            <v>ELETRODUTO DE Fº ZINCADO LEVE C/DIAM. DE 1", INCL. CONEXOESE EMENDAS, EXCL. ABERT. E FECHAM. DE RASGO</v>
          </cell>
          <cell r="C5754" t="str">
            <v>M</v>
          </cell>
        </row>
        <row r="5755">
          <cell r="A5755" t="str">
            <v>15.034.022-0</v>
          </cell>
          <cell r="B5755" t="str">
            <v>ELETRODUTO DE Fº ZINCADO LEVE C/DIAM. DE 1.1/4", INCL. CONEXOES E EMENDAS, EXCL. ABERT. E FECHAM. DE RASGO</v>
          </cell>
          <cell r="C5755" t="str">
            <v>M</v>
          </cell>
        </row>
        <row r="5756">
          <cell r="A5756" t="str">
            <v>15.034.023-0</v>
          </cell>
          <cell r="B5756" t="str">
            <v>ELETRODUTO DE Fº ZINCADO LEVE C/DIAM. DE 1.1/2", INCL. CONEXOES E EMENDAS, EXCL. ABERT. E FECHAM. DE RASGO</v>
          </cell>
          <cell r="C5756" t="str">
            <v>M</v>
          </cell>
        </row>
        <row r="5757">
          <cell r="A5757" t="str">
            <v>15.034.024-0</v>
          </cell>
          <cell r="B5757" t="str">
            <v>ELETRODUTO DE Fº ZINCADO LEVE C/DIAM. DE 2", INCL. CONEXOESE EMENDAS, EXCL. ABERT. E FECHAM. DE RASGO</v>
          </cell>
          <cell r="C5757" t="str">
            <v>M</v>
          </cell>
        </row>
        <row r="5758">
          <cell r="A5758" t="str">
            <v>15.034.025-0</v>
          </cell>
          <cell r="B5758" t="str">
            <v>ELETRODUTO DE Fº ZINCADO LEVE C/DIAM. DE 2.1/2", INCL. CONEXOES E EMENDAS, EXCL. ABERT. E FECHAM. DE RASGO</v>
          </cell>
          <cell r="C5758" t="str">
            <v>M</v>
          </cell>
        </row>
        <row r="5759">
          <cell r="A5759" t="str">
            <v>15.034.026-0</v>
          </cell>
          <cell r="B5759" t="str">
            <v>ELETRODUTO DE Fº ZINCADO LEVE C/DIAM. DE 3", INCL. CONEXOESE EMENDAS, EXCL. ABERT. E FECHAM. DE RASGO</v>
          </cell>
          <cell r="C5759" t="str">
            <v>M</v>
          </cell>
        </row>
        <row r="5760">
          <cell r="A5760" t="str">
            <v>15.034.027-0</v>
          </cell>
          <cell r="B5760" t="str">
            <v>ELETRODUTO DE Fº ZINCADO LEVE C/DIAM. DE 4", INCL. CONEXOESE EMENDAS, EXCL. ABERT. E FECHAM. DE RASGO</v>
          </cell>
          <cell r="C5760" t="str">
            <v>M</v>
          </cell>
        </row>
        <row r="5761">
          <cell r="A5761" t="str">
            <v>15.034.999-0</v>
          </cell>
          <cell r="B5761" t="str">
            <v>FAMILIA 15.034ELETRODUTO F.G.</v>
          </cell>
        </row>
        <row r="5762">
          <cell r="A5762" t="str">
            <v>15.035.010-0</v>
          </cell>
          <cell r="B5762" t="str">
            <v>ELETRODUTO FºGALV. PESADO C/DIAM. DE 1/2", EXCL. CONEXOES, EMENDAS, ABERT. E FECHAM. DE RASGO</v>
          </cell>
          <cell r="C5762" t="str">
            <v>M</v>
          </cell>
        </row>
        <row r="5763">
          <cell r="A5763" t="str">
            <v>15.035.011-0</v>
          </cell>
          <cell r="B5763" t="str">
            <v>ELETRODUTO FºGALV. PESADO C/DIAM. DE 3/4", EXCL. CONEXOES, EMENDAS, ABERT. E FECHAM. DE RASGO</v>
          </cell>
          <cell r="C5763" t="str">
            <v>M</v>
          </cell>
        </row>
        <row r="5764">
          <cell r="A5764" t="str">
            <v>15.035.012-0</v>
          </cell>
          <cell r="B5764" t="str">
            <v>ELETRODUTO FºGALV. PESADO C/DIAM. DE 1", EXCL. CONEXOES, EMENDAS, ABERT. E FECHAM. DE RASGO</v>
          </cell>
          <cell r="C5764" t="str">
            <v>M</v>
          </cell>
        </row>
        <row r="5765">
          <cell r="A5765" t="str">
            <v>15.035.013-0</v>
          </cell>
          <cell r="B5765" t="str">
            <v>ELETRODUTO FºGALV. PESADO C/DIAM. DE 1.1/4", EXCL. CONEXOES,EMENDAS, ABERT. E FECHAM. DE RASGO</v>
          </cell>
          <cell r="C5765" t="str">
            <v>M</v>
          </cell>
        </row>
        <row r="5766">
          <cell r="A5766" t="str">
            <v>15.035.014-0</v>
          </cell>
          <cell r="B5766" t="str">
            <v>ELETRODUTO FºGALV. PESADO C/DIAM. DE 1.1/2", EXCL. CONEXOES,EMENDAS, ABERT. E FECHAM. DE RASGO</v>
          </cell>
          <cell r="C5766" t="str">
            <v>M</v>
          </cell>
        </row>
        <row r="5767">
          <cell r="A5767" t="str">
            <v>15.035.015-0</v>
          </cell>
          <cell r="B5767" t="str">
            <v>ELETRODUTO FºGALV. PESADO C/DIAM. DE 2", EXCL. CONEXOES, EMENDAS, ABERT. E FECHAM. DE RASGO</v>
          </cell>
          <cell r="C5767" t="str">
            <v>M</v>
          </cell>
        </row>
        <row r="5768">
          <cell r="A5768" t="str">
            <v>15.035.016-0</v>
          </cell>
          <cell r="B5768" t="str">
            <v>ELETRODUTO FºGALV. PESADO C/DIAM. DE 2.1/2", EXCL. CONEXOES,EMENDAS E ABERT. E FECHAM. DE RASGO</v>
          </cell>
          <cell r="C5768" t="str">
            <v>M</v>
          </cell>
        </row>
        <row r="5769">
          <cell r="A5769" t="str">
            <v>15.035.017-0</v>
          </cell>
          <cell r="B5769" t="str">
            <v>ELETRODUTO FºGALV. PESADO C/DIAM. DE 3", EXCL. CONEXOES, EMENDAS, ABERT. E FECHAM. DE RASGO</v>
          </cell>
          <cell r="C5769" t="str">
            <v>M</v>
          </cell>
        </row>
        <row r="5770">
          <cell r="A5770" t="str">
            <v>15.035.020-0</v>
          </cell>
          <cell r="B5770" t="str">
            <v>ELETRODUTO FºGALV. PESADO C/DIAM. DE 1/2", INCL. CONEXOES EEMENDAS, EXCL. ABERT. E FECHAM. DE RASGO</v>
          </cell>
          <cell r="C5770" t="str">
            <v>M</v>
          </cell>
        </row>
        <row r="5771">
          <cell r="A5771" t="str">
            <v>15.035.021-0</v>
          </cell>
          <cell r="B5771" t="str">
            <v>ELETRODUTO FºGALV. PESADO C/DIAM. DE 3/4", INCL. CONEXOES EEMENDAS, EXCL. ABERT. E FECHAM. DE RASGO</v>
          </cell>
          <cell r="C5771" t="str">
            <v>M</v>
          </cell>
        </row>
        <row r="5772">
          <cell r="A5772" t="str">
            <v>15.035.022-0</v>
          </cell>
          <cell r="B5772" t="str">
            <v>ELETRODUTO FºGALV. PESADO C/DIAM. DE 1", INCL. CONEXOES E EMENDAS, EXCL. ABERT. E FECHAM. DE RASGO</v>
          </cell>
          <cell r="C5772" t="str">
            <v>M</v>
          </cell>
        </row>
        <row r="5773">
          <cell r="A5773" t="str">
            <v>15.035.023-0</v>
          </cell>
          <cell r="B5773" t="str">
            <v>ELETRODUTO FºGALV. PESADO C/DIAM. DE 1.1/4", INCL. CONEXOESE EMENDAS, EXCL. ABERT. E FECHAM. DE RASGO</v>
          </cell>
          <cell r="C5773" t="str">
            <v>M</v>
          </cell>
        </row>
        <row r="5774">
          <cell r="A5774" t="str">
            <v>15.035.024-0</v>
          </cell>
          <cell r="B5774" t="str">
            <v>ELETRODUTO FºGALV. PESADO C/DIAM. DE 1.1/2", INCL. CONEXOESE EMENDAS, EXCL. ABERT. E FECHAM. DE RASGO</v>
          </cell>
          <cell r="C5774" t="str">
            <v>M</v>
          </cell>
        </row>
        <row r="5775">
          <cell r="A5775" t="str">
            <v>15.035.025-0</v>
          </cell>
          <cell r="B5775" t="str">
            <v>ELETRODUTO FºGALV. PESADO C/DIAM. DE 2", INCL. CONEXOES E EMENDAS, EXCL. ABERT. E FECHAM. DE RASGO</v>
          </cell>
          <cell r="C5775" t="str">
            <v>M</v>
          </cell>
        </row>
        <row r="5776">
          <cell r="A5776" t="str">
            <v>15.035.026-0</v>
          </cell>
          <cell r="B5776" t="str">
            <v>ELETRODUTO FºGALV. PESADO C/DIAM. DE 2.1/2", INCL. CONEXOESE EMENDAS, EXCL. ABERT. E FECHAM. DE RASGO</v>
          </cell>
          <cell r="C5776" t="str">
            <v>M</v>
          </cell>
        </row>
        <row r="5777">
          <cell r="A5777" t="str">
            <v>15.035.027-0</v>
          </cell>
          <cell r="B5777" t="str">
            <v>ELETRODUTO FºGALV. PESADO C/DIAM. DE 3", INCL. CONEXOES E EMENDAS, EXCL. ABERT. E FECHAM. DE RASGO</v>
          </cell>
          <cell r="C5777" t="str">
            <v>M</v>
          </cell>
        </row>
        <row r="5778">
          <cell r="A5778" t="str">
            <v>15.035.999-0</v>
          </cell>
          <cell r="B5778" t="str">
            <v>FAMILIA 15.035ELETRODUTO PESADO APOLLO.</v>
          </cell>
        </row>
        <row r="5779">
          <cell r="A5779" t="str">
            <v>15.036.010-0</v>
          </cell>
          <cell r="B5779" t="str">
            <v>TUBO PVC RQ P/AGUA FRIA C/DIAM. DE 1/2", EXCL. CONEXOES, EMENDAS, ABERT. E FECHAM. DE RASGO</v>
          </cell>
          <cell r="C5779" t="str">
            <v>M</v>
          </cell>
        </row>
        <row r="5780">
          <cell r="A5780" t="str">
            <v>15.036.011-0</v>
          </cell>
          <cell r="B5780" t="str">
            <v>TUBO PVC RQ P/AGUA FRIA C/DIAM. DE 3/4", EXCL. CONEXOES, EMENDAS, ABERT. E FECHAM. DE RASGO</v>
          </cell>
          <cell r="C5780" t="str">
            <v>M</v>
          </cell>
        </row>
        <row r="5781">
          <cell r="A5781" t="str">
            <v>15.036.012-0</v>
          </cell>
          <cell r="B5781" t="str">
            <v>TUBO PVC RQ P/AGUA FRIA C/DIAM. DE 1", EXCL. CONEXOES, EMENDAS, ABERT. E FECHAM. DE RASGO</v>
          </cell>
          <cell r="C5781" t="str">
            <v>M</v>
          </cell>
        </row>
        <row r="5782">
          <cell r="A5782" t="str">
            <v>15.036.013-0</v>
          </cell>
          <cell r="B5782" t="str">
            <v>TUBO PVC RQ P/AGUA FRIA C/DIAM. DE 1.1/2", EXCL. CONEXOES, EMENDAS, ABERT. E FECHAM. DE RASGO</v>
          </cell>
          <cell r="C5782" t="str">
            <v>M</v>
          </cell>
        </row>
        <row r="5783">
          <cell r="A5783" t="str">
            <v>15.036.014-0</v>
          </cell>
          <cell r="B5783" t="str">
            <v>TUBO PVC RQ P/AGUA FRIA C/DIAM. DE 2", EXCL. CONEXOES, EMENDAS, ABERT. E FECHAM. DE RASGO</v>
          </cell>
          <cell r="C5783" t="str">
            <v>M</v>
          </cell>
        </row>
        <row r="5784">
          <cell r="A5784" t="str">
            <v>15.036.015-0</v>
          </cell>
          <cell r="B5784" t="str">
            <v>TUBO PVC RQ P/AGUA FRIA C/DIAM. DE 2.1/2", EXCL. CONEXOES, EMENDAS, ABERT. E FECHAM. DE RASGO</v>
          </cell>
          <cell r="C5784" t="str">
            <v>M</v>
          </cell>
        </row>
        <row r="5785">
          <cell r="A5785" t="str">
            <v>15.036.016-0</v>
          </cell>
          <cell r="B5785" t="str">
            <v>TUBO PVC RQ P/AGUA FRIA C/DIAM. DE 3", EXCL. CONEXOES, EMENDAS, ABERT. E FECHAM. DE RASGO</v>
          </cell>
          <cell r="C5785" t="str">
            <v>M</v>
          </cell>
        </row>
        <row r="5786">
          <cell r="A5786" t="str">
            <v>15.036.017-0</v>
          </cell>
          <cell r="B5786" t="str">
            <v>TUBO PVC RQ P/AGUA FRIA C/DIAM. DE 4", EXCL. CONEXOES, EMENDAS, ABERT. E FECHAM. DE RASGO</v>
          </cell>
          <cell r="C5786" t="str">
            <v>M</v>
          </cell>
        </row>
        <row r="5787">
          <cell r="A5787" t="str">
            <v>15.036.018-0</v>
          </cell>
          <cell r="B5787" t="str">
            <v>TUBO PVC RQ P/AGUA FRIA C/DIAM. DE 1/2", INCL. CONEXOES E EMENDAS, EXCL. ABERT. E FECHAM. DE RASGO</v>
          </cell>
          <cell r="C5787" t="str">
            <v>M</v>
          </cell>
        </row>
        <row r="5788">
          <cell r="A5788" t="str">
            <v>15.036.019-0</v>
          </cell>
          <cell r="B5788" t="str">
            <v>TUBO PVC RQ P/AGUA FRIA C/DIAM. DE 3/4", INCL. CONEXOES E EMENDAS, EXCL. ABERT. E FECHAM. DE RASGO</v>
          </cell>
          <cell r="C5788" t="str">
            <v>M</v>
          </cell>
        </row>
        <row r="5789">
          <cell r="A5789" t="str">
            <v>15.036.020-0</v>
          </cell>
          <cell r="B5789" t="str">
            <v>TUBO PVC RQ P/AGUA FRIA C/DIAM. DE 1", INCL. CONEXOES E EMENDAS, EXCL. ABERT. E FECHAM. DE RASGO</v>
          </cell>
          <cell r="C5789" t="str">
            <v>M</v>
          </cell>
        </row>
        <row r="5790">
          <cell r="A5790" t="str">
            <v>15.036.021-0</v>
          </cell>
          <cell r="B5790" t="str">
            <v>TUBO PVC RQ P/AGUA FRIA C/DIAM. DE 1.1/4", INCL. CONEXOES EEMENDAS, EXCL. ABERT. E FECHAM. DE RASGO</v>
          </cell>
          <cell r="C5790" t="str">
            <v>M</v>
          </cell>
        </row>
        <row r="5791">
          <cell r="A5791" t="str">
            <v>15.036.022-0</v>
          </cell>
          <cell r="B5791" t="str">
            <v>TUBO PVC RQ P/AGUA FRIA C/DIAM. DE 1.1/2", INCL. CONEXOES EEMENDAS, EXCL. ABERT. E FECHAM. DE RASGO</v>
          </cell>
          <cell r="C5791" t="str">
            <v>M</v>
          </cell>
        </row>
        <row r="5792">
          <cell r="A5792" t="str">
            <v>15.036.023-0</v>
          </cell>
          <cell r="B5792" t="str">
            <v>TUBO PVC RQ P/AGUA FRIA C/DIAM. DE 2", INCL. CONEXOES E EMENDAS, EXCL. ABERT. E FECHAM. DE RASGO</v>
          </cell>
          <cell r="C5792" t="str">
            <v>M</v>
          </cell>
        </row>
        <row r="5793">
          <cell r="A5793" t="str">
            <v>15.036.024-0</v>
          </cell>
          <cell r="B5793" t="str">
            <v>TUBO PVC RQ P/AGUA FRIA C/DIAM. DE 2.1/2", INCL. CONEXOES EEMENDAS, EXCL. ABERT. E FECHAM. DE RASGO</v>
          </cell>
          <cell r="C5793" t="str">
            <v>M</v>
          </cell>
        </row>
        <row r="5794">
          <cell r="A5794" t="str">
            <v>15.036.025-0</v>
          </cell>
          <cell r="B5794" t="str">
            <v>TUBO PVC RQ P/AGUA FRIA C/DIAM. DE 3", INCL. CONEXOES E EMENDAS, EXCL. ABERT. E FECHAM. DE RASGO</v>
          </cell>
          <cell r="C5794" t="str">
            <v>M</v>
          </cell>
        </row>
        <row r="5795">
          <cell r="A5795" t="str">
            <v>15.036.026-0</v>
          </cell>
          <cell r="B5795" t="str">
            <v>TUBO PVC RQ P/AGUA FRIA C/DIAM. DE 4", INCL. CONEXOES E EMENDAS, EXCL. ABERT. E FECHAM. DE RASGO</v>
          </cell>
          <cell r="C5795" t="str">
            <v>M</v>
          </cell>
        </row>
        <row r="5796">
          <cell r="A5796" t="str">
            <v>15.036.027-0</v>
          </cell>
          <cell r="B5796" t="str">
            <v>TUBO PVC SD P/AGUA FRIA C/DIAM. DE 20MM, EXCL. CONEXOES, EMENDAS, ABERT. E FECHAM. DE RASGO</v>
          </cell>
          <cell r="C5796" t="str">
            <v>M</v>
          </cell>
        </row>
        <row r="5797">
          <cell r="A5797" t="str">
            <v>15.036.028-0</v>
          </cell>
          <cell r="B5797" t="str">
            <v>TUBO PVC SD P/AGUA FRIA C/DIAM. DE 25MM, EXCL. CONEXOES, EMENDAS, ABERT. E FECHAM. DE RASGO</v>
          </cell>
          <cell r="C5797" t="str">
            <v>M</v>
          </cell>
        </row>
        <row r="5798">
          <cell r="A5798" t="str">
            <v>15.036.029-0</v>
          </cell>
          <cell r="B5798" t="str">
            <v>TUBO PVC SD P/AGUA FRIA C/DIAM. DE 32MM, EXCL. CONEXOES, EMENDAS, ABERT. E FECHAM. DE RASGO</v>
          </cell>
          <cell r="C5798" t="str">
            <v>M</v>
          </cell>
        </row>
        <row r="5799">
          <cell r="A5799" t="str">
            <v>15.036.030-0</v>
          </cell>
          <cell r="B5799" t="str">
            <v>TUBO PVC SD P/AGUA FRIA C/DIAM. DE 40MM, EXCL. CONEXOES, EMENDAS, ABERT. E FECHAM. DE RASGO</v>
          </cell>
          <cell r="C5799" t="str">
            <v>M</v>
          </cell>
        </row>
        <row r="5800">
          <cell r="A5800" t="str">
            <v>15.036.031-0</v>
          </cell>
          <cell r="B5800" t="str">
            <v>TUBO PVC SD P/AGUA FRIA C/DIAM. DE 50MM, EXCL. CONEXOES, EMENDAS, ABERT. E FECHAM. DE RASGO</v>
          </cell>
          <cell r="C5800" t="str">
            <v>M</v>
          </cell>
        </row>
        <row r="5801">
          <cell r="A5801" t="str">
            <v>15.036.032-0</v>
          </cell>
          <cell r="B5801" t="str">
            <v>TUBO PVC SD P/AGUA FRIA C/DIAM. DE 60MM, EXCL. CONEXOES, EMENDAS, ABERT. E FECHAM. DE RASGO</v>
          </cell>
          <cell r="C5801" t="str">
            <v>M</v>
          </cell>
        </row>
        <row r="5802">
          <cell r="A5802" t="str">
            <v>15.036.033-0</v>
          </cell>
          <cell r="B5802" t="str">
            <v>TUBO PVC SD P/AGUA FRIA C/DIAM. DE 75MM, EXCL. CONEXOES, EMENDAS, ABERT. E FECHAM. DE RASGO</v>
          </cell>
          <cell r="C5802" t="str">
            <v>M</v>
          </cell>
        </row>
        <row r="5803">
          <cell r="A5803" t="str">
            <v>15.036.034-0</v>
          </cell>
          <cell r="B5803" t="str">
            <v>TUBO PVC SD P/AGUA FRIA C/DIAM. DE 85MM, EXCL. CONEXOES, EMENDAS, ABERT. E FECHAM. DE RASGO</v>
          </cell>
          <cell r="C5803" t="str">
            <v>M</v>
          </cell>
        </row>
        <row r="5804">
          <cell r="A5804" t="str">
            <v>15.036.035-0</v>
          </cell>
          <cell r="B5804" t="str">
            <v>TUBO PVC SD P/AGUA FRIA C/DIAM. DE 110MM, EXCL. CONEXOES, EMENDAS, ABERT. E FECHAM. DE RASGO</v>
          </cell>
          <cell r="C5804" t="str">
            <v>M</v>
          </cell>
        </row>
        <row r="5805">
          <cell r="A5805" t="str">
            <v>15.036.036-0</v>
          </cell>
          <cell r="B5805" t="str">
            <v>TUBO PVC SD P/AGUA FRIA C/DIAM. DE 20MM, INCL. CONEXOES E EMENDAS, EXCL. ABERT. E FECHAM. DE RASGO</v>
          </cell>
          <cell r="C5805" t="str">
            <v>M</v>
          </cell>
        </row>
        <row r="5806">
          <cell r="A5806" t="str">
            <v>15.036.037-0</v>
          </cell>
          <cell r="B5806" t="str">
            <v>TUBO PVC SD P/AGUA FRIA C/DIAM. DE 25MM, INCL. CONEXOES E EMENDAS, EXCL. ABERT. E FECHAM. DE RASGO</v>
          </cell>
          <cell r="C5806" t="str">
            <v>M</v>
          </cell>
        </row>
        <row r="5807">
          <cell r="A5807" t="str">
            <v>15.036.038-0</v>
          </cell>
          <cell r="B5807" t="str">
            <v>TUBO PVC SD P/AGUA FRIA C/DIAM. DE 32MM, INCL. CONEXOES E EMENDAS, EXCL. ABERT. E FECHAM. DE RASGO</v>
          </cell>
          <cell r="C5807" t="str">
            <v>M</v>
          </cell>
        </row>
        <row r="5808">
          <cell r="A5808" t="str">
            <v>15.036.039-0</v>
          </cell>
          <cell r="B5808" t="str">
            <v>TUBO PVC SD P/AGUA FRIA C/DIAM. DE 40MM, INCL. CONEXOES E EMENDAS, EXCL. ABERT. E FECHAM. DE RASGO</v>
          </cell>
          <cell r="C5808" t="str">
            <v>M</v>
          </cell>
        </row>
        <row r="5809">
          <cell r="A5809" t="str">
            <v>15.036.040-0</v>
          </cell>
          <cell r="B5809" t="str">
            <v>TUBO PVC SD P/AGUA FRIA C/DIAM. DE 50MM, INCL. CONEXOES E EMENDAS, EXCL. ABERT. E FECHAM. DE RASGO</v>
          </cell>
          <cell r="C5809" t="str">
            <v>M</v>
          </cell>
        </row>
        <row r="5810">
          <cell r="A5810" t="str">
            <v>15.036.041-0</v>
          </cell>
          <cell r="B5810" t="str">
            <v>TUBO PVC SD P/AGUA FRIA C/DIAM. DE 60MM, INCL. CONEXOES E EMENDAS, EXCL. ABERT. E FECHAM. DE RASGO</v>
          </cell>
          <cell r="C5810" t="str">
            <v>M</v>
          </cell>
        </row>
        <row r="5811">
          <cell r="A5811" t="str">
            <v>15.036.042-0</v>
          </cell>
          <cell r="B5811" t="str">
            <v>TUBO PVC SD P/AGUA FRIA C/DIAM. DE 75MM, INCL. CONEXOES E EMENDAS, EXCL. ABERT. E FECHAM. DE RASGO</v>
          </cell>
          <cell r="C5811" t="str">
            <v>M</v>
          </cell>
        </row>
        <row r="5812">
          <cell r="A5812" t="str">
            <v>15.036.043-0</v>
          </cell>
          <cell r="B5812" t="str">
            <v>TUBO PVC SD P/AGUA FRIA C/DIAM. DE 85MM, INCL. CONEXOES E EMENDAS, EXCL. ABERT. E FECHAM. DE RASGO</v>
          </cell>
          <cell r="C5812" t="str">
            <v>M</v>
          </cell>
        </row>
        <row r="5813">
          <cell r="A5813" t="str">
            <v>15.036.044-0</v>
          </cell>
          <cell r="B5813" t="str">
            <v>TUBO PVC SD P/AGUA FRIA C/DIAM. DE 110MM, INCL. CONEXOES E EMENDAS, EXCL. ABERT. E FECHAM. DE RASGO</v>
          </cell>
          <cell r="C5813" t="str">
            <v>M</v>
          </cell>
        </row>
        <row r="5814">
          <cell r="A5814" t="str">
            <v>15.036.045-0</v>
          </cell>
          <cell r="B5814" t="str">
            <v>TUBO PVC SD P/ESGOTO E AGUAS PLUVIAIS C/DIAM. DE 40MM, EXCL.CONEXOES, EMENDAS, ABERT. E FECHAM. DE RASGO</v>
          </cell>
          <cell r="C5814" t="str">
            <v>M</v>
          </cell>
        </row>
        <row r="5815">
          <cell r="A5815" t="str">
            <v>15.036.046-0</v>
          </cell>
          <cell r="B5815" t="str">
            <v>TUBO PVC SD P/ESGOTO E AGUAS PLUVIAIS C/DIAM. DE 50MM, EXCL.CONEXOES, EMENDAS, ABERT. E FECHAM. DE RASGO</v>
          </cell>
          <cell r="C5815" t="str">
            <v>M</v>
          </cell>
        </row>
        <row r="5816">
          <cell r="A5816" t="str">
            <v>15.036.047-0</v>
          </cell>
          <cell r="B5816" t="str">
            <v>TUBO PVC SD P/ESGOTO E AGUAS PLUVIAIS C/DIAM. DE 75MM, EXCL.CONEXOES, EMENDAS, ABERT. E FECHAM. DE RASGO</v>
          </cell>
          <cell r="C5816" t="str">
            <v>M</v>
          </cell>
        </row>
        <row r="5817">
          <cell r="A5817" t="str">
            <v>15.036.048-0</v>
          </cell>
          <cell r="B5817" t="str">
            <v>TUBO PVC SD P/ESGOTO E AGUAS PLUVIAIS C/DIAM. DE 100MM, EXCL. CONEXOES, EMENDAS, ABERT. E FECHAM. DE RASGO</v>
          </cell>
          <cell r="C5817" t="str">
            <v>M</v>
          </cell>
        </row>
        <row r="5818">
          <cell r="A5818" t="str">
            <v>15.036.049-0</v>
          </cell>
          <cell r="B5818" t="str">
            <v>TUBO PVC SD P/ESGOTO E AGUAS PLUVIAIS C/DIAM. DE 40MM, INCL.CONEXOES E EMENDAS, EXCL. ABERT. E FECHAM. DE RASGO</v>
          </cell>
          <cell r="C5818" t="str">
            <v>M</v>
          </cell>
        </row>
        <row r="5819">
          <cell r="A5819" t="str">
            <v>15.036.050-0</v>
          </cell>
          <cell r="B5819" t="str">
            <v>TUBO PVC SD P/ESGOTO E AGUAS PLUVIAIS C/DIAM. DE 50MM, INCL.CONEXOES E EMENDAS, EXCL. ABERT. E FECHAM. DE RASGO</v>
          </cell>
          <cell r="C5819" t="str">
            <v>M</v>
          </cell>
        </row>
        <row r="5820">
          <cell r="A5820" t="str">
            <v>15.036.051-0</v>
          </cell>
          <cell r="B5820" t="str">
            <v>TUBO PVC SD P/ESGOTO E AGUAS PLUVIAIS C/DIAM. DE 75MM, INCL.CONEXOES E EMENDAS, EXCL. ABERT. E FECHAM. DE RASGO</v>
          </cell>
          <cell r="C5820" t="str">
            <v>M</v>
          </cell>
        </row>
        <row r="5821">
          <cell r="A5821" t="str">
            <v>15.036.052-0</v>
          </cell>
          <cell r="B5821" t="str">
            <v>TUBO PVC SD P/ESGOTO E AGUAS PLUVIAIS C/DIAM. DE 100MM, INCL. CONEXOES E EMENDAS, EXCL. ABERT. E FECHAM. DE RASGO</v>
          </cell>
          <cell r="C5821" t="str">
            <v>M</v>
          </cell>
        </row>
        <row r="5822">
          <cell r="A5822" t="str">
            <v>15.036.053-0</v>
          </cell>
          <cell r="B5822" t="str">
            <v>TUBO PVC SD P/ESGOTO E AGUAS PLUVIAIS C/DIAM. DE 150MM, INCL. CONEXOES E EMENDAS, EXCL. ABERT. E FECHAM. DE RASGO</v>
          </cell>
          <cell r="C5822" t="str">
            <v>M</v>
          </cell>
        </row>
        <row r="5823">
          <cell r="A5823" t="str">
            <v>15.036.054-0</v>
          </cell>
          <cell r="B5823" t="str">
            <v>TUBO PVC SD P/ESGOTO E AGUAS PLUVIAIS C/DIAM. DE 75MM, LINHAR, EXCL. CONEXOES, EMENDAS, ABERT. E FECHAM. DE RASGO</v>
          </cell>
          <cell r="C5823" t="str">
            <v>M</v>
          </cell>
        </row>
        <row r="5824">
          <cell r="A5824" t="str">
            <v>15.036.055-0</v>
          </cell>
          <cell r="B5824" t="str">
            <v>TUBO PVC SD P/ESGOTO E AGUAS PLUVIAIS C/DIAM. DE 100MM, LINHA R, EXCL. CONEXOES, EMENDAS, ABERT. E FECHAM. DE RASGO</v>
          </cell>
          <cell r="C5824" t="str">
            <v>M</v>
          </cell>
        </row>
        <row r="5825">
          <cell r="A5825" t="str">
            <v>15.036.056-0</v>
          </cell>
          <cell r="B5825" t="str">
            <v>TUBO PVC SD P/ESGOTO E AGUAS PLUVIAIS C/DIAM. DE 150MM, LINHA R, EXCL. CONEXOES, EMENDAS, ABERT. E FECHAM. DE RASGO</v>
          </cell>
          <cell r="C5825" t="str">
            <v>M</v>
          </cell>
        </row>
        <row r="5826">
          <cell r="A5826" t="str">
            <v>15.036.057-0</v>
          </cell>
          <cell r="B5826" t="str">
            <v>TUBO PVC SD P/ESGOTO E AGUAS PLUVIAIS C/DIAM. DE 75MM, LINHAR, INCL. CONEXOES E EMENDAS, EXCL. ABERT. E FECHAM.DE RASGO</v>
          </cell>
          <cell r="C5826" t="str">
            <v>M</v>
          </cell>
        </row>
        <row r="5827">
          <cell r="A5827" t="str">
            <v>15.036.058-0</v>
          </cell>
          <cell r="B5827" t="str">
            <v>TUBO PVC SD P/ESGOTO E AGUAS PLUVIAIS C/DIAM. DE 100MM, LINHA R, INCL. CONEXOES E EMENDAS, EXCL. ABERT.E FECHAM.DE RASGO</v>
          </cell>
          <cell r="C5827" t="str">
            <v>M</v>
          </cell>
        </row>
        <row r="5828">
          <cell r="A5828" t="str">
            <v>15.036.059-0</v>
          </cell>
          <cell r="B5828" t="str">
            <v>TUBO PVC SD P/ESGOTO E AGUAS PLUVIAIS C/DIAM. DE 150MM, LINHA R, INCL. CONEXOES E EMENDAS, EXCL. ABERT.E FECHAM.DE RASGO</v>
          </cell>
          <cell r="C5828" t="str">
            <v>M</v>
          </cell>
        </row>
        <row r="5829">
          <cell r="A5829" t="str">
            <v>15.036.060-0</v>
          </cell>
          <cell r="B5829" t="str">
            <v>ELETRODUTO PVC RQ C/DIAM. DE 1/2", EXCL. CONEXOES, EMENDAS,ABERT. E FECHAM. DE RASGO</v>
          </cell>
          <cell r="C5829" t="str">
            <v>M</v>
          </cell>
        </row>
        <row r="5830">
          <cell r="A5830" t="str">
            <v>15.036.061-0</v>
          </cell>
          <cell r="B5830" t="str">
            <v>ELETRODUTO PVC RQ C/DIAM. DE 3/4", EXCL. CONEXOES, EMENDAS,ABERT. E FECHAM. DE RASGO</v>
          </cell>
          <cell r="C5830" t="str">
            <v>M</v>
          </cell>
        </row>
        <row r="5831">
          <cell r="A5831" t="str">
            <v>15.036.062-0</v>
          </cell>
          <cell r="B5831" t="str">
            <v>ELETRODUTO PVC RQ C/DIAM. DE 1", EXCL. CONEXOES, EMENDAS, ABERT. E FECHAM. DE RASGO</v>
          </cell>
          <cell r="C5831" t="str">
            <v>M</v>
          </cell>
        </row>
        <row r="5832">
          <cell r="A5832" t="str">
            <v>15.036.063-0</v>
          </cell>
          <cell r="B5832" t="str">
            <v>ELETRODUTO PVC RQ C/DIAM. DE 1.1/4", EXCL. CONEXOES, EMENDAS, ABERT. E FECHAM. DE RASGO</v>
          </cell>
          <cell r="C5832" t="str">
            <v>M</v>
          </cell>
        </row>
        <row r="5833">
          <cell r="A5833" t="str">
            <v>15.036.064-0</v>
          </cell>
          <cell r="B5833" t="str">
            <v>ELETRODUTO PVC RQ C/DIAM. DE 1.1/2", EXCL. CONEXOES, EMENDAS, ABERT. E FECHAM. DE RASGO</v>
          </cell>
          <cell r="C5833" t="str">
            <v>M</v>
          </cell>
        </row>
        <row r="5834">
          <cell r="A5834" t="str">
            <v>15.036.065-0</v>
          </cell>
          <cell r="B5834" t="str">
            <v>ELETRODUTO PVC RQ C/DIAM. DE 2", EXCL. CONEXOES, EMENDAS, ABERT. E FECHAM. DE RASGO</v>
          </cell>
          <cell r="C5834" t="str">
            <v>M</v>
          </cell>
        </row>
        <row r="5835">
          <cell r="A5835" t="str">
            <v>15.036.066-0</v>
          </cell>
          <cell r="B5835" t="str">
            <v>ELETRODUTO PVC RQ C/DIAM. DE 2.1/2", EXCL. CONEXOES, EMENDAS, ABERT. E FECHAM. DE RASGO</v>
          </cell>
          <cell r="C5835" t="str">
            <v>M</v>
          </cell>
        </row>
        <row r="5836">
          <cell r="A5836" t="str">
            <v>15.036.067-0</v>
          </cell>
          <cell r="B5836" t="str">
            <v>ELETRODUTO PVC RQ C/DIAM. DE 3", EXCL. CONEXOES, EMENDAS, ABERT. E FECHAM. DE RASGO</v>
          </cell>
          <cell r="C5836" t="str">
            <v>M</v>
          </cell>
        </row>
        <row r="5837">
          <cell r="A5837" t="str">
            <v>15.036.068-0</v>
          </cell>
          <cell r="B5837" t="str">
            <v>ELETRODUTO PVC RQ C/DIAM. DE 4", EXCL. CONEXOES, EMENDAS, ABERT. E FECHAM. DE RASGO</v>
          </cell>
          <cell r="C5837" t="str">
            <v>M</v>
          </cell>
        </row>
        <row r="5838">
          <cell r="A5838" t="str">
            <v>15.036.069-0</v>
          </cell>
          <cell r="B5838" t="str">
            <v>ELETRODUTO PVC RQ C/DIAM. DE 1/2", INCL. CONEXOES E EMENDAS,EXCL. ABERT. E FECHAM. DE RASGO</v>
          </cell>
          <cell r="C5838" t="str">
            <v>M</v>
          </cell>
        </row>
        <row r="5839">
          <cell r="A5839" t="str">
            <v>15.036.070-0</v>
          </cell>
          <cell r="B5839" t="str">
            <v>ELETRODUTO PVC RQ C/DIAM. DE 3/4", INCL. CONEXOES E EMENDAS,EXCL. ABERT. E FECHAM. DE RASGO</v>
          </cell>
          <cell r="C5839" t="str">
            <v>M</v>
          </cell>
        </row>
        <row r="5840">
          <cell r="A5840" t="str">
            <v>15.036.071-0</v>
          </cell>
          <cell r="B5840" t="str">
            <v>ELETRODUTO PVC RQ C/DIAM. DE 1", INCL. CONEXOES E EMENDAS, EXCL. ABERT. E FECHAM. DE RASGO</v>
          </cell>
          <cell r="C5840" t="str">
            <v>M</v>
          </cell>
        </row>
        <row r="5841">
          <cell r="A5841" t="str">
            <v>15.036.072-0</v>
          </cell>
          <cell r="B5841" t="str">
            <v>ELETRODUTO PVC RQ C/DIAM. DE 1.1/4", INCL. CONEXOES E EMENDAS, EXCL. ABERT. E FECHAM. DE RASGO</v>
          </cell>
          <cell r="C5841" t="str">
            <v>M</v>
          </cell>
        </row>
        <row r="5842">
          <cell r="A5842" t="str">
            <v>15.036.073-0</v>
          </cell>
          <cell r="B5842" t="str">
            <v>ELETRODUTO PVC RQ C/DIAM. DE 1.1/2", INCL. CONEXOES E EMENDAS, EXCL. ABERT. E FECHAM. DE RASGO</v>
          </cell>
          <cell r="C5842" t="str">
            <v>M</v>
          </cell>
        </row>
        <row r="5843">
          <cell r="A5843" t="str">
            <v>15.036.074-0</v>
          </cell>
          <cell r="B5843" t="str">
            <v>ELETRODUTO PVC RQ C/DIAM. DE 2", INCL. CONEXOES E EMENDAS, EXCL. ABERT. E FECHAM. DE RASGO</v>
          </cell>
          <cell r="C5843" t="str">
            <v>M</v>
          </cell>
        </row>
        <row r="5844">
          <cell r="A5844" t="str">
            <v>15.036.075-0</v>
          </cell>
          <cell r="B5844" t="str">
            <v>ELETRODUTO PVC RQ C/DIAM. DE 2.1/2", INCL. CONEXOES E EMENDAS, EXCL. ABERT. E FECHAM. DE RASGO</v>
          </cell>
          <cell r="C5844" t="str">
            <v>M</v>
          </cell>
        </row>
        <row r="5845">
          <cell r="A5845" t="str">
            <v>15.036.076-0</v>
          </cell>
          <cell r="B5845" t="str">
            <v>ELETRODUTO PVC RQ C/DIAM. DE 3", INCL. CONEXOES E EMENDAS, EXCL. ABERT. E FECHAM. DE RASGO</v>
          </cell>
          <cell r="C5845" t="str">
            <v>M</v>
          </cell>
        </row>
        <row r="5846">
          <cell r="A5846" t="str">
            <v>15.036.077-0</v>
          </cell>
          <cell r="B5846" t="str">
            <v>ELETRODUTO PVC RQ C/DIAM. DE 4", INCL. CONEXOES E EMENDAS, EXCL. ABERT. E FECHAM. DE RASGO</v>
          </cell>
          <cell r="C5846" t="str">
            <v>M</v>
          </cell>
        </row>
        <row r="5847">
          <cell r="A5847" t="str">
            <v>15.036.130-0</v>
          </cell>
          <cell r="B5847" t="str">
            <v>TUBO RADIAL OPERCULADO C/INSPECAO, DE PVC, C/DIAM. DE 100MM</v>
          </cell>
          <cell r="C5847" t="str">
            <v>UN</v>
          </cell>
        </row>
        <row r="5848">
          <cell r="A5848" t="str">
            <v>15.036.135-0</v>
          </cell>
          <cell r="B5848" t="str">
            <v>TUBO RADIAL OPERCULADO C/INSPECAO, DE PVC, C/DIAM. DE 75MM</v>
          </cell>
          <cell r="C5848" t="str">
            <v>UN</v>
          </cell>
        </row>
        <row r="5849">
          <cell r="A5849" t="str">
            <v>15.036.140-0</v>
          </cell>
          <cell r="B5849" t="str">
            <v>ELETRODUTO EM PVC FLEXIVEL, COR AMARELA, DIAM. DE 1/2". FORN. E COLOC.</v>
          </cell>
          <cell r="C5849" t="str">
            <v>M</v>
          </cell>
        </row>
        <row r="5850">
          <cell r="A5850" t="str">
            <v>15.036.141-0</v>
          </cell>
          <cell r="B5850" t="str">
            <v>ELETRODUTO EM PVC FLEXIVEL, COR AMARELA, DIAM. DE 3/4". FORN. E COLOC.</v>
          </cell>
          <cell r="C5850" t="str">
            <v>M</v>
          </cell>
        </row>
        <row r="5851">
          <cell r="A5851" t="str">
            <v>15.036.999-0</v>
          </cell>
          <cell r="B5851" t="str">
            <v>FAMILIA 15.036TUBOS ROSQUEAVEIS PVC.</v>
          </cell>
        </row>
        <row r="5852">
          <cell r="A5852" t="str">
            <v>15.037.010-0</v>
          </cell>
          <cell r="B5852" t="str">
            <v>CONDUITE FLEXIVEL, GALV., C/DIAM. DE 1/2"</v>
          </cell>
          <cell r="C5852" t="str">
            <v>M</v>
          </cell>
        </row>
        <row r="5853">
          <cell r="A5853" t="str">
            <v>15.037.011-0</v>
          </cell>
          <cell r="B5853" t="str">
            <v>CONDUITE FLEXIVEL, GALV., C/DIAM. DE 3/4"</v>
          </cell>
          <cell r="C5853" t="str">
            <v>M</v>
          </cell>
        </row>
        <row r="5854">
          <cell r="A5854" t="str">
            <v>15.037.012-0</v>
          </cell>
          <cell r="B5854" t="str">
            <v>CONDUITE FLEXIVEL, GALV., C/DIAM. DE 1"</v>
          </cell>
          <cell r="C5854" t="str">
            <v>M</v>
          </cell>
        </row>
        <row r="5855">
          <cell r="A5855" t="str">
            <v>15.037.013-0</v>
          </cell>
          <cell r="B5855" t="str">
            <v>CONDUITE FLEXIVEL, GALV., C/DIAM. DE 1.1/4"</v>
          </cell>
          <cell r="C5855" t="str">
            <v>M</v>
          </cell>
        </row>
        <row r="5856">
          <cell r="A5856" t="str">
            <v>15.037.014-0</v>
          </cell>
          <cell r="B5856" t="str">
            <v>CONDUITE FLEXIVEL, GALV., C/DIAM. DE 1.1/2"</v>
          </cell>
          <cell r="C5856" t="str">
            <v>M</v>
          </cell>
        </row>
        <row r="5857">
          <cell r="A5857" t="str">
            <v>15.037.015-0</v>
          </cell>
          <cell r="B5857" t="str">
            <v>CONDUITE FLEXIVEL, GALV., C/DIAM. DE 2"</v>
          </cell>
          <cell r="C5857" t="str">
            <v>M</v>
          </cell>
        </row>
        <row r="5858">
          <cell r="A5858" t="str">
            <v>15.037.016-0</v>
          </cell>
          <cell r="B5858" t="str">
            <v>CONDUITE FLEXIVEL, GALV., C/DIAM. DE 2.1/2"</v>
          </cell>
          <cell r="C5858" t="str">
            <v>M</v>
          </cell>
        </row>
        <row r="5859">
          <cell r="A5859" t="str">
            <v>15.037.017-0</v>
          </cell>
          <cell r="B5859" t="str">
            <v>CONDUITE FLEXIVEL, GALV., C/DIAM. DE 3"</v>
          </cell>
          <cell r="C5859" t="str">
            <v>M</v>
          </cell>
        </row>
        <row r="5860">
          <cell r="A5860" t="str">
            <v>15.037.999-0</v>
          </cell>
          <cell r="B5860" t="str">
            <v>FAMILIA 15.037CONDUITES.</v>
          </cell>
        </row>
        <row r="5861">
          <cell r="A5861" t="str">
            <v>15.038.999-0</v>
          </cell>
          <cell r="B5861" t="str">
            <v>INDICE DA FAMILIA</v>
          </cell>
        </row>
        <row r="5862">
          <cell r="A5862" t="str">
            <v>15.039.500-0</v>
          </cell>
          <cell r="B5862" t="str">
            <v>UNIDADE DE REF. P/FORN. DE VALV. P/VAPOR E CONEXOES DE FERROMALEAVEL, ZINCADOS, CLASSE 20</v>
          </cell>
          <cell r="C5862" t="str">
            <v>UR</v>
          </cell>
        </row>
        <row r="5863">
          <cell r="A5863" t="str">
            <v>15.039.999-0</v>
          </cell>
          <cell r="B5863" t="str">
            <v>FAMILIA 15.039UR P/CONEXOES CLASSE 20.</v>
          </cell>
        </row>
        <row r="5864">
          <cell r="A5864" t="str">
            <v>15.040.001-0</v>
          </cell>
          <cell r="B5864" t="str">
            <v>TUBO DE FºFº C/DIAM. DE 50MM, PINTADO INT. E EXT., PONTA/PONTA</v>
          </cell>
          <cell r="C5864" t="str">
            <v>M</v>
          </cell>
        </row>
        <row r="5865">
          <cell r="A5865" t="str">
            <v>15.040.002-0</v>
          </cell>
          <cell r="B5865" t="str">
            <v>TUBO DE FºFº C/DIAM. DE 80MM, PINTADO INT. E EXT., PONTA/PONTA</v>
          </cell>
          <cell r="C5865" t="str">
            <v>M</v>
          </cell>
        </row>
        <row r="5866">
          <cell r="A5866" t="str">
            <v>15.040.003-0</v>
          </cell>
          <cell r="B5866" t="str">
            <v>TUBO DE FºFº C/DIAM. DE 100MM, PINTADO INT. E EXT., PONTA/PONTA</v>
          </cell>
          <cell r="C5866" t="str">
            <v>M</v>
          </cell>
        </row>
        <row r="5867">
          <cell r="A5867" t="str">
            <v>15.040.004-0</v>
          </cell>
          <cell r="B5867" t="str">
            <v>TUBO DE FºFº C/DIAM. DE 150MM, PINTADO INT. E EXT., PONTA/PONTA</v>
          </cell>
          <cell r="C5867" t="str">
            <v>M</v>
          </cell>
        </row>
        <row r="5868">
          <cell r="A5868" t="str">
            <v>15.040.999-0</v>
          </cell>
          <cell r="B5868" t="str">
            <v>FAMILIA 15.040TUBULACAO F.F.(BARBARA).</v>
          </cell>
        </row>
        <row r="5869">
          <cell r="A5869" t="str">
            <v>15.041.001-0</v>
          </cell>
          <cell r="B5869" t="str">
            <v>TUBO DE COBRE C/DIAM. DE 15MM</v>
          </cell>
          <cell r="C5869" t="str">
            <v>M</v>
          </cell>
        </row>
        <row r="5870">
          <cell r="A5870" t="str">
            <v>15.041.002-0</v>
          </cell>
          <cell r="B5870" t="str">
            <v>TUBO DE COBRE C/DIAM. DE 22MM</v>
          </cell>
          <cell r="C5870" t="str">
            <v>M</v>
          </cell>
        </row>
        <row r="5871">
          <cell r="A5871" t="str">
            <v>15.041.003-0</v>
          </cell>
          <cell r="B5871" t="str">
            <v>TUBO DE COBRE C/DIAM. DE 28MM</v>
          </cell>
          <cell r="C5871" t="str">
            <v>M</v>
          </cell>
        </row>
        <row r="5872">
          <cell r="A5872" t="str">
            <v>15.041.004-0</v>
          </cell>
          <cell r="B5872" t="str">
            <v>TUBO DE COBRE C/DIAM. DE 35MM</v>
          </cell>
          <cell r="C5872" t="str">
            <v>M</v>
          </cell>
        </row>
        <row r="5873">
          <cell r="A5873" t="str">
            <v>15.041.005-0</v>
          </cell>
          <cell r="B5873" t="str">
            <v>TUBO DE COBRE C/DIAM. DE 42MM</v>
          </cell>
          <cell r="C5873" t="str">
            <v>M</v>
          </cell>
        </row>
        <row r="5874">
          <cell r="A5874" t="str">
            <v>15.041.006-0</v>
          </cell>
          <cell r="B5874" t="str">
            <v>TUBO DE COBRE C/DIAM. DE 54MM</v>
          </cell>
          <cell r="C5874" t="str">
            <v>M</v>
          </cell>
        </row>
        <row r="5875">
          <cell r="A5875" t="str">
            <v>15.041.007-0</v>
          </cell>
          <cell r="B5875" t="str">
            <v>TUBO DE COBRE C/DIAM. DE 66MM</v>
          </cell>
          <cell r="C5875" t="str">
            <v>M</v>
          </cell>
        </row>
        <row r="5876">
          <cell r="A5876" t="str">
            <v>15.041.008-0</v>
          </cell>
          <cell r="B5876" t="str">
            <v>TUBO DE COBRE C/DIAM. DE 79MM</v>
          </cell>
          <cell r="C5876" t="str">
            <v>M</v>
          </cell>
        </row>
        <row r="5877">
          <cell r="A5877" t="str">
            <v>15.041.009-0</v>
          </cell>
          <cell r="B5877" t="str">
            <v>TUBO DE COBRE C/DIAM. DE 104MM</v>
          </cell>
          <cell r="C5877" t="str">
            <v>M</v>
          </cell>
        </row>
        <row r="5878">
          <cell r="A5878" t="str">
            <v>15.041.999-0</v>
          </cell>
          <cell r="B5878" t="str">
            <v>FAMILIA 15.041</v>
          </cell>
        </row>
        <row r="5879">
          <cell r="A5879" t="str">
            <v>15.045.010-0</v>
          </cell>
          <cell r="B5879" t="str">
            <v>EMENDA EM ELETRODUTO PESADO C/DIAM. DE 1/2"</v>
          </cell>
          <cell r="C5879" t="str">
            <v>UN</v>
          </cell>
        </row>
        <row r="5880">
          <cell r="A5880" t="str">
            <v>15.045.011-0</v>
          </cell>
          <cell r="B5880" t="str">
            <v>EMENDA EM ELETRODUTO PESADO C/DIAM. DE 3/4"</v>
          </cell>
          <cell r="C5880" t="str">
            <v>UN</v>
          </cell>
        </row>
        <row r="5881">
          <cell r="A5881" t="str">
            <v>15.045.012-0</v>
          </cell>
          <cell r="B5881" t="str">
            <v>EMENDA EM ELETRODUTO PESADO C/DIAM. DE 1"</v>
          </cell>
          <cell r="C5881" t="str">
            <v>UN</v>
          </cell>
        </row>
        <row r="5882">
          <cell r="A5882" t="str">
            <v>15.045.013-0</v>
          </cell>
          <cell r="B5882" t="str">
            <v>EMENDA EM ELETRODUTO PESADO C/DIAM. DE 1.1/4"</v>
          </cell>
          <cell r="C5882" t="str">
            <v>UN</v>
          </cell>
        </row>
        <row r="5883">
          <cell r="A5883" t="str">
            <v>15.045.014-0</v>
          </cell>
          <cell r="B5883" t="str">
            <v>EMENDA EM ELETRODUTO PESADO C/DIAM. DE 1.1/2"</v>
          </cell>
          <cell r="C5883" t="str">
            <v>UN</v>
          </cell>
        </row>
        <row r="5884">
          <cell r="A5884" t="str">
            <v>15.045.015-0</v>
          </cell>
          <cell r="B5884" t="str">
            <v>EMENDA EM ELETRODUTO PESADO C/DIAM. DE 2"</v>
          </cell>
          <cell r="C5884" t="str">
            <v>UN</v>
          </cell>
        </row>
        <row r="5885">
          <cell r="A5885" t="str">
            <v>15.045.016-0</v>
          </cell>
          <cell r="B5885" t="str">
            <v>EMENDA EM ELETRODUTO PESASO C/DIAM. DE 2.1/2"</v>
          </cell>
          <cell r="C5885" t="str">
            <v>UN</v>
          </cell>
        </row>
        <row r="5886">
          <cell r="A5886" t="str">
            <v>15.045.017-0</v>
          </cell>
          <cell r="B5886" t="str">
            <v>EMENDA EM ELETRODUTO PESADO C/DIAM. DE 3"</v>
          </cell>
          <cell r="C5886" t="str">
            <v>UN</v>
          </cell>
        </row>
        <row r="5887">
          <cell r="A5887" t="str">
            <v>15.045.018-0</v>
          </cell>
          <cell r="B5887" t="str">
            <v>EMENDA EM ELETRODUTO PESADO C/DIAM. DE 4"</v>
          </cell>
          <cell r="C5887" t="str">
            <v>UN</v>
          </cell>
        </row>
        <row r="5888">
          <cell r="A5888" t="str">
            <v>15.045.025-0</v>
          </cell>
          <cell r="B5888" t="str">
            <v>CORTE E ABERT. DE 2 ROSCAS P/TARRACHA MANUAL E COLOC. DE CONEXOES DE FºGALV. C/COSTURA, C/DIAM. DE 1/2"</v>
          </cell>
          <cell r="C5888" t="str">
            <v>UN</v>
          </cell>
        </row>
        <row r="5889">
          <cell r="A5889" t="str">
            <v>15.045.026-0</v>
          </cell>
          <cell r="B5889" t="str">
            <v>CORTE E ABERT. DE 2 ROSCAS P/TARRACHA MANUAL E COLOC. DE CONEXOES DE FºGALV. C/COSTURA, C/DIAM. DE 3/4"</v>
          </cell>
          <cell r="C5889" t="str">
            <v>UN</v>
          </cell>
        </row>
        <row r="5890">
          <cell r="A5890" t="str">
            <v>15.045.027-0</v>
          </cell>
          <cell r="B5890" t="str">
            <v>CORTE E ABERT. DE 2 ROSCAS P/TARRACHA MANUAL E COLOC. DE CONEXOES DE FºGALV. C/COSTURA, C/DIAM. DE 1"</v>
          </cell>
          <cell r="C5890" t="str">
            <v>UN</v>
          </cell>
        </row>
        <row r="5891">
          <cell r="A5891" t="str">
            <v>15.045.028-0</v>
          </cell>
          <cell r="B5891" t="str">
            <v>CORTE E ABERT. DE 2 ROSCAS P/TARRACHA MANUAL E COLOC. DE CONEXOES DE FºGALV. C/COSTURA, C/DIAM. DE 1.1/4"</v>
          </cell>
          <cell r="C5891" t="str">
            <v>UN</v>
          </cell>
        </row>
        <row r="5892">
          <cell r="A5892" t="str">
            <v>15.045.029-0</v>
          </cell>
          <cell r="B5892" t="str">
            <v>CORTE E ABERT. DE 2 ROSCAS P/TARRACHA MANUAL E COLOC. DE CONEXOES DE FºGALV. C/COSTURA, C/DIAM. DE 1.1/2"</v>
          </cell>
          <cell r="C5892" t="str">
            <v>UN</v>
          </cell>
        </row>
        <row r="5893">
          <cell r="A5893" t="str">
            <v>15.045.030-0</v>
          </cell>
          <cell r="B5893" t="str">
            <v>CORTE E ABERT. DE 2 ROSCAS P/TARRACHA MANUAL E COLOC. DE CONEXOES DE FºGALV. C/COSTURA, C/DIAM. DE 2"</v>
          </cell>
          <cell r="C5893" t="str">
            <v>UN</v>
          </cell>
        </row>
        <row r="5894">
          <cell r="A5894" t="str">
            <v>15.045.031-0</v>
          </cell>
          <cell r="B5894" t="str">
            <v>CORTE E ABERT. DE 2 ROSCAS P/TARRACHA MANUAL E COLOC. DE CONEXOES DE FºGALV. C/COSTURA, C/DIAM. DE 2.1/2"</v>
          </cell>
          <cell r="C5894" t="str">
            <v>UN</v>
          </cell>
        </row>
        <row r="5895">
          <cell r="A5895" t="str">
            <v>15.045.032-0</v>
          </cell>
          <cell r="B5895" t="str">
            <v>CORTE E ABERT. DE 2 ROSCAS P/TARRACHA MANUAL E COLOC. DE CONEXOES DE FºGALV. C/COSTURA, C/DIAM. DE 3"</v>
          </cell>
          <cell r="C5895" t="str">
            <v>UN</v>
          </cell>
        </row>
        <row r="5896">
          <cell r="A5896" t="str">
            <v>15.045.033-0</v>
          </cell>
          <cell r="B5896" t="str">
            <v>CORTE E ABERT. DE 2 ROSCAS P/TARRACHA MANUAL E COLOC. DE CONEXOES DE FºGALV. C/COSTURA, C/DIAM. DE 4"</v>
          </cell>
          <cell r="C5896" t="str">
            <v>UN</v>
          </cell>
        </row>
        <row r="5897">
          <cell r="A5897" t="str">
            <v>15.045.050-0</v>
          </cell>
          <cell r="B5897" t="str">
            <v>CORTE E ABERT. DE 2 ROSCAS P/TARRACHA MANUAL E COLOC. DE CONEXOES EM TUBUL. P/VAPOR, C/DIAM. DE 1/2"</v>
          </cell>
          <cell r="C5897" t="str">
            <v>UN</v>
          </cell>
        </row>
        <row r="5898">
          <cell r="A5898" t="str">
            <v>15.045.051-0</v>
          </cell>
          <cell r="B5898" t="str">
            <v>CORTE E ABERT. DE 2 ROSCAS P/TARRACHA MANUAL E COLOC. DE CONEXOES EM TUBUL. P/VAPOR, C/DIAM. DE 3/4"</v>
          </cell>
          <cell r="C5898" t="str">
            <v>UN</v>
          </cell>
        </row>
        <row r="5899">
          <cell r="A5899" t="str">
            <v>15.045.052-0</v>
          </cell>
          <cell r="B5899" t="str">
            <v>CORTE E ABERT. DE 2 ROSCAS P/TARRACHA MANUAL E COLOC. DE CONEXOES EM TUBUL. P/VAPOR, C/DIAM. DE 1"</v>
          </cell>
          <cell r="C5899" t="str">
            <v>UN</v>
          </cell>
        </row>
        <row r="5900">
          <cell r="A5900" t="str">
            <v>15.045.053-0</v>
          </cell>
          <cell r="B5900" t="str">
            <v>CORTE E ABERT. DE 2 ROSCAS P/TARRACHA MANUAL E COLOC. DE CONEXOES EM TUBUL. P/VAPOR, C/DIAM. DE 1.1/4"</v>
          </cell>
          <cell r="C5900" t="str">
            <v>UN</v>
          </cell>
        </row>
        <row r="5901">
          <cell r="A5901" t="str">
            <v>15.045.054-0</v>
          </cell>
          <cell r="B5901" t="str">
            <v>CORTE E ABERT. DE 2 ROSCAS P/TARRACHA MANUAL E COLOC. DE CONEXOES EM TUBUL. P/VAPOR, C/DIAM. DE 1.1/2"</v>
          </cell>
          <cell r="C5901" t="str">
            <v>UN</v>
          </cell>
        </row>
        <row r="5902">
          <cell r="A5902" t="str">
            <v>15.045.055-0</v>
          </cell>
          <cell r="B5902" t="str">
            <v>CORTE E ABERT. DE 2 ROSCAS P/TARRACHA MANUAL E COLOC. DE CONEXOES EM TUBUL. P/VAPOR, C/DIAM. DE 2"</v>
          </cell>
          <cell r="C5902" t="str">
            <v>UN</v>
          </cell>
        </row>
        <row r="5903">
          <cell r="A5903" t="str">
            <v>15.045.056-0</v>
          </cell>
          <cell r="B5903" t="str">
            <v>CORTE E ABERT. DE 2 ROSCAS P/TARRACHA MANUAL E COLOC. DE CONEXOES EM TUBUL. P/VAPOR, C/DIAM. DE 2.1/2"</v>
          </cell>
          <cell r="C5903" t="str">
            <v>UN</v>
          </cell>
        </row>
        <row r="5904">
          <cell r="A5904" t="str">
            <v>15.045.057-0</v>
          </cell>
          <cell r="B5904" t="str">
            <v>CORTE E ABERT. DE 2 ROSCAS P/TARRACHA MANUAL E COLOC. DE CONEXOES EM TUBUL. P/VAPOR, C/DIAM. DE 3"</v>
          </cell>
          <cell r="C5904" t="str">
            <v>UN</v>
          </cell>
        </row>
        <row r="5905">
          <cell r="A5905" t="str">
            <v>15.045.058-0</v>
          </cell>
          <cell r="B5905" t="str">
            <v>CORTE E ABERT. DE 2 ROSCAS P/TARRACHA MANUAL E COLOC. DE CONEXOES EM TUBUL. P/VAPOR, C/DIAM. DE 4"</v>
          </cell>
          <cell r="C5905" t="str">
            <v>UN</v>
          </cell>
        </row>
        <row r="5906">
          <cell r="A5906" t="str">
            <v>15.045.065-1</v>
          </cell>
          <cell r="B5906" t="str">
            <v>CORTE E ABERT. DE 2 ROSCAS P/TARRACHA MANUAL E COLOC. DE CONEXOES EM TUBOS PVC RQ, C/DIAM. DE 1/2"</v>
          </cell>
          <cell r="C5906" t="str">
            <v>UN</v>
          </cell>
        </row>
        <row r="5907">
          <cell r="A5907" t="str">
            <v>15.045.066-1</v>
          </cell>
          <cell r="B5907" t="str">
            <v>CORTE E ABERT. DE 2 ROSCAS P/TARRACHA MANUAL E COLOC. DE CONEXOES EM TUBOS PVC RQ, C/DIAM. DE 3/4"</v>
          </cell>
          <cell r="C5907" t="str">
            <v>UN</v>
          </cell>
        </row>
        <row r="5908">
          <cell r="A5908" t="str">
            <v>15.045.067-1</v>
          </cell>
          <cell r="B5908" t="str">
            <v>CORTE E ABERT. DE 2 ROSCAS P/TARRACHA MANUAL E COLOC. DE CONEXOES EM TUBOS PVC RQ, C/DIAM. DE 1"</v>
          </cell>
          <cell r="C5908" t="str">
            <v>UN</v>
          </cell>
        </row>
        <row r="5909">
          <cell r="A5909" t="str">
            <v>15.045.068-1</v>
          </cell>
          <cell r="B5909" t="str">
            <v>CORTE E ABERT. DE 2 ROSCAS P/TARRACHA MANUAL E COLOC. DE CONEXOES EM TUBOS PVC RQ, C/DIAM. DE 1.1/4"</v>
          </cell>
          <cell r="C5909" t="str">
            <v>UN</v>
          </cell>
        </row>
        <row r="5910">
          <cell r="A5910" t="str">
            <v>15.045.069-1</v>
          </cell>
          <cell r="B5910" t="str">
            <v>CORTE E ABERT. DE 2 ROSCAS P/TARRACHA MANUAL E COLOC. DE CONEXOES EM TUBOS PVC RQ, C/DIAM. DE 1.1/2"</v>
          </cell>
          <cell r="C5910" t="str">
            <v>UN</v>
          </cell>
        </row>
        <row r="5911">
          <cell r="A5911" t="str">
            <v>15.045.070-1</v>
          </cell>
          <cell r="B5911" t="str">
            <v>CORTE E ABERT. DE 2 ROSCAS P/TARRACHA MANUAL E COLOC. DE CONEXOES EM TUBOS PVC RQ, C/DIAM. DE 2"</v>
          </cell>
          <cell r="C5911" t="str">
            <v>UN</v>
          </cell>
        </row>
        <row r="5912">
          <cell r="A5912" t="str">
            <v>15.045.071-1</v>
          </cell>
          <cell r="B5912" t="str">
            <v>CORTE E ABERT. DE 2 ROSCAS P/TARRACHA MANUAL E COLOC. DE CONEXOES EM TUBOS PVC RQ, C/DIAM. DE 2.1/2"</v>
          </cell>
          <cell r="C5912" t="str">
            <v>UN</v>
          </cell>
        </row>
        <row r="5913">
          <cell r="A5913" t="str">
            <v>15.045.072-1</v>
          </cell>
          <cell r="B5913" t="str">
            <v>CORTE E ABERT. DE 2 ROSCAS P/TARRACHA MANUAL E COLOC. DE CONEXOES EM TUBOS PVC RQ, C/DIAM. DE 3"</v>
          </cell>
          <cell r="C5913" t="str">
            <v>UN</v>
          </cell>
        </row>
        <row r="5914">
          <cell r="A5914" t="str">
            <v>15.045.073-1</v>
          </cell>
          <cell r="B5914" t="str">
            <v>CORTE E ABERT. DE 2 ROSCAS P/TARRACHA MANUAL E COLOC. DE CONEXOES EM TUBOS PVC RQ, C/DIAM. DE 4"</v>
          </cell>
          <cell r="C5914" t="str">
            <v>UN</v>
          </cell>
        </row>
        <row r="5915">
          <cell r="A5915" t="str">
            <v>15.045.075-0</v>
          </cell>
          <cell r="B5915" t="str">
            <v>CORTE E ABERT. DE 2 ROSCAS P/TARRACHA MANUAL E COLOC. DE CONEXOES EM ELETR. PVC RQ, C/DIAM. DE 1/2"</v>
          </cell>
          <cell r="C5915" t="str">
            <v>UN</v>
          </cell>
        </row>
        <row r="5916">
          <cell r="A5916" t="str">
            <v>15.045.076-0</v>
          </cell>
          <cell r="B5916" t="str">
            <v>CORTE E ABERT. DE 2 ROSCAS P/TARRACHA MANUAL E COLOC. DE CONEXOES EM ELETR. PVC RQ, C/DIAM. DE 3/4"</v>
          </cell>
          <cell r="C5916" t="str">
            <v>UN</v>
          </cell>
        </row>
        <row r="5917">
          <cell r="A5917" t="str">
            <v>15.045.077-0</v>
          </cell>
          <cell r="B5917" t="str">
            <v>CORTE E ABERT. DE 2 ROSCAS P/TARRACHA MANUAL E COLOC. DE CONEXOES EM ELETR. PVC RQ, C/DIAM. DE 1"</v>
          </cell>
          <cell r="C5917" t="str">
            <v>UN</v>
          </cell>
        </row>
        <row r="5918">
          <cell r="A5918" t="str">
            <v>15.045.078-0</v>
          </cell>
          <cell r="B5918" t="str">
            <v>CORTE E ABERT. DE 2 ROSCAS P/TARRACHA MANUAL E COLOC. DE CONEXOES EM ELETR. PVC RQ, C/DIAM. DE 1.1/4"</v>
          </cell>
          <cell r="C5918" t="str">
            <v>UN</v>
          </cell>
        </row>
        <row r="5919">
          <cell r="A5919" t="str">
            <v>15.045.079-0</v>
          </cell>
          <cell r="B5919" t="str">
            <v>CORTE E ABERT. DE 2 ROSCAS P/TARRACHA MANUAL E COLOC. DE CONEXOES EM ELETR. PVC RQ, C/DIAM. DE 1.1/2"</v>
          </cell>
          <cell r="C5919" t="str">
            <v>UN</v>
          </cell>
        </row>
        <row r="5920">
          <cell r="A5920" t="str">
            <v>15.045.080-0</v>
          </cell>
          <cell r="B5920" t="str">
            <v>CORTE E ABERT. DE 2 ROSCAS P/TARRACHA MANUAL E COLOC. DE CONEXOES EM ELETR. PVC RQ, C/DIAM. DE 2"</v>
          </cell>
          <cell r="C5920" t="str">
            <v>UN</v>
          </cell>
        </row>
        <row r="5921">
          <cell r="A5921" t="str">
            <v>15.045.081-0</v>
          </cell>
          <cell r="B5921" t="str">
            <v>CORTE E ABERT. DE 2 ROSCAS P/TARRACHA MANUAL E COLOC. DE CONEXOES EM ELETR. PVC RQ, C/DIAM. DE 2.1/2"</v>
          </cell>
          <cell r="C5921" t="str">
            <v>UN</v>
          </cell>
        </row>
        <row r="5922">
          <cell r="A5922" t="str">
            <v>15.045.082-0</v>
          </cell>
          <cell r="B5922" t="str">
            <v>CORTE E ABERT. DE 2 ROSCAS P/TARRACHA MANUAL E COLOC. DE CONEXOES EM ELETR. PVC RQ, C/DIAM. DE 3"</v>
          </cell>
          <cell r="C5922" t="str">
            <v>UN</v>
          </cell>
        </row>
        <row r="5923">
          <cell r="A5923" t="str">
            <v>15.045.083-0</v>
          </cell>
          <cell r="B5923" t="str">
            <v>CORTE E ABERT. DE 2 ROSCAS P/TARRACHA MANUAL E COLOC. DE CONEXOES EM ELETR. PVC RQ, C/DIAM. DE 4"</v>
          </cell>
          <cell r="C5923" t="str">
            <v>UN</v>
          </cell>
        </row>
        <row r="5924">
          <cell r="A5924" t="str">
            <v>15.045.084-0</v>
          </cell>
          <cell r="B5924" t="str">
            <v>CORTE E COLOC. DE CONEXOES EM TUBO PVC SD P/ESGOTO, C/DIAM.DE 40MM</v>
          </cell>
          <cell r="C5924" t="str">
            <v>UN</v>
          </cell>
        </row>
        <row r="5925">
          <cell r="A5925" t="str">
            <v>15.045.085-0</v>
          </cell>
          <cell r="B5925" t="str">
            <v>CORTE E COLOC. DE CONEXOES EM TUBO PVC SD P/ESGOTO, C/DIAM.DE 50MM</v>
          </cell>
          <cell r="C5925" t="str">
            <v>UN</v>
          </cell>
        </row>
        <row r="5926">
          <cell r="A5926" t="str">
            <v>15.045.086-0</v>
          </cell>
          <cell r="B5926" t="str">
            <v>CORTE E COLOC. DE CONEXOES EM TUBO PVC SD P/ESGOTO, C/DIAM.DE 75MM</v>
          </cell>
          <cell r="C5926" t="str">
            <v>UN</v>
          </cell>
        </row>
        <row r="5927">
          <cell r="A5927" t="str">
            <v>15.045.087-0</v>
          </cell>
          <cell r="B5927" t="str">
            <v>CORTE E COLOC. DE CONEXOES EM TUBO PVC SD P/ESGOTO, C/DIAM.DE 100MM</v>
          </cell>
          <cell r="C5927" t="str">
            <v>UN</v>
          </cell>
        </row>
        <row r="5928">
          <cell r="A5928" t="str">
            <v>15.045.090-0</v>
          </cell>
          <cell r="B5928" t="str">
            <v>CORTE E COLOC. DE CONEXOES EM TUBO PVC SD P/AGUA FRIA, C/DIAM. DE 20MM</v>
          </cell>
          <cell r="C5928" t="str">
            <v>UN</v>
          </cell>
        </row>
        <row r="5929">
          <cell r="A5929" t="str">
            <v>15.045.091-0</v>
          </cell>
          <cell r="B5929" t="str">
            <v>CORTE E COLOC. DE CONEXOES EM TUBO PVC SD P/AGUA FRIA, C/DIAM. DE 25MM</v>
          </cell>
          <cell r="C5929" t="str">
            <v>UN</v>
          </cell>
        </row>
        <row r="5930">
          <cell r="A5930" t="str">
            <v>15.045.092-0</v>
          </cell>
          <cell r="B5930" t="str">
            <v>CORTE E COLOC. DE CONEXOES EM TUBO PVC SD P/AGUA FRIA, C/DIAM. DE 32MM</v>
          </cell>
          <cell r="C5930" t="str">
            <v>UN</v>
          </cell>
        </row>
        <row r="5931">
          <cell r="A5931" t="str">
            <v>15.045.093-0</v>
          </cell>
          <cell r="B5931" t="str">
            <v>CORTE E COLOC. DE CONEXOES EM TUBO PVC SD P/AGUA FRIA, C/DIAM. DE 40MM</v>
          </cell>
          <cell r="C5931" t="str">
            <v>UN</v>
          </cell>
        </row>
        <row r="5932">
          <cell r="A5932" t="str">
            <v>15.045.094-0</v>
          </cell>
          <cell r="B5932" t="str">
            <v>CORTE E COLOC. DE CONEXOES EM TUBO PVC SD P/AGUA FRIA, C/DIAM. DE 50MM</v>
          </cell>
          <cell r="C5932" t="str">
            <v>UN</v>
          </cell>
        </row>
        <row r="5933">
          <cell r="A5933" t="str">
            <v>15.045.095-0</v>
          </cell>
          <cell r="B5933" t="str">
            <v>CORTE E COLOC. DE CONEXOES EM TUBO PVC SD P/AGUA FRIA, C/DIAM. DE 60MM</v>
          </cell>
          <cell r="C5933" t="str">
            <v>UN</v>
          </cell>
        </row>
        <row r="5934">
          <cell r="A5934" t="str">
            <v>15.045.096-0</v>
          </cell>
          <cell r="B5934" t="str">
            <v>CORTE E COLOC. DE CONEXOES EM TUBO PVC SD P/AGUA FRIA, C/DIAM. DE 75MM</v>
          </cell>
          <cell r="C5934" t="str">
            <v>UN</v>
          </cell>
        </row>
        <row r="5935">
          <cell r="A5935" t="str">
            <v>15.045.097-0</v>
          </cell>
          <cell r="B5935" t="str">
            <v>CORTE E COLOC. DE CONEXOES EM TUBO PVC SD P/AGUA FRIA, C/DIAM. DE 85MM</v>
          </cell>
          <cell r="C5935" t="str">
            <v>UN</v>
          </cell>
        </row>
        <row r="5936">
          <cell r="A5936" t="str">
            <v>15.045.098-0</v>
          </cell>
          <cell r="B5936" t="str">
            <v>CORTE E COLOC. DE CONEXOES EM TUBO PVC SD P/AGUA FRIA, C/DIAM. DE 110MM</v>
          </cell>
          <cell r="C5936" t="str">
            <v>UN</v>
          </cell>
        </row>
        <row r="5937">
          <cell r="A5937" t="str">
            <v>15.045.100-0</v>
          </cell>
          <cell r="B5937" t="str">
            <v>CORTE E COLOC. DE CONEXOES EM TUBO DE COBRE P/AGUA QUENTE, C/DIAM. DE 15MM</v>
          </cell>
          <cell r="C5937" t="str">
            <v>UN</v>
          </cell>
        </row>
        <row r="5938">
          <cell r="A5938" t="str">
            <v>15.045.101-0</v>
          </cell>
          <cell r="B5938" t="str">
            <v>CORTE E COLOC. DE CONEXOES EM TUBO DE COBRE P/AGUA QUENTE, C/DIAM. DE 22MM</v>
          </cell>
          <cell r="C5938" t="str">
            <v>UN</v>
          </cell>
        </row>
        <row r="5939">
          <cell r="A5939" t="str">
            <v>15.045.102-0</v>
          </cell>
          <cell r="B5939" t="str">
            <v>CORTE E COLOC. DE CONEXOES EM TUBO DE COBRE P/AGUA QUENTE, C/DIAM. DE 28MM</v>
          </cell>
          <cell r="C5939" t="str">
            <v>UN</v>
          </cell>
        </row>
        <row r="5940">
          <cell r="A5940" t="str">
            <v>15.045.103-0</v>
          </cell>
          <cell r="B5940" t="str">
            <v>CORTE E COLOC. DE CONEXOES EM TUBO DE COBRE P/AGUA QUENTE, C/DIAM. DE 35MM</v>
          </cell>
          <cell r="C5940" t="str">
            <v>UN</v>
          </cell>
        </row>
        <row r="5941">
          <cell r="A5941" t="str">
            <v>15.045.104-0</v>
          </cell>
          <cell r="B5941" t="str">
            <v>CORTE E COLOC. DE CONEXOES EM TUBO DE COBRE P/AGUA QUENTE, C/DIAM. DE 42MM</v>
          </cell>
          <cell r="C5941" t="str">
            <v>UN</v>
          </cell>
        </row>
        <row r="5942">
          <cell r="A5942" t="str">
            <v>15.045.105-0</v>
          </cell>
          <cell r="B5942" t="str">
            <v>CORTE E COLOC. DE CONEXOES EM TUBO DE COBRE P/AGUA QUENTE, C/DIAM. DE 54MM</v>
          </cell>
          <cell r="C5942" t="str">
            <v>UN</v>
          </cell>
        </row>
        <row r="5943">
          <cell r="A5943" t="str">
            <v>15.045.106-0</v>
          </cell>
          <cell r="B5943" t="str">
            <v>CORTE E COLOC. DE CONEXOES EM TUBO DE COBRE P/AGUA QUENTE, C/DIAM. DE 66MM</v>
          </cell>
          <cell r="C5943" t="str">
            <v>UN</v>
          </cell>
        </row>
        <row r="5944">
          <cell r="A5944" t="str">
            <v>15.045.107-0</v>
          </cell>
          <cell r="B5944" t="str">
            <v>CORTE E COLOC. DE CONEXOES EM TUBO DE COBRE P/AGUA QUENTE, C/DIAM. DE 79MM</v>
          </cell>
          <cell r="C5944" t="str">
            <v>UN</v>
          </cell>
        </row>
        <row r="5945">
          <cell r="A5945" t="str">
            <v>15.045.108-0</v>
          </cell>
          <cell r="B5945" t="str">
            <v>CORTE E COLOC. DE CONEXOES EM TUBO DE COBRE P/AGUA QUENTE, C/DIAM. DE 104MM</v>
          </cell>
          <cell r="C5945" t="str">
            <v>UN</v>
          </cell>
        </row>
        <row r="5946">
          <cell r="A5946" t="str">
            <v>15.045.110-0</v>
          </cell>
          <cell r="B5946" t="str">
            <v>ABERTURA E FECHAM. DE RASGO EM ALVEN., P/PASSAGEM DE TUBOS EDUTOS C/DIAM. DE 1/2" A 1"</v>
          </cell>
          <cell r="C5946" t="str">
            <v>M</v>
          </cell>
        </row>
        <row r="5947">
          <cell r="A5947" t="str">
            <v>15.045.111-0</v>
          </cell>
          <cell r="B5947" t="str">
            <v>ABERTURA E FECHAM. DE RASGO EM CONCR., P/PASSAGEM DE TUBOS EDUTOS C/DIAM. DE 1/2" A 1"</v>
          </cell>
          <cell r="C5947" t="str">
            <v>M</v>
          </cell>
        </row>
        <row r="5948">
          <cell r="A5948" t="str">
            <v>15.045.115-0</v>
          </cell>
          <cell r="B5948" t="str">
            <v>ABERTURA E FECHAM. DE RASGO EM ALVEN., P/PASSAGEM DE TUBOS EDUTOS C/DIAM. DE 1.1/4" A 2"</v>
          </cell>
          <cell r="C5948" t="str">
            <v>M</v>
          </cell>
        </row>
        <row r="5949">
          <cell r="A5949" t="str">
            <v>15.045.116-0</v>
          </cell>
          <cell r="B5949" t="str">
            <v>ABERTURA E FECHAM. DE RASGO EM CONCR., P/PASSAGEM DE TUBOS EDUTOS C/DIAM. DE 1.1/4" A 2"</v>
          </cell>
          <cell r="C5949" t="str">
            <v>M</v>
          </cell>
        </row>
        <row r="5950">
          <cell r="A5950" t="str">
            <v>15.045.120-0</v>
          </cell>
          <cell r="B5950" t="str">
            <v>ABERTURA E FECHAM. DE RASGO EM ALVEN., P/PASSAGEM DE TUBOS EDUTOS C/DIAM. DE 2.1/2" A 4"</v>
          </cell>
          <cell r="C5950" t="str">
            <v>M</v>
          </cell>
        </row>
        <row r="5951">
          <cell r="A5951" t="str">
            <v>15.045.121-0</v>
          </cell>
          <cell r="B5951" t="str">
            <v>ABERTURA E FECHAM. DE RASGO EM CONCR., P/PASSAGEM DE TUBOS EDUTOS C/DIAM. DE 2.1/2" A 4"</v>
          </cell>
          <cell r="C5951" t="str">
            <v>M</v>
          </cell>
        </row>
        <row r="5952">
          <cell r="A5952" t="str">
            <v>15.045.999-0</v>
          </cell>
          <cell r="B5952" t="str">
            <v>FAMILIA 15.045EMENDAS.</v>
          </cell>
        </row>
        <row r="5953">
          <cell r="A5953" t="str">
            <v>15.046.010-0</v>
          </cell>
          <cell r="B5953" t="str">
            <v>SOLDA TOPO EM TUBUL. P/VAPOR C/DIAM. DE 1/2", UTILIZANDO CONVERSOR ELETRO MOTORIZADO</v>
          </cell>
          <cell r="C5953" t="str">
            <v>UN</v>
          </cell>
        </row>
        <row r="5954">
          <cell r="A5954" t="str">
            <v>15.046.011-0</v>
          </cell>
          <cell r="B5954" t="str">
            <v>SOLDA TOPO EM TUBUL. P/VAPOR C/DIAM. DE 3/4", UTILIZANDO CONVERSOR ELETRO MOTORIZADO</v>
          </cell>
          <cell r="C5954" t="str">
            <v>UN</v>
          </cell>
        </row>
        <row r="5955">
          <cell r="A5955" t="str">
            <v>15.046.012-0</v>
          </cell>
          <cell r="B5955" t="str">
            <v>SOLDA TOPO EM TUBUL. P/VAPOR C/DIAM. DE 1", UTILIZANDO CONVERSOR ELETRO MOTORIZADO</v>
          </cell>
          <cell r="C5955" t="str">
            <v>UN</v>
          </cell>
        </row>
        <row r="5956">
          <cell r="A5956" t="str">
            <v>15.046.013-0</v>
          </cell>
          <cell r="B5956" t="str">
            <v>SOLDA TOPO EM TUBUL. P/VAPOR C/DIAM. DE 1.1/4", UTILIZANDO CONVERSOR ELETRO MOTORIZADO</v>
          </cell>
          <cell r="C5956" t="str">
            <v>UN</v>
          </cell>
        </row>
        <row r="5957">
          <cell r="A5957" t="str">
            <v>15.046.014-0</v>
          </cell>
          <cell r="B5957" t="str">
            <v>SOLDA TOPO EM TUBUL. P/VAPOR C/DIAM. DE 1.1/2", UTILIZANDO CONVERSOR ELETRO MOTORIZADO</v>
          </cell>
          <cell r="C5957" t="str">
            <v>UN</v>
          </cell>
        </row>
        <row r="5958">
          <cell r="A5958" t="str">
            <v>15.046.015-0</v>
          </cell>
          <cell r="B5958" t="str">
            <v>SOLDA TOPO EM TUBUL. P/VAPOR C/DIAM. DE 2", UTILIZANDO CONVERSOR ELETRO MOTORIZADO</v>
          </cell>
          <cell r="C5958" t="str">
            <v>UN</v>
          </cell>
        </row>
        <row r="5959">
          <cell r="A5959" t="str">
            <v>15.046.016-0</v>
          </cell>
          <cell r="B5959" t="str">
            <v>SOLDA TOPO EM TUBUL. P/VAPOR C/DIAM. DE 2.1/2", UTILIZANDO CONVERSOR ELETRO MOTORIZADO</v>
          </cell>
          <cell r="C5959" t="str">
            <v>UN</v>
          </cell>
        </row>
        <row r="5960">
          <cell r="A5960" t="str">
            <v>15.046.017-0</v>
          </cell>
          <cell r="B5960" t="str">
            <v>SOLDA TOPO EM TUBUL. P/VAPOR C/DIAM. DE 3", UTILIZANDO CONVERSOR ELETRO MOTORIZADO</v>
          </cell>
          <cell r="C5960" t="str">
            <v>UN</v>
          </cell>
        </row>
        <row r="5961">
          <cell r="A5961" t="str">
            <v>15.046.018-0</v>
          </cell>
          <cell r="B5961" t="str">
            <v>SOLDA TOPO EM TUBUL. P/VAPOR C/DIAM. DE 4", UTILIZANDO CONVERSOR ELETRO MOTORIZADO</v>
          </cell>
          <cell r="C5961" t="str">
            <v>UN</v>
          </cell>
        </row>
        <row r="5962">
          <cell r="A5962" t="str">
            <v>15.046.999-0</v>
          </cell>
          <cell r="B5962" t="str">
            <v>FAMILIA 15.046SOLDA TOPO EM TUBULACAO.</v>
          </cell>
        </row>
        <row r="5963">
          <cell r="A5963" t="str">
            <v>15.047.010-0</v>
          </cell>
          <cell r="B5963" t="str">
            <v>ISOLAMENTO EM TUBUL. C/DIAM. DE 1/2" E ESP. DE 1", FIX. C/ARAME GALV. E CINTA DE ALUMINIO</v>
          </cell>
          <cell r="C5963" t="str">
            <v>M</v>
          </cell>
        </row>
        <row r="5964">
          <cell r="A5964" t="str">
            <v>15.047.011-0</v>
          </cell>
          <cell r="B5964" t="str">
            <v>ISOLAMENTO EM TUBUL. C/DIAM. DE 3/4" E ESP. DE 1", FIX. C/ARAME GALV. E CINTA DE ALUMINIO</v>
          </cell>
          <cell r="C5964" t="str">
            <v>M</v>
          </cell>
        </row>
        <row r="5965">
          <cell r="A5965" t="str">
            <v>15.047.012-0</v>
          </cell>
          <cell r="B5965" t="str">
            <v>ISOLAMENTO EM TUBUL. C/DIAM. DE 1" E ESP. DE 1", FIX. C/ARAME GALV. E CINTA DE ALUMINIO</v>
          </cell>
          <cell r="C5965" t="str">
            <v>M</v>
          </cell>
        </row>
        <row r="5966">
          <cell r="A5966" t="str">
            <v>15.047.013-0</v>
          </cell>
          <cell r="B5966" t="str">
            <v>ISOLAMENTO EM TUBUL. C/DIAM. DE 1.1/4" E ESP. DE 1", FIX. C/ARAME GALV. E CINTA DE ALUMINIO</v>
          </cell>
          <cell r="C5966" t="str">
            <v>M</v>
          </cell>
        </row>
        <row r="5967">
          <cell r="A5967" t="str">
            <v>15.047.014-0</v>
          </cell>
          <cell r="B5967" t="str">
            <v>ISOLAMENTO EM TUBUL. C/DIAM. DE 1.1/2" E ESP. DE 1", FIX. C/ARAME GALV. E CINTA DE ALUMINIO</v>
          </cell>
          <cell r="C5967" t="str">
            <v>M</v>
          </cell>
        </row>
        <row r="5968">
          <cell r="A5968" t="str">
            <v>15.047.015-0</v>
          </cell>
          <cell r="B5968" t="str">
            <v>ISOLAMENTO EM TUBUL. C/DIAM. DE 2" E ESP. DE 1.1/2", FIX. C/ARAME GALV. E CINTA DE ALUMINIO</v>
          </cell>
          <cell r="C5968" t="str">
            <v>M</v>
          </cell>
        </row>
        <row r="5969">
          <cell r="A5969" t="str">
            <v>15.047.016-0</v>
          </cell>
          <cell r="B5969" t="str">
            <v>ISOLAMENTO EM TUBUL. C/DIAM. DE 2.1/2" E ESP. DE 1.1/2", FIX. C/ARAME GALV. E CINTA DE ALUMINIO</v>
          </cell>
          <cell r="C5969" t="str">
            <v>M</v>
          </cell>
        </row>
        <row r="5970">
          <cell r="A5970" t="str">
            <v>15.047.017-0</v>
          </cell>
          <cell r="B5970" t="str">
            <v>ISOLAMENTO EM TUBUL. C/DIAM. DE 3" E ESP. DE 1.1/2", FIX. C/ARAME GALV. E CINTA DE ALUMINIO</v>
          </cell>
          <cell r="C5970" t="str">
            <v>M</v>
          </cell>
        </row>
        <row r="5971">
          <cell r="A5971" t="str">
            <v>15.047.018-0</v>
          </cell>
          <cell r="B5971" t="str">
            <v>ISOLAMENTO EM TUBUL. C/DIAM. DE 4" E ESP. DE 1.1/2", FIX. C/ARAME GALV. E CINTA DE ALUMINIO</v>
          </cell>
          <cell r="C5971" t="str">
            <v>M</v>
          </cell>
        </row>
        <row r="5972">
          <cell r="A5972" t="str">
            <v>15.047.999-0</v>
          </cell>
          <cell r="B5972" t="str">
            <v>FAMILIA 15.047ISOLAMENTO P/TUBULACAO VAPOR E QUENTE.</v>
          </cell>
        </row>
        <row r="5973">
          <cell r="A5973" t="str">
            <v>15.058.010-0</v>
          </cell>
          <cell r="B5973" t="str">
            <v>FORNECIMENTO DE AGUA PELA CEDAE, P/OBRAS PUBL., CONSID. O CONSUMO MENSAL DE ATE 20,00M3, TARIFA "A"</v>
          </cell>
          <cell r="C5973" t="str">
            <v>M3XMES</v>
          </cell>
        </row>
        <row r="5974">
          <cell r="A5974" t="str">
            <v>15.058.015-0</v>
          </cell>
          <cell r="B5974" t="str">
            <v>ADICIONAL P/FORN. DE AGUA PELA CEDAE, P/OBRAS PUBL., CONSID.O CONSUMO MENSAL ENTRE 21,00 E 30,00M3, TARIFA "A"</v>
          </cell>
          <cell r="C5974" t="str">
            <v>M3XMES</v>
          </cell>
        </row>
        <row r="5975">
          <cell r="A5975" t="str">
            <v>15.058.020-0</v>
          </cell>
          <cell r="B5975" t="str">
            <v>ADICIONAL P/FORN. DE AGUA PELA CEDAE, P/OBRAS PUBL., CONSID.O CONSUMO MENSAL ENTRE 31,00 E 100,00M3, TARIFA "A"</v>
          </cell>
          <cell r="C5975" t="str">
            <v>M3XMES</v>
          </cell>
        </row>
        <row r="5976">
          <cell r="A5976" t="str">
            <v>15.058.050-0</v>
          </cell>
          <cell r="B5976" t="str">
            <v>FORNECIMENTO DE AGUA PELA CEDAE, P/OBRAS PUBL., CONSID. O CONSUMO MENSAL ATE 30,00M3, TARIFA "B"</v>
          </cell>
          <cell r="C5976" t="str">
            <v>M3XMES</v>
          </cell>
        </row>
        <row r="5977">
          <cell r="A5977" t="str">
            <v>15.058.055-0</v>
          </cell>
          <cell r="B5977" t="str">
            <v>ADICIONAL P/FORN. DE AGUA PELA CEDAE, P/OBRAS PUBL., CONSID.O CONSUMO MENSAL DE 31,00 ATE 130,00M3, TARIFA "B"</v>
          </cell>
          <cell r="C5977" t="str">
            <v>M3XMES</v>
          </cell>
        </row>
        <row r="5978">
          <cell r="A5978" t="str">
            <v>15.058.060-0</v>
          </cell>
          <cell r="B5978" t="str">
            <v>ADIDIONAL P/FORN. DE AGUA PELA CEDAE, P/OBRAS PUBL., CONSID.O CONSUMO MENSAL MAIOR QUE DE 130,00M3, TARIFA "B"</v>
          </cell>
          <cell r="C5978" t="str">
            <v>M3XMES</v>
          </cell>
        </row>
        <row r="5979">
          <cell r="A5979" t="str">
            <v>15.058.999-0</v>
          </cell>
          <cell r="B5979" t="str">
            <v>FAMILIA 15.058FORNEC.AGUA POTAVEL.</v>
          </cell>
        </row>
        <row r="5980">
          <cell r="A5980" t="str">
            <v>15.065.010-0</v>
          </cell>
          <cell r="B5980" t="str">
            <v>LIGACAO PREDIAL DE ESGOTO SANIT., INCL. CX. DE INSPECAO C/TAMPAO DE FºFº LEVE, EM LOGRADOURO C/ COLETOR DUPLO</v>
          </cell>
          <cell r="C5980" t="str">
            <v>UN</v>
          </cell>
        </row>
        <row r="5981">
          <cell r="A5981" t="str">
            <v>15.065.011-0</v>
          </cell>
          <cell r="B5981" t="str">
            <v>LIGACAO PREDIAL DE ESGOTO SANIT., INCL. CX. DE INSPECAO C/TAMPAO DE FºFº PESADO EM LOGRADOURO C/COLETOR DUPLO</v>
          </cell>
          <cell r="C5981" t="str">
            <v>UN</v>
          </cell>
        </row>
        <row r="5982">
          <cell r="A5982" t="str">
            <v>15.065.015-0</v>
          </cell>
          <cell r="B5982" t="str">
            <v>LIGACAO PREDIAL DE ESGOTO SANIT., INCL. CX. DE INSPECAO C/TAMPAO DE FºFº LEVE EM LOGRADOURO S/PAVIMENT. C/COLETOR UNICO</v>
          </cell>
          <cell r="C5982" t="str">
            <v>UN</v>
          </cell>
        </row>
        <row r="5983">
          <cell r="A5983" t="str">
            <v>15.065.016-0</v>
          </cell>
          <cell r="B5983" t="str">
            <v>LIGACAO PREDIAL DE ESGOTO SANIT., INCL. CX. DE INSPECAO C/TAMPAO DE FºFº PESADO,EM LOGRADOURO S/PAVIMENT.C/COLETOR UNICO</v>
          </cell>
          <cell r="C5983" t="str">
            <v>UN</v>
          </cell>
        </row>
        <row r="5984">
          <cell r="A5984" t="str">
            <v>15.065.020-0</v>
          </cell>
          <cell r="B5984" t="str">
            <v>LIGACAO PREDIAL DE ESGOTO SANIT., INCL. CX. DE INSPECAO C/TAMPAO DE FºFº LEVE, EM LOGRADOURO C/PARALELEP.E COLETOR UNICO</v>
          </cell>
          <cell r="C5984" t="str">
            <v>UN</v>
          </cell>
        </row>
        <row r="5985">
          <cell r="A5985" t="str">
            <v>15.065.021-0</v>
          </cell>
          <cell r="B5985" t="str">
            <v>LIGACAO PREDIAL DE ESGOTO SANIT., INCL.CX.DE INSPECAO C/TAMPAO DE FºFº PESADO, EM LOGRADOURO C/PARALELEP.E COLETOR UNICO</v>
          </cell>
          <cell r="C5985" t="str">
            <v>UN</v>
          </cell>
        </row>
        <row r="5986">
          <cell r="A5986" t="str">
            <v>15.065.025-0</v>
          </cell>
          <cell r="B5986" t="str">
            <v>LIGACAO PREDIAL DE ESGOTO SANIT., INCL. CX. DE INSPECAO C/TAMPAO DE FºFº LEVE, EM LOGRADOURO C/ASFALTO E COLETOR UNICO</v>
          </cell>
          <cell r="C5986" t="str">
            <v>UN</v>
          </cell>
        </row>
        <row r="5987">
          <cell r="A5987" t="str">
            <v>15.065.026-0</v>
          </cell>
          <cell r="B5987" t="str">
            <v>LIGACAO PREDIAL DE ESGOTO SANIT., INCL. CX. DE INSPECAO C/TAMPAO DE FºFº PESADO, EM LOGRADOURO C/ASFALTO E COLETOR UNICO</v>
          </cell>
          <cell r="C5987" t="str">
            <v>UN</v>
          </cell>
        </row>
        <row r="5988">
          <cell r="A5988" t="str">
            <v>15.065.999-0</v>
          </cell>
          <cell r="B5988" t="str">
            <v>FAMILIA 15.065LIGACAO PREDIAL DE G.S.G SANITARIO.</v>
          </cell>
        </row>
        <row r="5989">
          <cell r="A5989" t="str">
            <v>15.066.001-1</v>
          </cell>
          <cell r="B5989" t="str">
            <v>CONJUNTO DE MAT. P/CAVALETE DE RAMAL PREDIAL DE AGUA, PADRAONORMAL, TIPO "A", DE 1/2". FORN.</v>
          </cell>
          <cell r="C5989" t="str">
            <v>UN</v>
          </cell>
        </row>
        <row r="5990">
          <cell r="A5990" t="str">
            <v>15.066.002-1</v>
          </cell>
          <cell r="B5990" t="str">
            <v>CONJUNTO DE MAT. P/CAVALETE DE RAMAL PREDIAL DE AGUA, PADRAONORMAL, TIPO "A", DE 3/4". FORN.</v>
          </cell>
          <cell r="C5990" t="str">
            <v>UN</v>
          </cell>
        </row>
        <row r="5991">
          <cell r="A5991" t="str">
            <v>15.066.003-1</v>
          </cell>
          <cell r="B5991" t="str">
            <v>CONJUNTO DE MAT. P/CAVALETE DE RAMAL PREDIAL DE AGUA, PADRAONORMAL, TIPO "A", DE 1". FORN.</v>
          </cell>
          <cell r="C5991" t="str">
            <v>UN</v>
          </cell>
        </row>
        <row r="5992">
          <cell r="A5992" t="str">
            <v>15.066.004-0</v>
          </cell>
          <cell r="B5992" t="str">
            <v>CONJUNTO DE MAT. P/CAVALETE DE RAMAL PREDIAL DE AGUA, PADRAONORMAL, TIPO "A", DE 1.1/2". FORN.</v>
          </cell>
          <cell r="C5992" t="str">
            <v>UN</v>
          </cell>
        </row>
        <row r="5993">
          <cell r="A5993" t="str">
            <v>15.066.005-0</v>
          </cell>
          <cell r="B5993" t="str">
            <v>CONJUNTO DE MAT. P/CAVALETE DE RAMAL PREDIAL DE AGUA, PADRAONORMAL, TIPO "A", DE 2". FORN.</v>
          </cell>
          <cell r="C5993" t="str">
            <v>UN</v>
          </cell>
        </row>
        <row r="5994">
          <cell r="A5994" t="str">
            <v>15.066.006-0</v>
          </cell>
          <cell r="B5994" t="str">
            <v>CONJUNTO DE MAT. P/CAVALETE DE RAMAL PREDIAL DE AGUA, PADRAONORMAL, TIPO "B", DE 1/2". FORN.</v>
          </cell>
          <cell r="C5994" t="str">
            <v>UN</v>
          </cell>
        </row>
        <row r="5995">
          <cell r="A5995" t="str">
            <v>15.066.007-0</v>
          </cell>
          <cell r="B5995" t="str">
            <v>CONJUNTO DE MAT. P/CAVALETE DE RAMAL PREDIAL DE AGUA, PADRAONORMAL, TIPO "B", DE 3/4". FORN.</v>
          </cell>
          <cell r="C5995" t="str">
            <v>UN</v>
          </cell>
        </row>
        <row r="5996">
          <cell r="A5996" t="str">
            <v>15.066.010-0</v>
          </cell>
          <cell r="B5996" t="str">
            <v>CONJUNTO DE MAT. P/CAVALETE DE RAMAL PREDIAL DE AGUA, PADRAOPROFACE, TIPO "B", DE 1/2". FORN.</v>
          </cell>
          <cell r="C5996" t="str">
            <v>UN</v>
          </cell>
        </row>
        <row r="5997">
          <cell r="A5997" t="str">
            <v>15.066.011-0</v>
          </cell>
          <cell r="B5997" t="str">
            <v>CONJUNTO DE MAT. P/CAVALETE DE RAMAL PREDIAL DE AGUA, PADRAOPROFACE, TIPO "A", DE 1/2". FORN.</v>
          </cell>
          <cell r="C5997" t="str">
            <v>UN</v>
          </cell>
        </row>
        <row r="5998">
          <cell r="A5998" t="str">
            <v>15.066.012-0</v>
          </cell>
          <cell r="B5998" t="str">
            <v>CONJUNTO DE MAT., COMPLETO, P/LIGACAO DE RAMAL PREDIAL DE AGUA, DENOMINADO "KIT CAVALETE", EM PVC DE 1/2". FORN.</v>
          </cell>
          <cell r="C5998" t="str">
            <v>UN</v>
          </cell>
        </row>
        <row r="5999">
          <cell r="A5999" t="str">
            <v>15.066.013-0</v>
          </cell>
          <cell r="B5999" t="str">
            <v>CONJUNTO DE MAT., COMPLETO, P/LIGACAO DE RAMAL PREDIAL DE AGUA, DENOMINADO "KIT CAVALETE", EM PVC DE 3/4". FORN.</v>
          </cell>
          <cell r="C5999" t="str">
            <v>UN</v>
          </cell>
        </row>
        <row r="6000">
          <cell r="A6000" t="str">
            <v>15.066.021-0</v>
          </cell>
          <cell r="B6000" t="str">
            <v>CONJUNTO DE MAT. P/RAMAL PREDIAL DE AGUA PEAD 20MM, PADRAO NORMAL, LIGADO EM DISTRIB. PVC 50MM OU 2". FORN.</v>
          </cell>
          <cell r="C6000" t="str">
            <v>UN</v>
          </cell>
        </row>
        <row r="6001">
          <cell r="A6001" t="str">
            <v>15.066.022-0</v>
          </cell>
          <cell r="B6001" t="str">
            <v>CONJUNTO DE MAT. P/RAMAL PREDIAL DE AGUA PEAD 20MM, PADRAO NORMAL, LIGADO EM DISTRIB. PVC 75MM OU 3". FORN.</v>
          </cell>
          <cell r="C6001" t="str">
            <v>UN</v>
          </cell>
        </row>
        <row r="6002">
          <cell r="A6002" t="str">
            <v>15.066.023-0</v>
          </cell>
          <cell r="B6002" t="str">
            <v>CONJUNTO DE MAT. P/RAMAL PREDIAL DE AGUA PEAD 20MM, PADRAO NORMAL, LIGADO EM DISTRIB. FºFº K7 75MM. FORN.</v>
          </cell>
          <cell r="C6002" t="str">
            <v>UN</v>
          </cell>
        </row>
        <row r="6003">
          <cell r="A6003" t="str">
            <v>15.066.024-0</v>
          </cell>
          <cell r="B6003" t="str">
            <v>CONJUNTO DE MAT. P/RAMAL PREDIAL DE AGUA PEAD 20MM, PADRAO NORMAL, LIGADO EM DISTRIB. FºFº K7 OU PVC DEFOFO 100MM. FORN.</v>
          </cell>
          <cell r="C6003" t="str">
            <v>UN</v>
          </cell>
        </row>
        <row r="6004">
          <cell r="A6004" t="str">
            <v>15.066.025-0</v>
          </cell>
          <cell r="B6004" t="str">
            <v>CONJUNTO DE MAT. P/RAMAL PREDIAL DE AGUA PEAD 20MM, PADRAO NORMAL, LIGADO EM DISTRIB. PVC DEFOFO 150MM. FORN.</v>
          </cell>
          <cell r="C6004" t="str">
            <v>UN</v>
          </cell>
        </row>
        <row r="6005">
          <cell r="A6005" t="str">
            <v>15.066.026-0</v>
          </cell>
          <cell r="B6005" t="str">
            <v>CONJUNTO DE MAT. P/RAMAL PREDIAL DE AGUA PEAD 20MM, PADRAO NORMAL, LIGADO EM DISTRIB. PVC DEFOFO 200MM. FORN.</v>
          </cell>
          <cell r="C6005" t="str">
            <v>UN</v>
          </cell>
        </row>
        <row r="6006">
          <cell r="A6006" t="str">
            <v>15.066.027-0</v>
          </cell>
          <cell r="B6006" t="str">
            <v>CONJUNTO DE MAT. P/RAMAL PREDIAL DE AGUA PEAD 20MM, PADRAO NORMAL, LIGADO EM DISTRIB. PVC DEFOFO 250MM. FORN.</v>
          </cell>
          <cell r="C6006" t="str">
            <v>UN</v>
          </cell>
        </row>
        <row r="6007">
          <cell r="A6007" t="str">
            <v>15.066.028-0</v>
          </cell>
          <cell r="B6007" t="str">
            <v>CONJUNTO DE MAT. P/RAMAL PREDIAL DE AGUA PEAD 20MM, PADRAO NORMAL,LIGADO EM DISTRIB. FºFº K7 OU K9 DN ACIMA 100MM. FORN.</v>
          </cell>
          <cell r="C6007" t="str">
            <v>UN</v>
          </cell>
        </row>
        <row r="6008">
          <cell r="A6008" t="str">
            <v>15.066.031-1</v>
          </cell>
          <cell r="B6008" t="str">
            <v>CONJUNTO DE MAT. P/RAMAL PREDIAL DE AGUA PVC RQ 1/2", PADRAONORMAL, LIGADO EM DISTRIB. PVC 50MM OU 2". FORN.</v>
          </cell>
          <cell r="C6008" t="str">
            <v>UN</v>
          </cell>
        </row>
        <row r="6009">
          <cell r="A6009" t="str">
            <v>15.066.032-1</v>
          </cell>
          <cell r="B6009" t="str">
            <v>CONJUNTO DE MAT. P/RAMAL PREDIAL DE AGUA PVC RQ 1/2", PADRAONORMAL, LIGADO EM DISTRIB. PVC 75MM OU 3". FORN.</v>
          </cell>
          <cell r="C6009" t="str">
            <v>UN</v>
          </cell>
        </row>
        <row r="6010">
          <cell r="A6010" t="str">
            <v>15.066.033-1</v>
          </cell>
          <cell r="B6010" t="str">
            <v>CONJUNTO DE MAT. P/RAMAL PREDIAL DE AGUA PVC RQ 1/2", PADRAONORMAL, LIGADO EM DISTRIB. FºFº K7 75MM. FORN.</v>
          </cell>
          <cell r="C6010" t="str">
            <v>UN</v>
          </cell>
        </row>
        <row r="6011">
          <cell r="A6011" t="str">
            <v>15.066.034-1</v>
          </cell>
          <cell r="B6011" t="str">
            <v>CONJUNTO DE MAT. P/RAMAL PREDIAL DE AGUA PVC RQ 1/2", PADRAONORMAL,LIGADO EM DISTRIB.FºFº K7 OU PVC DEFOFO 100MM. FORN.</v>
          </cell>
          <cell r="C6011" t="str">
            <v>UN</v>
          </cell>
        </row>
        <row r="6012">
          <cell r="A6012" t="str">
            <v>15.066.035-0</v>
          </cell>
          <cell r="B6012" t="str">
            <v>CONJUNTO DE MAT. P/RAMAL PREDIAL DE AGUA PVC RQ 1/2", PADRAONORMAL, LIGADO EM DISTRIB. PVC DEFOFO 150MM. FORN.</v>
          </cell>
          <cell r="C6012" t="str">
            <v>UN</v>
          </cell>
        </row>
        <row r="6013">
          <cell r="A6013" t="str">
            <v>15.066.036-0</v>
          </cell>
          <cell r="B6013" t="str">
            <v>CONJUNTO DE MAT. P/RAMAL PREDIAL DE AGUA PVC RQ 1/2", PADRAONORMAL, LIGADO EM DISTRIB. PVC DEFOFO 200MM. FORN.</v>
          </cell>
          <cell r="C6013" t="str">
            <v>UN</v>
          </cell>
        </row>
        <row r="6014">
          <cell r="A6014" t="str">
            <v>15.066.037-0</v>
          </cell>
          <cell r="B6014" t="str">
            <v>CONJUNTO DE MAT. P/RAMAL PREDIAL DE AGUA PVC RQ 1/2", PADRAONORMAL, LIGADO EM DISTRIB. PVC DEFOFO 250MM. FORN.</v>
          </cell>
          <cell r="C6014" t="str">
            <v>UN</v>
          </cell>
        </row>
        <row r="6015">
          <cell r="A6015" t="str">
            <v>15.066.038-0</v>
          </cell>
          <cell r="B6015" t="str">
            <v>CONJUNTO DE MAT. P/RAMAL PREDIAL DE AGUA PVC RQ 1/2",PADRAONORMAL,LIGADO EM DISTRIB.FºFº K7 OU K9 DN ACIMA 100MM. FORN.</v>
          </cell>
          <cell r="C6015" t="str">
            <v>UN</v>
          </cell>
        </row>
        <row r="6016">
          <cell r="A6016" t="str">
            <v>15.066.041-1</v>
          </cell>
          <cell r="B6016" t="str">
            <v>CONJUNTO DE MAT. P/RAMAL PREDIAL DE AGUA PVC RQ 3/4", PADRAONORMAL, LIGADO EM DISTRIB. PVC 50MM OU 2". FORN.</v>
          </cell>
          <cell r="C6016" t="str">
            <v>UN</v>
          </cell>
        </row>
        <row r="6017">
          <cell r="A6017" t="str">
            <v>15.066.042-1</v>
          </cell>
          <cell r="B6017" t="str">
            <v>CONJUNTO DE MAT. P/RAMAL PREDIAL DE AGUA PVC RQ 3/4", PADRAONORMAL, LIGADO EM DISTRIB. PVC 75MM OU 3". FORN.</v>
          </cell>
          <cell r="C6017" t="str">
            <v>UN</v>
          </cell>
        </row>
        <row r="6018">
          <cell r="A6018" t="str">
            <v>15.066.043-1</v>
          </cell>
          <cell r="B6018" t="str">
            <v>CONJUNTO DE MAT. P/RAMAL PREDIAL DE AGUA PVC RQ 3/4", PADRAONORMAL, LIGADO EM DISTRIB. FºFº K7 75MM. FORN.</v>
          </cell>
          <cell r="C6018" t="str">
            <v>UN</v>
          </cell>
        </row>
        <row r="6019">
          <cell r="A6019" t="str">
            <v>15.066.044-1</v>
          </cell>
          <cell r="B6019" t="str">
            <v>CONJUNTO DE MAT. P/RAMAL PREDIAL DE AGUA PVC RQ 3/4", PADRAONORMAL,LIGADO EM DISTRIB.FºFº K7 OU PVC DEFOFO 100MM. FORN.</v>
          </cell>
          <cell r="C6019" t="str">
            <v>UN</v>
          </cell>
        </row>
        <row r="6020">
          <cell r="A6020" t="str">
            <v>15.066.045-0</v>
          </cell>
          <cell r="B6020" t="str">
            <v>CONJUNTO DE MAT. P/RAMAL PREDIAL DE AGUA PVC RQ 3/4", PADRAONORMAL, LIGADO EM DISTRIB. PVC DEFOFO 150MM. FORN.</v>
          </cell>
          <cell r="C6020" t="str">
            <v>UN</v>
          </cell>
        </row>
        <row r="6021">
          <cell r="A6021" t="str">
            <v>15.066.046-0</v>
          </cell>
          <cell r="B6021" t="str">
            <v>CONJUNTO DE MAT. P/RAMAL PREDIAL DE AGUA PVC RQ 3/4", PADRAONORMAL, LIGADO EM DISTRIB. PVC DEFOFO 200MM. FORN.</v>
          </cell>
          <cell r="C6021" t="str">
            <v>UN</v>
          </cell>
        </row>
        <row r="6022">
          <cell r="A6022" t="str">
            <v>15.066.047-0</v>
          </cell>
          <cell r="B6022" t="str">
            <v>CONJUNTO DE MAT. P/RAMAL PREDIAL DE AGUA PVC RQ 3/4", PADRAONORMAL, LIGADO EM DISTRIB. PVC DEFOFO 250MM. FORN.</v>
          </cell>
          <cell r="C6022" t="str">
            <v>UN</v>
          </cell>
        </row>
        <row r="6023">
          <cell r="A6023" t="str">
            <v>15.066.048-0</v>
          </cell>
          <cell r="B6023" t="str">
            <v>CONJUNTO DE MAT. P/RAMAL PREDIAL DE AGUA PVC RQ 3/4",PADRAONORMAL,LIGADO EM DISTRIB.FºFº K7 OU K9 DN ACIMA 100MM. FORN.</v>
          </cell>
          <cell r="C6023" t="str">
            <v>UN</v>
          </cell>
        </row>
        <row r="6024">
          <cell r="A6024" t="str">
            <v>15.066.051-1</v>
          </cell>
          <cell r="B6024" t="str">
            <v>CONJUNTO DE MAT. P/RAMAL PREDIAL DE AGUA PVC RQ 1", PADRAO NORMAL, LIGADO EM DISTRIB. PVC 50MM OU 2". FORN.</v>
          </cell>
          <cell r="C6024" t="str">
            <v>UN</v>
          </cell>
        </row>
        <row r="6025">
          <cell r="A6025" t="str">
            <v>15.066.052-1</v>
          </cell>
          <cell r="B6025" t="str">
            <v>CONJUNTO DE MAT. P/RAMAL PREDIAL DE AGUA PVC RQ 1", PADRAO NORMAL, LIGADO EM DISTRIB. PVC OU FºFº K7 75MM OU 3". FORN.</v>
          </cell>
          <cell r="C6025" t="str">
            <v>UN</v>
          </cell>
        </row>
        <row r="6026">
          <cell r="A6026" t="str">
            <v>15.066.053-1</v>
          </cell>
          <cell r="B6026" t="str">
            <v>CONJUNTO DE MAT. P/RAMAL PREDIAL DE AGUA PVC RQ 1", PADRAO NORMAL, LIGADO EM DISTRIB. FºFº K7 OU PVC DEFOFO 100MM. FORN.</v>
          </cell>
          <cell r="C6026" t="str">
            <v>UN</v>
          </cell>
        </row>
        <row r="6027">
          <cell r="A6027" t="str">
            <v>15.066.054-0</v>
          </cell>
          <cell r="B6027" t="str">
            <v>CONJUNTO DE MAT. P/RAMAL PREDIAL DE AGUA PVC RQ 1", PADRAO NORMAL, LIGADO EM DISTRIB. PVC DEFOFO 150MM. FORN.</v>
          </cell>
          <cell r="C6027" t="str">
            <v>UN</v>
          </cell>
        </row>
        <row r="6028">
          <cell r="A6028" t="str">
            <v>15.066.055-0</v>
          </cell>
          <cell r="B6028" t="str">
            <v>CONJUNTO DE MAT. P/RAMAL PREDIAL DE AGUA PVC RQ 1", PADRAO NORMAL, LIGADO EM DISTRIB. PVC DEFOFO 200MM. FORN.</v>
          </cell>
          <cell r="C6028" t="str">
            <v>UN</v>
          </cell>
        </row>
        <row r="6029">
          <cell r="A6029" t="str">
            <v>15.066.056-0</v>
          </cell>
          <cell r="B6029" t="str">
            <v>CONJUNTO DE MAT. P/RAMAL PREDIAL DE AGUA PVC RQ 1", PADRAO NORMAL, LIGADO EM DISTRIB. PVC DEFOFO 250MM. FORN.</v>
          </cell>
          <cell r="C6029" t="str">
            <v>UN</v>
          </cell>
        </row>
        <row r="6030">
          <cell r="A6030" t="str">
            <v>15.066.057-0</v>
          </cell>
          <cell r="B6030" t="str">
            <v>CONJUNTO DE MAT. P/RAMAL PREDIAL DE AGUA PVC RQ 1", PADRAO NORMAL, LIGADO EM DISTRIB.FºFº K7 OU K9 DN ACIMA 100MM. FORN.</v>
          </cell>
          <cell r="C6030" t="str">
            <v>UN</v>
          </cell>
        </row>
        <row r="6031">
          <cell r="A6031" t="str">
            <v>15.066.061-0</v>
          </cell>
          <cell r="B6031" t="str">
            <v>CONJUNTO DE MAT. P/RAMAL PREDIAL DE AGUA PVC RQ 1.1/2", PADRAO NORMAL, LIGADO EM DISTRIB. PVC 50MM OU 2". FORN.</v>
          </cell>
          <cell r="C6031" t="str">
            <v>UN</v>
          </cell>
        </row>
        <row r="6032">
          <cell r="A6032" t="str">
            <v>15.066.062-0</v>
          </cell>
          <cell r="B6032" t="str">
            <v>CONJUNTO DE MAT. P/RAMAL PREDIAL DE AGUA PVC RQ 1.1/2", PADRAO NORMAL, LIGADO EM DISTRIB. PVC 75MM OU 3". FORN.</v>
          </cell>
          <cell r="C6032" t="str">
            <v>UN</v>
          </cell>
        </row>
        <row r="6033">
          <cell r="A6033" t="str">
            <v>15.066.063-0</v>
          </cell>
          <cell r="B6033" t="str">
            <v>CONJUNTO DE MAT. P/RAMAL PREDIAL DE AGUA PVC RQ 1.1/2", PADRAO NORMAL, LIGADO EM DISTRIB. FºFº 75MM. FORN.</v>
          </cell>
          <cell r="C6033" t="str">
            <v>UN</v>
          </cell>
        </row>
        <row r="6034">
          <cell r="A6034" t="str">
            <v>15.066.064-0</v>
          </cell>
          <cell r="B6034" t="str">
            <v>CONJUNTO DE MAT. P/RAMAL PREDIAL DE AGUA PVC RQ 1.1/2", PADRAO NORMAL, LIGADO EM DISTRIB.PVC DEFOFO OU FºFº 100MM. FORN.</v>
          </cell>
          <cell r="C6034" t="str">
            <v>UN</v>
          </cell>
        </row>
        <row r="6035">
          <cell r="A6035" t="str">
            <v>15.066.065-0</v>
          </cell>
          <cell r="B6035" t="str">
            <v>CONJUNTO DE MAT. P/RAMAL PREDIAL DE AGUA PVC RQ 1.1/2", PADRAO NORMAL, LIGADO EM DISTRIB. PVC DEFOFO 150MM. FORN.</v>
          </cell>
          <cell r="C6035" t="str">
            <v>UN</v>
          </cell>
        </row>
        <row r="6036">
          <cell r="A6036" t="str">
            <v>15.066.066-0</v>
          </cell>
          <cell r="B6036" t="str">
            <v>CONJUNTO DE MAT. P/RAMAL PREDIAL DE AGUA PVC RQ 1.1/2", PADRAO NORMAL, LIGADO EM DISTRIB. PVC DEFOFO 200MM. FORN.</v>
          </cell>
          <cell r="C6036" t="str">
            <v>UN</v>
          </cell>
        </row>
        <row r="6037">
          <cell r="A6037" t="str">
            <v>15.066.067-0</v>
          </cell>
          <cell r="B6037" t="str">
            <v>CONJUNTO DE MAT. P/RAMAL PREDIAL DE AGUA PVC RQ 1.1/2", PADRAO NORMAL, LIGADO EM DISTRIB. PVC DEFOFO 250MM. FORN.</v>
          </cell>
          <cell r="C6037" t="str">
            <v>UN</v>
          </cell>
        </row>
        <row r="6038">
          <cell r="A6038" t="str">
            <v>15.066.068-0</v>
          </cell>
          <cell r="B6038" t="str">
            <v>CONJUNTO DE MAT. P/RAMAL PREDIAL DE AGUA PVC RQ 1.1/2", PADRAO NORMAL, LIGADO EM DISTRIB. FºFº DN ACIMA 100MM. FORN.</v>
          </cell>
          <cell r="C6038" t="str">
            <v>UN</v>
          </cell>
        </row>
        <row r="6039">
          <cell r="A6039" t="str">
            <v>15.066.071-0</v>
          </cell>
          <cell r="B6039" t="str">
            <v>CONJUNTO DE MAT. P/RAMAL PREDIAL DE AGUA PVC RQ 2", PADRAO NORMAL, LIGADO EM DISTRIB. PVC 50MM OU 2". FORN.</v>
          </cell>
          <cell r="C6039" t="str">
            <v>UN</v>
          </cell>
        </row>
        <row r="6040">
          <cell r="A6040" t="str">
            <v>15.066.072-0</v>
          </cell>
          <cell r="B6040" t="str">
            <v>CONJUNTO DE MAT. P/RAMAL PREDIAL DE AGUA PVC RQ 2", PADRAO NORMAL, LIGADO EM DISTRIB. PVC 75MM OU 3". FORN.</v>
          </cell>
          <cell r="C6040" t="str">
            <v>UN</v>
          </cell>
        </row>
        <row r="6041">
          <cell r="A6041" t="str">
            <v>15.066.073-0</v>
          </cell>
          <cell r="B6041" t="str">
            <v>CONJUNTO DE MAT. P/RAMAL PREDIAL DE AGUA PVC RQ 2", PADRAO NORMAL, LIGADO EM DISTRIB. FºFº 75MM. FORN.</v>
          </cell>
          <cell r="C6041" t="str">
            <v>UN</v>
          </cell>
        </row>
        <row r="6042">
          <cell r="A6042" t="str">
            <v>15.066.074-0</v>
          </cell>
          <cell r="B6042" t="str">
            <v>CONJUNTO DE MAT. P/RAMAL PREDIAL DE AGUA PVC RQ 2", PADRAO NORMAL, LIGADO EM DISTRIB. PVC DEFOFO OU FºFº 100MM. FORN.</v>
          </cell>
          <cell r="C6042" t="str">
            <v>UN</v>
          </cell>
        </row>
        <row r="6043">
          <cell r="A6043" t="str">
            <v>15.066.075-0</v>
          </cell>
          <cell r="B6043" t="str">
            <v>CONJUNTO DE MAT. P/RAMAL PREDIAL DE AGUA PVC RQ 2", PADRAO NORMAL, LIGADO EM DISTRIB. PVC DEFOFO 150MM. FORN.</v>
          </cell>
          <cell r="C6043" t="str">
            <v>UN</v>
          </cell>
        </row>
        <row r="6044">
          <cell r="A6044" t="str">
            <v>15.066.076-0</v>
          </cell>
          <cell r="B6044" t="str">
            <v>CONJUNTO DE MAT. P/RAMAL PREDIAL DE AGUA PVC RQ 2", PADRAO NORMAL, LIGADO EM DISTRIB. PVC DEFOFO 200MM. FORN.</v>
          </cell>
          <cell r="C6044" t="str">
            <v>UN</v>
          </cell>
        </row>
        <row r="6045">
          <cell r="A6045" t="str">
            <v>15.066.077-0</v>
          </cell>
          <cell r="B6045" t="str">
            <v>CONJUNTO DE MAT. P/RAMAL PREDIAL DE AGUA PVC RQ 2", PADRAO NORMAL, LIGADO EM DISTRIB. PVC DEFOFO 250MM. FORN.</v>
          </cell>
          <cell r="C6045" t="str">
            <v>UN</v>
          </cell>
        </row>
        <row r="6046">
          <cell r="A6046" t="str">
            <v>15.066.078-0</v>
          </cell>
          <cell r="B6046" t="str">
            <v>CONJUNTO DE MAT. P/RAMAL PREDIAL DE AGUA PVC RQ 2", LIGADO EM DISTRIB. FºFº DN ACIMA 100MM. FORN.</v>
          </cell>
          <cell r="C6046" t="str">
            <v>UN</v>
          </cell>
        </row>
        <row r="6047">
          <cell r="A6047" t="str">
            <v>15.066.081-0</v>
          </cell>
          <cell r="B6047" t="str">
            <v>CONJUNTO DE MAT. P/RAMAL PREDIAL DE AGUA PEAD 20MM, PADRAO PROFACE I-A, LIGADO EM DISTRIB. PVC 75MM, S/DERIVACAO. FORN.</v>
          </cell>
          <cell r="C6047" t="str">
            <v>UN</v>
          </cell>
        </row>
        <row r="6048">
          <cell r="A6048" t="str">
            <v>15.066.082-0</v>
          </cell>
          <cell r="B6048" t="str">
            <v>CONJUNTO DE MAT. P/RAMAL PREDIAL DE AGUA PEAD 20MM, PADRAO PROFACE I-B, LIGADO EM DISTRIB. PVC 75MM, C/DERIVACAO. FORN.</v>
          </cell>
          <cell r="C6048" t="str">
            <v>UN</v>
          </cell>
        </row>
        <row r="6049">
          <cell r="A6049" t="str">
            <v>15.066.083-0</v>
          </cell>
          <cell r="B6049" t="str">
            <v>CONJUNTO DE MAT. P/RAMAL PREDIAL DE AGUA PVC RQ 1/2", PADRAOPROFACE I-A, LIGADO EM DISTRIB. PVC 75MM,S/DERIVACAO. FORN.</v>
          </cell>
          <cell r="C6049" t="str">
            <v>UN</v>
          </cell>
        </row>
        <row r="6050">
          <cell r="A6050" t="str">
            <v>15.066.084-0</v>
          </cell>
          <cell r="B6050" t="str">
            <v>CONJUNTO DE MAT. P/RAMAL PREDIAL DE AGUA PVC RQ 1/2", PADRAOPROFACE I-B, LIGADO EM DISTRIB. PVC 75MM,C/DERIVACAO. FORN.</v>
          </cell>
          <cell r="C6050" t="str">
            <v>UN</v>
          </cell>
        </row>
        <row r="6051">
          <cell r="A6051" t="str">
            <v>15.066.085-0</v>
          </cell>
          <cell r="B6051" t="str">
            <v>CONJUNTO DE MAT. P/RAMAL PREDIAL DE AGUA PEAD 20MM, PADRAO PROFACE II-A, LIGADO EM DISTRIB. PVC 50MM, S/DERIVACAO. FORN.</v>
          </cell>
          <cell r="C6051" t="str">
            <v>UN</v>
          </cell>
        </row>
        <row r="6052">
          <cell r="A6052" t="str">
            <v>15.066.086-0</v>
          </cell>
          <cell r="B6052" t="str">
            <v>CONJUNTO DE MAT. P/RAMAL PREDIAL DE AGUA PEAD 20MM, PADRAO PROFACE II-B, LIGADO EM DISTRIB. PVC 50MM, C/DERIVACAO. FORN.</v>
          </cell>
          <cell r="C6052" t="str">
            <v>UN</v>
          </cell>
        </row>
        <row r="6053">
          <cell r="A6053" t="str">
            <v>15.066.087-0</v>
          </cell>
          <cell r="B6053" t="str">
            <v>CONJUNTO DE MAT. P/RAMAL PREDIAL DE AGUA PVC RQ 1/2", PADRAOPROFACE II-A, LIGADO EM DISTRIB.PVC 50MM,S/DERIVACAO. FORN.</v>
          </cell>
          <cell r="C6053" t="str">
            <v>UN</v>
          </cell>
        </row>
        <row r="6054">
          <cell r="A6054" t="str">
            <v>15.066.088-0</v>
          </cell>
          <cell r="B6054" t="str">
            <v>CONJUNTO DE MAT. P/RAMAL PREDIAL DE AGUA PVC RQ 1/2", PADRAOPROFACE II-B, LIGADO EM DISTRIB.PVC 50MM,C/DERIVACAO. FORN.</v>
          </cell>
          <cell r="C6054" t="str">
            <v>UN</v>
          </cell>
        </row>
        <row r="6055">
          <cell r="A6055" t="str">
            <v>15.066.089-0</v>
          </cell>
          <cell r="B6055" t="str">
            <v>CONJUNTO DE MAT.P/RAMAL PREDIAL DE AGUA PEAD 20MM,PADRAO PROFACE III-A,LIGADO EM DISTRIB.PVC RQ 1.1/2",S/DERIVACAO.FORN.</v>
          </cell>
          <cell r="C6055" t="str">
            <v>UN</v>
          </cell>
        </row>
        <row r="6056">
          <cell r="A6056" t="str">
            <v>15.066.091-0</v>
          </cell>
          <cell r="B6056" t="str">
            <v>CONJUNTO DE MAT.P/RAMAL PREDIAL DE AGUA PEAD 20MM,PADRAO PROFACE III-B,LIGADO EM DISTRIB.PVC RQ 1.1/2",C/DERIVACAO.FORN.</v>
          </cell>
          <cell r="C6056" t="str">
            <v>UN</v>
          </cell>
        </row>
        <row r="6057">
          <cell r="A6057" t="str">
            <v>15.066.092-0</v>
          </cell>
          <cell r="B6057" t="str">
            <v>CONJUNTO DE MAT.P/RAMAL PREDIAL DE AGUA PVC RQ 1/2",PADRAO PROFACE III-A,LIGADO DISTRIB.PVC RQ 1.1/2",S/DERIVACAO. FORN.</v>
          </cell>
          <cell r="C6057" t="str">
            <v>UN</v>
          </cell>
        </row>
        <row r="6058">
          <cell r="A6058" t="str">
            <v>15.066.093-0</v>
          </cell>
          <cell r="B6058" t="str">
            <v>CONJUNTO DE MAT.P/RAMAL PREDIAL DE AGUA PVC RQ 1/2",PADRAO PROFACE III-B,LIGADO DISTRIB.PVC RQ 1.1/2",C/DERIVACAO. FORN.</v>
          </cell>
          <cell r="C6058" t="str">
            <v>UN</v>
          </cell>
        </row>
        <row r="6059">
          <cell r="A6059" t="str">
            <v>15.066.094-0</v>
          </cell>
          <cell r="B6059" t="str">
            <v>CONJUNTO DE MAT. P/RAMAL PREDIAL DE AGUA PEAD 20MM, PADRAO PROFACE IV-A, LIGADO EM DISTRIB. PVC RQ 1",S/DERIVACAO. FORN.</v>
          </cell>
          <cell r="C6059" t="str">
            <v>UN</v>
          </cell>
        </row>
        <row r="6060">
          <cell r="A6060" t="str">
            <v>15.066.095-0</v>
          </cell>
          <cell r="B6060" t="str">
            <v>CONJUNTO DE MAT. P/RAMAL PREDIAL DE AGUA PEAD 20MM, PADRAO PROFACE IV-B, LIGADO EM DISTRIB. PVC RQ 1",C/DERIVACAO. FORN.</v>
          </cell>
          <cell r="C6060" t="str">
            <v>UN</v>
          </cell>
        </row>
        <row r="6061">
          <cell r="A6061" t="str">
            <v>15.066.096-0</v>
          </cell>
          <cell r="B6061" t="str">
            <v>CONJUNTO DE MAT. P/RAMAL PREDIAL DE AGUA PVC RQ 1/2", PADRAOPROFACE IV-A,LIGADO EM DISTRIB.PVC RQ 1",S/DERIVACAO. FORN.</v>
          </cell>
          <cell r="C6061" t="str">
            <v>UN</v>
          </cell>
        </row>
        <row r="6062">
          <cell r="A6062" t="str">
            <v>15.066.097-0</v>
          </cell>
          <cell r="B6062" t="str">
            <v>CONJUNTO DE MAT. P/RAMAL PREDIAL DE AGUA PVC RQ 1/2", PADRAOPROFACE IV-B,LIGADO EM DISTRIB.PVC RQ 1",C/DERIVACAO. FORN.</v>
          </cell>
          <cell r="C6062" t="str">
            <v>UN</v>
          </cell>
        </row>
        <row r="6063">
          <cell r="A6063" t="str">
            <v>15.066.098-0</v>
          </cell>
          <cell r="B6063" t="str">
            <v>CONJUNTO DE MAT. P/RAMAL PREDIAL DE AGUA PEAD 20MM, PADRAO PROFACE V, LIGADO EM DISTRIB. FºFº. FORN.</v>
          </cell>
          <cell r="C6063" t="str">
            <v>UN</v>
          </cell>
        </row>
        <row r="6064">
          <cell r="A6064" t="str">
            <v>15.066.099-0</v>
          </cell>
          <cell r="B6064" t="str">
            <v>CONJUNTO DE MAT. P/RAMAL PREDIAL DE AGUA PVC RQ 1/2", PADRAOPROFACE V, LIGADO EM DISTRIB. FºFº. FORN.</v>
          </cell>
          <cell r="C6064" t="str">
            <v>UN</v>
          </cell>
        </row>
        <row r="6065">
          <cell r="A6065" t="str">
            <v>15.066.999-0</v>
          </cell>
          <cell r="B6065" t="str">
            <v>FAMILIA 15.066LIGACAO PREDIAL DE AGUA POTAVEL.</v>
          </cell>
          <cell r="C6065" t="str">
            <v>SPRY</v>
          </cell>
        </row>
        <row r="6066">
          <cell r="A6066" t="str">
            <v>15.067.001-0</v>
          </cell>
          <cell r="B6066" t="str">
            <v>CAVALETE TIPO "A" C/DIAM. DE 1/2". FORN. E COLOC.</v>
          </cell>
          <cell r="C6066" t="str">
            <v>UN</v>
          </cell>
        </row>
        <row r="6067">
          <cell r="A6067" t="str">
            <v>15.067.010-0</v>
          </cell>
          <cell r="B6067" t="str">
            <v>CAVALETE TIPO "A" C/DIAM. DE 3/4". FORN. E COLOC.</v>
          </cell>
          <cell r="C6067" t="str">
            <v>UN</v>
          </cell>
        </row>
        <row r="6068">
          <cell r="A6068" t="str">
            <v>15.067.020-0</v>
          </cell>
          <cell r="B6068" t="str">
            <v>CAVALETE TIPO "A" C/DIAM. DE 1". FORN. E COLOC.</v>
          </cell>
          <cell r="C6068" t="str">
            <v>UN</v>
          </cell>
        </row>
        <row r="6069">
          <cell r="A6069" t="str">
            <v>15.067.030-0</v>
          </cell>
          <cell r="B6069" t="str">
            <v>CONJUNTO DE MAT. P/RAMAL PREDIAL PVC RQ 1/2", PADRAO NORMAL,LIGADO EM DISTRIB. PVC 50MM (2"). FORN. E COLOC.</v>
          </cell>
          <cell r="C6069" t="str">
            <v>UN</v>
          </cell>
        </row>
        <row r="6070">
          <cell r="A6070" t="str">
            <v>15.067.040-0</v>
          </cell>
          <cell r="B6070" t="str">
            <v>CONJUNTO DE MAT. P/RAMAL PREDIAL PVC RQ 1/2", PADRAO NORMAL,LIGADO EM DISTRIB. PVC 75MM (3"). FORN. E COLOC.</v>
          </cell>
          <cell r="C6070" t="str">
            <v>UN</v>
          </cell>
        </row>
        <row r="6071">
          <cell r="A6071" t="str">
            <v>15.067.050-0</v>
          </cell>
          <cell r="B6071" t="str">
            <v>CONJUNTO DE MAT. P/RAMAL PREDIAL PVC RQ 1/2", PADRAO NORMAL,LIGADO EM DISTRIB. FºFº K7 75MM (3"). FORN. E COLOC.</v>
          </cell>
          <cell r="C6071" t="str">
            <v>UN</v>
          </cell>
        </row>
        <row r="6072">
          <cell r="A6072" t="str">
            <v>15.067.060-0</v>
          </cell>
          <cell r="B6072" t="str">
            <v>CONJUNTO DE MAT. P/RAMAL PREDIAL PVC RQ 1/2", PADRAO NORMAL,LIGADO EM DISTRIB. FºFº K7 OU PVC 100MM (4"). FORN.E COLOC.</v>
          </cell>
          <cell r="C6072" t="str">
            <v>UN</v>
          </cell>
        </row>
        <row r="6073">
          <cell r="A6073" t="str">
            <v>15.067.070-0</v>
          </cell>
          <cell r="B6073" t="str">
            <v>CONJUNTO DE MAT. P/RAMAL PREDIAL PVC RQ 3/4", PADRAO NORMAL,LIGADO EM DISTRIB. PVC 50MM (2"). FORN. E COLOC.</v>
          </cell>
          <cell r="C6073" t="str">
            <v>UN</v>
          </cell>
        </row>
        <row r="6074">
          <cell r="A6074" t="str">
            <v>15.067.080-0</v>
          </cell>
          <cell r="B6074" t="str">
            <v>CONJUNTO DE MAT. P/RAMAL PREDIAL PVC RQ 3/4", PADRAO NORMAL,LIGADO EM DISTRIB. PVC 75MM (3"). FORN. COLOC.</v>
          </cell>
          <cell r="C6074" t="str">
            <v>UN</v>
          </cell>
        </row>
        <row r="6075">
          <cell r="A6075" t="str">
            <v>15.067.090-0</v>
          </cell>
          <cell r="B6075" t="str">
            <v>CONJUNTO DE MAT. P/RAMAL PREDIAL PVC RQ 3/4", PADRAO NORMAL,LIGADO EM DISTRIB. FºFº K7 75MM (3"). FORN. E COLOC.</v>
          </cell>
          <cell r="C6075" t="str">
            <v>UN</v>
          </cell>
        </row>
        <row r="6076">
          <cell r="A6076" t="str">
            <v>15.067.100-0</v>
          </cell>
          <cell r="B6076" t="str">
            <v>CONJUNTO DE MAT. P/RAMAL PREDIAL PVC RQ 3/4", PADRAO NORMAL,LIGADO EM DISTRIB. FºFº K7 OU PVC 100MM (4"). FORN.E COLOC.</v>
          </cell>
          <cell r="C6076" t="str">
            <v>UN</v>
          </cell>
        </row>
        <row r="6077">
          <cell r="A6077" t="str">
            <v>15.067.110-0</v>
          </cell>
          <cell r="B6077" t="str">
            <v>CONJUNTO DE MAT. P/RAMAL PREDIAL PVC RQ 1", PADRAO NORMAL, LIGADO EM DISTRIB. PVC 50MM (2"). FORN. E COLOC.</v>
          </cell>
          <cell r="C6077" t="str">
            <v>UN</v>
          </cell>
        </row>
        <row r="6078">
          <cell r="A6078" t="str">
            <v>15.067.120-0</v>
          </cell>
          <cell r="B6078" t="str">
            <v>CONJUNTO DE MAT. P/RAMAL PREDIAL PVC RQ 1", PADRAO NORMAL, LIGADO EM DISTRIB. FºFº OU PVC 75MM (3"). FORN. E COLOC.</v>
          </cell>
          <cell r="C6078" t="str">
            <v>UN</v>
          </cell>
        </row>
        <row r="6079">
          <cell r="A6079" t="str">
            <v>15.067.130-0</v>
          </cell>
          <cell r="B6079" t="str">
            <v>CONJUNTO DE MAT. P/RAMAL PREDIAL PVC RQ 1", PADRAO NORMAL, LIGADO EM DISTRIB. FºFº K7 OU PVC 100MM (4"). FORN. E COLOC.</v>
          </cell>
          <cell r="C6079" t="str">
            <v>UN</v>
          </cell>
        </row>
        <row r="6080">
          <cell r="A6080" t="str">
            <v>15.067.999-0</v>
          </cell>
          <cell r="B6080" t="str">
            <v>INDICE DA FAMILIA</v>
          </cell>
        </row>
        <row r="6081">
          <cell r="A6081" t="str">
            <v>15.068.001-0</v>
          </cell>
          <cell r="B6081" t="str">
            <v>INSTALACAO DE RAMAL PREDIAL NAO EXECUTADO P/TOTAL IMPOSSIBILIDADE</v>
          </cell>
          <cell r="C6081" t="str">
            <v>UN</v>
          </cell>
        </row>
        <row r="6082">
          <cell r="A6082" t="str">
            <v>15.068.005-0</v>
          </cell>
          <cell r="B6082" t="str">
            <v>PREPARO E ASSENT. DE CAVALETE, PADRAO NORMAL CEDAE, C/DIAM.DE 1/2", EXCL. FORN. DE TUBOS, PECAS E REGISTROS</v>
          </cell>
          <cell r="C6082" t="str">
            <v>UN</v>
          </cell>
        </row>
        <row r="6083">
          <cell r="A6083" t="str">
            <v>15.068.010-0</v>
          </cell>
          <cell r="B6083" t="str">
            <v>PREPARO E ASSENT. DE CAVALETE, PADRAO NORMAL CEDAE, C/DIAM.DE 3/4", EXCL. FORN. DE TUBOS, PECAS E REGISTROS</v>
          </cell>
          <cell r="C6083" t="str">
            <v>UN</v>
          </cell>
        </row>
        <row r="6084">
          <cell r="A6084" t="str">
            <v>15.068.015-0</v>
          </cell>
          <cell r="B6084" t="str">
            <v>PREPARO E ASSENT. DE CAVALETE, PADRAO NORMAL CEDAE, C/DIAM.DE 1", EXCL. FORN. DE TUBOS, PECAS E REGISTROS</v>
          </cell>
          <cell r="C6084" t="str">
            <v>UN</v>
          </cell>
        </row>
        <row r="6085">
          <cell r="A6085" t="str">
            <v>15.068.020-0</v>
          </cell>
          <cell r="B6085" t="str">
            <v>PREPARO E ASSENT. DE CAVALETE, PADRAO NORMAL CEDAE, C/DIAM.DE 1.1/2", EXCL. FORN. DE TUBOS, PECAS E REGISTROS</v>
          </cell>
          <cell r="C6085" t="str">
            <v>UN</v>
          </cell>
        </row>
        <row r="6086">
          <cell r="A6086" t="str">
            <v>15.068.025-0</v>
          </cell>
          <cell r="B6086" t="str">
            <v>PREPARO E ASSENT. DE CAVALETE, PADRAO NORMAL CEDAE, C/DIAM.DE 2", EXCL. FORN. DE TUBOS, PECAS E REGISTROS</v>
          </cell>
          <cell r="C6086" t="str">
            <v>UN</v>
          </cell>
        </row>
        <row r="6087">
          <cell r="A6087" t="str">
            <v>15.068.030-0</v>
          </cell>
          <cell r="B6087" t="str">
            <v>PREPARO E ASSENT. DE CAVALETE, PADRAO PROFACE CEDAE, TIPO "A", EXCL. FORN. DE TUBOS, PECAS E REGISTROS</v>
          </cell>
          <cell r="C6087" t="str">
            <v>UN</v>
          </cell>
        </row>
        <row r="6088">
          <cell r="A6088" t="str">
            <v>15.068.035-0</v>
          </cell>
          <cell r="B6088" t="str">
            <v>PREPARO E ASSENT. DE CAVALETE, PADRAO PROFACE CEDAE, TIPO "B", EXCL. FORN. DE TUBOS, PECAS E REGISTROS</v>
          </cell>
          <cell r="C6088" t="str">
            <v>UN</v>
          </cell>
        </row>
        <row r="6089">
          <cell r="A6089" t="str">
            <v>15.068.040-0</v>
          </cell>
          <cell r="B6089" t="str">
            <v>PREPARO E ASSENT. DE CAVALETE, TIPO KIT PVC, C/DIAM. DE 1/2", EXCL. FORN. DO MAT.</v>
          </cell>
          <cell r="C6089" t="str">
            <v>UN</v>
          </cell>
        </row>
        <row r="6090">
          <cell r="A6090" t="str">
            <v>15.068.045-0</v>
          </cell>
          <cell r="B6090" t="str">
            <v>PREPARO E ASSENT. DE CAVALETE, TIPO KIT PVC, C/DIAM. DE 3/4", EXCL. FORN. DO MAT.</v>
          </cell>
          <cell r="C6090" t="str">
            <v>UN</v>
          </cell>
        </row>
        <row r="6091">
          <cell r="A6091" t="str">
            <v>15.068.050-0</v>
          </cell>
          <cell r="B6091" t="str">
            <v>ASSENTAMENTO OU TRANSFERENCIA DE RAMAL PREDIAL DE AGUA PEAD20MM OU PVC 1/2", LIGADO EM DISTRIB. PVC</v>
          </cell>
          <cell r="C6091" t="str">
            <v>UN</v>
          </cell>
        </row>
        <row r="6092">
          <cell r="A6092" t="str">
            <v>15.068.055-0</v>
          </cell>
          <cell r="B6092" t="str">
            <v>ASSENTAMENTO OU TRANSFERENCIA DE RAMAL PREDIAL DE AGUA PEAD20MM OU PVC 1/2", LIGADO EM DISTRIB. FºFº</v>
          </cell>
          <cell r="C6092" t="str">
            <v>UN</v>
          </cell>
        </row>
        <row r="6093">
          <cell r="A6093" t="str">
            <v>15.068.060-0</v>
          </cell>
          <cell r="B6093" t="str">
            <v>ASSENTAMENTO OU TRANSFERENCIA DE RAMAL PREDIAL DE AGUA PEAD32MM OU PVC 3/4", LIGADO EM DISTRIB. PVC</v>
          </cell>
          <cell r="C6093" t="str">
            <v>UN</v>
          </cell>
        </row>
        <row r="6094">
          <cell r="A6094" t="str">
            <v>15.068.065-0</v>
          </cell>
          <cell r="B6094" t="str">
            <v>ASSENTAMENTO OU TRANSFERENCIA DE RAMAL PREDIAL DE AGUA PEAD20MM OU PVC 3/4", LIGADO EM DISTRIB. FºFº</v>
          </cell>
          <cell r="C6094" t="str">
            <v>UN</v>
          </cell>
        </row>
        <row r="6095">
          <cell r="A6095" t="str">
            <v>15.068.070-0</v>
          </cell>
          <cell r="B6095" t="str">
            <v>ASSENTAMENTO OU TRANSFERENCIA DE RAMAL PREDIAL DE AGUA PVC 1", LIGADO EM DISTRIB. PVC</v>
          </cell>
          <cell r="C6095" t="str">
            <v>UN</v>
          </cell>
        </row>
        <row r="6096">
          <cell r="A6096" t="str">
            <v>15.068.075-0</v>
          </cell>
          <cell r="B6096" t="str">
            <v>ASSENTAMENTO OU TRANSFERENCIA DE RAMAL PREDIAL DE AGUA PVC 1", LIGADO EM DISTRIB. FºFº</v>
          </cell>
          <cell r="C6096" t="str">
            <v>UN</v>
          </cell>
        </row>
        <row r="6097">
          <cell r="A6097" t="str">
            <v>15.068.080-0</v>
          </cell>
          <cell r="B6097" t="str">
            <v>ASSENTAMENTO OU TRANSFERENCIA DE RAMAL PREDIAL DE AGUA PVC 1.1/2" OU 2", LIGADO EM DISTRIB. PVC ATE 75MM</v>
          </cell>
          <cell r="C6097" t="str">
            <v>UN</v>
          </cell>
        </row>
        <row r="6098">
          <cell r="A6098" t="str">
            <v>15.068.085-0</v>
          </cell>
          <cell r="B6098" t="str">
            <v>ASSENTAMENTO OU TRANSFERENCIA DE RAMAL PREDIAL DE AGUA PVC 1.1/2" OU 2", LIGADO EM DISTRIB. PVC DE 100 A 250MM</v>
          </cell>
          <cell r="C6098" t="str">
            <v>UN</v>
          </cell>
        </row>
        <row r="6099">
          <cell r="A6099" t="str">
            <v>15.068.090-0</v>
          </cell>
          <cell r="B6099" t="str">
            <v>ASSENTAMENTO OU TRANSFERENCIA DE RAMAL PREDIAL DE AGUA PVC 1.1/2" OU 2", LIGADO EM DISTRIB. FºFº K7 OU K9 ATE 100MM</v>
          </cell>
          <cell r="C6099" t="str">
            <v>UN</v>
          </cell>
        </row>
        <row r="6100">
          <cell r="A6100" t="str">
            <v>15.068.095-0</v>
          </cell>
          <cell r="B6100" t="str">
            <v>ASSENTAMENTO OU TRANSFERENCIA DE RAMAL PREDIAL DE AGUA PVC 1.1/2" OU 2", LIGADO EM DISTRIB. FºFº K7 OU K9 ACIMA 100MM</v>
          </cell>
          <cell r="C6100" t="str">
            <v>UN</v>
          </cell>
        </row>
        <row r="6101">
          <cell r="A6101" t="str">
            <v>15.068.999-0</v>
          </cell>
          <cell r="B6101" t="str">
            <v>INDICE DA FAMILIA</v>
          </cell>
        </row>
        <row r="6102">
          <cell r="A6102" t="str">
            <v>15.069.001-0</v>
          </cell>
          <cell r="B6102" t="str">
            <v>INTERVENCAO NO RAMAL CONFORME ESPEC. CEDAE, C/DIAM. DE 1/2"</v>
          </cell>
          <cell r="C6102" t="str">
            <v>UN</v>
          </cell>
        </row>
        <row r="6103">
          <cell r="A6103" t="str">
            <v>15.069.010-0</v>
          </cell>
          <cell r="B6103" t="str">
            <v>INTERVENCAO NO RAMAL CONFORME ESPEC. CEDAE, C/DIAM. DE 3/4"</v>
          </cell>
          <cell r="C6103" t="str">
            <v>UN</v>
          </cell>
        </row>
        <row r="6104">
          <cell r="A6104" t="str">
            <v>15.069.020-0</v>
          </cell>
          <cell r="B6104" t="str">
            <v>INTERVENCAO NO RAMAL CONFORME ESPEC. CEDAE, C/DIAM. DE 1"</v>
          </cell>
          <cell r="C6104" t="str">
            <v>UN</v>
          </cell>
        </row>
        <row r="6105">
          <cell r="A6105" t="str">
            <v>15.069.999-0</v>
          </cell>
          <cell r="B6105" t="str">
            <v>INDICE DA FAMILIA</v>
          </cell>
        </row>
        <row r="6106">
          <cell r="A6106" t="str">
            <v>15.070.010-0</v>
          </cell>
          <cell r="B6106" t="str">
            <v>LIGACAO DE AGUAS PLUVIAIS OU DOMICILIARES SERVIDAS A REDE PUBL. EM LOGRADOUROS S/PAVIMENT., C/LARG. ATE 14,00M</v>
          </cell>
          <cell r="C6106" t="str">
            <v>UN</v>
          </cell>
        </row>
        <row r="6107">
          <cell r="A6107" t="str">
            <v>15.070.011-0</v>
          </cell>
          <cell r="B6107" t="str">
            <v>LIGACAO DE AGUAS PLUVIAIS OU DOMICILIARES SERVIDAS A REDE PUBL. EM LOGRADOUROS S/PAVIMENT., C/LARG. ACIMA DE 14,00M</v>
          </cell>
          <cell r="C6107" t="str">
            <v>UN</v>
          </cell>
        </row>
        <row r="6108">
          <cell r="A6108" t="str">
            <v>15.070.012-0</v>
          </cell>
          <cell r="B6108" t="str">
            <v>LIGACAO DE AGUAS PLUVIAIS OU DOMICILIARES SERVIDAS A REDE PUBL. EM LOGRADOUROS PAVIMENTADOS, C/LARG. ATE 14,00M</v>
          </cell>
          <cell r="C6108" t="str">
            <v>UN</v>
          </cell>
        </row>
        <row r="6109">
          <cell r="A6109" t="str">
            <v>15.070.013-0</v>
          </cell>
          <cell r="B6109" t="str">
            <v>LIGACAO DE AGUAS PLUVIAIS OU DOMICILIARES SERVIDAS A REDE PUBL. EM LOGRADOUROS PAVIMENTADOS, C/LARG. ACIMA DE 14,00M</v>
          </cell>
          <cell r="C6109" t="str">
            <v>UN</v>
          </cell>
        </row>
        <row r="6110">
          <cell r="A6110" t="str">
            <v>15.070.999-0</v>
          </cell>
          <cell r="B6110" t="str">
            <v>FAMILIA 15.070LIGACAO AGUAS PLUVIAIS.</v>
          </cell>
        </row>
        <row r="6111">
          <cell r="A6111" t="str">
            <v>15.071.010-0</v>
          </cell>
          <cell r="B6111" t="str">
            <v>LIGACOES DE AGUAS PLUVIAIS OU DOMICILIARES SERVIDAS A SARJETA</v>
          </cell>
          <cell r="C6111" t="str">
            <v>UN</v>
          </cell>
        </row>
        <row r="6112">
          <cell r="A6112" t="str">
            <v>15.071.011-0</v>
          </cell>
          <cell r="B6112" t="str">
            <v>LIGACAO DE AGUAS PLUVIAIS OU DOMICILIARES SERVIDAS A VALA</v>
          </cell>
          <cell r="C6112" t="str">
            <v>UN</v>
          </cell>
        </row>
        <row r="6113">
          <cell r="A6113" t="str">
            <v>15.071.012-1</v>
          </cell>
          <cell r="B6113" t="str">
            <v>LIGACAO DE AGUAS PLUVIAIS OU DOMICILIARES SERVIDAS A REDE PUBL., NO CASO DESTA ESTAR LOCALIZADA SOB O PASSEIO</v>
          </cell>
          <cell r="C6113" t="str">
            <v>UN</v>
          </cell>
        </row>
        <row r="6114">
          <cell r="A6114" t="str">
            <v>15.071.999-0</v>
          </cell>
          <cell r="B6114" t="str">
            <v>FAMILIA 15.071LIGACAO AGUAS PLUVIAIS DOMICILIARES.</v>
          </cell>
        </row>
        <row r="6115">
          <cell r="A6115" t="str">
            <v>15.075.010-0</v>
          </cell>
          <cell r="B6115" t="str">
            <v>LIGACAO EM TUBUL. PVC, P/ESGOTO, C/DIAM. DE 100MM</v>
          </cell>
          <cell r="C6115" t="str">
            <v>UN</v>
          </cell>
        </row>
        <row r="6116">
          <cell r="A6116" t="str">
            <v>15.075.011-0</v>
          </cell>
          <cell r="B6116" t="str">
            <v>LIGACAO EM TUBUL. PVC, P/ESGOTO, C/DIAM. DE 150MM</v>
          </cell>
          <cell r="C6116" t="str">
            <v>UN</v>
          </cell>
        </row>
        <row r="6117">
          <cell r="A6117" t="str">
            <v>15.075.999-0</v>
          </cell>
          <cell r="B6117" t="str">
            <v>FAMILIA 15.075LIGACAO TUB.F.F.P/ESGOTO.</v>
          </cell>
        </row>
        <row r="6118">
          <cell r="A6118" t="str">
            <v>15.076.010-0</v>
          </cell>
          <cell r="B6118" t="str">
            <v>LIGACAO EM TUBUL. FºFº, P/ESGOTO, C/DIAM. DE 100MM</v>
          </cell>
          <cell r="C6118" t="str">
            <v>UN</v>
          </cell>
        </row>
        <row r="6119">
          <cell r="A6119" t="str">
            <v>15.076.011-0</v>
          </cell>
          <cell r="B6119" t="str">
            <v>LIGACAO EM TUBUL. FºFº, P/ESGOTO, C/DIAM. DE 150MM</v>
          </cell>
          <cell r="C6119" t="str">
            <v>UN</v>
          </cell>
        </row>
        <row r="6120">
          <cell r="A6120" t="str">
            <v>15.076.999-0</v>
          </cell>
          <cell r="B6120" t="str">
            <v>FAMILIA 15.076</v>
          </cell>
          <cell r="C6120" t="str">
            <v>0</v>
          </cell>
        </row>
        <row r="6121">
          <cell r="A6121" t="str">
            <v>15.080.010-0</v>
          </cell>
          <cell r="B6121" t="str">
            <v>LIGACAO DE ESGOTO EM MANILHA CERAM., C/DIAM. DE 100MM</v>
          </cell>
          <cell r="C6121" t="str">
            <v>UN</v>
          </cell>
        </row>
        <row r="6122">
          <cell r="A6122" t="str">
            <v>15.080.011-0</v>
          </cell>
          <cell r="B6122" t="str">
            <v>LIGACAO DE ESGOTO EM MANILHA CERAM., C/DIAM. DE 150MM</v>
          </cell>
          <cell r="C6122" t="str">
            <v>UN</v>
          </cell>
        </row>
        <row r="6123">
          <cell r="A6123" t="str">
            <v>15.080.012-0</v>
          </cell>
          <cell r="B6123" t="str">
            <v>LIGACAO DE ESGOTO EM MANILHA CERAM., C/DIAM. DE 200MM</v>
          </cell>
          <cell r="C6123" t="str">
            <v>UN</v>
          </cell>
        </row>
        <row r="6124">
          <cell r="A6124" t="str">
            <v>15.080.020-0</v>
          </cell>
          <cell r="B6124" t="str">
            <v>LIGACAO DE AGUA E ESGOTO, A REDE PUBL., DE RESIDENCIA PADRAOCEHAB</v>
          </cell>
          <cell r="C6124" t="str">
            <v>UN</v>
          </cell>
        </row>
        <row r="6125">
          <cell r="A6125" t="str">
            <v>15.080.999-0</v>
          </cell>
          <cell r="B6125" t="str">
            <v>FAMILIA 15.080LIGACAO ESGOTO EM MANILHA.</v>
          </cell>
        </row>
        <row r="6126">
          <cell r="A6126" t="str">
            <v>CATEGORIA 16 - COBERTURAS, ISOLAMENTOS E IMPERMEABILIZAÇÕES</v>
          </cell>
        </row>
        <row r="6128">
          <cell r="A6128" t="str">
            <v>16.001.050-0</v>
          </cell>
          <cell r="B6128" t="str">
            <v>MADEIRAMENTO P/COBERT. EM DUAS AGUAS, EM TELHAS CERAM., EM MACARANDUBA SERRADA</v>
          </cell>
          <cell r="C6128" t="str">
            <v>M2</v>
          </cell>
        </row>
        <row r="6129">
          <cell r="A6129" t="str">
            <v>16.001.051-0</v>
          </cell>
          <cell r="B6129" t="str">
            <v>MADEIRAMENTO P/COBERT. EM DUAS AGUAS, EM TELHAS CERAM., EM MACARANDUBA APARELHADA</v>
          </cell>
          <cell r="C6129" t="str">
            <v>M2</v>
          </cell>
        </row>
        <row r="6130">
          <cell r="A6130" t="str">
            <v>16.001.055-0</v>
          </cell>
          <cell r="B6130" t="str">
            <v>MADEIRAMENTO P/COBERT. EM QUATRO OU MAIS AGUAS, EM TELHAS CERAM., EM MACARANDUBA SERRADA</v>
          </cell>
          <cell r="C6130" t="str">
            <v>M2</v>
          </cell>
        </row>
        <row r="6131">
          <cell r="A6131" t="str">
            <v>16.001.056-0</v>
          </cell>
          <cell r="B6131" t="str">
            <v>MADEIRAMENTO P/COBERT. EM QUATRO OU MAIS AGUAS, EM TELHAS CERAM., EM MACARANDUBA APARELHADA</v>
          </cell>
          <cell r="C6131" t="str">
            <v>M2</v>
          </cell>
        </row>
        <row r="6132">
          <cell r="A6132" t="str">
            <v>16.001.060-0</v>
          </cell>
          <cell r="B6132" t="str">
            <v>MADEIRAMENTO P/COBERT. EM TELHAS ONDULADAS, EM MACARANDUDA SERRADA</v>
          </cell>
          <cell r="C6132" t="str">
            <v>M2</v>
          </cell>
        </row>
        <row r="6133">
          <cell r="A6133" t="str">
            <v>16.001.061-0</v>
          </cell>
          <cell r="B6133" t="str">
            <v>MADEIRAMENTO P/COBERT. EM TELHAS ONDULADAS, EM MACARANDUBA APARELHADA</v>
          </cell>
          <cell r="C6133" t="str">
            <v>M2</v>
          </cell>
        </row>
        <row r="6134">
          <cell r="A6134" t="str">
            <v>16.001.065-0</v>
          </cell>
          <cell r="B6134" t="str">
            <v>TESOURA COMPLETA EM MACARANDUBA SERRADA, P/VAO DE 4,00M</v>
          </cell>
          <cell r="C6134" t="str">
            <v>UN</v>
          </cell>
        </row>
        <row r="6135">
          <cell r="A6135" t="str">
            <v>16.001.066-0</v>
          </cell>
          <cell r="B6135" t="str">
            <v>TESOURA COMPLETA EM MACARANDUBA APARELHADA, P/VAO DE 4,00M</v>
          </cell>
          <cell r="C6135" t="str">
            <v>UN</v>
          </cell>
        </row>
        <row r="6136">
          <cell r="A6136" t="str">
            <v>16.001.067-0</v>
          </cell>
          <cell r="B6136" t="str">
            <v>TESOURA COMPLETA EM MACARANDUBA SERRADA, P/VAO DE 5,00M</v>
          </cell>
          <cell r="C6136" t="str">
            <v>UN</v>
          </cell>
        </row>
        <row r="6137">
          <cell r="A6137" t="str">
            <v>16.001.068-0</v>
          </cell>
          <cell r="B6137" t="str">
            <v>TESOURA COMPLETA EM MACARANDUBA APARELHADA, P/VAO DE 5,00M</v>
          </cell>
          <cell r="C6137" t="str">
            <v>UN</v>
          </cell>
        </row>
        <row r="6138">
          <cell r="A6138" t="str">
            <v>16.001.069-0</v>
          </cell>
          <cell r="B6138" t="str">
            <v>TESOURA COMPLETA EM MACARANDUBA SERRADA, P/VAO DE 6,00M</v>
          </cell>
          <cell r="C6138" t="str">
            <v>UN</v>
          </cell>
        </row>
        <row r="6139">
          <cell r="A6139" t="str">
            <v>16.001.070-0</v>
          </cell>
          <cell r="B6139" t="str">
            <v>TESOURA COMPLETA EM MACARANDUBA APARELHADA, P/VAO DE 6,00M</v>
          </cell>
          <cell r="C6139" t="str">
            <v>UN</v>
          </cell>
        </row>
        <row r="6140">
          <cell r="A6140" t="str">
            <v>16.001.071-0</v>
          </cell>
          <cell r="B6140" t="str">
            <v>TESOURA COMPLETA EM MACARANDUBA SERRADA, P/VAO DE 7,00M</v>
          </cell>
          <cell r="C6140" t="str">
            <v>UN</v>
          </cell>
        </row>
        <row r="6141">
          <cell r="A6141" t="str">
            <v>16.001.072-0</v>
          </cell>
          <cell r="B6141" t="str">
            <v>TESOURA COMPLETA EM MACARANDUBA APARELHADA, P/VAO DE 7,00M</v>
          </cell>
          <cell r="C6141" t="str">
            <v>UN</v>
          </cell>
        </row>
        <row r="6142">
          <cell r="A6142" t="str">
            <v>16.001.073-0</v>
          </cell>
          <cell r="B6142" t="str">
            <v>TESOURA COMPLETA EM MACARANDUBA SERRADA, P/VAO DE 8,00M</v>
          </cell>
          <cell r="C6142" t="str">
            <v>UN</v>
          </cell>
        </row>
        <row r="6143">
          <cell r="A6143" t="str">
            <v>16.001.074-0</v>
          </cell>
          <cell r="B6143" t="str">
            <v>TESOURA COMPLETA EM MACARANDUBA APARELHADA, P/VAO DE 8,00M</v>
          </cell>
          <cell r="C6143" t="str">
            <v>UN</v>
          </cell>
        </row>
        <row r="6144">
          <cell r="A6144" t="str">
            <v>16.001.075-0</v>
          </cell>
          <cell r="B6144" t="str">
            <v>TESOURA COMPLETA EM MACARANDUBA SERRADA, P/VAO DE 9,00M</v>
          </cell>
          <cell r="C6144" t="str">
            <v>UN</v>
          </cell>
        </row>
        <row r="6145">
          <cell r="A6145" t="str">
            <v>16.001.076-0</v>
          </cell>
          <cell r="B6145" t="str">
            <v>TESOURA COMPLETA EM MACARANDUBA APARELHADA, P/VAO DE 9,00M</v>
          </cell>
          <cell r="C6145" t="str">
            <v>UN</v>
          </cell>
        </row>
        <row r="6146">
          <cell r="A6146" t="str">
            <v>16.001.077-0</v>
          </cell>
          <cell r="B6146" t="str">
            <v>TESOURA COMPLETA EM MACARANDUBA SERRADA, P/VAO DE 10,00M</v>
          </cell>
          <cell r="C6146" t="str">
            <v>UN</v>
          </cell>
        </row>
        <row r="6147">
          <cell r="A6147" t="str">
            <v>16.001.078-0</v>
          </cell>
          <cell r="B6147" t="str">
            <v>TESOURA COMPLETA EM MACARANDUBA APARELHADA, P/VAO DE 10,00M</v>
          </cell>
          <cell r="C6147" t="str">
            <v>UN</v>
          </cell>
        </row>
        <row r="6148">
          <cell r="A6148" t="str">
            <v>16.001.079-0</v>
          </cell>
          <cell r="B6148" t="str">
            <v>TESOURA COMPLETA EM MACARANDUBA SERRADA, P/VAO DE 11,00M</v>
          </cell>
          <cell r="C6148" t="str">
            <v>UN</v>
          </cell>
        </row>
        <row r="6149">
          <cell r="A6149" t="str">
            <v>16.001.080-0</v>
          </cell>
          <cell r="B6149" t="str">
            <v>TESOURA COMPLETA EM MACARANDUBA APARELHADA, P/VAO DE 11,00M</v>
          </cell>
          <cell r="C6149" t="str">
            <v>UN</v>
          </cell>
        </row>
        <row r="6150">
          <cell r="A6150" t="str">
            <v>16.001.081-0</v>
          </cell>
          <cell r="B6150" t="str">
            <v>TESOURA COMPLETA EM MACARANDUBA SERRADA, P/VAO DE 12,00M</v>
          </cell>
          <cell r="C6150" t="str">
            <v>UN</v>
          </cell>
        </row>
        <row r="6151">
          <cell r="A6151" t="str">
            <v>16.001.082-0</v>
          </cell>
          <cell r="B6151" t="str">
            <v>TESOURA COMPLETA EM MACARANDUBA APARELHADA, P/VAO DE 12,00M</v>
          </cell>
          <cell r="C6151" t="str">
            <v>UN</v>
          </cell>
        </row>
        <row r="6152">
          <cell r="A6152" t="str">
            <v>16.001.083-0</v>
          </cell>
          <cell r="B6152" t="str">
            <v>TESOURA COMPLETA EM MACARANDUBA SERRADA, P/VAO DE 14,00M</v>
          </cell>
          <cell r="C6152" t="str">
            <v>UN</v>
          </cell>
        </row>
        <row r="6153">
          <cell r="A6153" t="str">
            <v>16.001.084-0</v>
          </cell>
          <cell r="B6153" t="str">
            <v>TESOURA COMPLETA EM MACARANDUBA APARELHADA, P/VAO DE 14,00M</v>
          </cell>
          <cell r="C6153" t="str">
            <v>UN</v>
          </cell>
        </row>
        <row r="6154">
          <cell r="A6154" t="str">
            <v>16.001.085-0</v>
          </cell>
          <cell r="B6154" t="str">
            <v>PONTALETE DE MACARANDUBA SERRADA, DE 3" X 3", VERT. E HORIZ., P/COBERT. DE TELHAS CERAM.</v>
          </cell>
          <cell r="C6154" t="str">
            <v>M2</v>
          </cell>
        </row>
        <row r="6155">
          <cell r="A6155" t="str">
            <v>16.001.086-0</v>
          </cell>
          <cell r="B6155" t="str">
            <v>PONTALETE DE MACARANDUBA SERRADA, DE 3" X 3", VERT. E HORIZ., P/COBERT. DE TELHAS ONDULADAS</v>
          </cell>
          <cell r="C6155" t="str">
            <v>M2</v>
          </cell>
        </row>
        <row r="6156">
          <cell r="A6156" t="str">
            <v>16.001.087-0</v>
          </cell>
          <cell r="B6156" t="str">
            <v>TERCA DE MACARANDUBA SERRADA, EM PECAS DE 3" X 3", P/COBERT.DE QUALQUER TIPO</v>
          </cell>
          <cell r="C6156" t="str">
            <v>M</v>
          </cell>
        </row>
        <row r="6157">
          <cell r="A6157" t="str">
            <v>16.001.088-0</v>
          </cell>
          <cell r="B6157" t="str">
            <v>TERCA DE MACARANDUBA APARELHADA, EM PECAS DE 3" X 3", P/COBERT. DE QUALQUER TIPO</v>
          </cell>
          <cell r="C6157" t="str">
            <v>M</v>
          </cell>
        </row>
        <row r="6158">
          <cell r="A6158" t="str">
            <v>16.001.089-0</v>
          </cell>
          <cell r="B6158" t="str">
            <v>TERCA DE MACARANDUBA SERRADA, EM PECAS DE 3" X 4.1/2", P/COBERT. DE QUALQUER TIPO</v>
          </cell>
          <cell r="C6158" t="str">
            <v>M</v>
          </cell>
        </row>
        <row r="6159">
          <cell r="A6159" t="str">
            <v>16.001.090-0</v>
          </cell>
          <cell r="B6159" t="str">
            <v>TERCA DE MACARANDUBA APARELHADA, EM PECAS DE 3" X 4.1/2", P/COBERT. DE QUALQUER TIPO</v>
          </cell>
          <cell r="C6159" t="str">
            <v>M</v>
          </cell>
        </row>
        <row r="6160">
          <cell r="A6160" t="str">
            <v>16.001.091-0</v>
          </cell>
          <cell r="B6160" t="str">
            <v>TERCA DE MACARANDUBA SERRADA, EM PECAS DE 3" X 6", P/COBERT.DE QUALQUER TIPO</v>
          </cell>
          <cell r="C6160" t="str">
            <v>M</v>
          </cell>
        </row>
        <row r="6161">
          <cell r="A6161" t="str">
            <v>16.001.092-0</v>
          </cell>
          <cell r="B6161" t="str">
            <v>TERCA DE MACARANDUBA APARELHADA, EM PECAS DE 3" X 6", P/COBERT. DE QUALQUER TIPO</v>
          </cell>
          <cell r="C6161" t="str">
            <v>M</v>
          </cell>
        </row>
        <row r="6162">
          <cell r="A6162" t="str">
            <v>16.001.093-0</v>
          </cell>
          <cell r="B6162" t="str">
            <v>TERCA DE MACARANDUBA SERRADA, EM PECAS DE 3" X 9", P/COBERT.DE QUALQUER TIPO</v>
          </cell>
          <cell r="C6162" t="str">
            <v>M</v>
          </cell>
        </row>
        <row r="6163">
          <cell r="A6163" t="str">
            <v>16.001.094-0</v>
          </cell>
          <cell r="B6163" t="str">
            <v>TERCA DE MACARANDUBA APARELHADA, EM PECAS DE 3" X 9", P/COBERT. DE QUALQUER TIPO</v>
          </cell>
          <cell r="C6163" t="str">
            <v>M</v>
          </cell>
        </row>
        <row r="6164">
          <cell r="A6164" t="str">
            <v>16.001.095-0</v>
          </cell>
          <cell r="B6164" t="str">
            <v>CAIBRO DE MACARANDUBA SERRADA C/ 3" X 1.1/2"</v>
          </cell>
          <cell r="C6164" t="str">
            <v>M</v>
          </cell>
        </row>
        <row r="6165">
          <cell r="A6165" t="str">
            <v>16.001.096-0</v>
          </cell>
          <cell r="B6165" t="str">
            <v>CAIBRO DE MACARANDUBA APARELHADA C/ 3" X 1.1/2"</v>
          </cell>
          <cell r="C6165" t="str">
            <v>M</v>
          </cell>
        </row>
        <row r="6166">
          <cell r="A6166" t="str">
            <v>16.001.097-0</v>
          </cell>
          <cell r="B6166" t="str">
            <v>CAIBRO DE MACARANDUBA SERRADA C/ 3" X 2"</v>
          </cell>
          <cell r="C6166" t="str">
            <v>M</v>
          </cell>
        </row>
        <row r="6167">
          <cell r="A6167" t="str">
            <v>16.001.098-0</v>
          </cell>
          <cell r="B6167" t="str">
            <v>CAIBRO DE MACARANDUBA APARELHADA C/ 3" X 2"</v>
          </cell>
          <cell r="C6167" t="str">
            <v>M</v>
          </cell>
        </row>
        <row r="6168">
          <cell r="A6168" t="str">
            <v>16.001.099-0</v>
          </cell>
          <cell r="B6168" t="str">
            <v>RIPA DE MACARANDUBA SERRADA DE 1,5 X 4CM</v>
          </cell>
          <cell r="C6168" t="str">
            <v>M</v>
          </cell>
        </row>
        <row r="6169">
          <cell r="A6169" t="str">
            <v>16.001.100-0</v>
          </cell>
          <cell r="B6169" t="str">
            <v>RIPA DE MACARANDUBA APARELHADA DE 1,5 X 4CM</v>
          </cell>
          <cell r="C6169" t="str">
            <v>M</v>
          </cell>
        </row>
        <row r="6170">
          <cell r="A6170" t="str">
            <v>16.001.500-0</v>
          </cell>
          <cell r="B6170" t="str">
            <v>UNIDADE DE REF. P/REFORMA OU EXEC. ESPECIAL DE MADEIRAM. DECOBERT.</v>
          </cell>
          <cell r="C6170" t="str">
            <v>UR</v>
          </cell>
        </row>
        <row r="6171">
          <cell r="A6171" t="str">
            <v>16.001.999-0</v>
          </cell>
          <cell r="B6171" t="str">
            <v>INDICE 16.001MADEIRAMENTO P/COBERTURA.</v>
          </cell>
        </row>
        <row r="6172">
          <cell r="A6172" t="str">
            <v>16.002.005-0</v>
          </cell>
          <cell r="B6172" t="str">
            <v>COBERTURA EM TELHAS FRANCESAS</v>
          </cell>
          <cell r="C6172" t="str">
            <v>M2</v>
          </cell>
        </row>
        <row r="6173">
          <cell r="A6173" t="str">
            <v>16.002.010-0</v>
          </cell>
          <cell r="B6173" t="str">
            <v>COBERTURA EM TELHAS COLONIAIS</v>
          </cell>
          <cell r="C6173" t="str">
            <v>M2</v>
          </cell>
        </row>
        <row r="6174">
          <cell r="A6174" t="str">
            <v>16.002.015-0</v>
          </cell>
          <cell r="B6174" t="str">
            <v>CUMEEIRA P/COBERT. EM TELHAS FRANCESAS OU COLONIAIS</v>
          </cell>
          <cell r="C6174" t="str">
            <v>M</v>
          </cell>
        </row>
        <row r="6175">
          <cell r="A6175" t="str">
            <v>16.002.025-0</v>
          </cell>
          <cell r="B6175" t="str">
            <v>CORDAO P/ARREMATE DE TELHADO EXECUTADO EM TELHAS COLONIAIS DUPLAS, PRESAS C/ARG.</v>
          </cell>
          <cell r="C6175" t="str">
            <v>M</v>
          </cell>
        </row>
        <row r="6176">
          <cell r="A6176" t="str">
            <v>16.002.500-0</v>
          </cell>
          <cell r="B6176" t="str">
            <v>UNIDADE DE REF. P/REFORMA OU EXEC. ESPECIAL DE COBERT. EM TELHAS CERAM.</v>
          </cell>
          <cell r="C6176" t="str">
            <v>UR</v>
          </cell>
        </row>
        <row r="6177">
          <cell r="A6177" t="str">
            <v>16.002.999-0</v>
          </cell>
          <cell r="B6177" t="str">
            <v>INDICE 16.002COBERTURAS(TELHAS)</v>
          </cell>
        </row>
        <row r="6178">
          <cell r="A6178" t="str">
            <v>16.003.004-0</v>
          </cell>
          <cell r="B6178" t="str">
            <v>CORDAO P/ARREMATE DE TELHADO, EXECUTADO C/ARG. DE CIM., AREIA E SAIBRO, NO TRACO 1:2:2</v>
          </cell>
          <cell r="C6178" t="str">
            <v>M</v>
          </cell>
        </row>
        <row r="6179">
          <cell r="A6179" t="str">
            <v>16.003.999-0</v>
          </cell>
          <cell r="B6179" t="str">
            <v>INDICE 16.003CORDAO P/ ARREMATE DE TELHADO.</v>
          </cell>
        </row>
        <row r="6180">
          <cell r="A6180" t="str">
            <v>16.004.001-0</v>
          </cell>
          <cell r="B6180" t="str">
            <v>COBERTURA EM TELHAS ONDULADAS DE CIM.-AMIANTO DE 6MM DE ESP.</v>
          </cell>
          <cell r="C6180" t="str">
            <v>M2</v>
          </cell>
        </row>
        <row r="6181">
          <cell r="A6181" t="str">
            <v>16.004.002-0</v>
          </cell>
          <cell r="B6181" t="str">
            <v>COBERTURA EM TELHAS ONDULADAS DE CIM.-AMIANTO DE 8MM DE ESP.</v>
          </cell>
          <cell r="C6181" t="str">
            <v>M2</v>
          </cell>
        </row>
        <row r="6182">
          <cell r="A6182" t="str">
            <v>16.004.003-1</v>
          </cell>
          <cell r="B6182" t="str">
            <v>COBERTURA HORIZ. EM TELHAS DE CIM.-AMIANTO, TIPO CALHA, C/ 49CM DE LARG.</v>
          </cell>
          <cell r="C6182" t="str">
            <v>M2</v>
          </cell>
        </row>
        <row r="6183">
          <cell r="A6183" t="str">
            <v>16.004.004-0</v>
          </cell>
          <cell r="B6183" t="str">
            <v>COBERTURA HORIZ. EM TELHAS DE CIM.-AMIANTO, TIPO CALHA, C/ 90CM DE LARG.</v>
          </cell>
          <cell r="C6183" t="str">
            <v>M2</v>
          </cell>
        </row>
        <row r="6184">
          <cell r="A6184" t="str">
            <v>16.004.005-0</v>
          </cell>
          <cell r="B6184" t="str">
            <v>COBERTURA EM TELHAS DE CIM.-AMIANTO DE ONDULACAO PEQUENA (24MM), C/ESP. DE 4MM</v>
          </cell>
          <cell r="C6184" t="str">
            <v>M2</v>
          </cell>
        </row>
        <row r="6185">
          <cell r="A6185" t="str">
            <v>16.004.006-0</v>
          </cell>
          <cell r="B6185" t="str">
            <v>CUMEEIRA NORMAL, P/TELHAS ONDULADAS DE 6 A 8MM DE ESP., EM CIM.-AMIANTO</v>
          </cell>
          <cell r="C6185" t="str">
            <v>M</v>
          </cell>
        </row>
        <row r="6186">
          <cell r="A6186" t="str">
            <v>16.004.007-0</v>
          </cell>
          <cell r="B6186" t="str">
            <v>CUMEEIRA, P/COBERT. "SHED", EM CIM.-AMIANTO</v>
          </cell>
          <cell r="C6186" t="str">
            <v>M</v>
          </cell>
        </row>
        <row r="6187">
          <cell r="A6187" t="str">
            <v>16.004.008-0</v>
          </cell>
          <cell r="B6187" t="str">
            <v>ESPIGAO EM CIM.-AMIANTO</v>
          </cell>
          <cell r="C6187" t="str">
            <v>M</v>
          </cell>
        </row>
        <row r="6188">
          <cell r="A6188" t="str">
            <v>16.004.009-0</v>
          </cell>
          <cell r="B6188" t="str">
            <v>RUFO EM CIM.-AMIANTO</v>
          </cell>
          <cell r="C6188" t="str">
            <v>M</v>
          </cell>
        </row>
        <row r="6189">
          <cell r="A6189" t="str">
            <v>16.004.011-0</v>
          </cell>
          <cell r="B6189" t="str">
            <v>CUMEEIRA NORMAL DE CIM.-AMIANTO, P/TELHA TIPO CALHA, C/ 49CMDE LARG.</v>
          </cell>
          <cell r="C6189" t="str">
            <v>M</v>
          </cell>
        </row>
        <row r="6190">
          <cell r="A6190" t="str">
            <v>16.004.012-0</v>
          </cell>
          <cell r="B6190" t="str">
            <v>CUMEEIRA NORMAL DE CIM.-AMIANTO, P/TELHA TIPO CALHA, C/ 90CMDE LARG.</v>
          </cell>
          <cell r="C6190" t="str">
            <v>M</v>
          </cell>
        </row>
        <row r="6191">
          <cell r="A6191" t="str">
            <v>16.004.013-0</v>
          </cell>
          <cell r="B6191" t="str">
            <v>CUMEEIRA ARTICULADA DE CIM.-AMIANTO, P/TELHA TIPO CALHA, C/49CM DE LARG.</v>
          </cell>
          <cell r="C6191" t="str">
            <v>M</v>
          </cell>
        </row>
        <row r="6192">
          <cell r="A6192" t="str">
            <v>16.004.014-0</v>
          </cell>
          <cell r="B6192" t="str">
            <v>CUMEEIRA ARTICULADA DE CIM.-AMIANTO, P/TELHA TIPO CALHA, C/C/ 90CM DE LARG.</v>
          </cell>
          <cell r="C6192" t="str">
            <v>M</v>
          </cell>
        </row>
        <row r="6193">
          <cell r="A6193" t="str">
            <v>16.004.050-0</v>
          </cell>
          <cell r="B6193" t="str">
            <v>CALHA DE BEIRAL, SEMI-CIRCULAR DE PVC, DN 125</v>
          </cell>
          <cell r="C6193" t="str">
            <v>M</v>
          </cell>
        </row>
        <row r="6194">
          <cell r="A6194" t="str">
            <v>16.004.055-0</v>
          </cell>
          <cell r="B6194" t="str">
            <v>CONDUTOR P/CALHA DE BEIRAL DE PVC, DN 88</v>
          </cell>
          <cell r="C6194" t="str">
            <v>M</v>
          </cell>
        </row>
        <row r="6195">
          <cell r="A6195" t="str">
            <v>16.004.500-0</v>
          </cell>
          <cell r="B6195" t="str">
            <v>UNIDADE DE REF. P/REFORMA OU EXECUCAO ESPECIAL DE COBERT. EMTELHAS DE CIM.-AMIANTO</v>
          </cell>
          <cell r="C6195" t="str">
            <v>UR</v>
          </cell>
        </row>
        <row r="6196">
          <cell r="A6196" t="str">
            <v>16.004.999-0</v>
          </cell>
          <cell r="B6196" t="str">
            <v>INDICE 16.004COBERTURA (CIM.AMIANTO)</v>
          </cell>
        </row>
        <row r="6197">
          <cell r="A6197" t="str">
            <v>16.005.001-0</v>
          </cell>
          <cell r="B6197" t="str">
            <v>COBERTURA EM TELHAS ONDULADAS DE ALUMINIO, 0,5MM DE ESP.</v>
          </cell>
          <cell r="C6197" t="str">
            <v>M2</v>
          </cell>
        </row>
        <row r="6198">
          <cell r="A6198" t="str">
            <v>16.005.004-0</v>
          </cell>
          <cell r="B6198" t="str">
            <v>COBERTURA EM TELHAS ONDULADAS DE ALUMINIO, 0,7MM DE ESP.</v>
          </cell>
          <cell r="C6198" t="str">
            <v>M2</v>
          </cell>
        </row>
        <row r="6199">
          <cell r="A6199" t="str">
            <v>16.005.005-0</v>
          </cell>
          <cell r="B6199" t="str">
            <v>CUMEEIRA DE ALUMINIO, ESP. DE 0,8MM, 0,30M DE ABA P/CADA LADO, P/TELHAS ONDULADAS</v>
          </cell>
          <cell r="C6199" t="str">
            <v>M</v>
          </cell>
        </row>
        <row r="6200">
          <cell r="A6200" t="str">
            <v>16.005.006-0</v>
          </cell>
          <cell r="B6200" t="str">
            <v>COBERTURA EM TELHAS TRAPEZOIDAIS DE ALUMINIO, 0,5MM DE ESP.</v>
          </cell>
          <cell r="C6200" t="str">
            <v>M2</v>
          </cell>
        </row>
        <row r="6201">
          <cell r="A6201" t="str">
            <v>16.005.007-0</v>
          </cell>
          <cell r="B6201" t="str">
            <v>COBERTURA EM TELHAS TRAPEZOIDAIS DE ALUMINIO, 0,7MM DE ESP.</v>
          </cell>
          <cell r="C6201" t="str">
            <v>M2</v>
          </cell>
        </row>
        <row r="6202">
          <cell r="A6202" t="str">
            <v>16.005.008-0</v>
          </cell>
          <cell r="B6202" t="str">
            <v>CUMEEIRA DE ALUMINIO, 0,8MM DE ESP., 0,30M DE ABA P/CADA LADO, P/ TELHAS TRAPEZOIDAIS</v>
          </cell>
          <cell r="C6202" t="str">
            <v>M</v>
          </cell>
        </row>
        <row r="6203">
          <cell r="A6203" t="str">
            <v>16.005.009-0</v>
          </cell>
          <cell r="B6203" t="str">
            <v>CALHA DE ALUMINIO 0,30M, EM CHAPA DE ESP. DE 0,8MM E DESENVOLVIMENTO DE 0,50M</v>
          </cell>
          <cell r="C6203" t="str">
            <v>M</v>
          </cell>
        </row>
        <row r="6204">
          <cell r="A6204" t="str">
            <v>16.005.010-0</v>
          </cell>
          <cell r="B6204" t="str">
            <v>CALHA DE ALUMINIO 0,18M, EM CHAPA DE ESP. DE 0,5MM E DE DESENVOLVIMENTO DE 0,30M</v>
          </cell>
          <cell r="C6204" t="str">
            <v>M</v>
          </cell>
        </row>
        <row r="6205">
          <cell r="A6205" t="str">
            <v>16.005.011-0</v>
          </cell>
          <cell r="B6205" t="str">
            <v>RUFO DE ALUMINIO EM CHAPA DE 0,8 X 500MM</v>
          </cell>
          <cell r="C6205" t="str">
            <v>M</v>
          </cell>
        </row>
        <row r="6206">
          <cell r="A6206" t="str">
            <v>16.005.500-0</v>
          </cell>
          <cell r="B6206" t="str">
            <v>UNIDADE DE REF. P/REFORMA OU EXEC. ESPECIAL DE COBERT. EM TELHAS DE ALUMINIO</v>
          </cell>
          <cell r="C6206" t="str">
            <v>UR</v>
          </cell>
        </row>
        <row r="6207">
          <cell r="A6207" t="str">
            <v>16.005.999-0</v>
          </cell>
          <cell r="B6207" t="str">
            <v>INDICE 16.005COBERTURA C/CHAPA ONDULADA ALUMINIO.</v>
          </cell>
        </row>
        <row r="6208">
          <cell r="A6208" t="str">
            <v>16.006.001-0</v>
          </cell>
          <cell r="B6208" t="str">
            <v>COBERTURA EM TELHAS ONDULADAS TRANSLUCIDAS DE POLICARBONATO,COMPR. ATE 6,00M E 1,20M DE LARG.</v>
          </cell>
          <cell r="C6208" t="str">
            <v>M2</v>
          </cell>
        </row>
        <row r="6209">
          <cell r="A6209" t="str">
            <v>16.006.500-0</v>
          </cell>
          <cell r="B6209" t="str">
            <v>UNIDADE DE REF. P/REFORMA OU EXEC. ESPECIAL DE COBERT. EM TELHAS OU PLACAS DE POLICARBONATO, POLIESTER, ETC</v>
          </cell>
          <cell r="C6209" t="str">
            <v>UR</v>
          </cell>
        </row>
        <row r="6210">
          <cell r="A6210" t="str">
            <v>16.006.999-0</v>
          </cell>
          <cell r="B6210" t="str">
            <v>INDICE 16.006COBERTURA TELHA ONDULADAS EM FIBERGLASS.</v>
          </cell>
        </row>
        <row r="6211">
          <cell r="A6211" t="str">
            <v>16.007.011-0</v>
          </cell>
          <cell r="B6211" t="str">
            <v>COBERTURA AUTO-PORTANTE EM CHAPA DE ACO ZINCADO, ESP. ATE 1MM, LARG. DE 0,90M, VAO LIVRE ATE 8,50M</v>
          </cell>
          <cell r="C6211" t="str">
            <v>M2</v>
          </cell>
        </row>
        <row r="6212">
          <cell r="A6212" t="str">
            <v>16.007.012-0</v>
          </cell>
          <cell r="B6212" t="str">
            <v>COBERTURA AUTO-PORTANTE EM CHAPA DE ACO ZINCADO PINTADO, ESP. ATE 1MM, LARG. DE 0,90M, VAO LIVRE ATE 8,50M</v>
          </cell>
          <cell r="C6212" t="str">
            <v>M2</v>
          </cell>
        </row>
        <row r="6213">
          <cell r="A6213" t="str">
            <v>16.007.013-0</v>
          </cell>
          <cell r="B6213" t="str">
            <v>COBERTURA AUTO-PORTANTE EM CHAPA DE ACO ZINCADO, LARG. DE 0,90M, P/VAO LIVRE DE 8,51 A 13,50M</v>
          </cell>
          <cell r="C6213" t="str">
            <v>M2</v>
          </cell>
        </row>
        <row r="6214">
          <cell r="A6214" t="str">
            <v>16.007.014-0</v>
          </cell>
          <cell r="B6214" t="str">
            <v>COBERTURA AUTO-PORTANTE EM CHAPA DE ACO ZINCADO PINTADO, LARG. DE 0,90M, P/VAO LIVRE DE 8,51 A 13,50M</v>
          </cell>
          <cell r="C6214" t="str">
            <v>M2</v>
          </cell>
        </row>
        <row r="6215">
          <cell r="A6215" t="str">
            <v>16.007.015-0</v>
          </cell>
          <cell r="B6215" t="str">
            <v>COBERTURA AUTO-PORTANTE EM CHAPA DE ACO ZINCADO, LARG. DE 0,90M, P/VAO LIVRE DE 13,51 A 20,00M</v>
          </cell>
          <cell r="C6215" t="str">
            <v>M2</v>
          </cell>
        </row>
        <row r="6216">
          <cell r="A6216" t="str">
            <v>16.007.016-0</v>
          </cell>
          <cell r="B6216" t="str">
            <v>COBERTURA AUTO-PORTANTE EM CHAPA DE ACO ZINCADO PINTADO, LARG. DE 0,90M, P/VAO LIVRE DE 13,51 A 20,00M</v>
          </cell>
          <cell r="C6216" t="str">
            <v>M2</v>
          </cell>
        </row>
        <row r="6217">
          <cell r="A6217" t="str">
            <v>16.007.017-0</v>
          </cell>
          <cell r="B6217" t="str">
            <v>COBERTURA AUTO-PORTANTE EM CHAPA DE ACO ZINCADO, LARG. DE 0,90M, P/VAO LIVRE DE 20,01 A 22,00M</v>
          </cell>
          <cell r="C6217" t="str">
            <v>M2</v>
          </cell>
        </row>
        <row r="6218">
          <cell r="A6218" t="str">
            <v>16.007.018-0</v>
          </cell>
          <cell r="B6218" t="str">
            <v>COBERTURA AUTO-PORTANTE EM CHAPA DE ACO ZINCADO PINTADO, LARG. DE 0,90M, P/VAO LIVRE DE 20,01 A 22,00M</v>
          </cell>
          <cell r="C6218" t="str">
            <v>M2</v>
          </cell>
        </row>
        <row r="6219">
          <cell r="A6219" t="str">
            <v>16.007.019-0</v>
          </cell>
          <cell r="B6219" t="str">
            <v>COBERTURA AUTO-PORTANTE EM CHAPA DE ACO ZINCADO, LARG. DE 0,90M, P/VAO LIVRE DE 22,01 A 25,00M</v>
          </cell>
          <cell r="C6219" t="str">
            <v>M2</v>
          </cell>
        </row>
        <row r="6220">
          <cell r="A6220" t="str">
            <v>16.007.020-0</v>
          </cell>
          <cell r="B6220" t="str">
            <v>COBERTURA AUTO-PORTANTE EM CHAPA DE ACO ZINCADO PINTADO, LARG. DE 0,90M, P/VAO LIVRE DE 22,01 A 25,00M</v>
          </cell>
          <cell r="C6220" t="str">
            <v>M2</v>
          </cell>
        </row>
        <row r="6221">
          <cell r="A6221" t="str">
            <v>16.007.500-0</v>
          </cell>
          <cell r="B6221" t="str">
            <v>UNIDADE DE REF. P/REFORMA OU EXEC. ESPECIAL DE COBERT. DE ACO</v>
          </cell>
          <cell r="C6221" t="str">
            <v>UR</v>
          </cell>
        </row>
        <row r="6222">
          <cell r="A6222" t="str">
            <v>16.007.999-0</v>
          </cell>
          <cell r="B6222" t="str">
            <v>INDICE 16.007COBERTURA PLANA DE ACO.</v>
          </cell>
        </row>
        <row r="6223">
          <cell r="A6223" t="str">
            <v>16.008.001-0</v>
          </cell>
          <cell r="B6223" t="str">
            <v>CALHA EM CHAPA DE ACO GALV. Nº 26, C/ 25CM DE DESENVOLVIMENTO</v>
          </cell>
          <cell r="C6223" t="str">
            <v>M</v>
          </cell>
        </row>
        <row r="6224">
          <cell r="A6224" t="str">
            <v>16.008.500-0</v>
          </cell>
          <cell r="B6224" t="str">
            <v>UNIDADE DE REF. P/REFORMA OU EXEC. DE CONDUTORES DE COBRE, ACO GALV. OU OUTRO, P/AGUAS PLUVIAIS</v>
          </cell>
          <cell r="C6224" t="str">
            <v>UR</v>
          </cell>
        </row>
        <row r="6225">
          <cell r="A6225" t="str">
            <v>16.008.999-0</v>
          </cell>
          <cell r="B6225" t="str">
            <v>INDICE 16.008CALHA DE PLATIBANDA.</v>
          </cell>
        </row>
        <row r="6226">
          <cell r="A6226" t="str">
            <v>16.009.001-0</v>
          </cell>
          <cell r="B6226" t="str">
            <v>CALHA DE COBRE EM CHAPA, ESP. DE 0,8MM E DESENVOLVIMENTO DE0,30M</v>
          </cell>
          <cell r="C6226" t="str">
            <v>M</v>
          </cell>
        </row>
        <row r="6227">
          <cell r="A6227" t="str">
            <v>16.009.002-0</v>
          </cell>
          <cell r="B6227" t="str">
            <v>CALHA DE COBRE EM CHAPA, ESP. DE 0,8MM E DESENVOLVIMENTO DE0,50M</v>
          </cell>
          <cell r="C6227" t="str">
            <v>M</v>
          </cell>
        </row>
        <row r="6228">
          <cell r="A6228" t="str">
            <v>16.009.999-0</v>
          </cell>
          <cell r="B6228" t="str">
            <v>INDICE 16.009COLOCACAO COMEEIRA.</v>
          </cell>
        </row>
        <row r="6229">
          <cell r="A6229" t="str">
            <v>16.010.999-0</v>
          </cell>
          <cell r="B6229" t="str">
            <v>INDICE 16.010CAMBOTA DE FERRO.</v>
          </cell>
        </row>
        <row r="6230">
          <cell r="A6230" t="str">
            <v>16.011.999-0</v>
          </cell>
          <cell r="B6230" t="str">
            <v>INDICE 16.011CAPA DE ASFALTO.</v>
          </cell>
        </row>
        <row r="6231">
          <cell r="A6231" t="str">
            <v>16.012.999-0</v>
          </cell>
          <cell r="B6231" t="str">
            <v>INDICE 16.012IMPERMEABILIZACAO DE TERRACOS.</v>
          </cell>
        </row>
        <row r="6232">
          <cell r="A6232" t="str">
            <v>16.013.001-0</v>
          </cell>
          <cell r="B6232" t="str">
            <v>RETIRADA E RECOLOCACAO DE TELHAS FRANCESAS</v>
          </cell>
          <cell r="C6232" t="str">
            <v>M2</v>
          </cell>
        </row>
        <row r="6233">
          <cell r="A6233" t="str">
            <v>16.013.002-0</v>
          </cell>
          <cell r="B6233" t="str">
            <v>RETIRADA E RECOLOCACAO DE TELHAS COLONIAIS</v>
          </cell>
          <cell r="C6233" t="str">
            <v>M2</v>
          </cell>
        </row>
        <row r="6234">
          <cell r="A6234" t="str">
            <v>16.013.004-0</v>
          </cell>
          <cell r="B6234" t="str">
            <v>RETIRADA E RECOLOCACAO DE TELHAS DE CIM.-AMIANTO, TIPO CALHA, C/ 49CM DE LARG.</v>
          </cell>
          <cell r="C6234" t="str">
            <v>M2</v>
          </cell>
        </row>
        <row r="6235">
          <cell r="A6235" t="str">
            <v>16.013.005-0</v>
          </cell>
          <cell r="B6235" t="str">
            <v>RETIRADA E RECOLOCACAO DE TELHAS DE CIM.-AMIANTO ONDULADAS,TIPO CONVENCIONAL</v>
          </cell>
          <cell r="C6235" t="str">
            <v>M2</v>
          </cell>
        </row>
        <row r="6236">
          <cell r="A6236" t="str">
            <v>16.013.006-0</v>
          </cell>
          <cell r="B6236" t="str">
            <v>RETIRADA E RECOLOCACAO DE TELHAS DE CIM.-AMIANTO, TIPO CALHA, C/ 90CM DE LARG.</v>
          </cell>
          <cell r="C6236" t="str">
            <v>M2</v>
          </cell>
        </row>
        <row r="6237">
          <cell r="A6237" t="str">
            <v>16.013.999-0</v>
          </cell>
          <cell r="B6237" t="str">
            <v>INDICE DA FAMILIA</v>
          </cell>
        </row>
        <row r="6238">
          <cell r="A6238" t="str">
            <v>16.016.999-0</v>
          </cell>
          <cell r="B6238" t="str">
            <v>FAMILIA 16.016</v>
          </cell>
        </row>
        <row r="6239">
          <cell r="A6239" t="str">
            <v>16.018.999-0</v>
          </cell>
          <cell r="B6239" t="str">
            <v>INDICE DA FAMILIA</v>
          </cell>
        </row>
        <row r="6240">
          <cell r="A6240" t="str">
            <v>16.020.002-0</v>
          </cell>
          <cell r="B6240" t="str">
            <v>IMPERMEABILIZACAO DE TERRACO C/MANTA ASF. ELASTOMERICA, ESP.DE 4MM (SBS OU APP)</v>
          </cell>
          <cell r="C6240" t="str">
            <v>M2</v>
          </cell>
        </row>
        <row r="6241">
          <cell r="A6241" t="str">
            <v>16.020.500-0</v>
          </cell>
          <cell r="B6241" t="str">
            <v>UNIDADE DE REF. P/REFORMA OU EXEC. ESPECIAL DE IMPERMEABIL.</v>
          </cell>
          <cell r="C6241" t="str">
            <v>UR</v>
          </cell>
        </row>
        <row r="6242">
          <cell r="A6242" t="str">
            <v>16.020.999-0</v>
          </cell>
          <cell r="B6242" t="str">
            <v>INDICE DA FAMILIA</v>
          </cell>
        </row>
        <row r="6243">
          <cell r="A6243" t="str">
            <v>16.021.002-0</v>
          </cell>
          <cell r="B6243" t="str">
            <v>IMPERMEABILIZACAO DE LAJE P/TERRACO C/ASF. ELASTOMERICO (SBSOU APP), APLICADO A FRIO</v>
          </cell>
          <cell r="C6243" t="str">
            <v>M2</v>
          </cell>
        </row>
        <row r="6244">
          <cell r="A6244" t="str">
            <v>16.021.999-0</v>
          </cell>
          <cell r="B6244" t="str">
            <v>INDICE DA FAMILIA</v>
          </cell>
        </row>
        <row r="6245">
          <cell r="A6245" t="str">
            <v>16.022.003-0</v>
          </cell>
          <cell r="B6245" t="str">
            <v>IMPERMEABILIZACAO DE LAJE P/TERRACO, C/MANTA BUTILICA, ESP.DE 0,8MM</v>
          </cell>
          <cell r="C6245" t="str">
            <v>M2</v>
          </cell>
        </row>
        <row r="6246">
          <cell r="A6246" t="str">
            <v>16.022.004-0</v>
          </cell>
          <cell r="B6246" t="str">
            <v>IMPERMEABILIZACAO DE LAJE P/TERRACO C/MANTA DE PVC ESP. DE 0,8MM, EM PLANO HORIZ.</v>
          </cell>
          <cell r="C6246" t="str">
            <v>M2</v>
          </cell>
        </row>
        <row r="6247">
          <cell r="A6247" t="str">
            <v>16.022.005-0</v>
          </cell>
          <cell r="B6247" t="str">
            <v>IMPERMEABILIZACAO DE LAJE P/TERRACO, C/MANTA DE PVC, ESP. DE0,8MM, EM PLANO VERT.</v>
          </cell>
          <cell r="C6247" t="str">
            <v>M2</v>
          </cell>
        </row>
        <row r="6248">
          <cell r="A6248" t="str">
            <v>16.022.999-0</v>
          </cell>
          <cell r="B6248" t="str">
            <v>INDICE DA FAMILIA</v>
          </cell>
        </row>
        <row r="6249">
          <cell r="A6249" t="str">
            <v>16.023.004-0</v>
          </cell>
          <cell r="B6249" t="str">
            <v>IMPERMEABILIZACAO DE LAJE C/EMULSAO ACRIL. PURA, C/TELA DE POLIESTER, SOBRE CIM. CRISTALIZ., C/EMULSAO ADES. ACRIL.</v>
          </cell>
          <cell r="C6249" t="str">
            <v>M2</v>
          </cell>
        </row>
        <row r="6250">
          <cell r="A6250" t="str">
            <v>16.023.005-0</v>
          </cell>
          <cell r="B6250" t="str">
            <v>IMPERMEABILIZACAO DE LAJE C/EMULSAO ACRIL. ESTIRENADA, C/TELA, SOBRE CIM. CRISTALIZ., C/EMULSAO ADES. ACRIL.</v>
          </cell>
          <cell r="C6250" t="str">
            <v>M2</v>
          </cell>
        </row>
        <row r="6251">
          <cell r="A6251" t="str">
            <v>16.023.999-0</v>
          </cell>
          <cell r="B6251" t="str">
            <v>INDICE DA FAMILIA</v>
          </cell>
        </row>
        <row r="6252">
          <cell r="A6252" t="str">
            <v>16.024.004-0</v>
          </cell>
          <cell r="B6252" t="str">
            <v>IMPERMEABILIZACAO DE LAJES EXPOSTAS, S/PROT. MEC., C/MANTA PLAST.-ASF., C/ALMA DE POLIETILENO E FILME ALUMINIO FACE EXT.</v>
          </cell>
          <cell r="C6252" t="str">
            <v>M2</v>
          </cell>
        </row>
        <row r="6253">
          <cell r="A6253" t="str">
            <v>16.024.999-0</v>
          </cell>
          <cell r="B6253" t="str">
            <v>INDICE DA FAMILIA</v>
          </cell>
        </row>
        <row r="6254">
          <cell r="A6254" t="str">
            <v>16.025.010-0</v>
          </cell>
          <cell r="B6254" t="str">
            <v>IMPERMEABILIZACAO DE LAJE C/ASF. ELASTOMERICO (SBS OU APP),APLICADO A FRIO</v>
          </cell>
          <cell r="C6254" t="str">
            <v>M2</v>
          </cell>
        </row>
        <row r="6255">
          <cell r="A6255" t="str">
            <v>16.025.011-0</v>
          </cell>
          <cell r="B6255" t="str">
            <v>IMPERMEABILIZACAO DE LAJE C/TRANSITO INTENSO, C/ MANTA ASF.ELASTOMERICA, ESP. DE 4MM (SBS OU APP)</v>
          </cell>
          <cell r="C6255" t="str">
            <v>M2</v>
          </cell>
        </row>
        <row r="6256">
          <cell r="A6256" t="str">
            <v>16.025.999-0</v>
          </cell>
          <cell r="B6256" t="str">
            <v>INDICE DA FAMILIA</v>
          </cell>
        </row>
        <row r="6257">
          <cell r="A6257" t="str">
            <v>16.026.001-0</v>
          </cell>
          <cell r="B6257" t="str">
            <v>IMPERMEABILIZACAO DE RESERVATORIO, NAO SUJEITO A LENCOL FREATICO, USANDO CIM. CRISTALIZ. C/ EMULSAO ADES. ACRIL.</v>
          </cell>
          <cell r="C6257" t="str">
            <v>M2</v>
          </cell>
        </row>
        <row r="6258">
          <cell r="A6258" t="str">
            <v>16.026.002-0</v>
          </cell>
          <cell r="B6258" t="str">
            <v>IMPERMEABILIZACAO DE RESERVATORIO, SUJEITO A LENCOL FREATICO, USANDO CIM. CRISTALIZ. E LIQUIDO SELADOR MINERAL</v>
          </cell>
          <cell r="C6258" t="str">
            <v>M2</v>
          </cell>
        </row>
        <row r="6259">
          <cell r="A6259" t="str">
            <v>16.026.999-0</v>
          </cell>
          <cell r="B6259" t="str">
            <v>INDICE DA FAMILIA</v>
          </cell>
        </row>
        <row r="6260">
          <cell r="A6260" t="str">
            <v>16.027.001-0</v>
          </cell>
          <cell r="B6260" t="str">
            <v>IMPERMEABILIZACAO DE RESERVATORIO, NAO SUJEITO A LENCOL FREATICO, USANDO IMPERMEABILIZANTE LIQUIDO DE PEGA NORMAL</v>
          </cell>
          <cell r="C6260" t="str">
            <v>M2</v>
          </cell>
        </row>
        <row r="6261">
          <cell r="A6261" t="str">
            <v>16.027.999-0</v>
          </cell>
          <cell r="B6261" t="str">
            <v>INDICE DA FAMILIA</v>
          </cell>
        </row>
        <row r="6262">
          <cell r="A6262" t="str">
            <v>16.028.015-0</v>
          </cell>
          <cell r="B6262" t="str">
            <v>IMPERMEABILIZACAO DE RESERVATORIO ELEVADO, C/CIM. CRISTALIZ., EMULSAO ACRIL., IMPERMEABIL. TERMO-PLAST. E TELA</v>
          </cell>
          <cell r="C6262" t="str">
            <v>M2</v>
          </cell>
        </row>
        <row r="6263">
          <cell r="A6263" t="str">
            <v>16.028.020-0</v>
          </cell>
          <cell r="B6263" t="str">
            <v>IMPERMEABILIZACAO DE RESERVATORIO SUBTERRANEO, C/CIM. CRISTALIZ. E EMULSAO ADES. ACRIL.</v>
          </cell>
          <cell r="C6263" t="str">
            <v>M2</v>
          </cell>
        </row>
        <row r="6264">
          <cell r="A6264" t="str">
            <v>16.028.999-0</v>
          </cell>
          <cell r="B6264" t="str">
            <v>INDICE DA FAMILIA</v>
          </cell>
        </row>
        <row r="6265">
          <cell r="A6265" t="str">
            <v>16.029.001-0</v>
          </cell>
          <cell r="B6265" t="str">
            <v>IMPERMEABILIZACAO DE RESERVATORIO DE AGUA POTAVEL, DE ATE 300 L, C/ELAST. DE POLIURETANO NA COR PRETA</v>
          </cell>
          <cell r="C6265" t="str">
            <v>M2</v>
          </cell>
        </row>
        <row r="6266">
          <cell r="A6266" t="str">
            <v>16.029.002-0</v>
          </cell>
          <cell r="B6266" t="str">
            <v>IMPERMEABILIZACAO DE RESERVATORIO DE AGUA POTAVEL, DE ATE 1000 L, C/ELAST. DE POLIURETANO NA COR PRETA</v>
          </cell>
          <cell r="C6266" t="str">
            <v>M2</v>
          </cell>
        </row>
        <row r="6267">
          <cell r="A6267" t="str">
            <v>16.029.003-0</v>
          </cell>
          <cell r="B6267" t="str">
            <v>IMPERMEABILIZACAO DE RESERVATORIO DE AGUA POTAVEL, ACIMA DE1000 L, C/ ELAST. DE POLIURETANO NA COR PRETA</v>
          </cell>
          <cell r="C6267" t="str">
            <v>M2</v>
          </cell>
        </row>
        <row r="6268">
          <cell r="A6268" t="str">
            <v>16.029.999-0</v>
          </cell>
          <cell r="B6268" t="str">
            <v>INDICE DA FAMILIA</v>
          </cell>
        </row>
        <row r="6269">
          <cell r="A6269" t="str">
            <v>16.030.001-0</v>
          </cell>
          <cell r="B6269" t="str">
            <v>PINTURA ASFALTICA (HIDRO-ASFALTO), P/SUPERF. LISAS, DE PEQUENAS DIM., MARQUIZES, BANHEIROS, ETC</v>
          </cell>
          <cell r="C6269" t="str">
            <v>M2</v>
          </cell>
        </row>
        <row r="6270">
          <cell r="A6270" t="str">
            <v>16.030.002-0</v>
          </cell>
          <cell r="B6270" t="str">
            <v>IMPERMEABILIZACAO DE BANHEIRO OU MARQUIZE P/TRAFEGO LEVE, C/PROT. MEC., USANDO ELAST. DE POLIURETANO SOBRE PAPEL KRAFT</v>
          </cell>
          <cell r="C6270" t="str">
            <v>M2</v>
          </cell>
        </row>
        <row r="6271">
          <cell r="A6271" t="str">
            <v>16.030.999-0</v>
          </cell>
          <cell r="B6271" t="str">
            <v>INDICE DA FAMILIA</v>
          </cell>
        </row>
        <row r="6272">
          <cell r="A6272" t="str">
            <v>16.031.025-0</v>
          </cell>
          <cell r="B6272" t="str">
            <v>IMPERMEABILIZACAO DE RUFOS OU VIGAS C/IMPERMEABILIZANTE ACRIL. BRANCO E TELA DE POLIESTER, SOBRE CIM.CRISTALIZ.C/EMULSAO</v>
          </cell>
          <cell r="C6272" t="str">
            <v>M2</v>
          </cell>
        </row>
        <row r="6273">
          <cell r="A6273" t="str">
            <v>16.031.999-0</v>
          </cell>
          <cell r="B6273" t="str">
            <v>INDICE DA FAMILIA</v>
          </cell>
        </row>
        <row r="6274">
          <cell r="A6274" t="str">
            <v>16.032.001-0</v>
          </cell>
          <cell r="B6274" t="str">
            <v>IMPERMEABILIZACAO DE PISCINAS C/ELAST. DE POLIURETANO NA CORPRETA (1,5KG/M2)</v>
          </cell>
          <cell r="C6274" t="str">
            <v>M2</v>
          </cell>
        </row>
        <row r="6275">
          <cell r="A6275" t="str">
            <v>16.032.999-0</v>
          </cell>
          <cell r="B6275" t="str">
            <v>INDICE DA FAMILIA</v>
          </cell>
        </row>
        <row r="6276">
          <cell r="A6276" t="str">
            <v>16.033.002-0</v>
          </cell>
          <cell r="B6276" t="str">
            <v>IMPERMEABILIZACAO DE TALUDES C/PINTURA ASF. (HIDRO-ASFALTO),CONSUMO DE 1,5KG/M2, EM SUPERF. ASPERA</v>
          </cell>
          <cell r="C6276" t="str">
            <v>M2</v>
          </cell>
        </row>
        <row r="6277">
          <cell r="A6277" t="str">
            <v>16.033.999-0</v>
          </cell>
          <cell r="B6277" t="str">
            <v>INDICE DA FAMILIA</v>
          </cell>
        </row>
        <row r="6278">
          <cell r="A6278" t="str">
            <v>16.034.003-0</v>
          </cell>
          <cell r="B6278" t="str">
            <v>IMPERMEABILIZACAO DE PAREDES P/INJECAO DE LIQUIDO DE BASE MINERAL E REVESTIM. DE CIM. CRISTALIZ. C/EMULSAO ADESIVA</v>
          </cell>
          <cell r="C6278" t="str">
            <v>M2</v>
          </cell>
        </row>
        <row r="6279">
          <cell r="A6279" t="str">
            <v>16.034.999-0</v>
          </cell>
          <cell r="B6279" t="str">
            <v>INDICE DA FAMILIA</v>
          </cell>
        </row>
        <row r="6280">
          <cell r="A6280" t="str">
            <v>16.035.002-0</v>
          </cell>
          <cell r="B6280" t="str">
            <v>IMPERMEABILIZACAO DE JUNTAS DE PECAS PRE-MOLD., C/IMPERMEABILIZANTE SEMI-FLEXIVEL BI-COMPONENTE E TELA DE POLIESTER</v>
          </cell>
          <cell r="C6280" t="str">
            <v>M2</v>
          </cell>
        </row>
        <row r="6281">
          <cell r="A6281" t="str">
            <v>16.035.999-0</v>
          </cell>
          <cell r="B6281" t="str">
            <v>INDICE DA FAMILIA</v>
          </cell>
        </row>
        <row r="6282">
          <cell r="A6282" t="str">
            <v>CATEGORIA 17 - PINTURAS</v>
          </cell>
        </row>
        <row r="6284">
          <cell r="A6284" t="str">
            <v>17.012.010-0</v>
          </cell>
          <cell r="B6284" t="str">
            <v>CAIACAO INT. OU EXT. SOBRE SUPERF. LISA EM 2 DEMAOS C/ADOCAODE FIXADOR</v>
          </cell>
          <cell r="C6284" t="str">
            <v>M2</v>
          </cell>
        </row>
        <row r="6285">
          <cell r="A6285" t="str">
            <v>17.012.011-0</v>
          </cell>
          <cell r="B6285" t="str">
            <v>CAIACAO INT. OU EXT. SOBRE SUPERF. LISA EM 3 DEMAOS C/ADOCAODE FIXADOR</v>
          </cell>
          <cell r="C6285" t="str">
            <v>M2</v>
          </cell>
        </row>
        <row r="6286">
          <cell r="A6286" t="str">
            <v>17.012.012-0</v>
          </cell>
          <cell r="B6286" t="str">
            <v>CAIACAO INT. SOBRE SUPERF. LISA EM 2 DEMAOS C/ADOCAO DE FIXADOR E CORANTE</v>
          </cell>
          <cell r="C6286" t="str">
            <v>M2</v>
          </cell>
        </row>
        <row r="6287">
          <cell r="A6287" t="str">
            <v>17.012.013-0</v>
          </cell>
          <cell r="B6287" t="str">
            <v>CAIACAO INT. SOBRE SUPERF. LISA EM 3 DEMAOS C/ADOCAO DE FIXADOR E CORANTE</v>
          </cell>
          <cell r="C6287" t="str">
            <v>M2</v>
          </cell>
        </row>
        <row r="6288">
          <cell r="A6288" t="str">
            <v>17.012.015-0</v>
          </cell>
          <cell r="B6288" t="str">
            <v>CAIACAO INTERNA OU EXTERNA SOBRE SUPERFICIE ASPERA OU CHAPISCADA EM DUAS DEMAOS COM ADICAO DE FIXADOR</v>
          </cell>
          <cell r="C6288" t="str">
            <v>M2</v>
          </cell>
        </row>
        <row r="6289">
          <cell r="A6289" t="str">
            <v>17.012.030-0</v>
          </cell>
          <cell r="B6289" t="str">
            <v>PINTURA DE NATA DE CIM. SOBRE SUPERF. ASPERA, EM 3 DEMAOS</v>
          </cell>
          <cell r="C6289" t="str">
            <v>M2</v>
          </cell>
        </row>
        <row r="6290">
          <cell r="A6290" t="str">
            <v>17.012.040-0</v>
          </cell>
          <cell r="B6290" t="str">
            <v>PINTURA INT. OU EXT. C/TINTA IMPERMEAVEL EM CORES P/APLIC. SOBRE CONCR., TIJ., PEDRA OU ARG. DE SUPERF. POROSA, 2 DEMAOS</v>
          </cell>
          <cell r="C6290" t="str">
            <v>M2</v>
          </cell>
        </row>
        <row r="6291">
          <cell r="A6291" t="str">
            <v>17.012.999-0</v>
          </cell>
          <cell r="B6291" t="str">
            <v>INDICE 17.012PINTURAS MINERAIS S/PAREDES E TETOS.</v>
          </cell>
        </row>
        <row r="6292">
          <cell r="A6292" t="str">
            <v>17.013.030-0</v>
          </cell>
          <cell r="B6292" t="str">
            <v>PINTURA INT. OU EXT. SOBRE CONCR. LISO OU REVESTIM. C/TINTAAQUOSA A BASE DE EPOXI INCOLOR OU EM CORES</v>
          </cell>
          <cell r="C6292" t="str">
            <v>M2</v>
          </cell>
        </row>
        <row r="6293">
          <cell r="A6293" t="str">
            <v>17.013.031-0</v>
          </cell>
          <cell r="B6293" t="str">
            <v>PINTURA INT. OU EXT. SOBRE CONCR. APICOADO C/TINTA AQUOSA ABASE DE EPOXI INCOLOR OU EM CORES</v>
          </cell>
          <cell r="C6293" t="str">
            <v>M2</v>
          </cell>
        </row>
        <row r="6294">
          <cell r="A6294" t="str">
            <v>17.013.070-0</v>
          </cell>
          <cell r="B6294" t="str">
            <v>PINTURA INT. OU EXT. SOBRE REVESTIM. ALISADO A COLHER OU CONCR. LISO, C/TINTA A BASE DE RESINA DE BORRACHA CLORADA</v>
          </cell>
          <cell r="C6294" t="str">
            <v>M2</v>
          </cell>
        </row>
        <row r="6295">
          <cell r="A6295" t="str">
            <v>17.013.095-0</v>
          </cell>
          <cell r="B6295" t="str">
            <v>PINTURA INT. OU EXT. SOBRE FERRO, C/TINTA A BASE DE RESINA DE BORRACHA CLORADA</v>
          </cell>
          <cell r="C6295" t="str">
            <v>M2</v>
          </cell>
        </row>
        <row r="6296">
          <cell r="A6296" t="str">
            <v>17.013.999-0</v>
          </cell>
          <cell r="B6296" t="str">
            <v>INDICE 17.013PINTURAS C/EPOXI</v>
          </cell>
        </row>
        <row r="6297">
          <cell r="A6297" t="str">
            <v>17.017.010-0</v>
          </cell>
          <cell r="B6297" t="str">
            <v>PREPARO DE SUPERF. NOVA, C/REVESTIM. LISO</v>
          </cell>
          <cell r="C6297" t="str">
            <v>M2</v>
          </cell>
        </row>
        <row r="6298">
          <cell r="A6298" t="str">
            <v>17.017.020-0</v>
          </cell>
          <cell r="B6298" t="str">
            <v>PINTURA C/ESMALTE SINT. ALQUIDICO, P/INTERIOR, ACAB. PADRAOEM 2 DEMAOS SOBRE SUPERF. PREP. COMO EM 17.017.010</v>
          </cell>
          <cell r="C6298" t="str">
            <v>M2</v>
          </cell>
        </row>
        <row r="6299">
          <cell r="A6299" t="str">
            <v>17.017.030-0</v>
          </cell>
          <cell r="B6299" t="str">
            <v>PINTURA C/TINTA SINT. ALQUIDICA DE USO GERAL, P/INTERIOR, ACAB. DE ALTA CLASSE SOBRE SUPERF. PREP. COMO EM 17.017.010</v>
          </cell>
          <cell r="C6299" t="str">
            <v>M2</v>
          </cell>
        </row>
        <row r="6300">
          <cell r="A6300" t="str">
            <v>17.017.040-0</v>
          </cell>
          <cell r="B6300" t="str">
            <v>PINTURA INT. EM SUPERF. C/REVESTIM. LISO, A OLEO BRILHANTE</v>
          </cell>
          <cell r="C6300" t="str">
            <v>M2</v>
          </cell>
        </row>
        <row r="6301">
          <cell r="A6301" t="str">
            <v>17.017.041-0</v>
          </cell>
          <cell r="B6301" t="str">
            <v>REPINTURA INT. OU EXT. NA COR EXIST., SOBRE REVESTIM. LISO EM BOM ESTADO, C/TINTA A OLEO BRILHANTE</v>
          </cell>
          <cell r="C6301" t="str">
            <v>M2</v>
          </cell>
        </row>
        <row r="6302">
          <cell r="A6302" t="str">
            <v>17.017.042-0</v>
          </cell>
          <cell r="B6302" t="str">
            <v>PINTURA DE 1 DEMAO ADICIONAL NOS SERV. DOS ITENS 17.017.040E 17.017.041</v>
          </cell>
          <cell r="C6302" t="str">
            <v>M2</v>
          </cell>
        </row>
        <row r="6303">
          <cell r="A6303" t="str">
            <v>17.017.050-0</v>
          </cell>
          <cell r="B6303" t="str">
            <v>PINTURA INT. C/ESMALTE SINT., ACAB. DE ALTA CLASSE SOBRE SUPERF. PREP. COMO EM 17.017.010</v>
          </cell>
          <cell r="C6303" t="str">
            <v>M2</v>
          </cell>
        </row>
        <row r="6304">
          <cell r="A6304" t="str">
            <v>17.017.060-0</v>
          </cell>
          <cell r="B6304" t="str">
            <v>PINTURA SOBRE TELHAS CERAM. C/TINTA CERAM., INCL. LIMP. E 2DEMAOS DE ACAB.</v>
          </cell>
          <cell r="C6304" t="str">
            <v>M2</v>
          </cell>
        </row>
        <row r="6305">
          <cell r="A6305" t="str">
            <v>17.017.061-0</v>
          </cell>
          <cell r="B6305" t="str">
            <v>PINTURA SOBRE TELHAS CERAM. C/TINTA CERAM., INCL. LIMP. E 3DEMAOS DE ACAB.</v>
          </cell>
          <cell r="C6305" t="str">
            <v>M2</v>
          </cell>
        </row>
        <row r="6306">
          <cell r="A6306" t="str">
            <v>17.017.062-0</v>
          </cell>
          <cell r="B6306" t="str">
            <v>PINTURA DE QUADRO ESCOLAR SOBRE REVESTIM. LISO C/ 2 DEMAOS DE ACAB. FOSCO SOBRE PAREDE PREP. COMO EM 17.017.010</v>
          </cell>
          <cell r="C6306" t="str">
            <v>M2</v>
          </cell>
        </row>
        <row r="6307">
          <cell r="A6307" t="str">
            <v>17.017.100-0</v>
          </cell>
          <cell r="B6307" t="str">
            <v>PREPARO DE MAD. NOVA</v>
          </cell>
          <cell r="C6307" t="str">
            <v>M2</v>
          </cell>
        </row>
        <row r="6308">
          <cell r="A6308" t="str">
            <v>17.017.110-0</v>
          </cell>
          <cell r="B6308" t="str">
            <v>PINTURA INT. OU EXT. SOBRE MAD., C/TINTA A OLEO BRILHANTE OUACETINADA</v>
          </cell>
          <cell r="C6308" t="str">
            <v>M2</v>
          </cell>
        </row>
        <row r="6309">
          <cell r="A6309" t="str">
            <v>17.017.120-1</v>
          </cell>
          <cell r="B6309" t="str">
            <v>PINTURA INT. OU EXT. SOBRE MAD. NOVA, C/TINTA A OLEO, C/ 2 DEMAOS DE ACAB. SOBRE SUPERF. JA PREP. COMO EM 17.017.100</v>
          </cell>
          <cell r="C6309" t="str">
            <v>M2</v>
          </cell>
        </row>
        <row r="6310">
          <cell r="A6310" t="str">
            <v>17.017.130-0</v>
          </cell>
          <cell r="B6310" t="str">
            <v>REPINTURA INT. OU EXT. SOBRE MAD. C/TINTA A OLEO, SOBRE FUNDO SINT. NIVELADOR</v>
          </cell>
          <cell r="C6310" t="str">
            <v>M2</v>
          </cell>
        </row>
        <row r="6311">
          <cell r="A6311" t="str">
            <v>17.017.140-0</v>
          </cell>
          <cell r="B6311" t="str">
            <v>PINTURA INT. OU EXT. SOBRE MAD. NOVA C/TINTA DE BASE ALQUIDICA, EM 2 DEMAOS SOBRE SUPERF. PREP. C/MAT. DA MESMA LINHA</v>
          </cell>
          <cell r="C6311" t="str">
            <v>M2</v>
          </cell>
        </row>
        <row r="6312">
          <cell r="A6312" t="str">
            <v>17.017.150-0</v>
          </cell>
          <cell r="B6312" t="str">
            <v>REPINTURA INT. OU EXT. SOBRE MAD. EM BOM ESTADO C/TINTA DE BASE ALQUIDICA, NA COR E TIPO EXIST.</v>
          </cell>
          <cell r="C6312" t="str">
            <v>M2</v>
          </cell>
        </row>
        <row r="6313">
          <cell r="A6313" t="str">
            <v>17.017.155-0</v>
          </cell>
          <cell r="B6313" t="str">
            <v>PINTURA INT. OU EXT. DE ALTA CLASSE SOBRE MAD. NOVA, SOBRE SUPERF. PREP. COMO EM 17.017.100</v>
          </cell>
          <cell r="C6313" t="str">
            <v>M2</v>
          </cell>
        </row>
        <row r="6314">
          <cell r="A6314" t="str">
            <v>17.017.160-0</v>
          </cell>
          <cell r="B6314" t="str">
            <v>PINTURA INT. OU EXT. SOBRE MAD. NOVA C/TINTA SINTETICA ALQUIDICA DE USO GERAL, SOBRE SUPERF. PREP. COMO EM 17.017.100</v>
          </cell>
          <cell r="C6314" t="str">
            <v>M2</v>
          </cell>
        </row>
        <row r="6315">
          <cell r="A6315" t="str">
            <v>17.017.161-0</v>
          </cell>
          <cell r="B6315" t="str">
            <v>REPINTURA INT. OU EXT. SOBRE MAD. EM BOM ESTADO C/TINTA SINTETICA ALQUIDICA DE USO GERAL</v>
          </cell>
          <cell r="C6315" t="str">
            <v>M2</v>
          </cell>
        </row>
        <row r="6316">
          <cell r="A6316" t="str">
            <v>17.017.169-0</v>
          </cell>
          <cell r="B6316" t="str">
            <v>PINTURA INT. OU EXT. SOBRE MAD. NOVA C/ESMALTE SINT. DE ALTOBRILHO OU ACETINADO</v>
          </cell>
          <cell r="C6316" t="str">
            <v>M2</v>
          </cell>
        </row>
        <row r="6317">
          <cell r="A6317" t="str">
            <v>17.017.175-0</v>
          </cell>
          <cell r="B6317" t="str">
            <v>PINTURA INT. SOBRE MAD. NOVA C/ESMALTE SINT., SOBRE SUPERF.PREP. C/MAT. DA MESMA LINHA COMO EM 17.017.100</v>
          </cell>
          <cell r="C6317" t="str">
            <v>M2</v>
          </cell>
        </row>
        <row r="6318">
          <cell r="A6318" t="str">
            <v>17.017.176-0</v>
          </cell>
          <cell r="B6318" t="str">
            <v>REPINTURA INT. SOBRE MAD. C/ESMALTE SINT., SOBRE SUPERF. JAPINTADA, EM BOM ESTADO, C/MAT. DA MESMA LINHA</v>
          </cell>
          <cell r="C6318" t="str">
            <v>M2</v>
          </cell>
        </row>
        <row r="6319">
          <cell r="A6319" t="str">
            <v>17.017.225-0</v>
          </cell>
          <cell r="B6319" t="str">
            <v>PINTURA DE RODAPE C/TINTA A OLEO BRILHANTE OU ACETINADO</v>
          </cell>
          <cell r="C6319" t="str">
            <v>M</v>
          </cell>
        </row>
        <row r="6320">
          <cell r="A6320" t="str">
            <v>17.017.227-0</v>
          </cell>
          <cell r="B6320" t="str">
            <v>REPINTURA DE RODAPE EM BOM ESTADO C/ESMALTE SINT. ALTO BRILHO OU ACETINADO</v>
          </cell>
          <cell r="C6320" t="str">
            <v>M</v>
          </cell>
        </row>
        <row r="6321">
          <cell r="A6321" t="str">
            <v>17.017.228-0</v>
          </cell>
          <cell r="B6321" t="str">
            <v>PINTURA DE RODAPE C/ESMALTE SINT. ALQUIDICO SOBRE MAD. NOVAAPOS LIXAM.</v>
          </cell>
          <cell r="C6321" t="str">
            <v>M</v>
          </cell>
        </row>
        <row r="6322">
          <cell r="A6322" t="str">
            <v>17.017.230-0</v>
          </cell>
          <cell r="B6322" t="str">
            <v>PINTURA DE RODAPE C/TINTA SINT. ALQUIDICA DE USO GERAL SOBREMAD. NOVA, APOS LIXAM.</v>
          </cell>
          <cell r="C6322" t="str">
            <v>M</v>
          </cell>
        </row>
        <row r="6323">
          <cell r="A6323" t="str">
            <v>17.017.240-0</v>
          </cell>
          <cell r="B6323" t="str">
            <v>PINTURA DE RODAPE C/ESMALTE SINT. SOBRE MAD. NOVA, APOS LIXAM.</v>
          </cell>
          <cell r="C6323" t="str">
            <v>M</v>
          </cell>
        </row>
        <row r="6324">
          <cell r="A6324" t="str">
            <v>17.017.300-1</v>
          </cell>
          <cell r="B6324" t="str">
            <v>PINTURA INT. OU EXT. SOBRE FERRO C/TINTA A OLEO BRILHANTE</v>
          </cell>
          <cell r="C6324" t="str">
            <v>M2</v>
          </cell>
        </row>
        <row r="6325">
          <cell r="A6325" t="str">
            <v>17.017.301-0</v>
          </cell>
          <cell r="B6325" t="str">
            <v>REPINTURA INT. OU EXT. SOBRE FERRO C/TINTA A OLEO BRILHANTE</v>
          </cell>
          <cell r="C6325" t="str">
            <v>M2</v>
          </cell>
        </row>
        <row r="6326">
          <cell r="A6326" t="str">
            <v>17.017.302-0</v>
          </cell>
          <cell r="B6326" t="str">
            <v>PINTURA INT. OU EXT. SOBRE FERRO C/TINTA ALQUIDICA C/ 40% DESOLIDOS P/VOLUME, APLIC. SOBRE ZARCAO DE SECAGEM RAPIDA</v>
          </cell>
          <cell r="C6326" t="str">
            <v>M2</v>
          </cell>
        </row>
        <row r="6327">
          <cell r="A6327" t="str">
            <v>17.017.320-0</v>
          </cell>
          <cell r="B6327" t="str">
            <v>PINTURA INT. OU EXT. SOBRE FERRO C/ESMALTE SINT., APOS LIXAM.</v>
          </cell>
          <cell r="C6327" t="str">
            <v>M2</v>
          </cell>
        </row>
        <row r="6328">
          <cell r="A6328" t="str">
            <v>17.017.321-0</v>
          </cell>
          <cell r="B6328" t="str">
            <v>REPINTURA INT. OU EXT. SOBRE FERRO EM BOM ESTADO, NAS CONDICOES DO ITEM 17.017.320 E NA COR EXIST.</v>
          </cell>
          <cell r="C6328" t="str">
            <v>M2</v>
          </cell>
        </row>
        <row r="6329">
          <cell r="A6329" t="str">
            <v>17.017.330-0</v>
          </cell>
          <cell r="B6329" t="str">
            <v>REPINTURA INT. OU EXT. SOBRE FERRO EM BOM ESTADO, NAS CONDICOES DO ITEM 17.017.302 E NA COR EXIST.</v>
          </cell>
          <cell r="C6329" t="str">
            <v>M2</v>
          </cell>
        </row>
        <row r="6330">
          <cell r="A6330" t="str">
            <v>17.017.350-0</v>
          </cell>
          <cell r="B6330" t="str">
            <v>PINTURA INT. OU EXT. SOBRE FºGALV. OU ALUMINIO, USANDO ZARCAO P/GALV. DO TIPO PRIMER EPOXI ISOCIANATO</v>
          </cell>
          <cell r="C6330" t="str">
            <v>M2</v>
          </cell>
        </row>
        <row r="6331">
          <cell r="A6331" t="str">
            <v>17.017.360-0</v>
          </cell>
          <cell r="B6331" t="str">
            <v>PINTURA INT. OU EXT. SOBRE FERRO C/TINTA TIPO GRAFITE, EM 2DEMAOS, APOS LIXAM.</v>
          </cell>
          <cell r="C6331" t="str">
            <v>M2</v>
          </cell>
        </row>
        <row r="6332">
          <cell r="A6332" t="str">
            <v>17.017.361-0</v>
          </cell>
          <cell r="B6332" t="str">
            <v>REPINTURA INT. OU EXT. SOBRE FERRO EM BOM ESTADO C/TINTA GRAFITE, EM 2 DEMAOS, APOS LIXAM.</v>
          </cell>
          <cell r="C6332" t="str">
            <v>M2</v>
          </cell>
        </row>
        <row r="6333">
          <cell r="A6333" t="str">
            <v>17.017.362-0</v>
          </cell>
          <cell r="B6333" t="str">
            <v>UMA DEMAO ADICIONAL DE PINT. NOS SERV. DOS ITENS 17.017.3600U 17.017.361</v>
          </cell>
          <cell r="C6333" t="str">
            <v>M2</v>
          </cell>
        </row>
        <row r="6334">
          <cell r="A6334" t="str">
            <v>17.017.999-0</v>
          </cell>
          <cell r="B6334" t="str">
            <v>INDICE 17.017PINTURAS A OLEO</v>
          </cell>
        </row>
        <row r="6335">
          <cell r="A6335" t="str">
            <v>17.018.010-0</v>
          </cell>
          <cell r="B6335" t="str">
            <v>PREPARO DE SUPERF. NOVA C/REVESTIM. LISO, INTERIOR</v>
          </cell>
          <cell r="C6335" t="str">
            <v>M2</v>
          </cell>
        </row>
        <row r="6336">
          <cell r="A6336" t="str">
            <v>17.018.020-0</v>
          </cell>
          <cell r="B6336" t="str">
            <v>PINTURA C/TINTA LATEX PVA FOSCO AVELUDADA, INTERIOR, ACAB. PADRAO, EM 2 DEMAOS SOBRE SUPERF. PREP. COMO EM 17.018.010</v>
          </cell>
          <cell r="C6336" t="str">
            <v>M2</v>
          </cell>
        </row>
        <row r="6337">
          <cell r="A6337" t="str">
            <v>17.018.031-0</v>
          </cell>
          <cell r="B6337" t="str">
            <v>PINTURA C/TINTA LATEX PVA FOSCO AVELUDADA, INTERIOR, ACAB. DE ALTA CLASSE, EM 3 DEMAOS,EM SUPERF.PREP.COMO EM 17.018.010</v>
          </cell>
          <cell r="C6337" t="str">
            <v>M2</v>
          </cell>
        </row>
        <row r="6338">
          <cell r="A6338" t="str">
            <v>17.018.040-0</v>
          </cell>
          <cell r="B6338" t="str">
            <v>PINTURA C/TINTA LATEX PVA FOSCO AVELUDADA EM REVESTIM. LISO,INTERIOR</v>
          </cell>
          <cell r="C6338" t="str">
            <v>M2</v>
          </cell>
        </row>
        <row r="6339">
          <cell r="A6339" t="str">
            <v>17.018.041-0</v>
          </cell>
          <cell r="B6339" t="str">
            <v>UMA DEMAO ADICIONAL DE PINT. DE ACAB. NOS SERV. DOS ITENS 17.018.020, 17.018.030 E 17.018.040</v>
          </cell>
          <cell r="C6339" t="str">
            <v>M2</v>
          </cell>
        </row>
        <row r="6340">
          <cell r="A6340" t="str">
            <v>17.018.042-0</v>
          </cell>
          <cell r="B6340" t="str">
            <v>PINTURA C/TINTA LATEX PVA FOSCO AVELUDADA EM REVESTIM. LISO,INTERIOR, C/UMA DEMAO DE MEIA MASSA</v>
          </cell>
          <cell r="C6340" t="str">
            <v>M2</v>
          </cell>
        </row>
        <row r="6341">
          <cell r="A6341" t="str">
            <v>17.018.044-0</v>
          </cell>
          <cell r="B6341" t="str">
            <v>REPINTURA C/TINTA PVA, P/INTERIOR, SOBRE SUPERF. EM BOM ESTADO E NA COR EXIST.</v>
          </cell>
          <cell r="C6341" t="str">
            <v>M2</v>
          </cell>
        </row>
        <row r="6342">
          <cell r="A6342" t="str">
            <v>17.018.050-0</v>
          </cell>
          <cell r="B6342" t="str">
            <v>PINTURA C/TINTA LATEX PVA SOBRE CHAPISCO</v>
          </cell>
          <cell r="C6342" t="str">
            <v>M2</v>
          </cell>
        </row>
        <row r="6343">
          <cell r="A6343" t="str">
            <v>17.018.060-0</v>
          </cell>
          <cell r="B6343" t="str">
            <v>PREPARO DE SUPERF. NOVA, C/REVESTIM. LISO INT. OU EXT.</v>
          </cell>
          <cell r="C6343" t="str">
            <v>M2</v>
          </cell>
        </row>
        <row r="6344">
          <cell r="A6344" t="str">
            <v>17.018.080-0</v>
          </cell>
          <cell r="B6344" t="str">
            <v>PINTURA C/TINTA LATEX PVA MODIF. C/RESINA ACRILICA, P/EXTERIOR</v>
          </cell>
          <cell r="C6344" t="str">
            <v>M2</v>
          </cell>
        </row>
        <row r="6345">
          <cell r="A6345" t="str">
            <v>17.018.081-0</v>
          </cell>
          <cell r="B6345" t="str">
            <v>UMA DEMAO ADICIONAL DE PINT. DE ACAB. NO SERV. DO ITEM 17.018.080</v>
          </cell>
          <cell r="C6345" t="str">
            <v>M2</v>
          </cell>
        </row>
        <row r="6346">
          <cell r="A6346" t="str">
            <v>17.018.082-0</v>
          </cell>
          <cell r="B6346" t="str">
            <v>REPINTURA C/TINTA PLAST. A BASE DE PVA MODIF. C/RESINA ACRILICA, P/EXTERIOR, SOBRE SUPERF. EM BOM ESTADO E NA COR EXIST.</v>
          </cell>
          <cell r="C6346" t="str">
            <v>M2</v>
          </cell>
        </row>
        <row r="6347">
          <cell r="A6347" t="str">
            <v>17.018.110-0</v>
          </cell>
          <cell r="B6347" t="str">
            <v>PINTURA C/TINTA ACRILICA INT. OU EXT., EM TIJ., CONCR. LISO,CIM.-AMIANTO, REVESTIM., MAD. E FERRO</v>
          </cell>
          <cell r="C6347" t="str">
            <v>M2</v>
          </cell>
        </row>
        <row r="6348">
          <cell r="A6348" t="str">
            <v>17.018.111-0</v>
          </cell>
          <cell r="B6348" t="str">
            <v>PINTURA C/TINTA ACRILICA INT. OU EXT., SOBRE CONCR. APICOADO</v>
          </cell>
          <cell r="C6348" t="str">
            <v>M2</v>
          </cell>
        </row>
        <row r="6349">
          <cell r="A6349" t="str">
            <v>17.018.112-0</v>
          </cell>
          <cell r="B6349" t="str">
            <v>PINTURA C/TINTA ACRILICA INT. OU EXT., EM TIJ., CONCR. LISO,CIM.-AMIANTO,REVESTIM.,MAD.E FERRO,INCL.DEMAO DE MEIA MASSA</v>
          </cell>
          <cell r="C6349" t="str">
            <v>M2</v>
          </cell>
        </row>
        <row r="6350">
          <cell r="A6350" t="str">
            <v>17.018.113-0</v>
          </cell>
          <cell r="B6350" t="str">
            <v>PINTURA C/TINTA ACRILICA INT.OU EXT.,EM TIJ.,CONCR.LISO,CIM.-AMIANTO,REVESTIM.,MAD.E FERRO, INCL. 1 DEMAO DE MASSA CORR.</v>
          </cell>
          <cell r="C6350" t="str">
            <v>M2</v>
          </cell>
        </row>
        <row r="6351">
          <cell r="A6351" t="str">
            <v>17.018.115-0</v>
          </cell>
          <cell r="B6351" t="str">
            <v>PINTURA C/TINTA ACRILICA INT.OU EXT.,EM TIJ.,CONCR.LISO,CIM.-AMIANTO,REVESTIM.,MAD.E FERRO,INCL. 2 DEMAOS DE MASSA CORR.</v>
          </cell>
          <cell r="C6351" t="str">
            <v>M2</v>
          </cell>
        </row>
        <row r="6352">
          <cell r="A6352" t="str">
            <v>17.018.116-0</v>
          </cell>
          <cell r="B6352" t="str">
            <v>UMA DEMAO ADICIONAL DE PINT. DE ACAB. NOS SERV. DOS ITENS 17.018.110 E 17.018.115</v>
          </cell>
          <cell r="C6352" t="str">
            <v>M2</v>
          </cell>
        </row>
        <row r="6353">
          <cell r="A6353" t="str">
            <v>17.018.117-0</v>
          </cell>
          <cell r="B6353" t="str">
            <v>REPINTURA C/TINTA ACRILICA P/INTERIOR OU EXTERIOR, SOBRE SUPERF. EM BOM ESTADO E NA COR EXIST.</v>
          </cell>
          <cell r="C6353" t="str">
            <v>M2</v>
          </cell>
        </row>
        <row r="6354">
          <cell r="A6354" t="str">
            <v>17.018.161-0</v>
          </cell>
          <cell r="B6354" t="str">
            <v>PINTURA C/REGULADOR DE BRILHO EM 1 DEMAO ADICIONADO AO PVA</v>
          </cell>
          <cell r="C6354" t="str">
            <v>M2</v>
          </cell>
        </row>
        <row r="6355">
          <cell r="A6355" t="str">
            <v>17.018.180-0</v>
          </cell>
          <cell r="B6355" t="str">
            <v>PINTURA TIPO REVESTIM. A BASE DE RESINA SINT., CIM. BRANCO EADITIVOS QUIMICOS, APLIC. SOBRE REVESTIM. LISO, INTERIOR</v>
          </cell>
          <cell r="C6355" t="str">
            <v>M2</v>
          </cell>
        </row>
        <row r="6356">
          <cell r="A6356" t="str">
            <v>17.018.185-0</v>
          </cell>
          <cell r="B6356" t="str">
            <v>PINTURA C/TINTA ACRILICA TEXTURA, ACAB.FOSCO, P/EXTERIOR/INTERIOR, EM 2 DEMAOS APLIC.EM CONCR., ALVEN., CIM.-AMIANTO,ETC</v>
          </cell>
          <cell r="C6356" t="str">
            <v>M2</v>
          </cell>
        </row>
        <row r="6357">
          <cell r="A6357" t="str">
            <v>17.018.999-0</v>
          </cell>
          <cell r="B6357" t="str">
            <v>INDICE 17.018PINTURAS A BASE DE PVA E ACRILICO</v>
          </cell>
        </row>
        <row r="6358">
          <cell r="A6358" t="str">
            <v>17.020.010-0</v>
          </cell>
          <cell r="B6358" t="str">
            <v>ENVERNIZAMENTO DE MAD. C/VERNIZ SINT. P/INTERIOR</v>
          </cell>
          <cell r="C6358" t="str">
            <v>M2</v>
          </cell>
        </row>
        <row r="6359">
          <cell r="A6359" t="str">
            <v>17.020.021-0</v>
          </cell>
          <cell r="B6359" t="str">
            <v>UMA DEMAO ADICIONAL DE VERNIZ DE ACAB. NO SERV. DO ITEM 17.020.010</v>
          </cell>
          <cell r="C6359" t="str">
            <v>M2</v>
          </cell>
        </row>
        <row r="6360">
          <cell r="A6360" t="str">
            <v>17.020.030-1</v>
          </cell>
          <cell r="B6360" t="str">
            <v>ENVERNIZAMENTO DE MAD. C/VERNIZ A BONECA USANDO GOMA LACA NACIONAL DISSOLVIDA EM ALCOOL</v>
          </cell>
          <cell r="C6360" t="str">
            <v>M2</v>
          </cell>
        </row>
        <row r="6361">
          <cell r="A6361" t="str">
            <v>17.020.040-0</v>
          </cell>
          <cell r="B6361" t="str">
            <v>ENCERAMENTO DE MAD.</v>
          </cell>
          <cell r="C6361" t="str">
            <v>M2</v>
          </cell>
        </row>
        <row r="6362">
          <cell r="A6362" t="str">
            <v>17.020.050-0</v>
          </cell>
          <cell r="B6362" t="str">
            <v>ENVERNIZAMENTO DE TIJ. E CONCR., P/INTERIOR, C/VERNIZ ACRIL.INCOLOR</v>
          </cell>
          <cell r="C6362" t="str">
            <v>M2</v>
          </cell>
        </row>
        <row r="6363">
          <cell r="A6363" t="str">
            <v>17.020.060-0</v>
          </cell>
          <cell r="B6363" t="str">
            <v>ENVERNIZAMENTO DE RODAPE DE MAD. C/VERNIZ SINT. BRILHANTE</v>
          </cell>
          <cell r="C6363" t="str">
            <v>M</v>
          </cell>
        </row>
        <row r="6364">
          <cell r="A6364" t="str">
            <v>17.020.061-0</v>
          </cell>
          <cell r="B6364" t="str">
            <v>UMA DEMAO ADICIONAL DE VERNIZ DE ACAB. NO SERV. DO ITEM 17.020.060</v>
          </cell>
          <cell r="C6364" t="str">
            <v>M</v>
          </cell>
        </row>
        <row r="6365">
          <cell r="A6365" t="str">
            <v>17.020.070-0</v>
          </cell>
          <cell r="B6365" t="str">
            <v>ENVERNIZAMENTO DE MAD. EM SUPERF. INTERIOR, C/VERNIZ POLIUR.BRILHANTE E TRANSPARENTE</v>
          </cell>
          <cell r="C6365" t="str">
            <v>M2</v>
          </cell>
        </row>
        <row r="6366">
          <cell r="A6366" t="str">
            <v>17.020.071-0</v>
          </cell>
          <cell r="B6366" t="str">
            <v>ENVERNIZAMENTO DE SUPERF. DE CONCR. OU TIJ. APARENTE, EXTERIOR OU INTERIOR, C/ VERNIZ ACRILICO INCOLOR, EM 3 DEMAOS</v>
          </cell>
          <cell r="C6366" t="str">
            <v>M2</v>
          </cell>
        </row>
        <row r="6367">
          <cell r="A6367" t="str">
            <v>17.020.075-0</v>
          </cell>
          <cell r="B6367" t="str">
            <v>ENVERNIZAMENTO DE CONCR. APICOADO, EXTERIOR OU INTERIOR, C/VERNIZ ACRILICO INCOLOR, EM 3 DEMAOS</v>
          </cell>
          <cell r="C6367" t="str">
            <v>M2</v>
          </cell>
        </row>
        <row r="6368">
          <cell r="A6368" t="str">
            <v>17.020.999-0</v>
          </cell>
          <cell r="B6368" t="str">
            <v>INDICE 17.020ENVERNIZAMENTO ENCERRAMENTO.</v>
          </cell>
        </row>
        <row r="6369">
          <cell r="A6369" t="str">
            <v>17.025.010-0</v>
          </cell>
          <cell r="B6369" t="str">
            <v>PINTURA IMUNIZ. FUNGICIDA A BASE DE OLEO DE CREOSOTO P/APLIC. EM MAD. BRUTA OU APARELHADA, EM 2 DEMAOS</v>
          </cell>
          <cell r="C6369" t="str">
            <v>M2</v>
          </cell>
        </row>
        <row r="6370">
          <cell r="A6370" t="str">
            <v>17.025.040-1</v>
          </cell>
          <cell r="B6370" t="str">
            <v>PINTURA C/EMULSAO OLEOSA P/DESMOLDAGEM DE FORMA DE MAD., EM2 DEMAOS</v>
          </cell>
          <cell r="C6370" t="str">
            <v>M2</v>
          </cell>
        </row>
        <row r="6371">
          <cell r="A6371" t="str">
            <v>17.025.041-0</v>
          </cell>
          <cell r="B6371" t="str">
            <v>PINTURA C/EMULSAO OLEOSA P/DESMOLDAGEM DE FORMA MET., EM 1 DEMAO</v>
          </cell>
          <cell r="C6371" t="str">
            <v>M2</v>
          </cell>
        </row>
        <row r="6372">
          <cell r="A6372" t="str">
            <v>17.025.999-0</v>
          </cell>
          <cell r="B6372" t="str">
            <v>INDICE 17.025PINTURA C/IMPERMEABILIZANTES.</v>
          </cell>
        </row>
        <row r="6373">
          <cell r="A6373" t="str">
            <v>17.035.010-0</v>
          </cell>
          <cell r="B6373" t="str">
            <v>REMOCAO DE CAIACAO EXIST. OU PINT. A GESSO E COLA</v>
          </cell>
          <cell r="C6373" t="str">
            <v>M2</v>
          </cell>
        </row>
        <row r="6374">
          <cell r="A6374" t="str">
            <v>17.035.020-0</v>
          </cell>
          <cell r="B6374" t="str">
            <v>REMOCAO DE PINT. PLAST. E SEMELHANTES</v>
          </cell>
          <cell r="C6374" t="str">
            <v>M2</v>
          </cell>
        </row>
        <row r="6375">
          <cell r="A6375" t="str">
            <v>17.035.030-0</v>
          </cell>
          <cell r="B6375" t="str">
            <v>REMOCAO DE PINT. A OLEO, ALQUIDICA, ESMALTE E VERNIZES</v>
          </cell>
          <cell r="C6375" t="str">
            <v>M2</v>
          </cell>
        </row>
        <row r="6376">
          <cell r="A6376" t="str">
            <v>17.035.040-0</v>
          </cell>
          <cell r="B6376" t="str">
            <v>REMOCAO DE PINT. ACRILICA, EPOXI, BORRACHA CLORADA E SEMELHANTES</v>
          </cell>
          <cell r="C6376" t="str">
            <v>M2</v>
          </cell>
        </row>
        <row r="6377">
          <cell r="A6377" t="str">
            <v>17.035.045-0</v>
          </cell>
          <cell r="B6377" t="str">
            <v>REMOCAO DE QUALQUER TIPO DE PINT. EM RODAPES</v>
          </cell>
          <cell r="C6377" t="str">
            <v>M</v>
          </cell>
        </row>
        <row r="6378">
          <cell r="A6378" t="str">
            <v>17.035.999-0</v>
          </cell>
          <cell r="B6378" t="str">
            <v>INDICE 17.035REMOCAO DE PINTURAS</v>
          </cell>
        </row>
        <row r="6379">
          <cell r="A6379" t="str">
            <v>17.040.020-0</v>
          </cell>
          <cell r="B6379" t="str">
            <v>MARCACAO DE QUADRA DE ESPORTE C/TINTA A BASE DE BORRACHA CLORADA,C/UTILIZACAO DE SELADOR E SOLVENTE PROPRIO E FITA CREPE</v>
          </cell>
          <cell r="C6379" t="str">
            <v>M2</v>
          </cell>
        </row>
        <row r="6380">
          <cell r="A6380" t="str">
            <v>17.040.021-0</v>
          </cell>
          <cell r="B6380" t="str">
            <v>MARCACAO DE QUADRA DE ESPORTE C/TINTA ACRILICA, C/UTILIZACAODE SELADOR E SOLVENTE PROPRIO E FITA CREPE</v>
          </cell>
          <cell r="C6380" t="str">
            <v>M2</v>
          </cell>
        </row>
        <row r="6381">
          <cell r="A6381" t="str">
            <v>17.040.022-0</v>
          </cell>
          <cell r="B6381" t="str">
            <v>REPINTURA DE QUADRA DE ESPORTE SOBRE DEMARCACAO EXIST. COMOEM 17.040.021</v>
          </cell>
          <cell r="C6381" t="str">
            <v>M2</v>
          </cell>
        </row>
        <row r="6382">
          <cell r="A6382" t="str">
            <v>17.040.024-0</v>
          </cell>
          <cell r="B6382" t="str">
            <v>PINTURA DE PISO CIMENTADO LISO C/TINTA 100% ACRILICA</v>
          </cell>
          <cell r="C6382" t="str">
            <v>M2</v>
          </cell>
        </row>
        <row r="6383">
          <cell r="A6383" t="str">
            <v>17.040.999-0</v>
          </cell>
          <cell r="B6383" t="str">
            <v>INDICE DA FAMILIA</v>
          </cell>
        </row>
        <row r="6384">
          <cell r="A6384" t="str">
            <v>17.041.999-0</v>
          </cell>
          <cell r="B6384" t="str">
            <v>INDICE DA FAMILIA</v>
          </cell>
          <cell r="C6384" t="str">
            <v>0</v>
          </cell>
        </row>
        <row r="6385">
          <cell r="A6385" t="str">
            <v>CATEGORIA 18 - APARELHOS HIDRÁULICOS, SANITÁRIOS, ELÉTRICOS, MECÂNICOS E ESPORTIVOS</v>
          </cell>
        </row>
        <row r="6387">
          <cell r="A6387" t="str">
            <v>18.002.010-0</v>
          </cell>
          <cell r="B6387" t="str">
            <v>LAVATORIO DE LOUCA BRANCA, POPULAR, S/LADRAO, MED. EM TORNODE 47 X 35CM</v>
          </cell>
          <cell r="C6387" t="str">
            <v>UN</v>
          </cell>
        </row>
        <row r="6388">
          <cell r="A6388" t="str">
            <v>18.002.012-0</v>
          </cell>
          <cell r="B6388" t="str">
            <v>LAVATORIO DE LOUCA BRANCA, MEDIO LUXO, C/LADRAO, MED. EM TORNO DE 47 X 35CM</v>
          </cell>
          <cell r="C6388" t="str">
            <v>UN</v>
          </cell>
        </row>
        <row r="6389">
          <cell r="A6389" t="str">
            <v>18.002.015-0</v>
          </cell>
          <cell r="B6389" t="str">
            <v>LAVATORIO DE LOUCA BRANCA, MEDIO LUXO, C/LADRAO, MED. EM TORNO DE 55 X 45CM, C/COLUNA</v>
          </cell>
          <cell r="C6389" t="str">
            <v>UN</v>
          </cell>
        </row>
        <row r="6390">
          <cell r="A6390" t="str">
            <v>18.002.016-0</v>
          </cell>
          <cell r="B6390" t="str">
            <v>LAVATORIO DE LOUCA BRANCA, MEDIO LUXO, C/LADRAO, MED. EM TORNO DE 55 X 45CM, C/COLUNA E RABICHO CROM. DE 1/2"</v>
          </cell>
          <cell r="C6390" t="str">
            <v>UN</v>
          </cell>
        </row>
        <row r="6391">
          <cell r="A6391" t="str">
            <v>18.002.019-0</v>
          </cell>
          <cell r="B6391" t="str">
            <v>LAVATORIO DE LOUCA BRANCA, POPULAR, S/LADRAO, MED. EM TORNODE 42 X 30CM</v>
          </cell>
          <cell r="C6391" t="str">
            <v>UN</v>
          </cell>
        </row>
        <row r="6392">
          <cell r="A6392" t="str">
            <v>18.002.022-0</v>
          </cell>
          <cell r="B6392" t="str">
            <v>LAVATORIO DE LOUCA BRANCA, DE SOBREPOR, MEDIO LUXO, S/LADRAO, MED. EM TORNO DE 53 X 43CM</v>
          </cell>
          <cell r="C6392" t="str">
            <v>UN</v>
          </cell>
        </row>
        <row r="6393">
          <cell r="A6393" t="str">
            <v>18.002.023-0</v>
          </cell>
          <cell r="B6393" t="str">
            <v>LAVATORIO DE LOUCA BRANCA, DE SOBREPOR, MEDIO LUXO, C/LADRAOE VALV. DE ESCOAMENTO 1603, MED. EM TORNO DE 53 X 43CM</v>
          </cell>
          <cell r="C6393" t="str">
            <v>UN</v>
          </cell>
        </row>
        <row r="6394">
          <cell r="A6394" t="str">
            <v>18.002.026-0</v>
          </cell>
          <cell r="B6394" t="str">
            <v>LAVATORIO DE LOUCA BRANCA, DE EMBUTIR (CUBA), MEDIO LUXO, S/LADRAO, MED. EM TORNO DE 52 X 39CM</v>
          </cell>
          <cell r="C6394" t="str">
            <v>UN</v>
          </cell>
        </row>
        <row r="6395">
          <cell r="A6395" t="str">
            <v>18.002.027-0</v>
          </cell>
          <cell r="B6395" t="str">
            <v>LAVATORIO DE LOUCA BRANCA, DE EMBUTIR (CUBA), MEDIO LUXO, C/LADRAO E VALV. DE ESCOAMENTO 1603, MED.EM TORNO DE 52 X 39CM</v>
          </cell>
          <cell r="C6395" t="str">
            <v>UN</v>
          </cell>
        </row>
        <row r="6396">
          <cell r="A6396" t="str">
            <v>18.002.030-0</v>
          </cell>
          <cell r="B6396" t="str">
            <v>TANQUE DE LOUCA BRANCA C/COLUNA, MED. EM TORNO DE 56 X 48CM</v>
          </cell>
          <cell r="C6396" t="str">
            <v>UN</v>
          </cell>
        </row>
        <row r="6397">
          <cell r="A6397" t="str">
            <v>18.002.031-0</v>
          </cell>
          <cell r="B6397" t="str">
            <v>TANQUE DE LOUCA BRANCA C/COLUNA, MED. EM TORNO DE 60 X 56CM</v>
          </cell>
          <cell r="C6397" t="str">
            <v>UN</v>
          </cell>
        </row>
        <row r="6398">
          <cell r="A6398" t="str">
            <v>18.002.040-0</v>
          </cell>
          <cell r="B6398" t="str">
            <v>BACIA TURCA DE LOUCA BRANCA, MED. EM TORNO DE 59 X 44CM</v>
          </cell>
          <cell r="C6398" t="str">
            <v>UN</v>
          </cell>
        </row>
        <row r="6399">
          <cell r="A6399" t="str">
            <v>18.002.055-0</v>
          </cell>
          <cell r="B6399" t="str">
            <v>MICTORIO DE LOUCA BRANCA C/SIFAO, MED. EM TORNO DE 33 X 28 X53CM</v>
          </cell>
          <cell r="C6399" t="str">
            <v>UN</v>
          </cell>
        </row>
        <row r="6400">
          <cell r="A6400" t="str">
            <v>18.002.065-0</v>
          </cell>
          <cell r="B6400" t="str">
            <v>VASO SANIT. DE LOUCA BRANCA, POPULAR, C/CX. ACOPLADA, MED. EM TORNO DE 35 X 65 X 35CM</v>
          </cell>
          <cell r="C6400" t="str">
            <v>UN</v>
          </cell>
        </row>
        <row r="6401">
          <cell r="A6401" t="str">
            <v>18.002.080-0</v>
          </cell>
          <cell r="B6401" t="str">
            <v>VASO SANIT. DE LOUCA BRANCA, CONVENCIONAL, POPULAR, MED. EMTORNO DE 37 X 47 X 38CM</v>
          </cell>
          <cell r="C6401" t="str">
            <v>UN</v>
          </cell>
        </row>
        <row r="6402">
          <cell r="A6402" t="str">
            <v>18.002.085-0</v>
          </cell>
          <cell r="B6402" t="str">
            <v>VASO SANIT. DE LOUCA BRANCA, CONVENCIONAL, MEDIO LUXO, MED.EM TORNO DE 37 X 47 X 38CM</v>
          </cell>
          <cell r="C6402" t="str">
            <v>UN</v>
          </cell>
        </row>
        <row r="6403">
          <cell r="A6403" t="str">
            <v>18.002.100-0</v>
          </cell>
          <cell r="B6403" t="str">
            <v>CONJUNTO DE APARELHOS HIDRO-SANIT. P/APART. PADRAO CEHAB</v>
          </cell>
          <cell r="C6403" t="str">
            <v>UN</v>
          </cell>
        </row>
        <row r="6404">
          <cell r="A6404" t="str">
            <v>18.002.105-0</v>
          </cell>
          <cell r="B6404" t="str">
            <v>CONJUNTO DE APARELHOS HIDRO-SANIT. P/ 1 CASA PADRAO CEHAB</v>
          </cell>
          <cell r="C6404" t="str">
            <v>UN</v>
          </cell>
        </row>
        <row r="6405">
          <cell r="A6405" t="str">
            <v>18.002.110-0</v>
          </cell>
          <cell r="B6405" t="str">
            <v>CONJUNTO DE APARELHOS HIDRO-SANIT., P/ 1 CASA PADRAO CEHAB</v>
          </cell>
          <cell r="C6405" t="str">
            <v>UN</v>
          </cell>
        </row>
        <row r="6406">
          <cell r="A6406" t="str">
            <v>18.002.999-0</v>
          </cell>
          <cell r="B6406" t="str">
            <v>FAMILIA 18.002APARELHOS D/LOUCAS</v>
          </cell>
        </row>
        <row r="6407">
          <cell r="A6407" t="str">
            <v>18.003.003-0</v>
          </cell>
          <cell r="B6407" t="str">
            <v>VALVULA DE DESC. DE 1.1/2", C/REGISTRO INTEGRADO</v>
          </cell>
          <cell r="C6407" t="str">
            <v>UN</v>
          </cell>
        </row>
        <row r="6408">
          <cell r="A6408" t="str">
            <v>18.003.005-0</v>
          </cell>
          <cell r="B6408" t="str">
            <v>VALVULA DE DESC. DE 1.1/4", C/REGISTRO INTEGRADO</v>
          </cell>
          <cell r="C6408" t="str">
            <v>UN</v>
          </cell>
        </row>
        <row r="6409">
          <cell r="A6409" t="str">
            <v>18.003.999-0</v>
          </cell>
          <cell r="B6409" t="str">
            <v>FAMILIA 18.003VALVULA DE DESCARGA.</v>
          </cell>
        </row>
        <row r="6410">
          <cell r="A6410" t="str">
            <v>18.004.001-0</v>
          </cell>
          <cell r="B6410" t="str">
            <v>BACIA TURCA, EM POLIESTER REFORCADO, MED. EM TORNO DE 51 X 71CM, NA COR BRANCA</v>
          </cell>
          <cell r="C6410" t="str">
            <v>UN</v>
          </cell>
        </row>
        <row r="6411">
          <cell r="A6411" t="str">
            <v>18.004.005-0</v>
          </cell>
          <cell r="B6411" t="str">
            <v>BACIA TURCA EM POLIESTER REFORCADO, SIFONADA, MED. EM TORNODE 51 X 71CM, NA COR BRANCA</v>
          </cell>
          <cell r="C6411" t="str">
            <v>UN</v>
          </cell>
        </row>
        <row r="6412">
          <cell r="A6412" t="str">
            <v>18.004.999-0</v>
          </cell>
          <cell r="B6412" t="str">
            <v>FAMILIA 18.004</v>
          </cell>
          <cell r="C6412" t="str">
            <v>0</v>
          </cell>
        </row>
        <row r="6413">
          <cell r="A6413" t="str">
            <v>18.005.015-0</v>
          </cell>
          <cell r="B6413" t="str">
            <v>ASSENTO SANIT. DE PLAST., MEDIO LUXO</v>
          </cell>
          <cell r="C6413" t="str">
            <v>UN</v>
          </cell>
        </row>
        <row r="6414">
          <cell r="A6414" t="str">
            <v>18.005.018-0</v>
          </cell>
          <cell r="B6414" t="str">
            <v>ASSENTO SANIT. DE PLAST., POPULAR</v>
          </cell>
          <cell r="C6414" t="str">
            <v>UN</v>
          </cell>
        </row>
        <row r="6415">
          <cell r="A6415" t="str">
            <v>18.005.027-0</v>
          </cell>
          <cell r="B6415" t="str">
            <v>ASSENTO SANIT. DE PLAST., P/VASO INFANTIL</v>
          </cell>
          <cell r="C6415" t="str">
            <v>UN</v>
          </cell>
        </row>
        <row r="6416">
          <cell r="A6416" t="str">
            <v>18.005.035-0</v>
          </cell>
          <cell r="B6416" t="str">
            <v>ARMARIO DE BANHEIRO EM PLAST., LUXO, BRANCO, DE EMBUTIR, C/ESPELHO</v>
          </cell>
          <cell r="C6416" t="str">
            <v>UN</v>
          </cell>
        </row>
        <row r="6417">
          <cell r="A6417" t="str">
            <v>18.005.999-0</v>
          </cell>
          <cell r="B6417" t="str">
            <v>FAMILIA 18.005APARELHOS PLASTICOS</v>
          </cell>
        </row>
        <row r="6418">
          <cell r="A6418" t="str">
            <v>18.006.005-0</v>
          </cell>
          <cell r="B6418" t="str">
            <v>LAVATORIO DE LOUCA BRANCA, POPULAR, S/LADRAO, MED. EM TORNODE 47 X 35CM</v>
          </cell>
          <cell r="C6418" t="str">
            <v>UN</v>
          </cell>
        </row>
        <row r="6419">
          <cell r="A6419" t="str">
            <v>18.006.007-0</v>
          </cell>
          <cell r="B6419" t="str">
            <v>LAVATORIO DE LOUCA BRANCA, MEDIO LUXO, C/LADRAO, MED. EM TORNO DE 47 X 35CM</v>
          </cell>
          <cell r="C6419" t="str">
            <v>UN</v>
          </cell>
        </row>
        <row r="6420">
          <cell r="A6420" t="str">
            <v>18.006.009-0</v>
          </cell>
          <cell r="B6420" t="str">
            <v>LAVATORIO DE LOUCA BRANCA, MEDIO LUXO, C/LADRAO, MED. EM TORNO DE 55 X 45CM</v>
          </cell>
          <cell r="C6420" t="str">
            <v>UN</v>
          </cell>
        </row>
        <row r="6421">
          <cell r="A6421" t="str">
            <v>18.006.014-0</v>
          </cell>
          <cell r="B6421" t="str">
            <v>LAVATORIO DE LOUCA BRANCA, POPULAR, S/LADRAO, MED. EM TORNODE 40 X 30CM</v>
          </cell>
          <cell r="C6421" t="str">
            <v>UN</v>
          </cell>
        </row>
        <row r="6422">
          <cell r="A6422" t="str">
            <v>18.006.017-0</v>
          </cell>
          <cell r="B6422" t="str">
            <v>VASO SANIT. DE LOUCA BRANCA, CONVENCIONAL, POPULAR, MED. EMTORNO DE 37 X 47 X 38CM</v>
          </cell>
          <cell r="C6422" t="str">
            <v>UN</v>
          </cell>
        </row>
        <row r="6423">
          <cell r="A6423" t="str">
            <v>18.006.020-0</v>
          </cell>
          <cell r="B6423" t="str">
            <v>VASO SANIT. DE LOUCA BRANCA, INFANTIL</v>
          </cell>
          <cell r="C6423" t="str">
            <v>UN</v>
          </cell>
        </row>
        <row r="6424">
          <cell r="A6424" t="str">
            <v>18.006.023-0</v>
          </cell>
          <cell r="B6424" t="str">
            <v>LAVATORIO DE SOBREPOR DE LOUCA BRANCA, MEDIO LUXO, S/LADRAO,MED. EM TORNO DE 53 X 43CM</v>
          </cell>
          <cell r="C6424" t="str">
            <v>UN</v>
          </cell>
        </row>
        <row r="6425">
          <cell r="A6425" t="str">
            <v>18.006.024-0</v>
          </cell>
          <cell r="B6425" t="str">
            <v>LAVATORIO DE SOBREPOR DE LOUCA BRANCA, MEDIO LUXO, C/LADRAO,MED. EM TORNO DE 53 X 43CM</v>
          </cell>
          <cell r="C6425" t="str">
            <v>UN</v>
          </cell>
        </row>
        <row r="6426">
          <cell r="A6426" t="str">
            <v>18.006.025-0</v>
          </cell>
          <cell r="B6426" t="str">
            <v>LAVATORIO DE LOUCA BRANCA, DE EMBUTIR (CUBA), MEDIO LUXO, S/LADRAO, MED. EM TORNO DE 52 X 39CM</v>
          </cell>
          <cell r="C6426" t="str">
            <v>UN</v>
          </cell>
        </row>
        <row r="6427">
          <cell r="A6427" t="str">
            <v>18.006.026-0</v>
          </cell>
          <cell r="B6427" t="str">
            <v>LAVATORIO DE LOUCA BRANCA, DE EMBUTIR (CUBA), MEDIO LUXO, C/LADRAO, MED. EM TORNO DE 52 X 39CM</v>
          </cell>
          <cell r="C6427" t="str">
            <v>UN</v>
          </cell>
        </row>
        <row r="6428">
          <cell r="A6428" t="str">
            <v>18.006.028-0</v>
          </cell>
          <cell r="B6428" t="str">
            <v>TANQUE DE LOUCA BRANCA, C/COLUNA, MED. EM TORNO DE 56 X 48CM</v>
          </cell>
          <cell r="C6428" t="str">
            <v>UN</v>
          </cell>
        </row>
        <row r="6429">
          <cell r="A6429" t="str">
            <v>18.006.033-0</v>
          </cell>
          <cell r="B6429" t="str">
            <v>TANQUE DE LOUCA BRANCA, C/COLUNA, MED. EM TORNO DE 60 X 56CM</v>
          </cell>
          <cell r="C6429" t="str">
            <v>UN</v>
          </cell>
        </row>
        <row r="6430">
          <cell r="A6430" t="str">
            <v>18.006.037-0</v>
          </cell>
          <cell r="B6430" t="str">
            <v>MICTORIO DE LOUCA BRANCA, C/SIFAO INTEGRADO, MED. EM TORNO DE 33 X 28 X 53CM</v>
          </cell>
          <cell r="C6430" t="str">
            <v>UN</v>
          </cell>
        </row>
        <row r="6431">
          <cell r="A6431" t="str">
            <v>18.006.040-0</v>
          </cell>
          <cell r="B6431" t="str">
            <v>SABONETEIRA DE LOUCA BRANCA, DE 15 X 15CM, S/ALCA</v>
          </cell>
          <cell r="C6431" t="str">
            <v>UN</v>
          </cell>
        </row>
        <row r="6432">
          <cell r="A6432" t="str">
            <v>18.006.046-0</v>
          </cell>
          <cell r="B6432" t="str">
            <v>MEIA-SABONETEIRA DE LOUCA BRANCA, DE 15 X 7,5CM</v>
          </cell>
          <cell r="C6432" t="str">
            <v>UN</v>
          </cell>
        </row>
        <row r="6433">
          <cell r="A6433" t="str">
            <v>18.006.050-0</v>
          </cell>
          <cell r="B6433" t="str">
            <v>PORTA-PAPEL DE LOUCA BRANCA, DE 15 X 15CM</v>
          </cell>
          <cell r="C6433" t="str">
            <v>UN</v>
          </cell>
        </row>
        <row r="6434">
          <cell r="A6434" t="str">
            <v>18.006.052-0</v>
          </cell>
          <cell r="B6434" t="str">
            <v>CABIDE DE LOUCA BRANCA, DUPLO, DE 10 X 5CM</v>
          </cell>
          <cell r="C6434" t="str">
            <v>UN</v>
          </cell>
        </row>
        <row r="6435">
          <cell r="A6435" t="str">
            <v>18.006.054-0</v>
          </cell>
          <cell r="B6435" t="str">
            <v>CABIDE DE LOUCA BRANCA, SIMPLES, DE 7 X 5CM</v>
          </cell>
          <cell r="C6435" t="str">
            <v>UN</v>
          </cell>
        </row>
        <row r="6436">
          <cell r="A6436" t="str">
            <v>18.006.056-0</v>
          </cell>
          <cell r="B6436" t="str">
            <v>PORTA-TOALHA, DE PLAST., DE 24", C/CONSOLOS DE LOUCA BRANCA</v>
          </cell>
          <cell r="C6436" t="str">
            <v>UN</v>
          </cell>
        </row>
        <row r="6437">
          <cell r="A6437" t="str">
            <v>18.006.999-0</v>
          </cell>
          <cell r="B6437" t="str">
            <v>INDICE DA FAMILIA</v>
          </cell>
        </row>
        <row r="6438">
          <cell r="A6438" t="str">
            <v>18.007.039-0</v>
          </cell>
          <cell r="B6438" t="str">
            <v>CHUVEIRO ESTAMPADO, ARTICULADO, C/BRACO DE 1/2"</v>
          </cell>
          <cell r="C6438" t="str">
            <v>UN</v>
          </cell>
        </row>
        <row r="6439">
          <cell r="A6439" t="str">
            <v>18.007.041-0</v>
          </cell>
          <cell r="B6439" t="str">
            <v>CHUVEIRO ESTAMPADO, ARTICULADO, TIPO LUXO, C/BRACO DE 1/2"</v>
          </cell>
          <cell r="C6439" t="str">
            <v>UN</v>
          </cell>
        </row>
        <row r="6440">
          <cell r="A6440" t="str">
            <v>18.007.042-0</v>
          </cell>
          <cell r="B6440" t="str">
            <v>BRACO CROMADO, DE 1/2", P/CHUVEIRO ELETR.</v>
          </cell>
          <cell r="C6440" t="str">
            <v>UN</v>
          </cell>
        </row>
        <row r="6441">
          <cell r="A6441" t="str">
            <v>18.007.043-0</v>
          </cell>
          <cell r="B6441" t="str">
            <v>CHUVEIRO PLAST., BRANCO, EXCL. BRACO</v>
          </cell>
          <cell r="C6441" t="str">
            <v>UN</v>
          </cell>
        </row>
        <row r="6442">
          <cell r="A6442" t="str">
            <v>18.007.044-0</v>
          </cell>
          <cell r="B6442" t="str">
            <v>BRACO DE PLAST., BRANCO, DE 1/2", C/CANOPLA</v>
          </cell>
          <cell r="C6442" t="str">
            <v>UN</v>
          </cell>
        </row>
        <row r="6443">
          <cell r="A6443" t="str">
            <v>18.007.045-0</v>
          </cell>
          <cell r="B6443" t="str">
            <v>CHUVEIRO ELETR., EM TERMOPL. CROM., DE 110 / 220V</v>
          </cell>
          <cell r="C6443" t="str">
            <v>UN</v>
          </cell>
        </row>
        <row r="6444">
          <cell r="A6444" t="str">
            <v>18.007.049-0</v>
          </cell>
          <cell r="B6444" t="str">
            <v>CHUVEIRO ELETR. DE PLAST., DE 110 / 220V</v>
          </cell>
          <cell r="C6444" t="str">
            <v>UN</v>
          </cell>
        </row>
        <row r="6445">
          <cell r="A6445" t="str">
            <v>18.007.051-0</v>
          </cell>
          <cell r="B6445" t="str">
            <v>DUCHINHA MANUAL, C/REGISTRO DE PRESSAO, DE 1/2", MANGUEIRA CROM., SUPORTE, BUCHAS E PARAFUSOS DE FIX.</v>
          </cell>
          <cell r="C6445" t="str">
            <v>UN</v>
          </cell>
        </row>
        <row r="6446">
          <cell r="A6446" t="str">
            <v>18.007.999-0</v>
          </cell>
          <cell r="B6446" t="str">
            <v>INDICE DA FAMILIA</v>
          </cell>
        </row>
        <row r="6447">
          <cell r="A6447" t="str">
            <v>18.008.005-0</v>
          </cell>
          <cell r="B6447" t="str">
            <v>TORNEIRA DE PLAST. P/LAVATORIO, DE 1/2"</v>
          </cell>
          <cell r="C6447" t="str">
            <v>UN</v>
          </cell>
        </row>
        <row r="6448">
          <cell r="A6448" t="str">
            <v>18.008.007-0</v>
          </cell>
          <cell r="B6448" t="str">
            <v>TORNEIRA DE PLAST., P/PIA, DE 1/2"</v>
          </cell>
          <cell r="C6448" t="str">
            <v>UN</v>
          </cell>
        </row>
        <row r="6449">
          <cell r="A6449" t="str">
            <v>18.008.999-0</v>
          </cell>
          <cell r="B6449" t="str">
            <v>FAMILIA 18.008CHUVEIROS</v>
          </cell>
        </row>
        <row r="6450">
          <cell r="A6450" t="str">
            <v>18.009.058-0</v>
          </cell>
          <cell r="B6450" t="str">
            <v>TORNEIRA P/PIA OU TANQUE, 1158, DE 1/2" X 18CM APROX., EM METAL CROM.</v>
          </cell>
          <cell r="C6450" t="str">
            <v>UN</v>
          </cell>
        </row>
        <row r="6451">
          <cell r="A6451" t="str">
            <v>18.009.060-0</v>
          </cell>
          <cell r="B6451" t="str">
            <v>TORNEIRA P/PIA C/AREJADOR, 1157, DE 1/2" X 21CM APROX., EM METAL CROM.</v>
          </cell>
          <cell r="C6451" t="str">
            <v>UN</v>
          </cell>
        </row>
        <row r="6452">
          <cell r="A6452" t="str">
            <v>18.009.065-0</v>
          </cell>
          <cell r="B6452" t="str">
            <v>TORNEIRA P/PIA, C/AREJADOR, TUBO MOVEL, TIPO PAREDE, 1168, DE 1/2" X 22CM APROX., EM METAL CROM.</v>
          </cell>
          <cell r="C6452" t="str">
            <v>UN</v>
          </cell>
        </row>
        <row r="6453">
          <cell r="A6453" t="str">
            <v>18.009.066-0</v>
          </cell>
          <cell r="B6453" t="str">
            <v>TORNEIRA P/PIA, C/AREJADOR, TUBO MOVEL, TIPO BANCA, DE 1/2"X 17CM APROX., EM METAL CROM.</v>
          </cell>
          <cell r="C6453" t="str">
            <v>UN</v>
          </cell>
        </row>
        <row r="6454">
          <cell r="A6454" t="str">
            <v>18.009.070-0</v>
          </cell>
          <cell r="B6454" t="str">
            <v>TORNEIRA HOSPITALAR ACIONADA P/ALAVANCA, TIPO PAREDE, DE 1/2" X 28CM APROX., EM METAL CROM.</v>
          </cell>
          <cell r="C6454" t="str">
            <v>UN</v>
          </cell>
        </row>
        <row r="6455">
          <cell r="A6455" t="str">
            <v>18.009.073-0</v>
          </cell>
          <cell r="B6455" t="str">
            <v>TORNEIRA P/COZINHA, C/MISTURADOR, TIPO PAREDE, 1258, DE 1/2"X 25CM APROX., EM METAL CROM.</v>
          </cell>
          <cell r="C6455" t="str">
            <v>UN</v>
          </cell>
        </row>
        <row r="6456">
          <cell r="A6456" t="str">
            <v>18.009.074-0</v>
          </cell>
          <cell r="B6456" t="str">
            <v>TORNEIRA P/PIA, C/MISTURADOR, AREJADOR, TUBO MOVEL, TIPO BANCA, 1256, DE 1/2" X 17CM APROX., EM METAL CROM.</v>
          </cell>
          <cell r="C6456" t="str">
            <v>UN</v>
          </cell>
        </row>
        <row r="6457">
          <cell r="A6457" t="str">
            <v>18.009.076-0</v>
          </cell>
          <cell r="B6457" t="str">
            <v>TORNEIRA P/LAVATORIO, 1193, DE 1/2" X 9CM APROX., EM METAL CROM.</v>
          </cell>
          <cell r="C6457" t="str">
            <v>UN</v>
          </cell>
        </row>
        <row r="6458">
          <cell r="A6458" t="str">
            <v>18.009.078-0</v>
          </cell>
          <cell r="B6458" t="str">
            <v>TORNEIRA P/JARDIM, DE 3/4" X 10CM APROX., EM METAL CROM.</v>
          </cell>
          <cell r="C6458" t="str">
            <v>UN</v>
          </cell>
        </row>
        <row r="6459">
          <cell r="A6459" t="str">
            <v>18.009.079-0</v>
          </cell>
          <cell r="B6459" t="str">
            <v>TORNEIRA P/JARDIM, DE 1/2" X 10CM APROX., EM METAL CROM.</v>
          </cell>
          <cell r="C6459" t="str">
            <v>UN</v>
          </cell>
        </row>
        <row r="6460">
          <cell r="A6460" t="str">
            <v>18.009.080-0</v>
          </cell>
          <cell r="B6460" t="str">
            <v>APARELHO P/LAVATORIO, 1875, C/AREJADOR E VALV. DE ESCOAMENTO, EM METAL CROM.</v>
          </cell>
          <cell r="C6460" t="str">
            <v>UN</v>
          </cell>
        </row>
        <row r="6461">
          <cell r="A6461" t="str">
            <v>18.009.086-0</v>
          </cell>
          <cell r="B6461" t="str">
            <v>TORNEIRA P/FILTRO, 1147, DE 1/2" X 13CM, EM METAL CROM.</v>
          </cell>
          <cell r="C6461" t="str">
            <v>UN</v>
          </cell>
        </row>
        <row r="6462">
          <cell r="A6462" t="str">
            <v>18.009.999-0</v>
          </cell>
          <cell r="B6462" t="str">
            <v>INDICE DA FAMILIA</v>
          </cell>
        </row>
        <row r="6463">
          <cell r="A6463" t="str">
            <v>18.010.999-0</v>
          </cell>
          <cell r="B6463" t="str">
            <v>INDICE DA FAMILIA</v>
          </cell>
        </row>
        <row r="6464">
          <cell r="A6464" t="str">
            <v>18.011.003-0</v>
          </cell>
          <cell r="B6464" t="str">
            <v>TORNEIRA DE BOIA, EM PLAST., P/CAIXA D'AGUA, DE 1/2"</v>
          </cell>
          <cell r="C6464" t="str">
            <v>UN</v>
          </cell>
        </row>
        <row r="6465">
          <cell r="A6465" t="str">
            <v>18.011.005-0</v>
          </cell>
          <cell r="B6465" t="str">
            <v>TORNEIRA DE BOIA, EM PLAST., P/CAIXA D'AGUA, DE 3/4"</v>
          </cell>
          <cell r="C6465" t="str">
            <v>UN</v>
          </cell>
        </row>
        <row r="6466">
          <cell r="A6466" t="str">
            <v>18.011.999-0</v>
          </cell>
          <cell r="B6466" t="str">
            <v>FAMILIA 18.011AQUECEDOR DE GAS</v>
          </cell>
        </row>
        <row r="6467">
          <cell r="A6467" t="str">
            <v>18.012.090-0</v>
          </cell>
          <cell r="B6467" t="str">
            <v>TORNEIRA DE BOIA EM BRONZE, DE PRESSAO, DE 3/4"</v>
          </cell>
          <cell r="C6467" t="str">
            <v>UN</v>
          </cell>
        </row>
        <row r="6468">
          <cell r="A6468" t="str">
            <v>18.012.093-0</v>
          </cell>
          <cell r="B6468" t="str">
            <v>TORNEIRA DE BOIA EM BRONZE, DE PRESSAO, DE 1"</v>
          </cell>
          <cell r="C6468" t="str">
            <v>UN</v>
          </cell>
        </row>
        <row r="6469">
          <cell r="A6469" t="str">
            <v>18.012.096-0</v>
          </cell>
          <cell r="B6469" t="str">
            <v>TORNEIRA DE BOIA EM BRONZE, DE PRESSAO, DE 1.1/4"</v>
          </cell>
          <cell r="C6469" t="str">
            <v>UN</v>
          </cell>
        </row>
        <row r="6470">
          <cell r="A6470" t="str">
            <v>18.012.100-0</v>
          </cell>
          <cell r="B6470" t="str">
            <v>TORNEIRA DE BOIA EM BRONZE, DE PRESSAO, DE 1.1/2"</v>
          </cell>
          <cell r="C6470" t="str">
            <v>UN</v>
          </cell>
        </row>
        <row r="6471">
          <cell r="A6471" t="str">
            <v>18.012.102-0</v>
          </cell>
          <cell r="B6471" t="str">
            <v>TORNEIRA DE BOIA EM BRONZE, DE PRESSAO, DE 2"</v>
          </cell>
          <cell r="C6471" t="str">
            <v>UN</v>
          </cell>
        </row>
        <row r="6472">
          <cell r="A6472" t="str">
            <v>18.012.999-0</v>
          </cell>
          <cell r="B6472" t="str">
            <v>INDICE DA FAMILIA</v>
          </cell>
        </row>
        <row r="6473">
          <cell r="A6473" t="str">
            <v>18.013.106-0</v>
          </cell>
          <cell r="B6473" t="str">
            <v>VALVULA DE ESCOAMENTO, AMERICANA, P/PIA DE COZINHA, 1623, DE1.1/2", EM METAL CROM.</v>
          </cell>
          <cell r="C6473" t="str">
            <v>UN</v>
          </cell>
        </row>
        <row r="6474">
          <cell r="A6474" t="str">
            <v>18.013.108-0</v>
          </cell>
          <cell r="B6474" t="str">
            <v>VALVULA DE ESCOAMENTO, P/LAVATORIO, C/LADRAO, 1603, DE 1", EM METAL CROM.</v>
          </cell>
          <cell r="C6474" t="str">
            <v>UN</v>
          </cell>
        </row>
        <row r="6475">
          <cell r="A6475" t="str">
            <v>18.013.109-0</v>
          </cell>
          <cell r="B6475" t="str">
            <v>VALVULA DE ESCOAMENTO, P/LAVATORIO, S/LADRAO, 1600, DE 1", EM METAL CROM.</v>
          </cell>
          <cell r="C6475" t="str">
            <v>UN</v>
          </cell>
        </row>
        <row r="6476">
          <cell r="A6476" t="str">
            <v>18.013.110-0</v>
          </cell>
          <cell r="B6476" t="str">
            <v>VALVULA DE ESCOAMENTO, P/BANHEIRA, S/LADRAO, 1604, DE 1.1/4", EM METAL CROM.</v>
          </cell>
          <cell r="C6476" t="str">
            <v>UN</v>
          </cell>
        </row>
        <row r="6477">
          <cell r="A6477" t="str">
            <v>18.013.111-0</v>
          </cell>
          <cell r="B6477" t="str">
            <v>VALVULA DE ESCOAMENTO, P/TANQUE, 1605, DE 1.1/4", EM METAL CROM.</v>
          </cell>
          <cell r="C6477" t="str">
            <v>UN</v>
          </cell>
        </row>
        <row r="6478">
          <cell r="A6478" t="str">
            <v>18.013.112-0</v>
          </cell>
          <cell r="B6478" t="str">
            <v>VALVULA DE ESCOAMENTO, P/TANQUE, 1606, DE 1.1/2", EM METAL CROM.</v>
          </cell>
          <cell r="C6478" t="str">
            <v>UN</v>
          </cell>
        </row>
        <row r="6479">
          <cell r="A6479" t="str">
            <v>18.013.113-0</v>
          </cell>
          <cell r="B6479" t="str">
            <v>VALVULA DE ESCOAMENTO, P/LAVATORIO, EM PVC</v>
          </cell>
          <cell r="C6479" t="str">
            <v>UN</v>
          </cell>
        </row>
        <row r="6480">
          <cell r="A6480" t="str">
            <v>18.013.115-0</v>
          </cell>
          <cell r="B6480" t="str">
            <v>VALVULA DE ESCOAMENTO, P/PIA, EM PVC</v>
          </cell>
          <cell r="C6480" t="str">
            <v>UN</v>
          </cell>
        </row>
        <row r="6481">
          <cell r="A6481" t="str">
            <v>18.013.117-0</v>
          </cell>
          <cell r="B6481" t="str">
            <v>SIFAO 1680, DE 1.1/2" X 1.1/2", EM METAL CROM.</v>
          </cell>
          <cell r="C6481" t="str">
            <v>UN</v>
          </cell>
        </row>
        <row r="6482">
          <cell r="A6482" t="str">
            <v>18.013.118-0</v>
          </cell>
          <cell r="B6482" t="str">
            <v>SIFAO 1680, DE 1.1/4" X 1.1/2", EM METAL CROM.</v>
          </cell>
          <cell r="C6482" t="str">
            <v>UN</v>
          </cell>
        </row>
        <row r="6483">
          <cell r="A6483" t="str">
            <v>18.013.119-0</v>
          </cell>
          <cell r="B6483" t="str">
            <v>SIFAO 1680, DE 1" X 1.1/2", EM METAL CROM.</v>
          </cell>
          <cell r="C6483" t="str">
            <v>UN</v>
          </cell>
        </row>
        <row r="6484">
          <cell r="A6484" t="str">
            <v>18.013.121-0</v>
          </cell>
          <cell r="B6484" t="str">
            <v>SIFAO 1680, DE 1" X 1.1/4", EM METAL CROM.</v>
          </cell>
          <cell r="C6484" t="str">
            <v>UN</v>
          </cell>
        </row>
        <row r="6485">
          <cell r="A6485" t="str">
            <v>18.013.123-0</v>
          </cell>
          <cell r="B6485" t="str">
            <v>SIFAO FLEXIVEL, P/PIA OU LAVATORIO, EM PVC</v>
          </cell>
          <cell r="C6485" t="str">
            <v>UN</v>
          </cell>
        </row>
        <row r="6486">
          <cell r="A6486" t="str">
            <v>18.013.124-0</v>
          </cell>
          <cell r="B6486" t="str">
            <v>SIFAO RQ, P/PIA OU LAVATORIO, EM PVC, DE 1"</v>
          </cell>
          <cell r="C6486" t="str">
            <v>UN</v>
          </cell>
        </row>
        <row r="6487">
          <cell r="A6487" t="str">
            <v>18.013.126-0</v>
          </cell>
          <cell r="B6487" t="str">
            <v>SIFAO SD, P/PIA OU LAVATORIO, EM PVC, DE 40MM</v>
          </cell>
          <cell r="C6487" t="str">
            <v>UN</v>
          </cell>
        </row>
        <row r="6488">
          <cell r="A6488" t="str">
            <v>18.013.128-0</v>
          </cell>
          <cell r="B6488" t="str">
            <v>RABICHO EM METAL CROM., DE 40CM, C/SAIDA DE 1/2"</v>
          </cell>
          <cell r="C6488" t="str">
            <v>UN</v>
          </cell>
        </row>
        <row r="6489">
          <cell r="A6489" t="str">
            <v>18.013.130-0</v>
          </cell>
          <cell r="B6489" t="str">
            <v>RABICHO EM METAL CROM., DE 30CM, C/SAIDA DE 1/2"</v>
          </cell>
          <cell r="C6489" t="str">
            <v>UN</v>
          </cell>
        </row>
        <row r="6490">
          <cell r="A6490" t="str">
            <v>18.013.133-0</v>
          </cell>
          <cell r="B6490" t="str">
            <v>RABICHO PLAST., DE 40CM, C/SAIDA DE 1/2"</v>
          </cell>
          <cell r="C6490" t="str">
            <v>UN</v>
          </cell>
        </row>
        <row r="6491">
          <cell r="A6491" t="str">
            <v>18.013.136-0</v>
          </cell>
          <cell r="B6491" t="str">
            <v>RABICHO PLAST., DE 30CM, C/SAIDA DE 1/2"</v>
          </cell>
          <cell r="C6491" t="str">
            <v>UN</v>
          </cell>
        </row>
        <row r="6492">
          <cell r="A6492" t="str">
            <v>18.013.140-0</v>
          </cell>
          <cell r="B6492" t="str">
            <v>TUBO DE LIGACAO, P/VASO SANIT., C/ANEL EXPANSOR, EM METAL CROM.</v>
          </cell>
          <cell r="C6492" t="str">
            <v>UN</v>
          </cell>
        </row>
        <row r="6493">
          <cell r="A6493" t="str">
            <v>18.013.143-0</v>
          </cell>
          <cell r="B6493" t="str">
            <v>TUBO DE DESC., TIPO LONGO, DE 1.1/2", EM PVC, P/CX. DE DESC.EXT.</v>
          </cell>
          <cell r="C6493" t="str">
            <v>UN</v>
          </cell>
        </row>
        <row r="6494">
          <cell r="A6494" t="str">
            <v>18.013.144-0</v>
          </cell>
          <cell r="B6494" t="str">
            <v>BOLSA DE LIGACAO, P/VASO SANIT.</v>
          </cell>
          <cell r="C6494" t="str">
            <v>UN</v>
          </cell>
        </row>
        <row r="6495">
          <cell r="A6495" t="str">
            <v>18.013.146-0</v>
          </cell>
          <cell r="B6495" t="str">
            <v>MISTURADOR SIMPLES, P/CHUVEIRO, DE 3/4", C/ACAB. EM METAL CROM.</v>
          </cell>
          <cell r="C6495" t="str">
            <v>UN</v>
          </cell>
        </row>
        <row r="6496">
          <cell r="A6496" t="str">
            <v>18.013.148-0</v>
          </cell>
          <cell r="B6496" t="str">
            <v>MISTURADOR, DE 3/4", C/FUNCIONAMENTO EM CONJ. CHUVEIRO/BANHEIRA OU CHUVEIRO/DUCHINHA, ACAB. EM METAL CROM.</v>
          </cell>
          <cell r="C6496" t="str">
            <v>UN</v>
          </cell>
        </row>
        <row r="6497">
          <cell r="A6497" t="str">
            <v>18.013.155-0</v>
          </cell>
          <cell r="B6497" t="str">
            <v>REGISTRO DE PRESSAO, 1416, DE 1/2", C/CANOPLA E VOLANTE, EMMETAL CROM.</v>
          </cell>
          <cell r="C6497" t="str">
            <v>UN</v>
          </cell>
        </row>
        <row r="6498">
          <cell r="A6498" t="str">
            <v>18.013.156-0</v>
          </cell>
          <cell r="B6498" t="str">
            <v>REGISTRO DE PRESSAO, 1416, DE 3/4", C/CANOPLA E VOLANTE, EMMETAL CROM.</v>
          </cell>
          <cell r="C6498" t="str">
            <v>UN</v>
          </cell>
        </row>
        <row r="6499">
          <cell r="A6499" t="str">
            <v>18.013.158-0</v>
          </cell>
          <cell r="B6499" t="str">
            <v>PORTA CACAMBA, LIXEIRA, EM CHAPA DE FERRO ESMALT. DE 300 X 300MM</v>
          </cell>
          <cell r="C6499" t="str">
            <v>UN</v>
          </cell>
        </row>
        <row r="6500">
          <cell r="A6500" t="str">
            <v>18.013.160-0</v>
          </cell>
          <cell r="B6500" t="str">
            <v>LATAO DE LIXO DE 200 L, EM CHAPA DE FERRO COMUM, C/TAMPA REMOVIVEL, PADRAO COMLURB</v>
          </cell>
          <cell r="C6500" t="str">
            <v>UN</v>
          </cell>
        </row>
        <row r="6501">
          <cell r="A6501" t="str">
            <v>18.013.999-0</v>
          </cell>
          <cell r="B6501" t="str">
            <v>INDICE DA FAMILIA</v>
          </cell>
        </row>
        <row r="6502">
          <cell r="A6502" t="str">
            <v>18.014.010-0</v>
          </cell>
          <cell r="B6502" t="str">
            <v>CHUVEIRO ESTAMPADO, ARTICULADO, C/BRACO DE 1/2" E 1 REGISTRODE PRESSAO 1416,DE 1/2", C/CANOPLA E VOLANTE EM METAL CROM.</v>
          </cell>
          <cell r="C6502" t="str">
            <v>UN</v>
          </cell>
        </row>
        <row r="6503">
          <cell r="A6503" t="str">
            <v>18.014.015-0</v>
          </cell>
          <cell r="B6503" t="str">
            <v>CHUVEIRO DE LUXO, ARTICULADO, C/BRACO DE 1/2" E 2 REGISTROSDE PRESSAO 1416, DE 1/2", C/CANOPLA E VOLANTE EM METAL CROM.</v>
          </cell>
          <cell r="C6503" t="str">
            <v>UN</v>
          </cell>
        </row>
        <row r="6504">
          <cell r="A6504" t="str">
            <v>18.014.017-0</v>
          </cell>
          <cell r="B6504" t="str">
            <v>CHUVEIRO DE PLAST. BRANCO, C/BRACO DE 1/2" E 1 REGISTRO DE PRESSAO 1416, DE 1/2", C/CANOPLA E VOLANTE EM METAL CROM.</v>
          </cell>
          <cell r="C6504" t="str">
            <v>UN</v>
          </cell>
        </row>
        <row r="6505">
          <cell r="A6505" t="str">
            <v>18.014.020-0</v>
          </cell>
          <cell r="B6505" t="str">
            <v>CHUVEIRO ELETR. CROM., DE 110/220V, C/BRACO CROM.DE 1/2" E 1REGISTRO DE PRESSAO 1416,DE 3/4", C/CANOPLA E VOLANTE CROM.</v>
          </cell>
          <cell r="C6505" t="str">
            <v>UN</v>
          </cell>
        </row>
        <row r="6506">
          <cell r="A6506" t="str">
            <v>18.014.030-0</v>
          </cell>
          <cell r="B6506" t="str">
            <v>CHUVEIRO PLAST.EM 110/220V, C/BRACO CROM.DE 1/2" E 1 REGISTRO DE PRESSAO 1416,DE 3/4",C/CANOPLA E VOLANTE EM METAL CROM.</v>
          </cell>
          <cell r="C6506" t="str">
            <v>UN</v>
          </cell>
        </row>
        <row r="6507">
          <cell r="A6507" t="str">
            <v>18.014.999-0</v>
          </cell>
          <cell r="B6507" t="str">
            <v>INDICE DA FAMILIA</v>
          </cell>
        </row>
        <row r="6508">
          <cell r="A6508" t="str">
            <v>18.015.010-0</v>
          </cell>
          <cell r="B6508" t="str">
            <v>AQUECEDOR A GAS, RESIDENCIAL, EM CHAPA ESMALT., BRANCO, DE 6L E REGISTRO DE 1/2" P/GAS</v>
          </cell>
          <cell r="C6508" t="str">
            <v>UN</v>
          </cell>
        </row>
        <row r="6509">
          <cell r="A6509" t="str">
            <v>18.015.011-0</v>
          </cell>
          <cell r="B6509" t="str">
            <v>AQUECEDOR ELETR. AUTOMATICO, CAPAC. DE 100 L, EM COBRE</v>
          </cell>
          <cell r="C6509" t="str">
            <v>UN</v>
          </cell>
        </row>
        <row r="6510">
          <cell r="A6510" t="str">
            <v>18.015.012-0</v>
          </cell>
          <cell r="B6510" t="str">
            <v>AQUECEDOR ELETR. AUTOMATICO, CAPAC. DE 200 L, EM COBRE</v>
          </cell>
          <cell r="C6510" t="str">
            <v>UN</v>
          </cell>
        </row>
        <row r="6511">
          <cell r="A6511" t="str">
            <v>18.015.013-0</v>
          </cell>
          <cell r="B6511" t="str">
            <v>AQUECEDOR ELETR. AUTOMATICO, CAPAC. DE 500 L, EM COBRE</v>
          </cell>
          <cell r="C6511" t="str">
            <v>UN</v>
          </cell>
        </row>
        <row r="6512">
          <cell r="A6512" t="str">
            <v>18.015.014-0</v>
          </cell>
          <cell r="B6512" t="str">
            <v>AQUECEDOR ELETR. AUTOMATICO, CAPAC. DE 750 L, EM COBRE</v>
          </cell>
          <cell r="C6512" t="str">
            <v>UN</v>
          </cell>
        </row>
        <row r="6513">
          <cell r="A6513" t="str">
            <v>18.015.016-0</v>
          </cell>
          <cell r="B6513" t="str">
            <v>AQUECEDOR ELETR. AUTOMATICO, CAPAC. DE 1000 L, EM COBRE</v>
          </cell>
          <cell r="C6513" t="str">
            <v>UN</v>
          </cell>
        </row>
        <row r="6514">
          <cell r="A6514" t="str">
            <v>18.015.018-0</v>
          </cell>
          <cell r="B6514" t="str">
            <v>FOGAO A GAS, RESIDENCIAL, C/ 4 BOCAS, FORNO E ESTUFA</v>
          </cell>
          <cell r="C6514" t="str">
            <v>UN</v>
          </cell>
        </row>
        <row r="6515">
          <cell r="A6515" t="str">
            <v>18.015.021-0</v>
          </cell>
          <cell r="B6515" t="str">
            <v>FOGAO A GAS, RESIDENCIAL, C/ 6 BOCAS, FORNO E ESTUFA</v>
          </cell>
          <cell r="C6515" t="str">
            <v>UN</v>
          </cell>
        </row>
        <row r="6516">
          <cell r="A6516" t="str">
            <v>18.015.023-0</v>
          </cell>
          <cell r="B6516" t="str">
            <v>FOGAO A GAS, INDUSTRIAL, C/ 6 BOCAS, FORNO, GRELHA 40 X 40CME PERFIL DE 5CM</v>
          </cell>
          <cell r="C6516" t="str">
            <v>UN</v>
          </cell>
        </row>
        <row r="6517">
          <cell r="A6517" t="str">
            <v>18.015.025-0</v>
          </cell>
          <cell r="B6517" t="str">
            <v>FOGAO A GAS, INDUSTRIAL, C/ 4 BOCAS, FORNO, GRELHA 31 X 31CME PERFIL DE 5CM</v>
          </cell>
          <cell r="C6517" t="str">
            <v>UN</v>
          </cell>
        </row>
        <row r="6518">
          <cell r="A6518" t="str">
            <v>18.015.030-0</v>
          </cell>
          <cell r="B6518" t="str">
            <v>FOGAO A GAS, INDUSTRIAL, C/ 3 BOCAS, S/FORNO, GRELHA 31 X 31CM E PERFIL DE 5CM</v>
          </cell>
          <cell r="C6518" t="str">
            <v>UN</v>
          </cell>
        </row>
        <row r="6519">
          <cell r="A6519" t="str">
            <v>18.015.035-0</v>
          </cell>
          <cell r="B6519" t="str">
            <v>FOGAO A GAS, INDUSTRIAL, C/ 2 BOCAS, S/FORNO, GRELHA 31 X 31CM E PERFIL DE 5CM</v>
          </cell>
          <cell r="C6519" t="str">
            <v>UN</v>
          </cell>
        </row>
        <row r="6520">
          <cell r="A6520" t="str">
            <v>18.015.999-0</v>
          </cell>
          <cell r="B6520" t="str">
            <v>INDICE DA FAMILIA</v>
          </cell>
        </row>
        <row r="6521">
          <cell r="A6521" t="str">
            <v>18.016.010-0</v>
          </cell>
          <cell r="B6521" t="str">
            <v>COIFA DE ACO INOX, DE 1,20 X 0,60M, DE CHAPA 18.304</v>
          </cell>
          <cell r="C6521" t="str">
            <v>UN</v>
          </cell>
        </row>
        <row r="6522">
          <cell r="A6522" t="str">
            <v>18.016.015-0</v>
          </cell>
          <cell r="B6522" t="str">
            <v>COIFA DE ACO INOX, DE 2,10 X 1,20M, DE CHAPA 18.304</v>
          </cell>
          <cell r="C6522" t="str">
            <v>UN</v>
          </cell>
        </row>
        <row r="6523">
          <cell r="A6523" t="str">
            <v>18.016.020-0</v>
          </cell>
          <cell r="B6523" t="str">
            <v>PORTA CACAMBA, LIXEIRA, DE ACO INOX, CHAPA 18.304 C/ 300 X 300MM</v>
          </cell>
          <cell r="C6523" t="str">
            <v>UN</v>
          </cell>
        </row>
        <row r="6524">
          <cell r="A6524" t="str">
            <v>18.016.025-0</v>
          </cell>
          <cell r="B6524" t="str">
            <v>TANQUE DE ACO INOX, EM CHAPA 22.304, DE 520 X 520MM, CAPAC.30 L, C/ESFREGADOR</v>
          </cell>
          <cell r="C6524" t="str">
            <v>UN</v>
          </cell>
        </row>
        <row r="6525">
          <cell r="A6525" t="str">
            <v>18.016.030-0</v>
          </cell>
          <cell r="B6525" t="str">
            <v>BANCA DE ACO INOX, DE 2,00 X 0,55M, EM CHAPA 18.304, C/ 1 CUBA, VALV. DE ESCOAMENTO 1623 E SIFAO 1680</v>
          </cell>
          <cell r="C6525" t="str">
            <v>UN</v>
          </cell>
        </row>
        <row r="6526">
          <cell r="A6526" t="str">
            <v>18.016.035-0</v>
          </cell>
          <cell r="B6526" t="str">
            <v>BANCA DE ACO INOX, DE 2,00 X 0,55M, EM CHAPA 18.304, C/ 2 CUBAS, 2 VALV. DE ESCOAMENTO 1623 E 2 SIFOES 1680</v>
          </cell>
          <cell r="C6526" t="str">
            <v>UN</v>
          </cell>
        </row>
        <row r="6527">
          <cell r="A6527" t="str">
            <v>18.016.040-0</v>
          </cell>
          <cell r="B6527" t="str">
            <v>CUBA DE ACO INOX, DE 500 X 400 X 200MM, EM CHAPA 20.304, VALV. DE ESCOAMENTO 1623 E SIFAO 1680</v>
          </cell>
          <cell r="C6527" t="str">
            <v>UN</v>
          </cell>
        </row>
        <row r="6528">
          <cell r="A6528" t="str">
            <v>18.016.042-0</v>
          </cell>
          <cell r="B6528" t="str">
            <v>CUBA DUPLA EM ACO INOX, DE 820 X 340 X 150MM, EM CHAPA 20.304, 2 VALV. DE ESCOAMENTO 1623, 2 SIFOES 1680</v>
          </cell>
          <cell r="C6528" t="str">
            <v>UN</v>
          </cell>
        </row>
        <row r="6529">
          <cell r="A6529" t="str">
            <v>18.016.045-0</v>
          </cell>
          <cell r="B6529" t="str">
            <v>BANCA SECA DE ACO INOX, C/ 0,55M DE LARG., ATE 3,00M DE COMPR., EM CHAPA 18.304</v>
          </cell>
          <cell r="C6529" t="str">
            <v>M</v>
          </cell>
        </row>
        <row r="6530">
          <cell r="A6530" t="str">
            <v>18.016.050-0</v>
          </cell>
          <cell r="B6530" t="str">
            <v>MICTORIO COLETIVO DE ACO INOX,C/SECAO DE 580 X 300MM,EM CHAPA 20.304,C/CRIVO DE SAIDA DE 1.1/4",REGISTRO DE PRESSAO 1416</v>
          </cell>
          <cell r="C6530" t="str">
            <v>M</v>
          </cell>
        </row>
        <row r="6531">
          <cell r="A6531" t="str">
            <v>18.016.051-0</v>
          </cell>
          <cell r="B6531" t="str">
            <v>MICTORIO COLETIVO DE ACO INOX,C/SECAO DE 380 X 250MM,EM CHAPA 20.304,C/CRIVO DE SAIDA DE 1.1/4",REGISTRO DE PRESSAO 1416</v>
          </cell>
          <cell r="C6531" t="str">
            <v>M</v>
          </cell>
        </row>
        <row r="6532">
          <cell r="A6532" t="str">
            <v>18.016.060-0</v>
          </cell>
          <cell r="B6532" t="str">
            <v>LAVATORIO COLETIVO DE ACO INOX C/ 1000MM DE SECAO, EM CHAPA20.304, P/ 2 PONTOS D'AGUA, CRIVO DE SAIDA EM 1.1/4"</v>
          </cell>
          <cell r="C6532" t="str">
            <v>M</v>
          </cell>
        </row>
        <row r="6533">
          <cell r="A6533" t="str">
            <v>18.016.999-0</v>
          </cell>
          <cell r="B6533" t="str">
            <v>FAMILIA 18.016APARELHOS ACOS INOX.</v>
          </cell>
        </row>
        <row r="6534">
          <cell r="A6534" t="str">
            <v>18.017.020-0</v>
          </cell>
          <cell r="B6534" t="str">
            <v>FILTRO P/USO DOMESTICO C/CARCACA ATOXICA EM POLIPROPILENO C/1 ELEMENTO FILTRANTE DE CELULOSE E CARVAO ATIVADO,ATE 180L/H</v>
          </cell>
          <cell r="C6534" t="str">
            <v>UN</v>
          </cell>
        </row>
        <row r="6535">
          <cell r="A6535" t="str">
            <v>18.017.021-0</v>
          </cell>
          <cell r="B6535" t="str">
            <v>FILTRO C/CARCACA ATOXICA EM POLIPROPILENO C/ 1 ELEMENTO FILTRANTE DE CELULOSE E CARVAO ATIVADO, ATE 360L/H. FORNECIMENTO</v>
          </cell>
          <cell r="C6535" t="str">
            <v>UN</v>
          </cell>
        </row>
        <row r="6536">
          <cell r="A6536" t="str">
            <v>18.017.022-0</v>
          </cell>
          <cell r="B6536" t="str">
            <v>FILTRO C/CARCACA ATOXICA EM POLIPROPILENO C/ 2 ELEMENTOS FILTRANTES DE CELULOSE E CARVAO ATIVADO, ATE 720L/H</v>
          </cell>
          <cell r="C6536" t="str">
            <v>UN</v>
          </cell>
        </row>
        <row r="6537">
          <cell r="A6537" t="str">
            <v>18.017.999-0</v>
          </cell>
          <cell r="B6537" t="str">
            <v>FAMILIA 18.017FILTROS</v>
          </cell>
        </row>
        <row r="6538">
          <cell r="A6538" t="str">
            <v>18.019.010-0</v>
          </cell>
          <cell r="B6538" t="str">
            <v>CAIXA DE DESC., DE PLAST., EXT.</v>
          </cell>
          <cell r="C6538" t="str">
            <v>UN</v>
          </cell>
        </row>
        <row r="6539">
          <cell r="A6539" t="str">
            <v>18.019.012-0</v>
          </cell>
          <cell r="B6539" t="str">
            <v>CAIXA DE DESC., DE PLAST., DE EMBUTIR, C/ESPELHO CROM.</v>
          </cell>
          <cell r="C6539" t="str">
            <v>UN</v>
          </cell>
        </row>
        <row r="6540">
          <cell r="A6540" t="str">
            <v>18.019.015-0</v>
          </cell>
          <cell r="B6540" t="str">
            <v>CAIXA DE DESC., DE CIM.-AMIANTO, DE EMBUTIR, C/ESPELHO CROM.</v>
          </cell>
          <cell r="C6540" t="str">
            <v>UN</v>
          </cell>
        </row>
        <row r="6541">
          <cell r="A6541" t="str">
            <v>18.019.999-0</v>
          </cell>
          <cell r="B6541" t="str">
            <v>INDICE DA FAMILIA</v>
          </cell>
        </row>
        <row r="6542">
          <cell r="A6542" t="str">
            <v>18.020.010-0</v>
          </cell>
          <cell r="B6542" t="str">
            <v>DEPOSITO DE CIM.-AMIANTO, P/ 250 L, C/TAMPA</v>
          </cell>
          <cell r="C6542" t="str">
            <v>UN</v>
          </cell>
        </row>
        <row r="6543">
          <cell r="A6543" t="str">
            <v>18.020.012-0</v>
          </cell>
          <cell r="B6543" t="str">
            <v>DEPOSITO DE CIM.-AMIANTO, P/ 500 L, C/TAMPA</v>
          </cell>
          <cell r="C6543" t="str">
            <v>UN</v>
          </cell>
        </row>
        <row r="6544">
          <cell r="A6544" t="str">
            <v>18.020.014-0</v>
          </cell>
          <cell r="B6544" t="str">
            <v>DEPOSITO DE CIM.-AMIANTO, P/ 1000 L, C/TAMPA</v>
          </cell>
          <cell r="C6544" t="str">
            <v>UN</v>
          </cell>
        </row>
        <row r="6545">
          <cell r="A6545" t="str">
            <v>18.020.999-0</v>
          </cell>
          <cell r="B6545" t="str">
            <v>INDICE DA FAMILIA</v>
          </cell>
        </row>
        <row r="6546">
          <cell r="A6546" t="str">
            <v>18.021.025-0</v>
          </cell>
          <cell r="B6546" t="str">
            <v>CAIXA D'AGUA, EM FIBRA DE VIDRO, C/CAPAC. DE 300 L</v>
          </cell>
          <cell r="C6546" t="str">
            <v>UN</v>
          </cell>
        </row>
        <row r="6547">
          <cell r="A6547" t="str">
            <v>18.021.030-0</v>
          </cell>
          <cell r="B6547" t="str">
            <v>CAIXA D'AGUA, EM FIBRA DE VIDRO, C/CAPAC. DE 500 L</v>
          </cell>
          <cell r="C6547" t="str">
            <v>UN</v>
          </cell>
        </row>
        <row r="6548">
          <cell r="A6548" t="str">
            <v>18.021.035-0</v>
          </cell>
          <cell r="B6548" t="str">
            <v>CAIXA D'AGUA, EM FIBRA DE VIDRO, C/CAPAC. DE 1000 L</v>
          </cell>
          <cell r="C6548" t="str">
            <v>UN</v>
          </cell>
        </row>
        <row r="6549">
          <cell r="A6549" t="str">
            <v>18.021.040-0</v>
          </cell>
          <cell r="B6549" t="str">
            <v>CAIXA D'AGUA, EM FIBRA DE VIDRO, C/CAPAC. DE 1500 L</v>
          </cell>
          <cell r="C6549" t="str">
            <v>UN</v>
          </cell>
        </row>
        <row r="6550">
          <cell r="A6550" t="str">
            <v>18.021.999-0</v>
          </cell>
          <cell r="B6550" t="str">
            <v>FAMILIA 18.021CAIXA CIM.AMIANTO</v>
          </cell>
        </row>
        <row r="6551">
          <cell r="A6551" t="str">
            <v>18.022.010-0</v>
          </cell>
          <cell r="B6551" t="str">
            <v>BEBEDOURO OU LAVATORIO DE CONCR., FUNDIDO NO LOCAL, C/SECAOEM CALHA PRISMATICA, LARG. DE 0,40M</v>
          </cell>
          <cell r="C6551" t="str">
            <v>M</v>
          </cell>
        </row>
        <row r="6552">
          <cell r="A6552" t="str">
            <v>18.022.011-0</v>
          </cell>
          <cell r="B6552" t="str">
            <v>MESA DE CONCR. ARMADO, APARENTE, 0,80M DE LARG., 6CM DE ESP., APOIADA EM 2 MONTANTES DE SECAO 10 X 50 X 60CM</v>
          </cell>
          <cell r="C6552" t="str">
            <v>M</v>
          </cell>
        </row>
        <row r="6553">
          <cell r="A6553" t="str">
            <v>18.022.012-0</v>
          </cell>
          <cell r="B6553" t="str">
            <v>ESTRUTURA RECURVADA EM CONCR. ARMADO, FUNDIDA NO LOCAL, P/BASQUETE</v>
          </cell>
          <cell r="C6553" t="str">
            <v>PAR</v>
          </cell>
        </row>
        <row r="6554">
          <cell r="A6554" t="str">
            <v>18.022.013-0</v>
          </cell>
          <cell r="B6554" t="str">
            <v>BANCA DE CONCR. APARENTE, C/ 0,60M DE LARG. E 0,06M DE ESP.P/ 1 CUBA</v>
          </cell>
          <cell r="C6554" t="str">
            <v>M</v>
          </cell>
        </row>
        <row r="6555">
          <cell r="A6555" t="str">
            <v>18.022.015-0</v>
          </cell>
          <cell r="B6555" t="str">
            <v>MICTORIO DE CONCR. FUNDIDO NO LOCAL, C/SECAO EM CALHA PRISMATICA, LARG. DE 0,40M</v>
          </cell>
          <cell r="C6555" t="str">
            <v>M</v>
          </cell>
        </row>
        <row r="6556">
          <cell r="A6556" t="str">
            <v>18.022.999-0</v>
          </cell>
          <cell r="B6556" t="str">
            <v>FAMILIA 18022BEBEDOURO DE CONCRETO E OUTROS</v>
          </cell>
        </row>
        <row r="6557">
          <cell r="A6557" t="str">
            <v>18.023.010-0</v>
          </cell>
          <cell r="B6557" t="str">
            <v>TANQUE DE ALVEN. DE TIJ. MACICOS, REVEST. C/AZUL. BRANCO QUALIDADE EXTRA 15 X 15CM</v>
          </cell>
          <cell r="C6557" t="str">
            <v>UN</v>
          </cell>
        </row>
        <row r="6558">
          <cell r="A6558" t="str">
            <v>18.023.011-0</v>
          </cell>
          <cell r="B6558" t="str">
            <v>TANQUE P/LAVAGEM DE PANELOES, MED. 80 X 60 X 50CM, EM CONCR.APARENTE</v>
          </cell>
          <cell r="C6558" t="str">
            <v>UN</v>
          </cell>
        </row>
        <row r="6559">
          <cell r="A6559" t="str">
            <v>18.023.012-0</v>
          </cell>
          <cell r="B6559" t="str">
            <v>TANQUE DE ALVEN. DE TIJ. FURADO, MED. 50 X 50 X 70CM</v>
          </cell>
          <cell r="C6559" t="str">
            <v>UN</v>
          </cell>
        </row>
        <row r="6560">
          <cell r="A6560" t="str">
            <v>18.023.013-0</v>
          </cell>
          <cell r="B6560" t="str">
            <v>BALCAO P/PASSAGEM DE ALIMENTOS, EM CONCR. APARENTE, GUARN. EM MAD. DE LEI</v>
          </cell>
          <cell r="C6560" t="str">
            <v>M</v>
          </cell>
        </row>
        <row r="6561">
          <cell r="A6561" t="str">
            <v>18.023.014-0</v>
          </cell>
          <cell r="B6561" t="str">
            <v>BANCA DE APOIO DE PANELAS, DE 0,60M DE LARG., ACAB. C/AZUL.BRANCO 15 X 15CM E CIMENTADO</v>
          </cell>
          <cell r="C6561" t="str">
            <v>M2</v>
          </cell>
        </row>
        <row r="6562">
          <cell r="A6562" t="str">
            <v>18.023.020-0</v>
          </cell>
          <cell r="B6562" t="str">
            <v>BANCA DE APOIO DE PANELAS, DE 0,60M DE LARG. ACAB. EM PC. DEMACARANDUBA DE 4CM DE ESP.</v>
          </cell>
          <cell r="C6562" t="str">
            <v>M2</v>
          </cell>
        </row>
        <row r="6563">
          <cell r="A6563" t="str">
            <v>18.023.999-0</v>
          </cell>
          <cell r="B6563" t="str">
            <v>FAMILIA 18.023TANQUE ALVENARIA</v>
          </cell>
        </row>
        <row r="6564">
          <cell r="A6564" t="str">
            <v>18.024.001-0</v>
          </cell>
          <cell r="B6564" t="str">
            <v>BALCAO DE ATENDIMENTO EM CONCR. APARENTE, JAN. GUILHOTINA EM3 MOD., DE CEDRO</v>
          </cell>
          <cell r="C6564" t="str">
            <v>M2</v>
          </cell>
        </row>
        <row r="6565">
          <cell r="A6565" t="str">
            <v>18.024.002-0</v>
          </cell>
          <cell r="B6565" t="str">
            <v>BALCAO DE ATENDIMENTO EM CONCR. APARENTE, C/PASSAGEM, JAN. GUILHOTINA, PORTA DE 3CM DE ESP.</v>
          </cell>
          <cell r="C6565" t="str">
            <v>M2</v>
          </cell>
        </row>
        <row r="6566">
          <cell r="A6566" t="str">
            <v>18.024.010-0</v>
          </cell>
          <cell r="B6566" t="str">
            <v>TANQUE DE ALVEN. DE TIJ. E CX. DE DECANTACAO, MED. 80 X 65 X54CM E 50 X 45 X 40CM</v>
          </cell>
          <cell r="C6566" t="str">
            <v>UN</v>
          </cell>
        </row>
        <row r="6567">
          <cell r="A6567" t="str">
            <v>18.024.999-0</v>
          </cell>
          <cell r="B6567" t="str">
            <v>FAMILIA 18.024BALCAO ATEND.</v>
          </cell>
        </row>
        <row r="6568">
          <cell r="A6568" t="str">
            <v>18.025.001-0</v>
          </cell>
          <cell r="B6568" t="str">
            <v>BEBEDOURO ELETR. DE PRESSAO, EM ACO INOX, MODELO DE PE, ADULTO/CRIANCA, CAPAC. DE 80 L/H</v>
          </cell>
          <cell r="C6568" t="str">
            <v>UN</v>
          </cell>
        </row>
        <row r="6569">
          <cell r="A6569" t="str">
            <v>18.025.005-0</v>
          </cell>
          <cell r="B6569" t="str">
            <v>BEBEDOURO ELETR. DE PRESSAO, EM ACO INOX, MODELO DE PE, ADULTO, CAPAC. DE 40 L/H, C/ 2 TORNEIRAS</v>
          </cell>
          <cell r="C6569" t="str">
            <v>UN</v>
          </cell>
        </row>
        <row r="6570">
          <cell r="A6570" t="str">
            <v>18.025.999-0</v>
          </cell>
          <cell r="B6570" t="str">
            <v>FAMILIA 18.025.APARELHOS ELETRICOS</v>
          </cell>
        </row>
        <row r="6571">
          <cell r="A6571" t="str">
            <v>18.026.008-0</v>
          </cell>
          <cell r="B6571" t="str">
            <v>APARELHO DE AR CONDICIONADO DE 30.000BTU/H, 220V, 3HP</v>
          </cell>
          <cell r="C6571" t="str">
            <v>UN</v>
          </cell>
        </row>
        <row r="6572">
          <cell r="A6572" t="str">
            <v>18.026.010-0</v>
          </cell>
          <cell r="B6572" t="str">
            <v>APARELHO DE AR CONDICIONADO DE 18.000BTU/H, 220V, 2HP</v>
          </cell>
          <cell r="C6572" t="str">
            <v>UN</v>
          </cell>
        </row>
        <row r="6573">
          <cell r="A6573" t="str">
            <v>18.026.012-0</v>
          </cell>
          <cell r="B6573" t="str">
            <v>APARELHO DE AR CONDICIONADO DE 12.000BTU/H, 110/220V, 1HP</v>
          </cell>
          <cell r="C6573" t="str">
            <v>UN</v>
          </cell>
        </row>
        <row r="6574">
          <cell r="A6574" t="str">
            <v>18.026.015-0</v>
          </cell>
          <cell r="B6574" t="str">
            <v>APARELHO DE AR CONDICIONADO DE 10.000BTU/H, 110/220V, 1HP</v>
          </cell>
          <cell r="C6574" t="str">
            <v>UN</v>
          </cell>
        </row>
        <row r="6575">
          <cell r="A6575" t="str">
            <v>18.026.020-0</v>
          </cell>
          <cell r="B6575" t="str">
            <v>APARELHO DE AR CONDICIONADO DE 7.500BTU/H, 110V, 3/4HP</v>
          </cell>
          <cell r="C6575" t="str">
            <v>UN</v>
          </cell>
        </row>
        <row r="6576">
          <cell r="A6576" t="str">
            <v>18.026.999-0</v>
          </cell>
          <cell r="B6576" t="str">
            <v>FAMILIA 18.026AR CONDICIONADO</v>
          </cell>
        </row>
        <row r="6577">
          <cell r="A6577" t="str">
            <v>18.027.089-0</v>
          </cell>
          <cell r="B6577" t="str">
            <v>LUMINARIA FECHADA, P/ILUMINACAO DE RUAS, C/LAMPADA A VAPOR DE MERCURIO E REATOR DE PARTIDA RAPIDA</v>
          </cell>
          <cell r="C6577" t="str">
            <v>UN</v>
          </cell>
        </row>
        <row r="6578">
          <cell r="A6578" t="str">
            <v>18.027.092-0</v>
          </cell>
          <cell r="B6578" t="str">
            <v>LUMINARIA FECHADA, P/ILUMINACAO DE RUAS, C/LAMPADA A VAPOR DE MERCURIO, REATOR DE PARTIDA RAPIDA E BRACO EM TUBO GALV.</v>
          </cell>
          <cell r="C6578" t="str">
            <v>UN</v>
          </cell>
        </row>
        <row r="6579">
          <cell r="A6579" t="str">
            <v>18.027.095-0</v>
          </cell>
          <cell r="B6579" t="str">
            <v>LUMINARIA FECHADA, P/ILUMINACAO DE QUADRA DE ESPORTES, C/LAMPADA A VAPOR DE MERCURIO E REATOR DE PARTIDA RAPIDA</v>
          </cell>
          <cell r="C6579" t="str">
            <v>UN</v>
          </cell>
        </row>
        <row r="6580">
          <cell r="A6580" t="str">
            <v>18.027.098-0</v>
          </cell>
          <cell r="B6580" t="str">
            <v>LUMINARIA ABERTA, P/ILUMINACAO DE RUAS, P/LAMPADA A VAPOR DEMERCURIO ATE 400W E MISTA ATE 500W</v>
          </cell>
          <cell r="C6580" t="str">
            <v>UN</v>
          </cell>
        </row>
        <row r="6581">
          <cell r="A6581" t="str">
            <v>18.027.100-0</v>
          </cell>
          <cell r="B6581" t="str">
            <v>LUMINARIA ABERTA, P/ILUMINACAO DE RUAS, P/LAMPADA A VAPOR DEMERCURIO E MISTA ATE 250W</v>
          </cell>
          <cell r="C6581" t="str">
            <v>UN</v>
          </cell>
        </row>
        <row r="6582">
          <cell r="A6582" t="str">
            <v>18.027.110-0</v>
          </cell>
          <cell r="B6582" t="str">
            <v>LUMINARIA A PROVA DE GASES, VAPORES E POS, P/LAMPADA STANDARD ATE 300W, MISTA OU A VAPOR DE MERCURIO ATE 250W</v>
          </cell>
          <cell r="C6582" t="str">
            <v>UN</v>
          </cell>
        </row>
        <row r="6583">
          <cell r="A6583" t="str">
            <v>18.027.112-0</v>
          </cell>
          <cell r="B6583" t="str">
            <v>LUMINARIA A PROVA DE GASES, VAPORES E POS, P/PAREDE E LAMPADA STANDARD ATE 300W, MISTA OU A VAPOR DE MERCURIO ATE 250W</v>
          </cell>
          <cell r="C6583" t="str">
            <v>UN</v>
          </cell>
        </row>
        <row r="6584">
          <cell r="A6584" t="str">
            <v>18.027.120-0</v>
          </cell>
          <cell r="B6584" t="str">
            <v>LUMINARIA A PROVA DE EXPLOSAO, P/LAMPADA STANDARD ATE 200W,MISTA OU A VAPOR DE MERCURIO ATE 250W</v>
          </cell>
          <cell r="C6584" t="str">
            <v>UN</v>
          </cell>
        </row>
        <row r="6585">
          <cell r="A6585" t="str">
            <v>18.027.125-0</v>
          </cell>
          <cell r="B6585" t="str">
            <v>LUMINARIA A PROVA DE EXPLOSAO, P/PAREDE E LAMPADA STANDARD ATE 200W, MISTA OU A VAPOR DE MERCURIO ATE 250W</v>
          </cell>
          <cell r="C6585" t="str">
            <v>UN</v>
          </cell>
        </row>
        <row r="6586">
          <cell r="A6586" t="str">
            <v>18.027.130-0</v>
          </cell>
          <cell r="B6586" t="str">
            <v>PROJETOR P/QUADRAS, LENTE EM VIDRO TEMPERADO, P/LAMPADA STANDARD DE 500W OU MISTA DE 250W</v>
          </cell>
          <cell r="C6586" t="str">
            <v>UN</v>
          </cell>
        </row>
        <row r="6587">
          <cell r="A6587" t="str">
            <v>18.027.135-0</v>
          </cell>
          <cell r="B6587" t="str">
            <v>PROJETOR P/QUADRAS, LENTE EM VIDRO TEMPERADO, P/LAMPADA STANDARD DE 200W</v>
          </cell>
          <cell r="C6587" t="str">
            <v>UN</v>
          </cell>
        </row>
        <row r="6588">
          <cell r="A6588" t="str">
            <v>18.027.140-0</v>
          </cell>
          <cell r="B6588" t="str">
            <v>LUMINARIA P/SINALIZACAO DE GARAGEM, DUPLA, GLOBO EM PLAST. ROSQUEADO AO CORPO, P/LAMPADA STANDARD DE 60W</v>
          </cell>
          <cell r="C6588" t="str">
            <v>UN</v>
          </cell>
        </row>
        <row r="6589">
          <cell r="A6589" t="str">
            <v>18.027.145-0</v>
          </cell>
          <cell r="B6589" t="str">
            <v>RELE FOTOELETRICO, P/COMANDO DE ILUMINACAO EXT., NA TENSAO DE 220V E CARGA MAXIMA DE 1000W</v>
          </cell>
          <cell r="C6589" t="str">
            <v>UN</v>
          </cell>
        </row>
        <row r="6590">
          <cell r="A6590" t="str">
            <v>18.027.200-0</v>
          </cell>
          <cell r="B6590" t="str">
            <v>LUMINARIA DE SOBREPOR, TIPO CALHA, EQUIPADA C/REATOR DE PARTIDA RAPIDA E LAMPADA FLUORESCENTE DE 1 X 20W</v>
          </cell>
          <cell r="C6590" t="str">
            <v>UN</v>
          </cell>
        </row>
        <row r="6591">
          <cell r="A6591" t="str">
            <v>18.027.202-0</v>
          </cell>
          <cell r="B6591" t="str">
            <v>LUMINARIA DE SOBREPOR, TIPO CALHA, EQUIPADA C/REATOR DE PARTIDA RAPIDA E LAMPADA FLUORESCENTE DE 2 X 20W</v>
          </cell>
          <cell r="C6591" t="str">
            <v>UN</v>
          </cell>
        </row>
        <row r="6592">
          <cell r="A6592" t="str">
            <v>18.027.204-0</v>
          </cell>
          <cell r="B6592" t="str">
            <v>LUMINARIA DE SOBREPOR, TIPO CALHA, EQUIPADA C/REATOR DE PARTIDA RAPIDA E LAMPADA FLUORESCENTE DE 3 X 20W</v>
          </cell>
          <cell r="C6592" t="str">
            <v>UN</v>
          </cell>
        </row>
        <row r="6593">
          <cell r="A6593" t="str">
            <v>18.027.206-0</v>
          </cell>
          <cell r="B6593" t="str">
            <v>LUMINARIA DE SOBREPOR, TIPO CALHA, EQUIPADA C/REATOR DE PARTIDA RAPIDA E LAMPADA FLUORESCENTE DE 4 X 20W</v>
          </cell>
          <cell r="C6593" t="str">
            <v>UN</v>
          </cell>
        </row>
        <row r="6594">
          <cell r="A6594" t="str">
            <v>18.027.208-0</v>
          </cell>
          <cell r="B6594" t="str">
            <v>LUMINARIA DE SOBREPOR, TIPO CALHA, EQUIPADA C/REATOR DE PARTIDA RAPIDA E LAMPADA FLUORESCENTE DE 1 X 40W</v>
          </cell>
          <cell r="C6594" t="str">
            <v>UN</v>
          </cell>
        </row>
        <row r="6595">
          <cell r="A6595" t="str">
            <v>18.027.210-0</v>
          </cell>
          <cell r="B6595" t="str">
            <v>LUMINARIA DE SOBREPOR, TIPO CALHA, EQUIPADA C/REATOR DE PARTIDA RAPIDA E LAMPADA FLUORESCENTE DE 2 X 40W</v>
          </cell>
          <cell r="C6595" t="str">
            <v>UN</v>
          </cell>
        </row>
        <row r="6596">
          <cell r="A6596" t="str">
            <v>18.027.212-0</v>
          </cell>
          <cell r="B6596" t="str">
            <v>LUMINARIA DE SOBREPOR, TIPO CALHA, EQUIPADA C/REATOR DE PARTIDA RAPIDA E LAMPADA FLUORESCENTE DE 3 X 40W</v>
          </cell>
          <cell r="C6596" t="str">
            <v>UN</v>
          </cell>
        </row>
        <row r="6597">
          <cell r="A6597" t="str">
            <v>18.027.214-0</v>
          </cell>
          <cell r="B6597" t="str">
            <v>LUMINARIA DE SOBREPOR, TIPO CALHA, EQUIPADA C/REATOR DE PARTIDA RAPIDA E LAMPADA FLUORESCENTE DE 4 X 40W</v>
          </cell>
          <cell r="C6597" t="str">
            <v>UN</v>
          </cell>
        </row>
        <row r="6598">
          <cell r="A6598" t="str">
            <v>18.027.220-0</v>
          </cell>
          <cell r="B6598" t="str">
            <v>LUMINARIA DE SOBREPOR, TIPO CALHA, EQUIPADA C/STARTER, REATOR CONVENCIONAL E LAMPADA FLUORESCENTE DE 1 X 20W</v>
          </cell>
          <cell r="C6598" t="str">
            <v>UN</v>
          </cell>
        </row>
        <row r="6599">
          <cell r="A6599" t="str">
            <v>18.027.222-0</v>
          </cell>
          <cell r="B6599" t="str">
            <v>LUMINARIA DE SOBREPOR, TIPO CALHA, EQUIPADA C/STARTER, REATOR CONVENCIONAL E LAMPADA FLUORESCENTE DE 2 X 20W</v>
          </cell>
          <cell r="C6599" t="str">
            <v>UN</v>
          </cell>
        </row>
        <row r="6600">
          <cell r="A6600" t="str">
            <v>18.027.224-0</v>
          </cell>
          <cell r="B6600" t="str">
            <v>LUMINARIA DE SOBREPOR, TIPO CALHA, EQUIPADA C/STARTER, REATOR CONVENCIONAL E LAMPADA FLUORESCENTE DE 3 X 20W</v>
          </cell>
          <cell r="C6600" t="str">
            <v>UN</v>
          </cell>
        </row>
        <row r="6601">
          <cell r="A6601" t="str">
            <v>18.027.226-0</v>
          </cell>
          <cell r="B6601" t="str">
            <v>LUMINARIA DE SOBREPOR, TIPO CALHA, EQUIPADA C/STARTER, REATOR CONVENCIONAL E LAMPADA FLUORESCENTE DE 4 X 20W</v>
          </cell>
          <cell r="C6601" t="str">
            <v>UN</v>
          </cell>
        </row>
        <row r="6602">
          <cell r="A6602" t="str">
            <v>18.027.228-0</v>
          </cell>
          <cell r="B6602" t="str">
            <v>LUMINARIA DE SOBREPOR, TIPO CALHA, EQUIPADA C/STARTER, REATOR CONVENCIONAL E LAMPADA FLUORESCENTE DE 1 X 40W</v>
          </cell>
          <cell r="C6602" t="str">
            <v>UN</v>
          </cell>
        </row>
        <row r="6603">
          <cell r="A6603" t="str">
            <v>18.027.230-0</v>
          </cell>
          <cell r="B6603" t="str">
            <v>LUMINARIA DE SOBREPOR, TIPO CALHA, EQUIPADA C/STARTER, REATOR CONVENCIONAL E LAMPADA FLUORESCENTE DE 2 X 40W</v>
          </cell>
          <cell r="C6603" t="str">
            <v>UN</v>
          </cell>
        </row>
        <row r="6604">
          <cell r="A6604" t="str">
            <v>18.027.232-0</v>
          </cell>
          <cell r="B6604" t="str">
            <v>LUMINARIA DE SOBREPOR, TIPO CALHA, EQUIPADA C/STARTER, REATOR CONVENCIONAL E LAMPADA FLUORESCENTE DE 3 X 40W</v>
          </cell>
          <cell r="C6604" t="str">
            <v>UN</v>
          </cell>
        </row>
        <row r="6605">
          <cell r="A6605" t="str">
            <v>18.027.234-0</v>
          </cell>
          <cell r="B6605" t="str">
            <v>LUMINARIA DE SOBREPOR, TIPO CALHA, EQUIPADA C/STARTER, REATOR CONVENCIONAL E LAMPADA FLUORESCENTE DE 4 X 40W</v>
          </cell>
          <cell r="C6605" t="str">
            <v>UN</v>
          </cell>
        </row>
        <row r="6606">
          <cell r="A6606" t="str">
            <v>18.027.240-0</v>
          </cell>
          <cell r="B6606" t="str">
            <v>LUMINARIA DE EMBUTIR, TIPO CALHA, EQUIPADA C/REATOR DE PARTIDA RAPIDA E LAMPADA FLUORESCENTE DE 1 X 20W</v>
          </cell>
          <cell r="C6606" t="str">
            <v>UN</v>
          </cell>
        </row>
        <row r="6607">
          <cell r="A6607" t="str">
            <v>18.027.242-0</v>
          </cell>
          <cell r="B6607" t="str">
            <v>LUMINARIA DE EMBUTIR, TIPO CALHA, EQUIPADA C/REATOR DE PARTIDA RAPIDA E LAMPADA FLUORESCENTE DE 2 X 20W</v>
          </cell>
          <cell r="C6607" t="str">
            <v>UN</v>
          </cell>
        </row>
        <row r="6608">
          <cell r="A6608" t="str">
            <v>18.027.244-0</v>
          </cell>
          <cell r="B6608" t="str">
            <v>LUMINARIA DE EMBUTIR, TIPO CALHA, EQUIPADA C/REATOR DE PARTIDA RAPIDA E LAMPADA FLUORESCENTE DE 3 X 20W</v>
          </cell>
          <cell r="C6608" t="str">
            <v>UN</v>
          </cell>
        </row>
        <row r="6609">
          <cell r="A6609" t="str">
            <v>18.027.246-0</v>
          </cell>
          <cell r="B6609" t="str">
            <v>LUMINARIA DE EMBUTIR, TIPO CALHA, EQUIPADA C/REATOR DE PARTIDA RAPIDA E LAMPADA FLUORESCENTE DE 4 X 20W</v>
          </cell>
          <cell r="C6609" t="str">
            <v>UN</v>
          </cell>
        </row>
        <row r="6610">
          <cell r="A6610" t="str">
            <v>18.027.248-0</v>
          </cell>
          <cell r="B6610" t="str">
            <v>LUMINARIA DE EMBUTIR, TIPO CALHA, EQUIPADA C/REATOR DE PARTIDA RAPIDA E LAMPADA FLUORESCENTE DE 1 X 40W</v>
          </cell>
          <cell r="C6610" t="str">
            <v>UN</v>
          </cell>
        </row>
        <row r="6611">
          <cell r="A6611" t="str">
            <v>18.027.250-0</v>
          </cell>
          <cell r="B6611" t="str">
            <v>LUMINARIA DE EMBUTIR, TIPO CALHA, EQUIPADA C/REATOR DE PARTIDA RAPIDA E LAMPADA FLUORESCENTE DE 2 X 40W</v>
          </cell>
          <cell r="C6611" t="str">
            <v>UN</v>
          </cell>
        </row>
        <row r="6612">
          <cell r="A6612" t="str">
            <v>18.027.252-0</v>
          </cell>
          <cell r="B6612" t="str">
            <v>LUMINARIA DE EMBUTIR, TIPO CALHA, EQUIPADA C/REATOR DE PARTIDA RAPIDA E LAMPADA FLUORESCENTE DE 3 X 40W</v>
          </cell>
          <cell r="C6612" t="str">
            <v>UN</v>
          </cell>
        </row>
        <row r="6613">
          <cell r="A6613" t="str">
            <v>18.027.254-0</v>
          </cell>
          <cell r="B6613" t="str">
            <v>LUMINARIA DE EMBUTIR, TIPO CALHA, EQUIPADA C/REATOR DE PARTIDA RAPIDA E LAMPADA FLUORESCENTE DE 4 X 40W</v>
          </cell>
          <cell r="C6613" t="str">
            <v>UN</v>
          </cell>
        </row>
        <row r="6614">
          <cell r="A6614" t="str">
            <v>18.027.260-0</v>
          </cell>
          <cell r="B6614" t="str">
            <v>LUMINARIA DE EMBUTIR, TIPO CALHA, EQUIPADA C/STARTER, REATORCONVENCIONAL E LAMPADA FLUORESCENTE DE 1 X 20W</v>
          </cell>
          <cell r="C6614" t="str">
            <v>UN</v>
          </cell>
        </row>
        <row r="6615">
          <cell r="A6615" t="str">
            <v>18.027.262-0</v>
          </cell>
          <cell r="B6615" t="str">
            <v>LUMINARIA DE EMBUTIR, TIPO CALHA, EQUIPADA C/STARTER, REATORCONVENCIONAL E LAMPADA FLUORESCENTE DE 2 X 20W</v>
          </cell>
          <cell r="C6615" t="str">
            <v>UN</v>
          </cell>
        </row>
        <row r="6616">
          <cell r="A6616" t="str">
            <v>18.027.264-0</v>
          </cell>
          <cell r="B6616" t="str">
            <v>LUMINARIA DE EMBUTIR, TIPO CALHA, EQUIPADA C/STARTER, REATORCONVENCIONAL E LAMPADA FLUORESCENTE DE 3 X 20W</v>
          </cell>
          <cell r="C6616" t="str">
            <v>UN</v>
          </cell>
        </row>
        <row r="6617">
          <cell r="A6617" t="str">
            <v>18.027.266-0</v>
          </cell>
          <cell r="B6617" t="str">
            <v>LUMINARIA DE EMBUTIR, TIPO CALHA, EQUIPADA C/STARTER, REATORCONVENCIONAL E LAMPADA FLUORESCENTE DE 4 X 20W</v>
          </cell>
          <cell r="C6617" t="str">
            <v>UN</v>
          </cell>
        </row>
        <row r="6618">
          <cell r="A6618" t="str">
            <v>18.027.268-0</v>
          </cell>
          <cell r="B6618" t="str">
            <v>LUMINARIA DE EMBUTIR, TIPO CALHA, EQUIPADA C/STARTER, REATORCONVENCIONAL E LAMPADA FLUORESCENTE DE 1 X 40W</v>
          </cell>
          <cell r="C6618" t="str">
            <v>UN</v>
          </cell>
        </row>
        <row r="6619">
          <cell r="A6619" t="str">
            <v>18.027.270-0</v>
          </cell>
          <cell r="B6619" t="str">
            <v>LUMINARIA DE EMBUTIR, TIPO CALHA, EQUIPADA C/STARTER, REATORCONVENCIONAL E LAMPADA FLUORESCENTE DE 2 X 40W</v>
          </cell>
          <cell r="C6619" t="str">
            <v>UN</v>
          </cell>
        </row>
        <row r="6620">
          <cell r="A6620" t="str">
            <v>18.027.272-0</v>
          </cell>
          <cell r="B6620" t="str">
            <v>LUMINARIA DE EMBUTIR, TIPO CALHA, EQUIPADA C/STARTER, REATORCONVENCIONAL E LAMPADA FLUORESCENTE DE 3 X 40W</v>
          </cell>
          <cell r="C6620" t="str">
            <v>UN</v>
          </cell>
        </row>
        <row r="6621">
          <cell r="A6621" t="str">
            <v>18.027.274-0</v>
          </cell>
          <cell r="B6621" t="str">
            <v>LUMINARIA DE EMBUTIR, TIPO CALHA, EQUIPADA C/STARTER, REATORCONVENCIONAL E LAMPADA FLUORESCENTE DE 4 X 40W</v>
          </cell>
          <cell r="C6621" t="str">
            <v>UN</v>
          </cell>
        </row>
        <row r="6622">
          <cell r="A6622" t="str">
            <v>18.027.280-0</v>
          </cell>
          <cell r="B6622" t="str">
            <v>ARANDELA, DE PAREDE, C/RECEPTACULO P/LAMPADA INCANDESCENTE,REFLETOR EM MAT. ANTI-FERRUGEM E BRACO DE ALUMINIO ANODIZADO</v>
          </cell>
          <cell r="C6622" t="str">
            <v>UN</v>
          </cell>
        </row>
        <row r="6623">
          <cell r="A6623" t="str">
            <v>18.027.290-0</v>
          </cell>
          <cell r="B6623" t="str">
            <v>GLOBO ESFERICO, PLAFONIER REPUXADO DE ALUMINIO C/DIFUSOR EMBASE DE VIDRO LEITOSO DE 4" X 6"</v>
          </cell>
          <cell r="C6623" t="str">
            <v>UN</v>
          </cell>
        </row>
        <row r="6624">
          <cell r="A6624" t="str">
            <v>18.027.292-0</v>
          </cell>
          <cell r="B6624" t="str">
            <v>GLOBO ESFERICO, PLAFONIER REPUXADO DE ALUMINIO C/DIFUSOR EMBASE DE VIDRO LEITOSO DE 4" X 8"</v>
          </cell>
          <cell r="C6624" t="str">
            <v>UN</v>
          </cell>
        </row>
        <row r="6625">
          <cell r="A6625" t="str">
            <v>18.027.295-0</v>
          </cell>
          <cell r="B6625" t="str">
            <v>GLOBO ESFERICO EM PLAST., DE 6" E PLAFONIER EM ALUMINIO</v>
          </cell>
          <cell r="C6625" t="str">
            <v>UN</v>
          </cell>
        </row>
        <row r="6626">
          <cell r="A6626" t="str">
            <v>18.027.999-0</v>
          </cell>
          <cell r="B6626" t="str">
            <v>FAMILIA 18.027LUMINARIAS</v>
          </cell>
        </row>
        <row r="6627">
          <cell r="A6627" t="str">
            <v>18.028.001-0</v>
          </cell>
          <cell r="B6627" t="str">
            <v>TRANSFORMADOR DE DISTRIB. DE 30KVA, TRIFASICO, 60HZ, CLASSE15KV</v>
          </cell>
          <cell r="C6627" t="str">
            <v>UN</v>
          </cell>
        </row>
        <row r="6628">
          <cell r="A6628" t="str">
            <v>18.028.005-0</v>
          </cell>
          <cell r="B6628" t="str">
            <v>TRANSFORMADOR DE DISTRIB. DE 45KVA, TRIFASICO, 60HZ, CLASSE15KV</v>
          </cell>
          <cell r="C6628" t="str">
            <v>UN</v>
          </cell>
        </row>
        <row r="6629">
          <cell r="A6629" t="str">
            <v>18.028.010-0</v>
          </cell>
          <cell r="B6629" t="str">
            <v>TRANSFORMADOR DE DISTRIB. DE 75KVA, TRIFASICO, 60HZ, CLASSE15KV</v>
          </cell>
          <cell r="C6629" t="str">
            <v>UN</v>
          </cell>
        </row>
        <row r="6630">
          <cell r="A6630" t="str">
            <v>18.028.015-0</v>
          </cell>
          <cell r="B6630" t="str">
            <v>TRANSFORMADOR DE DISTRIB. DE 112,5KVA, TRIFASICO, 60HZ, CLASSE 15KV</v>
          </cell>
          <cell r="C6630" t="str">
            <v>UN</v>
          </cell>
        </row>
        <row r="6631">
          <cell r="A6631" t="str">
            <v>18.028.020-0</v>
          </cell>
          <cell r="B6631" t="str">
            <v>TRANSFORMADOR DE DISTRIB. DE 150KVA, TRIFASICO, 60HZ, CLASSE15KV</v>
          </cell>
          <cell r="C6631" t="str">
            <v>UN</v>
          </cell>
        </row>
        <row r="6632">
          <cell r="A6632" t="str">
            <v>18.028.025-0</v>
          </cell>
          <cell r="B6632" t="str">
            <v>TRANSFORMADOR DE DISTRIB. DE 225KVA, TRIFASICO, 60HZ, CLASSE15KV</v>
          </cell>
          <cell r="C6632" t="str">
            <v>UN</v>
          </cell>
        </row>
        <row r="6633">
          <cell r="A6633" t="str">
            <v>18.028.030-0</v>
          </cell>
          <cell r="B6633" t="str">
            <v>TRANSFORMADOR DE DISTRIB. DE 300KVA, TRIFASICO, 60HZ, CLASSE15KV</v>
          </cell>
          <cell r="C6633" t="str">
            <v>UN</v>
          </cell>
        </row>
        <row r="6634">
          <cell r="A6634" t="str">
            <v>18.028.035-0</v>
          </cell>
          <cell r="B6634" t="str">
            <v>TRANSFORMADOR DE DISTRIB. DE 500KVA, TRIFASICO, 60HZ, CLASSE15KV</v>
          </cell>
          <cell r="C6634" t="str">
            <v>UN</v>
          </cell>
        </row>
        <row r="6635">
          <cell r="A6635" t="str">
            <v>18.028.040-0</v>
          </cell>
          <cell r="B6635" t="str">
            <v>TRANSFORMADOR DE DISTRIB. DE 750KVA, TRIFASICO, 60HZ, CLASSE15KV</v>
          </cell>
          <cell r="C6635" t="str">
            <v>UN</v>
          </cell>
        </row>
        <row r="6636">
          <cell r="A6636" t="str">
            <v>18.028.050-0</v>
          </cell>
          <cell r="B6636" t="str">
            <v>TRANSFORMADOR DE DISTRIB. DE 1000KVA, TRIFASICO, 60HZ, CLASSE 15KV</v>
          </cell>
          <cell r="C6636" t="str">
            <v>UN</v>
          </cell>
        </row>
        <row r="6637">
          <cell r="A6637" t="str">
            <v>18.028.999-0</v>
          </cell>
          <cell r="B6637" t="str">
            <v>FAMILIA 18.028TRANSFORMADORES</v>
          </cell>
        </row>
        <row r="6638">
          <cell r="A6638" t="str">
            <v>18.029.005-0</v>
          </cell>
          <cell r="B6638" t="str">
            <v>BOMBA HIDR. CENTRIFUGA, C/MOTOR ELETR., POTENCIA DE 1/3CV</v>
          </cell>
          <cell r="C6638" t="str">
            <v>UN</v>
          </cell>
        </row>
        <row r="6639">
          <cell r="A6639" t="str">
            <v>18.029.010-0</v>
          </cell>
          <cell r="B6639" t="str">
            <v>BOMBA HIDR. CENTRIFUGA, C/MOTOR ELETR., POTENCIA DE 0,5CV</v>
          </cell>
          <cell r="C6639" t="str">
            <v>UN</v>
          </cell>
        </row>
        <row r="6640">
          <cell r="A6640" t="str">
            <v>18.029.012-0</v>
          </cell>
          <cell r="B6640" t="str">
            <v>BOMBA HIDR. CENTRIFUGA, C/MOTOR ELETR., POTENCIA DE 3/4CV</v>
          </cell>
          <cell r="C6640" t="str">
            <v>UN</v>
          </cell>
        </row>
        <row r="6641">
          <cell r="A6641" t="str">
            <v>18.029.015-0</v>
          </cell>
          <cell r="B6641" t="str">
            <v>BOMBA HIDR. CENTRIFUGA, C/MOTOR ELETR., POTENCIA DE 1CV</v>
          </cell>
          <cell r="C6641" t="str">
            <v>UN</v>
          </cell>
        </row>
        <row r="6642">
          <cell r="A6642" t="str">
            <v>18.029.020-0</v>
          </cell>
          <cell r="B6642" t="str">
            <v>BOMBA HIDR. CENTRIFUGA, C/MOTOR ELETR., POTENCIA DE 1,5CV</v>
          </cell>
          <cell r="C6642" t="str">
            <v>UN</v>
          </cell>
        </row>
        <row r="6643">
          <cell r="A6643" t="str">
            <v>18.029.025-0</v>
          </cell>
          <cell r="B6643" t="str">
            <v>BOMBA HIDR. CENTRIFUGA, C/MOTOR ELETR., POTENCIA DE 2CV</v>
          </cell>
          <cell r="C6643" t="str">
            <v>UN</v>
          </cell>
        </row>
        <row r="6644">
          <cell r="A6644" t="str">
            <v>18.029.030-0</v>
          </cell>
          <cell r="B6644" t="str">
            <v>BOMBA HIDR. CENTRIFUGA, C/MOTOR ELETR., POTENCIA DE 3CV</v>
          </cell>
          <cell r="C6644" t="str">
            <v>UN</v>
          </cell>
        </row>
        <row r="6645">
          <cell r="A6645" t="str">
            <v>18.029.035-0</v>
          </cell>
          <cell r="B6645" t="str">
            <v>BOMBA HIDR. CENTRIFUGA, C/MOTOR ELETR., POTENCIA DE 5CV</v>
          </cell>
          <cell r="C6645" t="str">
            <v>UN</v>
          </cell>
        </row>
        <row r="6646">
          <cell r="A6646" t="str">
            <v>18.029.040-0</v>
          </cell>
          <cell r="B6646" t="str">
            <v>BOMBA HIDR. CENTRIFUGA, C/MOTOR ELETR., POTENCIA DE 10CV</v>
          </cell>
          <cell r="C6646" t="str">
            <v>UN</v>
          </cell>
        </row>
        <row r="6647">
          <cell r="A6647" t="str">
            <v>18.029.070-0</v>
          </cell>
          <cell r="B6647" t="str">
            <v>BOMBA CENTRIFUGA SUBMERSA, P/AGUAS SERVIDAS, DE 0,5CV, 110 /220V</v>
          </cell>
          <cell r="C6647" t="str">
            <v>UN</v>
          </cell>
        </row>
        <row r="6648">
          <cell r="A6648" t="str">
            <v>18.029.075-0</v>
          </cell>
          <cell r="B6648" t="str">
            <v>BOMBA CENTRIFUGA SUBMERSA, P/AGUAS SERVIDAS, DE 1CV, 110 / 220V</v>
          </cell>
          <cell r="C6648" t="str">
            <v>UN</v>
          </cell>
        </row>
        <row r="6649">
          <cell r="A6649" t="str">
            <v>18.029.080-0</v>
          </cell>
          <cell r="B6649" t="str">
            <v>BOMBA CENTRIFUGA SUBMERSA, P/AGUAS SERVIDAS, DE 2CV, 220V</v>
          </cell>
          <cell r="C6649" t="str">
            <v>UN</v>
          </cell>
        </row>
        <row r="6650">
          <cell r="A6650" t="str">
            <v>18.029.085-0</v>
          </cell>
          <cell r="B6650" t="str">
            <v>BOMBA CENTRIFUGA SUBMERSA, P/AGUAS SERVIDAS, DE 4CV, 220 / 380V</v>
          </cell>
          <cell r="C6650" t="str">
            <v>UN</v>
          </cell>
        </row>
        <row r="6651">
          <cell r="A6651" t="str">
            <v>18.029.105-0</v>
          </cell>
          <cell r="B6651" t="str">
            <v>BOMBA CENTRIFUGA SUBMERSA, P/AGUAS FECAIS DE 0,5CV, 110 / 220V</v>
          </cell>
          <cell r="C6651" t="str">
            <v>UN</v>
          </cell>
        </row>
        <row r="6652">
          <cell r="A6652" t="str">
            <v>18.029.110-0</v>
          </cell>
          <cell r="B6652" t="str">
            <v>BOMBA CENTRIFUGA SUBMERSA, P/AGUAS FECAIS, DE 1CV, 220V</v>
          </cell>
          <cell r="C6652" t="str">
            <v>UN</v>
          </cell>
        </row>
        <row r="6653">
          <cell r="A6653" t="str">
            <v>18.029.115-0</v>
          </cell>
          <cell r="B6653" t="str">
            <v>BOMBA CENTRIFUGA SUBMERSA, P/AGUAS FECAIS, DE 2CV, 220V</v>
          </cell>
          <cell r="C6653" t="str">
            <v>UN</v>
          </cell>
        </row>
        <row r="6654">
          <cell r="A6654" t="str">
            <v>18.029.120-0</v>
          </cell>
          <cell r="B6654" t="str">
            <v>BOMBA AUTO-ASPIRANTE, P/AGUA LIMPA, DE 1/3CV</v>
          </cell>
          <cell r="C6654" t="str">
            <v>UN</v>
          </cell>
        </row>
        <row r="6655">
          <cell r="A6655" t="str">
            <v>18.029.125-0</v>
          </cell>
          <cell r="B6655" t="str">
            <v>BOMBA AUTO-ASPIRANTE, P/AGUA LIMPA, DE 0,5CV</v>
          </cell>
          <cell r="C6655" t="str">
            <v>UN</v>
          </cell>
        </row>
        <row r="6656">
          <cell r="A6656" t="str">
            <v>18.029.130-0</v>
          </cell>
          <cell r="B6656" t="str">
            <v>BOMBA AUTO-ASPIRANTE, P/AGUA LIMPA, DE 1CV</v>
          </cell>
          <cell r="C6656" t="str">
            <v>UN</v>
          </cell>
        </row>
        <row r="6657">
          <cell r="A6657" t="str">
            <v>18.029.999-0</v>
          </cell>
          <cell r="B6657" t="str">
            <v>FAMILIA 18.029BOMBAS</v>
          </cell>
        </row>
        <row r="6658">
          <cell r="A6658" t="str">
            <v>18.031.010-0</v>
          </cell>
          <cell r="B6658" t="str">
            <v>GELADEIRA COMERCIAL, C/ 4 PORTAS, 25 PES CUBICOS, REVEST. EMACO INOX, ACIONADA P/MOTOR DE 0,5CV</v>
          </cell>
          <cell r="C6658" t="str">
            <v>UN</v>
          </cell>
        </row>
        <row r="6659">
          <cell r="A6659" t="str">
            <v>18.031.015-0</v>
          </cell>
          <cell r="B6659" t="str">
            <v>FREEZER HORIZ. COMERCIAL, C/TAMPA UNICA, EM CHAPA DE ACO, REVESTIM. CONTRA CORROSAO, CAPAC. DE 335 L</v>
          </cell>
          <cell r="C6659" t="str">
            <v>UN</v>
          </cell>
        </row>
        <row r="6660">
          <cell r="A6660" t="str">
            <v>18.031.016-0</v>
          </cell>
          <cell r="B6660" t="str">
            <v>FREEZER HORIZ. COMERCIAL, C/ 2 TAMPAS, EM CHAPA DE ACO, REVESTIM. CONTRA CORROSAO, CAPAC. APROX. DE 420 L</v>
          </cell>
          <cell r="C6660" t="str">
            <v>UN</v>
          </cell>
        </row>
        <row r="6661">
          <cell r="A6661" t="str">
            <v>18.031.020-0</v>
          </cell>
          <cell r="B6661" t="str">
            <v>PORTA FRIGORIFICA, C/CAIXAO EM MAD. DE LEI, REVEST. EM CHAPADE ACO INOX</v>
          </cell>
          <cell r="C6661" t="str">
            <v>UN</v>
          </cell>
        </row>
        <row r="6662">
          <cell r="A6662" t="str">
            <v>18.031.999-0</v>
          </cell>
          <cell r="B6662" t="str">
            <v>FAMILIA 18.031GELADEIRAS</v>
          </cell>
        </row>
        <row r="6663">
          <cell r="A6663" t="str">
            <v>18.032.010-0</v>
          </cell>
          <cell r="B6663" t="str">
            <v>EXTINTOR DE INCENDIO, AGUA-GAS, DE 10 L</v>
          </cell>
          <cell r="C6663" t="str">
            <v>UN</v>
          </cell>
        </row>
        <row r="6664">
          <cell r="A6664" t="str">
            <v>18.032.012-0</v>
          </cell>
          <cell r="B6664" t="str">
            <v>EXTINTOR DE INCENDIO, AGUA-PRESSURIZADA, DE 10 L</v>
          </cell>
          <cell r="C6664" t="str">
            <v>UN</v>
          </cell>
        </row>
        <row r="6665">
          <cell r="A6665" t="str">
            <v>18.032.015-0</v>
          </cell>
          <cell r="B6665" t="str">
            <v>EXTINTOR DE INCENDIO, GAS CARBONICO, DE 6KG, COMPLETO</v>
          </cell>
          <cell r="C6665" t="str">
            <v>UN</v>
          </cell>
        </row>
        <row r="6666">
          <cell r="A6666" t="str">
            <v>18.032.020-0</v>
          </cell>
          <cell r="B6666" t="str">
            <v>EXTINTOR DE INCENDIO, GAS CARBONICO, DE 4KG, COMPLETO</v>
          </cell>
          <cell r="C6666" t="str">
            <v>UN</v>
          </cell>
        </row>
        <row r="6667">
          <cell r="A6667" t="str">
            <v>18.032.025-0</v>
          </cell>
          <cell r="B6667" t="str">
            <v>EXTINTOR DE INCENDIO, PO QUIMICO, DE 4KG</v>
          </cell>
          <cell r="C6667" t="str">
            <v>UN</v>
          </cell>
        </row>
        <row r="6668">
          <cell r="A6668" t="str">
            <v>18.032.030-0</v>
          </cell>
          <cell r="B6668" t="str">
            <v>EXTINTOR DE INCENDIO, PO QUIMICO, DE 6KG</v>
          </cell>
          <cell r="C6668" t="str">
            <v>UN</v>
          </cell>
        </row>
        <row r="6669">
          <cell r="A6669" t="str">
            <v>18.032.035-0</v>
          </cell>
          <cell r="B6669" t="str">
            <v>EXTINTOR DE INCENDIO, PO QUIMICO, DE 1KG</v>
          </cell>
          <cell r="C6669" t="str">
            <v>UN</v>
          </cell>
        </row>
        <row r="6670">
          <cell r="A6670" t="str">
            <v>18.032.999-0</v>
          </cell>
          <cell r="B6670" t="str">
            <v>FAMILIA 18.032EXTINTOR</v>
          </cell>
        </row>
        <row r="6671">
          <cell r="A6671" t="str">
            <v>18.033.010-0</v>
          </cell>
          <cell r="B6671" t="str">
            <v>BOTIJAO DE GAS ENGARRAFADO, CAPAC. P/ 13KG</v>
          </cell>
          <cell r="C6671" t="str">
            <v>UN</v>
          </cell>
        </row>
        <row r="6672">
          <cell r="A6672" t="str">
            <v>18.033.015-0</v>
          </cell>
          <cell r="B6672" t="str">
            <v>BOTIJAO DE GAS, ENGARRAFADO, CAPAC. P/ 45KG</v>
          </cell>
          <cell r="C6672" t="str">
            <v>UN</v>
          </cell>
        </row>
        <row r="6673">
          <cell r="A6673" t="str">
            <v>18.033.999-0</v>
          </cell>
          <cell r="B6673" t="str">
            <v>FAMILIA 18.033BOTIJAO D/GAS</v>
          </cell>
        </row>
        <row r="6674">
          <cell r="A6674" t="str">
            <v>18.034.001-0</v>
          </cell>
          <cell r="B6674" t="str">
            <v>EXAUSTOR P/COZINHA, C/ESTRUT. EM CHAPA DE FºGALV., ACAB. CROM., MOTOR DE 1/4HP, EM 110 / 220V</v>
          </cell>
          <cell r="C6674" t="str">
            <v>UN</v>
          </cell>
        </row>
        <row r="6675">
          <cell r="A6675" t="str">
            <v>18.034.999-0</v>
          </cell>
          <cell r="B6675" t="str">
            <v>FAMILIA 18.034EXAUSTOR</v>
          </cell>
        </row>
        <row r="6676">
          <cell r="A6676" t="str">
            <v>18.035.005-0</v>
          </cell>
          <cell r="B6676" t="str">
            <v>VENTILADOR DE TETO, C/ 3 PAS, EM ACO GALV.</v>
          </cell>
          <cell r="C6676" t="str">
            <v>UN</v>
          </cell>
        </row>
        <row r="6677">
          <cell r="A6677" t="str">
            <v>18.035.010-0</v>
          </cell>
          <cell r="B6677" t="str">
            <v>VENTILADOR DE TETO, C/LUMINARIA INCANDESCENTE, 3 PAS DE MAD.DE LEI</v>
          </cell>
          <cell r="C6677" t="str">
            <v>UN</v>
          </cell>
        </row>
        <row r="6678">
          <cell r="A6678" t="str">
            <v>18.035.999-0</v>
          </cell>
          <cell r="B6678" t="str">
            <v>INDICE DA FAMILIA</v>
          </cell>
        </row>
        <row r="6679">
          <cell r="A6679" t="str">
            <v>18.050.000-1</v>
          </cell>
          <cell r="B6679" t="str">
            <v>INDICE GERAL P/FORN. E ASSENT. DE INSTRUMENTACAO CIENTIFICOINDUSTRIAL, EQUIP. ELETROMECANICOS E ELETR.</v>
          </cell>
        </row>
        <row r="6680">
          <cell r="A6680" t="str">
            <v>18.050.500-0</v>
          </cell>
          <cell r="B6680" t="str">
            <v>UNIDADE DE REF. P/FORN., RECUPERACAO E/OU INSTAL. DE EQUIP.OU APARELHOS DIVERSOS</v>
          </cell>
          <cell r="C6680" t="str">
            <v>UR</v>
          </cell>
        </row>
        <row r="6681">
          <cell r="A6681" t="str">
            <v>18.050.999-0</v>
          </cell>
          <cell r="B6681" t="str">
            <v>INDICE 18.050INDICE GERAL E UR</v>
          </cell>
        </row>
        <row r="6682">
          <cell r="A6682" t="str">
            <v>18.070.005-0</v>
          </cell>
          <cell r="B6682" t="str">
            <v>PRATELEIRA DE MARM. BRANCO NACIONAL, C/ 30CM DE LARG. E 2CMDE ESP., SOBRE CONSOLO DE FERRO</v>
          </cell>
          <cell r="C6682" t="str">
            <v>M</v>
          </cell>
        </row>
        <row r="6683">
          <cell r="A6683" t="str">
            <v>18.070.010-0</v>
          </cell>
          <cell r="B6683" t="str">
            <v>CONSOLE DE MARM. BRANCO NACIONAL, EM CANTONEIRA, C/ 2CM DE ESP., P/DEPOSITO DE AGUA POTAVEL</v>
          </cell>
          <cell r="C6683" t="str">
            <v>UN</v>
          </cell>
        </row>
        <row r="6684">
          <cell r="A6684" t="str">
            <v>18.070.015-0</v>
          </cell>
          <cell r="B6684" t="str">
            <v>BANCA DE MARM. BRANCO NACIONAL, C/ 3CM DE ESP., MED. 1,50 X0,60M, C/ABERT. P/ 1 CUBA</v>
          </cell>
          <cell r="C6684" t="str">
            <v>UN</v>
          </cell>
        </row>
        <row r="6685">
          <cell r="A6685" t="str">
            <v>18.070.020-0</v>
          </cell>
          <cell r="B6685" t="str">
            <v>BANCA DE MARM. BRANCO NACIONAL, C/ 3CM DE ESP., MED. 2,00 X0,60M, C/ABERT. P/ 1 OU 2 CUBAS</v>
          </cell>
          <cell r="C6685" t="str">
            <v>UN</v>
          </cell>
        </row>
        <row r="6686">
          <cell r="A6686" t="str">
            <v>18.070.025-0</v>
          </cell>
          <cell r="B6686" t="str">
            <v>BANCA DE MARM. BRANCO NACIONAL, C/ 3CM DE ESP., MED. 2,50 X0,60M, C/ABERT. P/ 1 OU 2 CUBAS</v>
          </cell>
          <cell r="C6686" t="str">
            <v>UN</v>
          </cell>
        </row>
        <row r="6687">
          <cell r="A6687" t="str">
            <v>18.070.030-0</v>
          </cell>
          <cell r="B6687" t="str">
            <v>BANCA DE MARM. BRANCO NACIONAL, C/ 3CM DE ESP., MED. 3,00 X0,60M, C/ABERT. P/ 1 OU 2 CUBAS</v>
          </cell>
          <cell r="C6687" t="str">
            <v>UN</v>
          </cell>
        </row>
        <row r="6688">
          <cell r="A6688" t="str">
            <v>18.070.032-0</v>
          </cell>
          <cell r="B6688" t="str">
            <v>BANCA DE MARM. BRANCO NACIONAL, C/ 3CM DE ESP., MED. 3,50 X0,60M, C/ABERT. P/ 1 OU 2 CUBAS</v>
          </cell>
          <cell r="C6688" t="str">
            <v>UN</v>
          </cell>
        </row>
        <row r="6689">
          <cell r="A6689" t="str">
            <v>18.070.035-0</v>
          </cell>
          <cell r="B6689" t="str">
            <v>BANCA DE MARM. BRANCO NACIONAL, C/ 3CM DE ESP., MED. 4,00 X0,60M, C/ABERT. P/ 1 OU 2 CUBAS</v>
          </cell>
          <cell r="C6689" t="str">
            <v>UN</v>
          </cell>
        </row>
        <row r="6690">
          <cell r="A6690" t="str">
            <v>18.070.040-0</v>
          </cell>
          <cell r="B6690" t="str">
            <v>BANCA SECA DE MARM. BRANCO NACIONAL, C/ 3CM DE ESP. E 0,60MDE LARG.</v>
          </cell>
          <cell r="C6690" t="str">
            <v>M</v>
          </cell>
        </row>
        <row r="6691">
          <cell r="A6691" t="str">
            <v>18.070.050-0</v>
          </cell>
          <cell r="B6691" t="str">
            <v>BANCA DE MARM. BRANCO NACIONAL, C/ 3CM DE ESP., MED. 1,50 X0,60M, C/ABERT. P/ 1 CONCHA DE LOUCA</v>
          </cell>
          <cell r="C6691" t="str">
            <v>UN</v>
          </cell>
        </row>
        <row r="6692">
          <cell r="A6692" t="str">
            <v>18.070.055-0</v>
          </cell>
          <cell r="B6692" t="str">
            <v>BANCA DE MARM. BRANCO NACIONAL, C/ 3CM DE ESP., MED. 2,00 X0,60M, C/ABERT. P/ 2 CONCHAS DE LOUCA</v>
          </cell>
          <cell r="C6692" t="str">
            <v>UN</v>
          </cell>
        </row>
        <row r="6693">
          <cell r="A6693" t="str">
            <v>18.070.060-0</v>
          </cell>
          <cell r="B6693" t="str">
            <v>BANCA DE MARM. BRANCO NACIONAL, C/ 3CM DE ESP., MED. 2,50 X0,60M, C/ABERT. P/ 3 CONCHAS DE LOUCA</v>
          </cell>
          <cell r="C6693" t="str">
            <v>UN</v>
          </cell>
        </row>
        <row r="6694">
          <cell r="A6694" t="str">
            <v>18.070.065-0</v>
          </cell>
          <cell r="B6694" t="str">
            <v>BANCA DE MARM. BRANCO NACIONAL, C/ 3CM DE ESP., MED. 3,00 X0,60M, C/ABERT. P/ 4 CONCHAS DE LOUCA</v>
          </cell>
          <cell r="C6694" t="str">
            <v>UN</v>
          </cell>
        </row>
        <row r="6695">
          <cell r="A6695" t="str">
            <v>18.070.067-0</v>
          </cell>
          <cell r="B6695" t="str">
            <v>BANCA DE MARM. BRANCO NACIONAL, C/ 3CM DE ESP., MED. 3,50 X0,60M, C/ABERT. P/ 4 CONCHAS DE LOUCA</v>
          </cell>
          <cell r="C6695" t="str">
            <v>UN</v>
          </cell>
        </row>
        <row r="6696">
          <cell r="A6696" t="str">
            <v>18.070.070-0</v>
          </cell>
          <cell r="B6696" t="str">
            <v>BANCA DE MARM. BRANCO NACIONAL, C/ 3CM DE ESP., MED. 4,00 X0,60M, C/ABERT. P/ 5 CONCHAS DE LOUCA</v>
          </cell>
          <cell r="C6696" t="str">
            <v>UN</v>
          </cell>
        </row>
        <row r="6697">
          <cell r="A6697" t="str">
            <v>18.070.999-0</v>
          </cell>
          <cell r="B6697" t="str">
            <v>FAMILIA 18.070MARMORE</v>
          </cell>
        </row>
        <row r="6698">
          <cell r="A6698" t="str">
            <v>18.080.010-0</v>
          </cell>
          <cell r="B6698" t="str">
            <v>BANCA DE GRAN. PRETO TIJUCA, C/ 3CM DE ESP., MED. 1,00 X 0,60M, C/ABERT. P/ 1 CUBA</v>
          </cell>
          <cell r="C6698" t="str">
            <v>UN</v>
          </cell>
        </row>
        <row r="6699">
          <cell r="A6699" t="str">
            <v>18.080.015-0</v>
          </cell>
          <cell r="B6699" t="str">
            <v>BANCA DE GRAN. PRETO TIJUCA, C/ 3CM DE ESP., MED. 2,00 X 0,60M, C/ABERT. P/ 1 OU 2 CUBAS</v>
          </cell>
          <cell r="C6699" t="str">
            <v>UN</v>
          </cell>
        </row>
        <row r="6700">
          <cell r="A6700" t="str">
            <v>18.080.020-0</v>
          </cell>
          <cell r="B6700" t="str">
            <v>BANCA SECA DE GRAN. PRETO TIJUCA, C/ 3CM DE ESP. E 0,60M DELARG.</v>
          </cell>
          <cell r="C6700" t="str">
            <v>M</v>
          </cell>
        </row>
        <row r="6701">
          <cell r="A6701" t="str">
            <v>18.080.999-0</v>
          </cell>
          <cell r="B6701" t="str">
            <v>FAMILIA 18.080BANCA D/ GRANITO</v>
          </cell>
        </row>
        <row r="6702">
          <cell r="A6702" t="str">
            <v>18.100.025-0</v>
          </cell>
          <cell r="B6702" t="str">
            <v>BANCA DE MARM. SINT., MED. 1,20 X 0,50M, C/CUBA DO MESMO MAT.</v>
          </cell>
          <cell r="C6702" t="str">
            <v>UN</v>
          </cell>
        </row>
        <row r="6703">
          <cell r="A6703" t="str">
            <v>18.100.030-0</v>
          </cell>
          <cell r="B6703" t="str">
            <v>BANCA DE MARM. SINT., MED. 1,00 X 0,50M, C/CUBA DO MESMO MAT.</v>
          </cell>
          <cell r="C6703" t="str">
            <v>UN</v>
          </cell>
        </row>
        <row r="6704">
          <cell r="A6704" t="str">
            <v>18.100.035-0</v>
          </cell>
          <cell r="B6704" t="str">
            <v>BANCA DE MARM. SINT., MED. 1,50 X 0,50M, C/CUBA DO MESMO MAT.</v>
          </cell>
          <cell r="C6704" t="str">
            <v>UN</v>
          </cell>
        </row>
        <row r="6705">
          <cell r="A6705" t="str">
            <v>18.100.999-0</v>
          </cell>
          <cell r="B6705" t="str">
            <v>FAMILIA 18.100BANCA DE MARMORE</v>
          </cell>
        </row>
        <row r="6706">
          <cell r="A6706" t="str">
            <v>18.105.001-0</v>
          </cell>
          <cell r="B6706" t="str">
            <v>DOMOS ACRIL. DE 1,50 X 1,50M, INCLUINDO NESTA MED. A VENTILACAO</v>
          </cell>
          <cell r="C6706" t="str">
            <v>UN</v>
          </cell>
        </row>
        <row r="6707">
          <cell r="A6707" t="str">
            <v>18.105.999-0</v>
          </cell>
          <cell r="B6707" t="str">
            <v>FAMILIA 18.105DOMUS ACRILICOS</v>
          </cell>
        </row>
        <row r="6708">
          <cell r="A6708" t="str">
            <v>18.200.001-0</v>
          </cell>
          <cell r="B6708" t="str">
            <v>TABELA DE BASQUETE EM COMP. NAVAL, TAMANHO OFICIAL, C/ARO EREDE</v>
          </cell>
          <cell r="C6708" t="str">
            <v>PAR</v>
          </cell>
        </row>
        <row r="6709">
          <cell r="A6709" t="str">
            <v>18.200.002-0</v>
          </cell>
          <cell r="B6709" t="str">
            <v>POSTE P/VOLEIBOL, EM TUBO DE FºGALV. C/CATRACA E BUCHAS</v>
          </cell>
          <cell r="C6709" t="str">
            <v>PAR</v>
          </cell>
        </row>
        <row r="6710">
          <cell r="A6710" t="str">
            <v>18.200.003-0</v>
          </cell>
          <cell r="B6710" t="str">
            <v>REDE DE VOLEIBOL OFICIAL, C/CABO DE ACO</v>
          </cell>
          <cell r="C6710" t="str">
            <v>UN</v>
          </cell>
        </row>
        <row r="6711">
          <cell r="A6711" t="str">
            <v>18.200.004-0</v>
          </cell>
          <cell r="B6711" t="str">
            <v>TRAVE DESMONTAVEL P/FUTEBOL DE SALAO, EM TUBO DE FºGALV. E BUCHAS</v>
          </cell>
          <cell r="C6711" t="str">
            <v>PAR</v>
          </cell>
        </row>
        <row r="6712">
          <cell r="A6712" t="str">
            <v>18.200.005-0</v>
          </cell>
          <cell r="B6712" t="str">
            <v>REDE DE NYLON P/FUTEBOL DE SALAO</v>
          </cell>
          <cell r="C6712" t="str">
            <v>PAR</v>
          </cell>
        </row>
        <row r="6713">
          <cell r="A6713" t="str">
            <v>18.200.010-0</v>
          </cell>
          <cell r="B6713" t="str">
            <v>APARELHO DE GINASTICA, EXECUTADO EM PC. VERT. DE MACARANDUBAE TUBO DE FºGALV. HORIZ. EM 3 MOD.</v>
          </cell>
          <cell r="C6713" t="str">
            <v>UN</v>
          </cell>
        </row>
        <row r="6714">
          <cell r="A6714" t="str">
            <v>18.200.015-0</v>
          </cell>
          <cell r="B6714" t="str">
            <v>ESTRUTURA P/BASQUETE, DE FºGALV. PINT., FIXA, C/AVANCO LIVREDE 1,30M</v>
          </cell>
          <cell r="C6714" t="str">
            <v>PAR</v>
          </cell>
        </row>
        <row r="6715">
          <cell r="A6715" t="str">
            <v>18.200.999-0</v>
          </cell>
          <cell r="B6715" t="str">
            <v>FAMILIA 18.200MATERIAL ESPORTIVO</v>
          </cell>
        </row>
        <row r="6716">
          <cell r="A6716" t="str">
            <v>18.213.999-0</v>
          </cell>
          <cell r="B6716" t="str">
            <v>INDICE DA FAMILIA</v>
          </cell>
        </row>
        <row r="6717">
          <cell r="A6717" t="str">
            <v>18.250.010-0</v>
          </cell>
          <cell r="B6717" t="str">
            <v>REATOR P/LAMPADA FLUORESCENTE DE 1 X 20W, PARTIDA CONVENCIONAL</v>
          </cell>
          <cell r="C6717" t="str">
            <v>UN</v>
          </cell>
        </row>
        <row r="6718">
          <cell r="A6718" t="str">
            <v>18.250.015-0</v>
          </cell>
          <cell r="B6718" t="str">
            <v>REATOR P/LAMPADA FLUORESCENTE DE 2 X 20W, PARTIDA RAPIDA</v>
          </cell>
          <cell r="C6718" t="str">
            <v>UN</v>
          </cell>
        </row>
        <row r="6719">
          <cell r="A6719" t="str">
            <v>18.250.020-0</v>
          </cell>
          <cell r="B6719" t="str">
            <v>REATOR P/LAMPADA FLUORESCENTE DE 1 X 40W, PARTIDA CONVENCIONAL</v>
          </cell>
          <cell r="C6719" t="str">
            <v>UN</v>
          </cell>
        </row>
        <row r="6720">
          <cell r="A6720" t="str">
            <v>18.250.025-0</v>
          </cell>
          <cell r="B6720" t="str">
            <v>REATOR P/LAMPADA FLUORESCENTE DE 2 X 40W, PARTIDA RAPIDA</v>
          </cell>
          <cell r="C6720" t="str">
            <v>UN</v>
          </cell>
        </row>
        <row r="6721">
          <cell r="A6721" t="str">
            <v>18.250.030-0</v>
          </cell>
          <cell r="B6721" t="str">
            <v>STARTER DE 20W OU 40W</v>
          </cell>
          <cell r="C6721" t="str">
            <v>UN</v>
          </cell>
        </row>
        <row r="6722">
          <cell r="A6722" t="str">
            <v>18.250.035-0</v>
          </cell>
          <cell r="B6722" t="str">
            <v>REATOR P/LAMPADA DE VAPOR DE SODIO, DE 220V X 250W</v>
          </cell>
          <cell r="C6722" t="str">
            <v>UN</v>
          </cell>
        </row>
        <row r="6723">
          <cell r="A6723" t="str">
            <v>18.250.040-0</v>
          </cell>
          <cell r="B6723" t="str">
            <v>REATOR P/LAMPADA FLUORESCENTE DE 1 X 20W, PARTIDA RAPIDA</v>
          </cell>
          <cell r="C6723" t="str">
            <v>UN</v>
          </cell>
        </row>
        <row r="6724">
          <cell r="A6724" t="str">
            <v>18.250.045-0</v>
          </cell>
          <cell r="B6724" t="str">
            <v>REATOR P/LAMPADA FLUORESCENTE DE 1 X 40W, PARTIDA RAPIDA</v>
          </cell>
          <cell r="C6724" t="str">
            <v>UN</v>
          </cell>
        </row>
        <row r="6725">
          <cell r="A6725" t="str">
            <v>18.250.999-0</v>
          </cell>
          <cell r="B6725" t="str">
            <v>INDICE DA FAMILIA</v>
          </cell>
        </row>
        <row r="6726">
          <cell r="A6726" t="str">
            <v>18.260.005-0</v>
          </cell>
          <cell r="B6726" t="str">
            <v>CALHA CHANFRADA DE SOBREPOR, P/LAMPADA FLUORESCENTE DE 1 X 20W</v>
          </cell>
          <cell r="C6726" t="str">
            <v>UN</v>
          </cell>
        </row>
        <row r="6727">
          <cell r="A6727" t="str">
            <v>18.260.010-0</v>
          </cell>
          <cell r="B6727" t="str">
            <v>CALHA CHANFRADA DE SOBREPOR, P/LAMPADA FLUORESCENTE DE 2 X 20W</v>
          </cell>
          <cell r="C6727" t="str">
            <v>UN</v>
          </cell>
        </row>
        <row r="6728">
          <cell r="A6728" t="str">
            <v>18.260.015-0</v>
          </cell>
          <cell r="B6728" t="str">
            <v>CALHA CHANFRADA DE SOBREPOR, P/LAMPADA FLUORESCENTE DE 3 X 20W</v>
          </cell>
          <cell r="C6728" t="str">
            <v>UN</v>
          </cell>
        </row>
        <row r="6729">
          <cell r="A6729" t="str">
            <v>18.260.020-0</v>
          </cell>
          <cell r="B6729" t="str">
            <v>CALHA CHANFRADA DE SOBREPOR, P/LAMPADA FLUORESCENTE DE 4 X 20W</v>
          </cell>
          <cell r="C6729" t="str">
            <v>UN</v>
          </cell>
        </row>
        <row r="6730">
          <cell r="A6730" t="str">
            <v>18.260.023-0</v>
          </cell>
          <cell r="B6730" t="str">
            <v>CALHA CHANFRADA DE SOBREPOR, P/LAMPADA FLUORESCENTE DE 1 X 40W</v>
          </cell>
          <cell r="C6730" t="str">
            <v>UN</v>
          </cell>
        </row>
        <row r="6731">
          <cell r="A6731" t="str">
            <v>18.260.025-0</v>
          </cell>
          <cell r="B6731" t="str">
            <v>CALHA CHANFRADA DE SOBREPOR, P/LAMPADA FLUORESCENTE DE 2 X 40W</v>
          </cell>
          <cell r="C6731" t="str">
            <v>UN</v>
          </cell>
        </row>
        <row r="6732">
          <cell r="A6732" t="str">
            <v>18.260.030-0</v>
          </cell>
          <cell r="B6732" t="str">
            <v>CALHA CHANFRADA DE SOBREPOR, P/LAMPADA FLUORESCENTE DE 3 X 40W</v>
          </cell>
          <cell r="C6732" t="str">
            <v>UN</v>
          </cell>
        </row>
        <row r="6733">
          <cell r="A6733" t="str">
            <v>18.260.035-0</v>
          </cell>
          <cell r="B6733" t="str">
            <v>CALHA CHANFRADA DE SOBREPOR, P/LAMPADA FLUORESCENTE DE 4 X 40W</v>
          </cell>
          <cell r="C6733" t="str">
            <v>UN</v>
          </cell>
        </row>
        <row r="6734">
          <cell r="A6734" t="str">
            <v>18.260.040-0</v>
          </cell>
          <cell r="B6734" t="str">
            <v>BRACO P/ILUMINACAO DE RUAS, P/FIX. EM POSTE OU PAREDE, C/COMPR. DE 1,20M E INCLINACAO DE 25°</v>
          </cell>
          <cell r="C6734" t="str">
            <v>UN</v>
          </cell>
        </row>
        <row r="6735">
          <cell r="A6735" t="str">
            <v>18.260.045-0</v>
          </cell>
          <cell r="B6735" t="str">
            <v>BRACO P/ILUMINACAO DE RUAS, P/FIX. EM POSTE OU PAREDE, C/COMPR. DE 1,65M E INCLINACAO DE 25°</v>
          </cell>
          <cell r="C6735" t="str">
            <v>UN</v>
          </cell>
        </row>
        <row r="6736">
          <cell r="A6736" t="str">
            <v>18.260.050-0</v>
          </cell>
          <cell r="B6736" t="str">
            <v>ABRACADEIRA DE FIX. DE BRACOS DE LUMINARIA, DE 4"</v>
          </cell>
          <cell r="C6736" t="str">
            <v>UN</v>
          </cell>
        </row>
        <row r="6737">
          <cell r="A6737" t="str">
            <v>18.260.055-0</v>
          </cell>
          <cell r="B6737" t="str">
            <v>LUMINARIA ABERTA P/ILUMINACAO DE PARQUES, P/LAMPADA DE VAPORDE MERCURIO DE 125W</v>
          </cell>
          <cell r="C6737" t="str">
            <v>UN</v>
          </cell>
        </row>
        <row r="6738">
          <cell r="A6738" t="str">
            <v>18.260.060-0</v>
          </cell>
          <cell r="B6738" t="str">
            <v>LUMINARIA FECHADA P/ILUMINACAO DE RUAS, P/LAMPADA MISTA, A VAPOR DE MERCURIO E A VAPOR DE SODIO</v>
          </cell>
          <cell r="C6738" t="str">
            <v>UN</v>
          </cell>
        </row>
        <row r="6739">
          <cell r="A6739" t="str">
            <v>18.260.065-0</v>
          </cell>
          <cell r="B6739" t="str">
            <v>SUPORTE P/LAMPADA FLUORESCENTE</v>
          </cell>
          <cell r="C6739" t="str">
            <v>UN</v>
          </cell>
        </row>
        <row r="6740">
          <cell r="A6740" t="str">
            <v>18.260.999-0</v>
          </cell>
          <cell r="B6740" t="str">
            <v>INDICE DA FAMILIA</v>
          </cell>
        </row>
        <row r="6741">
          <cell r="A6741" t="str">
            <v>18.270.005-0</v>
          </cell>
          <cell r="B6741" t="str">
            <v>RECARGA P/EXTINTOR DE INCENDIO, AGUA-GAS, DE 10 L</v>
          </cell>
          <cell r="C6741" t="str">
            <v>UN</v>
          </cell>
        </row>
        <row r="6742">
          <cell r="A6742" t="str">
            <v>18.270.010-0</v>
          </cell>
          <cell r="B6742" t="str">
            <v>RECARGA P/EXTINTOR DE INCENDIO, AGUA-PRESSURIZADA, DE 10 L</v>
          </cell>
          <cell r="C6742" t="str">
            <v>UN</v>
          </cell>
        </row>
        <row r="6743">
          <cell r="A6743" t="str">
            <v>18.270.015-0</v>
          </cell>
          <cell r="B6743" t="str">
            <v>RECARGA P/EXTINTOR DE INCENDIO, PO QUIMICO, DE 1KG</v>
          </cell>
          <cell r="C6743" t="str">
            <v>UN</v>
          </cell>
        </row>
        <row r="6744">
          <cell r="A6744" t="str">
            <v>18.270.020-0</v>
          </cell>
          <cell r="B6744" t="str">
            <v>RECARGA P/EXTINTOR DE INCENDIO, PO QUIMICO, DE 4KG</v>
          </cell>
          <cell r="C6744" t="str">
            <v>UN</v>
          </cell>
        </row>
        <row r="6745">
          <cell r="A6745" t="str">
            <v>18.270.025-0</v>
          </cell>
          <cell r="B6745" t="str">
            <v>RECARGA P/EXTINTOR DE INCENDIO, PO QUIMICO, DE 6KG</v>
          </cell>
          <cell r="C6745" t="str">
            <v>UN</v>
          </cell>
        </row>
        <row r="6746">
          <cell r="A6746" t="str">
            <v>18.270.030-0</v>
          </cell>
          <cell r="B6746" t="str">
            <v>RECARGA P/EXTINTOR DE INCENDIO, GAS CARBONICO, DE 4KG</v>
          </cell>
          <cell r="C6746" t="str">
            <v>UN</v>
          </cell>
        </row>
        <row r="6747">
          <cell r="A6747" t="str">
            <v>18.270.035-0</v>
          </cell>
          <cell r="B6747" t="str">
            <v>RECARGA P/EXTINTOR DE INCENDIO, GAS CARBONICO, DE 6KG</v>
          </cell>
          <cell r="C6747" t="str">
            <v>UN</v>
          </cell>
        </row>
        <row r="6748">
          <cell r="A6748" t="str">
            <v>18.270.999-0</v>
          </cell>
          <cell r="B6748" t="str">
            <v>INDICE DA FAMILIA</v>
          </cell>
        </row>
        <row r="6749">
          <cell r="A6749" t="str">
            <v>18.500.500-0</v>
          </cell>
          <cell r="B6749" t="str">
            <v>UNIDADE DE REF. P/FORN. DE MOVEIS</v>
          </cell>
          <cell r="C6749" t="str">
            <v>UR</v>
          </cell>
        </row>
        <row r="6750">
          <cell r="A6750" t="str">
            <v>18.500.999-0</v>
          </cell>
          <cell r="B6750" t="str">
            <v>FAMILIA 18.500MOVEIS P/ ESCRITORIO</v>
          </cell>
        </row>
        <row r="6751">
          <cell r="A6751" t="str">
            <v>CATEGORIA 19 - ALUGUEL DE EQUIPAMENTOS</v>
          </cell>
        </row>
        <row r="6753">
          <cell r="A6753" t="str">
            <v>19.000.000-2</v>
          </cell>
          <cell r="B6753" t="str">
            <v>INDICE GERAL P/ALUGUEL DE EQUIP.</v>
          </cell>
        </row>
        <row r="6754">
          <cell r="A6754" t="str">
            <v>19.000.999-0</v>
          </cell>
          <cell r="B6754" t="str">
            <v>INDICE 19.000.ALUGUEL DE EQUIPAMENTOS</v>
          </cell>
        </row>
        <row r="6755">
          <cell r="A6755" t="str">
            <v>19.001.001-2</v>
          </cell>
          <cell r="B6755" t="str">
            <v>CAMINHAO CARROCERIA FIXA, NO TOCO, 3,5T, MOTOR DIESEL 85CV,EXCL. PARCELA DE JUROS, DEPRECIACAO, SEGURO E MOTORISTA (CP)</v>
          </cell>
          <cell r="C6755" t="str">
            <v>H</v>
          </cell>
        </row>
        <row r="6756">
          <cell r="A6756" t="str">
            <v>19.001.004-2</v>
          </cell>
          <cell r="B6756" t="str">
            <v>CAMINHAO CARROCERIA FIXA, NO TOCO, 7,5T, MOTOR DIESEL 132CV,EXCL. PARCELA DE JUROS, DEPRECIACAO,SEGURO E MOTORISTA (CP)</v>
          </cell>
          <cell r="C6756" t="str">
            <v>H</v>
          </cell>
        </row>
        <row r="6757">
          <cell r="A6757" t="str">
            <v>19.001.012-2</v>
          </cell>
          <cell r="B6757" t="str">
            <v>CAMINHAO BASCUL., NO TOCO, 5,00M3, MOTOR DIESEL 132CV, EXCL.PARCELA DE JUROS, DEPRECIACAO, SEGURO E MOTORISTA (CP)</v>
          </cell>
          <cell r="C6757" t="str">
            <v>H</v>
          </cell>
        </row>
        <row r="6758">
          <cell r="A6758" t="str">
            <v>19.001.038-2</v>
          </cell>
          <cell r="B6758" t="str">
            <v>CAMIONETE PICK-UP, CABINE E CACAMBA, 4,00M3, MOTOR DIESEL,85CV,EXCL.PARCELA DE JUROS,DEPRECIACAO,SEGURO E MOTORISTA (CP)</v>
          </cell>
          <cell r="C6758" t="str">
            <v>H</v>
          </cell>
        </row>
        <row r="6759">
          <cell r="A6759" t="str">
            <v>19.001.043-2</v>
          </cell>
          <cell r="B6759" t="str">
            <v>VEICULO DE PASSEIO, 2 PORTAS, 5 PASSAGEIROS, MOTOR 1.6, ALCOOL,EXCL.PARCELA DE JUROS,DEPRECIACAO,SEGURO E MOTORISTA (CP)</v>
          </cell>
          <cell r="C6759" t="str">
            <v>H</v>
          </cell>
        </row>
        <row r="6760">
          <cell r="A6760" t="str">
            <v>19.001.999-0</v>
          </cell>
          <cell r="B6760" t="str">
            <v>FAMILIA 19.001</v>
          </cell>
        </row>
        <row r="6761">
          <cell r="A6761" t="str">
            <v>19.004.001-2</v>
          </cell>
          <cell r="B6761" t="str">
            <v>CAMINHAO CARROCERIA FIXA, NO TOCO, 3,5T, MOTOR DIESEL 85CV,INCL. MOTORISTA (CP)</v>
          </cell>
          <cell r="C6761" t="str">
            <v>H</v>
          </cell>
        </row>
        <row r="6762">
          <cell r="A6762" t="str">
            <v>19.004.001-3</v>
          </cell>
          <cell r="B6762" t="str">
            <v>CAMINHAO CARROCERIA FIXA, NO TOCO, 3,5T, MOTOR DIESEL 85CV,INCL. MOTORISTA (CF)</v>
          </cell>
          <cell r="C6762" t="str">
            <v>H</v>
          </cell>
        </row>
        <row r="6763">
          <cell r="A6763" t="str">
            <v>19.004.001-4</v>
          </cell>
          <cell r="B6763" t="str">
            <v>CAMINHAO CARROCERIA FIXA, NO TOCO, 3,5T, MOTOR DIESEL 85CV,INCL. MOTORISTA (CI)</v>
          </cell>
          <cell r="C6763" t="str">
            <v>H</v>
          </cell>
        </row>
        <row r="6764">
          <cell r="A6764" t="str">
            <v>19.004.004-2</v>
          </cell>
          <cell r="B6764" t="str">
            <v>CAMINHAO CARROCERIA FIXA, NO TOCO, 7,5T, MOTOR DIESEL 132CV,INCL. MOTORISTA (CP)</v>
          </cell>
          <cell r="C6764" t="str">
            <v>H</v>
          </cell>
        </row>
        <row r="6765">
          <cell r="A6765" t="str">
            <v>19.004.004-3</v>
          </cell>
          <cell r="B6765" t="str">
            <v>CAMINHAO CARROCERIA FIXA, NO TOCO, 7,5T, MOTOR DIESEL 132CV,INCL. MOTORISTA (CF)</v>
          </cell>
          <cell r="C6765" t="str">
            <v>H</v>
          </cell>
        </row>
        <row r="6766">
          <cell r="A6766" t="str">
            <v>19.004.004-4</v>
          </cell>
          <cell r="B6766" t="str">
            <v>CAMINHAO CARROCERIA FIXA, NO TOCO, 7,5T, MOTOR DIESEL 132CV,INCL. MOTORISTA (CI)</v>
          </cell>
          <cell r="C6766" t="str">
            <v>H</v>
          </cell>
        </row>
        <row r="6767">
          <cell r="A6767" t="str">
            <v>19.004.006-2</v>
          </cell>
          <cell r="B6767" t="str">
            <v>CAMINHAO CARROCERIA FIXA, TRUCADO, 12T, MOTOR DIESEL 142CV,INCL. MOTORISTA (CP)</v>
          </cell>
          <cell r="C6767" t="str">
            <v>H</v>
          </cell>
        </row>
        <row r="6768">
          <cell r="A6768" t="str">
            <v>19.004.006-3</v>
          </cell>
          <cell r="B6768" t="str">
            <v>CAMINHAO CARROCERIA FIXA, TRUCADO, 12T, MOTOR DIESEL 142CV,INCL. MOTORISTA (CF)</v>
          </cell>
          <cell r="C6768" t="str">
            <v>H</v>
          </cell>
        </row>
        <row r="6769">
          <cell r="A6769" t="str">
            <v>19.004.006-4</v>
          </cell>
          <cell r="B6769" t="str">
            <v>CAMINHAO CARROCERIA FIXA, TRUCADO, 12T, MOTOR DIESEL 142CV,INCL. MOTORISTA (CI)</v>
          </cell>
          <cell r="C6769" t="str">
            <v>H</v>
          </cell>
        </row>
        <row r="6770">
          <cell r="A6770" t="str">
            <v>19.004.010-2</v>
          </cell>
          <cell r="B6770" t="str">
            <v>CAMINHAO BASCUL., NO TOCO, 4,00M3, MOTOR DIESEL 85CV, INCL.MOTORISTA (CP)</v>
          </cell>
          <cell r="C6770" t="str">
            <v>H</v>
          </cell>
        </row>
        <row r="6771">
          <cell r="A6771" t="str">
            <v>19.004.010-3</v>
          </cell>
          <cell r="B6771" t="str">
            <v>CAMINHAO BASCUL., NO TOCO, 4,00M3, MOTOR DIESEL 85CV, INCL.MOTORISTA (CF)</v>
          </cell>
          <cell r="C6771" t="str">
            <v>H</v>
          </cell>
        </row>
        <row r="6772">
          <cell r="A6772" t="str">
            <v>19.004.010-4</v>
          </cell>
          <cell r="B6772" t="str">
            <v>CAMINHAO BASCUL., NO TOCO, 4,00M3, MOTOR DIESEL 85CV, INCL.MOTORISTA (CI)</v>
          </cell>
          <cell r="C6772" t="str">
            <v>H</v>
          </cell>
        </row>
        <row r="6773">
          <cell r="A6773" t="str">
            <v>19.004.012-2</v>
          </cell>
          <cell r="B6773" t="str">
            <v>CAMINHAO BASCUL., NO TOCO, 5,00M3, MOTOR DIESEL 132CV, INCL.MOTORISTA (CP)</v>
          </cell>
          <cell r="C6773" t="str">
            <v>H</v>
          </cell>
        </row>
        <row r="6774">
          <cell r="A6774" t="str">
            <v>19.004.012-3</v>
          </cell>
          <cell r="B6774" t="str">
            <v>CAMINHAO BASCUL., NO TOCO, 5,00M3, MOTOR DIESEL 132CV, INCL.MOTORISTA (CF)</v>
          </cell>
          <cell r="C6774" t="str">
            <v>H</v>
          </cell>
        </row>
        <row r="6775">
          <cell r="A6775" t="str">
            <v>19.004.012-4</v>
          </cell>
          <cell r="B6775" t="str">
            <v>CAMINHAO BASCUL., NO TOCO, 5,00M3, MOTOR DIESEL 132CV, INCL.MOTORISTA (CI)</v>
          </cell>
          <cell r="C6775" t="str">
            <v>H</v>
          </cell>
        </row>
        <row r="6776">
          <cell r="A6776" t="str">
            <v>19.004.013-2</v>
          </cell>
          <cell r="B6776" t="str">
            <v>CAMINHAO BASCUL., NO TOCO, 7,00M3, MOTOR DIESEL 132CV, INCL.MOTORISTA (CP)</v>
          </cell>
          <cell r="C6776" t="str">
            <v>H</v>
          </cell>
        </row>
        <row r="6777">
          <cell r="A6777" t="str">
            <v>19.004.013-3</v>
          </cell>
          <cell r="B6777" t="str">
            <v>CAMINHAO BASCUL., NO TOCO, 7,00M3, MOTOR DIESEL 132CV, INCL.MOTORISTA (CF)</v>
          </cell>
          <cell r="C6777" t="str">
            <v>H</v>
          </cell>
        </row>
        <row r="6778">
          <cell r="A6778" t="str">
            <v>19.004.013-4</v>
          </cell>
          <cell r="B6778" t="str">
            <v>CAMINHAO BASCUL., NO TOCO, 7,00M3, MOTOR DIESEL 132CV, INCL.MOTORISTA (CI)</v>
          </cell>
          <cell r="C6778" t="str">
            <v>H</v>
          </cell>
        </row>
        <row r="6779">
          <cell r="A6779" t="str">
            <v>19.004.014-2</v>
          </cell>
          <cell r="B6779" t="str">
            <v>CAMINHAO BASCUL., NO TOCO, 8,00 A 10,00M3, MOTOR DIESEL 192CV, INCL. MOTORISTA (CP)</v>
          </cell>
          <cell r="C6779" t="str">
            <v>H</v>
          </cell>
        </row>
        <row r="6780">
          <cell r="A6780" t="str">
            <v>19.004.014-3</v>
          </cell>
          <cell r="B6780" t="str">
            <v>CAMINHAO BASCUL., NO TOCO, 8,00 A 10,00M3, MOTOR DIESEL 192CV, INCL. MOTORISTA (CF)</v>
          </cell>
          <cell r="C6780" t="str">
            <v>H</v>
          </cell>
        </row>
        <row r="6781">
          <cell r="A6781" t="str">
            <v>19.004.014-4</v>
          </cell>
          <cell r="B6781" t="str">
            <v>CAMINHAO BASCUL., NO TOCO, 8,00 A 10,00M3, MOTOR DIESEL 192CV, INCL. MOTORISTA (CI)</v>
          </cell>
          <cell r="C6781" t="str">
            <v>H</v>
          </cell>
        </row>
        <row r="6782">
          <cell r="A6782" t="str">
            <v>19.004.015-2</v>
          </cell>
          <cell r="B6782" t="str">
            <v>CAMINHAO BASCUL. TIPO PESADO (FORA DE ESTRADA), CAPAC. RASA11,00M3, MOTOR DIESEL 250CV, INCL. MOTORISTA (CP)</v>
          </cell>
          <cell r="C6782" t="str">
            <v>H</v>
          </cell>
        </row>
        <row r="6783">
          <cell r="A6783" t="str">
            <v>19.004.015-3</v>
          </cell>
          <cell r="B6783" t="str">
            <v>CAMINHAO BASCUL. TIPO PESADO (FORA DE ESTRADA), CAPAC. RASA11,00M3, MOTOR DIESEL 250CV, INCL. MOTORISTA (CF)</v>
          </cell>
          <cell r="C6783" t="str">
            <v>H</v>
          </cell>
        </row>
        <row r="6784">
          <cell r="A6784" t="str">
            <v>19.004.015-4</v>
          </cell>
          <cell r="B6784" t="str">
            <v>CAMINHAO BASCUL. TIPO PESADO (FORA DE ESTRADA), CAPAC. RASA11,00M3, MOTOR DIESEL 250CV, INCL. MOTORISTA (CI)</v>
          </cell>
          <cell r="C6784" t="str">
            <v>H</v>
          </cell>
        </row>
        <row r="6785">
          <cell r="A6785" t="str">
            <v>19.004.016-2</v>
          </cell>
          <cell r="B6785" t="str">
            <v>CAMINHAO BASCUL. TIPO MEDIO-PESADO, TRUCADO, CAPAC. 12,00M3,MOTOR DIESEL 142CV, INCL. MOTORISTA (CP)</v>
          </cell>
          <cell r="C6785" t="str">
            <v>H</v>
          </cell>
        </row>
        <row r="6786">
          <cell r="A6786" t="str">
            <v>19.004.016-3</v>
          </cell>
          <cell r="B6786" t="str">
            <v>CAMINHAO BASCUL. TIPO MEDIO-PESADO, TRUCADO, CAPAC. 12,00M3,MOTOR DIESEL 142CV, INCL. MOTORISTA (CF)</v>
          </cell>
          <cell r="C6786" t="str">
            <v>H</v>
          </cell>
        </row>
        <row r="6787">
          <cell r="A6787" t="str">
            <v>19.004.016-4</v>
          </cell>
          <cell r="B6787" t="str">
            <v>CAMINHAO BASCUL. TIPO MEDIO-PESADO, TRUCADO, CAPAC. 12,00M3,MOTOR DIESEL 142CV, INCL. MOTORISTA (CI)</v>
          </cell>
          <cell r="C6787" t="str">
            <v>H</v>
          </cell>
        </row>
        <row r="6788">
          <cell r="A6788" t="str">
            <v>19.004.020-2</v>
          </cell>
          <cell r="B6788" t="str">
            <v>CAMINHAO TANQUE C/CAPAC. DE 6000 L, MOTOR DIESEL 132CV, INCL. MOTORISTA (CP)</v>
          </cell>
          <cell r="C6788" t="str">
            <v>H</v>
          </cell>
        </row>
        <row r="6789">
          <cell r="A6789" t="str">
            <v>19.004.020-3</v>
          </cell>
          <cell r="B6789" t="str">
            <v>CAMINHAO TANQUE C/CAPAC. DE 6000 L, MOTOR DIESEL 132CV, INCL. MOTORISTA (CF)</v>
          </cell>
          <cell r="C6789" t="str">
            <v>H</v>
          </cell>
        </row>
        <row r="6790">
          <cell r="A6790" t="str">
            <v>19.004.020-4</v>
          </cell>
          <cell r="B6790" t="str">
            <v>CAMINHAO TANQUE C/CAPAC. DE 6000 L, MOTOR DIESEL 132CV, INCL. MOTORISTA (CI)</v>
          </cell>
          <cell r="C6790" t="str">
            <v>H</v>
          </cell>
        </row>
        <row r="6791">
          <cell r="A6791" t="str">
            <v>19.004.021-2</v>
          </cell>
          <cell r="B6791" t="str">
            <v>CAMINHAO TANQUE C/CAPAC. DE 10.000 L, MOTOR DIESEL 132CV, INCL. MOTORISTA (CP)</v>
          </cell>
          <cell r="C6791" t="str">
            <v>H</v>
          </cell>
        </row>
        <row r="6792">
          <cell r="A6792" t="str">
            <v>19.004.021-3</v>
          </cell>
          <cell r="B6792" t="str">
            <v>CAMINHAO TANQUE C/CAPAC. DE 10.000 L, MOTOR DIESEL 132CV, INCL. MOTORISTA (CF)</v>
          </cell>
          <cell r="C6792" t="str">
            <v>H</v>
          </cell>
        </row>
        <row r="6793">
          <cell r="A6793" t="str">
            <v>19.004.021-4</v>
          </cell>
          <cell r="B6793" t="str">
            <v>CAMINHAO TANQUE C/CAPAC. DE 10.000 L, MOTOR DIESEL 132CV, INCL. MOTORISTA (CI)</v>
          </cell>
          <cell r="C6793" t="str">
            <v>H</v>
          </cell>
        </row>
        <row r="6794">
          <cell r="A6794" t="str">
            <v>19.004.022-2</v>
          </cell>
          <cell r="B6794" t="str">
            <v>CAMINHAO TANQUE C/CAPAC. DE 15.000 L, MOTOR DIESEL 132CV, INCL. MOTORISTA (CP)</v>
          </cell>
          <cell r="C6794" t="str">
            <v>H</v>
          </cell>
        </row>
        <row r="6795">
          <cell r="A6795" t="str">
            <v>19.004.022-3</v>
          </cell>
          <cell r="B6795" t="str">
            <v>CAMINHAO TANQUE C/CAPAC. DE 15.000 L, MOTOR DIESEL 132CV, INCL. MOTORISTA (CF)</v>
          </cell>
          <cell r="C6795" t="str">
            <v>H</v>
          </cell>
        </row>
        <row r="6796">
          <cell r="A6796" t="str">
            <v>19.004.022-4</v>
          </cell>
          <cell r="B6796" t="str">
            <v>CAMINHAO TANQUE C/CAPAC. DE 15.000 L, MOTOR DIESEL 132CV, INCL. MOTORISTA (CI)</v>
          </cell>
          <cell r="C6796" t="str">
            <v>H</v>
          </cell>
        </row>
        <row r="6797">
          <cell r="A6797" t="str">
            <v>19.004.023-2</v>
          </cell>
          <cell r="B6797" t="str">
            <v>CAMINHAO TANQUE C/CAPAC. DE 20.000 L, MOTOR DIESEL 132CV, INCL. MOTORISTA (CP)</v>
          </cell>
          <cell r="C6797" t="str">
            <v>H</v>
          </cell>
        </row>
        <row r="6798">
          <cell r="A6798" t="str">
            <v>19.004.023-3</v>
          </cell>
          <cell r="B6798" t="str">
            <v>CAMINHAO TANQUE C/CAPAC. DE 20.000 L, MOTOR DIESEL 132CV, INCL. MOTORISTA (CF)</v>
          </cell>
          <cell r="C6798" t="str">
            <v>H</v>
          </cell>
        </row>
        <row r="6799">
          <cell r="A6799" t="str">
            <v>19.004.023-4</v>
          </cell>
          <cell r="B6799" t="str">
            <v>CAMINHAO TANQUE C/CAPAC. DE 20.000 L, MOTOR DIESEL 132CV, INCL. MOTORISTA (CI)</v>
          </cell>
          <cell r="C6799" t="str">
            <v>H</v>
          </cell>
        </row>
        <row r="6800">
          <cell r="A6800" t="str">
            <v>19.004.024-2</v>
          </cell>
          <cell r="B6800" t="str">
            <v>CAMINHAO TANQUE C/CAPAC. DE 30.000 L, MOTOR DIESEL 132CV, INCL. MOTORISTA (CP)</v>
          </cell>
          <cell r="C6800" t="str">
            <v>H</v>
          </cell>
        </row>
        <row r="6801">
          <cell r="A6801" t="str">
            <v>19.004.024-3</v>
          </cell>
          <cell r="B6801" t="str">
            <v>CAMINHAO TANQUE C/CAPAC. DE 30.000 L, MOTOR DIESEL 132CV, INCL. MOTORISTA (CF)</v>
          </cell>
          <cell r="C6801" t="str">
            <v>H</v>
          </cell>
        </row>
        <row r="6802">
          <cell r="A6802" t="str">
            <v>19.004.024-4</v>
          </cell>
          <cell r="B6802" t="str">
            <v>CAMINHAO TANQUE C/CAPAC. DE 30.000 L, MOTOR DIESEL 132CV, INCL. MOTORISTA (CI)</v>
          </cell>
          <cell r="C6802" t="str">
            <v>H</v>
          </cell>
        </row>
        <row r="6803">
          <cell r="A6803" t="str">
            <v>19.004.025-2</v>
          </cell>
          <cell r="B6803" t="str">
            <v>CAMINHAO BETONEIRA C/CAPAC. DE 5,00M3, MOTOR DIESEL 192CV, INCL. MOTORISTA (CP)</v>
          </cell>
          <cell r="C6803" t="str">
            <v>H</v>
          </cell>
        </row>
        <row r="6804">
          <cell r="A6804" t="str">
            <v>19.004.025-3</v>
          </cell>
          <cell r="B6804" t="str">
            <v>CAMINHAO BETONEIRA C/CAPAC. DE 5,00M3, MOTOR DIESEL 192CV, INCL. MOTORISTA (CF)</v>
          </cell>
          <cell r="C6804" t="str">
            <v>H</v>
          </cell>
        </row>
        <row r="6805">
          <cell r="A6805" t="str">
            <v>19.004.025-4</v>
          </cell>
          <cell r="B6805" t="str">
            <v>CAMINHAO BETONEIRA C/CAPAC. DE 5,00M3, MOTOR DIESEL 192CV, INCL. MOTORISTA (CI)</v>
          </cell>
          <cell r="C6805" t="str">
            <v>H</v>
          </cell>
        </row>
        <row r="6806">
          <cell r="A6806" t="str">
            <v>19.004.026-2</v>
          </cell>
          <cell r="B6806" t="str">
            <v>CAMINHAO BETONEIRA C/CAPAC. DE 7,00M3, MOTOR DIESEL 192CV, INCL. MOTORISTA (CP)</v>
          </cell>
          <cell r="C6806" t="str">
            <v>H</v>
          </cell>
        </row>
        <row r="6807">
          <cell r="A6807" t="str">
            <v>19.004.026-3</v>
          </cell>
          <cell r="B6807" t="str">
            <v>CAMINHAO BETONEIRA C/CAPAC. DE 7,00M3, MOTOR DIESEL 192CV, INCL. MOTORISTA (CF)</v>
          </cell>
          <cell r="C6807" t="str">
            <v>H</v>
          </cell>
        </row>
        <row r="6808">
          <cell r="A6808" t="str">
            <v>19.004.026-4</v>
          </cell>
          <cell r="B6808" t="str">
            <v>CAMINHAO BETONEIRA C/CAPAC. DE 7,00M3, MOTOR DIESEL 192CV, INCL. MOTORISTA (CI)</v>
          </cell>
          <cell r="C6808" t="str">
            <v>H</v>
          </cell>
        </row>
        <row r="6809">
          <cell r="A6809" t="str">
            <v>19.004.030-2</v>
          </cell>
          <cell r="B6809" t="str">
            <v>CARRETA P/TRANSP. PESADO, CAPAC. P/CARGA UTIL DE 60/80T, MOTOR DIESEL 388CV, INCL. MOTORISTA (CP)</v>
          </cell>
          <cell r="C6809" t="str">
            <v>H</v>
          </cell>
        </row>
        <row r="6810">
          <cell r="A6810" t="str">
            <v>19.004.030-3</v>
          </cell>
          <cell r="B6810" t="str">
            <v>CARRETA P/TRANSP. PESADO, CAPAC. P/CARGA UTIL DE 60/80T, MOTOR DIESEL 388CV, INCL. MOTORISTA (CF)</v>
          </cell>
          <cell r="C6810" t="str">
            <v>H</v>
          </cell>
        </row>
        <row r="6811">
          <cell r="A6811" t="str">
            <v>19.004.030-4</v>
          </cell>
          <cell r="B6811" t="str">
            <v>CARRETA P/TRANSP. PESADO, CAPAC. P/CARGA UTIL DE 60/80T, MOTOR DIESEL 388CV, INCL. MOTORISTA (CI)</v>
          </cell>
          <cell r="C6811" t="str">
            <v>H</v>
          </cell>
        </row>
        <row r="6812">
          <cell r="A6812" t="str">
            <v>19.004.031-2</v>
          </cell>
          <cell r="B6812" t="str">
            <v>CARRETA P/TRANSP. PESADO, CAPAC. P/CARGA UTIL DE 30T, MOTORDIESEL 333CV, INCL. MOTORISTA (CP)</v>
          </cell>
          <cell r="C6812" t="str">
            <v>H</v>
          </cell>
        </row>
        <row r="6813">
          <cell r="A6813" t="str">
            <v>19.004.031-3</v>
          </cell>
          <cell r="B6813" t="str">
            <v>CARRETA P/TRANSP. PESADO, CAPAC. P/CARGA UTIL DE 30T, MOTORDIESEL 333CV, INCL. MOTORISTA (CF)</v>
          </cell>
          <cell r="C6813" t="str">
            <v>H</v>
          </cell>
        </row>
        <row r="6814">
          <cell r="A6814" t="str">
            <v>19.004.031-4</v>
          </cell>
          <cell r="B6814" t="str">
            <v>CARRETA P/TRANSP. PESADO, CAPAC. P/CARGA UTIL DE 30T, MOTORDIESEL 333CV, INCL. MOTORISTA (CI)</v>
          </cell>
          <cell r="C6814" t="str">
            <v>H</v>
          </cell>
        </row>
        <row r="6815">
          <cell r="A6815" t="str">
            <v>19.004.036-2</v>
          </cell>
          <cell r="B6815" t="str">
            <v>CAMIONETE PADRAO UTILITARIO TIPO STANDARD, MOTOR A GASOLINA53CV, CAPAC. P/ 9 PASSAGEIROS, INCL. MOTORISTA (CP)</v>
          </cell>
          <cell r="C6815" t="str">
            <v>H</v>
          </cell>
        </row>
        <row r="6816">
          <cell r="A6816" t="str">
            <v>19.004.036-3</v>
          </cell>
          <cell r="B6816" t="str">
            <v>CAMIONETE PADRAO UTILITARIO TIPO STANDARD, MOTOR A GASOLINA53CV, CAPAC. P/ 9 PASSAGEIROS, INCL. MOTORISTA (CF)</v>
          </cell>
          <cell r="C6816" t="str">
            <v>H</v>
          </cell>
        </row>
        <row r="6817">
          <cell r="A6817" t="str">
            <v>19.004.036-4</v>
          </cell>
          <cell r="B6817" t="str">
            <v>CAMIONETE PADRAO UTILITARIO TIPO STANDARD, MOTOR A GASOLINA53CV, CAPAC. P/ 9 PASSAGEIROS, INCL. MOTORISTA (CI)</v>
          </cell>
          <cell r="C6817" t="str">
            <v>H</v>
          </cell>
        </row>
        <row r="6818">
          <cell r="A6818" t="str">
            <v>19.004.038-2</v>
          </cell>
          <cell r="B6818" t="str">
            <v>CAMIONETE TIPO PICK-UP C/CABINE E CACAMBA, MOTOR DIESEL 85CV, CAPAC. UTIL DE 4,00M3, INCL. MOTORISTA (CP)</v>
          </cell>
          <cell r="C6818" t="str">
            <v>H</v>
          </cell>
        </row>
        <row r="6819">
          <cell r="A6819" t="str">
            <v>19.004.038-3</v>
          </cell>
          <cell r="B6819" t="str">
            <v>CAMIONETE TIPO PICK-UP C/CABINE E CACAMBA, MOTOR DIESEL 85CV, CAPAC. UTIL DE 4,00M3, INCL. MOTORISTA (CF)</v>
          </cell>
          <cell r="C6819" t="str">
            <v>H</v>
          </cell>
        </row>
        <row r="6820">
          <cell r="A6820" t="str">
            <v>19.004.038-4</v>
          </cell>
          <cell r="B6820" t="str">
            <v>CAMIONETE TIPO PICK-UP C/CABINE E CACAMBA, MOTOR DIESEL 85CV, CAPAC. UTIL DE 4,00M3, INCL. MOTORISTA (CI)</v>
          </cell>
          <cell r="C6820" t="str">
            <v>H</v>
          </cell>
        </row>
        <row r="6821">
          <cell r="A6821" t="str">
            <v>19.004.039-2</v>
          </cell>
          <cell r="B6821" t="str">
            <v>CAMIONETE TIPO PICK-UP, EQUIPADA C/ESCADA DE EXTENSAO GIRATORIA E BASCUL., C/SUPORTE, INCL. MOTORISTA (CP)</v>
          </cell>
          <cell r="C6821" t="str">
            <v>H</v>
          </cell>
        </row>
        <row r="6822">
          <cell r="A6822" t="str">
            <v>19.004.039-3</v>
          </cell>
          <cell r="B6822" t="str">
            <v>CAMIONETE TIPO PICK-UP, EQUIPADA C/ESCADA DE EXTENSAO GIRATORIA E BASCUL., C/SUPORTE, INCL. MOTORISTA (CF)</v>
          </cell>
          <cell r="C6822" t="str">
            <v>H</v>
          </cell>
        </row>
        <row r="6823">
          <cell r="A6823" t="str">
            <v>19.004.039-4</v>
          </cell>
          <cell r="B6823" t="str">
            <v>CAMIONETE TIPO PICK-UP, EQUIPADA C/ESCADA DE EXTENSAO GIRATORIA E BASCUL., C/SUPORTE, INCL. MOTORISTA (CI)</v>
          </cell>
          <cell r="C6823" t="str">
            <v>H</v>
          </cell>
        </row>
        <row r="6824">
          <cell r="A6824" t="str">
            <v>19.004.041-2</v>
          </cell>
          <cell r="B6824" t="str">
            <v>VEICULO DE PASSEIO 2 PORTAS, 5 PASSAGEIROS, MOTOR 1.6 A GASOLINA, EXCL. MOTORISTA (CP)</v>
          </cell>
          <cell r="C6824" t="str">
            <v>H</v>
          </cell>
        </row>
        <row r="6825">
          <cell r="A6825" t="str">
            <v>19.004.041-3</v>
          </cell>
          <cell r="B6825" t="str">
            <v>VEICULO DE PASSEIO 2 PORTAS, 5 PASSAGEIROS, MOTOR 1.6 A GASOLINA, EXCL. MOTORISTA (CF)</v>
          </cell>
          <cell r="C6825" t="str">
            <v>H</v>
          </cell>
        </row>
        <row r="6826">
          <cell r="A6826" t="str">
            <v>19.004.041-4</v>
          </cell>
          <cell r="B6826" t="str">
            <v>VEICULO DE PASSEIO, 5 PASSAGEIROS, MOTOR 1.6 A GASOLINA, EXCL. MOTORISTA(CI)</v>
          </cell>
          <cell r="C6826" t="str">
            <v>H</v>
          </cell>
        </row>
        <row r="6827">
          <cell r="A6827" t="str">
            <v>19.004.042-2</v>
          </cell>
          <cell r="B6827" t="str">
            <v>VEICULO DE PASSEIO 2 PORTAS, 5 PASSAGEIROS, MOTOR 1.6 A GASOLINA, INCL. MOTORISTA (CP)</v>
          </cell>
          <cell r="C6827" t="str">
            <v>H</v>
          </cell>
        </row>
        <row r="6828">
          <cell r="A6828" t="str">
            <v>19.004.042-3</v>
          </cell>
          <cell r="B6828" t="str">
            <v>VEICULO DE PASSEIO 2 PORTAS, 5 PASSAGEIROS, MOTOR 1.6 A GASOLINA, INCL. MOTORISTA (CF)</v>
          </cell>
          <cell r="C6828" t="str">
            <v>H</v>
          </cell>
        </row>
        <row r="6829">
          <cell r="A6829" t="str">
            <v>19.004.042-4</v>
          </cell>
          <cell r="B6829" t="str">
            <v>VEICULO DE PASSEIO, 5 PASSAGEIROS, MOTOR 1.6 A GASOLINA, INCL. MOTORISTA(CI)</v>
          </cell>
          <cell r="C6829" t="str">
            <v>H</v>
          </cell>
        </row>
        <row r="6830">
          <cell r="A6830" t="str">
            <v>19.004.043-2</v>
          </cell>
          <cell r="B6830" t="str">
            <v>VEICULO DE PASSEIO 2 PORTAS, 5 PASSAGEIROS, MOTOR 1.6 A ALCOOL, INCL. MOTORISTA (CP)</v>
          </cell>
          <cell r="C6830" t="str">
            <v>H</v>
          </cell>
        </row>
        <row r="6831">
          <cell r="A6831" t="str">
            <v>19.004.043-3</v>
          </cell>
          <cell r="B6831" t="str">
            <v>VEICULO DE PASSEIO 2 PORTAS, 5 PASSAGEIROS, MOTOR 1.6 A ALCOOL, INCL. MOTORISTA (CF)</v>
          </cell>
          <cell r="C6831" t="str">
            <v>H</v>
          </cell>
        </row>
        <row r="6832">
          <cell r="A6832" t="str">
            <v>19.004.043-4</v>
          </cell>
          <cell r="B6832" t="str">
            <v>VEICULO DE PASSEIO, 5 PASSAGEIROS, MOTOR 1.6 A ALCOOL, INCL.MOTORISTA(CI)</v>
          </cell>
          <cell r="C6832" t="str">
            <v>H</v>
          </cell>
        </row>
        <row r="6833">
          <cell r="A6833" t="str">
            <v>19.004.044-2</v>
          </cell>
          <cell r="B6833" t="str">
            <v>VEICULO DE PASSEIO 2 PORTAS, 5 PASSAGEIROS, MOTOR 1.0 A GASOLINA, INCL. MOTORISTA (CP)</v>
          </cell>
          <cell r="C6833" t="str">
            <v>H</v>
          </cell>
        </row>
        <row r="6834">
          <cell r="A6834" t="str">
            <v>19.004.044-3</v>
          </cell>
          <cell r="B6834" t="str">
            <v>VEICULO DE PASSEIO 2 PORTAS, 5 PASSAGEIROS, MOTOR 1.0 A GASOLINA, INCL. MOTORISTA (CF)</v>
          </cell>
          <cell r="C6834" t="str">
            <v>H</v>
          </cell>
        </row>
        <row r="6835">
          <cell r="A6835" t="str">
            <v>19.004.044-4</v>
          </cell>
          <cell r="B6835" t="str">
            <v>VEICULO DE PASSEIS, 5 PASSAGEIROS, MOTOR 1.0 A GASOLINA, INCL. MOTORISTA(CI)</v>
          </cell>
          <cell r="C6835" t="str">
            <v>H</v>
          </cell>
        </row>
        <row r="6836">
          <cell r="A6836" t="str">
            <v>19.004.045-2</v>
          </cell>
          <cell r="B6836" t="str">
            <v>VEICULO DE PASSEIO 2 PORTAS, 5 PASSAGEIROS, MOTOR 1.0 A GASOLINA, EXCL. MOTORISTA (CP)</v>
          </cell>
          <cell r="C6836" t="str">
            <v>H</v>
          </cell>
        </row>
        <row r="6837">
          <cell r="A6837" t="str">
            <v>19.004.045-3</v>
          </cell>
          <cell r="B6837" t="str">
            <v>VEICULO DE PASSEIO 2 PORTAS, 5 PASSAGEIROS, MOTOR 1.0 A GASOLINA, EXCL. MOTORISTA (CF)</v>
          </cell>
          <cell r="C6837" t="str">
            <v>H</v>
          </cell>
        </row>
        <row r="6838">
          <cell r="A6838" t="str">
            <v>19.004.045-4</v>
          </cell>
          <cell r="B6838" t="str">
            <v>VEICULO DE PASSEIO 2 PORTAS, 5 PASSAGEIROS, MOTOR 1.0 A GASOLINA, EXCL. MOTORISTA (CI)</v>
          </cell>
          <cell r="C6838" t="str">
            <v>H</v>
          </cell>
        </row>
        <row r="6839">
          <cell r="A6839" t="str">
            <v>19.004.051-2</v>
          </cell>
          <cell r="B6839" t="str">
            <v>GUINDASTE SOBRE RODAS, LANCA TELESCOPICA, MOTOR DIESEL 45CV,CAPAC. DE 6T, INCL. OPERADOR (CP)</v>
          </cell>
          <cell r="C6839" t="str">
            <v>H</v>
          </cell>
        </row>
        <row r="6840">
          <cell r="A6840" t="str">
            <v>19.004.051-3</v>
          </cell>
          <cell r="B6840" t="str">
            <v>GUINDASTE SOBRE RODAS, LANCA TELESCOPICA, MOTOR DIESEL 45CV,CAPAC. DE 6T, INCL. OPERADOR (CF)</v>
          </cell>
          <cell r="C6840" t="str">
            <v>H</v>
          </cell>
        </row>
        <row r="6841">
          <cell r="A6841" t="str">
            <v>19.004.051-4</v>
          </cell>
          <cell r="B6841" t="str">
            <v>GUINDASTE SOBRE RODAS, LANCA TELESCOPICA, MOTOR DIESEL 45CV,CAPAC. DE 6T, INCL. OPERADOR (CI)</v>
          </cell>
          <cell r="C6841" t="str">
            <v>H</v>
          </cell>
        </row>
        <row r="6842">
          <cell r="A6842" t="str">
            <v>19.004.053-2</v>
          </cell>
          <cell r="B6842" t="str">
            <v>GUINDASTE SOBRE RODAS, MOTOR DIESEL 68CV, CAPAC. DE CARGA MAXIMA DE 9,1T, LANCA GIRATORIA DE 180°, INCL. OPERADOR (CP)</v>
          </cell>
          <cell r="C6842" t="str">
            <v>H</v>
          </cell>
        </row>
        <row r="6843">
          <cell r="A6843" t="str">
            <v>19.004.053-3</v>
          </cell>
          <cell r="B6843" t="str">
            <v>GUINDASTE SOBRE RODAS, MOTOR DIESEL 68CV, CAPAC. DE CARGA MAXIMA DE 9,1T, LANCA GIRATORIA DE 180°, INCL. OPERADOR (CF)</v>
          </cell>
          <cell r="C6843" t="str">
            <v>H</v>
          </cell>
        </row>
        <row r="6844">
          <cell r="A6844" t="str">
            <v>19.004.053-4</v>
          </cell>
          <cell r="B6844" t="str">
            <v>GUINDASTE SOBRE RODAS, MOTOR DIESEL 68CV, CAPAC. DE CARGA MAXIMA DE 9,1T, LANCA GIRATORIA DE 180°, INCL. OPERADOR (CI)</v>
          </cell>
          <cell r="C6844" t="str">
            <v>H</v>
          </cell>
        </row>
        <row r="6845">
          <cell r="A6845" t="str">
            <v>19.004.054-2</v>
          </cell>
          <cell r="B6845" t="str">
            <v>GUINDASTE SOBRE RODAS,MOTOR DIESEL 121CV,CAPAC. 16T, RAIO DECURVA 4,65M,LANCA TELECOSPICA,INCL.OPERADOR E AUXILIAR (CP)</v>
          </cell>
          <cell r="C6845" t="str">
            <v>H</v>
          </cell>
        </row>
        <row r="6846">
          <cell r="A6846" t="str">
            <v>19.004.054-3</v>
          </cell>
          <cell r="B6846" t="str">
            <v>GUINDASTE SOBRE RODAS,MOTOR DIESEL 121CV,CAPAC. 16T, RAIO DECURVA 4,65M,LANCA TELESCOPICA,INCL.OPERADOR E AUXILIAR (CF)</v>
          </cell>
          <cell r="C6846" t="str">
            <v>H</v>
          </cell>
        </row>
        <row r="6847">
          <cell r="A6847" t="str">
            <v>19.004.054-4</v>
          </cell>
          <cell r="B6847" t="str">
            <v>GUINDASTE SOBRE RODAS,MOTOR DIESEL 121CV,CAPAC. 16T, RAIO DECURVA 4,65M,LANCA TELESCOPICA,INCL.OPERADOR E AUXILIAR (CI)</v>
          </cell>
          <cell r="C6847" t="str">
            <v>H</v>
          </cell>
        </row>
        <row r="6848">
          <cell r="A6848" t="str">
            <v>19.004.056-2</v>
          </cell>
          <cell r="B6848" t="str">
            <v>GUINDASTE C/LANCA TIPO TRELICA, ESTRUT. GIRATORIA, CAPAC. 30T, SOBRE CAMINHAO (INCL.ESTE), INCL.OPERADOR E AUXILIAR (CP)</v>
          </cell>
          <cell r="C6848" t="str">
            <v>H</v>
          </cell>
        </row>
        <row r="6849">
          <cell r="A6849" t="str">
            <v>19.004.056-3</v>
          </cell>
          <cell r="B6849" t="str">
            <v>GUINDASTE C/LANCA TIPO TRELICA, ESTRUT. GIRATORIA, CAPAC. 30T, SOBRE CAMINHAO (INCL.ESTE), INCL.OPERADOR E AUXILIAR (CF)</v>
          </cell>
          <cell r="C6849" t="str">
            <v>H</v>
          </cell>
        </row>
        <row r="6850">
          <cell r="A6850" t="str">
            <v>19.004.056-4</v>
          </cell>
          <cell r="B6850" t="str">
            <v>GUINDASTE C/LANCA TIPO TRELICA, ESTRUT. GIRATORIA, CAPAC. 30T, SOBRE CAMINHAO (INCL.ESTE), INCL.OPERADOR E AUXILIAR (CI)</v>
          </cell>
          <cell r="C6850" t="str">
            <v>H</v>
          </cell>
        </row>
        <row r="6851">
          <cell r="A6851" t="str">
            <v>19.004.057-2</v>
          </cell>
          <cell r="B6851" t="str">
            <v>GUINDASTE FIXO,TIPO GRUA, CAPAC. 1500KG, RAIO DE ALCANCE 25,00M, TORRE ASCENCIONAL, ALT. ATE 100,00M, INCL.OPERADOR (CP)</v>
          </cell>
          <cell r="C6851" t="str">
            <v>H</v>
          </cell>
        </row>
        <row r="6852">
          <cell r="A6852" t="str">
            <v>19.004.057-3</v>
          </cell>
          <cell r="B6852" t="str">
            <v>GUINDASTE FIXO,TIPO GRUA, CAPAC. 1500KG, RAIO DE ALCANCE 25,00M, TORRE ASCENCIONAL, ALT. ATE 100,00M, INCL.OPERADOR (CF)</v>
          </cell>
          <cell r="C6852" t="str">
            <v>H</v>
          </cell>
        </row>
        <row r="6853">
          <cell r="A6853" t="str">
            <v>19.004.057-4</v>
          </cell>
          <cell r="B6853" t="str">
            <v>GUINDASTE FIXO,TIPO GRUA, CAPAC. 1500KG, RAIO DE ALCANCE 25,00M, TORRE ASCENCIONAL, ALT. ATE 100,00M, INCL.OPERADOR (CI)</v>
          </cell>
          <cell r="C6853" t="str">
            <v>H</v>
          </cell>
        </row>
        <row r="6854">
          <cell r="A6854" t="str">
            <v>19.004.058-2</v>
          </cell>
          <cell r="B6854" t="str">
            <v>GUINDASTE FIXO,TIPO GRUA, CAPAC.1500KG, RAIO DE ALCANCE 25,00M, TORRE ESTACIONARIA, ALT. UTIL 30,00M, INCL.OPERADOR (CP)</v>
          </cell>
          <cell r="C6854" t="str">
            <v>H</v>
          </cell>
        </row>
        <row r="6855">
          <cell r="A6855" t="str">
            <v>19.004.058-3</v>
          </cell>
          <cell r="B6855" t="str">
            <v>GUINDASTE FIXO,TIPO GRUA, CAPAC.1500KG, RAIO DE ALCANCE 25,00M, TORRE ESTACIONARIA, ALT. UTIL 30,00M, INCL.OPERADOR (CF)</v>
          </cell>
          <cell r="C6855" t="str">
            <v>H</v>
          </cell>
        </row>
        <row r="6856">
          <cell r="A6856" t="str">
            <v>19.004.058-4</v>
          </cell>
          <cell r="B6856" t="str">
            <v>GUINDASTE FIXO,TIPO GRUA, CAPAC.1500KG, RAIO DE ALCANCE 25,00M, TORRE ESTACIONARIA, ALT. UTIL 30,00M, INCL.OPERADOR (CI)</v>
          </cell>
          <cell r="C6856" t="str">
            <v>H</v>
          </cell>
        </row>
        <row r="6857">
          <cell r="A6857" t="str">
            <v>19.004.059-2</v>
          </cell>
          <cell r="B6857" t="str">
            <v>GUINDASTE FIXO,TIPO GRUA,CAPAC. 1500KG,RAIO DE ALCANCE 25,00M, TORRE MOVEL SOBRE TRILHOS,ALT. 30,00M, INCL.OPERADOR (CP)</v>
          </cell>
          <cell r="C6857" t="str">
            <v>H</v>
          </cell>
        </row>
        <row r="6858">
          <cell r="A6858" t="str">
            <v>19.004.059-3</v>
          </cell>
          <cell r="B6858" t="str">
            <v>GUINDASTE FIXO,TIPO GRUA,CAPAC. 1500KG,RAIO DE ALCANCE 25,00M, TORRE MOVEL SOBRE TRILHOS,ALT. 30,00M, INCL.OPERADOR (CF)</v>
          </cell>
          <cell r="C6858" t="str">
            <v>H</v>
          </cell>
        </row>
        <row r="6859">
          <cell r="A6859" t="str">
            <v>19.004.059-4</v>
          </cell>
          <cell r="B6859" t="str">
            <v>GUINDASTE FIXO,TIPO GRUA,CAPAC. 1500KG,RAIO DE ALCANCE 25,00M, TORRE MOVEL SOBRE TRILHOS,ALT. 30,00M, INCL.OPERADOR (CI)</v>
          </cell>
          <cell r="C6859" t="str">
            <v>H</v>
          </cell>
        </row>
        <row r="6860">
          <cell r="A6860" t="str">
            <v>19.004.061-2</v>
          </cell>
          <cell r="B6860" t="str">
            <v>GUINCHO DE ENGRENAGEM, C/CAPAC. DE 1500KG, MOTOR ELETR. 10CV, JOGO DE 4 ROLDANAS C/CABO SIMPLES, EXCL. OPERADOR (CP)</v>
          </cell>
          <cell r="C6860" t="str">
            <v>H</v>
          </cell>
        </row>
        <row r="6861">
          <cell r="A6861" t="str">
            <v>19.004.061-3</v>
          </cell>
          <cell r="B6861" t="str">
            <v>GUINCHO DE ENGRENAGEM, C/CAPAC. DE 1500KG, MOTOR ELETR. 10CV, JOGO DE 4 ROLDANAS C/CABO SIMPLES, EXCL. OPERADOR (CF)</v>
          </cell>
          <cell r="C6861" t="str">
            <v>H</v>
          </cell>
        </row>
        <row r="6862">
          <cell r="A6862" t="str">
            <v>19.004.061-4</v>
          </cell>
          <cell r="B6862" t="str">
            <v>GUINCHO DE ENGRENAGEM, C/CAPAC. DE 1500KG, MOTOR ELETR. 10CV, JOGO DE 4 ROLDANAS C/CABO SIMPLES, EXCL. OPERADOR (CI)</v>
          </cell>
          <cell r="C6862" t="str">
            <v>H</v>
          </cell>
        </row>
        <row r="6863">
          <cell r="A6863" t="str">
            <v>19.004.065-2</v>
          </cell>
          <cell r="B6863" t="str">
            <v>ELEVADOR EQUIPADO P/TRANSP. DE CONCR. A 10,00M DE ALT., EXCL. OPERADOR (CP)</v>
          </cell>
          <cell r="C6863" t="str">
            <v>H</v>
          </cell>
        </row>
        <row r="6864">
          <cell r="A6864" t="str">
            <v>19.004.065-3</v>
          </cell>
          <cell r="B6864" t="str">
            <v>ELEVADOR EQUIPADO P/TRANSP. DE CONCR. A 10,00M DE ALT., EXCL. OPERADOR (CF)</v>
          </cell>
          <cell r="C6864" t="str">
            <v>H</v>
          </cell>
        </row>
        <row r="6865">
          <cell r="A6865" t="str">
            <v>19.004.065-4</v>
          </cell>
          <cell r="B6865" t="str">
            <v>ELEVADOR EQUIPADO P/TRANSP. DE CONCR. A 10,00M DE ALT., EXCL. OPERADOR (CI)</v>
          </cell>
          <cell r="C6865" t="str">
            <v>H</v>
          </cell>
        </row>
        <row r="6866">
          <cell r="A6866" t="str">
            <v>19.004.070-2</v>
          </cell>
          <cell r="B6866" t="str">
            <v>ESTEIRA TRANSPORTADORA, DE CORREIA, LARG. 50CM E 10,00M DE COMPR., MOTOR ELETR. 2HP, EXCL. OPERADOR (CP)</v>
          </cell>
          <cell r="C6866" t="str">
            <v>H</v>
          </cell>
        </row>
        <row r="6867">
          <cell r="A6867" t="str">
            <v>19.004.070-3</v>
          </cell>
          <cell r="B6867" t="str">
            <v>ESTEIRA TRANSPORTADORA, DE CORREIA, LARG. 50CM E 10,00M DE COMPR., MOTOR ELETR. 2HP, EXCL. OPERADOR (CF)</v>
          </cell>
          <cell r="C6867" t="str">
            <v>H</v>
          </cell>
        </row>
        <row r="6868">
          <cell r="A6868" t="str">
            <v>19.004.070-4</v>
          </cell>
          <cell r="B6868" t="str">
            <v>ESTEIRA TRANSPORTADORA, DE CORREIA, LARG. 50CM E 10,00M DE COMPR., MOTOR ELETR. 2HP, EXCL. OPERADOR (CI)</v>
          </cell>
          <cell r="C6868" t="str">
            <v>H</v>
          </cell>
        </row>
        <row r="6869">
          <cell r="A6869" t="str">
            <v>19.004.075-2</v>
          </cell>
          <cell r="B6869" t="str">
            <v>PORTICO MOVEL MET., C/TALHA MANUAL DE 10T, VAO DE 5,00M E TRILHO P/ 30,00M DE CURSO, EXCL. OPERADOR (CP)</v>
          </cell>
          <cell r="C6869" t="str">
            <v>H</v>
          </cell>
        </row>
        <row r="6870">
          <cell r="A6870" t="str">
            <v>19.004.075-4</v>
          </cell>
          <cell r="B6870" t="str">
            <v>PORTICO MOVEL MET., C/TALHA MANUAL DE 10T, VAO DE 5,00M E TRILHO P/ 30,00M DE CURSO, EXCL. OPERADOR (CI)</v>
          </cell>
          <cell r="C6870" t="str">
            <v>H</v>
          </cell>
        </row>
        <row r="6871">
          <cell r="A6871" t="str">
            <v>19.004.080-2</v>
          </cell>
          <cell r="B6871" t="str">
            <v>GUINDAUTO CAPAC.3,5T, A APROX.2,00M, ALCANCE VERT.A APROX.7,00M, SOBRE CHASSIS DE CAMINHAO(EXCL.ESTE),EXCL.OPERADOR (CP)</v>
          </cell>
          <cell r="C6871" t="str">
            <v>H</v>
          </cell>
        </row>
        <row r="6872">
          <cell r="A6872" t="str">
            <v>19.004.080-4</v>
          </cell>
          <cell r="B6872" t="str">
            <v>GUINDAUTO CAPAC.3,5T, A APROX.2,00M, ALCANCE VERT.A APROX.7,00M, SOBRE CHASSIS DE CAMINHAO(EXCL.ESTE),EXCL.OPERADOR (CI)</v>
          </cell>
          <cell r="C6872" t="str">
            <v>H</v>
          </cell>
        </row>
        <row r="6873">
          <cell r="A6873" t="str">
            <v>19.004.081-2</v>
          </cell>
          <cell r="B6873" t="str">
            <v>GUINDAUTO CAPAC. 4T, A APROX.2,00M, ALCANCE VERT.A APROX.8,00M, SOBRE CHASSIS DE CAMINHAO (EXCL.ESTE),EXCL.OPERADOR (CP)</v>
          </cell>
          <cell r="C6873" t="str">
            <v>H</v>
          </cell>
        </row>
        <row r="6874">
          <cell r="A6874" t="str">
            <v>19.004.081-4</v>
          </cell>
          <cell r="B6874" t="str">
            <v>GUINDAUTO CAPAC. 4T, A APROX.2,00M, ALCANCE VERT.A APROX.8,00M, SOBRE CHASSIS DE CAMINHAO (EXCL.ESTE),EXCL.OPERADOR (CI)</v>
          </cell>
          <cell r="C6874" t="str">
            <v>H</v>
          </cell>
        </row>
        <row r="6875">
          <cell r="A6875" t="str">
            <v>19.004.090-2</v>
          </cell>
          <cell r="B6875" t="str">
            <v>EMPILHADEIRA EQUIPADA C/RODAGEM PNEUMATICA, CAPAC. 2,5T E CENTRO DE CARGA A 60CM, MOTOR A GASOLINA, INCL. OPERADOR (CP)</v>
          </cell>
          <cell r="C6875" t="str">
            <v>H</v>
          </cell>
        </row>
        <row r="6876">
          <cell r="A6876" t="str">
            <v>19.004.090-3</v>
          </cell>
          <cell r="B6876" t="str">
            <v>EMPILHADEIRA EQUIPADA C/RODAGEM PNEUMATICA, CAPAC. 2,5T E CENTRO DE CARGA A 60CM, MOTOR A GASOLINA, INCL. OPERADOR (CF)</v>
          </cell>
          <cell r="C6876" t="str">
            <v>H</v>
          </cell>
        </row>
        <row r="6877">
          <cell r="A6877" t="str">
            <v>19.004.090-4</v>
          </cell>
          <cell r="B6877" t="str">
            <v>EMPILHADEIRA EQUIPADA C/RODAGEM PNEUMATICA, CAPAC. 2,5T E CENTRO DE CARGA A 60CM, MOTOR A GASOLINA, INCL. OPERADOR (CI)</v>
          </cell>
          <cell r="C6877" t="str">
            <v>H</v>
          </cell>
        </row>
        <row r="6878">
          <cell r="A6878" t="str">
            <v>19.004.092-2</v>
          </cell>
          <cell r="B6878" t="str">
            <v>EMPILHADEIRA EQUIPADA C/RODAGEM PNEUMATICA, CAPAC. 3T E CENTRO DE CARGA A 60CM, MOTOR A GASOLINA, INCL. OPERADOR (CP)</v>
          </cell>
          <cell r="C6878" t="str">
            <v>H</v>
          </cell>
        </row>
        <row r="6879">
          <cell r="A6879" t="str">
            <v>19.004.092-3</v>
          </cell>
          <cell r="B6879" t="str">
            <v>EMPILHADEIRA EQUIPADA C/RODAGEM PNEUMATICA, CAPAC. 3T E CENTRO DE CARGA A 60CM, MOTOR A GASOLINA, INCL. OPERADOR (CF)</v>
          </cell>
          <cell r="C6879" t="str">
            <v>H</v>
          </cell>
        </row>
        <row r="6880">
          <cell r="A6880" t="str">
            <v>19.004.092-4</v>
          </cell>
          <cell r="B6880" t="str">
            <v>EMPILHADEIRA EQUIPADA C/RODAGEM PNEUMATICA, CAPAC. 3T E CENTRO DE CARGA A 60CM, MOTOR A GASOLINA, INCL. OPERADOR (CI)</v>
          </cell>
          <cell r="C6880" t="str">
            <v>H</v>
          </cell>
        </row>
        <row r="6881">
          <cell r="A6881" t="str">
            <v>19.004.094-2</v>
          </cell>
          <cell r="B6881" t="str">
            <v>EMPILHADEIRA EQUIPADA C/RODAGEM PNEUMATICA, CAPAC. 4T E CENTRO DE CARGA A 60CM, MOTOR A GASOLINA, INCL. OPERADOR (CP)</v>
          </cell>
          <cell r="C6881" t="str">
            <v>H</v>
          </cell>
        </row>
        <row r="6882">
          <cell r="A6882" t="str">
            <v>19.004.094-3</v>
          </cell>
          <cell r="B6882" t="str">
            <v>EMPILHADEIRA EQUIPADA C/RODAGEM PNEUMATICA, CAPAC. 4T E CENTRO DE CARGA A 60CM, MOTOR A GASOLINA, INCL. OPERADOR (CF)</v>
          </cell>
          <cell r="C6882" t="str">
            <v>H</v>
          </cell>
        </row>
        <row r="6883">
          <cell r="A6883" t="str">
            <v>19.004.094-4</v>
          </cell>
          <cell r="B6883" t="str">
            <v>EMPILHADEIRA EQUIPADA C/RODAGEM PNEUMATICA, CAPAC. 4T E CENTRO DE CARGA A 60CM, MOTOR A GASOLINA, INCL. OPERADOR (CI)</v>
          </cell>
          <cell r="C6883" t="str">
            <v>H</v>
          </cell>
        </row>
        <row r="6884">
          <cell r="A6884" t="str">
            <v>19.004.096-2</v>
          </cell>
          <cell r="B6884" t="str">
            <v>EMPILHADEIRA EQUIPADA C/RODAGEM PNEUMATICA, CAPAC. 5T E CENTRO DE CARGA A 60CM, MOTOR DIESEL 80CV, INCL. OPERADOR (CP)</v>
          </cell>
          <cell r="C6884" t="str">
            <v>H</v>
          </cell>
        </row>
        <row r="6885">
          <cell r="A6885" t="str">
            <v>19.004.096-3</v>
          </cell>
          <cell r="B6885" t="str">
            <v>EMPILHADEIRA EQUIPADA C/RODAGEM PNEUMATICA, CAPAC. 5T E CENTRO DE CARGA A 6OCM, MOTOR DIESEL 80CV, INCL. OPERADOR (CF)</v>
          </cell>
          <cell r="C6885" t="str">
            <v>H</v>
          </cell>
        </row>
        <row r="6886">
          <cell r="A6886" t="str">
            <v>19.004.096-4</v>
          </cell>
          <cell r="B6886" t="str">
            <v>EMPILHADEIRA EQUIPADA C/RODAGEM PNEUMATICA, CAPAC. 5T E CENTRO DE CARGA A 60CM, MOTOR DIESEL 80CV, INCL. OPERADOR (CI)</v>
          </cell>
          <cell r="C6886" t="str">
            <v>H</v>
          </cell>
        </row>
        <row r="6887">
          <cell r="A6887" t="str">
            <v>19.004.098-2</v>
          </cell>
          <cell r="B6887" t="str">
            <v>EMPILHADEIRA EQUIPADA C/RODAGEM PNEUMATICA, CAPAC. 7T E CENTRO DE CARGA A 60CM, MOTOR DIESEL 80CV, INCL. OPERADOR (CP)</v>
          </cell>
          <cell r="C6887" t="str">
            <v>H</v>
          </cell>
        </row>
        <row r="6888">
          <cell r="A6888" t="str">
            <v>19.004.098-3</v>
          </cell>
          <cell r="B6888" t="str">
            <v>EMPILHADEIRA EQUIPADA C/RODAGEM PNEUMATICA, CAPAC. 7T E CENTRO DE CARGA A 60CM, MOTOR DIESEL 80CV, INCL. OPERADOR (CF)</v>
          </cell>
          <cell r="C6888" t="str">
            <v>H</v>
          </cell>
        </row>
        <row r="6889">
          <cell r="A6889" t="str">
            <v>19.004.098-4</v>
          </cell>
          <cell r="B6889" t="str">
            <v>EMPILHADEIRA EQUIPADA C/RODAGEM PNEUMATICA, CAPAC. 7T E CENTRO DE CARGA A 60CM, MOTOR DIESEL 80CV, INCL. OPERADOR (CI)</v>
          </cell>
          <cell r="C6889" t="str">
            <v>H</v>
          </cell>
        </row>
        <row r="6890">
          <cell r="A6890" t="str">
            <v>19.004.100-2</v>
          </cell>
          <cell r="B6890" t="str">
            <v>PLATAFORMA PANTOGRAFICA ALT. MAXIMA DE TRAB. 13,00M, SOBRE CHASSIS DE CAMINHAO (EXCL. ESTE), EXCL. OPERADOR (CP)</v>
          </cell>
          <cell r="C6890" t="str">
            <v>H</v>
          </cell>
        </row>
        <row r="6891">
          <cell r="A6891" t="str">
            <v>19.004.100-4</v>
          </cell>
          <cell r="B6891" t="str">
            <v>PLATAFORMA PANTOGRAFICA ALT. MAXIMA DE TRAB. 13,00M, SOBRA CHASSIS DE CAMINHAO (EXCL. ESTE), EXCL. OPERADOR (CI)</v>
          </cell>
          <cell r="C6891" t="str">
            <v>H</v>
          </cell>
        </row>
        <row r="6892">
          <cell r="A6892" t="str">
            <v>19.004.999-0</v>
          </cell>
          <cell r="B6892" t="str">
            <v>INDICE DA FAMILIA</v>
          </cell>
        </row>
        <row r="6893">
          <cell r="A6893" t="str">
            <v>19.005.001-2</v>
          </cell>
          <cell r="B6893" t="str">
            <v>ROMPEDOR PNEUMATICO DE 32,6KG DE PESO, CONSUMO DE AR 38,8 L/S, FREQUENCIA DE IMPACTO 1110/MIN, EXCL. OPERADOR (CP)</v>
          </cell>
          <cell r="C6893" t="str">
            <v>H</v>
          </cell>
        </row>
        <row r="6894">
          <cell r="A6894" t="str">
            <v>19.005.001-4</v>
          </cell>
          <cell r="B6894" t="str">
            <v>ROMPEDOR PNEUMATICO DE 32,6KG DE PESO, CONSUMO DE AR 38,8 L/S, FREQUENCIA DE IMPACTO 1110/MIN, EXCL. OPERADOR (CI)</v>
          </cell>
          <cell r="C6894" t="str">
            <v>H</v>
          </cell>
        </row>
        <row r="6895">
          <cell r="A6895" t="str">
            <v>19.005.002-2</v>
          </cell>
          <cell r="B6895" t="str">
            <v>PERFURATRIZ DE 22,4KG DE PESO, P/USO SUBTERRANEO, CONSUMO DEAR 48 L/S, FREQUENCIA DE IMPACTO 34/S, EXCL. OPERADOR (CP)</v>
          </cell>
          <cell r="C6895" t="str">
            <v>H</v>
          </cell>
        </row>
        <row r="6896">
          <cell r="A6896" t="str">
            <v>19.005.002-4</v>
          </cell>
          <cell r="B6896" t="str">
            <v>PERFURATRIZ DE 22,4KG DE PESO, P/USO SUBTERRANEO, CONSUMO DEAR 48L/S, FREQUENCIA DE IMPACTO 34/S, EXCL. OPERADOR (CI)</v>
          </cell>
          <cell r="C6896" t="str">
            <v>H</v>
          </cell>
        </row>
        <row r="6897">
          <cell r="A6897" t="str">
            <v>19.005.004-2</v>
          </cell>
          <cell r="B6897" t="str">
            <v>PERFURATRIZ DE 23,5KG DE PESO, P/FURACAO DE FOGACHO, CONSUMODE AR 56L/S, FREQUENCIA DE IMPACTO 34/S, EXCL.OPERADOR (CP)</v>
          </cell>
          <cell r="C6897" t="str">
            <v>H</v>
          </cell>
        </row>
        <row r="6898">
          <cell r="A6898" t="str">
            <v>19.005.004-4</v>
          </cell>
          <cell r="B6898" t="str">
            <v>PERFURATRIZ DE 23,5KG DE PESO, P/FURACAO DE FOGACHO,CONSUMODE AR 56 L/S, FREQUENCIA DE IMPACTO 34/S, EXCL.OPERADOR (CI)</v>
          </cell>
          <cell r="C6898" t="str">
            <v>H</v>
          </cell>
        </row>
        <row r="6899">
          <cell r="A6899" t="str">
            <v>19.005.006-2</v>
          </cell>
          <cell r="B6899" t="str">
            <v>MAQUINA FRESADORA A FRIO, LARG. DE FRESAGEM 1,00M, MOTOR DIESEL 105KW, INCL. OPERADOR E AJUDANTE (CP)</v>
          </cell>
          <cell r="C6899" t="str">
            <v>H</v>
          </cell>
        </row>
        <row r="6900">
          <cell r="A6900" t="str">
            <v>19.005.006-3</v>
          </cell>
          <cell r="B6900" t="str">
            <v>MAQUINA FRESADORA A FRIO, LARG. DE FRESAGEM 1,00M, MOTOR DIESEL 105KW, INCL. OPERADOR E AJUDANTE (CF)</v>
          </cell>
          <cell r="C6900" t="str">
            <v>H</v>
          </cell>
        </row>
        <row r="6901">
          <cell r="A6901" t="str">
            <v>19.005.006-4</v>
          </cell>
          <cell r="B6901" t="str">
            <v>MAQUINA FRESADORA A FRIO, LARG. DE FRESAGEM 1,00M, MOTOR DIESEL 105KW, INCL. OPERADOR E AJUDANTE (CI)</v>
          </cell>
          <cell r="C6901" t="str">
            <v>H</v>
          </cell>
        </row>
        <row r="6902">
          <cell r="A6902" t="str">
            <v>19.005.007-2</v>
          </cell>
          <cell r="B6902" t="str">
            <v>DUMPER, MOTOR DIESEL 18HP, CARGA SOLIDA 1000 L, INCL. OPERADOR (CP)</v>
          </cell>
          <cell r="C6902" t="str">
            <v>H</v>
          </cell>
        </row>
        <row r="6903">
          <cell r="A6903" t="str">
            <v>19.005.007-3</v>
          </cell>
          <cell r="B6903" t="str">
            <v>DUMPER, MOTOR DIESEL 18HP, CARGA SOLIDA 1000 L, INCL. OPERADOR (CF)</v>
          </cell>
          <cell r="C6903" t="str">
            <v>H</v>
          </cell>
        </row>
        <row r="6904">
          <cell r="A6904" t="str">
            <v>19.005.007-4</v>
          </cell>
          <cell r="B6904" t="str">
            <v>DUMPER, MOTOR DIESEL 18HP, CARGA SOLIDA 1000 L, INCL. OPERADOR (CI)</v>
          </cell>
          <cell r="C6904" t="str">
            <v>H</v>
          </cell>
        </row>
        <row r="6905">
          <cell r="A6905" t="str">
            <v>19.005.008-2</v>
          </cell>
          <cell r="B6905" t="str">
            <v>ESCAVADEIRA HIDR., MOTOR DIESEL 92CV, CAPAC. 0,78M3 E 3 BRACOS ARTICULADOS AJUSTAVEIS EM 3 POSICOES, INCL. OPERADOR (CP)</v>
          </cell>
          <cell r="C6905" t="str">
            <v>H</v>
          </cell>
        </row>
        <row r="6906">
          <cell r="A6906" t="str">
            <v>19.005.008-3</v>
          </cell>
          <cell r="B6906" t="str">
            <v>ESCAVADEIRA HIDR., MOTOR DIESEL 92CV, CAPAC. 0,78M3 E 3 BRACOS ARTICULADOS AJUSTAVEIS EM 3 POSICOES, INCL. OPERADOR (CF)</v>
          </cell>
          <cell r="C6906" t="str">
            <v>H</v>
          </cell>
        </row>
        <row r="6907">
          <cell r="A6907" t="str">
            <v>19.005.008-4</v>
          </cell>
          <cell r="B6907" t="str">
            <v>ESCAVADEIRA HIDR., MOTOR DIESEL 92CV, CAPAC. 0,78M3 E 3 BRACOS ARTICULADOS AJUSTAVEIS EM 3 POSICOES, INCL. OPERADOR (CI)</v>
          </cell>
          <cell r="C6907" t="str">
            <v>H</v>
          </cell>
        </row>
        <row r="6908">
          <cell r="A6908" t="str">
            <v>19.005.012-2</v>
          </cell>
          <cell r="B6908" t="str">
            <v>MOTONIVELADORA, MOTOR DIESEL 125CV, INCL. OPERADOR (CP)</v>
          </cell>
          <cell r="C6908" t="str">
            <v>H</v>
          </cell>
        </row>
        <row r="6909">
          <cell r="A6909" t="str">
            <v>19.005.012-3</v>
          </cell>
          <cell r="B6909" t="str">
            <v>MOTONIVELADORA, MOTOR DIESEL 125CV, INCL. OPERADOR (CF)</v>
          </cell>
          <cell r="C6909" t="str">
            <v>H</v>
          </cell>
        </row>
        <row r="6910">
          <cell r="A6910" t="str">
            <v>19.005.012-4</v>
          </cell>
          <cell r="B6910" t="str">
            <v>MOTONIVELADORA, MOTOR DIESEL 125CV, INCL. OPERADOR (CI)</v>
          </cell>
          <cell r="C6910" t="str">
            <v>H</v>
          </cell>
        </row>
        <row r="6911">
          <cell r="A6911" t="str">
            <v>19.005.014-2</v>
          </cell>
          <cell r="B6911" t="str">
            <v>MOTO-ESCAVO-TRANSPORTADOR, MOTOR DIESEL 270CV, CAPAC. RASA 11,00M3 E COROADA 15,00M3, INCL. OPERADOR (CP)</v>
          </cell>
          <cell r="C6911" t="str">
            <v>H</v>
          </cell>
        </row>
        <row r="6912">
          <cell r="A6912" t="str">
            <v>19.005.014-3</v>
          </cell>
          <cell r="B6912" t="str">
            <v>MOTO-ESCAVO-TRANSPORTADOR, MOTOR DIESEL 270CV, CAPAC. RASA 11,00M3 E COROADA 15,00M3, INCL. OPERADOR (CF)</v>
          </cell>
          <cell r="C6912" t="str">
            <v>H</v>
          </cell>
        </row>
        <row r="6913">
          <cell r="A6913" t="str">
            <v>19.005.014-4</v>
          </cell>
          <cell r="B6913" t="str">
            <v>MOTO-ESCAVO-TRANSPORTADOR, MOTOR DIESEL 270CV, CAPAC. RASA 11,00M3 E COROADA 15,00M3, INCL. OPERADOR (CI)</v>
          </cell>
          <cell r="C6913" t="str">
            <v>H</v>
          </cell>
        </row>
        <row r="6914">
          <cell r="A6914" t="str">
            <v>19.005.015-2</v>
          </cell>
          <cell r="B6914" t="str">
            <v>GRADE DE DISCO, ARMADURA LEVE C/ 20 DISCOS, PESO 1300KG, LARG. DE CORTE 2,30M, ACIONAMENTO MEC., EXCL. OPERADOR (CP)</v>
          </cell>
          <cell r="C6914" t="str">
            <v>H</v>
          </cell>
        </row>
        <row r="6915">
          <cell r="A6915" t="str">
            <v>19.005.015-4</v>
          </cell>
          <cell r="B6915" t="str">
            <v>GRADE DE DISCO, ARMADURA LEVE C/ 20 DISCOS, PESO 1300KG, LARG. DE CORTE 2,30M, ACIONAMENTO MEC., EXCL. OPERADOR (CI)</v>
          </cell>
          <cell r="C6915" t="str">
            <v>H</v>
          </cell>
        </row>
        <row r="6916">
          <cell r="A6916" t="str">
            <v>19.005.016-2</v>
          </cell>
          <cell r="B6916" t="str">
            <v>TRATOR DE PNEUS, MOTOR DIESEL 61CV, INCL. OPERADOR (CP)</v>
          </cell>
          <cell r="C6916" t="str">
            <v>H</v>
          </cell>
        </row>
        <row r="6917">
          <cell r="A6917" t="str">
            <v>19.005.016-3</v>
          </cell>
          <cell r="B6917" t="str">
            <v>TRATOR DE PNEUS, MOTOR DIESEL 61CV, INCL. OPERADOR (CF)</v>
          </cell>
          <cell r="C6917" t="str">
            <v>H</v>
          </cell>
        </row>
        <row r="6918">
          <cell r="A6918" t="str">
            <v>19.005.016-4</v>
          </cell>
          <cell r="B6918" t="str">
            <v>TRATOR DE PNEUS, MOTOR DIESEL 61CV, INCL. OPERADOR (CI)</v>
          </cell>
          <cell r="C6918" t="str">
            <v>H</v>
          </cell>
        </row>
        <row r="6919">
          <cell r="A6919" t="str">
            <v>19.005.017-2</v>
          </cell>
          <cell r="B6919" t="str">
            <v>TRATOR DE ESTEIRAS, MOTOR DIESEL 80CV, C/LAMINA DE 1290KG, INCL. OPERADOR (CP)</v>
          </cell>
          <cell r="C6919" t="str">
            <v>H</v>
          </cell>
        </row>
        <row r="6920">
          <cell r="A6920" t="str">
            <v>19.005.017-3</v>
          </cell>
          <cell r="B6920" t="str">
            <v>TRATOR DE ESTEIRAS, MOTOR DIESEL 80CV, C/LAMINA DE 1290KG, INCL. OPERADOR (CF)</v>
          </cell>
          <cell r="C6920" t="str">
            <v>H</v>
          </cell>
        </row>
        <row r="6921">
          <cell r="A6921" t="str">
            <v>19.005.017-4</v>
          </cell>
          <cell r="B6921" t="str">
            <v>TRATOR DE ESTEIRAS, MOTOR DIESEL 80CV, C/LAMINA DE 1290KG, INCL. OPERADOR (CI)</v>
          </cell>
          <cell r="C6921" t="str">
            <v>H</v>
          </cell>
        </row>
        <row r="6922">
          <cell r="A6922" t="str">
            <v>19.005.019-2</v>
          </cell>
          <cell r="B6922" t="str">
            <v>TRATOR DE ESTEIRAS, MOTOR DIESEL 140CV, C/LAMINA DE 2330KG,INCL. OPERADOR (CP)</v>
          </cell>
          <cell r="C6922" t="str">
            <v>H</v>
          </cell>
        </row>
        <row r="6923">
          <cell r="A6923" t="str">
            <v>19.005.019-3</v>
          </cell>
          <cell r="B6923" t="str">
            <v>TRATOR DE ESTEIRAS, MOTOR DIESEL 140CV, C/LAMINA DE 2330KG,INCL. OPERADOR (CF)</v>
          </cell>
          <cell r="C6923" t="str">
            <v>H</v>
          </cell>
        </row>
        <row r="6924">
          <cell r="A6924" t="str">
            <v>19.005.019-4</v>
          </cell>
          <cell r="B6924" t="str">
            <v>TRATOR DE ESTEIRAS, MOTOR DIESEL 140CV, C/LAMINA DE 2330KG,INCL. OPERADOR (CI)</v>
          </cell>
          <cell r="C6924" t="str">
            <v>H</v>
          </cell>
        </row>
        <row r="6925">
          <cell r="A6925" t="str">
            <v>19.005.021-2</v>
          </cell>
          <cell r="B6925" t="str">
            <v>TRATOR DE ESTEIRAS, MOTOR DIESEL 200CV, C/LAMINA DE 2500KG,INCL. OPERADOR (CP)</v>
          </cell>
          <cell r="C6925" t="str">
            <v>H</v>
          </cell>
        </row>
        <row r="6926">
          <cell r="A6926" t="str">
            <v>19.005.021-3</v>
          </cell>
          <cell r="B6926" t="str">
            <v>TRATOR DE ESTEIRAS, MOTOR DIESEL 200CV, C/LAMINA DE 2500KG,INCL. OPERADOR (CF)</v>
          </cell>
          <cell r="C6926" t="str">
            <v>H</v>
          </cell>
        </row>
        <row r="6927">
          <cell r="A6927" t="str">
            <v>19.005.021-4</v>
          </cell>
          <cell r="B6927" t="str">
            <v>TRATOR DE ESTEIRAS, MOTOR DIESEL 200CV, C/LAMINA DE 2500KG,INCL. OPERADOR (CI)</v>
          </cell>
          <cell r="C6927" t="str">
            <v>H</v>
          </cell>
        </row>
        <row r="6928">
          <cell r="A6928" t="str">
            <v>19.005.023-2</v>
          </cell>
          <cell r="B6928" t="str">
            <v>TRATOR DE ESTEIRAS, MOTOR DIESEL 335CV, S/LAMINA, INCL. OPERADOR (CP)</v>
          </cell>
          <cell r="C6928" t="str">
            <v>H</v>
          </cell>
        </row>
        <row r="6929">
          <cell r="A6929" t="str">
            <v>19.005.023-3</v>
          </cell>
          <cell r="B6929" t="str">
            <v>TRATOR DE ESTEIRAS, MOTOR DIESEL 335CV, S/LAMINA, INCL. OPERADOR (CF)</v>
          </cell>
          <cell r="C6929" t="str">
            <v>H</v>
          </cell>
        </row>
        <row r="6930">
          <cell r="A6930" t="str">
            <v>19.005.023-4</v>
          </cell>
          <cell r="B6930" t="str">
            <v>TRATOR DE ESTEIRAS, MOTOR DIESEL 335CV, S/LAMINA, INCL. OPERADOR (CI)</v>
          </cell>
          <cell r="C6930" t="str">
            <v>H</v>
          </cell>
        </row>
        <row r="6931">
          <cell r="A6931" t="str">
            <v>19.005.025-2</v>
          </cell>
          <cell r="B6931" t="str">
            <v>TRATOR DE ESTEIRAS, MOTOR DIESEL 335CV, C/LAMINA DE 5000KG,INCL. OPERADOR (CP)</v>
          </cell>
          <cell r="C6931" t="str">
            <v>H</v>
          </cell>
        </row>
        <row r="6932">
          <cell r="A6932" t="str">
            <v>19.005.025-3</v>
          </cell>
          <cell r="B6932" t="str">
            <v>TRATOR DE ESTEIRAS, MOTOR DIESEL 335CV, C/LAMINA DE 5000KG,INCL. OPERADOR (CF)</v>
          </cell>
          <cell r="C6932" t="str">
            <v>H</v>
          </cell>
        </row>
        <row r="6933">
          <cell r="A6933" t="str">
            <v>19.005.025-4</v>
          </cell>
          <cell r="B6933" t="str">
            <v>TRATOR DE ESTEIRAS, MOTOR DIESEL 335CV, C/LAMINA DE 5000KG,INCL. OPERADOR (CI)</v>
          </cell>
          <cell r="C6933" t="str">
            <v>H</v>
          </cell>
        </row>
        <row r="6934">
          <cell r="A6934" t="str">
            <v>19.005.026-2</v>
          </cell>
          <cell r="B6934" t="str">
            <v>TRATOR DE ESTEIRAS, MOTOR DIESEL 335CV, C/ESCARIFICADOR DE PENETRACAO MAXIMA DE 0,66M, INCL. OPERADOR (CP)</v>
          </cell>
          <cell r="C6934" t="str">
            <v>H</v>
          </cell>
        </row>
        <row r="6935">
          <cell r="A6935" t="str">
            <v>19.005.026-3</v>
          </cell>
          <cell r="B6935" t="str">
            <v>TRATOR DE ESTEIRAS, MOTOR DIESEL 335CV, C/ESCARIFICADOR DE PENETRACAO MAXIMA DE 0,66M, INCL. OPERADOR (CF)</v>
          </cell>
          <cell r="C6935" t="str">
            <v>H</v>
          </cell>
        </row>
        <row r="6936">
          <cell r="A6936" t="str">
            <v>19.005.026-4</v>
          </cell>
          <cell r="B6936" t="str">
            <v>TRATOR DE ESTEIRAS, MOTOR DIESEL 335CV, C/ESCARIFICADOR DE PENETRACAO MAXIMA DE 0,66M, INCL. OPERADOR (CI)</v>
          </cell>
          <cell r="C6936" t="str">
            <v>H</v>
          </cell>
        </row>
        <row r="6937">
          <cell r="A6937" t="str">
            <v>19.005.028-2</v>
          </cell>
          <cell r="B6937" t="str">
            <v>TRATOR CARREGADEIRA E RETRO-ESCAVADEIRA, MOTOR DIESEL 75CV,CAPAC. DA CACAMBA 0,76M3, INCL. OPERADOR (CP)</v>
          </cell>
          <cell r="C6937" t="str">
            <v>H</v>
          </cell>
        </row>
        <row r="6938">
          <cell r="A6938" t="str">
            <v>19.005.028-3</v>
          </cell>
          <cell r="B6938" t="str">
            <v>TRATOR CARREGADEIRA E RETRO-ESCAVADEIRA, MOTOR DIESEL 75CV,CAPAC. DA CACAMBA 0,76M3, INCL. OPERADOR (CF)</v>
          </cell>
          <cell r="C6938" t="str">
            <v>H</v>
          </cell>
        </row>
        <row r="6939">
          <cell r="A6939" t="str">
            <v>19.005.028-4</v>
          </cell>
          <cell r="B6939" t="str">
            <v>TRATOR CARREGADEIRA E RETRO-ESCAVADEIRA, MOTOR DIESEL 75CV,CAPAC. DA CACAMBA 0,76M3, INCL. OPERADOR (CI)</v>
          </cell>
          <cell r="C6939" t="str">
            <v>H</v>
          </cell>
        </row>
        <row r="6940">
          <cell r="A6940" t="str">
            <v>19.005.030-2</v>
          </cell>
          <cell r="B6940" t="str">
            <v>CARREGADOR FRONTAL, DE RODAS, MOTOR DIESEL 100CV, PA C/CAPAC. RASA EM TORNO DE 1,30M3, INCL. OPERADOR (CP)</v>
          </cell>
          <cell r="C6940" t="str">
            <v>H</v>
          </cell>
        </row>
        <row r="6941">
          <cell r="A6941" t="str">
            <v>19.005.030-3</v>
          </cell>
          <cell r="B6941" t="str">
            <v>CARREGADOR FRONTAL, DE RODAS, MOTOR DIESEL 100CV, PA C/CAPAC. RASA EM TORNO DE 1,30M3, INCL. OPERADOR (CF)</v>
          </cell>
          <cell r="C6941" t="str">
            <v>H</v>
          </cell>
        </row>
        <row r="6942">
          <cell r="A6942" t="str">
            <v>19.005.030-4</v>
          </cell>
          <cell r="B6942" t="str">
            <v>CARREGADOR FRONTAL, DE RODAS, MOTOR DIESEL 100CV, PA C/CAPAC. RASA EM TORNO DE 1,30M3, INCL. OPERADOR (CI)</v>
          </cell>
          <cell r="C6942" t="str">
            <v>H</v>
          </cell>
        </row>
        <row r="6943">
          <cell r="A6943" t="str">
            <v>19.005.033-2</v>
          </cell>
          <cell r="B6943" t="str">
            <v>CARREGADOR FRONTAL, DE RODAS, MOTOR DIESEL 170CV, PA C/CAPAC. RASA EM TORNO DE 3,10M3, INCL. OPERADOR (CP)</v>
          </cell>
          <cell r="C6943" t="str">
            <v>H</v>
          </cell>
        </row>
        <row r="6944">
          <cell r="A6944" t="str">
            <v>19.005.033-3</v>
          </cell>
          <cell r="B6944" t="str">
            <v>CARREGADOR FRONTAL, DE RODAS, MOTOR DIESEL 170CV, PA C/CAPAC. RASA EM TORNO DE 3,10M3, INCL. OPERADOR (CF)</v>
          </cell>
          <cell r="C6944" t="str">
            <v>H</v>
          </cell>
        </row>
        <row r="6945">
          <cell r="A6945" t="str">
            <v>19.005.033-4</v>
          </cell>
          <cell r="B6945" t="str">
            <v>CARREGADOR FRONTAL, DE RODAS, MOTOR DIESEL 170CV, PA C/CAPAC. RASA EM TORNO DE 3,10M3, INCL. OPERADOR (CI)</v>
          </cell>
          <cell r="C6945" t="str">
            <v>H</v>
          </cell>
        </row>
        <row r="6946">
          <cell r="A6946" t="str">
            <v>19.005.040-2</v>
          </cell>
          <cell r="B6946" t="str">
            <v>ARADO REVERSIVEL DE DISCO ADAPTAVEL A TRATOR P/PREPARO DE TER., EXCL. OPERADOR (CP)</v>
          </cell>
          <cell r="C6946" t="str">
            <v>H</v>
          </cell>
        </row>
        <row r="6947">
          <cell r="A6947" t="str">
            <v>19.005.040-4</v>
          </cell>
          <cell r="B6947" t="str">
            <v>ARADO REVERSIVEL DE DISCO ADAPTAVEL A TRATOR P/PREPARO DE TER., EXCL. OPERADOR (CI)</v>
          </cell>
          <cell r="C6947" t="str">
            <v>H</v>
          </cell>
        </row>
        <row r="6948">
          <cell r="A6948" t="str">
            <v>19.005.045-2</v>
          </cell>
          <cell r="B6948" t="str">
            <v>ROCADEIRA DESLOCAVEL ADAPTAVEL A TRATOR P/PREPARO DE TER., EXCL. OPERADOR (CP)</v>
          </cell>
          <cell r="C6948" t="str">
            <v>H</v>
          </cell>
        </row>
        <row r="6949">
          <cell r="A6949" t="str">
            <v>19.005.045-4</v>
          </cell>
          <cell r="B6949" t="str">
            <v>ROCADEIRA DESLOCAVEL ADAPTAVEL A TRATOR P/PREPARO DE TER., EXCL. OPERADOR (CI)</v>
          </cell>
          <cell r="C6949" t="str">
            <v>H</v>
          </cell>
        </row>
        <row r="6950">
          <cell r="A6950" t="str">
            <v>19.005.050-2</v>
          </cell>
          <cell r="B6950" t="str">
            <v>GUINCHO CARREGADOR ADAPTAVEL A TRATOR P/TRANSP. DE MAD., EXCL. OPERADOR (CP)</v>
          </cell>
          <cell r="C6950" t="str">
            <v>H</v>
          </cell>
        </row>
        <row r="6951">
          <cell r="A6951" t="str">
            <v>19.005.050-4</v>
          </cell>
          <cell r="B6951" t="str">
            <v>GUINCHO CARREGADOR ADAPTAVEL A TRATOR P/TRANSP. DE MAD., EXCL. OPERADOR (CI)</v>
          </cell>
          <cell r="C6951" t="str">
            <v>H</v>
          </cell>
        </row>
        <row r="6952">
          <cell r="A6952" t="str">
            <v>19.005.999-0</v>
          </cell>
          <cell r="B6952" t="str">
            <v>INDICE 19.005.EQUIP.P/DEMOLICAO</v>
          </cell>
        </row>
        <row r="6953">
          <cell r="A6953" t="str">
            <v>19.006.001-2</v>
          </cell>
          <cell r="B6953" t="str">
            <v>SOCADOR PNEUMATICO DE 10,9KG DE PESO, CONSUMO DE AR 10,5 L/S, EXCL. OPERADOR (CP)</v>
          </cell>
          <cell r="C6953" t="str">
            <v>H</v>
          </cell>
        </row>
        <row r="6954">
          <cell r="A6954" t="str">
            <v>19.006.001-4</v>
          </cell>
          <cell r="B6954" t="str">
            <v>SOCADOR PNEUMATICO DE 10,9KG DE PESO, CONSUMO DE AR 10,5 L/S, EXCL. OPERADOR (CI)</v>
          </cell>
          <cell r="C6954" t="str">
            <v>H</v>
          </cell>
        </row>
        <row r="6955">
          <cell r="A6955" t="str">
            <v>19.006.002-2</v>
          </cell>
          <cell r="B6955" t="str">
            <v>ROLO COMPACTADOR DE 5 A 10T, MOTOR DIESEL 58,5CV, INCL. OPERADOR (CP)</v>
          </cell>
          <cell r="C6955" t="str">
            <v>H</v>
          </cell>
        </row>
        <row r="6956">
          <cell r="A6956" t="str">
            <v>19.006.002-3</v>
          </cell>
          <cell r="B6956" t="str">
            <v>ROLO COMPACTADOR DE 5 A 10T, MOTOR DIESEL 58,5CV, INCL. OPERADOR (CF)</v>
          </cell>
          <cell r="C6956" t="str">
            <v>H</v>
          </cell>
        </row>
        <row r="6957">
          <cell r="A6957" t="str">
            <v>19.006.002-4</v>
          </cell>
          <cell r="B6957" t="str">
            <v>ROLO COMPACTADOR DE 5 A 10T, MOTOR DIESEL 58,5CV, INCL. OPERADOR (CI)</v>
          </cell>
          <cell r="C6957" t="str">
            <v>H</v>
          </cell>
        </row>
        <row r="6958">
          <cell r="A6958" t="str">
            <v>19.006.003-2</v>
          </cell>
          <cell r="B6958" t="str">
            <v>COMPACTADOR VIBRATORIO C/TAMBOR PE-DE-CARNEIRO AUTO-PROPULSOR, MOTOR DIESEL 76HP, C/ 6 A 7T, INCL. OPERADOR (CP)</v>
          </cell>
          <cell r="C6958" t="str">
            <v>H</v>
          </cell>
        </row>
        <row r="6959">
          <cell r="A6959" t="str">
            <v>19.006.003-3</v>
          </cell>
          <cell r="B6959" t="str">
            <v>COMPACTADOR VIBRATORIO C/TAMBOR PE-DE-CARNEIRO AUTO-PROPULSOR, MOTOR DIESEL 76HP, C/ 6 A 7T, INCL. OPERADOR (CF)</v>
          </cell>
          <cell r="C6959" t="str">
            <v>H</v>
          </cell>
        </row>
        <row r="6960">
          <cell r="A6960" t="str">
            <v>19.006.003-4</v>
          </cell>
          <cell r="B6960" t="str">
            <v>COMPACTADOR VIBRATORIO C/TAMBOR PE-DE-CARNEIRO AUTO-PROPULSOR, MOTOR DIESEL 76HP, C/ 6 A 7T, INCL. OPERADOR (CI)</v>
          </cell>
          <cell r="C6960" t="str">
            <v>H</v>
          </cell>
        </row>
        <row r="6961">
          <cell r="A6961" t="str">
            <v>19.006.004-2</v>
          </cell>
          <cell r="B6961" t="str">
            <v>ROLO COMPACTADOR, DE 3 RODAS, 9 A 14T, MOTOR DIESEL 60CV, INCL. OPERADOR (CP)</v>
          </cell>
          <cell r="C6961" t="str">
            <v>H</v>
          </cell>
        </row>
        <row r="6962">
          <cell r="A6962" t="str">
            <v>19.006.004-3</v>
          </cell>
          <cell r="B6962" t="str">
            <v>ROLO COMPACTADOR, DE 3 RODAS, 9 A 14T, MOTOR DIESEL 60CV, INCL. OPERADOR (CF)</v>
          </cell>
          <cell r="C6962" t="str">
            <v>H</v>
          </cell>
        </row>
        <row r="6963">
          <cell r="A6963" t="str">
            <v>19.006.004-4</v>
          </cell>
          <cell r="B6963" t="str">
            <v>ROLO COMPACTADOR, DE 3 RODAS, 9 A 14T, MOTOR DIESEL 60CV, INCL. OPERADOR (CI)</v>
          </cell>
          <cell r="C6963" t="str">
            <v>H</v>
          </cell>
        </row>
        <row r="6964">
          <cell r="A6964" t="str">
            <v>19.006.005-2</v>
          </cell>
          <cell r="B6964" t="str">
            <v>ROLO VIBRATORIO LISO, 7T, AUTO-PROPULSOR, MOTOR DIESEL 76,5HP, LARG. TOTAL 2,015M, INCL. OPERADOR (CP)</v>
          </cell>
          <cell r="C6964" t="str">
            <v>H</v>
          </cell>
        </row>
        <row r="6965">
          <cell r="A6965" t="str">
            <v>19.006.005-3</v>
          </cell>
          <cell r="B6965" t="str">
            <v>ROLO VIBRATORIO LISO, 7T, AUTO-PROPULSOR, MOTOR DIESEL 76,5HP, LARG. TOTAL 2,015M, INCL. OPERADOR (CF)</v>
          </cell>
          <cell r="C6965" t="str">
            <v>H</v>
          </cell>
        </row>
        <row r="6966">
          <cell r="A6966" t="str">
            <v>19.006.005-4</v>
          </cell>
          <cell r="B6966" t="str">
            <v>ROLO VIBRATORIO LISO, 7T, AUTO-PROPULSOR, MOTOR DIESEL 76,5HP, LARG. TOTAL 2,015M, INCL. OPERADOR (CI)</v>
          </cell>
          <cell r="C6966" t="str">
            <v>H</v>
          </cell>
        </row>
        <row r="6967">
          <cell r="A6967" t="str">
            <v>19.006.006-2</v>
          </cell>
          <cell r="B6967" t="str">
            <v>COMPACTADOR DE PNEUS, AUTO-PROPULSOR, MOTOR DIESEL 76HP, PESO 5,5/20T, C/ 7 PNEUS, INCL. OPERADOR (CP)</v>
          </cell>
          <cell r="C6967" t="str">
            <v>H</v>
          </cell>
        </row>
        <row r="6968">
          <cell r="A6968" t="str">
            <v>19.006.006-3</v>
          </cell>
          <cell r="B6968" t="str">
            <v>COMPACTADOR DE PNEUS, AUTO-PROPULSOR, MOTOR DIESEL 76HP, PESO 5,5/20T, C/ 7 PNEUS, INCL. OPERADOR (CF)</v>
          </cell>
          <cell r="C6968" t="str">
            <v>H</v>
          </cell>
        </row>
        <row r="6969">
          <cell r="A6969" t="str">
            <v>19.006.006-4</v>
          </cell>
          <cell r="B6969" t="str">
            <v>COMPACTADOR DE PNEUS, AUTO-PROPULSOR, MOTOR DIESEL 76HP, PESO 5,5/20T, C/ 7 PNEUS, INCL. OPERADOR (CI)</v>
          </cell>
          <cell r="C6969" t="str">
            <v>H</v>
          </cell>
        </row>
        <row r="6970">
          <cell r="A6970" t="str">
            <v>19.006.007-2</v>
          </cell>
          <cell r="B6970" t="str">
            <v>ROLO COMPACTADOR VIBRATORIO AUTO-PROPELIDO P/REPARO DE PAVIMENT., MOTOR DIESEL 13CV, CAPAC. 4T, INCL. OPERADOR (CP)</v>
          </cell>
          <cell r="C6970" t="str">
            <v>H</v>
          </cell>
        </row>
        <row r="6971">
          <cell r="A6971" t="str">
            <v>19.006.007-3</v>
          </cell>
          <cell r="B6971" t="str">
            <v>ROLO COMPACTADOR VIBRATORIO AUTO-PROPELIDO P/REPARO DE PAVIMENT., MOTOR DIESEL 13CV, CAPAC. 4T, INCL. OPERADOR (CF)</v>
          </cell>
          <cell r="C6971" t="str">
            <v>H</v>
          </cell>
        </row>
        <row r="6972">
          <cell r="A6972" t="str">
            <v>19.006.007-4</v>
          </cell>
          <cell r="B6972" t="str">
            <v>ROLO COMPACTADOR VIBRATORIO AUTO-PROPELIDO P/REPARO DE PAVIMENT., MOTOR DIESEL 13CV, CAPAC. 4T, INCL. OPERADOR (CI)</v>
          </cell>
          <cell r="C6972" t="str">
            <v>H</v>
          </cell>
        </row>
        <row r="6973">
          <cell r="A6973" t="str">
            <v>19.006.008-2</v>
          </cell>
          <cell r="B6973" t="str">
            <v>COMPACTADOR DE PNEUS, REBOCAVEL, 13 RODAS, PESO TOTAL S/LASTRO 1950KG E C/LASTRO 13000KG, EXCL. OPERADOR (CP)</v>
          </cell>
          <cell r="C6973" t="str">
            <v>H</v>
          </cell>
        </row>
        <row r="6974">
          <cell r="A6974" t="str">
            <v>19.006.008-4</v>
          </cell>
          <cell r="B6974" t="str">
            <v>COMPACTADOR DE PNEUS, REBOCAVEL, 13 RODAS, PESO TOTAL S/LASTRO 1950KG E C/LASTRO 13000KG, EXCL. OPERADOR (CI)</v>
          </cell>
          <cell r="C6974" t="str">
            <v>H</v>
          </cell>
        </row>
        <row r="6975">
          <cell r="A6975" t="str">
            <v>19.006.009-2</v>
          </cell>
          <cell r="B6975" t="str">
            <v>ROLO COMPACTADOR PE-DE-CARNEIRO, REBOCAVEL, C/ 2 TAMBORES, PESO LIQUIDO S/LASTRO 2,1T E C/LASTRO 6T, EXCL. OPERADOR (CP)</v>
          </cell>
          <cell r="C6975" t="str">
            <v>H</v>
          </cell>
        </row>
        <row r="6976">
          <cell r="A6976" t="str">
            <v>19.006.009-4</v>
          </cell>
          <cell r="B6976" t="str">
            <v>ROLO COMPACTADOR PE-DE-CARNEIRO, REBOCAVEL, C/ 2 TAMBORES, PESO LIQUIDO S/LASTRO 2,1T E C/LASTRO 6T, EXCL. OPERADOR (CI)</v>
          </cell>
          <cell r="C6976" t="str">
            <v>H</v>
          </cell>
        </row>
        <row r="6977">
          <cell r="A6977" t="str">
            <v>19.006.010-2</v>
          </cell>
          <cell r="B6977" t="str">
            <v>USINA PRE-MISTURADORA DE SOLOS, CAPAC. 350/600T/H, INCL. EQUIPE DE OPERACAO (CP)</v>
          </cell>
          <cell r="C6977" t="str">
            <v>H</v>
          </cell>
        </row>
        <row r="6978">
          <cell r="A6978" t="str">
            <v>19.006.010-3</v>
          </cell>
          <cell r="B6978" t="str">
            <v>USINA PRE-MISTURADORA DE SOLOS, CAPAC. 350/600T/H, INCL. EQUIPE DE OPERACAO (CF)</v>
          </cell>
          <cell r="C6978" t="str">
            <v>H</v>
          </cell>
        </row>
        <row r="6979">
          <cell r="A6979" t="str">
            <v>19.006.010-4</v>
          </cell>
          <cell r="B6979" t="str">
            <v>USINA PRE-MISTURADORA DE SOLOS, CAPAC. 350/600T/H, INCL. EQUIPE DE OPERACAO (CI)</v>
          </cell>
          <cell r="C6979" t="str">
            <v>H</v>
          </cell>
        </row>
        <row r="6980">
          <cell r="A6980" t="str">
            <v>19.006.011-2</v>
          </cell>
          <cell r="B6980" t="str">
            <v>USINA P/MIST. BETUMINOSA DE ALTA CLASSE A QUENTE, CAPAC. DE60 A 90T/H, INCL. EQUIPE DE OPERACAO (CP)</v>
          </cell>
          <cell r="C6980" t="str">
            <v>H</v>
          </cell>
        </row>
        <row r="6981">
          <cell r="A6981" t="str">
            <v>19.006.011-3</v>
          </cell>
          <cell r="B6981" t="str">
            <v>USINA P/MIST. BETUMINOSA DE ALTA CLASSE A QUENTE, CAPAC. DE60 A 90T/H, INCL. EQUIPE DE OPERACAO (CF)</v>
          </cell>
          <cell r="C6981" t="str">
            <v>H</v>
          </cell>
        </row>
        <row r="6982">
          <cell r="A6982" t="str">
            <v>19.006.011-4</v>
          </cell>
          <cell r="B6982" t="str">
            <v>USINA P/MIST. BETUMINOSA DE ALTA CLASSE A QUENTE, CAPAC. DE60 A 90T/H, INCL. EQUIPE DE OPERACAO (CI)</v>
          </cell>
          <cell r="C6982" t="str">
            <v>H</v>
          </cell>
        </row>
        <row r="6983">
          <cell r="A6983" t="str">
            <v>19.006.012-2</v>
          </cell>
          <cell r="B6983" t="str">
            <v>USINA P/MIST. A FRIO, CAPAC. 50T/H, INCL. EQUIPE DE OPERACAO(CP)</v>
          </cell>
          <cell r="C6983" t="str">
            <v>H</v>
          </cell>
        </row>
        <row r="6984">
          <cell r="A6984" t="str">
            <v>19.006.012-3</v>
          </cell>
          <cell r="B6984" t="str">
            <v>USINA P/MIST. A FRIO, CAPAC. 50T/H, INCL. EQUIPE DE OPERACAO(CF)</v>
          </cell>
          <cell r="C6984" t="str">
            <v>H</v>
          </cell>
        </row>
        <row r="6985">
          <cell r="A6985" t="str">
            <v>19.006.012-4</v>
          </cell>
          <cell r="B6985" t="str">
            <v>USINA P/MIST. A FRIO, CAPAC. 50T/H, INCL. EQUIPE DE OPERACAO(CI)</v>
          </cell>
          <cell r="C6985" t="str">
            <v>H</v>
          </cell>
        </row>
        <row r="6986">
          <cell r="A6986" t="str">
            <v>19.006.013-2</v>
          </cell>
          <cell r="B6986" t="str">
            <v>INSTALACAO DE AQUECIMENTO E ARMAZENAMENTO DE ASF. EM 2 TANQUES DE 30000 L CADA, INCL. OPERADOR (CP)</v>
          </cell>
          <cell r="C6986" t="str">
            <v>H</v>
          </cell>
        </row>
        <row r="6987">
          <cell r="A6987" t="str">
            <v>19.006.013-4</v>
          </cell>
          <cell r="B6987" t="str">
            <v>INSTALACAO DE AQUECIMENTO E ARMAZENAMENTO DE ASF. EM 2 TANQUES DE 30000 L CADA, INCL. OPERADOR (CI)</v>
          </cell>
          <cell r="C6987" t="str">
            <v>H</v>
          </cell>
        </row>
        <row r="6988">
          <cell r="A6988" t="str">
            <v>19.006.014-2</v>
          </cell>
          <cell r="B6988" t="str">
            <v>PULVI-MISTURADOR, MOTOR 155CV, LARG. 2,10M, TRACIONADO C/TRATOR DE PNEUS 61CV, INCL. 2 OPERADORES (CP)</v>
          </cell>
          <cell r="C6988" t="str">
            <v>H</v>
          </cell>
        </row>
        <row r="6989">
          <cell r="A6989" t="str">
            <v>19.006.014-3</v>
          </cell>
          <cell r="B6989" t="str">
            <v>PULVI-MISTURADOR, MOTOR 155CV, LARG. 2,10M, TRACIONADO C/TRATOR DE PNEUS 61CV, INCL. 2 OPERADORES (CF)</v>
          </cell>
          <cell r="C6989" t="str">
            <v>H</v>
          </cell>
        </row>
        <row r="6990">
          <cell r="A6990" t="str">
            <v>19.006.014-4</v>
          </cell>
          <cell r="B6990" t="str">
            <v>PULVI-MISTURADOR, MOTOR 155CV, LARG. 2,10M, TRACIONADO C/TRATOR DE PNEUS 61CV, INCL. 2 OPERADORES (CI)</v>
          </cell>
          <cell r="C6990" t="str">
            <v>H</v>
          </cell>
        </row>
        <row r="6991">
          <cell r="A6991" t="str">
            <v>19.006.015-2</v>
          </cell>
          <cell r="B6991" t="str">
            <v>DISTRIBUIDOR DE BETUME, REBOCAVEL, MOTOR A GASOLINA, PARTIDAMANUAL, 10,5HP, CAPAC. DO TANQUE 2200 L, EXCL.OPERADOR (CP)</v>
          </cell>
          <cell r="C6991" t="str">
            <v>H</v>
          </cell>
        </row>
        <row r="6992">
          <cell r="A6992" t="str">
            <v>19.006.015-3</v>
          </cell>
          <cell r="B6992" t="str">
            <v>DISTRIBUIDOR DE BETUME, REBOCAVEL, MOTOR A GASOLINA, PARTIDAMANUAL, 10,5HP, CAPAC. DO TANQUE 2200 L, EXCL.OPERADOR (CF)</v>
          </cell>
          <cell r="C6992" t="str">
            <v>H</v>
          </cell>
        </row>
        <row r="6993">
          <cell r="A6993" t="str">
            <v>19.006.015-4</v>
          </cell>
          <cell r="B6993" t="str">
            <v>DISTRIBUIDOR DE BETUME, REBOCAVEL, MOTOR A GASOLINA, PARTIDAMANUAL, 10,5HP, CAPAC. DO TANQUE 2200 L, EXCL.OPERADOR (CI)</v>
          </cell>
          <cell r="C6993" t="str">
            <v>H</v>
          </cell>
        </row>
        <row r="6994">
          <cell r="A6994" t="str">
            <v>19.006.016-2</v>
          </cell>
          <cell r="B6994" t="str">
            <v>DISTRIBUIDOR DE BETUME, SOB PRESSAO, MOTOR A GASOLINA, SOBRECHASSSIS DE CAMINHAO, INCL. ESTE C/MOTORISTA (CP)</v>
          </cell>
          <cell r="C6994" t="str">
            <v>H</v>
          </cell>
        </row>
        <row r="6995">
          <cell r="A6995" t="str">
            <v>19.006.016-3</v>
          </cell>
          <cell r="B6995" t="str">
            <v>DISTRIBUIDOR DE BETUME, SOB PRESSAO, MOTOR A GASOLINA, SOBRECHASSIS DE CAMINHAO, INCL. ESTE C/MOTORISTA (CF)</v>
          </cell>
          <cell r="C6995" t="str">
            <v>H</v>
          </cell>
        </row>
        <row r="6996">
          <cell r="A6996" t="str">
            <v>19.006.016-4</v>
          </cell>
          <cell r="B6996" t="str">
            <v>DISTRIBUIDOR DE BETUME, SOB PRESSAO, MOTOR A GASOLINA, SOBRECHASSIS DE CAMINHAO, INCL. ESTE C/MOTORISTA (CI)</v>
          </cell>
          <cell r="C6996" t="str">
            <v>H</v>
          </cell>
        </row>
        <row r="6997">
          <cell r="A6997" t="str">
            <v>19.006.017-2</v>
          </cell>
          <cell r="B6997" t="str">
            <v>DISTRIBUIDORA DE CONCR. C/MOTO-GERADOR DIESEL 9KVA/220V, INCL. OPERADOR (CP)</v>
          </cell>
          <cell r="C6997" t="str">
            <v>H</v>
          </cell>
        </row>
        <row r="6998">
          <cell r="A6998" t="str">
            <v>19.006.017-3</v>
          </cell>
          <cell r="B6998" t="str">
            <v>DISTRIBUIDORA DE CONCR. C/MOTO-GERADOR DIESEL 9KVA/220V, INCL. OPERADOR (CF)</v>
          </cell>
          <cell r="C6998" t="str">
            <v>H</v>
          </cell>
        </row>
        <row r="6999">
          <cell r="A6999" t="str">
            <v>19.006.017-4</v>
          </cell>
          <cell r="B6999" t="str">
            <v>DISTRIBUIDORA DE CONCR. C/MOTO-GERADOR DIESEL 9KVA/220V, INCL. OPERADOR (CI)</v>
          </cell>
          <cell r="C6999" t="str">
            <v>H</v>
          </cell>
        </row>
        <row r="7000">
          <cell r="A7000" t="str">
            <v>19.006.018-2</v>
          </cell>
          <cell r="B7000" t="str">
            <v>ESPALHADOR DE AGREG., REBOCAVEL, CAPAC. RASA 1,30M3, PESO 860KG, DIAM. DO ROLO 127MM (5"), EXCL. OPERADOR (CP)</v>
          </cell>
          <cell r="C7000" t="str">
            <v>H</v>
          </cell>
        </row>
        <row r="7001">
          <cell r="A7001" t="str">
            <v>19.006.018-4</v>
          </cell>
          <cell r="B7001" t="str">
            <v>ESPALHADOR DE AGREG., REBOCAVEL, CAPAC. RASA 1,30M3, PESO 860KG, DIAM. DO ROLO 127MM (5"), EXCL. OPERADOR (CI)</v>
          </cell>
          <cell r="C7001" t="str">
            <v>H</v>
          </cell>
        </row>
        <row r="7002">
          <cell r="A7002" t="str">
            <v>19.006.019-2</v>
          </cell>
          <cell r="B7002" t="str">
            <v>VIBRO ACABADORA DE ASF., SOBRE ESTEIRA, MOTOR DIESEL 69CV, C/EXTENSAO P/PAVIMENT., INCL. OPERADOR E AUXILIAR (CP)</v>
          </cell>
          <cell r="C7002" t="str">
            <v>H</v>
          </cell>
        </row>
        <row r="7003">
          <cell r="A7003" t="str">
            <v>19.006.019-3</v>
          </cell>
          <cell r="B7003" t="str">
            <v>VIBRO ACABADORA DE ASF., SOBRE ESTEIRA, MOTOR DIESEL 69CV, C/EXTENSAO P/PAVIMENT., INCL. OPERADOR E AUXILIAR (CF)</v>
          </cell>
          <cell r="C7003" t="str">
            <v>H</v>
          </cell>
        </row>
        <row r="7004">
          <cell r="A7004" t="str">
            <v>19.006.019-4</v>
          </cell>
          <cell r="B7004" t="str">
            <v>VIBRO ACABADORA DE ASF., SOBRE ESTEIRA, MOTOR DIESEL 69CV, C/EXTENSAO P/PAVIMENT., INCL. OPERADOR E AUXILIAR (CI)</v>
          </cell>
          <cell r="C7004" t="str">
            <v>H</v>
          </cell>
        </row>
        <row r="7005">
          <cell r="A7005" t="str">
            <v>19.006.020-2</v>
          </cell>
          <cell r="B7005" t="str">
            <v>VIBRO ACABADORA DE CONCR., MOTOR DIESEL 11CV, INCL. OPERADORE AUXILIAR (CP)</v>
          </cell>
          <cell r="C7005" t="str">
            <v>H</v>
          </cell>
        </row>
        <row r="7006">
          <cell r="A7006" t="str">
            <v>19.006.020-3</v>
          </cell>
          <cell r="B7006" t="str">
            <v>VIBRO ACABADORA DE CONCR., MOTOR DIESEL 11CV, INCL. OPERADORE AUXILIAR (CF)</v>
          </cell>
          <cell r="C7006" t="str">
            <v>H</v>
          </cell>
        </row>
        <row r="7007">
          <cell r="A7007" t="str">
            <v>19.006.020-4</v>
          </cell>
          <cell r="B7007" t="str">
            <v>VIBRO ACABADORA DE CONCR., MOTOR DIESEL 11CV, INCL. OPERADORE AUXILIAR (CI)</v>
          </cell>
          <cell r="C7007" t="str">
            <v>H</v>
          </cell>
        </row>
        <row r="7008">
          <cell r="A7008" t="str">
            <v>19.006.022-2</v>
          </cell>
          <cell r="B7008" t="str">
            <v>MAQUINA DE JUNTAS, MOTOR A GASOLINA 8,25CV, PARTIDA MANUAL,INCL. OPERADOR (CP)</v>
          </cell>
          <cell r="C7008" t="str">
            <v>H</v>
          </cell>
        </row>
        <row r="7009">
          <cell r="A7009" t="str">
            <v>19.006.022-3</v>
          </cell>
          <cell r="B7009" t="str">
            <v>MAQUINA DE JUNTAS, MOTOR A GASOLINA 8,25CV, PARTIDA MANUAL,INCL. OPERADOR (CF)</v>
          </cell>
          <cell r="C7009" t="str">
            <v>H</v>
          </cell>
        </row>
        <row r="7010">
          <cell r="A7010" t="str">
            <v>19.006.022-4</v>
          </cell>
          <cell r="B7010" t="str">
            <v>MAQUINA DE JUNTAS, MOTOR A GASOLINA 8,25CV, PARTIDA MANUAL,INCL. OPERADOR (CI)</v>
          </cell>
          <cell r="C7010" t="str">
            <v>H</v>
          </cell>
        </row>
        <row r="7011">
          <cell r="A7011" t="str">
            <v>19.006.023-2</v>
          </cell>
          <cell r="B7011" t="str">
            <v>VASSOURA MEC., REBOCAVEL, LARG. DE TRAB. 2,44M, EXCL. OPERADOR (CP)</v>
          </cell>
          <cell r="C7011" t="str">
            <v>H</v>
          </cell>
        </row>
        <row r="7012">
          <cell r="A7012" t="str">
            <v>19.006.023-4</v>
          </cell>
          <cell r="B7012" t="str">
            <v>VASSOURA MEC., REBOCAVEL, LARG. DE TRAB. 2,44M, EXCL. OPERADOR (CI)</v>
          </cell>
          <cell r="C7012" t="str">
            <v>H</v>
          </cell>
        </row>
        <row r="7013">
          <cell r="A7013" t="str">
            <v>19.006.030-2</v>
          </cell>
          <cell r="B7013" t="str">
            <v>SOQUETE VIBRATORIO DE 78KG, MOTOR A GASOLINA 2,5CV, EXCL. OPERADOR (CP)</v>
          </cell>
          <cell r="C7013" t="str">
            <v>H</v>
          </cell>
        </row>
        <row r="7014">
          <cell r="A7014" t="str">
            <v>19.006.030-4</v>
          </cell>
          <cell r="B7014" t="str">
            <v>SOQUETE VIBRATORIO DE 78KG, MOTOR A GASOLINA 2,5CV, EXCL. OPERADOR (CI)</v>
          </cell>
          <cell r="C7014" t="str">
            <v>H</v>
          </cell>
        </row>
        <row r="7015">
          <cell r="A7015" t="str">
            <v>19.006.032-2</v>
          </cell>
          <cell r="B7015" t="str">
            <v>DISCO ELETR. P/COMPACTAR E DESEMPENAR PISOS DE CONCR., MOTOR2CV, 4 POLOS, 220/380V, EXCL. OPERADOR (CP)</v>
          </cell>
          <cell r="C7015" t="str">
            <v>H</v>
          </cell>
        </row>
        <row r="7016">
          <cell r="A7016" t="str">
            <v>19.006.032-4</v>
          </cell>
          <cell r="B7016" t="str">
            <v>DISCO ELETR. P/COMPACTAR E DESEMPENAR PISOS DE CONCR., MOTOR2CV, 4 POLOS, 220/380V, EXCL. OPERADOR (CI)</v>
          </cell>
          <cell r="C7016" t="str">
            <v>H</v>
          </cell>
        </row>
        <row r="7017">
          <cell r="A7017" t="str">
            <v>19.006.034-2</v>
          </cell>
          <cell r="B7017" t="str">
            <v>DESEMPENADEIRA ELETR.P/ACAB.DE PISOS DE CONCR.,COMPACTADORAE ADENSADORA,MOTOR 2CV,4 POLOS,220/380V, EXCL. OPERADOR (CP)</v>
          </cell>
          <cell r="C7017" t="str">
            <v>H</v>
          </cell>
        </row>
        <row r="7018">
          <cell r="A7018" t="str">
            <v>19.006.034-4</v>
          </cell>
          <cell r="B7018" t="str">
            <v>DESEMPENADEIRA ELETR.P/ACAB.DE PISOS DE CONCR.,COMPACTADORAE ADENSADORA,MOTOR 2CV,4 POLOS,220/380V, EXCL. OPERADOR (CI)</v>
          </cell>
          <cell r="C7018" t="str">
            <v>H</v>
          </cell>
        </row>
        <row r="7019">
          <cell r="A7019" t="str">
            <v>19.006.035-2</v>
          </cell>
          <cell r="B7019" t="str">
            <v>MAQUINA DE DEMARCACAO DE FAIXAS A FRIO, P/USO ROD. E URBANO(CP)</v>
          </cell>
          <cell r="C7019" t="str">
            <v>H</v>
          </cell>
        </row>
        <row r="7020">
          <cell r="A7020" t="str">
            <v>19.006.035-4</v>
          </cell>
          <cell r="B7020" t="str">
            <v>MAQUINA DE DEMARCACAO DE FAIXAS A FRIO, P/USO ROD. E URBANO(CI)</v>
          </cell>
          <cell r="C7020" t="str">
            <v>H</v>
          </cell>
        </row>
        <row r="7021">
          <cell r="A7021" t="str">
            <v>19.006.040-2</v>
          </cell>
          <cell r="B7021" t="str">
            <v>MAQUINA DE DEMARCACAO DE FAIXAS, C/FUSOR APLICADOR E FUSOR DERRETEDOR, P/USO ROD. E URBANO (CP)</v>
          </cell>
          <cell r="C7021" t="str">
            <v>H</v>
          </cell>
        </row>
        <row r="7022">
          <cell r="A7022" t="str">
            <v>19.006.040-4</v>
          </cell>
          <cell r="B7022" t="str">
            <v>MAQUINA DE DEMARCACAO DE FAIXAS, C/FUSOR APLICADOR E FUSOR DERRETEDOR, P/USO ROD. E URBANO (CI)</v>
          </cell>
          <cell r="C7022" t="str">
            <v>H</v>
          </cell>
        </row>
        <row r="7023">
          <cell r="A7023" t="str">
            <v>19.006.045-2</v>
          </cell>
          <cell r="B7023" t="str">
            <v>EXTRUSORA DE GUIAS E SARJETAS S/FORMAS, MOTOR DIESEL 14CV, EXCL. OPERADOR (CP)</v>
          </cell>
          <cell r="C7023" t="str">
            <v>H</v>
          </cell>
        </row>
        <row r="7024">
          <cell r="A7024" t="str">
            <v>19.006.045-3</v>
          </cell>
          <cell r="B7024" t="str">
            <v>EXTRUSORA DE GUIAS E SARJETAS S/FORMAS, MOTOR DIESEL 14CV, EXCL. OPERADOR (CF)</v>
          </cell>
          <cell r="C7024" t="str">
            <v>H</v>
          </cell>
        </row>
        <row r="7025">
          <cell r="A7025" t="str">
            <v>19.006.045-4</v>
          </cell>
          <cell r="B7025" t="str">
            <v>EXTRUSORA DE GUIAS E SARJETAS S/FORMAS, MOTOR DIESEL 14CV, EXCL. OPERADOR (CI)</v>
          </cell>
          <cell r="C7025" t="str">
            <v>H</v>
          </cell>
        </row>
        <row r="7026">
          <cell r="A7026" t="str">
            <v>19.006.050-2</v>
          </cell>
          <cell r="B7026" t="str">
            <v>MAQUINA POLIDORA 4HP, 12A, 220V, EXCL. ESMERIL E OPERADOR (CP)</v>
          </cell>
          <cell r="C7026" t="str">
            <v>H</v>
          </cell>
        </row>
        <row r="7027">
          <cell r="A7027" t="str">
            <v>19.006.050-4</v>
          </cell>
          <cell r="B7027" t="str">
            <v>MAQUINA POLIDORA 4HP, 12A, 220V, EXCL. ESMERIL E OPERADOR (CI)</v>
          </cell>
          <cell r="C7027" t="str">
            <v>H</v>
          </cell>
        </row>
        <row r="7028">
          <cell r="A7028" t="str">
            <v>19.006.999-0</v>
          </cell>
          <cell r="B7028" t="str">
            <v>INDICE 19.006.EQUIP.P/BASES E PAVIMENTOS</v>
          </cell>
        </row>
        <row r="7029">
          <cell r="A7029" t="str">
            <v>19.007.003-2</v>
          </cell>
          <cell r="B7029" t="str">
            <v>BETONEIRA P/ 320 L DE MIST. SECA, DE CARREGAMENTO MEC. E TAMBOR REVERSIVEL, MOTOR ELETR., EXCL. OPERADOR (CP)</v>
          </cell>
          <cell r="C7029" t="str">
            <v>H</v>
          </cell>
        </row>
        <row r="7030">
          <cell r="A7030" t="str">
            <v>19.007.003-4</v>
          </cell>
          <cell r="B7030" t="str">
            <v>BETONEIRA P/ 320 L DE MIST. SECA, DE CARREGAMENTO MEC. E TAMBOR REVERSIVEL, MOTOR ELETR., EXCL. OPERADOR (CI)</v>
          </cell>
          <cell r="C7030" t="str">
            <v>H</v>
          </cell>
        </row>
        <row r="7031">
          <cell r="A7031" t="str">
            <v>19.007.004-2</v>
          </cell>
          <cell r="B7031" t="str">
            <v>BETONEIRA P/ 320 L DE MIST. SECA, DE CARREGAMENTO MEC. E TAMBOR REVERSIVEL, MOTOR A GASOLINA, EXCL. OPERADOR (CP)</v>
          </cell>
          <cell r="C7031" t="str">
            <v>H</v>
          </cell>
        </row>
        <row r="7032">
          <cell r="A7032" t="str">
            <v>19.007.004-4</v>
          </cell>
          <cell r="B7032" t="str">
            <v>BETONEIRA P/ 320 L DE MIST. SECA, DE CARREGAMENTO MEC. E TAMBOR REVERSIVEL, MOTOR A GASOLINA, EXCL. OPERADOR (CI)</v>
          </cell>
          <cell r="C7032" t="str">
            <v>H</v>
          </cell>
        </row>
        <row r="7033">
          <cell r="A7033" t="str">
            <v>19.007.005-2</v>
          </cell>
          <cell r="B7033" t="str">
            <v>BETONEIRA P/ 580 L DE MIST. SECA, DE CARREGAMENTO MEC. E TAMBOR REVERSIVEL, MOTOR ELETR., EXCL. OPERADOR (CP)</v>
          </cell>
          <cell r="C7033" t="str">
            <v>H</v>
          </cell>
        </row>
        <row r="7034">
          <cell r="A7034" t="str">
            <v>19.007.005-4</v>
          </cell>
          <cell r="B7034" t="str">
            <v>BETONEIRA P/ 580 L DE MIST. SECA, DE CARREGAMENTO MEC. E TAMBOR REVERSIVEL, MOTOR ELETR., EXCL. OPERADOR (CI)</v>
          </cell>
          <cell r="C7034" t="str">
            <v>H</v>
          </cell>
        </row>
        <row r="7035">
          <cell r="A7035" t="str">
            <v>19.007.006-2</v>
          </cell>
          <cell r="B7035" t="str">
            <v>BETONEIRA P/ 580 L DE MIST. SECA, DE CARREGAMENTO MEC. E TAMBOR REVERSIVEL, MOTOR DIESEL, EXCL. OPERADOR (CP)</v>
          </cell>
          <cell r="C7035" t="str">
            <v>H</v>
          </cell>
        </row>
        <row r="7036">
          <cell r="A7036" t="str">
            <v>19.007.006-4</v>
          </cell>
          <cell r="B7036" t="str">
            <v>BETONEIRA P/ 580 L DE MIST. SECA, DE CARREGAMENTO MEC. E TAMBOR REVERSIVEL, MOTOR DIESEL, EXCL. OPERADOR (CI)</v>
          </cell>
          <cell r="C7036" t="str">
            <v>H</v>
          </cell>
        </row>
        <row r="7037">
          <cell r="A7037" t="str">
            <v>19.007.007-2</v>
          </cell>
          <cell r="B7037" t="str">
            <v>MISTURADOR HORIZ. DE CONCR. P/ 1000 L DE MIST. SECA, DE CARREGADOR AUTOMATICO, MOTOR ELETR. 15CV, EXCL. OPERADOR (CP)</v>
          </cell>
          <cell r="C7037" t="str">
            <v>H</v>
          </cell>
        </row>
        <row r="7038">
          <cell r="A7038" t="str">
            <v>19.007.007-4</v>
          </cell>
          <cell r="B7038" t="str">
            <v>MISTURADOR HORIZ. DE CONCR. P/ 1000 L DE MIST. SECA, DE CARREGADOR AUTOMATICO, MOTOR ELETR. 15CV, EXCL. OPERADOR (CI)</v>
          </cell>
          <cell r="C7038" t="str">
            <v>H</v>
          </cell>
        </row>
        <row r="7039">
          <cell r="A7039" t="str">
            <v>19.007.008-2</v>
          </cell>
          <cell r="B7039" t="str">
            <v>USINA DOSADORA E MISTURADORA DE AGREG. DE CONCR., C/SILO DECIM. P/ 50T, INCL. MAO-DE-OBRA P/ALIMENTACAO E OPER. (CP)</v>
          </cell>
          <cell r="C7039" t="str">
            <v>H</v>
          </cell>
        </row>
        <row r="7040">
          <cell r="A7040" t="str">
            <v>19.007.008-3</v>
          </cell>
          <cell r="B7040" t="str">
            <v>USINA DOSADORA E MISTURADORA DE AGREG. DE CONCR., C/SILO DECIM. P/ 50T, INCL. MAO-DE-OBRA P/ALIMENTACAO E OPER. (CF)</v>
          </cell>
          <cell r="C7040" t="str">
            <v>H</v>
          </cell>
        </row>
        <row r="7041">
          <cell r="A7041" t="str">
            <v>19.007.008-4</v>
          </cell>
          <cell r="B7041" t="str">
            <v>USINA DOSADORA E MISTURADORA DE AGREG. DE CONCR., C/SILO DECIM. P/ 50T, INCL. MAO-DE-OBRA P/ALIMENTACAO E OPER. (CI)</v>
          </cell>
          <cell r="C7041" t="str">
            <v>H</v>
          </cell>
        </row>
        <row r="7042">
          <cell r="A7042" t="str">
            <v>19.007.009-2</v>
          </cell>
          <cell r="B7042" t="str">
            <v>USINA DOSADORA E MISTURADORA DE AGREG. DE CONCR., C/SILO DECIM. P/ 100T, INCL. MAO-DE-OBRA P/ALIMENTACAO E OPER. (CP)</v>
          </cell>
          <cell r="C7042" t="str">
            <v>H</v>
          </cell>
        </row>
        <row r="7043">
          <cell r="A7043" t="str">
            <v>19.007.009-3</v>
          </cell>
          <cell r="B7043" t="str">
            <v>USINA DOSADORA E MISTURADORA DE AGREG. DE CONCR., C/SILO DECIM. P/ 100T, INCL. MAO-DE-OBRA P/ALIMENTACAO E OPER. (CF)</v>
          </cell>
          <cell r="C7043" t="str">
            <v>H</v>
          </cell>
        </row>
        <row r="7044">
          <cell r="A7044" t="str">
            <v>19.007.009-4</v>
          </cell>
          <cell r="B7044" t="str">
            <v>USINA DOSADORA E MISTURADORA DE AGREG. DE CONCR., C/SILO DECIM. P/ 100T, INCL. MAO-DE-OBRA P/ALIMENTACAO E OPER. (CI)</v>
          </cell>
          <cell r="C7044" t="str">
            <v>H</v>
          </cell>
        </row>
        <row r="7045">
          <cell r="A7045" t="str">
            <v>19.007.010-2</v>
          </cell>
          <cell r="B7045" t="str">
            <v>USINA DOSADORA E CLASSIFICADORA DE AGREG.DE CONCR.,C/SILO DEAGREG.C/40,00M3,INCL.MAO-DE-OBRA P/ALIMENTACAO E OPER. (CP)</v>
          </cell>
          <cell r="C7045" t="str">
            <v>H</v>
          </cell>
        </row>
        <row r="7046">
          <cell r="A7046" t="str">
            <v>19.007.010-3</v>
          </cell>
          <cell r="B7046" t="str">
            <v>USINA DOSADORA E CLASSIFICADORA DE AGREG.DE CONCR.,C/SILO DEAGREG.C/40,00M3,INCL.MAO-DE-OBRA P/ALIMENTACAO E OPER. (CF)</v>
          </cell>
          <cell r="C7046" t="str">
            <v>H</v>
          </cell>
        </row>
        <row r="7047">
          <cell r="A7047" t="str">
            <v>19.007.010-4</v>
          </cell>
          <cell r="B7047" t="str">
            <v>USINA DOSADORA E CLASSIFICADORA DE AGREG.DE CONCR.,C/SILO DEAGREG.C/40,00M3,INCL.MAO-DE-OBRA P/ALIMENTACAO E OPER. (CI)</v>
          </cell>
          <cell r="C7047" t="str">
            <v>H</v>
          </cell>
        </row>
        <row r="7048">
          <cell r="A7048" t="str">
            <v>19.007.011-2</v>
          </cell>
          <cell r="B7048" t="str">
            <v>USINA DOSADORA E CLASSIFICADORA DE AGREG.DE CONCR.,C/SILO DEAGREG.C/60,00M3,INCL.MAO-DE-OBRA P/ALIMENTACAO E OPER. (CP)</v>
          </cell>
          <cell r="C7048" t="str">
            <v>H</v>
          </cell>
        </row>
        <row r="7049">
          <cell r="A7049" t="str">
            <v>19.007.011-3</v>
          </cell>
          <cell r="B7049" t="str">
            <v>USINA DOSADORA E CLASSIFICADORA DE AGREG.DE CONCR.,C/SILO DEAGREG.C/60,00M3,INCL.MAO-DE-OBRA P/ALIMENTACAO E OPER. (CF)</v>
          </cell>
          <cell r="C7049" t="str">
            <v>H</v>
          </cell>
        </row>
        <row r="7050">
          <cell r="A7050" t="str">
            <v>19.007.011-4</v>
          </cell>
          <cell r="B7050" t="str">
            <v>USINA DOSADORA E CLASSIFICADORA DE AGREG.DE CONCR.,C/SILO DEAGREG.C/60,00M3,INCL.MAO-DE-OBRA P/ALIMENTACAO E OPER. (CI)</v>
          </cell>
          <cell r="C7050" t="str">
            <v>H</v>
          </cell>
        </row>
        <row r="7051">
          <cell r="A7051" t="str">
            <v>19.007.013-2</v>
          </cell>
          <cell r="B7051" t="str">
            <v>VIBRADOR DE IMERSAO, TUBO DE 48 X 480MM, C/MANGOTE DE 5,00MDE COMPR., MOTOR ELETR. 2CV, EXCL. OPERADOR (CP)</v>
          </cell>
          <cell r="C7051" t="str">
            <v>H</v>
          </cell>
        </row>
        <row r="7052">
          <cell r="A7052" t="str">
            <v>19.007.013-4</v>
          </cell>
          <cell r="B7052" t="str">
            <v>VIBRADOR DE IMERSAO, TUBO DE 48 X 480MM, C/MANGOTE DE 5,00MDE COMPR., MOTOR ELETR. 2CV, EXCL. OPERADOR (CI)</v>
          </cell>
          <cell r="C7052" t="str">
            <v>H</v>
          </cell>
        </row>
        <row r="7053">
          <cell r="A7053" t="str">
            <v>19.007.015-2</v>
          </cell>
          <cell r="B7053" t="str">
            <v>VIBRADOR DE IMERSAO, TUBO DE 48 X 480MM, C/MANGOTE DE 5,00MDE COMPR., MOTOR A GASOLINA 3,5CV, EXCL. OPERADOR (CP)</v>
          </cell>
          <cell r="C7053" t="str">
            <v>H</v>
          </cell>
        </row>
        <row r="7054">
          <cell r="A7054" t="str">
            <v>19.007.015-4</v>
          </cell>
          <cell r="B7054" t="str">
            <v>VIBRADOR DE IMERSAO, TUBO DE 48 X 480MM, C/MANGOTE DE 5,00MDE COMPR., MOTOR A GASOLINA 3,5CV, EXCL. OPERADOR (CI)</v>
          </cell>
          <cell r="C7054" t="str">
            <v>H</v>
          </cell>
        </row>
        <row r="7055">
          <cell r="A7055" t="str">
            <v>19.007.016-2</v>
          </cell>
          <cell r="B7055" t="str">
            <v>REGUA VIBRATORIA DUPLA, MOTOR A GASOLINA 3,4CV A 3600RPM, FREQUENCIA 3000RPM, EXCL. OPERADOR (CP)</v>
          </cell>
          <cell r="C7055" t="str">
            <v>H</v>
          </cell>
        </row>
        <row r="7056">
          <cell r="A7056" t="str">
            <v>19.007.016-4</v>
          </cell>
          <cell r="B7056" t="str">
            <v>REGUA VIBRATORIA DUPLA, MOTOR A GASOLINA 3,4CV A 3600RPM, FREQUENCIA 3000RPM, EXCL. OPERADOR (CI)</v>
          </cell>
          <cell r="C7056" t="str">
            <v>H</v>
          </cell>
        </row>
        <row r="7057">
          <cell r="A7057" t="str">
            <v>19.007.017-2</v>
          </cell>
          <cell r="B7057" t="str">
            <v>CONJUNTO P/PROJECAO DE CONCR. (CP)</v>
          </cell>
          <cell r="C7057" t="str">
            <v>H</v>
          </cell>
        </row>
        <row r="7058">
          <cell r="A7058" t="str">
            <v>19.007.017-3</v>
          </cell>
          <cell r="B7058" t="str">
            <v>CONJUNTO P/PROJECAO DE CONCR. (CF)</v>
          </cell>
          <cell r="C7058" t="str">
            <v>H</v>
          </cell>
        </row>
        <row r="7059">
          <cell r="A7059" t="str">
            <v>19.007.017-4</v>
          </cell>
          <cell r="B7059" t="str">
            <v>CONJUNTO P/PROJECAO DE CONCR. (CI)</v>
          </cell>
          <cell r="C7059" t="str">
            <v>H</v>
          </cell>
        </row>
        <row r="7060">
          <cell r="A7060" t="str">
            <v>19.007.025-2</v>
          </cell>
          <cell r="B7060" t="str">
            <v>BOMBA DE ARG., C/UN. MISTURADORA E BOMBEADORA ACOPLADAS P/ 900 A 4800 L DE MIST. SECA, MOTOR ELETR., EXCL. OPERADOR (CP)</v>
          </cell>
          <cell r="C7060" t="str">
            <v>H</v>
          </cell>
        </row>
        <row r="7061">
          <cell r="A7061" t="str">
            <v>19.007.025-4</v>
          </cell>
          <cell r="B7061" t="str">
            <v>BOMBA DE ARG., C/UN. MISTURADORA E BOMBEADORA ACOPLADAS P/ 900 A 4800 L DE MIST. SECA, MOTOR ELETR., EXCL. OPERADOR (CI)</v>
          </cell>
          <cell r="C7061" t="str">
            <v>H</v>
          </cell>
        </row>
        <row r="7062">
          <cell r="A7062" t="str">
            <v>19.007.999-0</v>
          </cell>
          <cell r="B7062" t="str">
            <v>INDICE 19.007.EQUIP.P/PREPAROS E LANCAM.</v>
          </cell>
          <cell r="C7062" t="str">
            <v>Y</v>
          </cell>
        </row>
        <row r="7063">
          <cell r="A7063" t="str">
            <v>19.008.001-2</v>
          </cell>
          <cell r="B7063" t="str">
            <v>BATE-ESTACA DE QUEDA SIMPLES C/MARTELO DE 0,8T ACIONADO A MOTOR DIESEL, INCL. CHEFE DE CRAVACAO E OPERADOR (CP)</v>
          </cell>
          <cell r="C7063" t="str">
            <v>H</v>
          </cell>
        </row>
        <row r="7064">
          <cell r="A7064" t="str">
            <v>19.008.001-3</v>
          </cell>
          <cell r="B7064" t="str">
            <v>BATE-ESTACA DE QUEDA SIMPLES C/MARTELO DE 0,8T ACIONADO A MOTOR DIESEL, INCL. CHEFE DE CRAVACAO E OPERADOR (CF)</v>
          </cell>
          <cell r="C7064" t="str">
            <v>H</v>
          </cell>
        </row>
        <row r="7065">
          <cell r="A7065" t="str">
            <v>19.008.001-4</v>
          </cell>
          <cell r="B7065" t="str">
            <v>BATE-ESTACA DE QUEDA SIMPLES C/MARTELO DE 0,8T ACIONADO A MOTOR DIESEL, INCL. CHEFE DE CRAVACAO E OPERACAO (CI)</v>
          </cell>
          <cell r="C7065" t="str">
            <v>H</v>
          </cell>
        </row>
        <row r="7066">
          <cell r="A7066" t="str">
            <v>19.008.002-2</v>
          </cell>
          <cell r="B7066" t="str">
            <v>BATE-ESTACA DE QUEDA SIMPLES C/MARTELO DE 2,2T, INCL. CHEFEDE CRAVACAO, OPERADOR DE MAQ. E AUXILIAR DE OPER. (CP)</v>
          </cell>
          <cell r="C7066" t="str">
            <v>H</v>
          </cell>
        </row>
        <row r="7067">
          <cell r="A7067" t="str">
            <v>19.008.002-3</v>
          </cell>
          <cell r="B7067" t="str">
            <v>BATE-ESTACA DE QUEDA SIMPLES C/MARTELO DE 2,2T, INCL. CHEFEDE CRAVACAO, OPERADOR DE MAQ. E AUXILIAR DE OPER. (CF)</v>
          </cell>
          <cell r="C7067" t="str">
            <v>H</v>
          </cell>
        </row>
        <row r="7068">
          <cell r="A7068" t="str">
            <v>19.008.002-4</v>
          </cell>
          <cell r="B7068" t="str">
            <v>BATE-ESTACA DE QUEDA SIMPLES C/MARTELO DE 2,2T, INCL. CHEFEDE CRAVACAO, OPERADOR DE MAQ. E AUXILIAR DE OPER. (CI)</v>
          </cell>
          <cell r="C7068" t="str">
            <v>H</v>
          </cell>
        </row>
        <row r="7069">
          <cell r="A7069" t="str">
            <v>19.008.003-2</v>
          </cell>
          <cell r="B7069" t="str">
            <v>BATE-ESTACA DE QUEDA LIVRE SIMPLES, MARTELO ATE 3T, INCL. CHEFE DE CRAVACAO, OPERADOR DE MAQ. E AUXILIARES DE OPER. (CP)</v>
          </cell>
          <cell r="C7069" t="str">
            <v>H</v>
          </cell>
        </row>
        <row r="7070">
          <cell r="A7070" t="str">
            <v>19.008.003-3</v>
          </cell>
          <cell r="B7070" t="str">
            <v>BATE-ESTACA DE QUEDA LIVRE SIMPLES, MARTELO ATE 3T, INCL. CHEFE DE CRAVACAO, OPERADOR DE MAQ. E AUXILIARES DE OPER. (CF)</v>
          </cell>
          <cell r="C7070" t="str">
            <v>H</v>
          </cell>
        </row>
        <row r="7071">
          <cell r="A7071" t="str">
            <v>19.008.003-4</v>
          </cell>
          <cell r="B7071" t="str">
            <v>BATE-ESTACA DE QUEDA LIVRE SIMPLES, MARTELO ATE 3T, INCL. CHEFE DE CRAVACAO, OPERADOR DE MAQ. E AUXILIARES DE OPER. (CI)</v>
          </cell>
          <cell r="C7071" t="str">
            <v>H</v>
          </cell>
        </row>
        <row r="7072">
          <cell r="A7072" t="str">
            <v>19.008.004-2</v>
          </cell>
          <cell r="B7072" t="str">
            <v>BATE-ESTACAS P/EXEC. "IN SITU", P/ESTACAS C/DIAM. ATE 700MM,INCL. CHEFE DE OPER., OPERADOR DE MAQ. E 2 AUXILIARES (CP)</v>
          </cell>
          <cell r="C7072" t="str">
            <v>H</v>
          </cell>
        </row>
        <row r="7073">
          <cell r="A7073" t="str">
            <v>19.008.004-3</v>
          </cell>
          <cell r="B7073" t="str">
            <v>BATE-ESTACAS P/EXEC. "IN SITU", P/ESTACAS C/DIAM. ATE 700MM,INCL. CHEFE DE OPER., OPERADOR DE MAQ. E 2 AUXILIARES (CF)</v>
          </cell>
          <cell r="C7073" t="str">
            <v>H</v>
          </cell>
        </row>
        <row r="7074">
          <cell r="A7074" t="str">
            <v>19.008.004-4</v>
          </cell>
          <cell r="B7074" t="str">
            <v>BATE-ESTACAS P/EXEC. "IN SITU", P/ESTACAS C/DIAM. ATE 700MM,INCL. CHEFE DE OPER., OPERADOR DE MAQ. E 2 AUXILIARES (CI)</v>
          </cell>
          <cell r="C7074" t="str">
            <v>H</v>
          </cell>
        </row>
        <row r="7075">
          <cell r="A7075" t="str">
            <v>19.008.005-2</v>
          </cell>
          <cell r="B7075" t="str">
            <v>BATE-ESTACAS P/EXEC. "IN SITU", P/ESTACAS C/DIAM. ATE 700MM,INCL. CHEFE DE OPER., OPERADOR DE MAQ. E 3 AUXILIARES (CP)</v>
          </cell>
          <cell r="C7075" t="str">
            <v>H</v>
          </cell>
        </row>
        <row r="7076">
          <cell r="A7076" t="str">
            <v>19.008.005-3</v>
          </cell>
          <cell r="B7076" t="str">
            <v>BATE-ESTACAS P/EXEC. "IN SITU", P/ESTACAS C/DIAM. ATE 700MM,INCL. CHEFE DE OPER., OPERADOR DE MAQ. E 3 AUXILIARES (CF)</v>
          </cell>
          <cell r="C7076" t="str">
            <v>H</v>
          </cell>
        </row>
        <row r="7077">
          <cell r="A7077" t="str">
            <v>19.008.005-4</v>
          </cell>
          <cell r="B7077" t="str">
            <v>BATE-ESTACAS P/EXEC. "IN SITU", P/ESTACAS C/DIAM. ATE 700MM,INCL. CHEFE DE OPER., OPERADOR DE MAQ. E 3 AUXILIARES (CI)</v>
          </cell>
          <cell r="C7077" t="str">
            <v>H</v>
          </cell>
        </row>
        <row r="7078">
          <cell r="A7078" t="str">
            <v>19.008.010-2</v>
          </cell>
          <cell r="B7078" t="str">
            <v>CAMPANULA P/TUBULAO PNEUMATICO P/PRESSAO DE SERV. 2,5KG/CM2,VELOC. 10 A 12M/MIN, EXCL. OPERADOR (CP)</v>
          </cell>
          <cell r="C7078" t="str">
            <v>H</v>
          </cell>
        </row>
        <row r="7079">
          <cell r="A7079" t="str">
            <v>19.008.010-4</v>
          </cell>
          <cell r="B7079" t="str">
            <v>CAMPANULA P/TUBULAO PNEUMATICO P/PRESSAO DE SERV. 2,5KG/CM2,VELOC. 10 A 12M/MIN, EXCL. OPERADOR (CI)</v>
          </cell>
          <cell r="C7079" t="str">
            <v>H</v>
          </cell>
        </row>
        <row r="7080">
          <cell r="A7080" t="str">
            <v>19.008.999-0</v>
          </cell>
          <cell r="B7080" t="str">
            <v>INDICE 19.008.EQUIP.CAVACAO ESTACAS E TUBULACOES</v>
          </cell>
        </row>
        <row r="7081">
          <cell r="A7081" t="str">
            <v>19.009.001-2</v>
          </cell>
          <cell r="B7081" t="str">
            <v>MOTO-BOMBA SOBRE RODAS, C/BOMBA CENTRIFUGA AUTO-ESCORVANTE DE ROTOR ABERTO, MOTOR A GASOLINA 3,7CV, EXCL. OPERADOR (CP)</v>
          </cell>
          <cell r="C7081" t="str">
            <v>H</v>
          </cell>
        </row>
        <row r="7082">
          <cell r="A7082" t="str">
            <v>19.009.001-4</v>
          </cell>
          <cell r="B7082" t="str">
            <v>MOTO-BOMBA SOBRE RODAS, C/BOMBA CENTRIFUGA AUTO-ESCORVANTE DE ROTOR ABERTO, MOTOR A GASOLINA 3,7CV, EXCL. OPERADOR (CI)</v>
          </cell>
          <cell r="C7082" t="str">
            <v>H</v>
          </cell>
        </row>
        <row r="7083">
          <cell r="A7083" t="str">
            <v>19.009.002-2</v>
          </cell>
          <cell r="B7083" t="str">
            <v>MOTO-BOMBA SOBRE RODAS, C/BOMBA CENTRIFUGA AUTO-ESCORVANTE DE ROTOR ABERTO, MOTOR A GASOLINA 6CV, EXCL. OPERADOR (CP)</v>
          </cell>
          <cell r="C7083" t="str">
            <v>H</v>
          </cell>
        </row>
        <row r="7084">
          <cell r="A7084" t="str">
            <v>19.009.002-4</v>
          </cell>
          <cell r="B7084" t="str">
            <v>MOTO-BOMBA SOBRE RODAS, C/BOMBA CENTRIFUGA AUTO-ESCORVANTE DE ROTOR ABERTO, MOTOR A GASOLINA 6CV, EXCL. OPERADOR (CI)</v>
          </cell>
          <cell r="C7084" t="str">
            <v>H</v>
          </cell>
        </row>
        <row r="7085">
          <cell r="A7085" t="str">
            <v>19.009.003-2</v>
          </cell>
          <cell r="B7085" t="str">
            <v>MOTO-BOMBA SOBRE RODAS, C/BOMBA CENTRIFUGA AUTO-ESCORVANTE DE ROTOR ABERTO, MOTOR A GASOLINA 3,7CV, EXCL. OPERADOR (CP)</v>
          </cell>
          <cell r="C7085" t="str">
            <v>H</v>
          </cell>
        </row>
        <row r="7086">
          <cell r="A7086" t="str">
            <v>19.009.003-4</v>
          </cell>
          <cell r="B7086" t="str">
            <v>MOTO-BOMBA SOBRE RODAS, C/BOMBA CENTRIFUGA AUTO-ESCORVANTE DE ROTOR ABERTO, MOTOR A GASOLINA 3,7CV, EXCL. OPERADOR (CI)</v>
          </cell>
          <cell r="C7086" t="str">
            <v>H</v>
          </cell>
        </row>
        <row r="7087">
          <cell r="A7087" t="str">
            <v>19.009.004-2</v>
          </cell>
          <cell r="B7087" t="str">
            <v>MOTO-BOMBA SOBRE RODAS, C/BOMBA CENTRIFUGA AUTO-ESCORVANTE DE ROTOR ABERTO, MOTOR A GASOLINA 10,5CV, EXCL. OPERADOR (CP)</v>
          </cell>
          <cell r="C7087" t="str">
            <v>H</v>
          </cell>
        </row>
        <row r="7088">
          <cell r="A7088" t="str">
            <v>19.009.004-4</v>
          </cell>
          <cell r="B7088" t="str">
            <v>MOTO-BOMBA SOBRE RODAS, C/BOMBA CENTRIFUGA AUTO-ESCORVANTE DE ROTOR ABERTO, MOTOR A GASOLINA 10,5CV, EXCL. OPERADOR (CI)</v>
          </cell>
          <cell r="C7088" t="str">
            <v>H</v>
          </cell>
        </row>
        <row r="7089">
          <cell r="A7089" t="str">
            <v>19.009.005-2</v>
          </cell>
          <cell r="B7089" t="str">
            <v>MOTO-BOMBA SOBRE RODAS, C/BOMBA CENTRIFUGA AUTO-ESCORVANTE DE ROTOR ABERTO, MOTOR A GASOLINA 12,5CV, EXCL. OPERADOR (CP)</v>
          </cell>
          <cell r="C7089" t="str">
            <v>H</v>
          </cell>
        </row>
        <row r="7090">
          <cell r="A7090" t="str">
            <v>19.009.005-4</v>
          </cell>
          <cell r="B7090" t="str">
            <v>MOTO-BOMBA SOBRE RODAS, C/BOMBA CENTRIFUGA AUTO-ESCORVANTE DE ROTOR ABERTO, MOTOR A GASOLINA 12,5CV, EXCL. OPERADOR (CI)</v>
          </cell>
          <cell r="C7090" t="str">
            <v>H</v>
          </cell>
        </row>
        <row r="7091">
          <cell r="A7091" t="str">
            <v>19.009.008-2</v>
          </cell>
          <cell r="B7091" t="str">
            <v>BOMBA SUBMERSA, MOTOR ELETR. 5CV, P/POCOS PROFUNDOS, EXCL. OPERADOR (CP)</v>
          </cell>
          <cell r="C7091" t="str">
            <v>H</v>
          </cell>
        </row>
        <row r="7092">
          <cell r="A7092" t="str">
            <v>19.009.008-4</v>
          </cell>
          <cell r="B7092" t="str">
            <v>BOMBA SUBMERSA, MOTOR ELETR. 5CV, P/POCOS PROFUNDOS, EXCL. OPERADOR (CI)</v>
          </cell>
          <cell r="C7092" t="str">
            <v>H</v>
          </cell>
        </row>
        <row r="7093">
          <cell r="A7093" t="str">
            <v>19.009.010-2</v>
          </cell>
          <cell r="B7093" t="str">
            <v>BOMBA CENTRIFUGA SUBMERSIVEL, MOTOR ELETR. 6CV A 3450RPM, EXCL. OPERADOR, MANGUEIRA, CABOS E COMANDOS (CP)</v>
          </cell>
          <cell r="C7093" t="str">
            <v>H</v>
          </cell>
        </row>
        <row r="7094">
          <cell r="A7094" t="str">
            <v>19.009.010-4</v>
          </cell>
          <cell r="B7094" t="str">
            <v>BOMBA CENTRIFUGA SUBMERSIVEL, MOTOR ELETR. 6CV A 3450RPM, EXCL. OPERADOR, MANGUEIRA, CABOS E COMANDOS (CI)</v>
          </cell>
          <cell r="C7094" t="str">
            <v>H</v>
          </cell>
        </row>
        <row r="7095">
          <cell r="A7095" t="str">
            <v>19.009.999-0</v>
          </cell>
          <cell r="B7095" t="str">
            <v>INDICE 19.009.EQUIPAMENTOS P/ ESGOTAMENTO -AGUA</v>
          </cell>
        </row>
        <row r="7096">
          <cell r="A7096" t="str">
            <v>19.010.002-2</v>
          </cell>
          <cell r="B7096" t="str">
            <v>EQUIPAMENTO P/LIMP. E DESOBSTRUCAO DE GALERIAS DE ESGOTO E AGUAS PLUVIAIS, C/CACAMBAS E 60 VARETAS, EXCL. OPERADOR (CP)</v>
          </cell>
          <cell r="C7096" t="str">
            <v>H</v>
          </cell>
        </row>
        <row r="7097">
          <cell r="A7097" t="str">
            <v>19.010.002-3</v>
          </cell>
          <cell r="B7097" t="str">
            <v>EQUIPAMENTO P/LIMP. E DESOBSTRUCAO DE GALERIAS DE ESGOTO E AGUAS PLUVIAIS, C/CACAMBAS E 60 VARETAS, EXCL. OPERADOR (CF)</v>
          </cell>
          <cell r="C7097" t="str">
            <v>H</v>
          </cell>
        </row>
        <row r="7098">
          <cell r="A7098" t="str">
            <v>19.010.002-4</v>
          </cell>
          <cell r="B7098" t="str">
            <v>EQUIPAMENTO P/LIMP. E DESOBSTRUCAO DE GALERIAS DE ESGOTO E AGUAS PLUVIAIS, C/CACAMBAS E 60 VARETAS, EXCL. OPERADOR (CI)</v>
          </cell>
          <cell r="C7098" t="str">
            <v>H</v>
          </cell>
        </row>
        <row r="7099">
          <cell r="A7099" t="str">
            <v>19.010.006-2</v>
          </cell>
          <cell r="B7099" t="str">
            <v>DRAGA FLUTUANTE, DE SUCCAO E RECALQUE 12", C/BOMBA DE RECALQUE 480CV E OUTRA 170CV, INCL. EQUIPE DE OPER. (CP)</v>
          </cell>
          <cell r="C7099" t="str">
            <v>H</v>
          </cell>
        </row>
        <row r="7100">
          <cell r="A7100" t="str">
            <v>19.010.006-3</v>
          </cell>
          <cell r="B7100" t="str">
            <v>DRAGA FLUTUANTE, DE SUCCAO E RECALQUE 12", C/BOMBA DE RECALQUE 480CV E OUTRA 170CV, INCL. EQUIPE DE OPER. (CF)</v>
          </cell>
          <cell r="C7100" t="str">
            <v>H</v>
          </cell>
        </row>
        <row r="7101">
          <cell r="A7101" t="str">
            <v>19.010.006-4</v>
          </cell>
          <cell r="B7101" t="str">
            <v>DRAGA FLUTUANTE, DE SUCCAO E RECALQUE 12", C/BOMBA DE RECALQUE 480CV E OUTRA 170CV, INCL. EQUIPE DE OPER. (CI)</v>
          </cell>
          <cell r="C7101" t="str">
            <v>H</v>
          </cell>
        </row>
        <row r="7102">
          <cell r="A7102" t="str">
            <v>19.010.015-2</v>
          </cell>
          <cell r="B7102" t="str">
            <v>ESCAVADEIRA SOBRE ESTEIRAS, CLAM-SHELL, C/CACAMBA 0,38M3, MOTOR DIESEL 84CV, INCL. OPERADOR E AUXILIAR (CP)</v>
          </cell>
          <cell r="C7102" t="str">
            <v>H</v>
          </cell>
        </row>
        <row r="7103">
          <cell r="A7103" t="str">
            <v>19.010.015-3</v>
          </cell>
          <cell r="B7103" t="str">
            <v>ESCAVADEIRA SOBRE ESTEIRAS, CLAM-SHELL, C/CACAMBA 0,38M3, MOTOR DIESEL 84CV, INCL. OPERADOR E AUXILIAR (CF)</v>
          </cell>
          <cell r="C7103" t="str">
            <v>H</v>
          </cell>
        </row>
        <row r="7104">
          <cell r="A7104" t="str">
            <v>19.010.015-4</v>
          </cell>
          <cell r="B7104" t="str">
            <v>ESCAVADEIRA SOBRE ESTEIRAS, CLAM-SHELL, C/CACAMBA 0,38M3, MOTOR DIESEL 84CV, INCL. OPERADOR E AUXILIAR (CI)</v>
          </cell>
          <cell r="C7104" t="str">
            <v>H</v>
          </cell>
        </row>
        <row r="7105">
          <cell r="A7105" t="str">
            <v>19.010.016-2</v>
          </cell>
          <cell r="B7105" t="str">
            <v>ESCAVADEIRA SOBRE ESTEIRAS, DRAGLINE, C/CACAMBA 0,57M3, MOTOR DIESEL 84CV, INCL. OPERADOR E AUXILIAR (CP)</v>
          </cell>
          <cell r="C7105" t="str">
            <v>H</v>
          </cell>
        </row>
        <row r="7106">
          <cell r="A7106" t="str">
            <v>19.010.016-3</v>
          </cell>
          <cell r="B7106" t="str">
            <v>ESCAVADEIRA SOBRE ESTEIRAS, DRAGLINE, C/CACAMBA 0,57M3, MOTOR DIESEL 84CV, INCL. OPERADOR E AUXILIAR (CF)</v>
          </cell>
          <cell r="C7106" t="str">
            <v>H</v>
          </cell>
        </row>
        <row r="7107">
          <cell r="A7107" t="str">
            <v>19.010.016-4</v>
          </cell>
          <cell r="B7107" t="str">
            <v>ESCAVADEIRA SOBRE ESTEIRAS, DRAGLINE, C/CACAMBA 0,57M3, MOTOR DIESEL 84CV, INCL. OPERADOR E AUXILIAR (CI)</v>
          </cell>
          <cell r="C7107" t="str">
            <v>H</v>
          </cell>
        </row>
        <row r="7108">
          <cell r="A7108" t="str">
            <v>19.010.017-2</v>
          </cell>
          <cell r="B7108" t="str">
            <v>ESCAVADEIRA SOBRE ESTEIRAS, DRAGLINE OU CLAM-SHELL, C/CACAMBA 0,76M3, MOTOR DIESEL 84CV, INCL. OPERADOR E AUXILIAR (CP)</v>
          </cell>
          <cell r="C7108" t="str">
            <v>H</v>
          </cell>
        </row>
        <row r="7109">
          <cell r="A7109" t="str">
            <v>19.010.017-3</v>
          </cell>
          <cell r="B7109" t="str">
            <v>ESCAVADEIRA SOBRE ESTEIRAS, DRAGLINE OU CLAM-SHELL, C/CACAMBA 0,76M3, MOTOR DIESEL 84CV, INCL. OPERADOR E AUXILIAR (CF)</v>
          </cell>
          <cell r="C7109" t="str">
            <v>H</v>
          </cell>
        </row>
        <row r="7110">
          <cell r="A7110" t="str">
            <v>19.010.017-4</v>
          </cell>
          <cell r="B7110" t="str">
            <v>ESCAVADEIRA SOBRE ESTEIRAS, DRAGLINE OU CLAM-SHELL, C/CACAMBA 0,76M3, MOTOR DIESEL 84CV, INCL. OPERADOR E AUXILIAR (CI)</v>
          </cell>
          <cell r="C7110" t="str">
            <v>H</v>
          </cell>
        </row>
        <row r="7111">
          <cell r="A7111" t="str">
            <v>19.010.018-2</v>
          </cell>
          <cell r="B7111" t="str">
            <v>ESCAVADEIRA SOBRE ESTEIRAS, CLAM-SHELL, C/CACAMBA 0,96M3, MOTOR DIESEL 84CV, INCL. OPERADOR E AUXILIAR (CP)</v>
          </cell>
          <cell r="C7111" t="str">
            <v>H</v>
          </cell>
        </row>
        <row r="7112">
          <cell r="A7112" t="str">
            <v>19.010.018-3</v>
          </cell>
          <cell r="B7112" t="str">
            <v>ESCAVADEIRA SOBRE ESTEIRAS, CLAM-SHELL, C/CACAMBA 0,96M3, MOTOR DIESEL 84CV, INCL. OPERADOR E AUXILIAR (CF)</v>
          </cell>
          <cell r="C7112" t="str">
            <v>H</v>
          </cell>
        </row>
        <row r="7113">
          <cell r="A7113" t="str">
            <v>19.010.018-4</v>
          </cell>
          <cell r="B7113" t="str">
            <v>ESCAVADEIRA SOBRE ESTEIRAS, CLAM-SHELL, C/CACAMBA 0,96M3, MOTOR DIESEL 84CV, INCL. OPERADOR E AUXILIAR (CI)</v>
          </cell>
          <cell r="C7113" t="str">
            <v>H</v>
          </cell>
        </row>
        <row r="7114">
          <cell r="A7114" t="str">
            <v>19.010.020-2</v>
          </cell>
          <cell r="B7114" t="str">
            <v>CUSTO HORARIO DE EQUIP. DE JATO D'AGUA DE ALTA PRESSAO, INCL. EQUIPE DE OPER.</v>
          </cell>
          <cell r="C7114" t="str">
            <v>H</v>
          </cell>
        </row>
        <row r="7115">
          <cell r="A7115" t="str">
            <v>19.010.025-2</v>
          </cell>
          <cell r="B7115" t="str">
            <v>CUSTO HORARIO DE EQUIP. COMBINADO DE JATO D'AGUA DE ALTA PRESSAO C/SUCCAO P/ACAO DE VACUO, INCL. EQUIPE DE OPER.</v>
          </cell>
          <cell r="C7115" t="str">
            <v>H</v>
          </cell>
        </row>
        <row r="7116">
          <cell r="A7116" t="str">
            <v>19.010.030-2</v>
          </cell>
          <cell r="B7116" t="str">
            <v>CUSTO HORARIO DE EQUIP. DE SUCCAO P/EXAUSTOR DE ALTA POTENCIA, C/CAPAC. DE ARMAZENAR 12,00M3, INCL. EQUIPE DE OPER.</v>
          </cell>
          <cell r="C7116" t="str">
            <v>H</v>
          </cell>
        </row>
        <row r="7117">
          <cell r="A7117" t="str">
            <v>19.010.031-2</v>
          </cell>
          <cell r="B7117" t="str">
            <v>CUSTO HORARIO DE EQUIP. DE SUCCAO P/EXAUSTOR DE ALTA POTENCIA, C/CAPAC. DE ARMAZENAR 8,60M3, INCL. EQUIPE DE OPER.</v>
          </cell>
          <cell r="C7117" t="str">
            <v>H</v>
          </cell>
        </row>
        <row r="7118">
          <cell r="A7118" t="str">
            <v>19.010.040-2</v>
          </cell>
          <cell r="B7118" t="str">
            <v>CUSTO HORARIO DE EQUIP. HIDROJATO CONJUG. C/SUCCAO ATRAVES DE VACUO, INCL. EQUIPE DE OPER.</v>
          </cell>
          <cell r="C7118" t="str">
            <v>H</v>
          </cell>
        </row>
        <row r="7119">
          <cell r="A7119" t="str">
            <v>19.010.999-0</v>
          </cell>
          <cell r="B7119" t="str">
            <v>INDICE 19.010.EQUIPAMENTOS P/DESOBSTRUCAO</v>
          </cell>
        </row>
        <row r="7120">
          <cell r="A7120" t="str">
            <v>19.011.002-2</v>
          </cell>
          <cell r="B7120" t="str">
            <v>COMPRESSOR DE AR, PORTATIL E REBOCAVEL, PRESSAO DE TRAB. 102PSI, DESC. 170PCM, MOTOR DIESEL 40CV, EXCL. OPERADOR (CP)</v>
          </cell>
          <cell r="C7120" t="str">
            <v>H</v>
          </cell>
        </row>
        <row r="7121">
          <cell r="A7121" t="str">
            <v>19.011.002-3</v>
          </cell>
          <cell r="B7121" t="str">
            <v>COMPRESSOR DE AR, PORTATIL E REBOCAVEL, PRESSAO DE TRAB. 102PSI, DESC. 170PCM, MOTOR DIESEL 40CV, EXCL. OPERADOR (CF)</v>
          </cell>
          <cell r="C7121" t="str">
            <v>H</v>
          </cell>
        </row>
        <row r="7122">
          <cell r="A7122" t="str">
            <v>19.011.002-4</v>
          </cell>
          <cell r="B7122" t="str">
            <v>COMPRESSOR DE AR, PORTATIL E REBOCAVEL, PRESSAO DE TRAB. 102PSI, DESC. 170PCM, MOTOR DIESEL 40CV, EXCL. OPERADOR (CI)</v>
          </cell>
          <cell r="C7122" t="str">
            <v>H</v>
          </cell>
        </row>
        <row r="7123">
          <cell r="A7123" t="str">
            <v>19.011.003-2</v>
          </cell>
          <cell r="B7123" t="str">
            <v>COMPRESSOR DE AR, PORTATIL E REBOCAVEL, PRESSAO DE TRAB. 102PSI, DESC. 250PCM, MOTOR DIESEL 77CV, EXCL. OPERADOR (CP)</v>
          </cell>
          <cell r="C7123" t="str">
            <v>H</v>
          </cell>
        </row>
        <row r="7124">
          <cell r="A7124" t="str">
            <v>19.011.003-3</v>
          </cell>
          <cell r="B7124" t="str">
            <v>COMPRESSOR DE AR, PORTATIL E REBOCAVEL, PRESSAO DE TRAB. 102PSI, DESC. 250PCM, MOTOR DIESEL 77CV, EXCL. OPERADOR (CF)</v>
          </cell>
          <cell r="C7124" t="str">
            <v>H</v>
          </cell>
        </row>
        <row r="7125">
          <cell r="A7125" t="str">
            <v>19.011.003-4</v>
          </cell>
          <cell r="B7125" t="str">
            <v>COMPRESSOR DE AR, PORTATIL E REBOCAVEL, PRESSAO DE TRAB. 102PSI, DESC. 250PCM, MOTOR DIESEL 77CV, EXCL. OPERADOR (CI)</v>
          </cell>
          <cell r="C7125" t="str">
            <v>H</v>
          </cell>
        </row>
        <row r="7126">
          <cell r="A7126" t="str">
            <v>19.011.004-2</v>
          </cell>
          <cell r="B7126" t="str">
            <v>COMPRESSOR DE AR, PORTATIL E REBOCAVEL, PRESSAO DE TRAB. 102PSI, DESC. 335PCM, MOTOR DIESEL 108CV, EXCL. OPERADOR (CP)</v>
          </cell>
          <cell r="C7126" t="str">
            <v>H</v>
          </cell>
        </row>
        <row r="7127">
          <cell r="A7127" t="str">
            <v>19.011.004-3</v>
          </cell>
          <cell r="B7127" t="str">
            <v>COMPRESSOR DE AR, PORTATIL E REBOCAVEL, PRESSAO DE TRAB. 102PSI, DESC. 335PCM, MOTOR DIESEL 108CV, EXCL. OPERADOR (CF)</v>
          </cell>
          <cell r="C7127" t="str">
            <v>H</v>
          </cell>
        </row>
        <row r="7128">
          <cell r="A7128" t="str">
            <v>19.011.004-4</v>
          </cell>
          <cell r="B7128" t="str">
            <v>COMPRESSOR DE AR, PORTATIL E REBOCAVEL, PRESSAO DE TRAB. 102PSI, DESC. 335PCM, MOTOR DIESEL 108CV, EXCL. OPERADOR (CI)</v>
          </cell>
          <cell r="C7128" t="str">
            <v>H</v>
          </cell>
        </row>
        <row r="7129">
          <cell r="A7129" t="str">
            <v>19.011.005-2</v>
          </cell>
          <cell r="B7129" t="str">
            <v>COMPRESSOR DE AR, ESTACIONARIO, DESC. 18,40M3/MIN E 668PCM,MOTOR ELETR. 175CV (129KW), EXCL. OPERADOR (CP)</v>
          </cell>
          <cell r="C7129" t="str">
            <v>H</v>
          </cell>
        </row>
        <row r="7130">
          <cell r="A7130" t="str">
            <v>19.011.005-3</v>
          </cell>
          <cell r="B7130" t="str">
            <v>COMPRESSOR DE AR, ESTACIONARIO, DESC. 18,40M3/MIN E 668PCM,MOTOR ELETR. 175CV (129KW), EXCL. OPERADOR (CF)</v>
          </cell>
          <cell r="C7130" t="str">
            <v>H</v>
          </cell>
        </row>
        <row r="7131">
          <cell r="A7131" t="str">
            <v>19.011.005-4</v>
          </cell>
          <cell r="B7131" t="str">
            <v>COMPRESSOR DE AR, ESTACIONARIO, DESC. 18,40M3/MIN E 668PCM,MOTOR ELETR. 175CV (129KW), EXCL. OPERADOR (CI)</v>
          </cell>
          <cell r="C7131" t="str">
            <v>H</v>
          </cell>
        </row>
        <row r="7132">
          <cell r="A7132" t="str">
            <v>19.011.006-2</v>
          </cell>
          <cell r="B7132" t="str">
            <v>GRUPO GERADOR C/POTENCIA 1450W/110V C.A OU 12V C.C., MOTOR AGASOLINA 3,4HP, REFRIGERADO A AR, EXCL. OPERADOR (CP)</v>
          </cell>
          <cell r="C7132" t="str">
            <v>H</v>
          </cell>
        </row>
        <row r="7133">
          <cell r="A7133" t="str">
            <v>19.011.006-3</v>
          </cell>
          <cell r="B7133" t="str">
            <v>GRUPO GERADOR C/POTENCIA 1450W/110V C.A OU 12V C.C., MOTOR AGASOLINA 3,4HP, REFRIGERADO A AR, EXCL. OPERADOR (CF)</v>
          </cell>
          <cell r="C7133" t="str">
            <v>H</v>
          </cell>
        </row>
        <row r="7134">
          <cell r="A7134" t="str">
            <v>19.011.006-4</v>
          </cell>
          <cell r="B7134" t="str">
            <v>GRUPO GERADOR C/POTENCIA 1450W/110V C.A OU 12V C.C., MOTOR AGASOLINA 3,4HP, REFRIGERADO A AR, EXCL. OPERADOR (CI)</v>
          </cell>
          <cell r="C7134" t="str">
            <v>H</v>
          </cell>
        </row>
        <row r="7135">
          <cell r="A7135" t="str">
            <v>19.011.007-2</v>
          </cell>
          <cell r="B7135" t="str">
            <v>GRUPO GERADOR, TRANSPORTAVEL SOBRE RODAS, DE 60/66KVA, MOTORDIESEL 85CV, EXCL. OPERADOR (CP)</v>
          </cell>
          <cell r="C7135" t="str">
            <v>H</v>
          </cell>
        </row>
        <row r="7136">
          <cell r="A7136" t="str">
            <v>19.011.007-3</v>
          </cell>
          <cell r="B7136" t="str">
            <v>GRUPO GERADOR, TRANSPORTAVEL SOBRE RODAS, DE 60/66KVA, MOTORDIESEL 85CV, EXCL. OPERADOR (CF)</v>
          </cell>
          <cell r="C7136" t="str">
            <v>H</v>
          </cell>
        </row>
        <row r="7137">
          <cell r="A7137" t="str">
            <v>19.011.007-4</v>
          </cell>
          <cell r="B7137" t="str">
            <v>GRUPO GERADOR, TRANSPORTAVEL SOBRE RODAS, DE 60/66KVA, MOTORDIESEL 85CV, EXCL. OPERADOR (CI)</v>
          </cell>
          <cell r="C7137" t="str">
            <v>H</v>
          </cell>
        </row>
        <row r="7138">
          <cell r="A7138" t="str">
            <v>19.011.009-2</v>
          </cell>
          <cell r="B7138" t="str">
            <v>GRUPO GERADOR, ESTACIONARIO, C/ALTERNADOR, DE 125/145KVA, MOTOR DIESEL 165CV, EXCL. OPERADOR (CP)</v>
          </cell>
          <cell r="C7138" t="str">
            <v>H</v>
          </cell>
        </row>
        <row r="7139">
          <cell r="A7139" t="str">
            <v>19.011.009-3</v>
          </cell>
          <cell r="B7139" t="str">
            <v>GRUPO GERADOR, ESTACIONARIO, C/ALTERNADOR, DE 125/145KVA, MOTOR DIESEL 165CV, EXCL. OPERADOR (CF)</v>
          </cell>
          <cell r="C7139" t="str">
            <v>H</v>
          </cell>
        </row>
        <row r="7140">
          <cell r="A7140" t="str">
            <v>19.011.009-4</v>
          </cell>
          <cell r="B7140" t="str">
            <v>GRUPO GERADOR, ESTACIONARIO, C/ALTERNADOR, DE 125/145KVA, MOTOR DIESEL 165CV, EXCL. OPERADOR (CI)</v>
          </cell>
          <cell r="C7140" t="str">
            <v>H</v>
          </cell>
        </row>
        <row r="7141">
          <cell r="A7141" t="str">
            <v>19.011.010-2</v>
          </cell>
          <cell r="B7141" t="str">
            <v>MAQUINA DE SOLDA A ARCO, 375A, MOTOR ELETR., EXCL. OPERADOR(CP)</v>
          </cell>
          <cell r="C7141" t="str">
            <v>H</v>
          </cell>
        </row>
        <row r="7142">
          <cell r="A7142" t="str">
            <v>19.011.010-3</v>
          </cell>
          <cell r="B7142" t="str">
            <v>MAQUINA DE SOLDA A ARCO, 375A, MOTOR ELETR., EXCL. OPERADOR(CF)</v>
          </cell>
          <cell r="C7142" t="str">
            <v>H</v>
          </cell>
        </row>
        <row r="7143">
          <cell r="A7143" t="str">
            <v>19.011.010-4</v>
          </cell>
          <cell r="B7143" t="str">
            <v>MAQUINA DE SOLDA A ARCO, 375A, MOTOR ELETR., EXCL. OPERADOR(CI)</v>
          </cell>
          <cell r="C7143" t="str">
            <v>H</v>
          </cell>
        </row>
        <row r="7144">
          <cell r="A7144" t="str">
            <v>19.011.011-2</v>
          </cell>
          <cell r="B7144" t="str">
            <v>MAQUINA DE SOLDA A ARCO, 375A, MOTOR DIESEL 33CV, EXCL. OPERADOR (CP)</v>
          </cell>
          <cell r="C7144" t="str">
            <v>H</v>
          </cell>
        </row>
        <row r="7145">
          <cell r="A7145" t="str">
            <v>19.011.011-3</v>
          </cell>
          <cell r="B7145" t="str">
            <v>MAQUINA DE SOLDA A ARCO, 375A, MOTOR DIESEL 33CV, EXCL. OPERADOR (CF)</v>
          </cell>
          <cell r="C7145" t="str">
            <v>H</v>
          </cell>
        </row>
        <row r="7146">
          <cell r="A7146" t="str">
            <v>19.011.011-4</v>
          </cell>
          <cell r="B7146" t="str">
            <v>MAQUINA DE SOLDA A ARCO, 375A, MOTOR DIESEL 33CV, EXCL. OPERADOR (CI)</v>
          </cell>
          <cell r="C7146" t="str">
            <v>H</v>
          </cell>
        </row>
        <row r="7147">
          <cell r="A7147" t="str">
            <v>19.011.013-2</v>
          </cell>
          <cell r="B7147" t="str">
            <v>CONJUNTO DE BRITAGEM, TRANSPORTAVEL E DESMONTAVEL, CAPAC. 30M3/H DE BRITA, INCL. OPERADOR (CP)</v>
          </cell>
          <cell r="C7147" t="str">
            <v>H</v>
          </cell>
        </row>
        <row r="7148">
          <cell r="A7148" t="str">
            <v>19.011.013-3</v>
          </cell>
          <cell r="B7148" t="str">
            <v>CONJUNTO DE BRITAGEM, TRANSPORTAVEL E DESMONTAVEL, CAPAC. 30M3/H DE BRITA, INCL. OPERADOR (CF)</v>
          </cell>
          <cell r="C7148" t="str">
            <v>H</v>
          </cell>
        </row>
        <row r="7149">
          <cell r="A7149" t="str">
            <v>19.011.013-4</v>
          </cell>
          <cell r="B7149" t="str">
            <v>CONJUNTO DE BRITAGEM, TRANSPORTAVEL E DESMONTAVEL, CAPAC. 30M3/H DE BRITA, INCL. OPERADOR (CI)</v>
          </cell>
          <cell r="C7149" t="str">
            <v>H</v>
          </cell>
        </row>
        <row r="7150">
          <cell r="A7150" t="str">
            <v>19.011.014-2</v>
          </cell>
          <cell r="B7150" t="str">
            <v>CILINDRO HIDR. 100T, COMANDO A DIST., EXCL. OPERADOR (CP)</v>
          </cell>
          <cell r="C7150" t="str">
            <v>UN</v>
          </cell>
        </row>
        <row r="7151">
          <cell r="A7151" t="str">
            <v>19.011.014-4</v>
          </cell>
          <cell r="B7151" t="str">
            <v>CILINDRO HIDR. 100T, COMANDO A DIST., EXCL. OPERADOR (CI)</v>
          </cell>
          <cell r="C7151" t="str">
            <v>UN</v>
          </cell>
        </row>
        <row r="7152">
          <cell r="A7152" t="str">
            <v>19.011.015-2</v>
          </cell>
          <cell r="B7152" t="str">
            <v>CILINDRO HIDR. 300T, COMANDO A DIST., EXCL. OPERADOR (CP)</v>
          </cell>
          <cell r="C7152" t="str">
            <v>H</v>
          </cell>
        </row>
        <row r="7153">
          <cell r="A7153" t="str">
            <v>19.011.015-4</v>
          </cell>
          <cell r="B7153" t="str">
            <v>CILINDRO HIDR. 300T, COMANDO A DIST., EXCL. OPERADOR (CI)</v>
          </cell>
          <cell r="C7153" t="str">
            <v>H</v>
          </cell>
        </row>
        <row r="7154">
          <cell r="A7154" t="str">
            <v>19.011.016-2</v>
          </cell>
          <cell r="B7154" t="str">
            <v>TALHA-GUINCHO-MANUAL, C/CAPAC. DE ICAMENTO 1600KG E DE TRACAO 1800KG, EXCL. OPERADOR (CP)</v>
          </cell>
          <cell r="C7154" t="str">
            <v>H</v>
          </cell>
        </row>
        <row r="7155">
          <cell r="A7155" t="str">
            <v>19.011.016-4</v>
          </cell>
          <cell r="B7155" t="str">
            <v>TALHA-GUINCHO-MANUAL, C/CAPAC. DE ICAMENTO 1600KG E DE TRACAO 1800KG, EXCL. OPERADOR (CI)</v>
          </cell>
          <cell r="C7155" t="str">
            <v>H</v>
          </cell>
        </row>
        <row r="7156">
          <cell r="A7156" t="str">
            <v>19.011.017-2</v>
          </cell>
          <cell r="B7156" t="str">
            <v>TALHA-GUINCHO-MANUAL, C/CAPAC. DE ICAMENTO 3200KG E DE TRACAO 5000KG, EXCL. OPERADOR (CP)</v>
          </cell>
          <cell r="C7156" t="str">
            <v>H</v>
          </cell>
        </row>
        <row r="7157">
          <cell r="A7157" t="str">
            <v>19.011.017-4</v>
          </cell>
          <cell r="B7157" t="str">
            <v>TALHA-GUINCHO-MANUAL, C/CAPAC. DE ICAMENTO 3200KG E DE TRACAO 5000KG, EXCL. OPERADOR (CI)</v>
          </cell>
          <cell r="C7157" t="str">
            <v>H</v>
          </cell>
        </row>
        <row r="7158">
          <cell r="A7158" t="str">
            <v>19.011.018-2</v>
          </cell>
          <cell r="B7158" t="str">
            <v>SERRA CIRCULAR, MOTOR 5CV, EXCL. OPERADOR (CP)</v>
          </cell>
          <cell r="C7158" t="str">
            <v>H</v>
          </cell>
        </row>
        <row r="7159">
          <cell r="A7159" t="str">
            <v>19.011.018-3</v>
          </cell>
          <cell r="B7159" t="str">
            <v>SERRA CIRCULAR, MOTOR 5CV, EXCL. OPERADOR (CF)</v>
          </cell>
          <cell r="C7159" t="str">
            <v>H</v>
          </cell>
        </row>
        <row r="7160">
          <cell r="A7160" t="str">
            <v>19.011.018-4</v>
          </cell>
          <cell r="B7160" t="str">
            <v>SERRA CIRCULAR, MOTOR 5CV, EXCL. OPERADOR (CI)</v>
          </cell>
          <cell r="C7160" t="str">
            <v>H</v>
          </cell>
        </row>
        <row r="7161">
          <cell r="A7161" t="str">
            <v>19.011.019-2</v>
          </cell>
          <cell r="B7161" t="str">
            <v>TEODOLITO CONVENCIONAL DE MICROMETRO C/LEITURA NUMERICA, PRECISAO 6S P/LEVANT. DE TER. DIVERSOS (CP)</v>
          </cell>
          <cell r="C7161" t="str">
            <v>H</v>
          </cell>
        </row>
        <row r="7162">
          <cell r="A7162" t="str">
            <v>19.011.019-4</v>
          </cell>
          <cell r="B7162" t="str">
            <v>TEODOLITO CONVENCIONAL DE MICROMETRO C/LEITURA NUMERICA, PRECISAO 6S P/LEVANT. DE TER. DIVERSOS (CI)</v>
          </cell>
          <cell r="C7162" t="str">
            <v>H</v>
          </cell>
        </row>
        <row r="7163">
          <cell r="A7163" t="str">
            <v>19.011.025-2</v>
          </cell>
          <cell r="B7163" t="str">
            <v>MOTO-SERRA P/ABATE, DESGALHAMENTO E TORAGEM DE ARVORES, EXCL. OPERADOR (CP)</v>
          </cell>
          <cell r="C7163" t="str">
            <v>H</v>
          </cell>
        </row>
        <row r="7164">
          <cell r="A7164" t="str">
            <v>19.011.025-4</v>
          </cell>
          <cell r="B7164" t="str">
            <v>MOTO-SERRA P/ABATE, DESGALHAMENTO E TORAGEM DE ARVORES, EXCL. OPERADOR (CI)</v>
          </cell>
          <cell r="C7164" t="str">
            <v>H</v>
          </cell>
        </row>
        <row r="7165">
          <cell r="A7165" t="str">
            <v>19.011.030-2</v>
          </cell>
          <cell r="B7165" t="str">
            <v>ROCADEIRA COSTAL MOTORIZADA P/PREPARO DE TER., EXCL. OPERADOR (CP)</v>
          </cell>
          <cell r="C7165" t="str">
            <v>H</v>
          </cell>
        </row>
        <row r="7166">
          <cell r="A7166" t="str">
            <v>19.011.030-4</v>
          </cell>
          <cell r="B7166" t="str">
            <v>ROCADEIRA COSTAL MOTORIZADA P/PREPARO DE TER., EXCL. OPERADOR (CI)</v>
          </cell>
          <cell r="C7166" t="str">
            <v>H</v>
          </cell>
        </row>
        <row r="7167">
          <cell r="A7167" t="str">
            <v>19.011.999-0</v>
          </cell>
          <cell r="B7167" t="str">
            <v>INDICE 19.011.EQUIPAMENTOS :AR COMPRIM.GERAD.E MAQUINAS</v>
          </cell>
        </row>
        <row r="7168">
          <cell r="A7168" t="str">
            <v>CATEGORIA 20 - CUSTOS RODOVIÁRIOS</v>
          </cell>
        </row>
        <row r="7170">
          <cell r="A7170" t="str">
            <v>20.002.999-0</v>
          </cell>
          <cell r="B7170" t="str">
            <v>INDICE DA FAMILIA</v>
          </cell>
        </row>
        <row r="7171">
          <cell r="A7171" t="str">
            <v>20.003.999-0</v>
          </cell>
          <cell r="B7171" t="str">
            <v>INDICE DA FAMILIA</v>
          </cell>
        </row>
        <row r="7172">
          <cell r="A7172" t="str">
            <v>20.004.001-0</v>
          </cell>
          <cell r="B7172" t="str">
            <v>ESPALHAMENTO DE SOLO P/EXEC. DE ATERRO</v>
          </cell>
          <cell r="C7172" t="str">
            <v>M3</v>
          </cell>
        </row>
        <row r="7173">
          <cell r="A7173" t="str">
            <v>20.004.002-0</v>
          </cell>
          <cell r="B7173" t="str">
            <v>ESPALHAMENTO DE SOLO, C/MOTONIVELADORA S/FINALIDADE DE EXEC.DE ATERRO, DE ROD., MED. APOS O ESPALHAMENTO</v>
          </cell>
          <cell r="C7173" t="str">
            <v>M3</v>
          </cell>
        </row>
        <row r="7174">
          <cell r="A7174" t="str">
            <v>20.004.003-1</v>
          </cell>
          <cell r="B7174" t="str">
            <v>ATERRO COMPACTADO MECANICAMENTE, EM CAMADAS DE 20CM, INCL. ESPALHAMENTO</v>
          </cell>
          <cell r="C7174" t="str">
            <v>M3</v>
          </cell>
        </row>
        <row r="7175">
          <cell r="A7175" t="str">
            <v>20.004.004-0</v>
          </cell>
          <cell r="B7175" t="str">
            <v>ATERRO COMPACT. MECANICAMENTE, EM CAMADAS DE 20CM, EXCL. ESPALHAMENTO</v>
          </cell>
          <cell r="C7175" t="str">
            <v>M3</v>
          </cell>
        </row>
        <row r="7176">
          <cell r="A7176" t="str">
            <v>20.004.005-0</v>
          </cell>
          <cell r="B7176" t="str">
            <v>REGULARIZACAO E COMPACT. DE SUB-LEITO</v>
          </cell>
          <cell r="C7176" t="str">
            <v>M2</v>
          </cell>
        </row>
        <row r="7177">
          <cell r="A7177" t="str">
            <v>20.004.006-0</v>
          </cell>
          <cell r="B7177" t="str">
            <v>CONSTRUCAO DE REFORCO DE SUB-LEITO</v>
          </cell>
          <cell r="C7177" t="str">
            <v>M3</v>
          </cell>
        </row>
        <row r="7178">
          <cell r="A7178" t="str">
            <v>20.004.007-0</v>
          </cell>
          <cell r="B7178" t="str">
            <v>CAMINHO DE SERV., REALIZADO MECANICAMENTE</v>
          </cell>
          <cell r="C7178" t="str">
            <v>M</v>
          </cell>
        </row>
        <row r="7179">
          <cell r="A7179" t="str">
            <v>20.004.008-0</v>
          </cell>
          <cell r="B7179" t="str">
            <v>LIMPEZA MECANIZADA DE SARJETA E MEIO-FIO</v>
          </cell>
          <cell r="C7179" t="str">
            <v>KM</v>
          </cell>
        </row>
        <row r="7180">
          <cell r="A7180" t="str">
            <v>20.004.009-0</v>
          </cell>
          <cell r="B7180" t="str">
            <v>ROCADA MEC.</v>
          </cell>
          <cell r="C7180" t="str">
            <v>M2</v>
          </cell>
        </row>
        <row r="7181">
          <cell r="A7181" t="str">
            <v>20.004.010-0</v>
          </cell>
          <cell r="B7181" t="str">
            <v>ESPALHAMENTO E COMPACT. DE SOLO, EM CAMADAS, P/COMPLEMENTACAO LATERAL EM ATERRO</v>
          </cell>
          <cell r="C7181" t="str">
            <v>M3</v>
          </cell>
        </row>
        <row r="7182">
          <cell r="A7182" t="str">
            <v>20.004.011-0</v>
          </cell>
          <cell r="B7182" t="str">
            <v>ATERRO COMPACT. EM CAMADAS DE NO MAXIMO 20CM, P/EXEC. DE TERRA ARMADA</v>
          </cell>
          <cell r="C7182" t="str">
            <v>M3</v>
          </cell>
        </row>
        <row r="7183">
          <cell r="A7183" t="str">
            <v>20.004.012-0</v>
          </cell>
          <cell r="B7183" t="str">
            <v>RECOMPOSICAO MECANIZADA DE ATERRO</v>
          </cell>
          <cell r="C7183" t="str">
            <v>M3</v>
          </cell>
        </row>
        <row r="7184">
          <cell r="A7184" t="str">
            <v>20.004.013-0</v>
          </cell>
          <cell r="B7184" t="str">
            <v>REMOCAO DE MAT. SOLTO (1ªCAT.), PROVENIENTE DE DESLIZAMENTODE BARREIRAS, UTILIZ. CARREGADOR FRONTAL DE 3,10M3</v>
          </cell>
          <cell r="C7184" t="str">
            <v>M3</v>
          </cell>
        </row>
        <row r="7185">
          <cell r="A7185" t="str">
            <v>20.004.015-0</v>
          </cell>
          <cell r="B7185" t="str">
            <v>EXECUCAO DE "TAPA-PANELA", C/MAT. DE 1ªCAT., COMPACT. MANUALMENTE</v>
          </cell>
          <cell r="C7185" t="str">
            <v>M3</v>
          </cell>
        </row>
        <row r="7186">
          <cell r="A7186" t="str">
            <v>20.004.016-0</v>
          </cell>
          <cell r="B7186" t="str">
            <v>COMBATE A EXSUDACAO, COMPREEND. ESPALHAMENTO MANUAL E COMPACT. DE AGREG. SOBRE A SUPERF. EXSUDADA</v>
          </cell>
          <cell r="C7186" t="str">
            <v>M2</v>
          </cell>
        </row>
        <row r="7187">
          <cell r="A7187" t="str">
            <v>20.004.017-0</v>
          </cell>
          <cell r="B7187" t="str">
            <v>BASE P/REMENDO PROFUNDO, EXECUTADO MANUALMENTE</v>
          </cell>
          <cell r="C7187" t="str">
            <v>M3</v>
          </cell>
        </row>
        <row r="7188">
          <cell r="A7188" t="str">
            <v>20.004.018-0</v>
          </cell>
          <cell r="B7188" t="str">
            <v>EXECUCAO DE "TAPA-BURACO", UTILIZ. MISTURA BETUMINOSA, MED.NA CACAMBA DO CAMINHAO</v>
          </cell>
          <cell r="C7188" t="str">
            <v>M3</v>
          </cell>
        </row>
        <row r="7189">
          <cell r="A7189" t="str">
            <v>20.004.019-0</v>
          </cell>
          <cell r="B7189" t="str">
            <v>RECOMPOSICAO DE REVESTIM. PRIMARIO, MED. PELO VOLUME COMPACT.</v>
          </cell>
          <cell r="C7189" t="str">
            <v>M3</v>
          </cell>
        </row>
        <row r="7190">
          <cell r="A7190" t="str">
            <v>20.004.999-0</v>
          </cell>
          <cell r="B7190" t="str">
            <v>FAMILIA 20,004ESPALHAMENTO E COMPACTACAO DE SOLOS</v>
          </cell>
        </row>
        <row r="7191">
          <cell r="A7191" t="str">
            <v>20.005.001-0</v>
          </cell>
          <cell r="B7191" t="str">
            <v>SUB-BASE, ESTABILIZADA, S/MIST. DE MAT.</v>
          </cell>
          <cell r="C7191" t="str">
            <v>M3</v>
          </cell>
        </row>
        <row r="7192">
          <cell r="A7192" t="str">
            <v>20.005.002-1</v>
          </cell>
          <cell r="B7192" t="str">
            <v>BASE ESTABILIZADA, S/MIST. DE MAT., COMPACT. EM 2 CAMADAS, C/ENERGIA EQUIV. A AASHO INTERMED.</v>
          </cell>
          <cell r="C7192" t="str">
            <v>M3</v>
          </cell>
        </row>
        <row r="7193">
          <cell r="A7193" t="str">
            <v>20.005.003-1</v>
          </cell>
          <cell r="B7193" t="str">
            <v>BASE ESTABILIZADA, S/MIST. DE MAT., COMPACT. EM 2 CAMADAS, C/ENERGIA EQUIV. A AASHO MODIF.</v>
          </cell>
          <cell r="C7193" t="str">
            <v>M3</v>
          </cell>
        </row>
        <row r="7194">
          <cell r="A7194" t="str">
            <v>20.005.004-0</v>
          </cell>
          <cell r="B7194" t="str">
            <v>SUB-BASE ESTABILIZADA GRANULOM., C/MIST. DE 2 OU MAIS MAT.</v>
          </cell>
          <cell r="C7194" t="str">
            <v>M3</v>
          </cell>
        </row>
        <row r="7195">
          <cell r="A7195" t="str">
            <v>20.005.005-0</v>
          </cell>
          <cell r="B7195" t="str">
            <v>BASE ESTABILIZADA GRANULOM., C/MIST. DE 2 OU MAIS MAT., COMPACT. EM 2 CAMADAS, C/ENERGIA EQUIV. A AASHO INTERMED.</v>
          </cell>
          <cell r="C7195" t="str">
            <v>M3</v>
          </cell>
        </row>
        <row r="7196">
          <cell r="A7196" t="str">
            <v>20.005.006-0</v>
          </cell>
          <cell r="B7196" t="str">
            <v>BASE ESTABILIZADA GRANULOM., C/MIST. DE 2 OU MAIS MAT., COMPACT. EM 2 CAMADAS, C/ENERGIA EQUIV. A AASHO MODIF.</v>
          </cell>
          <cell r="C7196" t="str">
            <v>M3</v>
          </cell>
        </row>
        <row r="7197">
          <cell r="A7197" t="str">
            <v>20.005.007-0</v>
          </cell>
          <cell r="B7197" t="str">
            <v>BASE ESTABILIZADA GRANULOM., C/MIST. DE 2 OU MAIS MAT., EM USINA, COMPACT.EM 2 CAMADAS,C/ENERGIA EQUIV.A AASHO INTERMED.</v>
          </cell>
          <cell r="C7197" t="str">
            <v>M3</v>
          </cell>
        </row>
        <row r="7198">
          <cell r="A7198" t="str">
            <v>20.005.008-0</v>
          </cell>
          <cell r="B7198" t="str">
            <v>BASE ESTABILIZADA GRANULOM., C/MIST. DE 2 OU MAIS MAT., EM USINA, COMPACT. EM 2 CAMADAS, C/ENERGIA EQUIV. A AASHO MODIF.</v>
          </cell>
          <cell r="C7198" t="str">
            <v>M3</v>
          </cell>
        </row>
        <row r="7199">
          <cell r="A7199" t="str">
            <v>20.005.009-0</v>
          </cell>
          <cell r="B7199" t="str">
            <v>BASE DE SOLO BETUME C/MIST. EM USINA, COMPREEND. AS OPERACOES DE EXEC. E TRANSP. D'AGUA</v>
          </cell>
          <cell r="C7199" t="str">
            <v>M3</v>
          </cell>
        </row>
        <row r="7200">
          <cell r="A7200" t="str">
            <v>20.005.010-0</v>
          </cell>
          <cell r="B7200" t="str">
            <v>BASE DE SOLO BETUME C/MIST. NA PISTA, COMPREEND. AS OPERACOES DE EXEC.</v>
          </cell>
          <cell r="C7200" t="str">
            <v>M3</v>
          </cell>
        </row>
        <row r="7201">
          <cell r="A7201" t="str">
            <v>20.005.999-0</v>
          </cell>
          <cell r="B7201" t="str">
            <v>FAMILIA 20,005BASE E SUB-BASE ESTABILIZADA</v>
          </cell>
        </row>
        <row r="7202">
          <cell r="A7202" t="str">
            <v>20.006.001-0</v>
          </cell>
          <cell r="B7202" t="str">
            <v>BASE DE SOLO-CIM., EXECUTADO "IN SITU", COMPREEND. AS OPERACOES DE EXEC. NA PISTA</v>
          </cell>
          <cell r="C7202" t="str">
            <v>M3</v>
          </cell>
        </row>
        <row r="7203">
          <cell r="A7203" t="str">
            <v>20.006.002-0</v>
          </cell>
          <cell r="B7203" t="str">
            <v>BASE DE SOLO-CIM., MISTURADO NA USINA, COMPREEND. AS OPERACOES DE EXEC. NA USINA E NA PISTA</v>
          </cell>
          <cell r="C7203" t="str">
            <v>M3</v>
          </cell>
        </row>
        <row r="7204">
          <cell r="A7204" t="str">
            <v>20.006.003-0</v>
          </cell>
          <cell r="B7204" t="str">
            <v>SUB-BASE DE SOLO MELHORADO C/CIM.</v>
          </cell>
          <cell r="C7204" t="str">
            <v>M3</v>
          </cell>
        </row>
        <row r="7205">
          <cell r="A7205" t="str">
            <v>20.006.999-0</v>
          </cell>
          <cell r="B7205" t="str">
            <v>FAMILIA 20,006BASES DE SOLO</v>
          </cell>
        </row>
        <row r="7206">
          <cell r="A7206" t="str">
            <v>20.007.001-0</v>
          </cell>
          <cell r="B7206" t="str">
            <v>BASE DE SOLO ESTABILIZADO C/MIST. NA USINA (SOLO + BRITA), COMPREEND. A EXEC. NA USINA E NA PISTA</v>
          </cell>
          <cell r="C7206" t="str">
            <v>M3</v>
          </cell>
        </row>
        <row r="7207">
          <cell r="A7207" t="str">
            <v>20.007.002-0</v>
          </cell>
          <cell r="B7207" t="str">
            <v>BASE DE SOLO ESTABILIZADO C/MIST. (SOLO + BRITA) E A EXEC.,EXCLUSIVAMENTE NA PISTA</v>
          </cell>
          <cell r="C7207" t="str">
            <v>M3</v>
          </cell>
        </row>
        <row r="7208">
          <cell r="A7208" t="str">
            <v>20.007.999-0</v>
          </cell>
          <cell r="B7208" t="str">
            <v>FAMILIA 20,007BASE DE SOLO ESTABILIZADO</v>
          </cell>
        </row>
        <row r="7209">
          <cell r="A7209" t="str">
            <v>20.008.001-0</v>
          </cell>
          <cell r="B7209" t="str">
            <v>BASE DE BRITA GRADUADA, MED. APOS A COMPACT.</v>
          </cell>
          <cell r="C7209" t="str">
            <v>M3</v>
          </cell>
        </row>
        <row r="7210">
          <cell r="A7210" t="str">
            <v>20.008.002-0</v>
          </cell>
          <cell r="B7210" t="str">
            <v>BASE DE BRITA CORRIDA, MED. APOS A COMPACT.</v>
          </cell>
          <cell r="C7210" t="str">
            <v>M3</v>
          </cell>
        </row>
        <row r="7211">
          <cell r="A7211" t="str">
            <v>20.008.003-0</v>
          </cell>
          <cell r="B7211" t="str">
            <v>BASE "TELFORD", MED. APOS A COMPACT.</v>
          </cell>
          <cell r="C7211" t="str">
            <v>M3</v>
          </cell>
        </row>
        <row r="7212">
          <cell r="A7212" t="str">
            <v>20.008.004-0</v>
          </cell>
          <cell r="B7212" t="str">
            <v>BASE DE MACADAME HIDR.</v>
          </cell>
          <cell r="C7212" t="str">
            <v>M3</v>
          </cell>
        </row>
        <row r="7213">
          <cell r="A7213" t="str">
            <v>20.008.999-0</v>
          </cell>
          <cell r="B7213" t="str">
            <v>FAMILIA 20,008BASE DE BRITA</v>
          </cell>
        </row>
        <row r="7214">
          <cell r="A7214" t="str">
            <v>20.009.001-1</v>
          </cell>
          <cell r="B7214" t="str">
            <v>IMPRIMACAO DE BASE DE PAVIMENT.</v>
          </cell>
          <cell r="C7214" t="str">
            <v>M2</v>
          </cell>
        </row>
        <row r="7215">
          <cell r="A7215" t="str">
            <v>20.009.002-1</v>
          </cell>
          <cell r="B7215" t="str">
            <v>PINTURA DE LIGACAO</v>
          </cell>
          <cell r="C7215" t="str">
            <v>M2</v>
          </cell>
        </row>
        <row r="7216">
          <cell r="A7216" t="str">
            <v>20.009.003-0</v>
          </cell>
          <cell r="B7216" t="str">
            <v>REVESTIMENTO DO TIPO "TRATAMENTO SUPERFICIAL BETUMINOSO SIMPLES"</v>
          </cell>
          <cell r="C7216" t="str">
            <v>M2</v>
          </cell>
        </row>
        <row r="7217">
          <cell r="A7217" t="str">
            <v>20.009.004-0</v>
          </cell>
          <cell r="B7217" t="str">
            <v>REVESTIMENTO DO TIPO "TRATAMENTO SUPERFICIAL BETUMINOSO DUPLO"</v>
          </cell>
          <cell r="C7217" t="str">
            <v>M2</v>
          </cell>
        </row>
        <row r="7218">
          <cell r="A7218" t="str">
            <v>20.009.005-0</v>
          </cell>
          <cell r="B7218" t="str">
            <v>REVESTIMENTO DO TIPO "TRATAMENTO SUPERFICIAL DUPLO", P/PENETRACAO DIRETA, C/CAPA SELANTE</v>
          </cell>
          <cell r="C7218" t="str">
            <v>M2</v>
          </cell>
        </row>
        <row r="7219">
          <cell r="A7219" t="str">
            <v>20.009.006-0</v>
          </cell>
          <cell r="B7219" t="str">
            <v>REVESTIMENTO DO TIPO "TRATAMENTO SUPERFICIAL TRIPLO", P/PENETRACAO INVERSA</v>
          </cell>
          <cell r="C7219" t="str">
            <v>M2</v>
          </cell>
        </row>
        <row r="7220">
          <cell r="A7220" t="str">
            <v>20.009.007-0</v>
          </cell>
          <cell r="B7220" t="str">
            <v>BASE DE MACADAME BETUMINOSO (BASE NEGRA)</v>
          </cell>
          <cell r="C7220" t="str">
            <v>M3</v>
          </cell>
        </row>
        <row r="7221">
          <cell r="A7221" t="str">
            <v>20.009.008-0</v>
          </cell>
          <cell r="B7221" t="str">
            <v>REVESTIMENTO DO TIPO "PRE-MISTURADO A FRIO"</v>
          </cell>
          <cell r="C7221" t="str">
            <v>M3</v>
          </cell>
        </row>
        <row r="7222">
          <cell r="A7222" t="str">
            <v>20.009.012-0</v>
          </cell>
          <cell r="B7222" t="str">
            <v>REVESTIMENTO EM CONCR. BETUMINOSO USINADO A QUENTE, DE GRANULOMETRIA ABERTA, TIPO "BINDER"</v>
          </cell>
          <cell r="C7222" t="str">
            <v>M3</v>
          </cell>
        </row>
        <row r="7223">
          <cell r="A7223" t="str">
            <v>20.009.014-0</v>
          </cell>
          <cell r="B7223" t="str">
            <v>REVESTIMENTO DO TIPO "PRE-MISTURADO AREIA-BETUME A FRIO"</v>
          </cell>
          <cell r="C7223" t="str">
            <v>M3</v>
          </cell>
        </row>
        <row r="7224">
          <cell r="A7224" t="str">
            <v>20.009.015-0</v>
          </cell>
          <cell r="B7224" t="str">
            <v>REVESTIMENTO DO TIPO "PRE-MISTURADO AREIA-BETUME A QUENTE"</v>
          </cell>
          <cell r="C7224" t="str">
            <v>M3</v>
          </cell>
        </row>
        <row r="7225">
          <cell r="A7225" t="str">
            <v>20.009.016-0</v>
          </cell>
          <cell r="B7225" t="str">
            <v>ESPALHAMENTO C/MOTONIVELADORA E COMPACT. DE MIST. BETUMINOSAS</v>
          </cell>
          <cell r="C7225" t="str">
            <v>M3</v>
          </cell>
        </row>
        <row r="7226">
          <cell r="A7226" t="str">
            <v>20.009.017-0</v>
          </cell>
          <cell r="B7226" t="str">
            <v>CAPA SELANTE</v>
          </cell>
          <cell r="C7226" t="str">
            <v>M2</v>
          </cell>
        </row>
        <row r="7227">
          <cell r="A7227" t="str">
            <v>20.009.020-0</v>
          </cell>
          <cell r="B7227" t="str">
            <v>REVESTIMENTO DO TIPO "LAMA ASFALTICA FINA"</v>
          </cell>
          <cell r="C7227" t="str">
            <v>M2</v>
          </cell>
        </row>
        <row r="7228">
          <cell r="A7228" t="str">
            <v>20.009.021-0</v>
          </cell>
          <cell r="B7228" t="str">
            <v>REVESTIMENTO DO TIPO "LAMA ASFALTICA GROSSA"</v>
          </cell>
          <cell r="C7228" t="str">
            <v>M2</v>
          </cell>
        </row>
        <row r="7229">
          <cell r="A7229" t="str">
            <v>20.009.025-0</v>
          </cell>
          <cell r="B7229" t="str">
            <v>REVESTIMENTO EM CONCR.BETUMINOSO RESINADO A QUENTE,COMPREEND.PREP.,ESPALHAMENTO E COMPACT.,C/PRODUCAO USINA DE 10,00M3/H</v>
          </cell>
          <cell r="C7229" t="str">
            <v>M3</v>
          </cell>
        </row>
        <row r="7230">
          <cell r="A7230" t="str">
            <v>20.009.028-0</v>
          </cell>
          <cell r="B7230" t="str">
            <v>REVESTIMENTO EM CONCR.BETUMINOSO RESINADO A QUENTE,COMPREEND.PREP.,ESPALHAMENTO E COMPACT.,C/PRODUCAO USINA DE 14,00M3/H</v>
          </cell>
          <cell r="C7230" t="str">
            <v>M3</v>
          </cell>
        </row>
        <row r="7231">
          <cell r="A7231" t="str">
            <v>20.009.030-0</v>
          </cell>
          <cell r="B7231" t="str">
            <v>REVESTIMENTO EM CONCR.BETUMINOSO RESINADO A QUENTE,COMPREEND.PREP.,ESPALHAMENTO E COMPACT.,C/PRODUCAO USINA DE 20,00M3/H</v>
          </cell>
          <cell r="C7231" t="str">
            <v>M3</v>
          </cell>
        </row>
        <row r="7232">
          <cell r="A7232" t="str">
            <v>20.009.033-0</v>
          </cell>
          <cell r="B7232" t="str">
            <v>REVESTIMENTO EM CONCR.BETUMINOSO RESINADO A QUENTE,COMPREEND.PREP.,ESPALHAMENTO E COMPACT.,C/PRODUCAO USINA DE 25,00M3/H</v>
          </cell>
          <cell r="C7232" t="str">
            <v>M3</v>
          </cell>
        </row>
        <row r="7233">
          <cell r="A7233" t="str">
            <v>20.009.040-0</v>
          </cell>
          <cell r="B7233" t="str">
            <v>REVESTIMENTO EM CONCR. BETUMINOSO RESINADO A QUENTE, COMPREEND. APENAS O PREP. DA MIST.,C/PRODUCAO DA USINA DE 10,00M3/H</v>
          </cell>
          <cell r="C7233" t="str">
            <v>M3</v>
          </cell>
        </row>
        <row r="7234">
          <cell r="A7234" t="str">
            <v>20.009.042-0</v>
          </cell>
          <cell r="B7234" t="str">
            <v>REVESTIMENTO EM CONCR. BETUMINOSO RESINADO A QUENTE, COMPREEND. APENAS O PREP. DA MIST.,C/PRODUCAO DA USINA DE 14,00M3/H</v>
          </cell>
          <cell r="C7234" t="str">
            <v>M3</v>
          </cell>
        </row>
        <row r="7235">
          <cell r="A7235" t="str">
            <v>20.009.045-0</v>
          </cell>
          <cell r="B7235" t="str">
            <v>REVESTIMENTO EM CONCR. BETUMINOSO RESINADO A QUENTE, COMPREEND. APENAS O PREP. DA MIST.,C/PRODUCAO DA USINA DE 20,00M3/H</v>
          </cell>
          <cell r="C7235" t="str">
            <v>M3</v>
          </cell>
        </row>
        <row r="7236">
          <cell r="A7236" t="str">
            <v>20.009.048-0</v>
          </cell>
          <cell r="B7236" t="str">
            <v>REVESTIMENTO EM CONCR. BETUMINOSO RESINADO A QUENTE, COMPREEND. APENAS O PREP. DA MIST.,C/PRODUCAO DA USINA DE 25,00M3/H</v>
          </cell>
          <cell r="C7236" t="str">
            <v>M3</v>
          </cell>
        </row>
        <row r="7237">
          <cell r="A7237" t="str">
            <v>20.009.060-0</v>
          </cell>
          <cell r="B7237" t="str">
            <v>REVESTIMENTO EM CONCR. BETUMINOSO RESINADO A QUENTE, COMPREEND. ESPALHAMENTO E COMPACT.,C/PRODUCAO DA USINA DE 10,00M3/H</v>
          </cell>
          <cell r="C7237" t="str">
            <v>M3</v>
          </cell>
        </row>
        <row r="7238">
          <cell r="A7238" t="str">
            <v>20.009.063-0</v>
          </cell>
          <cell r="B7238" t="str">
            <v>REVESTIMENTO EM CONCR. BETUMINOSO RESINADO A QUENTE, COMPREEND. ESPALHAMENTO E COMPACT.,C/PRODUCAO DA USINA DE 14,00M3/H</v>
          </cell>
          <cell r="C7238" t="str">
            <v>M3</v>
          </cell>
        </row>
        <row r="7239">
          <cell r="A7239" t="str">
            <v>20.009.065-0</v>
          </cell>
          <cell r="B7239" t="str">
            <v>REVESTIMENTO EM CONCR. BETUMINOSO RESINADO A QUENTE, COMPREEND. ESPALHAMENTO E COMPACT.,C/PRODUCAO DA USINA DE 20,00M3/H</v>
          </cell>
          <cell r="C7239" t="str">
            <v>M3</v>
          </cell>
        </row>
        <row r="7240">
          <cell r="A7240" t="str">
            <v>20.009.068-0</v>
          </cell>
          <cell r="B7240" t="str">
            <v>REVESTIMENTO EM CONCR. BETUMINOSO RESINADO A QUENTE, COMPREEND. ESPALHAMENTO E COMPACT.,C/PRODUCAO DA USINA DE 25,00M3/H</v>
          </cell>
          <cell r="C7240" t="str">
            <v>M3</v>
          </cell>
        </row>
        <row r="7241">
          <cell r="A7241" t="str">
            <v>20.009.999-0</v>
          </cell>
          <cell r="B7241" t="str">
            <v>FAMILIA 20,009IMPRIMACAO DE BASE PAVIMENTO.</v>
          </cell>
        </row>
        <row r="7242">
          <cell r="A7242" t="str">
            <v>20.010.001-0</v>
          </cell>
          <cell r="B7242" t="str">
            <v>REVESTIMENTO EM PLACAS DE CONCR., C/PRODUCAO MEDIA DE 25,50M3/H</v>
          </cell>
          <cell r="C7242" t="str">
            <v>M3</v>
          </cell>
        </row>
        <row r="7243">
          <cell r="A7243" t="str">
            <v>20.010.002-0</v>
          </cell>
          <cell r="B7243" t="str">
            <v>REVESTIMENTO EM PLACAS DE CONCR., C/PRODUCAO MEDIA DE 35,00M3/H</v>
          </cell>
          <cell r="C7243" t="str">
            <v>M3</v>
          </cell>
        </row>
        <row r="7244">
          <cell r="A7244" t="str">
            <v>20.010.003-0</v>
          </cell>
          <cell r="B7244" t="str">
            <v>RECOMPOSICAO DE PLACA DE CONCR.</v>
          </cell>
          <cell r="C7244" t="str">
            <v>M3</v>
          </cell>
        </row>
        <row r="7245">
          <cell r="A7245" t="str">
            <v>20.010.004-0</v>
          </cell>
          <cell r="B7245" t="str">
            <v>LIMPEZA DE JUNTAS DE PAV. DE CONCR. ARMADO UTILIZ. AR COMPR.E POSTERIOR ENCHIMENTO C/ASF.</v>
          </cell>
          <cell r="C7245" t="str">
            <v>M</v>
          </cell>
        </row>
        <row r="7246">
          <cell r="A7246" t="str">
            <v>20.010.999-0</v>
          </cell>
          <cell r="B7246" t="str">
            <v>FAMILIA 20,010REVESTIMENTO PLACAS CONCRETO</v>
          </cell>
        </row>
        <row r="7247">
          <cell r="A7247" t="str">
            <v>20.011.001-0</v>
          </cell>
          <cell r="B7247" t="str">
            <v>BASE DE MACADAME CIMENTADO, DE MIST. PREVIA (CONCR. MAGRO)</v>
          </cell>
          <cell r="C7247" t="str">
            <v>M3</v>
          </cell>
        </row>
        <row r="7248">
          <cell r="A7248" t="str">
            <v>20.011.999-0</v>
          </cell>
          <cell r="B7248" t="str">
            <v>FAMILIA 20,011BASE MACADAME CIMENTADO</v>
          </cell>
        </row>
        <row r="7249">
          <cell r="A7249" t="str">
            <v>20.012.001-0</v>
          </cell>
          <cell r="B7249" t="str">
            <v>EXECUCAO DE BANQUETA DE SOLO, EM ATERRO, MED. PELO VOLUME DABANQUETA</v>
          </cell>
          <cell r="C7249" t="str">
            <v>M3</v>
          </cell>
        </row>
        <row r="7250">
          <cell r="A7250" t="str">
            <v>20.012.002-0</v>
          </cell>
          <cell r="B7250" t="str">
            <v>LIMPEZA MANUAL DE VALAS DE PROTECAO</v>
          </cell>
          <cell r="C7250" t="str">
            <v>M</v>
          </cell>
        </row>
        <row r="7251">
          <cell r="A7251" t="str">
            <v>20.012.003-0</v>
          </cell>
          <cell r="B7251" t="str">
            <v>CAPINA MANUAL EM SERV. ROD.</v>
          </cell>
          <cell r="C7251" t="str">
            <v>M2</v>
          </cell>
        </row>
        <row r="7252">
          <cell r="A7252" t="str">
            <v>20.012.004-0</v>
          </cell>
          <cell r="B7252" t="str">
            <v>LIMPEZA MANUAL DE MEIOS-FIOS E SARJETAS</v>
          </cell>
          <cell r="C7252" t="str">
            <v>KM</v>
          </cell>
        </row>
        <row r="7253">
          <cell r="A7253" t="str">
            <v>20.012.005-0</v>
          </cell>
          <cell r="B7253" t="str">
            <v>RETIRADA DE BALIZADORES DANIFICADOS E ASSENT. DE NOVOS</v>
          </cell>
          <cell r="C7253" t="str">
            <v>UN</v>
          </cell>
        </row>
        <row r="7254">
          <cell r="A7254" t="str">
            <v>20.012.006-0</v>
          </cell>
          <cell r="B7254" t="str">
            <v>RECOLOCACAO DE PLACA DE SINALIZACAO</v>
          </cell>
          <cell r="C7254" t="str">
            <v>UN</v>
          </cell>
        </row>
        <row r="7255">
          <cell r="A7255" t="str">
            <v>20.012.008-0</v>
          </cell>
          <cell r="B7255" t="str">
            <v>LIMPEZA MANUAL DE PONTES</v>
          </cell>
          <cell r="C7255" t="str">
            <v>M</v>
          </cell>
        </row>
        <row r="7256">
          <cell r="A7256" t="str">
            <v>20.012.009-0</v>
          </cell>
          <cell r="B7256" t="str">
            <v>REMOCAO MANUAL DE MAT. SOLTO (1ªCAT.), PROVENIENTE DE DESLIZAMENTO DE BARREIRA, EXCL. TRANSP.</v>
          </cell>
          <cell r="C7256" t="str">
            <v>M3</v>
          </cell>
        </row>
        <row r="7257">
          <cell r="A7257" t="str">
            <v>20.012.010-0</v>
          </cell>
          <cell r="B7257" t="str">
            <v>REMOCAO MANUAL DE MAT. SOLTO (1ªCAT.), PROVENIENTE DE DESLIZAMENTO DE BARREIRA, INCL. TRANSP. A 3KM</v>
          </cell>
          <cell r="C7257" t="str">
            <v>M3</v>
          </cell>
        </row>
        <row r="7258">
          <cell r="A7258" t="str">
            <v>20.012.011-0</v>
          </cell>
          <cell r="B7258" t="str">
            <v>RECOMPOSICAO MANUAL DE ATERRO</v>
          </cell>
          <cell r="C7258" t="str">
            <v>M3</v>
          </cell>
        </row>
        <row r="7259">
          <cell r="A7259" t="str">
            <v>20.012.012-0</v>
          </cell>
          <cell r="B7259" t="str">
            <v>ASSENTAMENTO DE PARALELEP.</v>
          </cell>
          <cell r="C7259" t="str">
            <v>M2</v>
          </cell>
        </row>
        <row r="7260">
          <cell r="A7260" t="str">
            <v>20.012.013-0</v>
          </cell>
          <cell r="B7260" t="str">
            <v>LIMPEZA MANUAL DE CX. RALO</v>
          </cell>
          <cell r="C7260" t="str">
            <v>UN</v>
          </cell>
        </row>
        <row r="7261">
          <cell r="A7261" t="str">
            <v>20.012.015-0</v>
          </cell>
          <cell r="B7261" t="str">
            <v>REMOCAO DE DEFENSAS MET.</v>
          </cell>
          <cell r="C7261" t="str">
            <v>M</v>
          </cell>
        </row>
        <row r="7262">
          <cell r="A7262" t="str">
            <v>20.012.020-0</v>
          </cell>
          <cell r="B7262" t="str">
            <v>RECUPERACAO DE MEIO-FIO C/ARG. DE CIM. E AREIA</v>
          </cell>
          <cell r="C7262" t="str">
            <v>M</v>
          </cell>
        </row>
        <row r="7263">
          <cell r="A7263" t="str">
            <v>20.012.025-0</v>
          </cell>
          <cell r="B7263" t="str">
            <v>LIMPEZA DE CX. COLETORA</v>
          </cell>
          <cell r="C7263" t="str">
            <v>UN</v>
          </cell>
        </row>
        <row r="7264">
          <cell r="A7264" t="str">
            <v>20.012.030-0</v>
          </cell>
          <cell r="B7264" t="str">
            <v>LIMPEZA DE DESCIDA D'AGUA EM DEGRAUS</v>
          </cell>
          <cell r="C7264" t="str">
            <v>M</v>
          </cell>
        </row>
        <row r="7265">
          <cell r="A7265" t="str">
            <v>20.012.035-0</v>
          </cell>
          <cell r="B7265" t="str">
            <v>LIMPEZA DE BUEIRO DE GREIDE</v>
          </cell>
          <cell r="C7265" t="str">
            <v>M</v>
          </cell>
        </row>
        <row r="7266">
          <cell r="A7266" t="str">
            <v>20.012.036-0</v>
          </cell>
          <cell r="B7266" t="str">
            <v>LIMPEZA DE BUEIRO DE GROTA</v>
          </cell>
          <cell r="C7266" t="str">
            <v>M</v>
          </cell>
        </row>
        <row r="7267">
          <cell r="A7267" t="str">
            <v>20.012.999-0</v>
          </cell>
          <cell r="B7267" t="str">
            <v>FAMILIA 20,012EXEC.BANQUETA D/SOLO.</v>
          </cell>
        </row>
        <row r="7268">
          <cell r="A7268" t="str">
            <v>20.013.005-0</v>
          </cell>
          <cell r="B7268" t="str">
            <v>CAMADA DE BLOQUEIO (COLCHAO), ESPALHADO E COMPR. MECANICAMENTE</v>
          </cell>
          <cell r="C7268" t="str">
            <v>M3</v>
          </cell>
        </row>
        <row r="7269">
          <cell r="A7269" t="str">
            <v>20.013.999-0</v>
          </cell>
          <cell r="B7269" t="str">
            <v>INDICE DA FAMILIA</v>
          </cell>
        </row>
        <row r="7270">
          <cell r="A7270" t="str">
            <v>20.016.003-0</v>
          </cell>
          <cell r="B7270" t="str">
            <v>RECOMPOSICAO PARCIAL DE CERCA DE ARAME FARPADO E MOIRAO</v>
          </cell>
          <cell r="C7270" t="str">
            <v>M</v>
          </cell>
        </row>
        <row r="7271">
          <cell r="A7271" t="str">
            <v>20.016.004-0</v>
          </cell>
          <cell r="B7271" t="str">
            <v>RECOMPOSICAO TOTAL DE CERCA DE ARAME FARPADO E MOIRAO DE CONCR., INCL. FORN. DOS MAT.</v>
          </cell>
          <cell r="C7271" t="str">
            <v>M</v>
          </cell>
        </row>
        <row r="7272">
          <cell r="A7272" t="str">
            <v>20.016.005-0</v>
          </cell>
          <cell r="B7272" t="str">
            <v>RECOMPOSICAO TOTAL DE CERCA DE ARAME FARPADO E MOIRAO DE CONCR., EXCL. FORN. DOS MAT.</v>
          </cell>
          <cell r="C7272" t="str">
            <v>M</v>
          </cell>
        </row>
        <row r="7273">
          <cell r="A7273" t="str">
            <v>20.016.999-0</v>
          </cell>
          <cell r="B7273" t="str">
            <v>FAMILIA 20,16CERCA DE ARAME FARPADO.</v>
          </cell>
        </row>
        <row r="7274">
          <cell r="A7274" t="str">
            <v>20.020.001-0</v>
          </cell>
          <cell r="B7274" t="str">
            <v>SARJETA DE CORTE TRIANGULAR, C/COBERT. VEGETAL, MED. 1,25M DE BASE E 0,25M DE ALT.</v>
          </cell>
          <cell r="C7274" t="str">
            <v>M</v>
          </cell>
        </row>
        <row r="7275">
          <cell r="A7275" t="str">
            <v>20.020.002-0</v>
          </cell>
          <cell r="B7275" t="str">
            <v>SARJETA DE CORTE TRIANGULAR, C/COBERT. VEGETAL, MED. 1,50M DE BASE E 0,30M DE ALT.</v>
          </cell>
          <cell r="C7275" t="str">
            <v>M</v>
          </cell>
        </row>
        <row r="7276">
          <cell r="A7276" t="str">
            <v>20.020.003-0</v>
          </cell>
          <cell r="B7276" t="str">
            <v>SARJETA DE CORTE TRIANGULAR, C/COBERT. VEGETAL, MED. 1,85M DE BASE E 0,35M DE ALT.</v>
          </cell>
          <cell r="C7276" t="str">
            <v>M</v>
          </cell>
        </row>
        <row r="7277">
          <cell r="A7277" t="str">
            <v>20.020.007-0</v>
          </cell>
          <cell r="B7277" t="str">
            <v>VALETA DE PROT., DE CORTE TRAPEZOIDAL, REVESTIM. VEGETAL, MED. 0,60M NA BASE MENOR, 1,20M NA BASE MAIOR E 0,30M DE ALT.</v>
          </cell>
          <cell r="C7277" t="str">
            <v>M</v>
          </cell>
        </row>
        <row r="7278">
          <cell r="A7278" t="str">
            <v>20.020.008-0</v>
          </cell>
          <cell r="B7278" t="str">
            <v>VALETA DE PROT., DE CORTE TRAPEZOIDAL, REVESTIM. VEGETAL, MED. 0,80M NA BASE MENOR, 1,60M NA BASE MAIOR E 0,40M DE ALT.</v>
          </cell>
          <cell r="C7278" t="str">
            <v>M</v>
          </cell>
        </row>
        <row r="7279">
          <cell r="A7279" t="str">
            <v>20.020.009-0</v>
          </cell>
          <cell r="B7279" t="str">
            <v>VALETA DE PROT. DE CORTE OU ATERRO, S/REVESTIM. (0,40M3/M)</v>
          </cell>
          <cell r="C7279" t="str">
            <v>M</v>
          </cell>
        </row>
        <row r="7280">
          <cell r="A7280" t="str">
            <v>20.020.010-0</v>
          </cell>
          <cell r="B7280" t="str">
            <v>VALETA DE PROT. DE CORTE OU ATERRO (0,40M3/M), INCL. REVESTIM. VEGETAL</v>
          </cell>
          <cell r="C7280" t="str">
            <v>M</v>
          </cell>
        </row>
        <row r="7281">
          <cell r="A7281" t="str">
            <v>20.020.999-0</v>
          </cell>
          <cell r="B7281" t="str">
            <v>FAMILIA 20,020SARJETA CORTE TRIANGULAR.</v>
          </cell>
        </row>
        <row r="7282">
          <cell r="A7282" t="str">
            <v>20.023.001-0</v>
          </cell>
          <cell r="B7282" t="str">
            <v>SARJETA CORTE OU BANQUETA EM TALUDE ESCALONADO, FORMA TRIANGULAR, REVESTIM. CONCR. SIMPLES, MED. 1,25M BASE E 0,25M ALT.</v>
          </cell>
          <cell r="C7282" t="str">
            <v>M</v>
          </cell>
        </row>
        <row r="7283">
          <cell r="A7283" t="str">
            <v>20.023.002-0</v>
          </cell>
          <cell r="B7283" t="str">
            <v>SARJETA CORTE OU BANQUETA EM TALUDE ESCALONADO, FORMA TRIANGULAR, REVESTIM. CONCR. SIMPLES, MED. 1,50M BASE E 0,30M ALT.</v>
          </cell>
          <cell r="C7283" t="str">
            <v>M</v>
          </cell>
        </row>
        <row r="7284">
          <cell r="A7284" t="str">
            <v>20.023.003-0</v>
          </cell>
          <cell r="B7284" t="str">
            <v>SARJETA CORTE OU BANQUETA EM TALUDE ESCALONADO, FORMA TRIANGULAR, REVESTIM. CONCR. SIMPLES, MED. 1,85M BASE E 0,35M ALT.</v>
          </cell>
          <cell r="C7284" t="str">
            <v>M</v>
          </cell>
        </row>
        <row r="7285">
          <cell r="A7285" t="str">
            <v>20.023.004-0</v>
          </cell>
          <cell r="B7285" t="str">
            <v>VALETA DE PROT.EM CORTE OU ATERRO,TRAPEZOIDAL,REVESTIM.CONCR.SIMPLES,MED.0,80M BASE MENOR, 2,00M BASE MAIOR E 0,60M ALT.</v>
          </cell>
          <cell r="C7285" t="str">
            <v>M</v>
          </cell>
        </row>
        <row r="7286">
          <cell r="A7286" t="str">
            <v>20.023.005-0</v>
          </cell>
          <cell r="B7286" t="str">
            <v>VALETA DE PROT.EM CORTE OU ATERRO,TRAPEZOIDAL,REVESTIM.CONCR.SIMPLES,MED.1,00M BASE MENOR, 2,20M BASE MAIOR E 0,60M ALT.</v>
          </cell>
          <cell r="C7286" t="str">
            <v>M</v>
          </cell>
        </row>
        <row r="7287">
          <cell r="A7287" t="str">
            <v>20.023.006-0</v>
          </cell>
          <cell r="B7287" t="str">
            <v>BANQUETA P/ATERRO, TRIANGULAR, DE CONCR. SIMPLES C/ 0,08M DEESP., MED. 0,42M NA BASE E 0,15M DE ALT.</v>
          </cell>
          <cell r="C7287" t="str">
            <v>M</v>
          </cell>
        </row>
        <row r="7288">
          <cell r="A7288" t="str">
            <v>20.023.007-0</v>
          </cell>
          <cell r="B7288" t="str">
            <v>SARJETA DE CORTE EM SOLO, TRAPEZOIDAL, EM CONCR. SIMPLES, MED. 1,20M NA BASE MAIOR, 0,40M NA BASE MENOR E 0,40M DE ALT.</v>
          </cell>
          <cell r="C7288" t="str">
            <v>M</v>
          </cell>
        </row>
        <row r="7289">
          <cell r="A7289" t="str">
            <v>20.023.999-0</v>
          </cell>
          <cell r="B7289" t="str">
            <v>FAMILIA 20,023SARJETA CORTE EM TALUDES.</v>
          </cell>
        </row>
        <row r="7290">
          <cell r="A7290" t="str">
            <v>20.024.001-0</v>
          </cell>
          <cell r="B7290" t="str">
            <v>SARJETA DE CORTE EM SOLO, TRAPEZOIDAL, EM CONCR. ARMADO, MED. 1,00M NA BASE MAIOR, 0,40M NA BASE MENOR E 0,60M DE ALT.</v>
          </cell>
          <cell r="C7290" t="str">
            <v>M</v>
          </cell>
        </row>
        <row r="7291">
          <cell r="A7291" t="str">
            <v>20.024.005-0</v>
          </cell>
          <cell r="B7291" t="str">
            <v>SARJETA DE CORTE EM SOLO, RETANGULAR, EM CONCR. ARMADO, MED.0,40M DE LARG. E 0,40M DE ALT.</v>
          </cell>
          <cell r="C7291" t="str">
            <v>M</v>
          </cell>
        </row>
        <row r="7292">
          <cell r="A7292" t="str">
            <v>20.024.006-0</v>
          </cell>
          <cell r="B7292" t="str">
            <v>SARJETA DE CORTE EM SOLO, RETANGULAR, EM CONCR. ARMADO, MED.0,50M DE LARG. E 0,40M DE ALT.</v>
          </cell>
          <cell r="C7292" t="str">
            <v>M</v>
          </cell>
        </row>
        <row r="7293">
          <cell r="A7293" t="str">
            <v>20.024.007-0</v>
          </cell>
          <cell r="B7293" t="str">
            <v>SARJETA DE CORTE EM SOLO, RETANGULAR, EM CONCR. ARMADO, MED.0,60M DE LARG. E 0,40M DE ALT.</v>
          </cell>
          <cell r="C7293" t="str">
            <v>M</v>
          </cell>
        </row>
        <row r="7294">
          <cell r="A7294" t="str">
            <v>20.024.008-0</v>
          </cell>
          <cell r="B7294" t="str">
            <v>SARJETA DE CORTE EM SOLO, RETANGULAR, EM CONCR. ARMADO, MED.0,80M DE LARG. E 0,50M DE ALT.</v>
          </cell>
          <cell r="C7294" t="str">
            <v>M</v>
          </cell>
        </row>
        <row r="7295">
          <cell r="A7295" t="str">
            <v>20.024.999-0</v>
          </cell>
          <cell r="B7295" t="str">
            <v>FAMILIA 20,024SARJETA CORTE EM SOLO CONC.ARMADO.</v>
          </cell>
        </row>
        <row r="7296">
          <cell r="A7296" t="str">
            <v>20.025.001-0</v>
          </cell>
          <cell r="B7296" t="str">
            <v>SARJETA DE CORTE EM ROCHA, TRAPEZOIDAL, EM CONCR. ARMADO, MED. 0,72M NA BASE MAIOR, 0,60M NA BASE MENOR E 0,60M DE ALT.</v>
          </cell>
          <cell r="C7296" t="str">
            <v>M</v>
          </cell>
        </row>
        <row r="7297">
          <cell r="A7297" t="str">
            <v>20.025.999-0</v>
          </cell>
          <cell r="B7297" t="str">
            <v>FAMILIA 20.025.SARJETA P/CORTE EM ROCHA.</v>
          </cell>
        </row>
        <row r="7298">
          <cell r="A7298" t="str">
            <v>20.026.001-0</v>
          </cell>
          <cell r="B7298" t="str">
            <v>DESCIDA D'AGUA RETANGULAR (RAPIDO) EM CONCR. ARMADO, TENDO DE BASE 0,60M E DE ALT. 0,20M, MED. PELO COMPR. REAL</v>
          </cell>
          <cell r="C7298" t="str">
            <v>M</v>
          </cell>
        </row>
        <row r="7299">
          <cell r="A7299" t="str">
            <v>20.026.002-0</v>
          </cell>
          <cell r="B7299" t="str">
            <v>DESCIDA D'AGUA RETANGULAR (RAPIDO) EM CONCR. ARMADO, TENDO DE BASE 0,80M E DE ALT. 0,30M, MED. PELO COMPR. REAL</v>
          </cell>
          <cell r="C7299" t="str">
            <v>M</v>
          </cell>
        </row>
        <row r="7300">
          <cell r="A7300" t="str">
            <v>20.026.003-0</v>
          </cell>
          <cell r="B7300" t="str">
            <v>DESCIDA D'AGUA RETANGULAR (RAPIDO) EM CONCR. ARMADO, TENDO DE BASE 1,00M E DE ALT. 0,40M, MED. PELO COMPR. REAL</v>
          </cell>
          <cell r="C7300" t="str">
            <v>M</v>
          </cell>
        </row>
        <row r="7301">
          <cell r="A7301" t="str">
            <v>20.026.007-0</v>
          </cell>
          <cell r="B7301" t="str">
            <v>DESCIDA D'AGUA, EM DEGRAUS, RETANGULAR, EM CONCR. ARMADO, FUNDO LISO, MED. 0,70M DE BASE E 0,30M DE ALT.</v>
          </cell>
          <cell r="C7301" t="str">
            <v>M</v>
          </cell>
        </row>
        <row r="7302">
          <cell r="A7302" t="str">
            <v>20.026.008-0</v>
          </cell>
          <cell r="B7302" t="str">
            <v>DESCIDA D'AGUA, EM DEGRAUS, RETANGULAR, EM CONCR. ARMADO, FUNDO LISO, MED. 0,90M DE BASE E 0,40M DE ALT.</v>
          </cell>
          <cell r="C7302" t="str">
            <v>M</v>
          </cell>
        </row>
        <row r="7303">
          <cell r="A7303" t="str">
            <v>20.026.009-0</v>
          </cell>
          <cell r="B7303" t="str">
            <v>DESCIDA D'AGUA, EM DEGRAUS, RETANGULAR, EM CONCR. ARMADO, FUNDO LISO, MED. 1,10M DE BASE E 0,50M DE ALT.</v>
          </cell>
          <cell r="C7303" t="str">
            <v>M</v>
          </cell>
        </row>
        <row r="7304">
          <cell r="A7304" t="str">
            <v>20.026.013-0</v>
          </cell>
          <cell r="B7304" t="str">
            <v>DESCIDA D'AGUA, EM DEGRAUS, RETANGULAR, EM CONCR. ARMADO, C/O FUNDO ACOMPANHANDO A FORMA DOS DEGRAUS, MED. (O,70X0,30)M</v>
          </cell>
          <cell r="C7304" t="str">
            <v>M</v>
          </cell>
        </row>
        <row r="7305">
          <cell r="A7305" t="str">
            <v>20.026.014-0</v>
          </cell>
          <cell r="B7305" t="str">
            <v>DESCIDA D'AGUA, EM DEGRAUS, RETANGULAR, EM CONCR. ARMADO, C/O FUNDO ACOMPANHANDO A FORMA DOS DEGRAUS, MED. (0,90X0,40)M</v>
          </cell>
          <cell r="C7305" t="str">
            <v>M</v>
          </cell>
        </row>
        <row r="7306">
          <cell r="A7306" t="str">
            <v>20.026.015-0</v>
          </cell>
          <cell r="B7306" t="str">
            <v>DESCIDA D'AGUA, EM DEGRAUS, RETANGULAR, EM CONCR. ARMADO, C/O FUNDO ACOMPANHANDO A FORMA DOS DEGRAUS, MED. (1,10X0,50)M</v>
          </cell>
          <cell r="C7306" t="str">
            <v>M</v>
          </cell>
        </row>
        <row r="7307">
          <cell r="A7307" t="str">
            <v>20.026.999-0</v>
          </cell>
          <cell r="B7307" t="str">
            <v>FAMILIA 20,026DESCIDA D/AGUA</v>
          </cell>
        </row>
        <row r="7308">
          <cell r="A7308" t="str">
            <v>20.027.001-0</v>
          </cell>
          <cell r="B7308" t="str">
            <v>SAIDA D'AGUA, DE 1 SO LADO, FORMANDO DE 1, ANGULO DE 30° C/O MEIO-FIO E DO OUTRO 90°, P/DESCIDA D'AGUA, DE (0,70X0,30)M</v>
          </cell>
          <cell r="C7308" t="str">
            <v>UN</v>
          </cell>
        </row>
        <row r="7309">
          <cell r="A7309" t="str">
            <v>20.027.002-0</v>
          </cell>
          <cell r="B7309" t="str">
            <v>SAIDA D'AGUA, DE 1 SO LADO, FORMANDO DE 1, ANGULO DE 30° C/O MEIO-FIO E DO OUTRO 90°, P/DESCIDA D'AGUA, DE (0,90X0,40)M</v>
          </cell>
          <cell r="C7309" t="str">
            <v>UN</v>
          </cell>
        </row>
        <row r="7310">
          <cell r="A7310" t="str">
            <v>20.027.003-0</v>
          </cell>
          <cell r="B7310" t="str">
            <v>SAIDA D'AGUA, DE 1 SO LADO, FORMANDO DE 1, ANGULO DE 30° C/O MEIO-FIO E DO OUTRO 90°, P/DESCIDA D'AGUA, DE (1,10X0,50)M</v>
          </cell>
          <cell r="C7310" t="str">
            <v>UN</v>
          </cell>
        </row>
        <row r="7311">
          <cell r="A7311" t="str">
            <v>20.027.004-0</v>
          </cell>
          <cell r="B7311" t="str">
            <v>SAIDA D'AGUA, DOS 2 LADOS, FORMANDO DE 1, ANGULO DE 30° C/ OMEIO-FIO E DO OUTRO 90°, P/DESCIDA D'AGUA, DE 0,70 X 0,30M</v>
          </cell>
          <cell r="C7311" t="str">
            <v>UN</v>
          </cell>
        </row>
        <row r="7312">
          <cell r="A7312" t="str">
            <v>20.027.005-0</v>
          </cell>
          <cell r="B7312" t="str">
            <v>SAIDA D'AGUA, DOS 2 LADOS, FORMANDO DE 1, ANGULO DE 30° C/ OMEIO-FIO E DO OUTRO 90°, P/DESCIDA D'AGUA, DE (0,90X0,40)M</v>
          </cell>
          <cell r="C7312" t="str">
            <v>UN</v>
          </cell>
        </row>
        <row r="7313">
          <cell r="A7313" t="str">
            <v>20.027.006-0</v>
          </cell>
          <cell r="B7313" t="str">
            <v>SAIDA D'AGUA, DOS 2 LADOS, FORMANDO DE 1, ANGULO DE 30° C/ OMEIO-FIO E DO OUTRO 90°, P/DESCIDA D'AGUA, DE (1,10X0,50)M</v>
          </cell>
          <cell r="C7313" t="str">
            <v>UN</v>
          </cell>
        </row>
        <row r="7314">
          <cell r="A7314" t="str">
            <v>20.027.999-0</v>
          </cell>
          <cell r="B7314" t="str">
            <v>FAMILIA 20,027SAIDA D/AGUA</v>
          </cell>
        </row>
        <row r="7315">
          <cell r="A7315" t="str">
            <v>20.028.001-0</v>
          </cell>
          <cell r="B7315" t="str">
            <v>CAIXA COLETORA PRISMATICA RETANGULAR, EM CONCR. ARMADO, MED.DE BASE (1,00 X 1,30)M E 1,60M DE ALT.</v>
          </cell>
          <cell r="C7315" t="str">
            <v>UN</v>
          </cell>
        </row>
        <row r="7316">
          <cell r="A7316" t="str">
            <v>20.028.002-0</v>
          </cell>
          <cell r="B7316" t="str">
            <v>CAIXA COLETORA PRISMATICA RETANGULAR, EM CONCR. ARMADO, MED.DE BASE (1,00 X 1,30)M E 1,80M DE ALT.</v>
          </cell>
          <cell r="C7316" t="str">
            <v>UN</v>
          </cell>
        </row>
        <row r="7317">
          <cell r="A7317" t="str">
            <v>20.028.003-0</v>
          </cell>
          <cell r="B7317" t="str">
            <v>CAIXA COLETORA PRISMATICA RETANGULAR, EM CONCR. ARMADO, MED.DE BASE (1,00 X 1,30)M E 2,00M DE ALT.</v>
          </cell>
          <cell r="C7317" t="str">
            <v>UN</v>
          </cell>
        </row>
        <row r="7318">
          <cell r="A7318" t="str">
            <v>20.028.004-0</v>
          </cell>
          <cell r="B7318" t="str">
            <v>CAIXA COLETORA PRISMATICA RETANGULAR, EM CONCR. ARMADO, MED.DE BASE (1,00 X 1,30)M E 2,20M DE ALT.</v>
          </cell>
          <cell r="C7318" t="str">
            <v>UN</v>
          </cell>
        </row>
        <row r="7319">
          <cell r="A7319" t="str">
            <v>20.028.005-0</v>
          </cell>
          <cell r="B7319" t="str">
            <v>CAIXA COLETORA PRISMATICA RETANGULAR, EM CONCR. ARMADO, MED.DE BASE (1,00 X 1,30)M E 2,40M DE ALT.</v>
          </cell>
          <cell r="C7319" t="str">
            <v>UN</v>
          </cell>
        </row>
        <row r="7320">
          <cell r="A7320" t="str">
            <v>20.028.006-0</v>
          </cell>
          <cell r="B7320" t="str">
            <v>CAIXA COLETORA PRISMATICA RETANGULAR, EM CONCR. ARMADO, MED.DE BASE (1,00 X 1,30)M E 2,60M DE ALT.</v>
          </cell>
          <cell r="C7320" t="str">
            <v>UN</v>
          </cell>
        </row>
        <row r="7321">
          <cell r="A7321" t="str">
            <v>20.028.010-0</v>
          </cell>
          <cell r="B7321" t="str">
            <v>SAIDA D'AGUA P/DRENOS TRANSVERSAIS, EM CONCR. ARMADO, MED. EXT. (1,15X0,60)M DE BASE, PAREDE ALT.VARIAVEL (0,10 A 1,00)M</v>
          </cell>
          <cell r="C7321" t="str">
            <v>UN</v>
          </cell>
        </row>
        <row r="7322">
          <cell r="A7322" t="str">
            <v>20.028.014-0</v>
          </cell>
          <cell r="B7322" t="str">
            <v>DISSIPADOR DE ENERGIA TIPO, EM CONCR. ARMADO, MED. (1,70 X 1,15)M DE BASE E 0,50M DE ALT.</v>
          </cell>
          <cell r="C7322" t="str">
            <v>UN</v>
          </cell>
        </row>
        <row r="7323">
          <cell r="A7323" t="str">
            <v>20.028.015-0</v>
          </cell>
          <cell r="B7323" t="str">
            <v>DISSIPADOR DE ENERGIA TIPO, EM CONCR. ARMADO, MED. (1,90 X 1,15)M DE BASE E 0,50M DE ALT.</v>
          </cell>
          <cell r="C7323" t="str">
            <v>UN</v>
          </cell>
        </row>
        <row r="7324">
          <cell r="A7324" t="str">
            <v>20.028.016-0</v>
          </cell>
          <cell r="B7324" t="str">
            <v>DISSIPADOR DE ENERGIA TIPO, EM CONCR. ARMADO, MED. (2,10 X 1,15)M DE BASE E 0,50M DE ALT.</v>
          </cell>
          <cell r="C7324" t="str">
            <v>UN</v>
          </cell>
        </row>
        <row r="7325">
          <cell r="A7325" t="str">
            <v>20.028.020-0</v>
          </cell>
          <cell r="B7325" t="str">
            <v>TAMPA P/CX. COLETORA, EM CONCR. ARMADO (ESP. DE 6CM)</v>
          </cell>
          <cell r="C7325" t="str">
            <v>M2</v>
          </cell>
        </row>
        <row r="7326">
          <cell r="A7326" t="str">
            <v>20.028.999-0</v>
          </cell>
          <cell r="B7326" t="str">
            <v>FAMILIA 20,028CAIXA COLETORA PRISMATICA</v>
          </cell>
        </row>
        <row r="7327">
          <cell r="A7327" t="str">
            <v>20.029.001-0</v>
          </cell>
          <cell r="B7327" t="str">
            <v>DISSIPADOR DE ENERGIA EM PEDRA ARGAMASSADA, MED. P/VOLUME DEPEDRA ARGAMASSADA</v>
          </cell>
          <cell r="C7327" t="str">
            <v>M3</v>
          </cell>
        </row>
        <row r="7328">
          <cell r="A7328" t="str">
            <v>20.029.999-0</v>
          </cell>
          <cell r="B7328" t="str">
            <v>FAMILIA 20,029DISSIPADOR ENERGIA</v>
          </cell>
        </row>
        <row r="7329">
          <cell r="A7329" t="str">
            <v>20.030.001-0</v>
          </cell>
          <cell r="B7329" t="str">
            <v>DRENO PROFUNDO P/CORTE EM SOLO, MED. NAS BASES 0,60M E 0,70M, DIAM. DO TUBO 200MM</v>
          </cell>
          <cell r="C7329" t="str">
            <v>M</v>
          </cell>
        </row>
        <row r="7330">
          <cell r="A7330" t="str">
            <v>20.030.002-0</v>
          </cell>
          <cell r="B7330" t="str">
            <v>DRENO PROFUNDO P/CORTE EM SOLO, MED. NAS BASES O,65M E 0,75M, DIAM. DO TUBO 300MM</v>
          </cell>
          <cell r="C7330" t="str">
            <v>M</v>
          </cell>
        </row>
        <row r="7331">
          <cell r="A7331" t="str">
            <v>20.030.003-0</v>
          </cell>
          <cell r="B7331" t="str">
            <v>DRENO PROFUNDO P/CORTE EM SOLO, MED. NAS BASES 0,70M E 0,80M, DIAM. DO TUBO 400MM</v>
          </cell>
          <cell r="C7331" t="str">
            <v>M</v>
          </cell>
        </row>
        <row r="7332">
          <cell r="A7332" t="str">
            <v>20.030.999-0</v>
          </cell>
          <cell r="B7332" t="str">
            <v>FAMILIA 20,030DRENO PROFUNDO</v>
          </cell>
        </row>
        <row r="7333">
          <cell r="A7333" t="str">
            <v>20.031.001-0</v>
          </cell>
          <cell r="B7333" t="str">
            <v>DRENO PROFUNDO P/CORTE EM SOLO, MED. NAS BASES 0,60M E 0,70M, DIAM. DO TUBO 200MM, EXCL. FORN. DO TUBO</v>
          </cell>
          <cell r="C7333" t="str">
            <v>M</v>
          </cell>
        </row>
        <row r="7334">
          <cell r="A7334" t="str">
            <v>20.031.002-0</v>
          </cell>
          <cell r="B7334" t="str">
            <v>DRENO PROFUNDO P/CORTE EM SOLO, MED. NAS BASES 0,65M E 0,75M, DIAM. DO TUBO 300MM, EXCL. FORN. DO TUBO</v>
          </cell>
          <cell r="C7334" t="str">
            <v>M</v>
          </cell>
        </row>
        <row r="7335">
          <cell r="A7335" t="str">
            <v>20.031.003-0</v>
          </cell>
          <cell r="B7335" t="str">
            <v>DRENO PROFUNDO P/CORTE EM SOLO, MED. NAS BASES 0,70M E 0,80M, DIAM. DO TUBO 400MM, EXCL. FORN. DO TUBO</v>
          </cell>
          <cell r="C7335" t="str">
            <v>M</v>
          </cell>
        </row>
        <row r="7336">
          <cell r="A7336" t="str">
            <v>20.031.999-0</v>
          </cell>
          <cell r="B7336" t="str">
            <v>FAMILIA 20,031DRENO S/FORNECIMENTO</v>
          </cell>
        </row>
        <row r="7337">
          <cell r="A7337" t="str">
            <v>20.032.001-0</v>
          </cell>
          <cell r="B7337" t="str">
            <v>DRENO PROFUNDO P/CORTE EM ROCHA, MED. NAS BASES 0,30M E 0,40M, DIAM. DO TUBO 200MM</v>
          </cell>
          <cell r="C7337" t="str">
            <v>M</v>
          </cell>
        </row>
        <row r="7338">
          <cell r="A7338" t="str">
            <v>20.032.002-0</v>
          </cell>
          <cell r="B7338" t="str">
            <v>DRENO PROFUNDO P/CORTE EM ROCHA, MED. NAS BASES 0,40M E 0,50M, DIAM. DO TUBO 300MM</v>
          </cell>
          <cell r="C7338" t="str">
            <v>M</v>
          </cell>
        </row>
        <row r="7339">
          <cell r="A7339" t="str">
            <v>20.032.003-0</v>
          </cell>
          <cell r="B7339" t="str">
            <v>DRENO PROFUNDO P/CORTE DE ROCHA, MED. NAS BASES 0,50M E 0,60M, DIAM. DO TUBO 400MM</v>
          </cell>
          <cell r="C7339" t="str">
            <v>M</v>
          </cell>
        </row>
        <row r="7340">
          <cell r="A7340" t="str">
            <v>20.032.999-0</v>
          </cell>
          <cell r="B7340" t="str">
            <v>FAMILIA 20,032DRENO P/CORTE EM ROCHA 0,30X0,40X0,60M</v>
          </cell>
        </row>
        <row r="7341">
          <cell r="A7341" t="str">
            <v>20.033.001-0</v>
          </cell>
          <cell r="B7341" t="str">
            <v>DRENO PROFUNDO P/CORTE EM ROCHA, MED. NAS BASES 0,30M E 0,40M, DIAM. DO TUBO 200MM, EXCL. FORN. DO TUBO</v>
          </cell>
          <cell r="C7341" t="str">
            <v>M</v>
          </cell>
        </row>
        <row r="7342">
          <cell r="A7342" t="str">
            <v>20.033.002-0</v>
          </cell>
          <cell r="B7342" t="str">
            <v>DRENO PROFUNDO P/CORTE EM ROCHA, MED. NAS BASES 0,40M E 0,50M, DIAM. DO TUBO 300MM, EXCL. FORN. DO TUBO</v>
          </cell>
          <cell r="C7342" t="str">
            <v>M</v>
          </cell>
        </row>
        <row r="7343">
          <cell r="A7343" t="str">
            <v>20.033.003-0</v>
          </cell>
          <cell r="B7343" t="str">
            <v>DRENO PROFUNDO P/CORTE EM ROCHA, MED. NAS BASES 0,50M E 0,60M, DIAM. DO TUBO 400MM, EXCL. FORN. DO TUBO</v>
          </cell>
          <cell r="C7343" t="str">
            <v>M</v>
          </cell>
        </row>
        <row r="7344">
          <cell r="A7344" t="str">
            <v>20.033.999-0</v>
          </cell>
          <cell r="B7344" t="str">
            <v>FAMILIA 20,033IDEM 20.032 EXCL TUBO</v>
          </cell>
        </row>
        <row r="7345">
          <cell r="A7345" t="str">
            <v>20.034.001-0</v>
          </cell>
          <cell r="B7345" t="str">
            <v>DRENO PROFUNDO P/CORTE EM SOLO, MED. NAS BASES 0,60M E 0,70M, DIAM. DO TUBO 200MM, C/MANTA GEOTEXTIL</v>
          </cell>
          <cell r="C7345" t="str">
            <v>M</v>
          </cell>
        </row>
        <row r="7346">
          <cell r="A7346" t="str">
            <v>20.034.002-0</v>
          </cell>
          <cell r="B7346" t="str">
            <v>DRENO PROFUNDO P/CORTE EM SOLO, MED. NAS BASES 0,65M E 0,75M, DIAM. DO TUBO 300MM, C/MANTA GEOTEXTIL</v>
          </cell>
          <cell r="C7346" t="str">
            <v>M</v>
          </cell>
        </row>
        <row r="7347">
          <cell r="A7347" t="str">
            <v>20.034.003-0</v>
          </cell>
          <cell r="B7347" t="str">
            <v>DRENO PROFUNDO P/CORTE EM SOLO, MED. NAS BASES 0,70M E 0,80M, DIAM. DO TUBO 400MM, C/MANTA GEOTEXTIL</v>
          </cell>
          <cell r="C7347" t="str">
            <v>M</v>
          </cell>
        </row>
        <row r="7348">
          <cell r="A7348" t="str">
            <v>20.034.999-0</v>
          </cell>
          <cell r="B7348" t="str">
            <v>FAMILIA 20,034IDEM 20.030,00 BIDIM</v>
          </cell>
        </row>
        <row r="7349">
          <cell r="A7349" t="str">
            <v>20.035.001-0</v>
          </cell>
          <cell r="B7349" t="str">
            <v>DRENO PROFUNDO P/CORTE EM SOLO, MED. NAS BASES 0,60M E 0,70M, DIAM. DO TUBO 200MM, C/MANTA GEOTEXTIL, EXCL. FORN.DO TUBO</v>
          </cell>
          <cell r="C7349" t="str">
            <v>M</v>
          </cell>
        </row>
        <row r="7350">
          <cell r="A7350" t="str">
            <v>20.035.002-0</v>
          </cell>
          <cell r="B7350" t="str">
            <v>DRENO PROFUNDO P/CORTE EM SOLO, MED. NAS BASES 0,65M E 0,75M, DIAM. DO TUBO 300MM, C/MANTA GEOTEXTIL, EXCL. FORN.DO TUBO</v>
          </cell>
          <cell r="C7350" t="str">
            <v>M</v>
          </cell>
        </row>
        <row r="7351">
          <cell r="A7351" t="str">
            <v>20.035.003-0</v>
          </cell>
          <cell r="B7351" t="str">
            <v>DRENO PROFUNDO P/CORTE EM SOLO, MED. NAS BASES 0,70M E 0,80M, DIAM. DO TUBO 400MM, C/MANTA GEOTEXTIL, EXCL. FORN.DO TUBO</v>
          </cell>
          <cell r="C7351" t="str">
            <v>M</v>
          </cell>
        </row>
        <row r="7352">
          <cell r="A7352" t="str">
            <v>20.035.999-0</v>
          </cell>
          <cell r="B7352" t="str">
            <v>FAMILIA 20,035IDEM 20.031,00 COM BIDIM</v>
          </cell>
        </row>
        <row r="7353">
          <cell r="A7353" t="str">
            <v>20.036.001-0</v>
          </cell>
          <cell r="B7353" t="str">
            <v>DRENO PROFUNDO P/CORTE EM ROCHA, MED. NAS BASES 0,30M E 0,40M, DIAM. DO TUBO 200MM, C/MANTA GEOTEXTIL, EXCL.FORN.DO TUBO</v>
          </cell>
          <cell r="C7353" t="str">
            <v>M</v>
          </cell>
        </row>
        <row r="7354">
          <cell r="A7354" t="str">
            <v>20.036.002-0</v>
          </cell>
          <cell r="B7354" t="str">
            <v>DRENO PROFUNDO P/CORTE EM ROCHA, MED. NAS BASES 0,40M E 0,50M, DIAM. DO TUBO 300MM, C/MANTA GEOTEXTIL, EXCL.FORN.DO TUBO</v>
          </cell>
          <cell r="C7354" t="str">
            <v>M</v>
          </cell>
        </row>
        <row r="7355">
          <cell r="A7355" t="str">
            <v>20.036.003-0</v>
          </cell>
          <cell r="B7355" t="str">
            <v>DRENO PROFUNDO P/CORTE EM ROCHA, MED. NAS BASES 0,50M E 0,60M, DIAM. DO TUBO 400MM, C/MANTA GEOTEXTIL, EXCL.FORN.DO TUBO</v>
          </cell>
          <cell r="C7355" t="str">
            <v>M</v>
          </cell>
        </row>
        <row r="7356">
          <cell r="A7356" t="str">
            <v>20.036.999-0</v>
          </cell>
          <cell r="B7356" t="str">
            <v>FAMILIA 20,036IDEM 20.032,00 COM BIDIM</v>
          </cell>
        </row>
        <row r="7357">
          <cell r="A7357" t="str">
            <v>20.037.001-0</v>
          </cell>
          <cell r="B7357" t="str">
            <v>DRENO PROFUNDO P/CORTE EM ROCHA, MED. NAS BASES 0,30M E 0,40M, DIAM. DO TUBO 200MM, C/MANTA GEOTEXTIL, EXCL.FORN.DO TUBO</v>
          </cell>
          <cell r="C7357" t="str">
            <v>M</v>
          </cell>
        </row>
        <row r="7358">
          <cell r="A7358" t="str">
            <v>20.037.002-0</v>
          </cell>
          <cell r="B7358" t="str">
            <v>DRENO PROFUNDO P/CORTE EM ROCHA, MED. NAS BASES 0,40M E 0,50M, DIAM. DO TUBO 300MM, C/MANTA GEOTEXTIL, EXCL.FORN.DO TUBO</v>
          </cell>
          <cell r="C7358" t="str">
            <v>M</v>
          </cell>
        </row>
        <row r="7359">
          <cell r="A7359" t="str">
            <v>20.037.003-0</v>
          </cell>
          <cell r="B7359" t="str">
            <v>DRENO PROFUNDO P/CORTE EM ROCHA, MED. NAS BASES 0,50M E 0,60M, DIAM. DO TUBO 400MM, C/MANTA GEOTEXTIL, EXCL.FORN.DO TUBO</v>
          </cell>
          <cell r="C7359" t="str">
            <v>M</v>
          </cell>
        </row>
        <row r="7360">
          <cell r="A7360" t="str">
            <v>20.037.999-0</v>
          </cell>
          <cell r="B7360" t="str">
            <v>FAMILIA 20,037IDEM 20.033,00 COM BIDIM</v>
          </cell>
        </row>
        <row r="7361">
          <cell r="A7361" t="str">
            <v>20.040.002-0</v>
          </cell>
          <cell r="B7361" t="str">
            <v>DEFENSA MET., MOD. SEMI-MALEAVEL SIMPLES GALV., COMPR. DO CONJ. DE 4,00M, EXCL. A DEFENSA</v>
          </cell>
          <cell r="C7361" t="str">
            <v>M</v>
          </cell>
        </row>
        <row r="7362">
          <cell r="A7362" t="str">
            <v>20.040.003-0</v>
          </cell>
          <cell r="B7362" t="str">
            <v>DEFENSA MET., MOD. SEMI-MALEAVEL DUPLA GALV., COMPR. DO CONJ. DE 4,00M, EXCL. A DEFENSA</v>
          </cell>
          <cell r="C7362" t="str">
            <v>M</v>
          </cell>
        </row>
        <row r="7363">
          <cell r="A7363" t="str">
            <v>20.040.005-0</v>
          </cell>
          <cell r="B7363" t="str">
            <v>DEFENSA MET., MOD. MALEAVEL SIMPLES GALV., COMPR. DO CONJ. DE 4,00M, EXCL. A DEFENSA</v>
          </cell>
          <cell r="C7363" t="str">
            <v>M</v>
          </cell>
        </row>
        <row r="7364">
          <cell r="A7364" t="str">
            <v>20.040.008-0</v>
          </cell>
          <cell r="B7364" t="str">
            <v>DEFENSA MET., MOD. MALEAVEL DUPLA GALV., COMPR. DO CONJ. DE4,00M, EXCL. A DEFENSA</v>
          </cell>
          <cell r="C7364" t="str">
            <v>M</v>
          </cell>
        </row>
        <row r="7365">
          <cell r="A7365" t="str">
            <v>20.040.999-0</v>
          </cell>
          <cell r="B7365" t="str">
            <v>INDICE DA FAMILIA</v>
          </cell>
        </row>
        <row r="7366">
          <cell r="A7366" t="str">
            <v>20.041.002-0</v>
          </cell>
          <cell r="B7366" t="str">
            <v>DEFENSA MET., MOD. SEMI-MALEAVEL SIMPLES GALV.</v>
          </cell>
          <cell r="C7366" t="str">
            <v>M</v>
          </cell>
        </row>
        <row r="7367">
          <cell r="A7367" t="str">
            <v>20.041.003-0</v>
          </cell>
          <cell r="B7367" t="str">
            <v>DEFENSA MET., MOD. SEMI-MALEAVEL DUPLA GALV.</v>
          </cell>
          <cell r="C7367" t="str">
            <v>M</v>
          </cell>
        </row>
        <row r="7368">
          <cell r="A7368" t="str">
            <v>20.041.005-0</v>
          </cell>
          <cell r="B7368" t="str">
            <v>DEFENSA MET., MOD. MALEAVEL SIMPLES GALV.</v>
          </cell>
          <cell r="C7368" t="str">
            <v>M</v>
          </cell>
        </row>
        <row r="7369">
          <cell r="A7369" t="str">
            <v>20.041.008-0</v>
          </cell>
          <cell r="B7369" t="str">
            <v>DEFENSA MET., MOD. MALEAVEL DUPLA GALV.</v>
          </cell>
          <cell r="C7369" t="str">
            <v>M</v>
          </cell>
        </row>
        <row r="7370">
          <cell r="A7370" t="str">
            <v>20.041.999-0</v>
          </cell>
          <cell r="B7370" t="str">
            <v>INDICE DA FAMILIA</v>
          </cell>
        </row>
        <row r="7371">
          <cell r="A7371" t="str">
            <v>20.067.019-0</v>
          </cell>
          <cell r="B7371" t="str">
            <v>BOCA P/BUEIRO SIMPLES, TUBULAR, DE CONCR., DIAM. DE 0,40M, EM CONCR. CICLOPICO</v>
          </cell>
          <cell r="C7371" t="str">
            <v>UN</v>
          </cell>
        </row>
        <row r="7372">
          <cell r="A7372" t="str">
            <v>20.067.020-0</v>
          </cell>
          <cell r="B7372" t="str">
            <v>BOCA P/BUEIRO SIMPLES, TUBULAR, DE CONCR., DIAM. DE 0,60M, EM CONCR. CICLOPICO</v>
          </cell>
          <cell r="C7372" t="str">
            <v>UN</v>
          </cell>
        </row>
        <row r="7373">
          <cell r="A7373" t="str">
            <v>20.067.021-0</v>
          </cell>
          <cell r="B7373" t="str">
            <v>BOCA P/BUEIRO SIMPLES, TUBULAR, DE CONCR., DIAM. DE 0,80M, EM CONCR. CICLOPICO</v>
          </cell>
          <cell r="C7373" t="str">
            <v>UN</v>
          </cell>
        </row>
        <row r="7374">
          <cell r="A7374" t="str">
            <v>20.067.022-0</v>
          </cell>
          <cell r="B7374" t="str">
            <v>BOCA P/BUEIRO SIMPLES, TUBULAR, DE CONCR., DIAM. DE 1,00M, EM CONCR. CICLOPICO</v>
          </cell>
          <cell r="C7374" t="str">
            <v>UN</v>
          </cell>
        </row>
        <row r="7375">
          <cell r="A7375" t="str">
            <v>20.067.023-0</v>
          </cell>
          <cell r="B7375" t="str">
            <v>BOCA P/BUEIRO SIMPLES, TUBULAR, DE CONCR., DIAM. DE 1,20M, EM CONCR. CICLOPICO</v>
          </cell>
          <cell r="C7375" t="str">
            <v>UN</v>
          </cell>
        </row>
        <row r="7376">
          <cell r="A7376" t="str">
            <v>20.067.026-0</v>
          </cell>
          <cell r="B7376" t="str">
            <v>BOCA P/BUEIRO DUPLO, TUBULAR, DE CONCR., DIAM. DE 0,40M, EMCONCR. CICLOPICO</v>
          </cell>
          <cell r="C7376" t="str">
            <v>UN</v>
          </cell>
        </row>
        <row r="7377">
          <cell r="A7377" t="str">
            <v>20.067.027-0</v>
          </cell>
          <cell r="B7377" t="str">
            <v>BOCA P/BUEIRO DUPLO, TUBULAR, DE CONCR., DIAM. DE 0,60M, EMCONCR. CICLOPICO</v>
          </cell>
          <cell r="C7377" t="str">
            <v>UN</v>
          </cell>
        </row>
        <row r="7378">
          <cell r="A7378" t="str">
            <v>20.067.028-0</v>
          </cell>
          <cell r="B7378" t="str">
            <v>BOCA P/BUEIRO DUPLO, TUBULAR, DE CONCR., DIAM. DE 0,80M, EMCONCR. CICLOPICO</v>
          </cell>
          <cell r="C7378" t="str">
            <v>UN</v>
          </cell>
        </row>
        <row r="7379">
          <cell r="A7379" t="str">
            <v>20.067.029-0</v>
          </cell>
          <cell r="B7379" t="str">
            <v>BOCA P/BUEIRO DUPLO, TUBULAR, DE CONCR., DIAM. DE 1,00M, EMCONCR. CICLOPICO</v>
          </cell>
          <cell r="C7379" t="str">
            <v>UN</v>
          </cell>
        </row>
        <row r="7380">
          <cell r="A7380" t="str">
            <v>20.067.030-0</v>
          </cell>
          <cell r="B7380" t="str">
            <v>BOCA P/BUEIRO DUPLO, TUBULAR, DE CONCR., DIAM. DE 1,20M, EMCONCR. CICLOPICO</v>
          </cell>
          <cell r="C7380" t="str">
            <v>UN</v>
          </cell>
        </row>
        <row r="7381">
          <cell r="A7381" t="str">
            <v>20.067.033-0</v>
          </cell>
          <cell r="B7381" t="str">
            <v>BOCA P/BUEIRO TRIPLO, TUBULAR, DE CONCR., DIAM. DE 0,40M, EMCONCR. CICLOPICO</v>
          </cell>
          <cell r="C7381" t="str">
            <v>UN</v>
          </cell>
        </row>
        <row r="7382">
          <cell r="A7382" t="str">
            <v>20.067.034-0</v>
          </cell>
          <cell r="B7382" t="str">
            <v>BOCA P/BUEIRO TRIPLO, TUBULAR, DE CONCR., DIAM. DE 0,60M, EMCONCR. CICLOPICO</v>
          </cell>
          <cell r="C7382" t="str">
            <v>UN</v>
          </cell>
        </row>
        <row r="7383">
          <cell r="A7383" t="str">
            <v>20.067.035-0</v>
          </cell>
          <cell r="B7383" t="str">
            <v>BOCA P/BUEIRO TRIPLO, TUBULAR, DE CONCR., DIAM. DE 0,80M, EMCONCR. CICLOPICO</v>
          </cell>
          <cell r="C7383" t="str">
            <v>UN</v>
          </cell>
        </row>
        <row r="7384">
          <cell r="A7384" t="str">
            <v>20.067.036-0</v>
          </cell>
          <cell r="B7384" t="str">
            <v>BOCA P/BUEIRO TRIPLO, TUBULAR, DE CONCR., DIAM. DE 1,00M, EMCONCR. CICLOPICO</v>
          </cell>
          <cell r="C7384" t="str">
            <v>UN</v>
          </cell>
        </row>
        <row r="7385">
          <cell r="A7385" t="str">
            <v>20.067.037-0</v>
          </cell>
          <cell r="B7385" t="str">
            <v>BOCA P/BUEIRO TRIPLO, TUBULAR, DE CONCR., DIAM. DE 1,20M, EMCONCR. CICLOPICO</v>
          </cell>
          <cell r="C7385" t="str">
            <v>UN</v>
          </cell>
        </row>
        <row r="7386">
          <cell r="A7386" t="str">
            <v>20.067.038-0</v>
          </cell>
          <cell r="B7386" t="str">
            <v>BOCA P/BUEIRO SIMPLES, MULTI-PLATE, CIRCULAR, C/DIAM. DE 1,90M, EM CONCR. ARMADO 15MPA</v>
          </cell>
          <cell r="C7386" t="str">
            <v>UN</v>
          </cell>
        </row>
        <row r="7387">
          <cell r="A7387" t="str">
            <v>20.067.039-0</v>
          </cell>
          <cell r="B7387" t="str">
            <v>BOCA P/BUEIRO DUPLO, MULTI-PLATE, CIRCULAR, C/DIAM. DE 1,90M, EM CONCR. ARMADO 15MPA</v>
          </cell>
          <cell r="C7387" t="str">
            <v>UN</v>
          </cell>
        </row>
        <row r="7388">
          <cell r="A7388" t="str">
            <v>20.067.040-0</v>
          </cell>
          <cell r="B7388" t="str">
            <v>BOCA P/BUEIRO TRIPLO, MULTI-PLATE, CIRCULAR, C/DIAM. DE 1,90M, EM CONCR. ARMADO 15MPA</v>
          </cell>
          <cell r="C7388" t="str">
            <v>UN</v>
          </cell>
        </row>
        <row r="7389">
          <cell r="A7389" t="str">
            <v>20.067.041-0</v>
          </cell>
          <cell r="B7389" t="str">
            <v>BOCA P/BUEIRO SIMPLES, MULTI-PLATE, CIRCULAR, C/DIAM. DE 2,30M, EM CONCR. ARMADO 15MPA</v>
          </cell>
          <cell r="C7389" t="str">
            <v>UN</v>
          </cell>
        </row>
        <row r="7390">
          <cell r="A7390" t="str">
            <v>20.067.042-0</v>
          </cell>
          <cell r="B7390" t="str">
            <v>BOCA P/BUEIRO DUPLO, MULTI-PLATE, CIRCULAR, C/DIAM. DE 2,30M, EM CONCR. ARMADO 15MPA</v>
          </cell>
          <cell r="C7390" t="str">
            <v>UN</v>
          </cell>
        </row>
        <row r="7391">
          <cell r="A7391" t="str">
            <v>20.067.043-0</v>
          </cell>
          <cell r="B7391" t="str">
            <v>BOCA P/BUEIRO TRIPLO, MULTI-PLATE, CIRCULAR, C/DIAM. DE 2,30M, EM CONCR. ARMADO 15MPA</v>
          </cell>
          <cell r="C7391" t="str">
            <v>UN</v>
          </cell>
        </row>
        <row r="7392">
          <cell r="A7392" t="str">
            <v>20.067.044-0</v>
          </cell>
          <cell r="B7392" t="str">
            <v>BOCA P/BUEIRO SIMPLES, MULTI-PLATE, CIRCULAR, C/DIAM. DE 2,65M, EM CONCR. ARMADO 15MPA</v>
          </cell>
          <cell r="C7392" t="str">
            <v>UN</v>
          </cell>
        </row>
        <row r="7393">
          <cell r="A7393" t="str">
            <v>20.067.045-0</v>
          </cell>
          <cell r="B7393" t="str">
            <v>BOCA P/BUEIRO DUPLO, MULTI-PLATE, CIRCULAR, C/DIAM. DE 2,65M, EM CONCR. ARMADO 15MPA</v>
          </cell>
          <cell r="C7393" t="str">
            <v>UN</v>
          </cell>
        </row>
        <row r="7394">
          <cell r="A7394" t="str">
            <v>20.067.046-0</v>
          </cell>
          <cell r="B7394" t="str">
            <v>BOCA P/BUEIRO TRIPLO, MULTI-PLATE, CIRCULAR, C/DIAM. DE 2,65M, EM CONCR. ARMADO 15MPA</v>
          </cell>
          <cell r="C7394" t="str">
            <v>UN</v>
          </cell>
        </row>
        <row r="7395">
          <cell r="A7395" t="str">
            <v>20.067.047-0</v>
          </cell>
          <cell r="B7395" t="str">
            <v>BOCA P/BUEIRO SIMPLES, MULTI-PLATE, CIRCULAR, C/DIAM. DE 3,05M, EM CONCR. ARMADO 15MPA</v>
          </cell>
          <cell r="C7395" t="str">
            <v>UN</v>
          </cell>
        </row>
        <row r="7396">
          <cell r="A7396" t="str">
            <v>20.067.048-0</v>
          </cell>
          <cell r="B7396" t="str">
            <v>BOCA P/BUEIRO DUPLO, MULTI-PLATE, CIRCULAR, C/DIAM. DE 3,05M, EM CONCR. ARMADO 15MPA</v>
          </cell>
          <cell r="C7396" t="str">
            <v>UN</v>
          </cell>
        </row>
        <row r="7397">
          <cell r="A7397" t="str">
            <v>20.067.049-0</v>
          </cell>
          <cell r="B7397" t="str">
            <v>BOCA P/BUEIRO TRIPLO, MULTI-PLATE, CIRCULAR, C/DIAM. DE 3,05M, EM CONCR. ARMADO 15MPA</v>
          </cell>
          <cell r="C7397" t="str">
            <v>UN</v>
          </cell>
        </row>
        <row r="7398">
          <cell r="A7398" t="str">
            <v>20.067.050-0</v>
          </cell>
          <cell r="B7398" t="str">
            <v>BOCA P/BUEIRO SIMPLES, MULTI-PLATE, LENTICULAR, C/ 1,85M DEVAO E 1,40M DE ALT., EM CONCR. ARMADO 15MPa</v>
          </cell>
          <cell r="C7398" t="str">
            <v>UN</v>
          </cell>
        </row>
        <row r="7399">
          <cell r="A7399" t="str">
            <v>20.067.051-0</v>
          </cell>
          <cell r="B7399" t="str">
            <v>BOCA P/BUEIRO DUPLO, MULTI-PLATE, LENTICULAR, C/ 1,85M DE VAO E 1,40M DE ALT., EM CONCR. ARMADO 15MPA</v>
          </cell>
          <cell r="C7399" t="str">
            <v>UN</v>
          </cell>
        </row>
        <row r="7400">
          <cell r="A7400" t="str">
            <v>20.067.052-0</v>
          </cell>
          <cell r="B7400" t="str">
            <v>BOCA P/BUEIRO TRIPLO, MULTI-PLATE, LENTICULAR, C/ 1,85M DE VAO E 1,40M DE ALT., EM CONCR. ARMADO 15MPA</v>
          </cell>
          <cell r="C7400" t="str">
            <v>UN</v>
          </cell>
        </row>
        <row r="7401">
          <cell r="A7401" t="str">
            <v>20.067.053-0</v>
          </cell>
          <cell r="B7401" t="str">
            <v>BOCA P/BUEIRO SIMPLES, MULTI-PLATE, LENTICULAR, C/ 2,20M DEVAO E 1,70M DE ALT., EM CONCR. ARMADO 15MPa</v>
          </cell>
          <cell r="C7401" t="str">
            <v>UN</v>
          </cell>
        </row>
        <row r="7402">
          <cell r="A7402" t="str">
            <v>20.067.054-0</v>
          </cell>
          <cell r="B7402" t="str">
            <v>BOCA P/BUEIRO DUPLO, MULTI-PLATE, LENTICULAR, C/ 2,20M DE VAO E 1,70M DE ALT., EM CONCR. ARMADO 15MPA</v>
          </cell>
          <cell r="C7402" t="str">
            <v>UN</v>
          </cell>
        </row>
        <row r="7403">
          <cell r="A7403" t="str">
            <v>20.067.055-0</v>
          </cell>
          <cell r="B7403" t="str">
            <v>BOCA P/BUEIRO TRIPLO, MULTI-PLATE, LENTICULAR, C/ 2,20M DE VAO E 1,70M DE ALT., EM CONCR. ARMADO 15MPA</v>
          </cell>
          <cell r="C7403" t="str">
            <v>UN</v>
          </cell>
        </row>
        <row r="7404">
          <cell r="A7404" t="str">
            <v>20.067.056-0</v>
          </cell>
          <cell r="B7404" t="str">
            <v>BOCA P/BUEIRO SIMPLES, MULTI-PLATE, LENTICULAR, C/ 2,85M DEVAO E 1,85M DE ALT., EM CONCR. ARMADO 15MPa</v>
          </cell>
          <cell r="C7404" t="str">
            <v>UN</v>
          </cell>
        </row>
        <row r="7405">
          <cell r="A7405" t="str">
            <v>20.067.057-0</v>
          </cell>
          <cell r="B7405" t="str">
            <v>BOCA P/BUEIRO DUPLO, MULTI-PLATE, LENTICULAR, C/ 2,85M DE VAO E 1,85M DE ALT., EM CONCR. ARMADO 15MPA</v>
          </cell>
          <cell r="C7405" t="str">
            <v>UN</v>
          </cell>
        </row>
        <row r="7406">
          <cell r="A7406" t="str">
            <v>20.067.058-0</v>
          </cell>
          <cell r="B7406" t="str">
            <v>BOCA P/BUEIRO TRIPLO, MULTI-PLATE, LENTICULAR, C/ 2,85M DE VAO E 1,85M DE ALT., EM CONCR. ARMADO 15MPA</v>
          </cell>
          <cell r="C7406" t="str">
            <v>UN</v>
          </cell>
        </row>
        <row r="7407">
          <cell r="A7407" t="str">
            <v>20.067.999-0</v>
          </cell>
          <cell r="B7407" t="str">
            <v>FAMILIA 20,067BOCA P/BUEIRO</v>
          </cell>
        </row>
        <row r="7408">
          <cell r="A7408" t="str">
            <v>20.070.001-0</v>
          </cell>
          <cell r="B7408" t="str">
            <v>BUEIRO SIMPLES, TUBULAR, DIAM. DE 0,40M, C/ALT. DE REATERRODE 0,80M</v>
          </cell>
          <cell r="C7408" t="str">
            <v>M</v>
          </cell>
        </row>
        <row r="7409">
          <cell r="A7409" t="str">
            <v>20.070.002-0</v>
          </cell>
          <cell r="B7409" t="str">
            <v>BUEIRO SIMPLES, TUBULAR, DIAM. DE 0,40M, C/ALT. DE REATERRODE 1,50M</v>
          </cell>
          <cell r="C7409" t="str">
            <v>M</v>
          </cell>
        </row>
        <row r="7410">
          <cell r="A7410" t="str">
            <v>20.070.003-0</v>
          </cell>
          <cell r="B7410" t="str">
            <v>BUEIRO SIMPLES, TUBULAR, DIAM. DE 0,40M, C/ALT. DE REATERRODE 3,00M</v>
          </cell>
          <cell r="C7410" t="str">
            <v>M</v>
          </cell>
        </row>
        <row r="7411">
          <cell r="A7411" t="str">
            <v>20.070.004-0</v>
          </cell>
          <cell r="B7411" t="str">
            <v>BUEIRO SIMPLES, TUBULAR, DIAM. DE 0,40M, C/ALT. DE REATERRODE 4,00M</v>
          </cell>
          <cell r="C7411" t="str">
            <v>M</v>
          </cell>
        </row>
        <row r="7412">
          <cell r="A7412" t="str">
            <v>20.070.008-0</v>
          </cell>
          <cell r="B7412" t="str">
            <v>BUEIRO DUPLO, TUBULAR, DIAM. DE 0,40M, C/ALT. DE REATERRO DE0,80M</v>
          </cell>
          <cell r="C7412" t="str">
            <v>M</v>
          </cell>
        </row>
        <row r="7413">
          <cell r="A7413" t="str">
            <v>20.070.009-0</v>
          </cell>
          <cell r="B7413" t="str">
            <v>BUEIRO DUPLO, TUBULAR, DIAM. DE 0,40M, C/ALT. DE REATERRO DE1,50M</v>
          </cell>
          <cell r="C7413" t="str">
            <v>M</v>
          </cell>
        </row>
        <row r="7414">
          <cell r="A7414" t="str">
            <v>20.070.010-0</v>
          </cell>
          <cell r="B7414" t="str">
            <v>BUEIRO DUPLO, TUBULAR, DIAM. DE 0,40M, C/ALT. DE REATERRO DE3,00M</v>
          </cell>
          <cell r="C7414" t="str">
            <v>M</v>
          </cell>
        </row>
        <row r="7415">
          <cell r="A7415" t="str">
            <v>20.070.011-0</v>
          </cell>
          <cell r="B7415" t="str">
            <v>BUEIRO DUPLO, TUBULAR, DIAM. DE 0,40M, C/ALT. DE REATERRO DE4,00M</v>
          </cell>
          <cell r="C7415" t="str">
            <v>M</v>
          </cell>
        </row>
        <row r="7416">
          <cell r="A7416" t="str">
            <v>20.070.015-0</v>
          </cell>
          <cell r="B7416" t="str">
            <v>BUEIRO TRIPLO, TUBULAR, DIAM. DE 0,40M, C/ALT. DE REATERRO DE 0,80M</v>
          </cell>
          <cell r="C7416" t="str">
            <v>M</v>
          </cell>
        </row>
        <row r="7417">
          <cell r="A7417" t="str">
            <v>20.070.016-0</v>
          </cell>
          <cell r="B7417" t="str">
            <v>BUEIRO TRIPLO, TUBULAR, DIAM. DE 0,40M, C/ALT. DE REATERRO DE 1,50M</v>
          </cell>
          <cell r="C7417" t="str">
            <v>M</v>
          </cell>
        </row>
        <row r="7418">
          <cell r="A7418" t="str">
            <v>20.070.017-0</v>
          </cell>
          <cell r="B7418" t="str">
            <v>BUEIRO TRIPLO, TUBULAR, DIAM. DE 0,40M, C/ALT. DE REATERRO DE 3,00M</v>
          </cell>
          <cell r="C7418" t="str">
            <v>M</v>
          </cell>
        </row>
        <row r="7419">
          <cell r="A7419" t="str">
            <v>20.070.018-0</v>
          </cell>
          <cell r="B7419" t="str">
            <v>BUEIRO TRIPLO, TUBULAR, DIAM. DE 0,40M, C/ALT. DE REATERRO DE 4,00M</v>
          </cell>
          <cell r="C7419" t="str">
            <v>M</v>
          </cell>
        </row>
        <row r="7420">
          <cell r="A7420" t="str">
            <v>20.070.022-0</v>
          </cell>
          <cell r="B7420" t="str">
            <v>BUEIRO SIMPLES, TUBULAR, DIAM. DE 0,60M, C/ALT. DE REATERRODE 0,80M</v>
          </cell>
          <cell r="C7420" t="str">
            <v>M</v>
          </cell>
        </row>
        <row r="7421">
          <cell r="A7421" t="str">
            <v>20.070.023-0</v>
          </cell>
          <cell r="B7421" t="str">
            <v>BUEIRO SIMPLES, TUBULAR, DIAM. DE 0,60M, C/ALT. DE REATERRODE 1,50M</v>
          </cell>
          <cell r="C7421" t="str">
            <v>M</v>
          </cell>
        </row>
        <row r="7422">
          <cell r="A7422" t="str">
            <v>20.070.024-0</v>
          </cell>
          <cell r="B7422" t="str">
            <v>BUEIRO SIMPLES, TUBULAR, DIAM. DE 0,60M, C/ALT. DE REATERRODE 3,00M</v>
          </cell>
          <cell r="C7422" t="str">
            <v>M</v>
          </cell>
        </row>
        <row r="7423">
          <cell r="A7423" t="str">
            <v>20.070.025-0</v>
          </cell>
          <cell r="B7423" t="str">
            <v>BUEIRO SIMPLES, TUBULAR, DIAM. DE 0,60M, C/ALT. DE REATERRODE 4,00M</v>
          </cell>
          <cell r="C7423" t="str">
            <v>M</v>
          </cell>
        </row>
        <row r="7424">
          <cell r="A7424" t="str">
            <v>20.070.029-0</v>
          </cell>
          <cell r="B7424" t="str">
            <v>BUEIRO DUPLO, TUBULAR, DIAM. DE 0,60M, C/ALT. DE REATERRO DE0,80M</v>
          </cell>
          <cell r="C7424" t="str">
            <v>M</v>
          </cell>
        </row>
        <row r="7425">
          <cell r="A7425" t="str">
            <v>20.070.030-0</v>
          </cell>
          <cell r="B7425" t="str">
            <v>BUEIRO DUPLO, TUBULAR, DIAM. DE 0,60M, C/ALT. DE REATERRO DE1,50M</v>
          </cell>
          <cell r="C7425" t="str">
            <v>M</v>
          </cell>
        </row>
        <row r="7426">
          <cell r="A7426" t="str">
            <v>20.070.031-0</v>
          </cell>
          <cell r="B7426" t="str">
            <v>BUEIRO DUPLO, TUBULAR, DIAM. DE 0,60M, C/ALT. DE REATERRO DE3,00M</v>
          </cell>
          <cell r="C7426" t="str">
            <v>M</v>
          </cell>
        </row>
        <row r="7427">
          <cell r="A7427" t="str">
            <v>20.070.032-0</v>
          </cell>
          <cell r="B7427" t="str">
            <v>BUEIRO DUPLO, TUBULAR, DIAM. DE 0,60M, C/ALT. DE REATERRO DE4,00M</v>
          </cell>
          <cell r="C7427" t="str">
            <v>M</v>
          </cell>
        </row>
        <row r="7428">
          <cell r="A7428" t="str">
            <v>20.070.036-0</v>
          </cell>
          <cell r="B7428" t="str">
            <v>BUEIRO TRIPLO, TUBULAR, DIAM. DE 0,60M, C/ALT. DE REATERRO DE 0,80M</v>
          </cell>
          <cell r="C7428" t="str">
            <v>M</v>
          </cell>
        </row>
        <row r="7429">
          <cell r="A7429" t="str">
            <v>20.070.037-0</v>
          </cell>
          <cell r="B7429" t="str">
            <v>BUEIRO TRIPLO, TUBULAR, DIAM. DE 0,60M, C/ALT. DE REATERRO DE 1,50M</v>
          </cell>
          <cell r="C7429" t="str">
            <v>M</v>
          </cell>
        </row>
        <row r="7430">
          <cell r="A7430" t="str">
            <v>20.070.038-0</v>
          </cell>
          <cell r="B7430" t="str">
            <v>BUEIRO TRIPLO, TUBULAR, DIAM. DE 0,60M, C/ALT. DE REATERRO DE 3,00M</v>
          </cell>
          <cell r="C7430" t="str">
            <v>M</v>
          </cell>
        </row>
        <row r="7431">
          <cell r="A7431" t="str">
            <v>20.070.039-0</v>
          </cell>
          <cell r="B7431" t="str">
            <v>BUEIRO TRIPLO, TUBULAR, DIAM. DE 0,60M, C/ALT. DE REATERRO DE 4,00M</v>
          </cell>
          <cell r="C7431" t="str">
            <v>M</v>
          </cell>
        </row>
        <row r="7432">
          <cell r="A7432" t="str">
            <v>20.070.999-0</v>
          </cell>
          <cell r="B7432" t="str">
            <v>FAMILIA 20,070BUEIRO SIMPLES</v>
          </cell>
        </row>
        <row r="7433">
          <cell r="A7433" t="str">
            <v>20.071.001-0</v>
          </cell>
          <cell r="B7433" t="str">
            <v>BUEIRO SIMPLES, TUBULAR, DIAM. DE 0,80M, C/ALT. DE REATERRODE 0,80M</v>
          </cell>
          <cell r="C7433" t="str">
            <v>M</v>
          </cell>
        </row>
        <row r="7434">
          <cell r="A7434" t="str">
            <v>20.071.002-0</v>
          </cell>
          <cell r="B7434" t="str">
            <v>BUEIRO SIMPLES, TUBULAR, DIAM. DE 0,80M, C/ALT. DE REATERRODE 1,50M</v>
          </cell>
          <cell r="C7434" t="str">
            <v>M</v>
          </cell>
        </row>
        <row r="7435">
          <cell r="A7435" t="str">
            <v>20.071.003-0</v>
          </cell>
          <cell r="B7435" t="str">
            <v>BUEIRO SIMPLES, TUBULAR, DIAM. DE 0,80M, C/ALT. DE REATERRODE 3,00M</v>
          </cell>
          <cell r="C7435" t="str">
            <v>M</v>
          </cell>
        </row>
        <row r="7436">
          <cell r="A7436" t="str">
            <v>20.071.004-0</v>
          </cell>
          <cell r="B7436" t="str">
            <v>BUEIRO SIMPLES, TUBULAR, DIAM. DE 0,80M, C/ALT. DE REATERRODE 4,00M</v>
          </cell>
          <cell r="C7436" t="str">
            <v>M</v>
          </cell>
        </row>
        <row r="7437">
          <cell r="A7437" t="str">
            <v>20.071.008-0</v>
          </cell>
          <cell r="B7437" t="str">
            <v>BUEIRO DUPLO, TUBULAR, DIAM. DE 0,80M, C/ALT. DE REATERRO DE0,80M</v>
          </cell>
          <cell r="C7437" t="str">
            <v>M</v>
          </cell>
        </row>
        <row r="7438">
          <cell r="A7438" t="str">
            <v>20.071.009-0</v>
          </cell>
          <cell r="B7438" t="str">
            <v>BUEIRO DUPLO, TUBULAR, DIAM. DE 0,80M, C/ALT. DE REATERRO DE1,50M</v>
          </cell>
          <cell r="C7438" t="str">
            <v>M</v>
          </cell>
        </row>
        <row r="7439">
          <cell r="A7439" t="str">
            <v>20.071.010-0</v>
          </cell>
          <cell r="B7439" t="str">
            <v>BUEIRO DUPLO, TUBULAR, DIAM. DE 0,80M, C/ALT. DE REATERRO DE3,00M</v>
          </cell>
          <cell r="C7439" t="str">
            <v>M</v>
          </cell>
        </row>
        <row r="7440">
          <cell r="A7440" t="str">
            <v>20.071.011-0</v>
          </cell>
          <cell r="B7440" t="str">
            <v>BUEIRO DUPLO, TUBULAR, DIAM. DE 0,80M, C/ALT. DE REATERRO DE4,00M</v>
          </cell>
          <cell r="C7440" t="str">
            <v>M</v>
          </cell>
        </row>
        <row r="7441">
          <cell r="A7441" t="str">
            <v>20.071.015-0</v>
          </cell>
          <cell r="B7441" t="str">
            <v>BUEIRO TRIPLO, TUBULAR, DIAM. DE 0,80M, C/ALT. DE REATERRO DE 0,80M</v>
          </cell>
          <cell r="C7441" t="str">
            <v>M</v>
          </cell>
        </row>
        <row r="7442">
          <cell r="A7442" t="str">
            <v>20.071.016-0</v>
          </cell>
          <cell r="B7442" t="str">
            <v>BUEIRO TRIPLO, TUBULAR, DIAM. DE 0,80M, C/ALT. DE REATERRO DE 1,50M</v>
          </cell>
          <cell r="C7442" t="str">
            <v>M</v>
          </cell>
        </row>
        <row r="7443">
          <cell r="A7443" t="str">
            <v>20.071.017-0</v>
          </cell>
          <cell r="B7443" t="str">
            <v>BUEIRO TRIPLO, TUBULAR, DIAM. DE 0,80M, C/ALT. DE REATERRO DE 3,00M</v>
          </cell>
          <cell r="C7443" t="str">
            <v>M</v>
          </cell>
        </row>
        <row r="7444">
          <cell r="A7444" t="str">
            <v>20.071.018-0</v>
          </cell>
          <cell r="B7444" t="str">
            <v>BUEIRO TRIPLO, TUBULAR, DIAM. DE 0,80M, C/ALT. DE REATERRO DE 4,00M</v>
          </cell>
          <cell r="C7444" t="str">
            <v>M</v>
          </cell>
        </row>
        <row r="7445">
          <cell r="A7445" t="str">
            <v>20.071.022-0</v>
          </cell>
          <cell r="B7445" t="str">
            <v>BUEIRO SIMPLES, TUBULAR, DIAM. DE 1,00M, C/ALT. DE REATERRODE 0,80M</v>
          </cell>
          <cell r="C7445" t="str">
            <v>M</v>
          </cell>
        </row>
        <row r="7446">
          <cell r="A7446" t="str">
            <v>20.071.023-0</v>
          </cell>
          <cell r="B7446" t="str">
            <v>BUEIRO SIMPLES, TUBULAR, DIAM. DE 1,00M, C/ALT. DE REATERRODE 1,50M</v>
          </cell>
          <cell r="C7446" t="str">
            <v>M</v>
          </cell>
        </row>
        <row r="7447">
          <cell r="A7447" t="str">
            <v>20.071.024-0</v>
          </cell>
          <cell r="B7447" t="str">
            <v>BUEIRO SIMPLES, TUBULAR, DIAM. DE 1,00M, C/ALT. DE REATERRODE 3,00M</v>
          </cell>
          <cell r="C7447" t="str">
            <v>M</v>
          </cell>
        </row>
        <row r="7448">
          <cell r="A7448" t="str">
            <v>20.071.025-0</v>
          </cell>
          <cell r="B7448" t="str">
            <v>BUEIRO SIMPLES, TUBULAR, DIAM. DE 1,00M, C/ALT. DE REATERRODE 4,00M</v>
          </cell>
          <cell r="C7448" t="str">
            <v>M</v>
          </cell>
        </row>
        <row r="7449">
          <cell r="A7449" t="str">
            <v>20.071.029-0</v>
          </cell>
          <cell r="B7449" t="str">
            <v>BUEIRO DUPLO, TUBULAR, DIAM. DE 1,00M, C/ALT. DE REATERRO DE0,80M</v>
          </cell>
          <cell r="C7449" t="str">
            <v>M</v>
          </cell>
        </row>
        <row r="7450">
          <cell r="A7450" t="str">
            <v>20.071.030-0</v>
          </cell>
          <cell r="B7450" t="str">
            <v>BUEIRO DUPLO, TUBULAR, DIAM. DE 1,00M, C/ALT. DE REATERRO DE1,50M</v>
          </cell>
          <cell r="C7450" t="str">
            <v>M</v>
          </cell>
        </row>
        <row r="7451">
          <cell r="A7451" t="str">
            <v>20.071.031-0</v>
          </cell>
          <cell r="B7451" t="str">
            <v>BUEIRO DUPLO, TUBULAR, DIAM. DE 1,00M, C/ALT. DE REATERRO DE3,00M</v>
          </cell>
          <cell r="C7451" t="str">
            <v>M</v>
          </cell>
        </row>
        <row r="7452">
          <cell r="A7452" t="str">
            <v>20.071.032-0</v>
          </cell>
          <cell r="B7452" t="str">
            <v>BUEIRO DUPLO, TUBULAR, DIAM. DE 1,00M, C/ALT. DE REATERRO DE4,00M</v>
          </cell>
          <cell r="C7452" t="str">
            <v>M</v>
          </cell>
        </row>
        <row r="7453">
          <cell r="A7453" t="str">
            <v>20.071.036-0</v>
          </cell>
          <cell r="B7453" t="str">
            <v>BUEIRO TRIPLO, TUBULAR, DIAM. DE 1,00M, C/ALT. DE REATERRO DE 0,80M</v>
          </cell>
          <cell r="C7453" t="str">
            <v>M</v>
          </cell>
        </row>
        <row r="7454">
          <cell r="A7454" t="str">
            <v>20.071.037-0</v>
          </cell>
          <cell r="B7454" t="str">
            <v>BUEIRO TRIPLO, TUBULAR, DIAM. DE 1,00M, C/ALT. DE REATERRO DE 1,50M</v>
          </cell>
          <cell r="C7454" t="str">
            <v>M</v>
          </cell>
        </row>
        <row r="7455">
          <cell r="A7455" t="str">
            <v>20.071.038-0</v>
          </cell>
          <cell r="B7455" t="str">
            <v>BUEIRO TRIPLO, TUBULAR, DIAM. DE 1,00M, C/ALT. DE REATERRO DE 3,00M</v>
          </cell>
          <cell r="C7455" t="str">
            <v>M</v>
          </cell>
        </row>
        <row r="7456">
          <cell r="A7456" t="str">
            <v>20.071.039-0</v>
          </cell>
          <cell r="B7456" t="str">
            <v>BUEIRO TRIPLO, TUBULAR, DIAM. DE 1,00M, C/ALT. DE REATERRO DE 4,00M</v>
          </cell>
          <cell r="C7456" t="str">
            <v>M</v>
          </cell>
        </row>
        <row r="7457">
          <cell r="A7457" t="str">
            <v>20.071.043-0</v>
          </cell>
          <cell r="B7457" t="str">
            <v>BUEIRO SIMPLES, TUBULAR, DIAM. DE 1,20M, C/ALT. DE REATERRODE 0,80M</v>
          </cell>
          <cell r="C7457" t="str">
            <v>M</v>
          </cell>
        </row>
        <row r="7458">
          <cell r="A7458" t="str">
            <v>20.071.044-0</v>
          </cell>
          <cell r="B7458" t="str">
            <v>BUEIRO SIMPLES, TUBULAR, DIAM. DE 1,20M, C/ALT. DE REATERRODE 1,50M</v>
          </cell>
          <cell r="C7458" t="str">
            <v>M</v>
          </cell>
        </row>
        <row r="7459">
          <cell r="A7459" t="str">
            <v>20.071.045-0</v>
          </cell>
          <cell r="B7459" t="str">
            <v>BUEIRO SIMPLES TUBULAR, DIAM. DE 1,20M, C/ALT. DE REATERRO DE 3,00M</v>
          </cell>
          <cell r="C7459" t="str">
            <v>M</v>
          </cell>
        </row>
        <row r="7460">
          <cell r="A7460" t="str">
            <v>20.071.046-0</v>
          </cell>
          <cell r="B7460" t="str">
            <v>BUEIRO SIMPLES, TUBULAR, DIAM. DE 1,20M, C/ALT. DE REATERRODE 4,00M</v>
          </cell>
          <cell r="C7460" t="str">
            <v>M</v>
          </cell>
        </row>
        <row r="7461">
          <cell r="A7461" t="str">
            <v>20.071.050-0</v>
          </cell>
          <cell r="B7461" t="str">
            <v>BUEIRO DUPLO, TUBULAR, DIAM. DE 1,20M, C/ALT. DE REATERRO DE0,80M</v>
          </cell>
          <cell r="C7461" t="str">
            <v>M</v>
          </cell>
        </row>
        <row r="7462">
          <cell r="A7462" t="str">
            <v>20.071.051-0</v>
          </cell>
          <cell r="B7462" t="str">
            <v>BUEIRO DUPLO, TUBULAR, DIAM. DE 1,20M, C/ALT. DE REATERRO DE1,50M</v>
          </cell>
          <cell r="C7462" t="str">
            <v>M</v>
          </cell>
        </row>
        <row r="7463">
          <cell r="A7463" t="str">
            <v>20.071.052-0</v>
          </cell>
          <cell r="B7463" t="str">
            <v>BUEIRO DUPLO, TUBULAR, DIAM. DE 1,20M, C/ALT. DE REATERRO DE3,00M</v>
          </cell>
          <cell r="C7463" t="str">
            <v>M</v>
          </cell>
        </row>
        <row r="7464">
          <cell r="A7464" t="str">
            <v>20.071.053-0</v>
          </cell>
          <cell r="B7464" t="str">
            <v>BUEIRO DUPLO, TUBULAR, DIAM. DE 1,20M, C/ALT. DE REATERRO DE4,00M</v>
          </cell>
          <cell r="C7464" t="str">
            <v>M</v>
          </cell>
        </row>
        <row r="7465">
          <cell r="A7465" t="str">
            <v>20.071.057-0</v>
          </cell>
          <cell r="B7465" t="str">
            <v>BUEIRO TRIPLO, TUBULAR, DIAM. DE 1,20M, C/ALT. DE REATERRO DE 0,80M</v>
          </cell>
          <cell r="C7465" t="str">
            <v>M</v>
          </cell>
        </row>
        <row r="7466">
          <cell r="A7466" t="str">
            <v>20.071.058-0</v>
          </cell>
          <cell r="B7466" t="str">
            <v>BUEIRO TRIPLO, TUBULAR, DIAM. DE 1,20M, C/ALT. DE REATERRO DE 1,50M</v>
          </cell>
          <cell r="C7466" t="str">
            <v>M</v>
          </cell>
        </row>
        <row r="7467">
          <cell r="A7467" t="str">
            <v>20.071.059-0</v>
          </cell>
          <cell r="B7467" t="str">
            <v>BUEIRO TRIPLO, TUBULAR, DIAM. DE 1,20M, C/ALT. DE REATERRO DE 3,00M</v>
          </cell>
          <cell r="C7467" t="str">
            <v>M</v>
          </cell>
        </row>
        <row r="7468">
          <cell r="A7468" t="str">
            <v>20.071.060-0</v>
          </cell>
          <cell r="B7468" t="str">
            <v>BUEIRO TRIPLO, TUBULAR, DIAM. DE 1,20M, C/ALT. DE REATERRO DE 4,00M</v>
          </cell>
          <cell r="C7468" t="str">
            <v>M</v>
          </cell>
        </row>
        <row r="7469">
          <cell r="A7469" t="str">
            <v>20.071.999-0</v>
          </cell>
          <cell r="B7469" t="str">
            <v>FAMILIA 20,071BUEIRO SIMPLES (CA-1)</v>
          </cell>
        </row>
        <row r="7470">
          <cell r="A7470" t="str">
            <v>20.080.001-0</v>
          </cell>
          <cell r="B7470" t="str">
            <v>BUEIRO CELULAR SIMPLES, DE CONCR. ARMADO, DE (1,50 x 1,50)M,PAREDES C/ESP. DE 15CM, ALT. DE REATERRO ENTRE 1,50M E 2,50M</v>
          </cell>
          <cell r="C7470" t="str">
            <v>M</v>
          </cell>
        </row>
        <row r="7471">
          <cell r="A7471" t="str">
            <v>20.080.002-0</v>
          </cell>
          <cell r="B7471" t="str">
            <v>BUEIRO CELULAR SIMPLES, DE CONCR. ARMADO, DE (1,50 x 1,50)M,PAREDES C/ESP. DE 15CM, ALT. DE REATERRO ENTRE 2,50M E 5,00M</v>
          </cell>
          <cell r="C7471" t="str">
            <v>M</v>
          </cell>
        </row>
        <row r="7472">
          <cell r="A7472" t="str">
            <v>20.080.003-0</v>
          </cell>
          <cell r="B7472" t="str">
            <v>BUEIRO CELULAR SIMPLES, DE CONCR. ARMADO, DE (1,50 x 1,50)M,PAREDES C/ESP. DE 15CM, ALT. DE REATERRO ENTRE 5,00M E 7,50M</v>
          </cell>
          <cell r="C7472" t="str">
            <v>M</v>
          </cell>
        </row>
        <row r="7473">
          <cell r="A7473" t="str">
            <v>20.080.004-0</v>
          </cell>
          <cell r="B7473" t="str">
            <v>BUEIRO CELULAR SIMPLES, DE CONCR. ARMADO, DE (1,50 x 1,50)M,PAREDES C/ESP. DE 20CM, ALT.DE REATERRO ENTRE 7,50M E 10,00M</v>
          </cell>
          <cell r="C7473" t="str">
            <v>M</v>
          </cell>
        </row>
        <row r="7474">
          <cell r="A7474" t="str">
            <v>20.080.005-0</v>
          </cell>
          <cell r="B7474" t="str">
            <v>BUEIRO CELULAR SIMPLES, DE CONCR. ARMADO, DE (1,50 x 1,50)M,PAREDES C/ESP.DE 20CM, ALT.DE REATERRO ENTRE 10,00M E 12,50M</v>
          </cell>
          <cell r="C7474" t="str">
            <v>M</v>
          </cell>
        </row>
        <row r="7475">
          <cell r="A7475" t="str">
            <v>20.080.006-0</v>
          </cell>
          <cell r="B7475" t="str">
            <v>BUEIRO CELULAR SIMPLES, DE CONCR. ARMADO, DE (2,00 x 2,00)M,PAREDES C/ESP. DE 15CM, ALT.DE REATERRO ENTRE 1,50M E 2,50M</v>
          </cell>
          <cell r="C7475" t="str">
            <v>M</v>
          </cell>
        </row>
        <row r="7476">
          <cell r="A7476" t="str">
            <v>20.080.007-0</v>
          </cell>
          <cell r="B7476" t="str">
            <v>BUEIRO CELULAR SIMPLES, DE CONCR. ARMADO, DE (2,00 x 2,00)M,PAREDES C/ESP. DE 20CM, ALT.DE REATERRO ENTRE 2,50M E 5,00M</v>
          </cell>
          <cell r="C7476" t="str">
            <v>M</v>
          </cell>
        </row>
        <row r="7477">
          <cell r="A7477" t="str">
            <v>20.080.008-0</v>
          </cell>
          <cell r="B7477" t="str">
            <v>BUEIRO CELULAR SIMPLES, DE CONCR. ARMADO, DE (2,00 x 2,00)M,PAREDES C/ESP. DE 20CM, ALT. DE REATERRO ENTRE 5,00M E 7,50M</v>
          </cell>
          <cell r="C7477" t="str">
            <v>M</v>
          </cell>
        </row>
        <row r="7478">
          <cell r="A7478" t="str">
            <v>20.080.009-0</v>
          </cell>
          <cell r="B7478" t="str">
            <v>BUEIRO CELULAR SIMPLES, DE CONCR. ARMADO, DE (2,00 x 2,00)M,PAREDES C/ESP. DE 25CM, ALT.DE REATERRO ENTRE 7,50M E 10,00M</v>
          </cell>
          <cell r="C7478" t="str">
            <v>M</v>
          </cell>
        </row>
        <row r="7479">
          <cell r="A7479" t="str">
            <v>20.080.010-0</v>
          </cell>
          <cell r="B7479" t="str">
            <v>BUEIRO CELULAR SIMPLES, DE CONCR. ARMADO, DE (2,00 x 2,00)M,PAREDES C/ESP. DE 25CM,ALT.DE REATERRO ENTRE 10,00M E 12,50M</v>
          </cell>
          <cell r="C7479" t="str">
            <v>M</v>
          </cell>
        </row>
        <row r="7480">
          <cell r="A7480" t="str">
            <v>20.080.011-0</v>
          </cell>
          <cell r="B7480" t="str">
            <v>BUEIRO CELULAR SIMPLES, DE CONCR. ARMADO, DE (2,50 x 2,50)M,PAREDES C/ESP. DE 20CM, ALT.DE REATERRO ENTRE 1,50M E 2,50M</v>
          </cell>
          <cell r="C7480" t="str">
            <v>M</v>
          </cell>
        </row>
        <row r="7481">
          <cell r="A7481" t="str">
            <v>20.080.012-0</v>
          </cell>
          <cell r="B7481" t="str">
            <v>BUEIRO CELULAR SIMPLES, DE CONCR. ARMADO, DE (2,50 x 2,50)M,PAREDES C/ESP. DE 20CM, ALT. DE REATERO ENTRE 2,50M E 5,00M</v>
          </cell>
          <cell r="C7481" t="str">
            <v>M</v>
          </cell>
        </row>
        <row r="7482">
          <cell r="A7482" t="str">
            <v>20.080.013-0</v>
          </cell>
          <cell r="B7482" t="str">
            <v>BUEIRO CELULAR SIMPLES, DE CONCR. ARMADO, DE (2,50 X 2,50)M,PAREDES C/ESP. DE 25CM, ALT. DE REATERRO ENTRE 5,00M E 7,50M</v>
          </cell>
          <cell r="C7482" t="str">
            <v>M</v>
          </cell>
        </row>
        <row r="7483">
          <cell r="A7483" t="str">
            <v>20.080.014-0</v>
          </cell>
          <cell r="B7483" t="str">
            <v>BUEIRO CELULAR SIMPLES, DE CONCR. ARMADO, DE (2,50 x 2,50)M,PAREDES C/ESP. DE 25CM, ALT.DE REATERRO ENTRE 7,50M E 10,00M</v>
          </cell>
          <cell r="C7483" t="str">
            <v>M</v>
          </cell>
        </row>
        <row r="7484">
          <cell r="A7484" t="str">
            <v>20.080.015-0</v>
          </cell>
          <cell r="B7484" t="str">
            <v>BUEIRO CELULAR SIMPLES, DE CONCR. ARMADO, DE (2,50 x 2,50)M,PAREDES C/ESP. DE 30CM,ALT.DE REATERRO ENTRE 10,00M E 12,50M</v>
          </cell>
          <cell r="C7484" t="str">
            <v>M</v>
          </cell>
        </row>
        <row r="7485">
          <cell r="A7485" t="str">
            <v>20.080.016-0</v>
          </cell>
          <cell r="B7485" t="str">
            <v>BUEIRO CELULAR SIMPLES, DE CONCR. ARMADO, DE (3,00 x 3,00)M,PAREDES C/ESP. DE 25CM, ALT. DE REATERRO ENTRE 1,50M E 2,50M</v>
          </cell>
          <cell r="C7485" t="str">
            <v>M</v>
          </cell>
        </row>
        <row r="7486">
          <cell r="A7486" t="str">
            <v>20.080.017-0</v>
          </cell>
          <cell r="B7486" t="str">
            <v>BUEIRO CELULAR SIMPLES, DE CONCR. ARMADO, DE (3,00 x 3,00)M,PAREDES C/ESP. DE 30CM, ALT. DE REATERRO ENTRE 2,50M E 5,00M</v>
          </cell>
          <cell r="C7486" t="str">
            <v>M</v>
          </cell>
        </row>
        <row r="7487">
          <cell r="A7487" t="str">
            <v>20.080.018-0</v>
          </cell>
          <cell r="B7487" t="str">
            <v>BUEIRO CELULAR SIMPLES, DE CONCR. ARMADO, DE (3,00 x 3,00)M,PAREDES C/ESP. DE 30CM, ALT. DE REATERRO ENTRE 5,00M E 7,50M</v>
          </cell>
          <cell r="C7487" t="str">
            <v>M</v>
          </cell>
        </row>
        <row r="7488">
          <cell r="A7488" t="str">
            <v>20.080.019-0</v>
          </cell>
          <cell r="B7488" t="str">
            <v>BUEIRO CELULAR SIMPLES, DE CONCR. ARMADO, DE (3,00 x 3,00)M,PAREDES C/ESP. DE 35CM, ALT.DE REATERRO ENTRE 7,50M E 10,00M</v>
          </cell>
          <cell r="C7488" t="str">
            <v>M</v>
          </cell>
        </row>
        <row r="7489">
          <cell r="A7489" t="str">
            <v>20.080.020-0</v>
          </cell>
          <cell r="B7489" t="str">
            <v>BUEIRO CELULAR SIMPLES, DE CONCR. ARMADO, DE (3,00 x 3,00)M,PAREDES C/ESP. DE 35CM,ALT.DE REATERRO ENTRE 10,00M E 12,50M</v>
          </cell>
          <cell r="C7489" t="str">
            <v>M</v>
          </cell>
        </row>
        <row r="7490">
          <cell r="A7490" t="str">
            <v>20.080.021-0</v>
          </cell>
          <cell r="B7490" t="str">
            <v>BUEIRO CELULAR DUPLO, DE CONCR. ARMADO, DE (1,50 X 1,50)M, PAREDES C/ESP. DE 15CM, ALT. DE REATERRO ENTRE 1,50M E 2,50M</v>
          </cell>
          <cell r="C7490" t="str">
            <v>M</v>
          </cell>
        </row>
        <row r="7491">
          <cell r="A7491" t="str">
            <v>20.080.022-0</v>
          </cell>
          <cell r="B7491" t="str">
            <v>BUEIRO CELULAR DUPLO, DE CONCR. ARMADO, DE (1,50 X 1,50)M, PAREDES C/ESP. DE 15CM, ALT. DE REATERRO ENTRE 2,50M E 5,00M</v>
          </cell>
          <cell r="C7491" t="str">
            <v>M</v>
          </cell>
        </row>
        <row r="7492">
          <cell r="A7492" t="str">
            <v>20.080.023-0</v>
          </cell>
          <cell r="B7492" t="str">
            <v>BUEIRO CELULAR DUPLO, DE CONCR. ARMADO, DE (1,50 X 1,50)M, PAREDES C/ESP. DE 15CM, ALT. DE REATERROO ENTRE 5,00M E 7,50M</v>
          </cell>
          <cell r="C7492" t="str">
            <v>M</v>
          </cell>
        </row>
        <row r="7493">
          <cell r="A7493" t="str">
            <v>20.080.024-0</v>
          </cell>
          <cell r="B7493" t="str">
            <v>BUEIRO CELULAR DUPLO, DE CONCR. ARMADO, DE (1,50 X 1,50)M, PAREDES C/ESP. DE 15CM, ALT. DE REATERRO ENTRE 7,50M E 10,00M</v>
          </cell>
          <cell r="C7493" t="str">
            <v>M</v>
          </cell>
        </row>
        <row r="7494">
          <cell r="A7494" t="str">
            <v>20.080.025-0</v>
          </cell>
          <cell r="B7494" t="str">
            <v>BUEIRO CELULAR DUPLO, DE CONCR. ARMADO, DE (1,50 X 1,50)M, PAREDES C/ESP. DE 20CM, ALT.DE REATERRO ENTRE 10,00M E 12,50M</v>
          </cell>
          <cell r="C7494" t="str">
            <v>M</v>
          </cell>
        </row>
        <row r="7495">
          <cell r="A7495" t="str">
            <v>20.080.026-0</v>
          </cell>
          <cell r="B7495" t="str">
            <v>BUEIRO CELULAR DUPLO, DE CONCR. ARMADO, DE (2,00 X 2,00)M, PAREDES C/ESP. DE 15CM, ALT. DE REATERRO ENTRE 1,50M E 2,50M</v>
          </cell>
          <cell r="C7495" t="str">
            <v>M</v>
          </cell>
        </row>
        <row r="7496">
          <cell r="A7496" t="str">
            <v>20.080.027-0</v>
          </cell>
          <cell r="B7496" t="str">
            <v>BUEIRO CELULAR DUPLO, DE CONCR. ARMADO, DE (2,00 X 2,00)M, PAREDES C/ESP. DE 15CM, ALT. DE REATERRO ENTRE 2,50M E 5,00M</v>
          </cell>
          <cell r="C7496" t="str">
            <v>M</v>
          </cell>
        </row>
        <row r="7497">
          <cell r="A7497" t="str">
            <v>20.080.028-0</v>
          </cell>
          <cell r="B7497" t="str">
            <v>BUEIRO CELULAR DUPLO, DE CONCR. ARMADO, DE (2,00 X 2,00)M, PAREDES C/ESP. DE 20CM, ALT. DE REATERRO ENTRE 5,00M E 7,50M</v>
          </cell>
          <cell r="C7497" t="str">
            <v>M</v>
          </cell>
        </row>
        <row r="7498">
          <cell r="A7498" t="str">
            <v>20.080.029-0</v>
          </cell>
          <cell r="B7498" t="str">
            <v>BUEIRO CELULAR DUPLO, DE CONCR. ARMADO, DE (2,00 X 2,00)M, PAREDES C/ESP. DE 35CM, ALT. DE REATERRO ENTRE 7,50M E 10,00M</v>
          </cell>
          <cell r="C7498" t="str">
            <v>M</v>
          </cell>
        </row>
        <row r="7499">
          <cell r="A7499" t="str">
            <v>20.080.030-0</v>
          </cell>
          <cell r="B7499" t="str">
            <v>BUEIRO CELULAR DUPLO, DE CONCR. ARMADO, DE (2,00 X 2,00)M, PAREDES C/ESP. DE 25CM, ALT.DE REATERRO ENTRE 10,00M E 12,50M</v>
          </cell>
          <cell r="C7499" t="str">
            <v>M</v>
          </cell>
        </row>
        <row r="7500">
          <cell r="A7500" t="str">
            <v>20.080.031-0</v>
          </cell>
          <cell r="B7500" t="str">
            <v>BUEIRO CELULAR DUPLO, DE CONCR. ARMADO, DE (2,50 X 2,50)M, PAREDES C/ESP. DE 15CM, ALT. DE REATERRO ENTRE 1,50M E 2,50M</v>
          </cell>
          <cell r="C7500" t="str">
            <v>M</v>
          </cell>
        </row>
        <row r="7501">
          <cell r="A7501" t="str">
            <v>20.080.032-0</v>
          </cell>
          <cell r="B7501" t="str">
            <v>BUEIRO CELULAR DUPLO, DE CONCR. ARMADO, DE (2,50 X 2,50)M, PAREDES C/ESP. DE 20CM, ALT. DE REATERRO ENTRE 2,50M E 5,00M</v>
          </cell>
          <cell r="C7501" t="str">
            <v>M</v>
          </cell>
        </row>
        <row r="7502">
          <cell r="A7502" t="str">
            <v>20.080.033-0</v>
          </cell>
          <cell r="B7502" t="str">
            <v>BUEIRO CELULAR DUPLO, DE CONCR. ARMADO, DE (2,50 X 2,50)M, PAREDES C/ESP. DE 20CM, ALT. DE REATERRO ENTRE 5,00M E 7,50M</v>
          </cell>
          <cell r="C7502" t="str">
            <v>M</v>
          </cell>
        </row>
        <row r="7503">
          <cell r="A7503" t="str">
            <v>20.080.034-0</v>
          </cell>
          <cell r="B7503" t="str">
            <v>BUEIRO CELULAR DUPLO, DE CONCR. ARMADO, DE (2,50 X 2,50)M, PAREDES C/ESP. DE 25CM, ALT. DE REATERRO ENTRE 7,50M E 10,00M</v>
          </cell>
          <cell r="C7503" t="str">
            <v>M</v>
          </cell>
        </row>
        <row r="7504">
          <cell r="A7504" t="str">
            <v>20.080.035-0</v>
          </cell>
          <cell r="B7504" t="str">
            <v>BUEIRO CELULAR DUPLO, DE CONCR. ARMADO, DE (2,50 X 2,50)M, PAREDES C/ESP. DE 25CM, ALT.DE REATERRO ENTRE 10,00M E 12,50M</v>
          </cell>
          <cell r="C7504" t="str">
            <v>M</v>
          </cell>
        </row>
        <row r="7505">
          <cell r="A7505" t="str">
            <v>20.080.036-0</v>
          </cell>
          <cell r="B7505" t="str">
            <v>BUEIRO CELULAR DUPLO, DE CONCR. ARMADO, DE (3,00 X 3,00)M, PAREDES C/ESP. DE 20CM, ALT. DE REATERRO ENTRE 1,50M E 2,50M</v>
          </cell>
          <cell r="C7505" t="str">
            <v>M</v>
          </cell>
        </row>
        <row r="7506">
          <cell r="A7506" t="str">
            <v>20.080.037-0</v>
          </cell>
          <cell r="B7506" t="str">
            <v>BUEIRO CELULAR DUPLO, DE CONCR. ARMADO, DE (3,00 X 3,00)M, PAREDES C/ESP. DE 25CM, ALT. DE REATERRO ENTRE 2,50M E 5,00M</v>
          </cell>
          <cell r="C7506" t="str">
            <v>M</v>
          </cell>
        </row>
        <row r="7507">
          <cell r="A7507" t="str">
            <v>20.080.038-0</v>
          </cell>
          <cell r="B7507" t="str">
            <v>BUEIRO CELULAR DUPLO, DE CONCR. ARMADO, DE (3,00 X 3,00)M, PAREDES C/ESP. DE 25CM, ALT. DE REATERRO ENTRE 5,00M E 7,50M</v>
          </cell>
          <cell r="C7507" t="str">
            <v>M</v>
          </cell>
        </row>
        <row r="7508">
          <cell r="A7508" t="str">
            <v>20.080.039-0</v>
          </cell>
          <cell r="B7508" t="str">
            <v>BUEIRO CELULAR DUPLO, DE CONCR. ARMADO, DE (3,00 X 3,00)M, PAREDES C/ESP. DE 30CM, ALT. DE REATERRO ENTRE 7,50M E 10,00M</v>
          </cell>
          <cell r="C7508" t="str">
            <v>M</v>
          </cell>
        </row>
        <row r="7509">
          <cell r="A7509" t="str">
            <v>20.080.040-0</v>
          </cell>
          <cell r="B7509" t="str">
            <v>BUEIRO CELULAR DUPLO, DE CONCR. ARMADO, DE (3,00 X 3,00)M, PAREDES C/ESP. DE 30CM, ALT.DE REATERRO ENTRE 10,00M E 12,50M</v>
          </cell>
          <cell r="C7509" t="str">
            <v>M</v>
          </cell>
        </row>
        <row r="7510">
          <cell r="A7510" t="str">
            <v>20.080.041-0</v>
          </cell>
          <cell r="B7510" t="str">
            <v>BUEIRO CELULAR TRIPLO, DE CONCR. ARMADO DE (1,50 X 1,50)M, PAREDES C/ESP. DE 15CM, ALT. DE REATERRO ENTRE 1,50M E 2,50M</v>
          </cell>
          <cell r="C7510" t="str">
            <v>M</v>
          </cell>
        </row>
        <row r="7511">
          <cell r="A7511" t="str">
            <v>20.080.042-0</v>
          </cell>
          <cell r="B7511" t="str">
            <v>BUEIRO CELULAR TRIPLO, EM CONCR. ARMADO, DE (1,50 X1,50)M, PAREDES C/ESP. DE 15CM, ALT. DE REATERRO ENTRE 2,50M E 5,00M</v>
          </cell>
          <cell r="C7511" t="str">
            <v>M</v>
          </cell>
        </row>
        <row r="7512">
          <cell r="A7512" t="str">
            <v>20.080.043-0</v>
          </cell>
          <cell r="B7512" t="str">
            <v>BUEIRO CELULAR TRIPLO, DE CONCR. ARMADO, DE (1,50 X 1,50)M,PAREDES C/ESP. DE 15CM, ALT. DE REATERRO ENTRE 5,00M E 7,50M</v>
          </cell>
          <cell r="C7512" t="str">
            <v>M</v>
          </cell>
        </row>
        <row r="7513">
          <cell r="A7513" t="str">
            <v>20.080.044-0</v>
          </cell>
          <cell r="B7513" t="str">
            <v>BUEIRO CELULAR TRIPLO, DE CONCR. ARMADO, DE (1,50 x 1,50)M,PAREDES C/ESP. DE 15CM, ALT.DE REATERRO ENTRE 7,50M E 10,00M</v>
          </cell>
          <cell r="C7513" t="str">
            <v>M</v>
          </cell>
        </row>
        <row r="7514">
          <cell r="A7514" t="str">
            <v>20.080.045-0</v>
          </cell>
          <cell r="B7514" t="str">
            <v>BUEIRO CELULAR TRIPLO, DE CONCR. ARMADO, DE (1,50 x 1,50)M,PAREDES C/ESP. DE 20CM,ALT.DE REATERRO ENTRE 10,00M E 12,50M</v>
          </cell>
          <cell r="C7514" t="str">
            <v>M</v>
          </cell>
        </row>
        <row r="7515">
          <cell r="A7515" t="str">
            <v>20.080.046-0</v>
          </cell>
          <cell r="B7515" t="str">
            <v>BUEIRO CELULAR TRIPLO, DE CONCR. ARMADO, DE (2,00 x 2,00)M,PAREDES C/ESP. DE 15CM, ALT. DE REATERRO ENTRE 1,50M E 2,50M</v>
          </cell>
          <cell r="C7515" t="str">
            <v>M</v>
          </cell>
        </row>
        <row r="7516">
          <cell r="A7516" t="str">
            <v>20.080.047-0</v>
          </cell>
          <cell r="B7516" t="str">
            <v>BUEIRO CELULAR TRIPLO, DE CONCR. ARMADO, DE (2,00 x 2,00)M,PAREDES C/ESP. DE 15CM, ALT. DE REATERRO ENTRE 2,50M E 5,00M</v>
          </cell>
          <cell r="C7516" t="str">
            <v>M</v>
          </cell>
        </row>
        <row r="7517">
          <cell r="A7517" t="str">
            <v>20.080.048-0</v>
          </cell>
          <cell r="B7517" t="str">
            <v>BUEIRO CELULAR TRIPLO, DE CONCR. ARMADO, DE (2,00 x 2,00)M,PAREDES C/ESP. DE 20CM, ALT. DE REATERRO ENTRE 5,00M E 7,50M</v>
          </cell>
          <cell r="C7517" t="str">
            <v>M</v>
          </cell>
        </row>
        <row r="7518">
          <cell r="A7518" t="str">
            <v>20.080.049-0</v>
          </cell>
          <cell r="B7518" t="str">
            <v>BUEIRO CELULAR TRIPLO, DE CONCR. ARMADO, DE (2,00 x 2,00)M,PAREDES C/ESP. DE 20CM, ALT.DE REATERRO ENTRE 7,50M E 10,00M</v>
          </cell>
          <cell r="C7518" t="str">
            <v>M</v>
          </cell>
        </row>
        <row r="7519">
          <cell r="A7519" t="str">
            <v>20.080.050-0</v>
          </cell>
          <cell r="B7519" t="str">
            <v>BUEIRO CELULAR TRIPLO, DE CONCR. ARMADO, DE (2,00 x 2,00)M,PAREDES C/ESP.DE 25CM, ALT.DE REATERRO ENTRE 10,00M E 12,50M</v>
          </cell>
          <cell r="C7519" t="str">
            <v>M</v>
          </cell>
        </row>
        <row r="7520">
          <cell r="A7520" t="str">
            <v>20.080.051-0</v>
          </cell>
          <cell r="B7520" t="str">
            <v>BUEIRO CELULAR TRIPLO, DE CONCR. ARMADO, DE (2,50 x 2,50)M,PAREDES C/ESP. DE 15CM, ALT. DE REATERRO ENTRE 1,50M E 2,50M</v>
          </cell>
          <cell r="C7520" t="str">
            <v>M</v>
          </cell>
        </row>
        <row r="7521">
          <cell r="A7521" t="str">
            <v>20.080.052-0</v>
          </cell>
          <cell r="B7521" t="str">
            <v>BUEIRO CELULAR TRIPLO, DE CONCR. ARMADO, DE (2,50 x 2,50)M,PAREDES C/ESP. DE 20CM, ALT. DE REATERRO ENTRE 2,50M E 5,00M</v>
          </cell>
          <cell r="C7521" t="str">
            <v>M</v>
          </cell>
        </row>
        <row r="7522">
          <cell r="A7522" t="str">
            <v>20.080.053-0</v>
          </cell>
          <cell r="B7522" t="str">
            <v>BUEIRO CELULAR TRIPLO, DE CONCR. ARMADO, DE (2,50 x 2,50)M,PAREDES C/ESP. DE 20CM, ALT. DE REATERRO ENTRE 5,00M E 7,50M</v>
          </cell>
          <cell r="C7522" t="str">
            <v>M</v>
          </cell>
        </row>
        <row r="7523">
          <cell r="A7523" t="str">
            <v>20.080.054-0</v>
          </cell>
          <cell r="B7523" t="str">
            <v>BUEIRO CELULAR TRIPLO, DE CONCR. ARMADO, DE (2,50 x 2,50)M,PAREDES C/ESP. DE 25CM, ALT.DE REATERRO ENTRE 7,50M E 10,00M</v>
          </cell>
          <cell r="C7523" t="str">
            <v>M</v>
          </cell>
        </row>
        <row r="7524">
          <cell r="A7524" t="str">
            <v>20.080.055-0</v>
          </cell>
          <cell r="B7524" t="str">
            <v>BUEIRO CELULAR TRIPLO, DE CONCR. ARMADO, DE (2,50 x 2,50)M,PAREDES C/ESP. DE 25CM,ALT.DE REATERRO ENTRE 10,00M E 12,50M</v>
          </cell>
          <cell r="C7524" t="str">
            <v>M</v>
          </cell>
        </row>
        <row r="7525">
          <cell r="A7525" t="str">
            <v>20.080.056-0</v>
          </cell>
          <cell r="B7525" t="str">
            <v>BUEIRO CELULAR TRIPLO, DE CONCR. ARMADO, DE (3,00 x 3,00)M,PAREDES C/ESP. DE 20CM, ALT. DE REATERRO ENTRE 1,50M E 2,50M</v>
          </cell>
          <cell r="C7525" t="str">
            <v>M</v>
          </cell>
        </row>
        <row r="7526">
          <cell r="A7526" t="str">
            <v>20.080.057-0</v>
          </cell>
          <cell r="B7526" t="str">
            <v>BUEIRO CELULAR TRIPLO, DE CONCR. ARMADO, DE (3,00 x 3,00)M,PAREDES C/ESP. DE 25CM, ALT. DE REATERRO ENTRE 2,50M E 5,00M</v>
          </cell>
          <cell r="C7526" t="str">
            <v>M</v>
          </cell>
        </row>
        <row r="7527">
          <cell r="A7527" t="str">
            <v>20.080.058-0</v>
          </cell>
          <cell r="B7527" t="str">
            <v>BUEIRO CELULAR TRIPLO, DE CONCR. ARMADO, DE (3,00 x 3,00)M,PAREDES C/ESP. DE 25CM, ALT. DE REATERRO ENTRE 5,00M E 7,50M</v>
          </cell>
          <cell r="C7527" t="str">
            <v>M</v>
          </cell>
        </row>
        <row r="7528">
          <cell r="A7528" t="str">
            <v>20.080.059-0</v>
          </cell>
          <cell r="B7528" t="str">
            <v>BUEIRO CELULAR TRIPLO, DE CONCR. ARMADO, DE (3,00 x 3,00)M,PAREDES C/ESP. DE 30CM, ALT.DE REATERRO ENTRE 7,50M E 10,00M</v>
          </cell>
          <cell r="C7528" t="str">
            <v>M</v>
          </cell>
        </row>
        <row r="7529">
          <cell r="A7529" t="str">
            <v>20.080.060-0</v>
          </cell>
          <cell r="B7529" t="str">
            <v>BUEIRO CELULAR TRIPLO, DE CONCR. ARMADO, DE (3,00 x 3,00)M,PAREDES C/ESP. DE 30CM,ALT.DE REATERRO ENTRE 10,00M E 12,50M</v>
          </cell>
          <cell r="C7529" t="str">
            <v>M</v>
          </cell>
        </row>
        <row r="7530">
          <cell r="A7530" t="str">
            <v>20.080.061-0</v>
          </cell>
          <cell r="B7530" t="str">
            <v>BOCA DE BUEIRO CELULAR SIMPLES, DE CONCR. ARMADO, DE (1,50 X1,50)M, PAREDES C/ESP. DE 15CM</v>
          </cell>
          <cell r="C7530" t="str">
            <v>UN</v>
          </cell>
        </row>
        <row r="7531">
          <cell r="A7531" t="str">
            <v>20.080.062-0</v>
          </cell>
          <cell r="B7531" t="str">
            <v>BOCA DE BUEIRO CELULAR SIMPLES, DE CONCR. ARMADO, DE (1,50 X1,50)M, PAREDES C/ESP. DE 20CM</v>
          </cell>
          <cell r="C7531" t="str">
            <v>UN</v>
          </cell>
        </row>
        <row r="7532">
          <cell r="A7532" t="str">
            <v>20.080.063-0</v>
          </cell>
          <cell r="B7532" t="str">
            <v>BOCA DE BUEIRO CELULAR SIMPLES, DE CONCR. ARMADO, DE (2,00 X2,00)M, PAREDES C/ESP. DE 15CM</v>
          </cell>
          <cell r="C7532" t="str">
            <v>UN</v>
          </cell>
        </row>
        <row r="7533">
          <cell r="A7533" t="str">
            <v>20.080.064-0</v>
          </cell>
          <cell r="B7533" t="str">
            <v>BOCA DE BUEIRO CELULAR SIMPLES, DE CONCR. ARMADO, DE (2,00 X2,00)M, PAREDES C/ESP. DE 20CM</v>
          </cell>
          <cell r="C7533" t="str">
            <v>UN</v>
          </cell>
        </row>
        <row r="7534">
          <cell r="A7534" t="str">
            <v>20.080.065-0</v>
          </cell>
          <cell r="B7534" t="str">
            <v>BOCA DE BUEIRO CELULAR SIMPLES, DE CONCR. ARMADO, DE (2,00 X2,00)M, PAREDES C/ESP. DE 25CM</v>
          </cell>
          <cell r="C7534" t="str">
            <v>UN</v>
          </cell>
        </row>
        <row r="7535">
          <cell r="A7535" t="str">
            <v>20.080.066-0</v>
          </cell>
          <cell r="B7535" t="str">
            <v>BOCA DE BUEIRO CELULAR SIMPLES, DE CONCR. ARMADO, DE (2,50 X2,50)M, PAREDES C/ESP. DE 20CM</v>
          </cell>
          <cell r="C7535" t="str">
            <v>UN</v>
          </cell>
        </row>
        <row r="7536">
          <cell r="A7536" t="str">
            <v>20.080.067-0</v>
          </cell>
          <cell r="B7536" t="str">
            <v>BOCA DE BUEIRO CELULAR SIMPLES, DE CONCR. ARMADO, DE (2,50 X2,50)M, PAREDES C/ESP. DE 25CM</v>
          </cell>
          <cell r="C7536" t="str">
            <v>UN</v>
          </cell>
        </row>
        <row r="7537">
          <cell r="A7537" t="str">
            <v>20.080.068-0</v>
          </cell>
          <cell r="B7537" t="str">
            <v>BOCA DE BUEIRO CELULAR SIMPLES, DE CONCR. ARMADO, DE (2,50 X2,50)M, PAREDES C/ESP. DE 30CM</v>
          </cell>
          <cell r="C7537" t="str">
            <v>UN</v>
          </cell>
        </row>
        <row r="7538">
          <cell r="A7538" t="str">
            <v>20.080.069-0</v>
          </cell>
          <cell r="B7538" t="str">
            <v>BOCA DE BUEIRO CELULAR SIMPLES, DE CONCR. ARMADO, DE (3,00 X3,00), PAREDES C/ESP. DE 25CM</v>
          </cell>
          <cell r="C7538" t="str">
            <v>UN</v>
          </cell>
        </row>
        <row r="7539">
          <cell r="A7539" t="str">
            <v>20.080.070-0</v>
          </cell>
          <cell r="B7539" t="str">
            <v>BOCA DE BUEIRO CELULAR SIMPLES, DE CONCR. ARMADO, DE (3,00 X3,00)M, PAREDES C/ESP. DE 30CM</v>
          </cell>
          <cell r="C7539" t="str">
            <v>UN</v>
          </cell>
        </row>
        <row r="7540">
          <cell r="A7540" t="str">
            <v>20.080.071-0</v>
          </cell>
          <cell r="B7540" t="str">
            <v>BOCA DE BUEIRO CELULAR SIMPLES, DE CONCR. ARMADO, DE (3,00 X3,00)M, PAREDES C/ESP. DE 35CM</v>
          </cell>
          <cell r="C7540" t="str">
            <v>UN</v>
          </cell>
        </row>
        <row r="7541">
          <cell r="A7541" t="str">
            <v>20.080.072-0</v>
          </cell>
          <cell r="B7541" t="str">
            <v>BOCA DE BUEIRO CELULAR DUPLO, DE CONCR. ARMADO, DE (1,50 X 1,50)M, PAREDES C/ESP. DE 15CM</v>
          </cell>
          <cell r="C7541" t="str">
            <v>UN</v>
          </cell>
        </row>
        <row r="7542">
          <cell r="A7542" t="str">
            <v>20.080.073-0</v>
          </cell>
          <cell r="B7542" t="str">
            <v>BOCA DE BUEIRO CELULAR DUPLO, DE CONCR. ARMADO, DE (1,50 X 1,50), PAREDES C/ESP. DE 20CM</v>
          </cell>
          <cell r="C7542" t="str">
            <v>UN</v>
          </cell>
        </row>
        <row r="7543">
          <cell r="A7543" t="str">
            <v>20.080.074-0</v>
          </cell>
          <cell r="B7543" t="str">
            <v>BOCA DE BUEIRO CELULAR DUPLO, DE CONCR. ARMADO, DE (2,00 X 2,00)M, PAREDES C/ESP. DE 15CM</v>
          </cell>
          <cell r="C7543" t="str">
            <v>UN</v>
          </cell>
        </row>
        <row r="7544">
          <cell r="A7544" t="str">
            <v>20.080.075-0</v>
          </cell>
          <cell r="B7544" t="str">
            <v>BOCA DE BUEIRO CELULAR DUPLO, DE CONCR. ARMADO, DE (2,00 X 2,00)M, PAREDES C/ESP. DE 20CM</v>
          </cell>
          <cell r="C7544" t="str">
            <v>UN</v>
          </cell>
        </row>
        <row r="7545">
          <cell r="A7545" t="str">
            <v>20.080.076-0</v>
          </cell>
          <cell r="B7545" t="str">
            <v>BOCA DE BUEIRO CELULAR DUPLO, DE CONCR. ARMADO, DE (2,00 X 2,00)M, PAREDES C/ESP. DE 25CM</v>
          </cell>
          <cell r="C7545" t="str">
            <v>UN</v>
          </cell>
        </row>
        <row r="7546">
          <cell r="A7546" t="str">
            <v>20.080.077-0</v>
          </cell>
          <cell r="B7546" t="str">
            <v>BOCA DE BUEIRO CELULAR DUPLO, DE CONCR. ARMADO, DE (3,00 X 3,00), PAREDES C/ESP. DE 20CM</v>
          </cell>
          <cell r="C7546" t="str">
            <v>UN</v>
          </cell>
        </row>
        <row r="7547">
          <cell r="A7547" t="str">
            <v>20.080.078-0</v>
          </cell>
          <cell r="B7547" t="str">
            <v>BOCA DE BUEIRO CELULAR DUPLO, DE CONCR. ARMADO, DE (3,00 X 3,00), PAREDES C/ESP. DE 25CM</v>
          </cell>
          <cell r="C7547" t="str">
            <v>UN</v>
          </cell>
        </row>
        <row r="7548">
          <cell r="A7548" t="str">
            <v>20.080.079-0</v>
          </cell>
          <cell r="B7548" t="str">
            <v>BOCA DE BUEIRO CELULAR DUPLO, DE CONCR. ARMADO, DE (3,00 X 3,00), PAREDES C/ESP. DE 30CM</v>
          </cell>
          <cell r="C7548" t="str">
            <v>UN</v>
          </cell>
        </row>
        <row r="7549">
          <cell r="A7549" t="str">
            <v>20.080.080-0</v>
          </cell>
          <cell r="B7549" t="str">
            <v>BOCA DE BUEIRO CELULAR TRIPLO, DE CONCR. ARMADO, DE (1,50 X1,50)M, PAREDES C/ESP. DE 15CM</v>
          </cell>
          <cell r="C7549" t="str">
            <v>UN</v>
          </cell>
        </row>
        <row r="7550">
          <cell r="A7550" t="str">
            <v>20.080.081-0</v>
          </cell>
          <cell r="B7550" t="str">
            <v>BOCA DE BUEIRO CELULAR TRIPLO, DE CONCR. ARMADO, DE (1,50 X1,50)M, PAREDES C/ESP. DE 20CM</v>
          </cell>
          <cell r="C7550" t="str">
            <v>UN</v>
          </cell>
        </row>
        <row r="7551">
          <cell r="A7551" t="str">
            <v>20.080.082-0</v>
          </cell>
          <cell r="B7551" t="str">
            <v>BOCA DE BUEIRO CELULAR TRIPLO, DE CONCR. ARMADO, DE (2,00 X2,00)M, PAREDES C/ESP. DE 15CM</v>
          </cell>
          <cell r="C7551" t="str">
            <v>UN</v>
          </cell>
        </row>
        <row r="7552">
          <cell r="A7552" t="str">
            <v>20.080.083-0</v>
          </cell>
          <cell r="B7552" t="str">
            <v>BOCA DE BUEIRO CELULAR TRIPLO, DE CONCR. ARMADO, DE (2,00 X2,00)M, PAREDES C/ESP. DE 20CM</v>
          </cell>
          <cell r="C7552" t="str">
            <v>UN</v>
          </cell>
        </row>
        <row r="7553">
          <cell r="A7553" t="str">
            <v>20.080.084-0</v>
          </cell>
          <cell r="B7553" t="str">
            <v>BOCA DE BUEIRO CELULAR TRIPLO, DE CONCR. ARMADO, DE (2,00 X2,00), PAREDES C/ESP. DE 25CM</v>
          </cell>
          <cell r="C7553" t="str">
            <v>UN</v>
          </cell>
        </row>
        <row r="7554">
          <cell r="A7554" t="str">
            <v>20.080.085-0</v>
          </cell>
          <cell r="B7554" t="str">
            <v>BOCA DE BUEIRO CELULAR TRIPLO, DE CONCR. ARMADO, DE (2,50 X2,50)M, PAREDES C/ESP. DE 15CM</v>
          </cell>
          <cell r="C7554" t="str">
            <v>UN</v>
          </cell>
        </row>
        <row r="7555">
          <cell r="A7555" t="str">
            <v>20.080.086-0</v>
          </cell>
          <cell r="B7555" t="str">
            <v>BOCA DE BUEIRO CELULAR TRIPLO, DE CONCR. ARMADO, DE (2,50 X2,50)M, PAREDES C/ESP. DE 20CM</v>
          </cell>
          <cell r="C7555" t="str">
            <v>UN</v>
          </cell>
        </row>
        <row r="7556">
          <cell r="A7556" t="str">
            <v>20.080.087-0</v>
          </cell>
          <cell r="B7556" t="str">
            <v>BOCA DE BUEIRO CELULAR TRIPLO, DE CONCR. ARMADO, DE (2,50 X2,50), PAREDES C/ESP. DE 25CM</v>
          </cell>
          <cell r="C7556" t="str">
            <v>UN</v>
          </cell>
        </row>
        <row r="7557">
          <cell r="A7557" t="str">
            <v>20.080.088-0</v>
          </cell>
          <cell r="B7557" t="str">
            <v>BOCA DE BUEIRO CELULAR TRIPLO, DE CONCR. ARMADO, DE (3,00 X3,00)M, PAREDES C/ESP. DE 20CM</v>
          </cell>
          <cell r="C7557" t="str">
            <v>UN</v>
          </cell>
        </row>
        <row r="7558">
          <cell r="A7558" t="str">
            <v>20.080.089-0</v>
          </cell>
          <cell r="B7558" t="str">
            <v>BOCA DE BUEIRO CELULAR TRIPLO, DE CONCR. ARMADO, DE (3,00 X3,00)M, PAREDES C/ESP. DE 25CM</v>
          </cell>
          <cell r="C7558" t="str">
            <v>UN</v>
          </cell>
        </row>
        <row r="7559">
          <cell r="A7559" t="str">
            <v>20.080.090-0</v>
          </cell>
          <cell r="B7559" t="str">
            <v>BOCA DE BUEIRO CELULAR TRIPLO, DE CONCR. ARMADO, DE (3,00 X3,00)M, PAREDES C/ESP. DE 30CM</v>
          </cell>
          <cell r="C7559" t="str">
            <v>UN</v>
          </cell>
        </row>
        <row r="7560">
          <cell r="A7560" t="str">
            <v>20.080.999-0</v>
          </cell>
          <cell r="B7560" t="str">
            <v>FAMILIA 20,080BUEIRO CELULAR</v>
          </cell>
        </row>
        <row r="7561">
          <cell r="A7561" t="str">
            <v>20.085.100-0</v>
          </cell>
          <cell r="B7561" t="str">
            <v>PASSAGEM GADO EM CHAPA GALV. C/ 2,7MM ESP., 2,20M VAO, 2,25MALT., RECOBRIMENTO MINIMO DE 0,30M E MAXIMO DE 8,90M. FORN.</v>
          </cell>
          <cell r="C7561" t="str">
            <v>M</v>
          </cell>
        </row>
        <row r="7562">
          <cell r="A7562" t="str">
            <v>20.085.105-0</v>
          </cell>
          <cell r="B7562" t="str">
            <v>PASSAGEM GADO CHAPA REVESTIM.EPOXY, C/ 2,7MM ESP., 2,20M VAO, 2,25M ALT., RECOBRIMENTO MINIMO 0,30M E MAXIMO 8,90M.FORN.</v>
          </cell>
          <cell r="C7562" t="str">
            <v>M</v>
          </cell>
        </row>
        <row r="7563">
          <cell r="A7563" t="str">
            <v>20.085.110-0</v>
          </cell>
          <cell r="B7563" t="str">
            <v>PASSAGEM GADO EM CHAPA GALV. C/ 2,7MM ESP., 2,90M VAO, 3,10MALT.,RECOBRIMENTO MINIMO DE 0,60M E MAXIMO DE 11,40M. FORN.</v>
          </cell>
          <cell r="C7563" t="str">
            <v>M</v>
          </cell>
        </row>
        <row r="7564">
          <cell r="A7564" t="str">
            <v>20.085.115-0</v>
          </cell>
          <cell r="B7564" t="str">
            <v>PASSAGEM GADO CHAPA REVESTIM.EPOXY, C/ 2,7MM ESP., 2,90M VAO, 3,10M ALT.,RECOBRIMENTO MINIMO 0,60M E MAXIMO 11,40M.FORN.</v>
          </cell>
          <cell r="C7564" t="str">
            <v>M</v>
          </cell>
        </row>
        <row r="7565">
          <cell r="A7565" t="str">
            <v>20.085.120-0</v>
          </cell>
          <cell r="B7565" t="str">
            <v>PASSAGEM INFERIOR EM CHAPA GALV. C/ 2,7MM ESP., 3,70M VAO, 3,50M ALT., RECOBRIMENTO MINIMO 0,60M E MAXIMO 11,10M. FORN.</v>
          </cell>
          <cell r="C7565" t="str">
            <v>M</v>
          </cell>
        </row>
        <row r="7566">
          <cell r="A7566" t="str">
            <v>20.085.125-0</v>
          </cell>
          <cell r="B7566" t="str">
            <v>PASSAGEM INFERIOR CHAPA REVESTIM.EPOXY,C/2,7MM ESP.,3,70M VAO,3,50M ALT.,RECOBRIMENTO MINIMO 0,60M E MAXIMO 11,10M.FORN.</v>
          </cell>
          <cell r="C7566" t="str">
            <v>M</v>
          </cell>
        </row>
        <row r="7567">
          <cell r="A7567" t="str">
            <v>20.085.130-0</v>
          </cell>
          <cell r="B7567" t="str">
            <v>PASSAGEM INFERIOR EM CHAPA GALV. C/ 2,7MM ESP., 4,20M VAO, 3,90M ALT., RECOBRIMENTO MINIMO 0,60M E MAXIMO 9,70M. FORN.</v>
          </cell>
          <cell r="C7567" t="str">
            <v>M</v>
          </cell>
        </row>
        <row r="7568">
          <cell r="A7568" t="str">
            <v>20.085.135-0</v>
          </cell>
          <cell r="B7568" t="str">
            <v>PASSAGEM INFERIOR CHAPA REVEST.EPOXY, C/ 2,7MM ESP.,4,20M VAO,3,90M ALT., RECOBRIMENTO MINIMO 0,60M E MAXIMO 9,70M.FORN.</v>
          </cell>
          <cell r="C7568" t="str">
            <v>M</v>
          </cell>
        </row>
        <row r="7569">
          <cell r="A7569" t="str">
            <v>20.085.140-0</v>
          </cell>
          <cell r="B7569" t="str">
            <v>PASSAGEM INFERIOR EM CHAPA GALV. C/ 2,7MM ESP., 4,80M VAO, 4,75M ALT., RECOBRIMENTO MINIMO 0,90M E MAXIMO 8,50M. FORN.</v>
          </cell>
          <cell r="C7569" t="str">
            <v>M</v>
          </cell>
        </row>
        <row r="7570">
          <cell r="A7570" t="str">
            <v>20.085.145-0</v>
          </cell>
          <cell r="B7570" t="str">
            <v>PASSAGEM INFERIOR CHAPA GALV.C/EPOXY,C/ 2,7MM ESP.,4,80M VAO,4,75M ALT., RECOBRIMENTO MINIMO 0,90M E MAXIMO 8,50M. FORN.</v>
          </cell>
          <cell r="C7570" t="str">
            <v>M</v>
          </cell>
        </row>
        <row r="7571">
          <cell r="A7571" t="str">
            <v>20.085.150-0</v>
          </cell>
          <cell r="B7571" t="str">
            <v>PASSAGEM INFERIOR EM CHAPA GALV. C/ 3,4MM ESP., 5,00M VAO, 4,85M ALT., RECOBRIMENTO MINIMO 0,90M E MAXIMO 8,60M. FORN.</v>
          </cell>
          <cell r="C7571" t="str">
            <v>M</v>
          </cell>
        </row>
        <row r="7572">
          <cell r="A7572" t="str">
            <v>20.085.155-0</v>
          </cell>
          <cell r="B7572" t="str">
            <v>PASSAGEM INFERIOR CHAPA GALV.C/EPOXY,C/ 3,4MM ESP.,5,00M VAO,4,85M ALT., RECOBRIMENTO MINIMO 0,90M E MAXIMO 8,60M. FORN.</v>
          </cell>
          <cell r="C7572" t="str">
            <v>M</v>
          </cell>
        </row>
        <row r="7573">
          <cell r="A7573" t="str">
            <v>20.085.160-0</v>
          </cell>
          <cell r="B7573" t="str">
            <v>PASSAGEM INFERIOR EM CHAPA GALV. C/ 4,7MM ESP., 5,85M VAO, 5,30M ALT., RECOBRIMENTO MINIMO 0,90M E MAXIMO 8,50M. FORN.</v>
          </cell>
          <cell r="C7573" t="str">
            <v>M</v>
          </cell>
        </row>
        <row r="7574">
          <cell r="A7574" t="str">
            <v>20.085.165-0</v>
          </cell>
          <cell r="B7574" t="str">
            <v>PASSAGEM INFERIOR CHAPA GALV.C/EPOXY,C/ 4,7MM ESP.,5,85M VAO,5,30M ALT., RECOBRIMENTO MINIMO 0,90M E MAXIMO 8,50M. FORN.</v>
          </cell>
          <cell r="C7574" t="str">
            <v>M</v>
          </cell>
        </row>
        <row r="7575">
          <cell r="A7575" t="str">
            <v>20.085.170-0</v>
          </cell>
          <cell r="B7575" t="str">
            <v>BUEIRO CIRCULAR EM CHAPA GALV. C/ESP. DE 2MM, DIAM. DE 0,60M, RECOBRIMENTO MINIMO DE 0,30M E MAXIMO DE 25,00M. FORN.</v>
          </cell>
          <cell r="C7575" t="str">
            <v>M</v>
          </cell>
        </row>
        <row r="7576">
          <cell r="A7576" t="str">
            <v>20.085.175-0</v>
          </cell>
          <cell r="B7576" t="str">
            <v>BUEIRO CIRCULAR CHAPA REVESTIM. EPOXY, C/ESP. DE 2MM, DIAM.DE 0,60M, RECOBRIMENTO MINIMO 0,30M E MAXIMO 25,00M. FORN.</v>
          </cell>
          <cell r="C7576" t="str">
            <v>M</v>
          </cell>
        </row>
        <row r="7577">
          <cell r="A7577" t="str">
            <v>20.085.180-0</v>
          </cell>
          <cell r="B7577" t="str">
            <v>BUEIRO CIRCULAR EM CHAPA GALV. C/ESP. DE 2MM, DIAM. DE 0,80M, RECOBRIMENTO MINIMO DE 0,30M E MAXIMO DE 18,80M. FORN.</v>
          </cell>
          <cell r="C7577" t="str">
            <v>M</v>
          </cell>
        </row>
        <row r="7578">
          <cell r="A7578" t="str">
            <v>20.085.185-0</v>
          </cell>
          <cell r="B7578" t="str">
            <v>BUEIRO CIRCULAR CHAPA REVESTIM. EPOXY, C/ESP. DE 2MM, DIAM.DE 0,80M, RECOBRIMENTO MINIMO 0,30M E MAXIMO 18,80M. FORN.</v>
          </cell>
          <cell r="C7578" t="str">
            <v>M</v>
          </cell>
        </row>
        <row r="7579">
          <cell r="A7579" t="str">
            <v>20.085.190-0</v>
          </cell>
          <cell r="B7579" t="str">
            <v>BUEIRO CIRCULAR EM CHAPA GALV. C/ESP. DE 2MM, DIAM. DE 1,00M, RECOBRIMENTO MINIMO DE 0,30M E MAXIMO DE 15,00M. FORN.</v>
          </cell>
          <cell r="C7579" t="str">
            <v>M</v>
          </cell>
        </row>
        <row r="7580">
          <cell r="A7580" t="str">
            <v>20.085.195-0</v>
          </cell>
          <cell r="B7580" t="str">
            <v>BUEIRO CIRCULAR CHAPA REVESTIM. EPOXY, C/ESP. DE 2MM, DIAM.DE 1,00M, RECOBRIMENTO MINIMO 0,30M E MAXIMO 15,00M. FORN.</v>
          </cell>
          <cell r="C7580" t="str">
            <v>M</v>
          </cell>
        </row>
        <row r="7581">
          <cell r="A7581" t="str">
            <v>20.085.200-0</v>
          </cell>
          <cell r="B7581" t="str">
            <v>BUEIRO CIRCULAR EM CHAPA GALV. C/ESP. DE 2MM, DIAM. DE 1,20M, RECOBRIMENTO MINIMO DE 0,30M E MAXIMO DE 12,50M. FORN.</v>
          </cell>
          <cell r="C7581" t="str">
            <v>M</v>
          </cell>
        </row>
        <row r="7582">
          <cell r="A7582" t="str">
            <v>20.085.205-0</v>
          </cell>
          <cell r="B7582" t="str">
            <v>BUEIRO CIRCULAR CHAPA REVESTIM. EPOXY, C/ESP. DE 2MM, DIAM.DE 1,20M, RECOBRIMENTO MINIMO 0,30M E MAXIMO 12,50M. FORN.</v>
          </cell>
          <cell r="C7582" t="str">
            <v>M</v>
          </cell>
        </row>
        <row r="7583">
          <cell r="A7583" t="str">
            <v>20.085.210-0</v>
          </cell>
          <cell r="B7583" t="str">
            <v>BUEIRO CIRCULAR EM CHAPA GALV. C/ESP. DE 2MM, DIAM. DE 1,50M, RECOBRIMENTO MINIMO DE 0,30M E MAXIMO DE 10,00M. FORN.</v>
          </cell>
          <cell r="C7583" t="str">
            <v>M</v>
          </cell>
        </row>
        <row r="7584">
          <cell r="A7584" t="str">
            <v>20.085.215-0</v>
          </cell>
          <cell r="B7584" t="str">
            <v>BUEIRO CIRCULAR CHAPA REVESTIM. EPOXY, C/ESP. DE 2MM, DIAM.DE 1,50M, RECOBRIMENTO MINIMO 0,30M E MAXIMO 10,00M. FORN.</v>
          </cell>
          <cell r="C7584" t="str">
            <v>M</v>
          </cell>
        </row>
        <row r="7585">
          <cell r="A7585" t="str">
            <v>20.085.220-0</v>
          </cell>
          <cell r="B7585" t="str">
            <v>BUEIRO CIRCULAR EM CHAPA GALV. C/ESP. DE 2MM, DIAM. DE 1,80M, RECOBRIMENTO MINIMO DE 0,40M E MAXIMO DE 8,30M. FORN.</v>
          </cell>
          <cell r="C7585" t="str">
            <v>M</v>
          </cell>
        </row>
        <row r="7586">
          <cell r="A7586" t="str">
            <v>20.085.225-0</v>
          </cell>
          <cell r="B7586" t="str">
            <v>BUEIRO CIRCULAR CHAPA REVESTIM. EPOXY, C/ESP. DE 2MM, DIAM.DE 1,80M, RECOBRIMENTO MINIMO 0,40M E MAXIMO 8,30M. FORN.</v>
          </cell>
          <cell r="C7586" t="str">
            <v>M</v>
          </cell>
        </row>
        <row r="7587">
          <cell r="A7587" t="str">
            <v>20.085.230-0</v>
          </cell>
          <cell r="B7587" t="str">
            <v>BUEIRO CIRCULAR EM CHAPA GALV. C/ESP. DE 2MM, DIAM. DE 2,00M, RECOBRIMENTO MINIMO DE 0,50M E MAXIMO DE 7,50M. FORN.</v>
          </cell>
          <cell r="C7587" t="str">
            <v>M</v>
          </cell>
        </row>
        <row r="7588">
          <cell r="A7588" t="str">
            <v>20.085.235-0</v>
          </cell>
          <cell r="B7588" t="str">
            <v>BUEIRO CIRCULAR CHAPA REVESTIM. EPOXY, C/ESP. DE 2MM, DIAM.DE 2,00M, RECOBRIMENTO MINIMO 0,50M E MAXIMO 7,50M. FORN.</v>
          </cell>
          <cell r="C7588" t="str">
            <v>M</v>
          </cell>
        </row>
        <row r="7589">
          <cell r="A7589" t="str">
            <v>20.085.240-0</v>
          </cell>
          <cell r="B7589" t="str">
            <v>BUEIRO CIRCULAR EM CHAPA GALV. C/ESP. DE 2,7MM, DIAM. DE 2,20M, RECOBRIMENTO MINIMO DE 0,50M E MAXIMO DE 9,50M. FORN.</v>
          </cell>
          <cell r="C7589" t="str">
            <v>M</v>
          </cell>
        </row>
        <row r="7590">
          <cell r="A7590" t="str">
            <v>20.085.245-0</v>
          </cell>
          <cell r="B7590" t="str">
            <v>BUEIRO CIRCULAR CHAPA REVESTIM. EPOXY, C/ESP. DE 2,7MM, DIAM. DE 2,20M, RECOBRIMENTO MINIMO 0,50M E MAXIMO 9,50M. FORN.</v>
          </cell>
          <cell r="C7590" t="str">
            <v>M</v>
          </cell>
        </row>
        <row r="7591">
          <cell r="A7591" t="str">
            <v>20.085.250-0</v>
          </cell>
          <cell r="B7591" t="str">
            <v>BUEIRO CIRCULAR EM CHAPA GALV. C/ESP. DE 2,7MM, DIAM. DE 2,40M, RECOBRIMENTO MINIMO DE 0,50M E MAXIMO DE 8,70M. FORN.</v>
          </cell>
          <cell r="C7591" t="str">
            <v>M</v>
          </cell>
        </row>
        <row r="7592">
          <cell r="A7592" t="str">
            <v>20.085.255-0</v>
          </cell>
          <cell r="B7592" t="str">
            <v>BUEIRO CIRCULAR CHAPA REVESTIM. EPOXY, C/ESP. DE 2,7MM, DIAM. DE 2,40M, RECOBRIMENTO MINIMO 0,50M E MAXIMO 8,70M. FORN.</v>
          </cell>
          <cell r="C7592" t="str">
            <v>M</v>
          </cell>
        </row>
        <row r="7593">
          <cell r="A7593" t="str">
            <v>20.085.260-0</v>
          </cell>
          <cell r="B7593" t="str">
            <v>BUEIRO CIRCULAR EM CHAPA GALV. C/ESP. DE 3,4MM, DIAM. DE 2,60M, RECOBRIMENTO MINIMO DE 0,50M E MAXIMO DE 10,60M. FORN.</v>
          </cell>
          <cell r="C7593" t="str">
            <v>M</v>
          </cell>
        </row>
        <row r="7594">
          <cell r="A7594" t="str">
            <v>20.085.265-0</v>
          </cell>
          <cell r="B7594" t="str">
            <v>BUEIRO CIRCULAR CHAPA REVESTIM. EPOXY, C/ESP. DE 3,4MM, DIAM. DE 2,60M, RECOBRIMENTO MINIMO 0,50M E MAXIMO 10,60M. FORN.</v>
          </cell>
          <cell r="C7594" t="str">
            <v>M</v>
          </cell>
        </row>
        <row r="7595">
          <cell r="A7595" t="str">
            <v>20.085.270-0</v>
          </cell>
          <cell r="B7595" t="str">
            <v>BUEIRO CIRCULAR EM CHAPA GALV., C/ESP. DE 3,4MM, DIAM. DE 2,80M, RECOBRIMENTO MINIMO DE 0,50 E MAXIMO DE 9,80M. FORN.</v>
          </cell>
          <cell r="C7595" t="str">
            <v>M</v>
          </cell>
        </row>
        <row r="7596">
          <cell r="A7596" t="str">
            <v>20.085.275-0</v>
          </cell>
          <cell r="B7596" t="str">
            <v>BUEIRO CIRCULAR CHAPA REVESTIM. EPOXY, C/ESP. DE 3,4MM, DIAM. DE 2,80M, RECOBRIMENTO MINIMO 0,50M E MAXIMO 9,80M. FORN.</v>
          </cell>
          <cell r="C7596" t="str">
            <v>M</v>
          </cell>
        </row>
        <row r="7597">
          <cell r="A7597" t="str">
            <v>20.085.280-0</v>
          </cell>
          <cell r="B7597" t="str">
            <v>BUEIRO CIRCULAR EM CHAPA GALV. C/ESP. DE 2,7MM, DIAM. DE 3,05M, RECOBRIMENTO MINIMO DE 0,45M E MAXIMO DE 13,10M. FORN.</v>
          </cell>
          <cell r="C7597" t="str">
            <v>M</v>
          </cell>
        </row>
        <row r="7598">
          <cell r="A7598" t="str">
            <v>20.085.285-0</v>
          </cell>
          <cell r="B7598" t="str">
            <v>BUEIRO CIRCULAR CHAPA REVESTIM. EPOXY, C/ESP.DE 2,7MM, DIAM.DE 3,05M, RECOBRIMENTO MINIMO 0,45M E MAXIMO 13,10M. FORN.</v>
          </cell>
          <cell r="C7598" t="str">
            <v>M</v>
          </cell>
        </row>
        <row r="7599">
          <cell r="A7599" t="str">
            <v>20.085.290-0</v>
          </cell>
          <cell r="B7599" t="str">
            <v>BUEIRO CIRCULAR EM CHAPA GALV. C/ESP. DE 2,7MM, DIAM. DE 3,40M, RECOBRIMENTO MINIMO DE 0,45M E MAXIMO DE 11,70M. FORN.</v>
          </cell>
          <cell r="C7599" t="str">
            <v>M</v>
          </cell>
        </row>
        <row r="7600">
          <cell r="A7600" t="str">
            <v>20.085.295-0</v>
          </cell>
          <cell r="B7600" t="str">
            <v>BUEIRO CIRCULAR CHAPA REVESTIM. EPOXY, C/ESP.DE 2,7MM, DIAM.DE 3,40M, RECOBRIMENTO MINIMO 0,45M E MAXIMO 11,70M. FORN.</v>
          </cell>
          <cell r="C7600" t="str">
            <v>M</v>
          </cell>
        </row>
        <row r="7601">
          <cell r="A7601" t="str">
            <v>20.085.300-0</v>
          </cell>
          <cell r="B7601" t="str">
            <v>BUEIRO CIRCULAR EM CHAPA GALV. C/ESP. DE 2,7MM, DIAM. DE 3,80M, RECOBRIMENTO MINIMO DE 0,60M E MAXIMO DE 10,50M. FORN.</v>
          </cell>
          <cell r="C7601" t="str">
            <v>M</v>
          </cell>
        </row>
        <row r="7602">
          <cell r="A7602" t="str">
            <v>20.085.305-0</v>
          </cell>
          <cell r="B7602" t="str">
            <v>BUEIRO CIRCULAR CHAPA REVESTIM. EPOXY, C/ESP. DE 2,7MM, DIAM. DE 3,80M, RECOBRIMENTO MINIMO 0,60M E MAXIMO 10,50M. FORN.</v>
          </cell>
          <cell r="C7602" t="str">
            <v>M</v>
          </cell>
        </row>
        <row r="7603">
          <cell r="A7603" t="str">
            <v>20.085.310-0</v>
          </cell>
          <cell r="B7603" t="str">
            <v>BUEIRO CIRCULAR EM CHAPA GALV. C/ESP. DE 2,7MM, DIAM. DE 4,20M, RECOBRIMENTO MINIMO DE 0,60M E MAXIMO DE 9,50M. FORN.</v>
          </cell>
          <cell r="C7603" t="str">
            <v>M</v>
          </cell>
        </row>
        <row r="7604">
          <cell r="A7604" t="str">
            <v>20.085.315-0</v>
          </cell>
          <cell r="B7604" t="str">
            <v>BUEIRO CIRCULAR CHAPA REVESTIM. EPOXY, C/ESP. DE 2,7MM, DIAM. DE 4,20M, RECOBRIMENTO MINIMO 0,60M E MAXIMO 9,50M. FORN.</v>
          </cell>
          <cell r="C7604" t="str">
            <v>M</v>
          </cell>
        </row>
        <row r="7605">
          <cell r="A7605" t="str">
            <v>20.085.320-0</v>
          </cell>
          <cell r="B7605" t="str">
            <v>BUEIRO CIRCULAR EM CHAPA GALV. C/ESP. DE 2,7MM, DIAM. DE 4,60M, RECOBRIMENTO MINIMO DE 0,60M E MAXIMO DE 8,70M. FORN.</v>
          </cell>
          <cell r="C7605" t="str">
            <v>M</v>
          </cell>
        </row>
        <row r="7606">
          <cell r="A7606" t="str">
            <v>20.085.325-0</v>
          </cell>
          <cell r="B7606" t="str">
            <v>BUEIRO CIRCULAR CHAPA REVESTIM. EPOXY, C/ESP. DE 2,7MM, DIAM. DE 4,60M, RECOBRIMENTO MINIMO 0,60M E MAXIMO 8,70M. FORN.</v>
          </cell>
          <cell r="C7606" t="str">
            <v>M</v>
          </cell>
        </row>
        <row r="7607">
          <cell r="A7607" t="str">
            <v>20.085.330-0</v>
          </cell>
          <cell r="B7607" t="str">
            <v>BUEIRO LENTICULAR EM CHAPA GALV. C/ 2MM ESP., 1,00M VAO, 0,80M ALT., RECOBRIMENTO MINIMO 0,30M E MAXIMO 6,80M. FORN.</v>
          </cell>
          <cell r="C7607" t="str">
            <v>M</v>
          </cell>
        </row>
        <row r="7608">
          <cell r="A7608" t="str">
            <v>20.085.335-0</v>
          </cell>
          <cell r="B7608" t="str">
            <v>BUEIRO LENTICULAR CHAPA REVESTIM.EPOXY, C/ 2MM ESP.,1,00M VAO, 0,80M ALT.,RECOBRIMENTO MINIMO 0,30M E MAXIMO 6,80M.FORN.</v>
          </cell>
          <cell r="C7608" t="str">
            <v>M</v>
          </cell>
        </row>
        <row r="7609">
          <cell r="A7609" t="str">
            <v>20.085.340-0</v>
          </cell>
          <cell r="B7609" t="str">
            <v>BUEIRO LENTICULAR EM CHAPA GALV. C/ 2MM ESP., 1,20M VAO, 1,00M ALT., RECOBRIMENTO MINIMO 0,30M E MAXIMO 9,00M. FORN.</v>
          </cell>
          <cell r="C7609" t="str">
            <v>M</v>
          </cell>
        </row>
        <row r="7610">
          <cell r="A7610" t="str">
            <v>20.085.345-0</v>
          </cell>
          <cell r="B7610" t="str">
            <v>BUEIRO LENTICULAR CHAPA REVESTIM.EPOXY, C/ 2MM ESP.,1,20M VAO, 1,00M ALT.,RECOBRIMENTO MININO 0,30M E MAXIMO 9,00M.FORN.</v>
          </cell>
          <cell r="C7610" t="str">
            <v>M</v>
          </cell>
        </row>
        <row r="7611">
          <cell r="A7611" t="str">
            <v>20.085.350-0</v>
          </cell>
          <cell r="B7611" t="str">
            <v>BUEIRO LENTICULAR EM CHAPA GALV. C/ 2MM ESP., 1,45M VAO, 1,10M ALT., RECOBRIMENTO MINIMO 0,40M E MAXIMO 7,40M. FORN.</v>
          </cell>
          <cell r="C7611" t="str">
            <v>M</v>
          </cell>
        </row>
        <row r="7612">
          <cell r="A7612" t="str">
            <v>20.085.355-0</v>
          </cell>
          <cell r="B7612" t="str">
            <v>BUEIRO LENTICULAR CHAPA REVESTIM.EPOXY, C/ 2MM ESP.,1,45M VAO, 1,10M ALT.,RECOBRIMENTO MINIMO 0,40M E MAXIMO 7,40M.FORN.</v>
          </cell>
          <cell r="C7612" t="str">
            <v>M</v>
          </cell>
        </row>
        <row r="7613">
          <cell r="A7613" t="str">
            <v>20.085.360-0</v>
          </cell>
          <cell r="B7613" t="str">
            <v>BUEIRO LENTICULAR EM CHAPA GALV. C/ 2MM ESP., 1,85M VAO, 1,50M ALT., RECOBRIMENTO MINIMO 0,50M E MAXIMO 8,10M. FORN.</v>
          </cell>
          <cell r="C7613" t="str">
            <v>M</v>
          </cell>
        </row>
        <row r="7614">
          <cell r="A7614" t="str">
            <v>20.085.365-0</v>
          </cell>
          <cell r="B7614" t="str">
            <v>BUEIRO LENTICULAR CHAPA REVESTIM.EPOXY, C/ 2MM ESP.,1,85M VAO, 1,50M ALT.,RECOBRIMENTO MINIMO 0,50M E MAXIMO 8,10M.FORN.</v>
          </cell>
          <cell r="C7614" t="str">
            <v>M</v>
          </cell>
        </row>
        <row r="7615">
          <cell r="A7615" t="str">
            <v>20.085.370-0</v>
          </cell>
          <cell r="B7615" t="str">
            <v>BUEIRO LENTICULAR EM CHAPA GALV. C/ 2MM ESP., 2,15M VAO, 1,60M ALT., RECOBRIMENTO MINIMO 0,60M E MAXIMO 7,00M. FORN.</v>
          </cell>
          <cell r="C7615" t="str">
            <v>M</v>
          </cell>
        </row>
        <row r="7616">
          <cell r="A7616" t="str">
            <v>20.085.375-0</v>
          </cell>
          <cell r="B7616" t="str">
            <v>BUEIRO LENTICULAR CHAPA REVESTIM.EPOXY, C/ 2MM ESP.,2,15M VAO, 1,60M ALT.,RECOBRIMENTO MINIMO 0,60M E MAXIMO 7,00M.FORN.</v>
          </cell>
          <cell r="C7616" t="str">
            <v>M</v>
          </cell>
        </row>
        <row r="7617">
          <cell r="A7617" t="str">
            <v>20.085.380-0</v>
          </cell>
          <cell r="B7617" t="str">
            <v>BUEIRO LENTICULAR EM CHAPA GALV. C/ 2MM ESP., 2,30M VAO, 1,65M ALT., RECOBRIMENTO MINIMO 0,60M E MAXIMO 6,50M. FORN.</v>
          </cell>
          <cell r="C7617" t="str">
            <v>M</v>
          </cell>
        </row>
        <row r="7618">
          <cell r="A7618" t="str">
            <v>20.085.385-0</v>
          </cell>
          <cell r="B7618" t="str">
            <v>BUEIRO LENTICULAR CHAPA REVESTIM.EPOXY, C/ 2MM ESP.,2,30M VAO, 1,65M ALT.,RECOBRIMENTO MINIMO 0,60M E MAXIMO 6,50M.FORN.</v>
          </cell>
          <cell r="C7618" t="str">
            <v>M</v>
          </cell>
        </row>
        <row r="7619">
          <cell r="A7619" t="str">
            <v>20.085.390-0</v>
          </cell>
          <cell r="B7619" t="str">
            <v>BUEIRO LENTICULAR EM CHAPA GALV. C/ 2MM ESP., 2,50M VAO, 2,20M ALT., RECOBRIMENTO MINIMO 0,60M E MAXIMO 6,00M. FORN.</v>
          </cell>
          <cell r="C7619" t="str">
            <v>M</v>
          </cell>
        </row>
        <row r="7620">
          <cell r="A7620" t="str">
            <v>20.085.395-0</v>
          </cell>
          <cell r="B7620" t="str">
            <v>BUEIRO LENTICULAR CHAPA REVESTIM.EPOXY, C/ 2MM ESP.,2,50M VAO, 2,20M ALT.,RECOBRIMENTO MINIMO 0,60M E MAXIMO 6,00M.FORN.</v>
          </cell>
          <cell r="C7620" t="str">
            <v>M</v>
          </cell>
        </row>
        <row r="7621">
          <cell r="A7621" t="str">
            <v>20.085.400-0</v>
          </cell>
          <cell r="B7621" t="str">
            <v>BUEIRO LENTICULAR EM CHAPA GALV. C/ 2,7MM ESP., 3,05M VAO, 2,05M ALT., RECOBRIMENTO MINIMO 0,60M E MAXIMO 6,80M. FORN.</v>
          </cell>
          <cell r="C7621" t="str">
            <v>M</v>
          </cell>
        </row>
        <row r="7622">
          <cell r="A7622" t="str">
            <v>20.085.405-0</v>
          </cell>
          <cell r="B7622" t="str">
            <v>BUEIRO LENTICULAR CHAPA REVESTIM.EPOXY,C/ 2,7MM ESP.,3,05M VAO,2,05M ALT.,RECOBRIMENTO MINIMO 0,60M E MAXIMO 6,80M.FORN.</v>
          </cell>
          <cell r="C7622" t="str">
            <v>M</v>
          </cell>
        </row>
        <row r="7623">
          <cell r="A7623" t="str">
            <v>20.085.410-0</v>
          </cell>
          <cell r="B7623" t="str">
            <v>BUEIRO LENTICULAR EM CHAPA GALV. C/ 2,7MM ESP., 4,15M VAO, 2,80M ALT., RECOBRIMENTO MINIMO 0,60M E MAXIMO 6,80M. FORN.</v>
          </cell>
          <cell r="C7623" t="str">
            <v>M</v>
          </cell>
        </row>
        <row r="7624">
          <cell r="A7624" t="str">
            <v>20.085.415-0</v>
          </cell>
          <cell r="B7624" t="str">
            <v>BUEIRO LENTICULAR CHAPA REVESTIM.EPOXY,C/ 2,7MM ESP.,4,15M VAO,2,80M ALT.,RECOBRIMENTO MINIMO 0,60M E MAXIMO 6,80M.FORN.</v>
          </cell>
          <cell r="C7624" t="str">
            <v>M</v>
          </cell>
        </row>
        <row r="7625">
          <cell r="A7625" t="str">
            <v>20.085.420-0</v>
          </cell>
          <cell r="B7625" t="str">
            <v>BUEIRO LENTICULAR EM CHAPA GALV. C/ 3,4MM ESP., 4,80M VAO, 3,05M ALT., RECOBRIMENTO MINIMO 0,75M E MAXIMO 5,80M. FORN.</v>
          </cell>
          <cell r="C7625" t="str">
            <v>M</v>
          </cell>
        </row>
        <row r="7626">
          <cell r="A7626" t="str">
            <v>20.085.425-0</v>
          </cell>
          <cell r="B7626" t="str">
            <v>BUEIRO LENTICULAR CHAPA REVESTIM.EPOXY,C/ 3,4MM ESP.,4,80M VAO,3,05M ALT.,RECOBRIMENTO MINIMO 0,75M E MAXIMO 5,80M.FORN.</v>
          </cell>
          <cell r="C7626" t="str">
            <v>M</v>
          </cell>
        </row>
        <row r="7627">
          <cell r="A7627" t="str">
            <v>20.085.430-0</v>
          </cell>
          <cell r="B7627" t="str">
            <v>BUEIRO LENTICULAR EM CHAPA GALV. C/ 3,4MM ESP., 5,45M VAO, 3,35M ALT., RECOBRIMENTO MINIMO 0,75M E MAXIMO 4,40M. FORN.</v>
          </cell>
          <cell r="C7627" t="str">
            <v>M</v>
          </cell>
        </row>
        <row r="7628">
          <cell r="A7628" t="str">
            <v>20.085.435-0</v>
          </cell>
          <cell r="B7628" t="str">
            <v>BUEIRO LENTICULAR CHAPA REVESTIM.EPOXY,C/ 3,4MM ESP.,5,45M VAO,3,35M ALT.,RECOBRIMENTO MINIMO 0,75M E MAXIMO 4,40M.FORN.</v>
          </cell>
          <cell r="C7628" t="str">
            <v>M</v>
          </cell>
        </row>
        <row r="7629">
          <cell r="A7629" t="str">
            <v>20.085.440-0</v>
          </cell>
          <cell r="B7629" t="str">
            <v>BUEIRO LENTICULAR EM CHAPA GALV. C/ 3,4MM ESP., 6,60M VAO, 3,85M ALT., RECOBRIMENTO MINIMO 0,90M E MAXIMO 3,30M. FORN.</v>
          </cell>
          <cell r="C7629" t="str">
            <v>M</v>
          </cell>
        </row>
        <row r="7630">
          <cell r="A7630" t="str">
            <v>20.085.445-0</v>
          </cell>
          <cell r="B7630" t="str">
            <v>BUEIRO LENTICULAR CHAPA REVESTIM.EPOXY,C/ 3,4MM ESP.,6,60M VAO,3,85M ALT.,RECOBRIMENTO MINIMO 0,90M E MAXIMO 3,30M.FORN.</v>
          </cell>
          <cell r="C7630" t="str">
            <v>M</v>
          </cell>
        </row>
        <row r="7631">
          <cell r="A7631" t="str">
            <v>20.085.450-0</v>
          </cell>
          <cell r="B7631" t="str">
            <v>BUEIRO EM ARCO EM CHAPA GALV. C/ 3,4MM ESP., 5,92M VAO, 2,08M ALT., RECOBRIMENTO MINIMO 0,75M E MAXIMO 4,00M. FORN.</v>
          </cell>
          <cell r="C7631" t="str">
            <v>M</v>
          </cell>
        </row>
        <row r="7632">
          <cell r="A7632" t="str">
            <v>20.085.455-0</v>
          </cell>
          <cell r="B7632" t="str">
            <v>BUEIRO EM ARCO CHAPA REVESTIM.EPOXY, C/ 3,4MM ESP., 5,92M VAO, 2,08M ALT.,RECOBRIMENTO MINIMO 0,75M E MAXIMO 4,00M.FORN.</v>
          </cell>
          <cell r="C7632" t="str">
            <v>M</v>
          </cell>
        </row>
        <row r="7633">
          <cell r="A7633" t="str">
            <v>20.085.460-0</v>
          </cell>
          <cell r="B7633" t="str">
            <v>BUEIRO EM ARCO EM CHAPA GALV. C/ 3,4MM ESP., 6,12M VAO, 2,77ALT., RECOBRIMENTO MINIMO 0,75M E MAXIMO 4,00M. FORN.</v>
          </cell>
          <cell r="C7633" t="str">
            <v>M</v>
          </cell>
        </row>
        <row r="7634">
          <cell r="A7634" t="str">
            <v>20.085.465-0</v>
          </cell>
          <cell r="B7634" t="str">
            <v>BUEIRO EM ARCO CHAPA REVESTIM.EPOXY, C/ 3,4MM ESP., 6,12M VAO, 2,77M ALT.,RECOBRIMENTO MINIMO 0,75M E MAXIMO 4,00M.FORN.</v>
          </cell>
          <cell r="C7634" t="str">
            <v>M</v>
          </cell>
        </row>
        <row r="7635">
          <cell r="A7635" t="str">
            <v>20.085.470-0</v>
          </cell>
          <cell r="B7635" t="str">
            <v>BUEIRO EM ARCO EM CHAPA GALV. C/ 3,4MM ESP., 6,78M VAO, 2,41M ALT., RECOBRIMENTO MINIMO 0,75M E MAXIMO 3,50M. FORN.</v>
          </cell>
          <cell r="C7635" t="str">
            <v>M</v>
          </cell>
        </row>
        <row r="7636">
          <cell r="A7636" t="str">
            <v>20.085.475-0</v>
          </cell>
          <cell r="B7636" t="str">
            <v>BUEIRO EM ARCO CHAPA REVESTIM.EPOXY, C/ 3,4MM ESP., 6,78M VAO, 2,41M ALT.,RECOBRIMENTO MINIMO 0,75M E MAXIMO 3,50M.FORN.</v>
          </cell>
          <cell r="C7636" t="str">
            <v>M</v>
          </cell>
        </row>
        <row r="7637">
          <cell r="A7637" t="str">
            <v>20.085.480-0</v>
          </cell>
          <cell r="B7637" t="str">
            <v>BUEIRO EM ARCO EM CHAPA GALV. C/ 3,4MM ESP., 6,96M VAO, 4,42M ALT., RECOBRIMENTO MINIMO 0,75M E MAXIMO 4,00M. FORN.</v>
          </cell>
          <cell r="C7637" t="str">
            <v>M</v>
          </cell>
        </row>
        <row r="7638">
          <cell r="A7638" t="str">
            <v>20.085.485-0</v>
          </cell>
          <cell r="B7638" t="str">
            <v>BUEIRO EM ARCO CHAPA REVESTIM.EPOXY, C/ 3,4MM ESP., 6,96M VAO, 4,42M ALT.,RECOBRIMENTO MINIMO 0,75M E MAXIMO 4,00M.FORN.</v>
          </cell>
          <cell r="C7638" t="str">
            <v>M</v>
          </cell>
        </row>
        <row r="7639">
          <cell r="A7639" t="str">
            <v>20.085.490-0</v>
          </cell>
          <cell r="B7639" t="str">
            <v>BUEIRO EM ARCO EM CHAPA GALV. C/ 3,4MM ESP., 7,67M VAO, 2,57M ALT., RECOBRIMENTO MINIMO 0,90M E MAXIMO 3,00M. FORN.</v>
          </cell>
          <cell r="C7639" t="str">
            <v>M</v>
          </cell>
        </row>
        <row r="7640">
          <cell r="A7640" t="str">
            <v>20.085.495-0</v>
          </cell>
          <cell r="B7640" t="str">
            <v>BUEIRO EM ARCO CHAPA REVESTIM.EPOXY, C/ 3,4MM ESP., 7,67M VAO, 2,57M ALT.,RECOBRIMENTO MINIMO 0,90M E MAXIMO 3,00M.FORN.</v>
          </cell>
          <cell r="C7640" t="str">
            <v>M</v>
          </cell>
        </row>
        <row r="7641">
          <cell r="A7641" t="str">
            <v>20.085.500-0</v>
          </cell>
          <cell r="B7641" t="str">
            <v>BUEIRO EM ARCO EM CHAPA GALV. C/ 3,4MM ESP., 7,85M VAO, 4,60M ALT., RECOBRIMENTO MINIMO 0,90M E MAXIMO 3,00M. FORN.</v>
          </cell>
          <cell r="C7641" t="str">
            <v>M</v>
          </cell>
        </row>
        <row r="7642">
          <cell r="A7642" t="str">
            <v>20.085.505-0</v>
          </cell>
          <cell r="B7642" t="str">
            <v>BUEIRO EM ARCO CHAPA REVESTIM.EPOXY, C/ 3,4MM ESP., 7,85M VAO, 4,60M ALT.,RECOBRIMENTO MINIMO 0,90M E MAXIMO 3,00M.FORN.</v>
          </cell>
          <cell r="C7642" t="str">
            <v>M</v>
          </cell>
        </row>
        <row r="7643">
          <cell r="A7643" t="str">
            <v>20.085.510-0</v>
          </cell>
          <cell r="B7643" t="str">
            <v>BUEIRO EM ARCO EM CHAPA GALV. C/ 3,4MM ESP., 8,79M VAO, 2,95M ALT., RECOBRIMENTO MINIMO 0,90M E MAXIMO 3,50M. FORN.</v>
          </cell>
          <cell r="C7643" t="str">
            <v>M</v>
          </cell>
        </row>
        <row r="7644">
          <cell r="A7644" t="str">
            <v>20.085.515-0</v>
          </cell>
          <cell r="B7644" t="str">
            <v>BUEIRO EM ARCO CHAPA REVESTIM.EPOXY, C/ 3,4MM ESP., 8,79M VAO, 2,95M ALT.,RECOBRIMENTO MINIMO 0,90M E MAXIMO 3,50M.FORN.</v>
          </cell>
          <cell r="C7644" t="str">
            <v>M</v>
          </cell>
        </row>
        <row r="7645">
          <cell r="A7645" t="str">
            <v>20.085.520-0</v>
          </cell>
          <cell r="B7645" t="str">
            <v>BUEIRO EM ARCO EM CHAPA GALV. C/ 3,4MM ESP., 8,97M VAO, 5,00M ALT., RECOBRIMENTO MINIMO 0,90M E MAXIMO 4,00M. FORN.</v>
          </cell>
          <cell r="C7645" t="str">
            <v>M</v>
          </cell>
        </row>
        <row r="7646">
          <cell r="A7646" t="str">
            <v>20.085.525-0</v>
          </cell>
          <cell r="B7646" t="str">
            <v>BUEIRO EM ARCO CHAPA REVESTIM.EPOXY, C/ 3,4MM ESP., 8,97M VAO, 5,00M ALT.,RECOBRIMENTO MINIMO 0,90M E MAXIMO 4,00M.FORN.</v>
          </cell>
          <cell r="C7646" t="str">
            <v>M</v>
          </cell>
        </row>
        <row r="7647">
          <cell r="A7647" t="str">
            <v>20.085.530-0</v>
          </cell>
          <cell r="B7647" t="str">
            <v>BUEIRO EM ARCO EM CHAPA GALV. C/ 4,7MM ESP., 9,45M VAO, 3,07M ALT., RECOBRIMENTO MINIMO 0,90M E MAXIMO 4,00M. FORN.</v>
          </cell>
          <cell r="C7647" t="str">
            <v>M</v>
          </cell>
        </row>
        <row r="7648">
          <cell r="A7648" t="str">
            <v>20.085.535-0</v>
          </cell>
          <cell r="B7648" t="str">
            <v>BUEIRO EM ARCO CHAPA REVESTIM.EPOXY, C/ 4,7MM ESP., 9,45M VAO, 3,07M ALT.,RECOBRIMENTO MINIMO 0,90M E MAXIMO 4,00M.FORN.</v>
          </cell>
          <cell r="C7648" t="str">
            <v>M</v>
          </cell>
        </row>
        <row r="7649">
          <cell r="A7649" t="str">
            <v>20.085.540-0</v>
          </cell>
          <cell r="B7649" t="str">
            <v>BUEIRO EM ARCO EM CHAPA GALV. C/ 4,7MM ESP., 9,86M VAO, 6,07M ALT., RECOBRIMENTO MINIMO 0,90M E MAXIMO 4,00M. FORN.</v>
          </cell>
          <cell r="C7649" t="str">
            <v>M</v>
          </cell>
        </row>
        <row r="7650">
          <cell r="A7650" t="str">
            <v>20.085.545-0</v>
          </cell>
          <cell r="B7650" t="str">
            <v>BUEIRO EM ARCO CHAPA REVESTIM.EPOXY, C/ 4,7MM ESP., 9,86M VAO, 6,07M ALT.,RECOBRIMENTO MINIMO 0,90M E MAXIMO 4,00M.FORN.</v>
          </cell>
          <cell r="C7650" t="str">
            <v>M</v>
          </cell>
        </row>
        <row r="7651">
          <cell r="A7651" t="str">
            <v>20.085.550-0</v>
          </cell>
          <cell r="B7651" t="str">
            <v>BUEIRO EM ARCO EM CHAPA GALV. C/ 6,3MM ESP., 10,77M VAO, 3,48M ALT., RECOBRIMENTO MINIMO 1,20M E MAXIMO 4,00M. FORN.</v>
          </cell>
          <cell r="C7651" t="str">
            <v>M</v>
          </cell>
        </row>
        <row r="7652">
          <cell r="A7652" t="str">
            <v>20.085.555-0</v>
          </cell>
          <cell r="B7652" t="str">
            <v>BUEIRO EM ARCO CHAPA REVESTIM.EPOXY,C/ 6,3MM ESP., 10,77M VAO, 3,48M ALT.,RECOBRIMENTO MINIMO 1,20M E MAXIMO 4,00M.FORN.</v>
          </cell>
          <cell r="C7652" t="str">
            <v>M</v>
          </cell>
        </row>
        <row r="7653">
          <cell r="A7653" t="str">
            <v>20.085.560-0</v>
          </cell>
          <cell r="B7653" t="str">
            <v>BUEIRO EM ARCO EM CHAPA GALV. C/ 6,3MM ESP., 10,97M VAO, 6,53M ALT., RECOBRIMENTO MINIMO 1,20M E MAXIMO 4,50M. FORN.</v>
          </cell>
          <cell r="C7653" t="str">
            <v>M</v>
          </cell>
        </row>
        <row r="7654">
          <cell r="A7654" t="str">
            <v>20.085.565-0</v>
          </cell>
          <cell r="B7654" t="str">
            <v>BUEIRO EM ARCO CHAPA REVESTIM.EPOXY,C/ 6,3MM ESP., 10,97M VAO, 6,53M ALT.,RECOBRIMENTO MINIMO 1,20M E MAXIMO 4,50M.FORN.</v>
          </cell>
          <cell r="C7654" t="str">
            <v>M</v>
          </cell>
        </row>
        <row r="7655">
          <cell r="A7655" t="str">
            <v>20.085.570-0</v>
          </cell>
          <cell r="B7655" t="str">
            <v>BUEIRO EM ARCO EM CHAPA GALV. C/ 6,3MM ESP., 11,58M VAO, 7,16M ALT., RECOBRIMENTO MINIMO 1,20M E MAXIMO 4,50M. FORN.</v>
          </cell>
          <cell r="C7655" t="str">
            <v>M</v>
          </cell>
        </row>
        <row r="7656">
          <cell r="A7656" t="str">
            <v>20.085.575-0</v>
          </cell>
          <cell r="B7656" t="str">
            <v>BUEIRO EM ARCO CHAPA REVESTIM.EPOXY,C/ 6,3MM ESP., 11,58M VAO, 7,16M ALT.,RECOBRIMENTO MINIMO 1,20M E MAXIMO 4,50M.FORN.</v>
          </cell>
          <cell r="C7656" t="str">
            <v>M</v>
          </cell>
        </row>
        <row r="7657">
          <cell r="A7657" t="str">
            <v>20.085.580-0</v>
          </cell>
          <cell r="B7657" t="str">
            <v>BUEIRO EM ARCO EM CHAPA GALV. C/ 6,3MM ESP., 11,78M VAO, 4,80M ALT., RECOBRIMENTO MINIMO 1,20M E MAXIMO 4,50M. FORN.</v>
          </cell>
          <cell r="C7657" t="str">
            <v>M</v>
          </cell>
        </row>
        <row r="7658">
          <cell r="A7658" t="str">
            <v>20.085.585-0</v>
          </cell>
          <cell r="B7658" t="str">
            <v>BUEIRO EM ARCO CHAPA REVESTIM.EPOXY,C/ 6,3MM ESP., 11,78M VAO, 4,80M ALT.,RECOBRIMENTO MINIMO 1,20M E MAXIMO 4,50M.FORN.</v>
          </cell>
          <cell r="C7658" t="str">
            <v>M</v>
          </cell>
        </row>
        <row r="7659">
          <cell r="A7659" t="str">
            <v>20.085.590-0</v>
          </cell>
          <cell r="B7659" t="str">
            <v>TUNNEL LINER EM CHAPA GALV. C/ESP. DE 2,7MM, DIAM. DE 1,20M,RECOBRIMENTO MINIMO DE 1,20M E MAXIMO DE 12,90M. FORN.</v>
          </cell>
          <cell r="C7659" t="str">
            <v>M</v>
          </cell>
        </row>
        <row r="7660">
          <cell r="A7660" t="str">
            <v>20.085.595-0</v>
          </cell>
          <cell r="B7660" t="str">
            <v>TUNNEL LINER CHAPA REVESTIM.EPOXY, C/ESP.DE 2,7MM, DIAM.DE 1,20M, RECOBRIMENTO MINIMO DE 1,20M E MAXIMO DE 12,90M. FORN.</v>
          </cell>
          <cell r="C7660" t="str">
            <v>M</v>
          </cell>
        </row>
        <row r="7661">
          <cell r="A7661" t="str">
            <v>20.085.600-0</v>
          </cell>
          <cell r="B7661" t="str">
            <v>TUNNEL LINER EM CHAPA GALV. C/ESP. DE 2,7MM, DIAM. DE 1,60M,RECOBRIMENTO MINIMO DE 1,20M E MAXIMO DE 9,60M. FORN.</v>
          </cell>
          <cell r="C7661" t="str">
            <v>M</v>
          </cell>
        </row>
        <row r="7662">
          <cell r="A7662" t="str">
            <v>20.085.605-0</v>
          </cell>
          <cell r="B7662" t="str">
            <v>TUNNEL LINER CHAPA REVESTIM. EPOXY, C/ESP.DE 2,7MM, DIAM.DE1,60M, RECOBRIMENTO MINIMO DE 1,20M E MAXIMO DE 9,60M. FORN.</v>
          </cell>
          <cell r="C7662" t="str">
            <v>M</v>
          </cell>
        </row>
        <row r="7663">
          <cell r="A7663" t="str">
            <v>20.085.610-0</v>
          </cell>
          <cell r="B7663" t="str">
            <v>TUNNEL LINER EM CHAPA GALV. C/ESP. DE 2,7MM, DIAM. DE 2,00M,RECOBRIMENTO MINIMO DE 1,50M E MAXIMO DE 7,70M. FORN.</v>
          </cell>
          <cell r="C7663" t="str">
            <v>M</v>
          </cell>
        </row>
        <row r="7664">
          <cell r="A7664" t="str">
            <v>20.085.615-0</v>
          </cell>
          <cell r="B7664" t="str">
            <v>TUNNEL LINER CHAPA REVESTIM. EPOXY, C/ESP.DE 2,7MM, DIAM.DE2,00M, RECOBRIMENTO MINIMO DE 1,50M E MAXIMO DE 7,70M. FORN.</v>
          </cell>
          <cell r="C7664" t="str">
            <v>M</v>
          </cell>
        </row>
        <row r="7665">
          <cell r="A7665" t="str">
            <v>20.085.620-0</v>
          </cell>
          <cell r="B7665" t="str">
            <v>TUNNEL LINER EM CHAPA GALV. C/ESP. DE 2,7MM, DIAM. DE 2,40M,RECOBRIMENTO MINIMO DE 1,90M E MAXIMO DE 6,40M. FORN.</v>
          </cell>
          <cell r="C7665" t="str">
            <v>M</v>
          </cell>
        </row>
        <row r="7666">
          <cell r="A7666" t="str">
            <v>20.085.625-0</v>
          </cell>
          <cell r="B7666" t="str">
            <v>TUNNEL LINER CHAPA REVESTIM. EPOXY, C/ESP.DE 2,7MM, DIAM.DE2,40M, RECOBRIMENTO MINIMO DE 1,90M E MAXIMO DE 6,40M. FORN.</v>
          </cell>
          <cell r="C7666" t="str">
            <v>M</v>
          </cell>
        </row>
        <row r="7667">
          <cell r="A7667" t="str">
            <v>20.085.630-0</v>
          </cell>
          <cell r="B7667" t="str">
            <v>TUNNEL LINER EM CHAPA GALV. C/ESP. DE 2,7MM, DIAM. DE 2,80M,RECOBRIMENTO MINIMO DE 2,20M E MAXIMO DE 5,50M. FORN.</v>
          </cell>
          <cell r="C7667" t="str">
            <v>M</v>
          </cell>
        </row>
        <row r="7668">
          <cell r="A7668" t="str">
            <v>20.085.635-0</v>
          </cell>
          <cell r="B7668" t="str">
            <v>TUNNEL LINER CHAPA REVESTIM. EPOXY, C/ESP.DE 2,7MM, DIAM.DE2,80M, RECOBRIMENTO MINIMO DE 2,20M E MAXIMO DE 5,50M. FORN.</v>
          </cell>
          <cell r="C7668" t="str">
            <v>M</v>
          </cell>
        </row>
        <row r="7669">
          <cell r="A7669" t="str">
            <v>20.085.640-0</v>
          </cell>
          <cell r="B7669" t="str">
            <v>TUNNEL LINER EM CHAPA GALV. C/ESP. DE 2,7MM, DIAM. DE 3,20M,RECOBRIMENTO MINIMO DE 2,40M E MAXIMO DE 4,80M. FORN.</v>
          </cell>
          <cell r="C7669" t="str">
            <v>M</v>
          </cell>
        </row>
        <row r="7670">
          <cell r="A7670" t="str">
            <v>20.085.645-0</v>
          </cell>
          <cell r="B7670" t="str">
            <v>TUNNEL LINER CHAPA REVESTIM. EPOXY, C/ESP.DE 2,7MM, DIAM.DE3,20M, RECOBRIMENTO MINIMO DE 2,40M E MAXIMO DE 4,80M. FORN.</v>
          </cell>
          <cell r="C7670" t="str">
            <v>M</v>
          </cell>
        </row>
        <row r="7671">
          <cell r="A7671" t="str">
            <v>20.085.650-0</v>
          </cell>
          <cell r="B7671" t="str">
            <v>TUNNEL LINER EM CHAPA GALV. C/ESP. DE 2,7MM, DIAM. DE 3,60M,RECOBRIMENTO MINIMO DE 2,60M E MAXIMO DE 4,30M. FORN.</v>
          </cell>
          <cell r="C7671" t="str">
            <v>M</v>
          </cell>
        </row>
        <row r="7672">
          <cell r="A7672" t="str">
            <v>20.085.655-0</v>
          </cell>
          <cell r="B7672" t="str">
            <v>TUNNEL LINER CHAPA REVESTIM. EPOXY, C/ESP.DE 2,7MM, DIAM.DE3,60M, RECOBRIMENTO MINIMO DE 2,60M E MAXIMO DE 4,30M. FORN.</v>
          </cell>
          <cell r="C7672" t="str">
            <v>M</v>
          </cell>
        </row>
        <row r="7673">
          <cell r="A7673" t="str">
            <v>20.085.660-0</v>
          </cell>
          <cell r="B7673" t="str">
            <v>TUNNEL LINER EM CHAPA GALV. C/ESP. DE 3,4MM, DIAM. DE 4,00M,RECOBRIMENTO MINIMO DE 2,80M E MAXIMO DE 4,60M. FORN.</v>
          </cell>
          <cell r="C7673" t="str">
            <v>M</v>
          </cell>
        </row>
        <row r="7674">
          <cell r="A7674" t="str">
            <v>20.085.665-0</v>
          </cell>
          <cell r="B7674" t="str">
            <v>TUNNEL LINER CHAPA REVESTIM. EPOXY, C/ESP.DE 3,4MM, DIAM.DE4,00M, RECOBRIMENTO MINIMO DE 2,80M E MAXIMO DE 4,60M. FORN</v>
          </cell>
          <cell r="C7674" t="str">
            <v>M</v>
          </cell>
        </row>
        <row r="7675">
          <cell r="A7675" t="str">
            <v>20.085.670-0</v>
          </cell>
          <cell r="B7675" t="str">
            <v>TUNNEL LINER EM CHAPA GALV. C/ESP. DE 4,7MM, DIAM. DE 4,40M,RECOBRIMENTO MINIMO DE 3,00M E MAXIMO DE 5,20M. FORN.</v>
          </cell>
          <cell r="C7675" t="str">
            <v>M</v>
          </cell>
        </row>
        <row r="7676">
          <cell r="A7676" t="str">
            <v>20.085.675-0</v>
          </cell>
          <cell r="B7676" t="str">
            <v>TUNNEL LINER CHAPA REVESTIM. EPOXY, C/ESP.DE 4,7MM, DIAM.DE4,40M, RECOBRIMENTO MINIMO DE 3,00M E MAXIMO DE 5,20M. FORN.</v>
          </cell>
          <cell r="C7676" t="str">
            <v>M</v>
          </cell>
        </row>
        <row r="7677">
          <cell r="A7677" t="str">
            <v>20.085.680-0</v>
          </cell>
          <cell r="B7677" t="str">
            <v>TUNNEL LINER EM CHAPA GALV. C/ESP. DE 6,3MM, DIAM. DE 4,80M,RECOBRIMENTO MINIMO DE 3,20M E MAXIMO DE 5,80M. FORN.</v>
          </cell>
          <cell r="C7677" t="str">
            <v>M</v>
          </cell>
        </row>
        <row r="7678">
          <cell r="A7678" t="str">
            <v>20.085.685-0</v>
          </cell>
          <cell r="B7678" t="str">
            <v>TUNNEL LINER CHAPA REVESTIM. EPOXY, C/ESP.DE 6,3MM, DIAM.DE4,80M, RECOBRIMENTO MINIMO DE 3,20M E MAXIMO DE 5,80M. FORN.</v>
          </cell>
          <cell r="C7678" t="str">
            <v>M</v>
          </cell>
        </row>
        <row r="7679">
          <cell r="A7679" t="str">
            <v>20.085.999-0</v>
          </cell>
          <cell r="B7679" t="str">
            <v>FAMILIA 20,085FORNEC.MATERIAIS E FERRAMENTAS</v>
          </cell>
        </row>
        <row r="7680">
          <cell r="A7680" t="str">
            <v>20.086.100-0</v>
          </cell>
          <cell r="B7680" t="str">
            <v>PASSAGEM GADO EM CHAPA GALV. C/ 2,7MM ESP., 2,20M VAO, 2,25MALT., RECOBRIMENTO MINIMO 0,30M E MAXIMO 8,90M. ASSENT.</v>
          </cell>
          <cell r="C7680" t="str">
            <v>M</v>
          </cell>
        </row>
        <row r="7681">
          <cell r="A7681" t="str">
            <v>20.086.110-0</v>
          </cell>
          <cell r="B7681" t="str">
            <v>PASSAGEM GADO EM CHAPA GALV. C/ 2,7MM ESP., 2,90M VAO, 3,10MALT., RECOBRIMENTO MINIMO 0,60M E MAXIMO 11,40M. ASSENT.</v>
          </cell>
          <cell r="C7681" t="str">
            <v>M</v>
          </cell>
        </row>
        <row r="7682">
          <cell r="A7682" t="str">
            <v>20.086.120-0</v>
          </cell>
          <cell r="B7682" t="str">
            <v>PASSAGEM INFERIOR EM CHAPA GALV. C/ 2,7MM ESP., 3,70M VAO, 3,50M ALT.,RECOBRIMENTO MINIMO 0,60M E MAXIMO 11,10M. ASSENT.</v>
          </cell>
          <cell r="C7682" t="str">
            <v>M</v>
          </cell>
        </row>
        <row r="7683">
          <cell r="A7683" t="str">
            <v>20.086.130-0</v>
          </cell>
          <cell r="B7683" t="str">
            <v>PASSAGEM INFERIOR EM CHAPA GALV. C/ 2,7MM ESP., 4,20M VAO, 3,90M ALT., RECOBRIMENTO MINIMO 0,60M E MAXIMO 9,70M. ASSENT.</v>
          </cell>
          <cell r="C7683" t="str">
            <v>M</v>
          </cell>
        </row>
        <row r="7684">
          <cell r="A7684" t="str">
            <v>20.086.140-0</v>
          </cell>
          <cell r="B7684" t="str">
            <v>PASSAGEM INFERIOR EM CHAPA GALV. C/ 2,7MM ESP., 4,80M VAO, 4,75M ALT., RECOBRIMENTO MINIMO 0,90M E MAXIMO 8,50M. ASSENT.</v>
          </cell>
          <cell r="C7684" t="str">
            <v>M</v>
          </cell>
        </row>
        <row r="7685">
          <cell r="A7685" t="str">
            <v>20.086.150-0</v>
          </cell>
          <cell r="B7685" t="str">
            <v>PASSAGEM INFERIOR EM CHAPA GALV. C/ 3,4MM ESP., 5,00M VAO, 4,85M ALT., RECOBRIMENTO MINIMO 0,90M E MAXIMO 8,60M. ASSENT.</v>
          </cell>
          <cell r="C7685" t="str">
            <v>M</v>
          </cell>
        </row>
        <row r="7686">
          <cell r="A7686" t="str">
            <v>20.086.160-0</v>
          </cell>
          <cell r="B7686" t="str">
            <v>PASSAGEM INFERIOR EM CHAPA GALV. C/ 4,7MM ESP., 5,85M VAO, 5,30M ALT., RECOBRIMENTO MINIMO 0,90M E MAXIMO 8,50M. ASSENT.</v>
          </cell>
          <cell r="C7686" t="str">
            <v>M</v>
          </cell>
        </row>
        <row r="7687">
          <cell r="A7687" t="str">
            <v>20.086.170-0</v>
          </cell>
          <cell r="B7687" t="str">
            <v>BUEIRO CIRCULAR EM CHAPA GALV. C/ESP. DE 2MM, DIAM. DE 0,60M, RECOBRIMENTO MINIMO DE 0,30M E MAXIMO DE 25,00M. ASSENT.</v>
          </cell>
          <cell r="C7687" t="str">
            <v>M</v>
          </cell>
        </row>
        <row r="7688">
          <cell r="A7688" t="str">
            <v>20.086.180-0</v>
          </cell>
          <cell r="B7688" t="str">
            <v>BUEIRO CIRCULAR EM CHAPA GALV. C/ESP. DE 2MM, DIAM. DE 0,80M, RECOBRIMENTO MINIMO DE 0,30M E MAXIMO DE 18,80M. ASSENT.</v>
          </cell>
          <cell r="C7688" t="str">
            <v>M</v>
          </cell>
        </row>
        <row r="7689">
          <cell r="A7689" t="str">
            <v>20.086.190-0</v>
          </cell>
          <cell r="B7689" t="str">
            <v>BUEIRO CIRCULAR EM CHAPA GALV. C/ESP. DE 2MM, DIAM. DE 1,00M, RECOBRIMENTO MINIMO DE 0,30M E MAXIMO DE 15,00M. ASSENT.</v>
          </cell>
          <cell r="C7689" t="str">
            <v>M</v>
          </cell>
        </row>
        <row r="7690">
          <cell r="A7690" t="str">
            <v>20.086.200-0</v>
          </cell>
          <cell r="B7690" t="str">
            <v>BUEIRO CIRCULAR EM CHAPA GALV. C/ESP. DE 2MM, DIAM. DE 1,20M, RECOBRIMENTO MINIMO DE 0,30M E MAXIMO DE 12,50M. ASSENT.</v>
          </cell>
          <cell r="C7690" t="str">
            <v>M</v>
          </cell>
        </row>
        <row r="7691">
          <cell r="A7691" t="str">
            <v>20.086.210-0</v>
          </cell>
          <cell r="B7691" t="str">
            <v>BUEIRO CIRCULAR EM CHAPA GALV. C/ESP. DE 2MM, DIAM. DE 1,50M, RECOBRIMENTO MINIMO DE 0,30M E MAXIMO DE 10,00M. ASSENT.</v>
          </cell>
          <cell r="C7691" t="str">
            <v>M</v>
          </cell>
        </row>
        <row r="7692">
          <cell r="A7692" t="str">
            <v>20.086.220-0</v>
          </cell>
          <cell r="B7692" t="str">
            <v>BUEIRO CIRCULAR EM CHAPA GALV. C/ESP. DE 2MM, DIAM. DE 1,80M, RECOBRIMENTO MINIMO DE 0,40M E MAXIMO DE 8,30M. ASSENT.</v>
          </cell>
          <cell r="C7692" t="str">
            <v>M</v>
          </cell>
        </row>
        <row r="7693">
          <cell r="A7693" t="str">
            <v>20.086.230-0</v>
          </cell>
          <cell r="B7693" t="str">
            <v>BUEIRO CIRCULAR EM CHAPA GALV. C/ESP. DE 2MM, DIAM. DE 2,00M, RECOBRIMENTO MINIMO DE 0,50M E MAXIMO DE 7,50M. ASSENT.</v>
          </cell>
          <cell r="C7693" t="str">
            <v>M</v>
          </cell>
        </row>
        <row r="7694">
          <cell r="A7694" t="str">
            <v>20.086.240-0</v>
          </cell>
          <cell r="B7694" t="str">
            <v>BUEIRO CIRCULAR EM CHAPA GALV. C/ESP. DE 2,7MM, DIAM. DE 2,20M, RECOBRIMENTO MINIMO DE 0,50M E MAXIMO DE 9,50M. ASSENT.</v>
          </cell>
          <cell r="C7694" t="str">
            <v>M</v>
          </cell>
        </row>
        <row r="7695">
          <cell r="A7695" t="str">
            <v>20.086.250-0</v>
          </cell>
          <cell r="B7695" t="str">
            <v>BUEIRO CIRCULAR EM CHAPA GALV. C/ESP. DE 2,7MM, DIAM. DE 2,40M, RECOBRIMENTO MINIMO DE 0,50M E MAXIMO DE 8,70M. ASSENT.</v>
          </cell>
          <cell r="C7695" t="str">
            <v>M</v>
          </cell>
        </row>
        <row r="7696">
          <cell r="A7696" t="str">
            <v>20.086.260-0</v>
          </cell>
          <cell r="B7696" t="str">
            <v>BUEIRO CIRCULAR EM CHAPA GALV. C/ESP. DE 3,4MM, DIAM. DE 2,60M, RECOBRIMENTO MINIMO DE 0,50M E MAXIMO DE 10,60M. ASSENT.</v>
          </cell>
          <cell r="C7696" t="str">
            <v>M</v>
          </cell>
        </row>
        <row r="7697">
          <cell r="A7697" t="str">
            <v>20.086.270-0</v>
          </cell>
          <cell r="B7697" t="str">
            <v>BUEIRO CIRCULAR EM CHAPA GALV. C/ESP. DE 3,4MM, DIAM. DE 2,80M, RECOBRIMENTO MINIMO DE 0,50M E MAXIMO DE 9,80M. ASSENT.</v>
          </cell>
          <cell r="C7697" t="str">
            <v>M</v>
          </cell>
        </row>
        <row r="7698">
          <cell r="A7698" t="str">
            <v>20.086.280-0</v>
          </cell>
          <cell r="B7698" t="str">
            <v>BUEIRO CIRCULAR EM CHAPA GALV. C/ESP. DE 2,7MM, DIAM. DE 3,05M, RECOBRIMENTO MINIMO DE 0,45M E MAXIMO DE 13,10M. ASSENT.</v>
          </cell>
          <cell r="C7698" t="str">
            <v>M</v>
          </cell>
        </row>
        <row r="7699">
          <cell r="A7699" t="str">
            <v>20.086.290-0</v>
          </cell>
          <cell r="B7699" t="str">
            <v>BUEIRO CIRCULAR EM CHAPA GALV. C/ESP. DE 2,7MM, DIAM. DE 3,40M, RECOBRIMENTO MINIMO DE 0,45M E MAXIMO DE 11,70M. ASSENT.</v>
          </cell>
          <cell r="C7699" t="str">
            <v>M</v>
          </cell>
        </row>
        <row r="7700">
          <cell r="A7700" t="str">
            <v>20.086.300-0</v>
          </cell>
          <cell r="B7700" t="str">
            <v>BUEIRO CIRCULAR EM CHAPA GALV. C/ESP. DE 2,7MM, DIAM. DE 3,80M, RECOBRIMENTO MINIMO DE 0,60M E MAXIMO DE 10,50M. ASSENT.</v>
          </cell>
          <cell r="C7700" t="str">
            <v>M</v>
          </cell>
        </row>
        <row r="7701">
          <cell r="A7701" t="str">
            <v>20.086.310-0</v>
          </cell>
          <cell r="B7701" t="str">
            <v>BUEIRO CIRCULAR EM CHAPA GALV. C/ESP. DE 2,7MM, DIAM. DE 4,20M, RECOBRIMENTO MINIMO DE 0,60M E MAXIMO DE 9,50M. ASSENT.</v>
          </cell>
          <cell r="C7701" t="str">
            <v>M</v>
          </cell>
        </row>
        <row r="7702">
          <cell r="A7702" t="str">
            <v>20.086.320-0</v>
          </cell>
          <cell r="B7702" t="str">
            <v>BUEIRO CIRCULAR EM CHAPA GALV. C/ESP. DE 2,7MM, DIAM. DE 4,60M, RECOBRIMENTO MINIMO DE 0,60M E MAXIMO DE 8,70M. ASSENT.</v>
          </cell>
          <cell r="C7702" t="str">
            <v>M</v>
          </cell>
        </row>
        <row r="7703">
          <cell r="A7703" t="str">
            <v>20.086.330-0</v>
          </cell>
          <cell r="B7703" t="str">
            <v>BUEIRO LENTICULAR EM CHAPA GALV. C/ 2MM ESP., 1,00M VAO, 0,80M ALT., RECOBRIMENTO MINIMO 0,30M E MAXIMO 6,80M. ASSENT.</v>
          </cell>
          <cell r="C7703" t="str">
            <v>M</v>
          </cell>
        </row>
        <row r="7704">
          <cell r="A7704" t="str">
            <v>20.086.340-0</v>
          </cell>
          <cell r="B7704" t="str">
            <v>BUEIRO LENTICULAR EM CHAPA GALV. C/ 2MM ESP., 1,20M VAO, 1,00M ALT., RECOBRIMENTO MINIMO 0,30M E MAXIMO 9,00M. ASSENT.</v>
          </cell>
          <cell r="C7704" t="str">
            <v>M</v>
          </cell>
        </row>
        <row r="7705">
          <cell r="A7705" t="str">
            <v>20.086.350-0</v>
          </cell>
          <cell r="B7705" t="str">
            <v>BUEIRO LENTICULAR EM CHAPA GALV. C/ 2MM ESP., 1,45M VAO, 1,10M ALT., RECOBRIMENTO MINIMO 0,40M E MAXIMO 7,40M. ASSENT.</v>
          </cell>
          <cell r="C7705" t="str">
            <v>M</v>
          </cell>
        </row>
        <row r="7706">
          <cell r="A7706" t="str">
            <v>20.086.360-0</v>
          </cell>
          <cell r="B7706" t="str">
            <v>BUEIRO LENTICULAR EM CHAPA GALV. C/ 2MM ESP., 1,85M VAO, 1,50M ALT., RECOBRIMENTO MINIMO 0,50M E MAXIMO 8,10M. ASSENT.</v>
          </cell>
          <cell r="C7706" t="str">
            <v>M</v>
          </cell>
        </row>
        <row r="7707">
          <cell r="A7707" t="str">
            <v>20.086.370-0</v>
          </cell>
          <cell r="B7707" t="str">
            <v>BUEIRO LENTICULAR EM CHAPA GALV. C/ 2MM ESP., 2,15M VAO, 1,60M ALT., RECOBRIMENTO MINIMO 0,60M E MAXIMO 7,00M. ASSENT.</v>
          </cell>
          <cell r="C7707" t="str">
            <v>M</v>
          </cell>
        </row>
        <row r="7708">
          <cell r="A7708" t="str">
            <v>20.086.380-0</v>
          </cell>
          <cell r="B7708" t="str">
            <v>BUEIRO LENTICULAR EM CHAPA GALV. C/ 2MM ESP., 2,30M VAO, 1,65M ALT., RECOBRIMENTO MINIMO 0,60M E MAXIMO 6,50M. ASSENT.</v>
          </cell>
          <cell r="C7708" t="str">
            <v>M</v>
          </cell>
        </row>
        <row r="7709">
          <cell r="A7709" t="str">
            <v>20.086.390-0</v>
          </cell>
          <cell r="B7709" t="str">
            <v>BUEIRO LENTICULAR EM CHAPA GALV. C/ 2MM ESP., 2,50M VAO, 2,20M ALT., RECOBRIMENTO MINIMO 0,60M E MAXIMO 6,00M. ASSENT.</v>
          </cell>
          <cell r="C7709" t="str">
            <v>M</v>
          </cell>
        </row>
        <row r="7710">
          <cell r="A7710" t="str">
            <v>20.086.400-0</v>
          </cell>
          <cell r="B7710" t="str">
            <v>BUEIRO LENTICULAR EM CHAPA GALV. C/ 2,7MM ESP., 3,05M VAO, 2,05M ALT., RECOBRIMENTO MINIMO 0,60M E MAXIMO 6,80M. ASSENT.</v>
          </cell>
          <cell r="C7710" t="str">
            <v>M</v>
          </cell>
        </row>
        <row r="7711">
          <cell r="A7711" t="str">
            <v>20.086.410-0</v>
          </cell>
          <cell r="B7711" t="str">
            <v>BUEIRO LENTICULAR EM CHAPA GALV. C/ 2,7MM ESP., 4,15M VAO, 2,80M ALT., RECOBRIMENTO MINIMO 0,60M E MAXIMO 6,80M. ASSENT.</v>
          </cell>
          <cell r="C7711" t="str">
            <v>M</v>
          </cell>
        </row>
        <row r="7712">
          <cell r="A7712" t="str">
            <v>20.086.420-0</v>
          </cell>
          <cell r="B7712" t="str">
            <v>BUEIRO LENTICULAR EM CHAPA GALV. C/ 3,4MM ESP., 4,80M VAO, 3,05M ALT., RECOBRIMENTO MINIMO 0,75M E MAXIMO 5,80M. ASSENT.</v>
          </cell>
          <cell r="C7712" t="str">
            <v>M</v>
          </cell>
        </row>
        <row r="7713">
          <cell r="A7713" t="str">
            <v>20.086.430-0</v>
          </cell>
          <cell r="B7713" t="str">
            <v>BUEIRO LENTICULAR EM CHAPA GALV. C/ 3,4MM ESP., 5,45M VAO, 3,35M ALT., RECOBRIMENTO MINIMO 0,75M E MAXIMO 4,40M. ASSENT.</v>
          </cell>
          <cell r="C7713" t="str">
            <v>M</v>
          </cell>
        </row>
        <row r="7714">
          <cell r="A7714" t="str">
            <v>20.086.440-0</v>
          </cell>
          <cell r="B7714" t="str">
            <v>BUEIRO LENTICULAR EM CHAPA GALV. C/ 3,4MM ESP., 6,60M VAO, 3,85M ALT., RECOBRIMENTO MINIMO 0,90M E MAXIMO 3,30M. ASSENT.</v>
          </cell>
          <cell r="C7714" t="str">
            <v>M</v>
          </cell>
        </row>
        <row r="7715">
          <cell r="A7715" t="str">
            <v>20.086.450-0</v>
          </cell>
          <cell r="B7715" t="str">
            <v>BUEIRO EM ARCO EM CHAPA GALV. C/ 3,4MM ESP., 5,92M VAO, 2,08M ALT., RECOBRIMENTO MINIMO 0,75M E MAXIMO 4,00M. ASSENT.</v>
          </cell>
          <cell r="C7715" t="str">
            <v>M</v>
          </cell>
        </row>
        <row r="7716">
          <cell r="A7716" t="str">
            <v>20.086.460-0</v>
          </cell>
          <cell r="B7716" t="str">
            <v>BUEIRO EM ARCO EM CHAPA GALV. C/ 3,4MM ESP., 6,12M VAO, 2,77M ALT., RECOBRIMENTO MINIMO 0,75M E MAXIMO 4,00M. ASSENT.</v>
          </cell>
          <cell r="C7716" t="str">
            <v>M</v>
          </cell>
        </row>
        <row r="7717">
          <cell r="A7717" t="str">
            <v>20.086.470-0</v>
          </cell>
          <cell r="B7717" t="str">
            <v>BUEIRO EM ARCO EM CHAPA GALV. C/ 3,4MM ESP., 6,78M VAO, 2,41M ALT., RECOBRIMENTO MINIMO 0,75M E MAXIMO 3,50M. ASSENT.</v>
          </cell>
          <cell r="C7717" t="str">
            <v>M</v>
          </cell>
        </row>
        <row r="7718">
          <cell r="A7718" t="str">
            <v>20.086.480-0</v>
          </cell>
          <cell r="B7718" t="str">
            <v>BUEIRO EM ARCO EM CHAPA GALV. C/ 3,4MM ESP., 6,96M VAO, 4,42M ALT., RECOBRIMENTO MINIMO 0,75M E MAXIMO 4,00M. ASSENT.</v>
          </cell>
          <cell r="C7718" t="str">
            <v>M</v>
          </cell>
        </row>
        <row r="7719">
          <cell r="A7719" t="str">
            <v>20.086.490-0</v>
          </cell>
          <cell r="B7719" t="str">
            <v>BUEIRO EM ARCO EM CHAPA GALV. C/ 3,4MM ESP., 7,67M VAO, 2,57M ALT., RECOBRIMENTO MINIMO 0,90M E MAXIMO 3,00M. ASSENT.</v>
          </cell>
          <cell r="C7719" t="str">
            <v>M</v>
          </cell>
        </row>
        <row r="7720">
          <cell r="A7720" t="str">
            <v>20.086.500-0</v>
          </cell>
          <cell r="B7720" t="str">
            <v>BUEIRO EM ARCO EM CHAPA GALV. C/ 3,4MM ESP., 7,85M VAO, 4,60M ALT., RECOBRIMENTO MINIMO 0,90M E MAXIMO 3,00M. ASSENT.</v>
          </cell>
          <cell r="C7720" t="str">
            <v>M</v>
          </cell>
        </row>
        <row r="7721">
          <cell r="A7721" t="str">
            <v>20.086.510-0</v>
          </cell>
          <cell r="B7721" t="str">
            <v>BUEIRO EM ARCO EM CHAPA GALV. C/ 3,4MM ESP., 8,79M VAO, 2,95M ALT., RECOBRIMENTO MINIMO 0,90M E MAXIMO 3,50M. ASSENT.</v>
          </cell>
          <cell r="C7721" t="str">
            <v>M</v>
          </cell>
        </row>
        <row r="7722">
          <cell r="A7722" t="str">
            <v>20.086.520-0</v>
          </cell>
          <cell r="B7722" t="str">
            <v>BUEIRO EM ARCO EM CHAPA GALV. C/ 3,4MM ESP., 8,97M VAO, 5,00M ALT., RECOBRIMENTO MINIMO 0,90M E MAXIMO 4,00M. ASSENT.</v>
          </cell>
          <cell r="C7722" t="str">
            <v>M</v>
          </cell>
        </row>
        <row r="7723">
          <cell r="A7723" t="str">
            <v>20.086.530-0</v>
          </cell>
          <cell r="B7723" t="str">
            <v>BUEIRO EM ARCO EM CHAPA GALV. C/ 4,7MM ESP., 9,45M VAO, 3,07M ALT., RECOBRIMENTO MINIMO 0,90M E MAXIMO 4,00M. ASSENT.</v>
          </cell>
          <cell r="C7723" t="str">
            <v>M</v>
          </cell>
        </row>
        <row r="7724">
          <cell r="A7724" t="str">
            <v>20.086.540-0</v>
          </cell>
          <cell r="B7724" t="str">
            <v>BUEIRO EM ARCO EM CHAPA GALV. C/ 4,7MM ESP., 9,86M VAO, 6,07M ALT., RECOBRIMENTO MINIMO 0,90M E MAXIMO 4,00M. ASSENT.</v>
          </cell>
          <cell r="C7724" t="str">
            <v>M</v>
          </cell>
        </row>
        <row r="7725">
          <cell r="A7725" t="str">
            <v>20.086.550-0</v>
          </cell>
          <cell r="B7725" t="str">
            <v>BUEIRO EM ARCO EM CHAPA GALV. C/ 6,3MM ESP., 10,77M VAO, 3,48M ALT., RECOBRIMENTO MINIMO 1,20M E MAXIMO 4,00M. ASSENT.</v>
          </cell>
          <cell r="C7725" t="str">
            <v>M</v>
          </cell>
        </row>
        <row r="7726">
          <cell r="A7726" t="str">
            <v>20.086.560-0</v>
          </cell>
          <cell r="B7726" t="str">
            <v>BUEIRO EM ARCO EM CHAPA GALV. C/ 6,3MM ESP., 10,97M VAO, 6,53M ALT., RECOBRIMENTO MINIMO 1,20M E MAXIMO 4,50M. ASSENT.</v>
          </cell>
          <cell r="C7726" t="str">
            <v>M</v>
          </cell>
        </row>
        <row r="7727">
          <cell r="A7727" t="str">
            <v>20.086.570-0</v>
          </cell>
          <cell r="B7727" t="str">
            <v>BUEIRO EM ARCO EM CHAPA GALV. C/ 6,3MM ESP., 11,58M VAO, 7,16M ALT., RECOBRIMENTO MINIMO 1,20M E MAXIMO 4,50M. ASSENT.</v>
          </cell>
          <cell r="C7727" t="str">
            <v>M</v>
          </cell>
        </row>
        <row r="7728">
          <cell r="A7728" t="str">
            <v>20.086.580-0</v>
          </cell>
          <cell r="B7728" t="str">
            <v>BUEIRO EM ARCO EM CHAPA GALV. C/ 6,3MM ESP., 11,78M VAO, 4,80M ALT., RECOBRIMENTO MINIMO 1,20M E MAXIMO 4,50M. ASSENT.</v>
          </cell>
          <cell r="C7728" t="str">
            <v>M</v>
          </cell>
        </row>
        <row r="7729">
          <cell r="A7729" t="str">
            <v>20.086.590-0</v>
          </cell>
          <cell r="B7729" t="str">
            <v>TUNNEL LINER EM CHAPA GALV. C/ESP. DE 2,7MM, DIAM. DE 1,20M,RECOBRIMENTO MINIMO DE 1,20M E MAXIMO DE 12,90M. ASSENT.</v>
          </cell>
          <cell r="C7729" t="str">
            <v>M</v>
          </cell>
        </row>
        <row r="7730">
          <cell r="A7730" t="str">
            <v>20.086.600-0</v>
          </cell>
          <cell r="B7730" t="str">
            <v>TUNNEL LINER EM CHAPA GALV. C/ESP. DE 2,7MM, DIAM. DE 1,60M,RECOBRIMENTO MINIMO DE 1,20M E MAXIMO DE 9,60M. ASSENT.</v>
          </cell>
          <cell r="C7730" t="str">
            <v>M</v>
          </cell>
        </row>
        <row r="7731">
          <cell r="A7731" t="str">
            <v>20.086.610-0</v>
          </cell>
          <cell r="B7731" t="str">
            <v>TUNNEL LINER EM CHAPA GALV. C/ESP. DE 2,7MM, DIAM. DE 2,00M,RECOBRIMENTO MINIMO DE 1,50M E MAXIMO DE 7,70M. ASSENT.</v>
          </cell>
          <cell r="C7731" t="str">
            <v>M</v>
          </cell>
        </row>
        <row r="7732">
          <cell r="A7732" t="str">
            <v>20.086.620-0</v>
          </cell>
          <cell r="B7732" t="str">
            <v>TUNNEL LINER EM CHAPA GALV. C/ESP. DE 2,7MM, DIAM. DE 2,40M,RECOBRIMENTO MINIMO DE 1,90M E MAXIMO DE 6,40M. ASSENT.</v>
          </cell>
          <cell r="C7732" t="str">
            <v>M</v>
          </cell>
        </row>
        <row r="7733">
          <cell r="A7733" t="str">
            <v>20.086.630-0</v>
          </cell>
          <cell r="B7733" t="str">
            <v>TUNNEL LINER EM CHAPA GALV. C/ESP. DE 2,7MM, DIAM. DE 2,80M,RECOBRIMENTO MINIMO DE 2,20M E MAXIMO DE 5,50M. ASSENT.</v>
          </cell>
          <cell r="C7733" t="str">
            <v>M</v>
          </cell>
        </row>
        <row r="7734">
          <cell r="A7734" t="str">
            <v>20.086.640-0</v>
          </cell>
          <cell r="B7734" t="str">
            <v>TUNNEL LINER EM CHAPA GALV. C/ESP. DE 2,7MM, DIAM. DE 3,20M,RECOBRIMENTO MINIMO DE 2,40M E MAXIMO DE 4,80M. ASSENT.</v>
          </cell>
          <cell r="C7734" t="str">
            <v>M</v>
          </cell>
        </row>
        <row r="7735">
          <cell r="A7735" t="str">
            <v>20.086.650-0</v>
          </cell>
          <cell r="B7735" t="str">
            <v>TUNNEL LINER EM CHAPA GALV. C/ESP. DE 2,7MM, DIAM. DE 3,60M,RECOBRIMENTO MINIMO DE 2,60M E MAXIMO DE 4,30M. ASSENT.</v>
          </cell>
          <cell r="C7735" t="str">
            <v>M</v>
          </cell>
        </row>
        <row r="7736">
          <cell r="A7736" t="str">
            <v>20.086.660-0</v>
          </cell>
          <cell r="B7736" t="str">
            <v>TUNNEL LINER EM CHAPA GALV. C/ESP. DE 3,4MM, DIAM. DE 4,00M,RECOBRIMENTO MINIMO DE 2,80M E MAXIMO DE 4,60M. ASSENT.</v>
          </cell>
          <cell r="C7736" t="str">
            <v>M</v>
          </cell>
        </row>
        <row r="7737">
          <cell r="A7737" t="str">
            <v>20.086.670-0</v>
          </cell>
          <cell r="B7737" t="str">
            <v>TUNNEL LINER EM CHAPA GALV. C/ESP. DE 4,7MM, DIAM. DE 4,40M,RECOBRIMENTO MINIMO DE 3,00M E MAXIMO DE 5,20M. ASSENT.</v>
          </cell>
          <cell r="C7737" t="str">
            <v>M</v>
          </cell>
        </row>
        <row r="7738">
          <cell r="A7738" t="str">
            <v>20.086.680-0</v>
          </cell>
          <cell r="B7738" t="str">
            <v>TUNNEL LINER EM CHAPA GALV. C/ESP. DE 6,3MM, DIAM. DE 4,80M,RECOBRIMENTO MINIMO DE 3,20M E MAXIMO DE 5,80M. ASSENT.</v>
          </cell>
          <cell r="C7738" t="str">
            <v>M</v>
          </cell>
        </row>
        <row r="7739">
          <cell r="A7739" t="str">
            <v>20.086.999-0</v>
          </cell>
          <cell r="B7739" t="str">
            <v>FAMILIA 20,086PASSAGEM CABO A.</v>
          </cell>
        </row>
        <row r="7740">
          <cell r="A7740" t="str">
            <v>20.090.001-1</v>
          </cell>
          <cell r="B7740" t="str">
            <v>BRITAGEM DE ROCHA, APROVEIT. DA ESCAV. DE MAT. DE 3ªCAT., P/IMPLANTACAO OU ALARGAMENTO DE ROD.</v>
          </cell>
          <cell r="C7740" t="str">
            <v>M3</v>
          </cell>
        </row>
        <row r="7741">
          <cell r="A7741" t="str">
            <v>20.090.005-1</v>
          </cell>
          <cell r="B7741" t="str">
            <v>EXTRACAO DE ROCHA EM EXPLORACAO DE PEDREIRA</v>
          </cell>
          <cell r="C7741" t="str">
            <v>M3</v>
          </cell>
        </row>
        <row r="7742">
          <cell r="A7742" t="str">
            <v>20.090.006-0</v>
          </cell>
          <cell r="B7742" t="str">
            <v>FRAGMENTACAO, CARGA, TRANSP. E BRITAGEM DE ROCHA JA EXTRAIDA, EM EXPLORACAO DE PEDREIRA</v>
          </cell>
          <cell r="C7742" t="str">
            <v>M3</v>
          </cell>
        </row>
        <row r="7743">
          <cell r="A7743" t="str">
            <v>20.090.999-0</v>
          </cell>
          <cell r="B7743" t="str">
            <v>FAMILIA 20,090BRINTAGEM DE ROCHA</v>
          </cell>
        </row>
        <row r="7744">
          <cell r="A7744" t="str">
            <v>20.091.001-1</v>
          </cell>
          <cell r="B7744" t="str">
            <v>EXTRACAO DE AREIA DE RIO, P/MEIO DE DRAGAGEM</v>
          </cell>
          <cell r="C7744" t="str">
            <v>M3</v>
          </cell>
        </row>
        <row r="7745">
          <cell r="A7745" t="str">
            <v>20.091.999-0</v>
          </cell>
          <cell r="B7745" t="str">
            <v>FAMILIA 20,091EXTRACAO AREIA D/RIO</v>
          </cell>
        </row>
        <row r="7746">
          <cell r="A7746" t="str">
            <v>20.092.001-0</v>
          </cell>
          <cell r="B7746" t="str">
            <v>AREIA</v>
          </cell>
          <cell r="C7746" t="str">
            <v>M3</v>
          </cell>
        </row>
        <row r="7747">
          <cell r="A7747" t="str">
            <v>20.092.999-0</v>
          </cell>
          <cell r="B7747" t="str">
            <v>FAMILIA 20,092FORNECIMENTO D/AREIA REVENDEDOR</v>
          </cell>
        </row>
        <row r="7748">
          <cell r="A7748" t="str">
            <v>20.093.001-0</v>
          </cell>
          <cell r="B7748" t="str">
            <v>CIMENTO "PORTLAND", CP-II-32</v>
          </cell>
          <cell r="C7748" t="str">
            <v>KG</v>
          </cell>
        </row>
        <row r="7749">
          <cell r="A7749" t="str">
            <v>20.093.999-0</v>
          </cell>
          <cell r="B7749" t="str">
            <v>FAMILIA 20,093FORNECIMENTO CIMENTO REVENDEDOR</v>
          </cell>
        </row>
        <row r="7750">
          <cell r="A7750" t="str">
            <v>20.096.001-0</v>
          </cell>
          <cell r="B7750" t="str">
            <v>CASCALHINHO (PEDRA ZERO)</v>
          </cell>
          <cell r="C7750" t="str">
            <v>M3</v>
          </cell>
        </row>
        <row r="7751">
          <cell r="A7751" t="str">
            <v>20.096.999-0</v>
          </cell>
          <cell r="B7751" t="str">
            <v>FAMILIA 20,096FORNECIMENTO CASCALHINHO REVENDEDOR</v>
          </cell>
        </row>
        <row r="7752">
          <cell r="A7752" t="str">
            <v>20.097.001-0</v>
          </cell>
          <cell r="B7752" t="str">
            <v>PEDRA BRITADA Nº1, INCL. TRANSP.</v>
          </cell>
          <cell r="C7752" t="str">
            <v>M3</v>
          </cell>
        </row>
        <row r="7753">
          <cell r="A7753" t="str">
            <v>20.097.002-0</v>
          </cell>
          <cell r="B7753" t="str">
            <v>PEDRA BRITADA Nº2, INCL. TRANSP.</v>
          </cell>
          <cell r="C7753" t="str">
            <v>M3</v>
          </cell>
        </row>
        <row r="7754">
          <cell r="A7754" t="str">
            <v>20.097.003-0</v>
          </cell>
          <cell r="B7754" t="str">
            <v>PEDRA BRITADA Nº3, INCL. TRANSP.</v>
          </cell>
          <cell r="C7754" t="str">
            <v>M3</v>
          </cell>
        </row>
        <row r="7755">
          <cell r="A7755" t="str">
            <v>20.097.004-0</v>
          </cell>
          <cell r="B7755" t="str">
            <v>BRITA CORRIDA, INCL. TRANSP.</v>
          </cell>
          <cell r="C7755" t="str">
            <v>M3</v>
          </cell>
        </row>
        <row r="7756">
          <cell r="A7756" t="str">
            <v>20.097.005-0</v>
          </cell>
          <cell r="B7756" t="str">
            <v>PO-DE-PEDRA, INCL. TRANSP.</v>
          </cell>
          <cell r="C7756" t="str">
            <v>M3</v>
          </cell>
        </row>
        <row r="7757">
          <cell r="A7757" t="str">
            <v>20.097.999-0</v>
          </cell>
          <cell r="B7757" t="str">
            <v>FAMILIA 20,097FORNEC.PEDRA BRITADA C/TRANSPORTE</v>
          </cell>
        </row>
        <row r="7758">
          <cell r="A7758" t="str">
            <v>20.098.001-0</v>
          </cell>
          <cell r="B7758" t="str">
            <v>PEDRA-DE-MAO</v>
          </cell>
          <cell r="C7758" t="str">
            <v>M3</v>
          </cell>
        </row>
        <row r="7759">
          <cell r="A7759" t="str">
            <v>20.098.999-0</v>
          </cell>
          <cell r="B7759" t="str">
            <v>FAMILIA 20,098FORNEC.PEDRA DE MAO C/TRANSPORTE</v>
          </cell>
        </row>
        <row r="7760">
          <cell r="A7760" t="str">
            <v>20.099.001-0</v>
          </cell>
          <cell r="B7760" t="str">
            <v>PO-DE-PEDRA, EXCL. TRANSP.</v>
          </cell>
          <cell r="C7760" t="str">
            <v>M3</v>
          </cell>
        </row>
        <row r="7761">
          <cell r="A7761" t="str">
            <v>20.099.999-0</v>
          </cell>
          <cell r="B7761" t="str">
            <v>FAMILIA 20,099</v>
          </cell>
        </row>
        <row r="7762">
          <cell r="A7762" t="str">
            <v>20.100.999-0</v>
          </cell>
          <cell r="B7762" t="str">
            <v>FAMILIA 20,100FORN.DE FILLER C/TRANSPORTE</v>
          </cell>
        </row>
        <row r="7763">
          <cell r="A7763" t="str">
            <v>20.101.011-0</v>
          </cell>
          <cell r="B7763" t="str">
            <v>EMULSAO ASF. CATIONICA, TIPO RR-2C</v>
          </cell>
          <cell r="C7763" t="str">
            <v>T</v>
          </cell>
        </row>
        <row r="7764">
          <cell r="A7764" t="str">
            <v>20.101.012-0</v>
          </cell>
          <cell r="B7764" t="str">
            <v>EMULSAO ALF. CATIONICA, TIPO RM-2C</v>
          </cell>
          <cell r="C7764" t="str">
            <v>T</v>
          </cell>
        </row>
        <row r="7765">
          <cell r="A7765" t="str">
            <v>20.101.013-0</v>
          </cell>
          <cell r="B7765" t="str">
            <v>EMULSAO ASF. CATIONICA, TIPO RL-1C</v>
          </cell>
          <cell r="C7765" t="str">
            <v>T</v>
          </cell>
        </row>
        <row r="7766">
          <cell r="A7766" t="str">
            <v>20.101.999-0</v>
          </cell>
          <cell r="B7766" t="str">
            <v>FAMILIA 20.101</v>
          </cell>
        </row>
        <row r="7767">
          <cell r="A7767" t="str">
            <v>20.102.001-0</v>
          </cell>
          <cell r="B7767" t="str">
            <v>MATERIAL BETUMINOSO, TIPO CIM. ASF. CAP-7</v>
          </cell>
          <cell r="C7767" t="str">
            <v>T</v>
          </cell>
        </row>
        <row r="7768">
          <cell r="A7768" t="str">
            <v>20.102.003-0</v>
          </cell>
          <cell r="B7768" t="str">
            <v>MATERIAL BETUMINOSO, TIPO EMULSAO CATIONICA RR-1C</v>
          </cell>
          <cell r="C7768" t="str">
            <v>T</v>
          </cell>
        </row>
        <row r="7769">
          <cell r="A7769" t="str">
            <v>20.102.004-0</v>
          </cell>
          <cell r="B7769" t="str">
            <v>MATERIAL BETUMINOSO, TIPO EMULSAO CATIONICA RM-1C</v>
          </cell>
          <cell r="C7769" t="str">
            <v>T</v>
          </cell>
        </row>
        <row r="7770">
          <cell r="A7770" t="str">
            <v>20.102.005-0</v>
          </cell>
          <cell r="B7770" t="str">
            <v>ASFALTO DILUIDO, TIPO CR-250</v>
          </cell>
          <cell r="C7770" t="str">
            <v>T</v>
          </cell>
        </row>
        <row r="7771">
          <cell r="A7771" t="str">
            <v>20.102.006-0</v>
          </cell>
          <cell r="B7771" t="str">
            <v>ASFALTO DILUIDO, TIPO CM-30</v>
          </cell>
          <cell r="C7771" t="str">
            <v>T</v>
          </cell>
        </row>
        <row r="7772">
          <cell r="A7772" t="str">
            <v>20.102.007-0</v>
          </cell>
          <cell r="B7772" t="str">
            <v>ASFALTO DILUIDO, TIPO CAP 40</v>
          </cell>
          <cell r="C7772" t="str">
            <v>T</v>
          </cell>
        </row>
        <row r="7773">
          <cell r="A7773" t="str">
            <v>20.102.008-0</v>
          </cell>
          <cell r="B7773" t="str">
            <v>ASFALTO DILUIDO, TIPO CAP 20</v>
          </cell>
          <cell r="C7773" t="str">
            <v>T</v>
          </cell>
        </row>
        <row r="7774">
          <cell r="A7774" t="str">
            <v>20.102.999-0</v>
          </cell>
          <cell r="B7774" t="str">
            <v>FAMILIA 20,102FORN.MATERIAL BETUMINOSO C/TRANSPORTE</v>
          </cell>
        </row>
        <row r="7775">
          <cell r="A7775" t="str">
            <v>20.103.001-0</v>
          </cell>
          <cell r="B7775" t="str">
            <v>DOPE DE ADESIVIDADE</v>
          </cell>
          <cell r="C7775" t="str">
            <v>T</v>
          </cell>
        </row>
        <row r="7776">
          <cell r="A7776" t="str">
            <v>20.103.999-0</v>
          </cell>
          <cell r="B7776" t="str">
            <v>FAMILIA 20,103FORNECIMENTO DOPE ADESIVIDADE</v>
          </cell>
        </row>
        <row r="7777">
          <cell r="A7777" t="str">
            <v>20.104.001-0</v>
          </cell>
          <cell r="B7777" t="str">
            <v>SAIBRO</v>
          </cell>
          <cell r="C7777" t="str">
            <v>M3</v>
          </cell>
        </row>
        <row r="7778">
          <cell r="A7778" t="str">
            <v>20.104.999-0</v>
          </cell>
          <cell r="B7778" t="str">
            <v>FAMILIA 20.104</v>
          </cell>
        </row>
        <row r="7779">
          <cell r="A7779" t="str">
            <v>20.105.001-0</v>
          </cell>
          <cell r="B7779" t="str">
            <v>PINTURA C/CAL, DE GUARDA-CORPO, GUARDA-RODA E MURETA DE PROTECAO EM PONTES E VIADUTOS</v>
          </cell>
          <cell r="C7779" t="str">
            <v>M2</v>
          </cell>
        </row>
        <row r="7780">
          <cell r="A7780" t="str">
            <v>20.105.005-0</v>
          </cell>
          <cell r="B7780" t="str">
            <v>PINTURA DE MAIO-FIO C/CAL, C/ 1 DEMAO</v>
          </cell>
          <cell r="C7780" t="str">
            <v>M</v>
          </cell>
        </row>
        <row r="7781">
          <cell r="A7781" t="str">
            <v>20.105.999-0</v>
          </cell>
          <cell r="B7781" t="str">
            <v>FAMILIA 20,105PINTURA COM CAL</v>
          </cell>
        </row>
        <row r="7782">
          <cell r="A7782" t="str">
            <v>20.106.001-0</v>
          </cell>
          <cell r="B7782" t="str">
            <v>PINTURA C/TINTA A BASE DE PVA, DE GUARDA-CORPO, GUARDA-RODAE MURETA DE PROTECAO EM PONTES E VIADUTOS</v>
          </cell>
          <cell r="C7782" t="str">
            <v>M2</v>
          </cell>
        </row>
        <row r="7783">
          <cell r="A7783" t="str">
            <v>20.106.999-0</v>
          </cell>
          <cell r="B7783" t="str">
            <v>FAMILIA 20,106PINTURA A BASE DE PVA</v>
          </cell>
        </row>
        <row r="7784">
          <cell r="A7784" t="str">
            <v>20.107.001-0</v>
          </cell>
          <cell r="B7784" t="str">
            <v>DEFENSA METALICA: RECUPERACAO E ASSENT. C/RETIRADA, P/PINT.EM 2 DEMAOS E POSTERIOR RECOLOC.</v>
          </cell>
          <cell r="C7784" t="str">
            <v>M</v>
          </cell>
        </row>
        <row r="7785">
          <cell r="A7785" t="str">
            <v>20.107.999-0</v>
          </cell>
          <cell r="B7785" t="str">
            <v>FAMILIA 20,107DEFENSAS METALICAS</v>
          </cell>
        </row>
        <row r="7786">
          <cell r="A7786" t="str">
            <v>20.110.999-0</v>
          </cell>
          <cell r="B7786" t="str">
            <v>FAMILIA 20,110ESTRADAS</v>
          </cell>
        </row>
        <row r="7787">
          <cell r="A7787" t="str">
            <v>20.111.001-0</v>
          </cell>
          <cell r="B7787" t="str">
            <v>CASCALHINHO (PEDRA ZERO), P/REGIAO DE CAMPOS</v>
          </cell>
          <cell r="C7787" t="str">
            <v>M3</v>
          </cell>
        </row>
        <row r="7788">
          <cell r="A7788" t="str">
            <v>20.111.006-0</v>
          </cell>
          <cell r="B7788" t="str">
            <v>PEDRA BRITADA 1, 2 E 3, P/REGIAO DE CAMPOS</v>
          </cell>
          <cell r="C7788" t="str">
            <v>M3</v>
          </cell>
        </row>
        <row r="7789">
          <cell r="A7789" t="str">
            <v>20.111.007-0</v>
          </cell>
          <cell r="B7789" t="str">
            <v>BRITA CORRIDA, P/REGIAO DE CAMPOS</v>
          </cell>
          <cell r="C7789" t="str">
            <v>M3</v>
          </cell>
        </row>
        <row r="7790">
          <cell r="A7790" t="str">
            <v>20.111.008-0</v>
          </cell>
          <cell r="B7790" t="str">
            <v>PO-DE-PEDRA, P/REGIAO DE CAMPOS</v>
          </cell>
          <cell r="C7790" t="str">
            <v>M3</v>
          </cell>
        </row>
        <row r="7791">
          <cell r="A7791" t="str">
            <v>20.111.009-0</v>
          </cell>
          <cell r="B7791" t="str">
            <v>PEDRA-DE-MAO, P/REGIAO DE CAMPOS</v>
          </cell>
          <cell r="C7791" t="str">
            <v>M3</v>
          </cell>
        </row>
        <row r="7792">
          <cell r="A7792" t="str">
            <v>20.111.999-0</v>
          </cell>
          <cell r="B7792" t="str">
            <v>FAMILIA 20,111FORN.CASCALHINHO PEDRA ZERO(CAMPO)</v>
          </cell>
        </row>
        <row r="7793">
          <cell r="A7793" t="str">
            <v>20.112.010-0</v>
          </cell>
          <cell r="B7793" t="str">
            <v>CASCALHINHO (PEDRA ZERO), P/REGIAO DE ITAPERUNA</v>
          </cell>
          <cell r="C7793" t="str">
            <v>M3</v>
          </cell>
        </row>
        <row r="7794">
          <cell r="A7794" t="str">
            <v>20.112.011-0</v>
          </cell>
          <cell r="B7794" t="str">
            <v>PEDRA BRITADA 1, P/REGIAO DE ITAPERUNA</v>
          </cell>
          <cell r="C7794" t="str">
            <v>M3</v>
          </cell>
        </row>
        <row r="7795">
          <cell r="A7795" t="str">
            <v>20.112.013-0</v>
          </cell>
          <cell r="B7795" t="str">
            <v>PO-DE-PEDRA, P/REGIAO DE ITAPERUNA</v>
          </cell>
          <cell r="C7795" t="str">
            <v>M3</v>
          </cell>
        </row>
        <row r="7796">
          <cell r="A7796" t="str">
            <v>20.112.014-0</v>
          </cell>
          <cell r="B7796" t="str">
            <v>PEDRA-DE-MAO, P/REGIAO DE ITAPERUNA</v>
          </cell>
          <cell r="C7796" t="str">
            <v>M3</v>
          </cell>
        </row>
        <row r="7797">
          <cell r="A7797" t="str">
            <v>20.112.999-0</v>
          </cell>
          <cell r="B7797" t="str">
            <v>FAMILIA 20,112FORN.PEDRA BRITADA</v>
          </cell>
        </row>
        <row r="7798">
          <cell r="A7798" t="str">
            <v>20.113.010-0</v>
          </cell>
          <cell r="B7798" t="str">
            <v>CASCALHINHO (PEDRA ZERO), P/REGIAO DE MACAE</v>
          </cell>
          <cell r="C7798" t="str">
            <v>M3</v>
          </cell>
        </row>
        <row r="7799">
          <cell r="A7799" t="str">
            <v>20.113.011-0</v>
          </cell>
          <cell r="B7799" t="str">
            <v>PEDRA BRITADA 1 E 2, P/REGIAO DE MACAE</v>
          </cell>
          <cell r="C7799" t="str">
            <v>M3</v>
          </cell>
        </row>
        <row r="7800">
          <cell r="A7800" t="str">
            <v>20.113.012-0</v>
          </cell>
          <cell r="B7800" t="str">
            <v>BRITA CORRIDA, P/REGIAO DE MACAE</v>
          </cell>
          <cell r="C7800" t="str">
            <v>M3</v>
          </cell>
        </row>
        <row r="7801">
          <cell r="A7801" t="str">
            <v>20.113.013-0</v>
          </cell>
          <cell r="B7801" t="str">
            <v>PO-DE-PEDRA, P/REGIAO DE MACAE</v>
          </cell>
          <cell r="C7801" t="str">
            <v>M3</v>
          </cell>
        </row>
        <row r="7802">
          <cell r="A7802" t="str">
            <v>20.113.014-0</v>
          </cell>
          <cell r="B7802" t="str">
            <v>PEDRA-DE-MAO, P/REGIAO DE MACAE</v>
          </cell>
          <cell r="C7802" t="str">
            <v>M3</v>
          </cell>
        </row>
        <row r="7803">
          <cell r="A7803" t="str">
            <v>20.113.999-0</v>
          </cell>
          <cell r="B7803" t="str">
            <v>FAMILIA 20,113FORN.BRITA CORRIDA</v>
          </cell>
        </row>
        <row r="7804">
          <cell r="A7804" t="str">
            <v>20.114.010-0</v>
          </cell>
          <cell r="B7804" t="str">
            <v>CASCALHINHO (PEDRA ZERO), P/REGIAO DE NOVA FRIBURGO</v>
          </cell>
          <cell r="C7804" t="str">
            <v>M3</v>
          </cell>
        </row>
        <row r="7805">
          <cell r="A7805" t="str">
            <v>20.114.011-0</v>
          </cell>
          <cell r="B7805" t="str">
            <v>PEDRA BRITADA 1 E 2, P/REGIAO DE NOVA FRIBURGO</v>
          </cell>
          <cell r="C7805" t="str">
            <v>M3</v>
          </cell>
        </row>
        <row r="7806">
          <cell r="A7806" t="str">
            <v>20.114.012-0</v>
          </cell>
          <cell r="B7806" t="str">
            <v>BRITA CORRIDA, P/REGIAO DE NOVA FRIBURGO</v>
          </cell>
          <cell r="C7806" t="str">
            <v>M3</v>
          </cell>
        </row>
        <row r="7807">
          <cell r="A7807" t="str">
            <v>20.114.013-0</v>
          </cell>
          <cell r="B7807" t="str">
            <v>PO-DE-PEDRA, P/REGIAO DE NOVA FRIBURGO</v>
          </cell>
          <cell r="C7807" t="str">
            <v>M3</v>
          </cell>
        </row>
        <row r="7808">
          <cell r="A7808" t="str">
            <v>20.114.014-0</v>
          </cell>
          <cell r="B7808" t="str">
            <v>PEDRA-DE-MAO, P/REGIAO DE NOVA FRIBURGO</v>
          </cell>
          <cell r="C7808" t="str">
            <v>M3</v>
          </cell>
        </row>
        <row r="7809">
          <cell r="A7809" t="str">
            <v>20.114.999-0</v>
          </cell>
          <cell r="B7809" t="str">
            <v>FAMILIA 20,114FORN.PO-DE-PEDRA</v>
          </cell>
        </row>
        <row r="7810">
          <cell r="A7810" t="str">
            <v>20.115.010-0</v>
          </cell>
          <cell r="B7810" t="str">
            <v>CASCALHINHO (PEDRA ZERO), P/REGIAO DE BARRA MANSA</v>
          </cell>
          <cell r="C7810" t="str">
            <v>M3</v>
          </cell>
        </row>
        <row r="7811">
          <cell r="A7811" t="str">
            <v>20.115.011-0</v>
          </cell>
          <cell r="B7811" t="str">
            <v>PEDRA BRITADA 1, 2 E 3, P/REGIAO DE BARRA MANSA</v>
          </cell>
          <cell r="C7811" t="str">
            <v>M3</v>
          </cell>
        </row>
        <row r="7812">
          <cell r="A7812" t="str">
            <v>20.115.012-0</v>
          </cell>
          <cell r="B7812" t="str">
            <v>BRITA CORRIDA, P/REGIAO DE BARRA MANSA</v>
          </cell>
          <cell r="C7812" t="str">
            <v>M3</v>
          </cell>
        </row>
        <row r="7813">
          <cell r="A7813" t="str">
            <v>20.115.013-0</v>
          </cell>
          <cell r="B7813" t="str">
            <v>PO-DE-PEDRA, P/REGIAO DE BARRA MANSA</v>
          </cell>
          <cell r="C7813" t="str">
            <v>M3</v>
          </cell>
        </row>
        <row r="7814">
          <cell r="A7814" t="str">
            <v>20.115.014-0</v>
          </cell>
          <cell r="B7814" t="str">
            <v>PEDRA-DE-MAO, P/REGIAO DE BARRA MANSA</v>
          </cell>
          <cell r="C7814" t="str">
            <v>M3</v>
          </cell>
        </row>
        <row r="7815">
          <cell r="A7815" t="str">
            <v>20.115.999-0</v>
          </cell>
          <cell r="B7815" t="str">
            <v>FAMILIA 20,115FORN.DE PEDRA DE MAO</v>
          </cell>
        </row>
        <row r="7816">
          <cell r="A7816" t="str">
            <v>20.125.999-0</v>
          </cell>
          <cell r="B7816" t="str">
            <v>FAMILIA 20,125TRANSPORTE</v>
          </cell>
        </row>
        <row r="7817">
          <cell r="A7817" t="str">
            <v>20.170.001-0</v>
          </cell>
          <cell r="B7817" t="str">
            <v>FAIXA DELIMITADORA (VIBRADOR) EM CONCR. SIMPLES</v>
          </cell>
          <cell r="C7817" t="str">
            <v>M</v>
          </cell>
        </row>
        <row r="7818">
          <cell r="A7818" t="str">
            <v>20.170.999-0</v>
          </cell>
          <cell r="B7818" t="str">
            <v>@PCONSTRUCAO DE FAIXAS</v>
          </cell>
        </row>
        <row r="7819">
          <cell r="A7819" t="str">
            <v>20.175.001-1</v>
          </cell>
          <cell r="B7819" t="str">
            <v>GUARDA-CORPO EM CONCR. ARMADO, FORMADO P/QUADROS RETANGULARES DE (1,90X0,50)M, SUSTENTADOS P/ 2 MONTANTES C/ 0,85M ALT.</v>
          </cell>
          <cell r="C7819" t="str">
            <v>M</v>
          </cell>
        </row>
        <row r="7820">
          <cell r="A7820" t="str">
            <v>20.175.002-1</v>
          </cell>
          <cell r="B7820" t="str">
            <v>BARREIRA PRE-MOLDADA EXT., EM CONCR. ARMADO, MED. 0,15M NO TOPO, 0,40M NA BASE E 0,77M DE ALT.</v>
          </cell>
          <cell r="C7820" t="str">
            <v>M</v>
          </cell>
        </row>
        <row r="7821">
          <cell r="A7821" t="str">
            <v>20.175.003-0</v>
          </cell>
          <cell r="B7821" t="str">
            <v>BARREIRA PRE-MOLDADA EXT., EM CONCR. ARMADO, MED. 0,25M NO TOPO, 0,40M NA BASE E 1,14M DE ALT.</v>
          </cell>
          <cell r="C7821" t="str">
            <v>M</v>
          </cell>
        </row>
        <row r="7822">
          <cell r="A7822" t="str">
            <v>20.175.004-0</v>
          </cell>
          <cell r="B7822" t="str">
            <v>BARREIRA DUPLA PRE-MOLDADA INT., EM CONCR. ARMADO, MED. 0,15M NO TOPO, 0,65M NA BASE E 0,77M DE ALT.</v>
          </cell>
          <cell r="C7822" t="str">
            <v>M</v>
          </cell>
        </row>
        <row r="7823">
          <cell r="A7823" t="str">
            <v>20.175.005-0</v>
          </cell>
          <cell r="B7823" t="str">
            <v>BARREIRA PRE-MOLDADA EXT., EM CONCR. ARMADO, MED. 0,15M TOPO, 0,40M BASE E 1,47M ALT. TOTAL (SENDO PARTE ENTERRADA)</v>
          </cell>
          <cell r="C7823" t="str">
            <v>M</v>
          </cell>
        </row>
        <row r="7824">
          <cell r="A7824" t="str">
            <v>20.175.006-0</v>
          </cell>
          <cell r="B7824" t="str">
            <v>BARREIRA PRE-MOLDADA EXT., EM CONCR. ARMADO, MED. 0,25M TOPO, 0,40M BASE E 2,34M ALT. TOTAL (SENDO PARTE ENTERRADA)</v>
          </cell>
          <cell r="C7824" t="str">
            <v>M</v>
          </cell>
        </row>
        <row r="7825">
          <cell r="A7825" t="str">
            <v>20.175.007-0</v>
          </cell>
          <cell r="B7825" t="str">
            <v>BARREIRA DUPLA PRE-MOLDADA INT., EM CONCR. ARMADO, MED. 0,15M TOPO, 0,65M BASE E 1,27M ALT.TOTAL (SENDO PARTE ENTERRADA)</v>
          </cell>
          <cell r="C7825" t="str">
            <v>M</v>
          </cell>
        </row>
        <row r="7826">
          <cell r="A7826" t="str">
            <v>20.175.999-0</v>
          </cell>
          <cell r="B7826" t="str">
            <v>FAMILIA 20,175GUARDA-CORPO</v>
          </cell>
        </row>
        <row r="7827">
          <cell r="A7827" t="str">
            <v>20.180.001-0</v>
          </cell>
          <cell r="B7827" t="str">
            <v>MURETA DIVISORIA DE TRAFEGO, EM CONCR.SIMPLES, C/ A FORMA EMCHAPA COMP.14MM RESINADA E 20MM PLASTIF.,INCL.FORN.DOS MAT.</v>
          </cell>
          <cell r="C7827" t="str">
            <v>M</v>
          </cell>
        </row>
        <row r="7828">
          <cell r="A7828" t="str">
            <v>20.180.002-0</v>
          </cell>
          <cell r="B7828" t="str">
            <v>MURETA DIVISORIA DE TRAFEGO, EM CONCR.SIMPLES, C/ A FORMA EMCHAPA COMP.14MM RESINADA E 20MM PLASTIF.,EXCL.FORN.DA FORMA</v>
          </cell>
          <cell r="C7828" t="str">
            <v>M</v>
          </cell>
        </row>
        <row r="7829">
          <cell r="A7829" t="str">
            <v>20.180.999-0</v>
          </cell>
          <cell r="B7829" t="str">
            <v>FAMILIA 20,180MURETA DIVISORIA</v>
          </cell>
        </row>
        <row r="7830">
          <cell r="A7830" t="str">
            <v>20.181.001-0</v>
          </cell>
          <cell r="B7830" t="str">
            <v>FORMA MET. P/MURETA DIVISORIA DE TRAFEGO (ITEM 20.180.001)</v>
          </cell>
          <cell r="C7830" t="str">
            <v>M</v>
          </cell>
        </row>
        <row r="7831">
          <cell r="A7831" t="str">
            <v>20.181.005-1</v>
          </cell>
          <cell r="B7831" t="str">
            <v>PROTECAO DE ESCOR. P/ "LATERAL DE PISTA", MED. 1,50M DE LARG., 1,50M DE ALT., 0,30M DE ESP. DE PAREDE E 16,00M DE COMPR.</v>
          </cell>
          <cell r="C7831" t="str">
            <v>UN</v>
          </cell>
        </row>
        <row r="7832">
          <cell r="A7832" t="str">
            <v>20.181.006-1</v>
          </cell>
          <cell r="B7832" t="str">
            <v>PROTECAO DE ESCOR. P/ "CENTRO DE PISTA", MED. 3,00M DE LARG., 1,50M DE ALT., 0,30M DE ESP. DE PAREDE E 16,00M DE COMPR.</v>
          </cell>
          <cell r="C7832" t="str">
            <v>UN</v>
          </cell>
        </row>
        <row r="7833">
          <cell r="A7833" t="str">
            <v>20.181.999-0</v>
          </cell>
          <cell r="B7833" t="str">
            <v>FAMILIA 20,181FORMA METALICA</v>
          </cell>
        </row>
        <row r="7834">
          <cell r="A7834" t="str">
            <v>20.183.001-1</v>
          </cell>
          <cell r="B7834" t="str">
            <v>PROTECAO P/VEICULOS, EM VERGALHOES PRESOS A ESTRUT. EXISTENTE, TELA DE ACO E LONA DE PLAST.</v>
          </cell>
          <cell r="C7834" t="str">
            <v>M2</v>
          </cell>
        </row>
        <row r="7835">
          <cell r="A7835" t="str">
            <v>20.183.999-0</v>
          </cell>
          <cell r="B7835" t="str">
            <v>FAMILIA 20,183PROTECAO P/VEICULOS</v>
          </cell>
        </row>
        <row r="7836">
          <cell r="A7836" t="str">
            <v>20.198.001-0</v>
          </cell>
          <cell r="B7836" t="str">
            <v>PONTE BRANCA, EM MAD. DE LEI, SOBRE ESTACAS DE EUCALIPTO</v>
          </cell>
          <cell r="C7836" t="str">
            <v>M2</v>
          </cell>
        </row>
        <row r="7837">
          <cell r="A7837" t="str">
            <v>20.198.999-0</v>
          </cell>
          <cell r="B7837" t="str">
            <v>FAMILIA 20,198CONST.PONTE BRANCA</v>
          </cell>
        </row>
        <row r="7838">
          <cell r="A7838" t="str">
            <v>20.200.999-0</v>
          </cell>
          <cell r="B7838" t="str">
            <v>INDICE DA FAMILIA</v>
          </cell>
        </row>
        <row r="7839">
          <cell r="A7839" t="str">
            <v>CATEGORIA 21 - ILUMINAÇÃO PÚBLICA</v>
          </cell>
        </row>
        <row r="7841">
          <cell r="A7841" t="str">
            <v>21.001.010-0</v>
          </cell>
          <cell r="B7841" t="str">
            <v>ASSENTAMENTO DE POSTE DE CONCR., CIRC. RETO DE 9,00M, C/CABECA DE CONCR.</v>
          </cell>
          <cell r="C7841" t="str">
            <v>UN</v>
          </cell>
        </row>
        <row r="7842">
          <cell r="A7842" t="str">
            <v>21.001.015-0</v>
          </cell>
          <cell r="B7842" t="str">
            <v>ASSENTAMENTO DE POSTE DE CONCR., CIRC. RETO DE 11,00M, C/CABECA DE CONCR.</v>
          </cell>
          <cell r="C7842" t="str">
            <v>UN</v>
          </cell>
        </row>
        <row r="7843">
          <cell r="A7843" t="str">
            <v>21.001.020-0</v>
          </cell>
          <cell r="B7843" t="str">
            <v>ASSENTAMENTO DE POSTE DE CONCR., CIRC. RETO DE 12,00M, C/CABECA DE CONCR.</v>
          </cell>
          <cell r="C7843" t="str">
            <v>UN</v>
          </cell>
        </row>
        <row r="7844">
          <cell r="A7844" t="str">
            <v>21.001.021-0</v>
          </cell>
          <cell r="B7844" t="str">
            <v>ASSENTAMENTO DE POSTE DE CONCR., CIRC. RETO DE 13,00M, C/CABECA DE CONCR.</v>
          </cell>
          <cell r="C7844" t="str">
            <v>UN</v>
          </cell>
        </row>
        <row r="7845">
          <cell r="A7845" t="str">
            <v>21.001.025-0</v>
          </cell>
          <cell r="B7845" t="str">
            <v>ASSENTAMENTO DE POSTE DE CONCR., CIRC. RETO DE 17,00M, C/CABECA DE CONCR.</v>
          </cell>
          <cell r="C7845" t="str">
            <v>UN</v>
          </cell>
        </row>
        <row r="7846">
          <cell r="A7846" t="str">
            <v>21.001.060-0</v>
          </cell>
          <cell r="B7846" t="str">
            <v>ASSENTAMENTO DE POSTE RETO, DE ACO, DE 3,50 ATE 6,00M, C/ENGASTAMENTO DA PARTE INFERIOR DA COLUNA NO SOLO</v>
          </cell>
          <cell r="C7846" t="str">
            <v>UN</v>
          </cell>
        </row>
        <row r="7847">
          <cell r="A7847" t="str">
            <v>21.001.062-0</v>
          </cell>
          <cell r="B7847" t="str">
            <v>ASSENTAMENTO DE POSTE RETO, DE ACO, DE 7,00 ATE 11,00M, C/ENGASTAMENTO DA PARTE INFERIOR DA COLUNA NO SOLO</v>
          </cell>
          <cell r="C7847" t="str">
            <v>UN</v>
          </cell>
        </row>
        <row r="7848">
          <cell r="A7848" t="str">
            <v>21.001.065-0</v>
          </cell>
          <cell r="B7848" t="str">
            <v>ASSENTAMENTO DE POSTE RETO, DE ACO, DE 13,00 ATE 20,00M, C/ENGASTAMENTO DA PARTE INFERIOR DA COLUNA NO SOLO</v>
          </cell>
          <cell r="C7848" t="str">
            <v>UN</v>
          </cell>
        </row>
        <row r="7849">
          <cell r="A7849" t="str">
            <v>21.001.070-0</v>
          </cell>
          <cell r="B7849" t="str">
            <v>ASSENTAMENTO DE POSTE CURVO, DE ACO, DE 7,00M, DE 1 BRACO, C/ENGASTAMENTO DA PARTE INFERIOR DA COLUNA NO SOLO</v>
          </cell>
          <cell r="C7849" t="str">
            <v>UN</v>
          </cell>
        </row>
        <row r="7850">
          <cell r="A7850" t="str">
            <v>21.001.075-0</v>
          </cell>
          <cell r="B7850" t="str">
            <v>ASSENTAMENTO DE POSTE CURVO, DE ACO, DE 7,00M, DE 2 BRACOS,C/ENGASTAMENTO DA PARTE INFERIOR DA COLUNA NO SOLO</v>
          </cell>
          <cell r="C7850" t="str">
            <v>UN</v>
          </cell>
        </row>
        <row r="7851">
          <cell r="A7851" t="str">
            <v>21.001.080-0</v>
          </cell>
          <cell r="B7851" t="str">
            <v>ASSENTAMENTO DE POSTE CURVO, DE ACO, DE 8,00 A 12,00M, DE 1BRACO, C/ENGASTAMENTO DA PARTE INFERIOR DA COLUNA NO SOLO</v>
          </cell>
          <cell r="C7851" t="str">
            <v>UN</v>
          </cell>
        </row>
        <row r="7852">
          <cell r="A7852" t="str">
            <v>21.001.090-0</v>
          </cell>
          <cell r="B7852" t="str">
            <v>ASSENTAMENTO DE POSTE CURVO, DE ACO, DE 8,00 A 12,00M, DE 2BRACOS, C/ENGASTAMENTO DA PARTE INFERIOR DA COLUNA NO SOLO</v>
          </cell>
          <cell r="C7852" t="str">
            <v>UN</v>
          </cell>
        </row>
        <row r="7853">
          <cell r="A7853" t="str">
            <v>21.001.999-0</v>
          </cell>
          <cell r="B7853" t="str">
            <v>FAMILIA 21.001.ASSENTAMENTO DE POSTE CONCRETO E ACO</v>
          </cell>
        </row>
        <row r="7854">
          <cell r="A7854" t="str">
            <v>21.004.010-0</v>
          </cell>
          <cell r="B7854" t="str">
            <v>ASSENTAMENTO DE POSTE DE CONCR., CIRC. RETO, DE 23,00M, EM FUNDACAO ESPECIAL</v>
          </cell>
          <cell r="C7854" t="str">
            <v>UN</v>
          </cell>
        </row>
        <row r="7855">
          <cell r="A7855" t="str">
            <v>21.004.015-0</v>
          </cell>
          <cell r="B7855" t="str">
            <v>ASSENTAMENTO DE POSTE DE CONCR., CIRC. RETO, DE 33,00M, EM FUNDACAO ESPECIAL</v>
          </cell>
          <cell r="C7855" t="str">
            <v>UN</v>
          </cell>
        </row>
        <row r="7856">
          <cell r="A7856" t="str">
            <v>21.004.020-0</v>
          </cell>
          <cell r="B7856" t="str">
            <v>ASSENTAMENTO DE POSTE RETO, DE ACO, DE 3,50 ATE 6,00M, C/FLANGE DE ACO SOLDADO NA BASE, FIX. P/PARAFUSOS</v>
          </cell>
          <cell r="C7856" t="str">
            <v>UN</v>
          </cell>
        </row>
        <row r="7857">
          <cell r="A7857" t="str">
            <v>21.004.021-0</v>
          </cell>
          <cell r="B7857" t="str">
            <v>ASSENTAMENTO DE POSTE RETO, DE ACO, DE 7,00 ATE 9,00M, C/FLANGE DE ACO SOLDADO NA BASE, FIX. P/PARAFUSOS</v>
          </cell>
          <cell r="C7857" t="str">
            <v>UN</v>
          </cell>
        </row>
        <row r="7858">
          <cell r="A7858" t="str">
            <v>21.004.025-0</v>
          </cell>
          <cell r="B7858" t="str">
            <v>ASSENTAMENTO DE POSTE RETO, DE ACO, DE 13,00 ATE 20,00M, C/FLANGE DE ACO SOLDADO NA BASE, FIX. P/PARAFUSOS</v>
          </cell>
          <cell r="C7858" t="str">
            <v>UN</v>
          </cell>
        </row>
        <row r="7859">
          <cell r="A7859" t="str">
            <v>21.004.040-0</v>
          </cell>
          <cell r="B7859" t="str">
            <v>ASSENTAMENTO DE POSTE CURVO, DE ACO, DE 1 BRACO, DE 8,00 ATE9,00M, C/FLANGE DE ACO SOLDADO NA BASE, FIX. P/PARAFUSOS</v>
          </cell>
          <cell r="C7859" t="str">
            <v>UN</v>
          </cell>
        </row>
        <row r="7860">
          <cell r="A7860" t="str">
            <v>21.004.042-0</v>
          </cell>
          <cell r="B7860" t="str">
            <v>ASSENTAMENTO DE POSTE CURVO, DE ACO, DE 1 BRACO, DE 10,00 ATE 12,00M, C/FLANGE DE ACO SOLDADO NA BASE, FIX. P/PARAFUSOS</v>
          </cell>
          <cell r="C7860" t="str">
            <v>UN</v>
          </cell>
        </row>
        <row r="7861">
          <cell r="A7861" t="str">
            <v>21.004.045-0</v>
          </cell>
          <cell r="B7861" t="str">
            <v>ASSENTAMENTO DE POSTE CURVO, DE ACO, DE 2 BRACOS, DE 8,00 ATE 9,00M, C/FLANGE DE ACO SOLDADO NA BASE, FIX. P/PARAFUSOS</v>
          </cell>
          <cell r="C7861" t="str">
            <v>UN</v>
          </cell>
        </row>
        <row r="7862">
          <cell r="A7862" t="str">
            <v>21.004.048-0</v>
          </cell>
          <cell r="B7862" t="str">
            <v>ASSENTAMENTO DE POSTE CURVO, DE ACO, DE 2 BRACOS, DE 10,00 ATE 12,00M, C/FLANGE DE ACO SOLDADO NA BASE, FIX. P/PARAFUSOS</v>
          </cell>
          <cell r="C7862" t="str">
            <v>UN</v>
          </cell>
        </row>
        <row r="7863">
          <cell r="A7863" t="str">
            <v>21.004.095-0</v>
          </cell>
          <cell r="B7863" t="str">
            <v>RETIRADA DE POSTE DE CONCR. OU ACO, DE 3,50 ATE 9,00M</v>
          </cell>
          <cell r="C7863" t="str">
            <v>UN</v>
          </cell>
        </row>
        <row r="7864">
          <cell r="A7864" t="str">
            <v>21.004.100-0</v>
          </cell>
          <cell r="B7864" t="str">
            <v>RETIRADA DE POSTE DE CONCR. OU ACO, DE 10,00 ATE 12,00M</v>
          </cell>
          <cell r="C7864" t="str">
            <v>UN</v>
          </cell>
        </row>
        <row r="7865">
          <cell r="A7865" t="str">
            <v>21.004.101-0</v>
          </cell>
          <cell r="B7865" t="str">
            <v>RETIRADA DE POSTE DE CONCR. OU ACO, DE 13,00 ATE 15,00M</v>
          </cell>
          <cell r="C7865" t="str">
            <v>UN</v>
          </cell>
        </row>
        <row r="7866">
          <cell r="A7866" t="str">
            <v>21.004.102-0</v>
          </cell>
          <cell r="B7866" t="str">
            <v>RETIRADA DE POSTE DE CONCR. OU ACO, DE 16,00 ATE 23,00M</v>
          </cell>
          <cell r="C7866" t="str">
            <v>UN</v>
          </cell>
        </row>
        <row r="7867">
          <cell r="A7867" t="str">
            <v>21.004.105-0</v>
          </cell>
          <cell r="B7867" t="str">
            <v>RETIRADA DE CONJ. DE CHAVES, FUSIVEIS E FERRAG. EM LINHA DE13,2KV</v>
          </cell>
          <cell r="C7867" t="str">
            <v>UN</v>
          </cell>
        </row>
        <row r="7868">
          <cell r="A7868" t="str">
            <v>21.004.108-0</v>
          </cell>
          <cell r="B7868" t="str">
            <v>RETIRADA DE CONJ. DE FERRAG. EM LINHA DE 13,2KV</v>
          </cell>
          <cell r="C7868" t="str">
            <v>UN</v>
          </cell>
        </row>
        <row r="7869">
          <cell r="A7869" t="str">
            <v>21.004.110-0</v>
          </cell>
          <cell r="B7869" t="str">
            <v>RETIRADA DE CONJ. DE FERRAG. EM LINHA BT</v>
          </cell>
          <cell r="C7869" t="str">
            <v>UN</v>
          </cell>
        </row>
        <row r="7870">
          <cell r="A7870" t="str">
            <v>21.004.120-0</v>
          </cell>
          <cell r="B7870" t="str">
            <v>RETIRADA DE TRANSFORMADOR DE 5KVA ATE 112,5KVA</v>
          </cell>
          <cell r="C7870" t="str">
            <v>UN</v>
          </cell>
        </row>
        <row r="7871">
          <cell r="A7871" t="str">
            <v>21.004.125-0</v>
          </cell>
          <cell r="B7871" t="str">
            <v>RETIRADA DE CONJ. DE ATERRAMENTO</v>
          </cell>
          <cell r="C7871" t="str">
            <v>UN</v>
          </cell>
        </row>
        <row r="7872">
          <cell r="A7872" t="str">
            <v>21.004.130-0</v>
          </cell>
          <cell r="B7872" t="str">
            <v>RETIRADA DE REDE AEREA DE 13,2KV (LANCE)</v>
          </cell>
          <cell r="C7872" t="str">
            <v>UN</v>
          </cell>
        </row>
        <row r="7873">
          <cell r="A7873" t="str">
            <v>21.004.135-0</v>
          </cell>
          <cell r="B7873" t="str">
            <v>RETIRADA DE REDE AEREA DE BAIXA TENSAO (LANCE)</v>
          </cell>
          <cell r="C7873" t="str">
            <v>UN</v>
          </cell>
        </row>
        <row r="7874">
          <cell r="A7874" t="str">
            <v>21.004.140-0</v>
          </cell>
          <cell r="B7874" t="str">
            <v>RETIRADA DE LUMINARIA EM ALT. DE 4,00 ATE 9,00M</v>
          </cell>
          <cell r="C7874" t="str">
            <v>UN</v>
          </cell>
        </row>
        <row r="7875">
          <cell r="A7875" t="str">
            <v>21.004.141-0</v>
          </cell>
          <cell r="B7875" t="str">
            <v>RETIRADA DE LUMINARIA EM ALT. DE 10,00 ATE 12,00M</v>
          </cell>
          <cell r="C7875" t="str">
            <v>UN</v>
          </cell>
        </row>
        <row r="7876">
          <cell r="A7876" t="str">
            <v>21.004.142-0</v>
          </cell>
          <cell r="B7876" t="str">
            <v>RETIRADA DE LUMINARIA EM ALT. DE 13,00 ATE 15,00M</v>
          </cell>
          <cell r="C7876" t="str">
            <v>UN</v>
          </cell>
        </row>
        <row r="7877">
          <cell r="A7877" t="str">
            <v>21.004.143-0</v>
          </cell>
          <cell r="B7877" t="str">
            <v>RETIRADA DE LUMINARIA EM ALT. DE 16,00 ATE 23,00M</v>
          </cell>
          <cell r="C7877" t="str">
            <v>UN</v>
          </cell>
        </row>
        <row r="7878">
          <cell r="A7878" t="str">
            <v>21.004.144-0</v>
          </cell>
          <cell r="B7878" t="str">
            <v>RETIRADA DE LUMINARIA EM ALT. DE 30,00M</v>
          </cell>
          <cell r="C7878" t="str">
            <v>UN</v>
          </cell>
        </row>
        <row r="7879">
          <cell r="A7879" t="str">
            <v>21.004.150-0</v>
          </cell>
          <cell r="B7879" t="str">
            <v>RETIRADA DE LUMINARIA, INSTAL. EM CORDOALHA, TETO OU PAREDE</v>
          </cell>
          <cell r="C7879" t="str">
            <v>UN</v>
          </cell>
        </row>
        <row r="7880">
          <cell r="A7880" t="str">
            <v>21.004.153-0</v>
          </cell>
          <cell r="B7880" t="str">
            <v>RETIRADA DE PROJETOR, INSTAL. EM TETO, PISO, PAREDE OU POSTE</v>
          </cell>
          <cell r="C7880" t="str">
            <v>UN</v>
          </cell>
        </row>
        <row r="7881">
          <cell r="A7881" t="str">
            <v>21.004.155-0</v>
          </cell>
          <cell r="B7881" t="str">
            <v>RETIRADA DE BRACO PADRAO RIOLUZ, P/FIX. DE LUMINARIA</v>
          </cell>
          <cell r="C7881" t="str">
            <v>UN</v>
          </cell>
        </row>
        <row r="7882">
          <cell r="A7882" t="str">
            <v>21.004.158-0</v>
          </cell>
          <cell r="B7882" t="str">
            <v>RETIRADA DE REATOR P/LAMPADA DE DESC., INSTALADO ATE 7,00M DE ALT.</v>
          </cell>
          <cell r="C7882" t="str">
            <v>UN</v>
          </cell>
        </row>
        <row r="7883">
          <cell r="A7883" t="str">
            <v>21.004.160-0</v>
          </cell>
          <cell r="B7883" t="str">
            <v>RETIRADA DE REATOR P/LAMPADA DE DESC., INSTALADO DE 8,00 A 12,00M DE ALT.</v>
          </cell>
          <cell r="C7883" t="str">
            <v>UN</v>
          </cell>
        </row>
        <row r="7884">
          <cell r="A7884" t="str">
            <v>21.004.165-0</v>
          </cell>
          <cell r="B7884" t="str">
            <v>RETIRADA DE REATOR P/LAMPADA DE DESC.,INSTALADO EM CX. DE PASSAGEM</v>
          </cell>
          <cell r="C7884" t="str">
            <v>UN</v>
          </cell>
        </row>
        <row r="7885">
          <cell r="A7885" t="str">
            <v>21.004.168-0</v>
          </cell>
          <cell r="B7885" t="str">
            <v>SUBSTITUICAO DE LAMPADA E LAVAGEM DO REFRATOR</v>
          </cell>
          <cell r="C7885" t="str">
            <v>UN</v>
          </cell>
        </row>
        <row r="7886">
          <cell r="A7886" t="str">
            <v>21.004.170-0</v>
          </cell>
          <cell r="B7886" t="str">
            <v>RETIRADA OU SUBSTITUICAO DE RELE FOTOELETRICO INDIVIDUAL, INSTALADO ATE 12,00M DE ALT.</v>
          </cell>
          <cell r="C7886" t="str">
            <v>UN</v>
          </cell>
        </row>
        <row r="7887">
          <cell r="A7887" t="str">
            <v>21.004.175-0</v>
          </cell>
          <cell r="B7887" t="str">
            <v>RETIRADA DE EQUIP. DO COMANDO DE CIRCUITO</v>
          </cell>
          <cell r="C7887" t="str">
            <v>UN</v>
          </cell>
        </row>
        <row r="7888">
          <cell r="A7888" t="str">
            <v>21.004.185-0</v>
          </cell>
          <cell r="B7888" t="str">
            <v>RETIRADA DE CONDUTORES SINGELOS OU MULTIPLOS, INSTALADOS EMLINHA DE DUTOS</v>
          </cell>
          <cell r="C7888" t="str">
            <v>M</v>
          </cell>
        </row>
        <row r="7889">
          <cell r="A7889" t="str">
            <v>21.004.186-0</v>
          </cell>
          <cell r="B7889" t="str">
            <v>RETIRADA DE NUCLEO, P/FIX. DE LUMINARIAS, INSTALADO EM TOPODE POSTE, ATE 15,00M DE ALT.</v>
          </cell>
          <cell r="C7889" t="str">
            <v>UN</v>
          </cell>
        </row>
        <row r="7890">
          <cell r="A7890" t="str">
            <v>21.004.187-0</v>
          </cell>
          <cell r="B7890" t="str">
            <v>RETIRADA DE NUCLEO, P/FIX. DE LUMINARIAS, INSTALADO EM TOPODE POSTE, DE 16,00 ATE 20,00M DE ALT.</v>
          </cell>
          <cell r="C7890" t="str">
            <v>UN</v>
          </cell>
        </row>
        <row r="7891">
          <cell r="A7891" t="str">
            <v>21.004.188-0</v>
          </cell>
          <cell r="B7891" t="str">
            <v>RETIRADA DE NUCLEO, P/FIX. DE LUMINARIAS, INSTALADO EM TOPODE POSTE, DE 21,00 ATE 45,00M DE ALT.</v>
          </cell>
          <cell r="C7891" t="str">
            <v>UN</v>
          </cell>
        </row>
        <row r="7892">
          <cell r="A7892" t="str">
            <v>21.004.999-0</v>
          </cell>
          <cell r="B7892" t="str">
            <v>FAMILIA 21.004.ASSENT.E RETIRADA DE POSTE CONCR./ACO</v>
          </cell>
        </row>
        <row r="7893">
          <cell r="A7893" t="str">
            <v>21.005.010-0</v>
          </cell>
          <cell r="B7893" t="str">
            <v>POSTE DE ACO, CONTINUO, CURVO, CONICO, SIMPLES, S/BASE, C/JANELA DE INSPECAO, DE 9,00M</v>
          </cell>
          <cell r="C7893" t="str">
            <v>UN</v>
          </cell>
        </row>
        <row r="7894">
          <cell r="A7894" t="str">
            <v>21.005.011-0</v>
          </cell>
          <cell r="B7894" t="str">
            <v>POSTE DE ACO, CONTINUO, CURVO, CONICO, SIMPLES, C/BASE E JANELA DE INSPECAO, DE 9,00M</v>
          </cell>
          <cell r="C7894" t="str">
            <v>UN</v>
          </cell>
        </row>
        <row r="7895">
          <cell r="A7895" t="str">
            <v>21.005.015-0</v>
          </cell>
          <cell r="B7895" t="str">
            <v>POSTE DE ACO, CONTINUO, CURVO, CONICO, DUPLO, S/BASE, C/JANELA DE INSPECAO, DE 9,00M</v>
          </cell>
          <cell r="C7895" t="str">
            <v>UN</v>
          </cell>
        </row>
        <row r="7896">
          <cell r="A7896" t="str">
            <v>21.005.016-0</v>
          </cell>
          <cell r="B7896" t="str">
            <v>POSTE DE ACO, CONTINUO, CURVO, CONICO, DUPLO, C/BASE E JANELA DE INSPECAO, DE 9,00M</v>
          </cell>
          <cell r="C7896" t="str">
            <v>UN</v>
          </cell>
        </row>
        <row r="7897">
          <cell r="A7897" t="str">
            <v>21.005.020-0</v>
          </cell>
          <cell r="B7897" t="str">
            <v>POSTE DE ACO, CONTINUO, RETO, CONICO, SIMPLES, C/FLANGE DE ACO SOLDADO NA BASE, FIX. P/PARAFUSOS, DE 9,00M</v>
          </cell>
          <cell r="C7897" t="str">
            <v>UN</v>
          </cell>
        </row>
        <row r="7898">
          <cell r="A7898" t="str">
            <v>21.005.050-0</v>
          </cell>
          <cell r="B7898" t="str">
            <v>POSTE DE ACO, CONTINUO, RETO, CONICO, SIMPLES, C/ENGASTAMENTO DA PARTE INFERIOR DA COLUNA NO SOLO, DE 7,00M</v>
          </cell>
          <cell r="C7898" t="str">
            <v>UN</v>
          </cell>
        </row>
        <row r="7899">
          <cell r="A7899" t="str">
            <v>21.005.999-0</v>
          </cell>
          <cell r="B7899" t="str">
            <v>FAMILIA 21.005.FORN.E ASSENT.POSTE DE ACO</v>
          </cell>
        </row>
        <row r="7900">
          <cell r="A7900" t="str">
            <v>21.007.010-0</v>
          </cell>
          <cell r="B7900" t="str">
            <v>MONTAGEM DE POSTE DE FºFº, TIPO H-1, DE 4,50M DE ALT. UTIL,EQUIPADO C/GLOBO</v>
          </cell>
          <cell r="C7900" t="str">
            <v>UN</v>
          </cell>
        </row>
        <row r="7901">
          <cell r="A7901" t="str">
            <v>21.007.015-0</v>
          </cell>
          <cell r="B7901" t="str">
            <v>MONTAGEM DE POSTE DE FºFº, TIPO H-3, DE 4,50M DE ALT. UTIL,EQUIPADO C/GLOBO</v>
          </cell>
          <cell r="C7901" t="str">
            <v>UN</v>
          </cell>
        </row>
        <row r="7902">
          <cell r="A7902" t="str">
            <v>21.007.999-0</v>
          </cell>
          <cell r="B7902" t="str">
            <v>FAMILIA 21.007.MONTAGEM DE POSTE DE FERRO</v>
          </cell>
        </row>
        <row r="7903">
          <cell r="A7903" t="str">
            <v>21.009.010-0</v>
          </cell>
          <cell r="B7903" t="str">
            <v>PINTURA DE POSTE RETO, DE ACO, DE 3,50 A 6,00M, C/ 2 DEMAOSDE TINTA FENOLICA DE ALTA RESISTENCIA</v>
          </cell>
          <cell r="C7903" t="str">
            <v>UN</v>
          </cell>
        </row>
        <row r="7904">
          <cell r="A7904" t="str">
            <v>21.009.011-0</v>
          </cell>
          <cell r="B7904" t="str">
            <v>PINTURA DE POSTE RETO, DE ACO, DE 7,00 A 9,00M, C/ 2 DEMAOSDE TINTA FENOLICA DE ALTA RESISTENCIA</v>
          </cell>
          <cell r="C7904" t="str">
            <v>UN</v>
          </cell>
        </row>
        <row r="7905">
          <cell r="A7905" t="str">
            <v>21.009.012-0</v>
          </cell>
          <cell r="B7905" t="str">
            <v>PINTURA DE POSTE RETO, DE ACO, DE 10,00 A 15,00M, C/ 2 DEMAOS DE TINTA FENOLICA DE ALTA RESISTENCIA</v>
          </cell>
          <cell r="C7905" t="str">
            <v>UN</v>
          </cell>
        </row>
        <row r="7906">
          <cell r="A7906" t="str">
            <v>21.009.013-0</v>
          </cell>
          <cell r="B7906" t="str">
            <v>PINTURA DE POSTE RETO, DE ACO, DE 16,00 A 20,00M, C/ 2 DEMAOS DE TINTA FENOLICA DE ALTA RESISTENCIA</v>
          </cell>
          <cell r="C7906" t="str">
            <v>UN</v>
          </cell>
        </row>
        <row r="7907">
          <cell r="A7907" t="str">
            <v>21.009.030-0</v>
          </cell>
          <cell r="B7907" t="str">
            <v>PINTURA DE POSTE CURVO, DE ACO, DE 1 BRACO, DE 7,00 A 10,00M, C/ 2 DEMAOS DE TINTA FENOLICA DE ALTA RESISTENCIA</v>
          </cell>
          <cell r="C7907" t="str">
            <v>UN</v>
          </cell>
        </row>
        <row r="7908">
          <cell r="A7908" t="str">
            <v>21.009.031-0</v>
          </cell>
          <cell r="B7908" t="str">
            <v>PINTURA DE POSTE CURVO, DE ACO, DE 1 BRACO, DE 11,00 A 15,00M, C/ 2 DEMAOS DE TINTA FENOLICA DE ALTA RESISTENCIA</v>
          </cell>
          <cell r="C7908" t="str">
            <v>UN</v>
          </cell>
        </row>
        <row r="7909">
          <cell r="A7909" t="str">
            <v>21.009.040-0</v>
          </cell>
          <cell r="B7909" t="str">
            <v>PINTURA DE POSTE CURVO, DE ACO, DE 2 BRACOS, DE 7,00 A 10,00M, C/ 2 DEMAOS DE TINTA FENOLICA DE ALTA RESISTENCIA</v>
          </cell>
          <cell r="C7909" t="str">
            <v>UN</v>
          </cell>
        </row>
        <row r="7910">
          <cell r="A7910" t="str">
            <v>21.009.041-0</v>
          </cell>
          <cell r="B7910" t="str">
            <v>PINTURA DE POSTE CURVO, DE ACO, DE 2 BRACOS, DE 11,00 A 15,00M, C/ 2 DEMAOS DE TINTA FENOLICA DE ALTA RESISTENCIA</v>
          </cell>
          <cell r="C7910" t="str">
            <v>UN</v>
          </cell>
        </row>
        <row r="7911">
          <cell r="A7911" t="str">
            <v>21.009.080-0</v>
          </cell>
          <cell r="B7911" t="str">
            <v>PINTURA DE POSTE ORNAMENTAL, DE 4,50M DE ALT. UTIL, C/ 2 DEMAOS DE TINTA BRONZE MET. OU SIMILAR</v>
          </cell>
          <cell r="C7911" t="str">
            <v>UN</v>
          </cell>
        </row>
        <row r="7912">
          <cell r="A7912" t="str">
            <v>21.009.081-0</v>
          </cell>
          <cell r="B7912" t="str">
            <v>PINTURA DE POSTE ORNAMENTAL, TIPO H-1, DE 4,50M DE ALT., C/2 DEMAOS DE TINTA BROZE MET. OU SIMILAR</v>
          </cell>
          <cell r="C7912" t="str">
            <v>UN</v>
          </cell>
        </row>
        <row r="7913">
          <cell r="A7913" t="str">
            <v>21.009.100-0</v>
          </cell>
          <cell r="B7913" t="str">
            <v>PINTURA DE POSTE RETO, DE ACO, DE 3,50 A 6,00M, C/ 1 DEMAO DE TINTA GRAFITE, C/PROPRIEDADES DE PRIMER E ACAB.</v>
          </cell>
          <cell r="C7913" t="str">
            <v>UN</v>
          </cell>
        </row>
        <row r="7914">
          <cell r="A7914" t="str">
            <v>21.009.101-0</v>
          </cell>
          <cell r="B7914" t="str">
            <v>PINTURA DE POSTE RETO, DE ACO, DE 7,00 A 9,00M, C/ 1 DEMAO DE TINTA GRAFITE, C/PROPRIEDADES DE PRIMER E ACAB.</v>
          </cell>
          <cell r="C7914" t="str">
            <v>UN</v>
          </cell>
        </row>
        <row r="7915">
          <cell r="A7915" t="str">
            <v>21.009.102-0</v>
          </cell>
          <cell r="B7915" t="str">
            <v>PINTURA DE POSTE RETO, DE ACO, DE 10,00 A 15,00M, C/ 1 DEMAODE TINTA GRAFITE, C/PROPRIEDADES DE PRIMER E ACAB.</v>
          </cell>
          <cell r="C7915" t="str">
            <v>UN</v>
          </cell>
        </row>
        <row r="7916">
          <cell r="A7916" t="str">
            <v>21.009.105-0</v>
          </cell>
          <cell r="B7916" t="str">
            <v>PINTURA DE POSTE RETO, DE ACO, DE 16,00 A 20,00M, C/ 1 DEMAODE TINTA GRAFITE, C/PROPRIEDADES DE PRIMER E ACAB.</v>
          </cell>
          <cell r="C7916" t="str">
            <v>UN</v>
          </cell>
        </row>
        <row r="7917">
          <cell r="A7917" t="str">
            <v>21.009.106-0</v>
          </cell>
          <cell r="B7917" t="str">
            <v>PINTURA DE POSTE CURVO, DE ACO, DE 8,00 A 9,00M, C/ 1 BRACOE 1 DEMAO DE TINTA GRAFITE, C/PROPRIEDADES DE PRIMER E ACAB.</v>
          </cell>
          <cell r="C7917" t="str">
            <v>UN</v>
          </cell>
        </row>
        <row r="7918">
          <cell r="A7918" t="str">
            <v>21.009.107-0</v>
          </cell>
          <cell r="B7918" t="str">
            <v>PINTURA DE POSTE CURVO, DE ACO, DE 8,00 A 9,00M, C/ 2 BRACOSE 1 DEMAO DE TINTA GRAFITE,C/PROPRIEDADES DE PRIMER E ACAB.</v>
          </cell>
          <cell r="C7918" t="str">
            <v>UN</v>
          </cell>
        </row>
        <row r="7919">
          <cell r="A7919" t="str">
            <v>21.009.108-0</v>
          </cell>
          <cell r="B7919" t="str">
            <v>PINTURA DE PROJETOR PRJ-01, PADRAO RIOLUZ, C/ 1 DEMAO DE TINTA GRAFITE, C/PROPRIEDADES DE PRIMER E ACAB.</v>
          </cell>
          <cell r="C7919" t="str">
            <v>UN</v>
          </cell>
        </row>
        <row r="7920">
          <cell r="A7920" t="str">
            <v>21.009.109-0</v>
          </cell>
          <cell r="B7920" t="str">
            <v>PINTURA DE LUMINARIA LRJ-16, PROJ. RIOLUZ, C/ 1 DEMAO DE TINTA GRAFITE, C/PROPRIEDADES DE PRIMER E ACAB.</v>
          </cell>
          <cell r="C7920" t="str">
            <v>UN</v>
          </cell>
        </row>
        <row r="7921">
          <cell r="A7921" t="str">
            <v>21.009.110-0</v>
          </cell>
          <cell r="B7921" t="str">
            <v>PINTURA DE BASE SIMPLES P/LUMINARIA LRJ-16, PROJ. RIOLUZ, C/1 DEMAO DE TINTA GRAFITE, C/PROPRIEDADES DE PRIMER E ACAB.</v>
          </cell>
          <cell r="C7921" t="str">
            <v>UN</v>
          </cell>
        </row>
        <row r="7922">
          <cell r="A7922" t="str">
            <v>21.009.111-0</v>
          </cell>
          <cell r="B7922" t="str">
            <v>PINTURA DE BASE DUPLA P/LUMINARIA LRJ-16, PROJ. RIOLUZ, C/ 1DEMAO DE TINTA GRAFITE, C/PROPRIEDADES DE PRIMER E ACAB.</v>
          </cell>
          <cell r="C7922" t="str">
            <v>UN</v>
          </cell>
        </row>
        <row r="7923">
          <cell r="A7923" t="str">
            <v>21.009.112-0</v>
          </cell>
          <cell r="B7923" t="str">
            <v>PINTURA DE BASE TRIPLA P/LUMINARIA LRJ-16, PROJ. RIOLUZ, C/1 DEMAO DE TINTA GRAFITE, C/PROPRIEDADES DE PRIMER E ACAB.</v>
          </cell>
          <cell r="C7923" t="str">
            <v>UN</v>
          </cell>
        </row>
        <row r="7924">
          <cell r="A7924" t="str">
            <v>21.009.113-0</v>
          </cell>
          <cell r="B7924" t="str">
            <v>PINTURA DE BASE QUADRUPLA P/LUMINARIA LRJ-16, PROJ. RIOLUZ,C/ 1 DEMAO DE TINTA GRAFITE,C/PROPRIEDADES DE PRIMER E ACAB.</v>
          </cell>
          <cell r="C7924" t="str">
            <v>UN</v>
          </cell>
        </row>
        <row r="7925">
          <cell r="A7925" t="str">
            <v>21.009.114-0</v>
          </cell>
          <cell r="B7925" t="str">
            <v>PINTURA DE CONJ.DE LUMINARIAS LRJ-11 OU 13 , PROJ. RIOLUZ, C/ 1 DEMAO DE TINTA GRAFITE, C/PROPRIEDADES DE PRIMER E ACAB.</v>
          </cell>
          <cell r="C7925" t="str">
            <v>UN</v>
          </cell>
        </row>
        <row r="7926">
          <cell r="A7926" t="str">
            <v>21.009.115-0</v>
          </cell>
          <cell r="B7926" t="str">
            <v>PINTURA DE SUPORTE P/LUMINARIA LRJ-11 OU 13, PROJ. RIOLUZ, C/ 1 DEMAO DE TINTA GRAFITE, C/PROPRIEDADES DE PRIMER E ACAB.</v>
          </cell>
          <cell r="C7926" t="str">
            <v>UN</v>
          </cell>
        </row>
        <row r="7927">
          <cell r="A7927" t="str">
            <v>21.009.116-0</v>
          </cell>
          <cell r="B7927" t="str">
            <v>PINTURA DE LUMINARIA LRJ-01, PROJ. RIOLUZ, C/ 1 DEMAO DE TINTA GRAFITE, C/PROPRIEDADES DE PRIMER E ACAB.</v>
          </cell>
          <cell r="C7927" t="str">
            <v>UN</v>
          </cell>
        </row>
        <row r="7928">
          <cell r="A7928" t="str">
            <v>21.009.999-0</v>
          </cell>
          <cell r="B7928" t="str">
            <v>FAMILIA 21.009.PINTURA DE POSTE</v>
          </cell>
        </row>
        <row r="7929">
          <cell r="A7929" t="str">
            <v>21.010.005-0</v>
          </cell>
          <cell r="B7929" t="str">
            <v>PINTURA DE POSTE RETO, DE ACO, DE 4,50 A 6,00M, C/TINTA DE ACAB. EPOXI-POLIAMIDA, APLIC. SOBRE ZARCAO DE SECAGEM RAPIDA</v>
          </cell>
          <cell r="C7929" t="str">
            <v>UN</v>
          </cell>
        </row>
        <row r="7930">
          <cell r="A7930" t="str">
            <v>21.010.010-0</v>
          </cell>
          <cell r="B7930" t="str">
            <v>PINTURA DE POSTE RETO, DE ACO, DE 7,00 A 9,00M, C/TINTA DE ACAB. EPOXI-POLIAMIDA, APLIC. SOBRE ZARCAO DE SECAGEM RAPIDA</v>
          </cell>
          <cell r="C7930" t="str">
            <v>UN</v>
          </cell>
        </row>
        <row r="7931">
          <cell r="A7931" t="str">
            <v>21.010.015-0</v>
          </cell>
          <cell r="B7931" t="str">
            <v>PINTURA DE POSTE RETO, DE ACO, DE 10,00 A 15,00M, C/TINTA DEACAB. EPOXI-POLIAMIDA, APLIC.SOBRE ZARCAO DE SECAGEM RAPIDA</v>
          </cell>
          <cell r="C7931" t="str">
            <v>UN</v>
          </cell>
        </row>
        <row r="7932">
          <cell r="A7932" t="str">
            <v>21.010.020-0</v>
          </cell>
          <cell r="B7932" t="str">
            <v>PINTURA DE POSTE RETO, DE ACO, DE 16,00 A 20,00M, C/TINTA DEACAB. EPOXI-POLIAMIDA, APLIC.SOBRE ZARCAO DE SECAGEM RAPIDA</v>
          </cell>
          <cell r="C7932" t="str">
            <v>UN</v>
          </cell>
        </row>
        <row r="7933">
          <cell r="A7933" t="str">
            <v>21.010.025-0</v>
          </cell>
          <cell r="B7933" t="str">
            <v>PINTURA DE POSTE CURVO,DE ACO, DE 9,00M, C/ 1 BRACO,C/TINTADE ACAB.EPOXI-POLIAMIDA,APLIC.SOBRE ZARCAO DE SECAGEM RAPIDA</v>
          </cell>
          <cell r="C7933" t="str">
            <v>UN</v>
          </cell>
        </row>
        <row r="7934">
          <cell r="A7934" t="str">
            <v>21.010.030-0</v>
          </cell>
          <cell r="B7934" t="str">
            <v>PINTURA DE POSTE CURVO,DE ACO,DE 9,00M, C/ 2 BRACOS,C/TINTADE ACAB.EPOXI-POLIAMIDA,APLIC.SOBRE ZARCAO DE SECAGEM RAPIDA</v>
          </cell>
          <cell r="C7934" t="str">
            <v>UN</v>
          </cell>
        </row>
        <row r="7935">
          <cell r="A7935" t="str">
            <v>21.010.035-0</v>
          </cell>
          <cell r="B7935" t="str">
            <v>PINTURA DE POSTE CURVO,DE ACO,DE 12,00M, C/ 1 BRACO,C/TINTADE ACAB.EPOXI-POLIAMIDA,APLIC.SOBRE ZARCAO DE SECAGEM RAPIDA</v>
          </cell>
          <cell r="C7935" t="str">
            <v>UN</v>
          </cell>
        </row>
        <row r="7936">
          <cell r="A7936" t="str">
            <v>21.010.040-0</v>
          </cell>
          <cell r="B7936" t="str">
            <v>PINTURA DE POSTE CURVO,DE ACO,DE 12,00M,C/ 2 BRACOS,C/TINTADE ACAB.EPOXI-POLIAMIDA,APLIC.SOBRE ZARCAO DE SECAGEM RAPIDA</v>
          </cell>
          <cell r="C7936" t="str">
            <v>UN</v>
          </cell>
        </row>
        <row r="7937">
          <cell r="A7937" t="str">
            <v>21.010.999-0</v>
          </cell>
          <cell r="B7937" t="str">
            <v>INDICE DA FAMILIA</v>
          </cell>
        </row>
        <row r="7938">
          <cell r="A7938" t="str">
            <v>21.011.010-0</v>
          </cell>
          <cell r="B7938" t="str">
            <v>FUNDACAO SIMPLES DE CONCR. PRE-MOLD., PROJ. RIOLUZ, P/FIX. DE POSTE RETO, DE ACO, DE 3,50 A 6,00M</v>
          </cell>
          <cell r="C7938" t="str">
            <v>UN</v>
          </cell>
        </row>
        <row r="7939">
          <cell r="A7939" t="str">
            <v>21.011.012-0</v>
          </cell>
          <cell r="B7939" t="str">
            <v>FUNDACAO SIMPLES DE CONCR. PRE-MOLD., PROJ. RIOLUZ, P/FIX. DE POSTE RETO, DE ACO, DE 7,00 A 9,00M</v>
          </cell>
          <cell r="C7939" t="str">
            <v>UN</v>
          </cell>
        </row>
        <row r="7940">
          <cell r="A7940" t="str">
            <v>21.011.015-0</v>
          </cell>
          <cell r="B7940" t="str">
            <v>FUNDACAO SIMPLES DE CONCR. PRE-MOLD., PROJ. RIOLUZ, P/FIX. DE POSTE RETO, DE ACO, DE 12,00 A 15,00M</v>
          </cell>
          <cell r="C7940" t="str">
            <v>UN</v>
          </cell>
        </row>
        <row r="7941">
          <cell r="A7941" t="str">
            <v>21.011.016-0</v>
          </cell>
          <cell r="B7941" t="str">
            <v>FUNDACAO SIMPLES DE CONCR. PRE-MOLD., PROJ. RIOLUZ, P/FIX. DE POSTE RETO, DE ACO, DE 16,00 A 20,00M</v>
          </cell>
          <cell r="C7941" t="str">
            <v>UN</v>
          </cell>
        </row>
        <row r="7942">
          <cell r="A7942" t="str">
            <v>21.011.020-0</v>
          </cell>
          <cell r="B7942" t="str">
            <v>FUNDACAO SIMPLES DE CONCR. PRE-MOLD., PROJ. RIOLUZ, P/FIX. DE POSTE CURVO, DE ACO, C/ 1 BRACO, DE 8,00 A 9,00M</v>
          </cell>
          <cell r="C7942" t="str">
            <v>UN</v>
          </cell>
        </row>
        <row r="7943">
          <cell r="A7943" t="str">
            <v>21.011.021-0</v>
          </cell>
          <cell r="B7943" t="str">
            <v>FUNDACAO SIMPLES DE CONCR. PRE-MOLD., PROJ. RIOLUZ, P/FIX. DE POSTE CURVO, DE ACO, C/ 1 BRACO, DE 10,00 A 12,00M</v>
          </cell>
          <cell r="C7943" t="str">
            <v>UN</v>
          </cell>
        </row>
        <row r="7944">
          <cell r="A7944" t="str">
            <v>21.011.025-0</v>
          </cell>
          <cell r="B7944" t="str">
            <v>FUNDACAO SIMPLES DE CONCR. PRE-MOLD., PROJ. RIOLUZ, P/FIX. DE POSTE CURVO, DE ACO, C/ 2 BRACOS, DE 8,00 A 9,00M</v>
          </cell>
          <cell r="C7944" t="str">
            <v>UN</v>
          </cell>
        </row>
        <row r="7945">
          <cell r="A7945" t="str">
            <v>21.011.026-0</v>
          </cell>
          <cell r="B7945" t="str">
            <v>FUNDACAO SIMPLES DE CONCR. PRE-MOLD., PROJ. RIOLUZ, P/FIX. DE POSTE CURVO, DE ACO, C/ 2 BRACOS, DE 10,00 A 12,00M</v>
          </cell>
          <cell r="C7945" t="str">
            <v>UN</v>
          </cell>
        </row>
        <row r="7946">
          <cell r="A7946" t="str">
            <v>21.011.030-0</v>
          </cell>
          <cell r="B7946" t="str">
            <v>FUNDACAO ESPECIAL P/FIX. DE POSTE DE CONCR., CIRC., RETO, DE9,00M, EM TER. PANTANOSO OU ATERRADO</v>
          </cell>
          <cell r="C7946" t="str">
            <v>UN</v>
          </cell>
        </row>
        <row r="7947">
          <cell r="A7947" t="str">
            <v>21.011.035-0</v>
          </cell>
          <cell r="B7947" t="str">
            <v>FUNDACAO ESPECIAL P/FIX. DE POSTE DE CONCR., CIRC., RETO, DE13,00M, EM TER. PANTANOSO OU ATERRADO</v>
          </cell>
          <cell r="C7947" t="str">
            <v>UN</v>
          </cell>
        </row>
        <row r="7948">
          <cell r="A7948" t="str">
            <v>21.011.040-0</v>
          </cell>
          <cell r="B7948" t="str">
            <v>FUNDACAO ESPECIAL P/FIX. DE POSTE DE CONCR., CIRC., RETO, DE17,00M, EM TER. PANTANOSO OU ATERRADO</v>
          </cell>
          <cell r="C7948" t="str">
            <v>UN</v>
          </cell>
        </row>
        <row r="7949">
          <cell r="A7949" t="str">
            <v>21.011.050-0</v>
          </cell>
          <cell r="B7949" t="str">
            <v>FUNDACAO ESPECIAL P/FIX. DE POSTE DE CONCR., CIRC., RETO, DE23,00M, EM TER. PANTANOSO OU ATERRADO</v>
          </cell>
          <cell r="C7949" t="str">
            <v>UN</v>
          </cell>
        </row>
        <row r="7950">
          <cell r="A7950" t="str">
            <v>21.011.060-0</v>
          </cell>
          <cell r="B7950" t="str">
            <v>FUNDACAO ESPECIAL P/FIX. DE POSTE DE CONCR., CIRC., RETO, DE33,00M, EM TER. PANTANOSO OU ATERRADO</v>
          </cell>
          <cell r="C7950" t="str">
            <v>UN</v>
          </cell>
        </row>
        <row r="7951">
          <cell r="A7951" t="str">
            <v>21.011.070-0</v>
          </cell>
          <cell r="B7951" t="str">
            <v>FUNDACAO ESPECIAL P/FIX.DE POSTE DE ACO,RETO OU CURVO, C/ 1OU 2 BRACOS, DE 16,00 A 20,00M, EM TER.PANTANOSO OU ATERRADO</v>
          </cell>
          <cell r="C7951" t="str">
            <v>UN</v>
          </cell>
        </row>
        <row r="7952">
          <cell r="A7952" t="str">
            <v>21.011.075-0</v>
          </cell>
          <cell r="B7952" t="str">
            <v>FUNDACAO P/POSTE DE ACO, RETO, DE 3,50 A 6,00M, EM TER. DE AREIA, ARGILA OU PICARRA</v>
          </cell>
          <cell r="C7952" t="str">
            <v>UN</v>
          </cell>
        </row>
        <row r="7953">
          <cell r="A7953" t="str">
            <v>21.011.080-0</v>
          </cell>
          <cell r="B7953" t="str">
            <v>FUNDACAO P/POSTE DE ACO, RETO, DE 7,00 A 9,00M, EM TER. DE AREIA, ARGILA OU PICARRA</v>
          </cell>
          <cell r="C7953" t="str">
            <v>UN</v>
          </cell>
        </row>
        <row r="7954">
          <cell r="A7954" t="str">
            <v>21.011.085-0</v>
          </cell>
          <cell r="B7954" t="str">
            <v>FUNDACAO P/POSTE DE ACO, RETO, DE 10,00 A 15,00M, EM TER. DEAREIA, ARGILA OU PICARRA</v>
          </cell>
          <cell r="C7954" t="str">
            <v>UN</v>
          </cell>
        </row>
        <row r="7955">
          <cell r="A7955" t="str">
            <v>21.011.090-0</v>
          </cell>
          <cell r="B7955" t="str">
            <v>FUNDACAO P/POSTE DE ACO, CURVO, DE 8,00 A 9,00M, C/ 1 OU 2 BRACOS, EM TER. DE AREIA, ARGILA OU PICARRA</v>
          </cell>
          <cell r="C7955" t="str">
            <v>UN</v>
          </cell>
        </row>
        <row r="7956">
          <cell r="A7956" t="str">
            <v>21.011.095-0</v>
          </cell>
          <cell r="B7956" t="str">
            <v>FUNDACAO P/POSTE DE CONCR., CIRC., ATE 12,00M, EM TER. DE AREIA, ARGILA OU PICARRA</v>
          </cell>
          <cell r="C7956" t="str">
            <v>UN</v>
          </cell>
        </row>
        <row r="7957">
          <cell r="A7957" t="str">
            <v>21.011.100-0</v>
          </cell>
          <cell r="B7957" t="str">
            <v>FUNDACAO P/POSTE DE CONCR., CIRC., DE 13,00M, EM TER. DE AREIA, ARGILA OU PICARRA</v>
          </cell>
          <cell r="C7957" t="str">
            <v>UN</v>
          </cell>
        </row>
        <row r="7958">
          <cell r="A7958" t="str">
            <v>21.011.999-0</v>
          </cell>
          <cell r="B7958" t="str">
            <v>FAMILIA 21.011.FUNDACAO SIMPLES E ESPECIAL P/POSTE</v>
          </cell>
        </row>
        <row r="7959">
          <cell r="A7959" t="str">
            <v>21.013.010-0</v>
          </cell>
          <cell r="B7959" t="str">
            <v>CHUMBADOR DE ACO P/FIX. DE POSTE DE ACO, RETO OU CURVO, DE 7,00 A 9,00M, C/FLANGE</v>
          </cell>
          <cell r="C7959" t="str">
            <v>UN</v>
          </cell>
        </row>
        <row r="7960">
          <cell r="A7960" t="str">
            <v>21.013.999-0</v>
          </cell>
          <cell r="B7960" t="str">
            <v>FAMILIA 21.013CHUMBADORES D/ACO</v>
          </cell>
          <cell r="C7960" t="str">
            <v>0</v>
          </cell>
        </row>
        <row r="7961">
          <cell r="A7961" t="str">
            <v>21.015.179-0</v>
          </cell>
          <cell r="B7961" t="str">
            <v>ARMACAO SECUNDARIA VERT. COMPLETA, P/ 1 REDE DE B.T.</v>
          </cell>
          <cell r="C7961" t="str">
            <v>UN</v>
          </cell>
        </row>
        <row r="7962">
          <cell r="A7962" t="str">
            <v>21.015.181-0</v>
          </cell>
          <cell r="B7962" t="str">
            <v>ARMACAO SECUNDARIA VERT. DE 4 ESTRIBOS, COMPLETA, P/ 1 REDEDE B.T. DE 4 CONDUTORES, P/ALINHAMENTO RETO</v>
          </cell>
          <cell r="C7962" t="str">
            <v>UN</v>
          </cell>
        </row>
        <row r="7963">
          <cell r="A7963" t="str">
            <v>21.015.182-0</v>
          </cell>
          <cell r="B7963" t="str">
            <v>ARMACAO SECUNDARIA VERT. DE 3 ESTRIBOS, COMPLETA, P/ 1 REDEDE B.T. DE 3 CONDUTORES, P/ALINHAMENTO RETO</v>
          </cell>
          <cell r="C7963" t="str">
            <v>UN</v>
          </cell>
        </row>
        <row r="7964">
          <cell r="A7964" t="str">
            <v>21.015.201-0</v>
          </cell>
          <cell r="B7964" t="str">
            <v>TRANSFORMADOR DE 5 A 112,5KVA, SOB LINHA DE 13,8KV. INST.</v>
          </cell>
          <cell r="C7964" t="str">
            <v>UN</v>
          </cell>
        </row>
        <row r="7965">
          <cell r="A7965" t="str">
            <v>21.015.210-0</v>
          </cell>
          <cell r="B7965" t="str">
            <v>CONJUNTO DE ATERRAMENTO P/TRANSFORMADOR</v>
          </cell>
          <cell r="C7965" t="str">
            <v>UN</v>
          </cell>
        </row>
        <row r="7966">
          <cell r="A7966" t="str">
            <v>21.015.220-0</v>
          </cell>
          <cell r="B7966" t="str">
            <v>CONJUNTO P/ATERRAMENTO DE REDE DE B.T.</v>
          </cell>
          <cell r="C7966" t="str">
            <v>UN</v>
          </cell>
        </row>
        <row r="7967">
          <cell r="A7967" t="str">
            <v>21.015.999-0</v>
          </cell>
          <cell r="B7967" t="str">
            <v>FAMILIA 21.015FERRAGENS P/LINHAS E REDES</v>
          </cell>
          <cell r="C7967" t="str">
            <v>0</v>
          </cell>
        </row>
        <row r="7968">
          <cell r="A7968" t="str">
            <v>21.018.010-0</v>
          </cell>
          <cell r="B7968" t="str">
            <v>REDE DE 13,8KV, AEREA, C/ 2 CONDUTORES DE COBRE. INST.</v>
          </cell>
          <cell r="C7968" t="str">
            <v>UN</v>
          </cell>
        </row>
        <row r="7969">
          <cell r="A7969" t="str">
            <v>21.018.012-0</v>
          </cell>
          <cell r="B7969" t="str">
            <v>REDE DE 13,8KV, AEREA, C/ 3 CONDUTORES DE COBRE. INST.</v>
          </cell>
          <cell r="C7969" t="str">
            <v>UN</v>
          </cell>
        </row>
        <row r="7970">
          <cell r="A7970" t="str">
            <v>21.018.015-0</v>
          </cell>
          <cell r="B7970" t="str">
            <v>REDE DE 13,8KV, AEREA, C/ 2 CONDUTORES DE ALUMINIO. INST.</v>
          </cell>
          <cell r="C7970" t="str">
            <v>UN</v>
          </cell>
        </row>
        <row r="7971">
          <cell r="A7971" t="str">
            <v>21.018.018-0</v>
          </cell>
          <cell r="B7971" t="str">
            <v>REDE DE 13,8KV, AEREA, C/ 3 CONDUTORES DE ALUMINIO. INST.</v>
          </cell>
          <cell r="C7971" t="str">
            <v>UN</v>
          </cell>
        </row>
        <row r="7972">
          <cell r="A7972" t="str">
            <v>21.018.020-0</v>
          </cell>
          <cell r="B7972" t="str">
            <v>REDE DE B.T., AEREA, C/ 1 CONDUTOR DE COBRE. INST.</v>
          </cell>
          <cell r="C7972" t="str">
            <v>UN</v>
          </cell>
        </row>
        <row r="7973">
          <cell r="A7973" t="str">
            <v>21.018.021-0</v>
          </cell>
          <cell r="B7973" t="str">
            <v>REDE DE B.T., C/ 2 CONDUTORES DE COBRE. INST.</v>
          </cell>
          <cell r="C7973" t="str">
            <v>UN</v>
          </cell>
        </row>
        <row r="7974">
          <cell r="A7974" t="str">
            <v>21.018.022-0</v>
          </cell>
          <cell r="B7974" t="str">
            <v>REDE DE B.T., C/ 3 CONDUTORES DE COBRE. INST.</v>
          </cell>
          <cell r="C7974" t="str">
            <v>UN</v>
          </cell>
        </row>
        <row r="7975">
          <cell r="A7975" t="str">
            <v>21.018.023-0</v>
          </cell>
          <cell r="B7975" t="str">
            <v>REDE DE B.T., C/ 4 CONDUTORES DE COBRE. INST.</v>
          </cell>
          <cell r="C7975" t="str">
            <v>UN</v>
          </cell>
        </row>
        <row r="7976">
          <cell r="A7976" t="str">
            <v>21.018.025-0</v>
          </cell>
          <cell r="B7976" t="str">
            <v>REDE DE B.T., AEREA, C/ 3 CONDUTORES DE ALUMINIO. INST.</v>
          </cell>
          <cell r="C7976" t="str">
            <v>UN</v>
          </cell>
        </row>
        <row r="7977">
          <cell r="A7977" t="str">
            <v>21.018.030-0</v>
          </cell>
          <cell r="B7977" t="str">
            <v>REDE DE B.T., AEREA, C/ 4 CONDUTORES DE ALUMINIO. INST.</v>
          </cell>
          <cell r="C7977" t="str">
            <v>UN</v>
          </cell>
        </row>
        <row r="7978">
          <cell r="A7978" t="str">
            <v>21.018.031-0</v>
          </cell>
          <cell r="B7978" t="str">
            <v>REDE DE B.T., AEREA, C/ 1 CONDUTOR DE ALUMINIO. INST.</v>
          </cell>
          <cell r="C7978" t="str">
            <v>UN</v>
          </cell>
        </row>
        <row r="7979">
          <cell r="A7979" t="str">
            <v>21.018.032-0</v>
          </cell>
          <cell r="B7979" t="str">
            <v>REDE DE B.T., AEREA, C/ 2 CONDUTORES DE ALUMINIO. INST.</v>
          </cell>
          <cell r="C7979" t="str">
            <v>UN</v>
          </cell>
        </row>
        <row r="7980">
          <cell r="A7980" t="str">
            <v>21.018.060-0</v>
          </cell>
          <cell r="B7980" t="str">
            <v>BRACO, PADRAO RIOLUZ. COLOC.</v>
          </cell>
          <cell r="C7980" t="str">
            <v>UN</v>
          </cell>
        </row>
        <row r="7981">
          <cell r="A7981" t="str">
            <v>21.018.080-0</v>
          </cell>
          <cell r="B7981" t="str">
            <v>LUMINARIA C/LAMPADA DE DESC., C/ OU S/REATOR INTEGRADO, EM PONTA DE BRACO OU POSTE DE ACO, CURVO, ATE 10,00M. COLOC.</v>
          </cell>
          <cell r="C7981" t="str">
            <v>UN</v>
          </cell>
        </row>
        <row r="7982">
          <cell r="A7982" t="str">
            <v>21.018.081-0</v>
          </cell>
          <cell r="B7982" t="str">
            <v>LUMINARIA FECHADA C/LAMPADA DE DESC., S/REATOR INTEGRADO, EMPOSTE DE ACO, CURVO, ATE 10,00M. COLOC.</v>
          </cell>
          <cell r="C7982" t="str">
            <v>UN</v>
          </cell>
        </row>
        <row r="7983">
          <cell r="A7983" t="str">
            <v>21.018.082-0</v>
          </cell>
          <cell r="B7983" t="str">
            <v>LUMINARIA ABERTA, C/LAMPADA DE DESC., S/REATOR INTEGRADO, EMPOSTE DE ACO, CURVO, DE 10,00M. COLOC.</v>
          </cell>
          <cell r="C7983" t="str">
            <v>UN</v>
          </cell>
        </row>
        <row r="7984">
          <cell r="A7984" t="str">
            <v>21.018.083-0</v>
          </cell>
          <cell r="B7984" t="str">
            <v>REDUTOR DE RECEPTACULO E-40 P/ E-27, DE PORCELANA VITRIFICADA REFORCADA, C/CONTATO CENTRAL DE ACO INOX</v>
          </cell>
          <cell r="C7984" t="str">
            <v>UN</v>
          </cell>
        </row>
        <row r="7985">
          <cell r="A7985" t="str">
            <v>21.018.085-0</v>
          </cell>
          <cell r="B7985" t="str">
            <v>LUMINARIA C/LAMPADA DE DESC.,C/ OU S/REATOR INTEGRADO,EM PONTA DE BRACO OU POSTE DE ACO,CURVO, DE 11,00 A 15,00M. COLOC.</v>
          </cell>
          <cell r="C7985" t="str">
            <v>UN</v>
          </cell>
        </row>
        <row r="7986">
          <cell r="A7986" t="str">
            <v>21.018.090-0</v>
          </cell>
          <cell r="B7986" t="str">
            <v>LUMINARIA C/LAMPADA DE DESC, C/ OU S/REATOR INTEGRADO, EM POSTE RETO (ACO OU CONCR.), ATE 6,00M. COLOC.</v>
          </cell>
          <cell r="C7986" t="str">
            <v>UN</v>
          </cell>
        </row>
        <row r="7987">
          <cell r="A7987" t="str">
            <v>21.018.095-0</v>
          </cell>
          <cell r="B7987" t="str">
            <v>LUMINARIA TIPO PETALA, C/LAMPADA DE DESC., INSTALADA EM NUCLEO FIX. EM POSTE DE ACO OU CONCR., RETO, DE 15,00M. COLOC.</v>
          </cell>
          <cell r="C7987" t="str">
            <v>UN</v>
          </cell>
        </row>
        <row r="7988">
          <cell r="A7988" t="str">
            <v>21.018.100-0</v>
          </cell>
          <cell r="B7988" t="str">
            <v>LUMINARIA TIPO PETALA, C/LAMPADA DE DESC., INSTALADA EM NUCLEO FIX. EM POSTE DE ACO OU CONCR., RETO, DE 20,00M. COLOC.</v>
          </cell>
          <cell r="C7988" t="str">
            <v>UN</v>
          </cell>
        </row>
        <row r="7989">
          <cell r="A7989" t="str">
            <v>21.018.105-0</v>
          </cell>
          <cell r="B7989" t="str">
            <v>LUMINARIA TIPO PETALA, C/LAMPADA DE DESC., INSTALADA EM NUCLEO FIX. EM POSTE DE ACO OU CONCR., RETO, DE 30,00M. COLOC.</v>
          </cell>
          <cell r="C7989" t="str">
            <v>UN</v>
          </cell>
        </row>
        <row r="7990">
          <cell r="A7990" t="str">
            <v>21.018.125-0</v>
          </cell>
          <cell r="B7990" t="str">
            <v>BASE P/TOPO DE POSTE, EM POSTE DE ACO OU CONCR., RETO, P/ALT. DE 10,00 A 15,00M, P/LUMINARIA PONTA DE BRACO. COLOC.</v>
          </cell>
          <cell r="C7990" t="str">
            <v>UN</v>
          </cell>
        </row>
        <row r="7991">
          <cell r="A7991" t="str">
            <v>21.018.126-0</v>
          </cell>
          <cell r="B7991" t="str">
            <v>BASE P/TOPO DE POSTE, EM POSTE DE ACO OU CONCR., RETO, P/ALT. DE 9,00M, P/LUMINARIA PONTA DE BRACO. COLOC.</v>
          </cell>
          <cell r="C7991" t="str">
            <v>UN</v>
          </cell>
        </row>
        <row r="7992">
          <cell r="A7992" t="str">
            <v>21.018.130-0</v>
          </cell>
          <cell r="B7992" t="str">
            <v>NUCLEO P/FIX. DE LUMINARIA TIPO PETALA, EM POSTE DE ACO OU CONCR., RETO, DE 15,00M. COLOC.</v>
          </cell>
          <cell r="C7992" t="str">
            <v>UN</v>
          </cell>
        </row>
        <row r="7993">
          <cell r="A7993" t="str">
            <v>21.018.135-0</v>
          </cell>
          <cell r="B7993" t="str">
            <v>NUCLEO P/FIX. DE LUMINARIA TIPO PETALA, EM POSTE DE ACO OU CONCR., RETO, DE 20,00M. COLOC.</v>
          </cell>
          <cell r="C7993" t="str">
            <v>UN</v>
          </cell>
        </row>
        <row r="7994">
          <cell r="A7994" t="str">
            <v>21.018.140-0</v>
          </cell>
          <cell r="B7994" t="str">
            <v>NUCLEO P/FIX. DE LUMINARIA TIPO PETALA, EM POSTE DE ACO OU CONCR., RETO, DE 30,00M. COLOC.</v>
          </cell>
          <cell r="C7994" t="str">
            <v>UN</v>
          </cell>
        </row>
        <row r="7995">
          <cell r="A7995" t="str">
            <v>21.018.158-0</v>
          </cell>
          <cell r="B7995" t="str">
            <v>1 CONDUTOR SINGELO EM LINHA DE DUTOS. COLOC.</v>
          </cell>
          <cell r="C7995" t="str">
            <v>M</v>
          </cell>
        </row>
        <row r="7996">
          <cell r="A7996" t="str">
            <v>21.018.159-0</v>
          </cell>
          <cell r="B7996" t="str">
            <v>2 CONDUTORES SINGELOS EM LINHA DE DUTOS. COLOC.</v>
          </cell>
          <cell r="C7996" t="str">
            <v>M</v>
          </cell>
        </row>
        <row r="7997">
          <cell r="A7997" t="str">
            <v>21.018.160-0</v>
          </cell>
          <cell r="B7997" t="str">
            <v>3 CONDUTORES SINGELOS EM LINHA DE DUTOS. COLOC.</v>
          </cell>
          <cell r="C7997" t="str">
            <v>M</v>
          </cell>
        </row>
        <row r="7998">
          <cell r="A7998" t="str">
            <v>21.018.161-0</v>
          </cell>
          <cell r="B7998" t="str">
            <v>4 CONDUTORES SINGELOS EM LINHA DE DUTOS. COLOC.</v>
          </cell>
          <cell r="C7998" t="str">
            <v>M</v>
          </cell>
        </row>
        <row r="7999">
          <cell r="A7999" t="str">
            <v>21.018.165-0</v>
          </cell>
          <cell r="B7999" t="str">
            <v>1 CABO BIFASICO EM LINHA DE DUTOS. COLOC.</v>
          </cell>
          <cell r="C7999" t="str">
            <v>M</v>
          </cell>
        </row>
        <row r="8000">
          <cell r="A8000" t="str">
            <v>21.018.168-0</v>
          </cell>
          <cell r="B8000" t="str">
            <v>1 CABO TRIFASICO EM LINHA DE DUTOS. COLOC.</v>
          </cell>
          <cell r="C8000" t="str">
            <v>M</v>
          </cell>
        </row>
        <row r="8001">
          <cell r="A8001" t="str">
            <v>21.018.169-0</v>
          </cell>
          <cell r="B8001" t="str">
            <v>ARAME DE FºGALV., SECAO 2MM2 (12AWG), EMBUCHADO C/PAPEL, EMLINHA DE DUTOS</v>
          </cell>
          <cell r="C8001" t="str">
            <v>M</v>
          </cell>
        </row>
        <row r="8002">
          <cell r="A8002" t="str">
            <v>21.018.999-0</v>
          </cell>
          <cell r="B8002" t="str">
            <v>FAMILIA 21.018INSTALACAO DE REDES COLOCACAO DE MATERIAIS</v>
          </cell>
          <cell r="C8002" t="str">
            <v>0</v>
          </cell>
        </row>
        <row r="8003">
          <cell r="A8003" t="str">
            <v>21.020.106-0</v>
          </cell>
          <cell r="B8003" t="str">
            <v>COMANDO DE CIRCUITO, PADRAO RIOLUZ. COLOC.</v>
          </cell>
          <cell r="C8003" t="str">
            <v>UN</v>
          </cell>
        </row>
        <row r="8004">
          <cell r="A8004" t="str">
            <v>21.020.107-0</v>
          </cell>
          <cell r="B8004" t="str">
            <v>CONDUITE FLEXIVEL, GALV., C/DIAM. DE 63MM (2.1/2"), P/ACAB.</v>
          </cell>
          <cell r="C8004" t="str">
            <v>M</v>
          </cell>
        </row>
        <row r="8005">
          <cell r="A8005" t="str">
            <v>21.020.999-0</v>
          </cell>
          <cell r="B8005" t="str">
            <v>FAMILIA 21.020COLOCACAO LUMINARIA REATOR E BRACO</v>
          </cell>
          <cell r="C8005" t="str">
            <v>0</v>
          </cell>
        </row>
        <row r="8006">
          <cell r="A8006" t="str">
            <v>21.023.010-0</v>
          </cell>
          <cell r="B8006" t="str">
            <v>GRAMPO PARALELO UNIVERSAL, DE ALUMINIO FUNDIDO OU ESTRUDADO,DE 2 PARAFUSOS, C/PASTA ANTIOXIDANTE</v>
          </cell>
          <cell r="C8006" t="str">
            <v>UN</v>
          </cell>
        </row>
        <row r="8007">
          <cell r="A8007" t="str">
            <v>21.023.018-0</v>
          </cell>
          <cell r="B8007" t="str">
            <v>LACO DE ROLDANA PRE-FORMADO, DE ACO RECOBERTO DE ALUMINIO, P/CABO DE ALUMINIO ENCAPADO, BITOLA 25MM2</v>
          </cell>
          <cell r="C8007" t="str">
            <v>UN</v>
          </cell>
        </row>
        <row r="8008">
          <cell r="A8008" t="str">
            <v>21.023.019-0</v>
          </cell>
          <cell r="B8008" t="str">
            <v>LACO DE ROLDANA PRE-FORMADO, DE ACO RECOBERTO DE ALUMINIO, P/CABO DE ALUMINIO NU, BITOLA 25MM2</v>
          </cell>
          <cell r="C8008" t="str">
            <v>UN</v>
          </cell>
        </row>
        <row r="8009">
          <cell r="A8009" t="str">
            <v>21.023.020-0</v>
          </cell>
          <cell r="B8009" t="str">
            <v>ALCA PRE-FORMADA DE DISTRIB., DE ACO RECOBERTO C/ALUMINIO, P/CABO ENCAPADO, BITOLA 25MM2</v>
          </cell>
          <cell r="C8009" t="str">
            <v>UN</v>
          </cell>
        </row>
        <row r="8010">
          <cell r="A8010" t="str">
            <v>21.023.021-0</v>
          </cell>
          <cell r="B8010" t="str">
            <v>ALCA PRE-FORMADA DE DISTRIB., DE ACO RECOBERTO C/ALUMINIO, P/CABO DE ALUMINIO NU, BITOLA 25MM2</v>
          </cell>
          <cell r="C8010" t="str">
            <v>UN</v>
          </cell>
        </row>
        <row r="8011">
          <cell r="A8011" t="str">
            <v>21.023.022-0</v>
          </cell>
          <cell r="B8011" t="str">
            <v>ALCA PRE-FORMADA, DE SERV., DE ACO RECOBERTO C/ALUMINIO ENCAPADO, BITOLA 25MM2</v>
          </cell>
          <cell r="C8011" t="str">
            <v>UN</v>
          </cell>
        </row>
        <row r="8012">
          <cell r="A8012" t="str">
            <v>21.023.023-0</v>
          </cell>
          <cell r="B8012" t="str">
            <v>ALCA PRE-FORMADA, DE SERV., DE ACO RECOBERTO C/ALUMINIO NU,BITOLA 25MM2</v>
          </cell>
          <cell r="C8012" t="str">
            <v>UN</v>
          </cell>
        </row>
        <row r="8013">
          <cell r="A8013" t="str">
            <v>21.023.025-0</v>
          </cell>
          <cell r="B8013" t="str">
            <v>CONECTOR DE PARAFUSO FUNDIDO EM LIGA DE COBRE</v>
          </cell>
          <cell r="C8013" t="str">
            <v>UN</v>
          </cell>
        </row>
        <row r="8014">
          <cell r="A8014" t="str">
            <v>21.023.999-0</v>
          </cell>
          <cell r="B8014" t="str">
            <v>FAMILIA 21.023CONECTORES</v>
          </cell>
        </row>
        <row r="8015">
          <cell r="A8015" t="str">
            <v>21.025.040-0</v>
          </cell>
          <cell r="B8015" t="str">
            <v>CAIXA DE LIGACAO, TIPO CONDULETE, DE ALUMINIO-SILICO, C/ENTRADA DE 1"</v>
          </cell>
          <cell r="C8015" t="str">
            <v>UN</v>
          </cell>
        </row>
        <row r="8016">
          <cell r="A8016" t="str">
            <v>21.025.041-0</v>
          </cell>
          <cell r="B8016" t="str">
            <v>CAIXA DE LIGACAO, TIPO CONDULETE, DE ALUMINIO-SILICO, C/ENTRADA DE 2"</v>
          </cell>
          <cell r="C8016" t="str">
            <v>UN</v>
          </cell>
        </row>
        <row r="8017">
          <cell r="A8017" t="str">
            <v>21.025.042-0</v>
          </cell>
          <cell r="B8017" t="str">
            <v>CAIXA DE LIGACAO, TIPO CONDULETE, DE ALUMINIO-SILICO, C/ENTRADA DE 3"</v>
          </cell>
          <cell r="C8017" t="str">
            <v>UN</v>
          </cell>
        </row>
        <row r="8018">
          <cell r="A8018" t="str">
            <v>21.025.999-0</v>
          </cell>
          <cell r="B8018" t="str">
            <v>FAMILIA 21.025CAIXA DE LIGACAO</v>
          </cell>
          <cell r="C8018" t="str">
            <v>0</v>
          </cell>
        </row>
        <row r="8019">
          <cell r="A8019" t="str">
            <v>21.030.016-0</v>
          </cell>
          <cell r="B8019" t="str">
            <v>PORTA-FUSIVEL, TIPO ROSCA, P/FUSIVEL DE VIDRO, ENVOLTO EM FITA ISOLANTE AUTOFUSAO</v>
          </cell>
          <cell r="C8019" t="str">
            <v>UN</v>
          </cell>
        </row>
        <row r="8020">
          <cell r="A8020" t="str">
            <v>21.030.017-0</v>
          </cell>
          <cell r="B8020" t="str">
            <v>PORTA-FUSIVEL TIPO ROSCA, P/FUSIVEL DE VIDRO, ENVOLTO EM FITA ISOLANTE AUTOFUSAO. INST.</v>
          </cell>
          <cell r="C8020" t="str">
            <v>UN</v>
          </cell>
        </row>
        <row r="8021">
          <cell r="A8021" t="str">
            <v>21.030.999-0</v>
          </cell>
          <cell r="B8021" t="str">
            <v>FAMILIA 21.030CAIXA HERMETICA</v>
          </cell>
        </row>
        <row r="8022">
          <cell r="A8022" t="str">
            <v>21.035.007-0</v>
          </cell>
          <cell r="B8022" t="str">
            <v>CAIXA HAND-HOLE EM ALVEN. DE TIJ. MACICO DE 7 X 10 X 20CM, PROJ. RIOLUZ, C/DIM. DE 0,40 X 0,40 X 0,60M</v>
          </cell>
          <cell r="C8022" t="str">
            <v>UN</v>
          </cell>
        </row>
        <row r="8023">
          <cell r="A8023" t="str">
            <v>21.035.008-0</v>
          </cell>
          <cell r="B8023" t="str">
            <v>CAIXA HAND-HOLE EM ALVEN. DE TIJ. MACICO DE 7 X 10 X 20CM, PROJ. RIOLUZ, C/DIM. DE 0,40 X 0,40 X 0,90M</v>
          </cell>
          <cell r="C8023" t="str">
            <v>UN</v>
          </cell>
        </row>
        <row r="8024">
          <cell r="A8024" t="str">
            <v>21.035.009-0</v>
          </cell>
          <cell r="B8024" t="str">
            <v>CAIXA HAND-HOLE, PRE-MOLD. EM ANEIS DE CONCR., PROJ. RIOLUZ,C/DIM. DE 0,60 X 0,30M</v>
          </cell>
          <cell r="C8024" t="str">
            <v>UN</v>
          </cell>
        </row>
        <row r="8025">
          <cell r="A8025" t="str">
            <v>21.035.010-0</v>
          </cell>
          <cell r="B8025" t="str">
            <v>CAIXA HAND-HOLE, PRE-MOLD. EM ANEIS DE CONCR., PROJ. RIOLUZ,C/DIM. DE 0,60 X 0,60M</v>
          </cell>
          <cell r="C8025" t="str">
            <v>UN</v>
          </cell>
        </row>
        <row r="8026">
          <cell r="A8026" t="str">
            <v>21.035.012-0</v>
          </cell>
          <cell r="B8026" t="str">
            <v>CAIXA HAND-HOLE, PRE-MOLD. EM ANEIS DE CONCR., PROJ. RIOLUZ,C/DIM. DE 0,60 X 0,90M</v>
          </cell>
          <cell r="C8026" t="str">
            <v>UN</v>
          </cell>
        </row>
        <row r="8027">
          <cell r="A8027" t="str">
            <v>21.035.015-0</v>
          </cell>
          <cell r="B8027" t="str">
            <v>TAMPAO ESPIRAL DE POLIETILENO DE ALTA DENSIDADE, DIAM. DE 50MM, P/TERMINACAO DE DUTOS, EM CX. HAND-HOLE</v>
          </cell>
          <cell r="C8027" t="str">
            <v>UN</v>
          </cell>
        </row>
        <row r="8028">
          <cell r="A8028" t="str">
            <v>21.035.016-0</v>
          </cell>
          <cell r="B8028" t="str">
            <v>TAMPAO ESPIRAL DE POLIETILENO DE ALTA DENSIDADE, DIAM. DE 75MM, P/TERMINACAO DE DUTOS, EM CX. HAND-HOLE</v>
          </cell>
          <cell r="C8028" t="str">
            <v>UN</v>
          </cell>
        </row>
        <row r="8029">
          <cell r="A8029" t="str">
            <v>21.035.017-0</v>
          </cell>
          <cell r="B8029" t="str">
            <v>TAMPAO ESPIRAL DE POLIETILENO DE ALTA DENSIDADE, DIAM. DE 100MM, P/TERMINACAO DE DUTOS, EM CX. HAND-HOLE</v>
          </cell>
          <cell r="C8029" t="str">
            <v>UN</v>
          </cell>
        </row>
        <row r="8030">
          <cell r="A8030" t="str">
            <v>21.035.999-0</v>
          </cell>
          <cell r="B8030" t="str">
            <v>FAMILIA 21.035CAIXA DE HAND-HOLE</v>
          </cell>
        </row>
        <row r="8031">
          <cell r="A8031" t="str">
            <v>21.040.999-0</v>
          </cell>
          <cell r="B8031" t="str">
            <v>FAMILIA 21.040INST.FORN.CORDOALHA ACO</v>
          </cell>
        </row>
        <row r="8032">
          <cell r="A8032" t="str">
            <v>21.050.999-0</v>
          </cell>
          <cell r="B8032" t="str">
            <v>FAMILIA 21.050ALUGUEL DE ANDAIME TUBULAR</v>
          </cell>
        </row>
        <row r="8033">
          <cell r="A8033" t="str">
            <v>21.090.999-0</v>
          </cell>
          <cell r="B8033" t="str">
            <v>INDICE DA FAMILIA</v>
          </cell>
        </row>
        <row r="8034">
          <cell r="A8034" t="str">
            <v>21.100.021-0</v>
          </cell>
          <cell r="B8034" t="str">
            <v>SERVICO DE APOIO AS INSTAL.REQUERIDAS A EMPREITEIRA, SENDO 1ASSISTENTE TECNICO P/CADA 3 TURMAS NO MINIMO OU 4 NO MAXIMO</v>
          </cell>
          <cell r="C8034" t="str">
            <v>H</v>
          </cell>
        </row>
        <row r="8035">
          <cell r="A8035" t="str">
            <v>21.100.030-0</v>
          </cell>
          <cell r="B8035" t="str">
            <v>SERVICO DE APOIO AS INSTAL. REQUERIDAS A EMPREITEIRA, SENDO1 MONTADOR ELETROMECANICO OU ELETRICISTA, HORARIO DIURNO</v>
          </cell>
          <cell r="C8035" t="str">
            <v>H</v>
          </cell>
        </row>
        <row r="8036">
          <cell r="A8036" t="str">
            <v>21.100.031-0</v>
          </cell>
          <cell r="B8036" t="str">
            <v>SERVICO DE APOIO AS INSTAL. REQUERIDAS A EMPREITEIRA, SENDO1 MONTADOR ELETROMECANICO OU ELETRICISTA, HORARIO NOTURNO</v>
          </cell>
          <cell r="C8036" t="str">
            <v>H</v>
          </cell>
        </row>
        <row r="8037">
          <cell r="A8037" t="str">
            <v>21.100.040-0</v>
          </cell>
          <cell r="B8037" t="str">
            <v>SERVICO DE APOIO AS INSTAL. REQUERIDAS A EMPREITEIRA, SENDO2 MONTADORES ELETROMECANICOS, HORARIO DIURNO</v>
          </cell>
          <cell r="C8037" t="str">
            <v>H</v>
          </cell>
        </row>
        <row r="8038">
          <cell r="A8038" t="str">
            <v>21.100.041-0</v>
          </cell>
          <cell r="B8038" t="str">
            <v>SERVICO DE APOIO AS INSTAL. REQUERIDAS A EMPREITEIRA, SENDO2 MONTADORES ELETROMECANICOS, HORARIO NOTURNO</v>
          </cell>
          <cell r="C8038" t="str">
            <v>H</v>
          </cell>
        </row>
        <row r="8039">
          <cell r="A8039" t="str">
            <v>21.100.060-0</v>
          </cell>
          <cell r="B8039" t="str">
            <v>SERVICO DE APOIO AS INSTAL. REQUERIDAS A EMPREITEIRA, SENDO1 OPERADOR DE COMUNICACAO, HORARIO DIURNO</v>
          </cell>
          <cell r="C8039" t="str">
            <v>H</v>
          </cell>
        </row>
        <row r="8040">
          <cell r="A8040" t="str">
            <v>21.100.100-0</v>
          </cell>
          <cell r="B8040" t="str">
            <v>SERVICO DE APOIO AS INSTAL. REQUERIDAS A EMPREITEIRA, SENDO1 ENCARREGADO, HORARIO DIURNO</v>
          </cell>
          <cell r="C8040" t="str">
            <v>H</v>
          </cell>
        </row>
        <row r="8041">
          <cell r="A8041" t="str">
            <v>21.100.101-0</v>
          </cell>
          <cell r="B8041" t="str">
            <v>SERVICO DE APOIO AS INSTAL. REQUERIDAS A EMPREITEIRA, SENDO1 ENCARREGADO, HORARIO NOTURNO</v>
          </cell>
          <cell r="C8041" t="str">
            <v>H</v>
          </cell>
        </row>
        <row r="8042">
          <cell r="A8042" t="str">
            <v>21.100.120-0</v>
          </cell>
          <cell r="B8042" t="str">
            <v>SERVICO DE MANUT. DE ILUMINACAO PUBL. EM POSTE C/ALT. DE MONTAGEM ATE 12,00M (EXCL.), HORARIO DIURNO</v>
          </cell>
          <cell r="C8042" t="str">
            <v>H</v>
          </cell>
        </row>
        <row r="8043">
          <cell r="A8043" t="str">
            <v>21.100.121-0</v>
          </cell>
          <cell r="B8043" t="str">
            <v>SERVICO DE MANUT. DE ILUMINACAO PUBL., EM POSTE C/ALT. DE MONTAGEM ATE 12,00M (EXCL.), HORARIO NOTURNO</v>
          </cell>
          <cell r="C8043" t="str">
            <v>H</v>
          </cell>
        </row>
        <row r="8044">
          <cell r="A8044" t="str">
            <v>21.100.122-0</v>
          </cell>
          <cell r="B8044" t="str">
            <v>SERVICO DE MANUT. DE ILUMINACAO PUBL., SENDO A TURMA DE REPAROS COMPOSTA DE 1 MONTADOR E 1 AJUDANTE, HORARIO DIURNO</v>
          </cell>
          <cell r="C8044" t="str">
            <v>H</v>
          </cell>
        </row>
        <row r="8045">
          <cell r="A8045" t="str">
            <v>21.100.123-0</v>
          </cell>
          <cell r="B8045" t="str">
            <v>SERVICO DE MANUT. DE ILUMINACAO PUBL., SENDO A TURMA DE REPAROS COMPOSTA DE 1 MONTADOR E 1 AJUDANTE, HORARIO NOTURNO</v>
          </cell>
          <cell r="C8045" t="str">
            <v>H</v>
          </cell>
        </row>
        <row r="8046">
          <cell r="A8046" t="str">
            <v>21.100.125-0</v>
          </cell>
          <cell r="B8046" t="str">
            <v>SERVICO DE MANUT. DE ILUMINACAO PUBL., SENDO A TURMA DE REPAROS COMPOSTA DE 1 MONTADOR E 2 AJUDANTES, HORARIO DIURNO</v>
          </cell>
          <cell r="C8046" t="str">
            <v>H</v>
          </cell>
        </row>
        <row r="8047">
          <cell r="A8047" t="str">
            <v>21.100.126-0</v>
          </cell>
          <cell r="B8047" t="str">
            <v>SERVICO DE MANUT. DE ILUMINACAO PUBL., SENDO A TURMA DE REPAROS COMPOSTA DE 1 MONTADOR E 2 AJUDANTES, HORARIO NOTURNO</v>
          </cell>
          <cell r="C8047" t="str">
            <v>H</v>
          </cell>
        </row>
        <row r="8048">
          <cell r="A8048" t="str">
            <v>21.100.130-0</v>
          </cell>
          <cell r="B8048" t="str">
            <v>SERVICO DE MANUT. DE ILUMINACAO PUBL. EM POSTE C/ALT. DE MONTAGEM DE 12,00M (INCL.) ATE 30,00M (INCL.), HORARIO DIURNO</v>
          </cell>
          <cell r="C8048" t="str">
            <v>H</v>
          </cell>
        </row>
        <row r="8049">
          <cell r="A8049" t="str">
            <v>21.100.135-0</v>
          </cell>
          <cell r="B8049" t="str">
            <v>SERVICO DE MANUT. DE ILUMINACAO PUBL., SENDO A TURMA DE REPAROS COMPOSTA DE 1 MONTADOR E 5 AJUDANTES</v>
          </cell>
          <cell r="C8049" t="str">
            <v>H</v>
          </cell>
        </row>
        <row r="8050">
          <cell r="A8050" t="str">
            <v>21.100.140-0</v>
          </cell>
          <cell r="B8050" t="str">
            <v>SERVICO DE MANUT. DE ILUMINACAO PUBL. NO PARQUE DO FLAMENGO,C/UTILIZACAO DE ANDAIME</v>
          </cell>
          <cell r="C8050" t="str">
            <v>H</v>
          </cell>
        </row>
        <row r="8051">
          <cell r="A8051" t="str">
            <v>21.100.145-0</v>
          </cell>
          <cell r="B8051" t="str">
            <v>SERVICO DE MANUT.DE ILUMINACAO PUBL.NO PARQUE DO FLAMENGO, SENDO A TURMA DE REPAROS COMPOSTA DE 1 MONTADOR E 9 AJUDANTES</v>
          </cell>
          <cell r="C8051" t="str">
            <v>H</v>
          </cell>
        </row>
        <row r="8052">
          <cell r="A8052" t="str">
            <v>21.100.160-0</v>
          </cell>
          <cell r="B8052" t="str">
            <v>SERVICO DE APOIO AS INSTAL. REQUERIDAS A EMPREITEIRA, SENDO1 ESCRITURARIO, HORARIO DIURNO</v>
          </cell>
          <cell r="C8052" t="str">
            <v>H</v>
          </cell>
        </row>
        <row r="8053">
          <cell r="A8053" t="str">
            <v>21.100.170-0</v>
          </cell>
          <cell r="B8053" t="str">
            <v>SERVICO DE APOIO AS INSTAL. REQUERIDAS A EMPREITEIRA, SENDO1 DATILOGRAFO, HORARIO DIURNO</v>
          </cell>
          <cell r="C8053" t="str">
            <v>H</v>
          </cell>
        </row>
        <row r="8054">
          <cell r="A8054" t="str">
            <v>21.100.190-0</v>
          </cell>
          <cell r="B8054" t="str">
            <v>SERVICO DE APOIO AS INSTAL. REQUERIDAS A EMPREITEIRA, SENDO1 ALMOXARIFE E 3 AJUDANTES DE MONTADOR, HORARIO DIURNO</v>
          </cell>
          <cell r="C8054" t="str">
            <v>H</v>
          </cell>
        </row>
        <row r="8055">
          <cell r="A8055" t="str">
            <v>21.100.250-0</v>
          </cell>
          <cell r="B8055" t="str">
            <v>SERVICO DE APOIO AS INSTAL. REQUERIDAS A EMPREITEIRA, SENDO1 MOTORISTA, HORARIO DIURNO</v>
          </cell>
          <cell r="C8055" t="str">
            <v>H</v>
          </cell>
        </row>
        <row r="8056">
          <cell r="A8056" t="str">
            <v>21.100.251-0</v>
          </cell>
          <cell r="B8056" t="str">
            <v>SERVICO DE APOIO AS INSTAL. REQUERIDAS A EMPREITEIRA, SENDO1 MOTORISTA, HORARIO NOTURNO</v>
          </cell>
          <cell r="C8056" t="str">
            <v>H</v>
          </cell>
        </row>
        <row r="8057">
          <cell r="A8057" t="str">
            <v>21.100.300-0</v>
          </cell>
          <cell r="B8057" t="str">
            <v>SERVICO DE APOIO AS INSTAL. REQUERIDAS A EMPREITEIRA, SENDOMOTORISTA E OPERADOR DE MUNCK, HORARIO DIURNO</v>
          </cell>
          <cell r="C8057" t="str">
            <v>H</v>
          </cell>
        </row>
        <row r="8058">
          <cell r="A8058" t="str">
            <v>21.100.301-0</v>
          </cell>
          <cell r="B8058" t="str">
            <v>SERVICO DE APOIO AS INSTAL. REQUERIDAS A EMPREITEIRA, SENDOMOTORISTA E OPERADOR DE MUNCK, HORARIO NOTURNO</v>
          </cell>
          <cell r="C8058" t="str">
            <v>H</v>
          </cell>
        </row>
        <row r="8059">
          <cell r="A8059" t="str">
            <v>21.100.999-0</v>
          </cell>
          <cell r="B8059" t="str">
            <v>FAMILIA 21.100MANUTENCAO-TURMAS</v>
          </cell>
        </row>
        <row r="8060">
          <cell r="A8060" t="str">
            <v>21.101.010-0</v>
          </cell>
          <cell r="B8060" t="str">
            <v>SERVICO DE APOIO AS INSTAL. REQUERIDAS A EMPREITEIRA, SENDO1 ENGENHEIRO ELETRICISTA C/ 4 ANOS DE EXPERIENCIA NO SERV.</v>
          </cell>
          <cell r="C8060" t="str">
            <v>H</v>
          </cell>
        </row>
        <row r="8061">
          <cell r="A8061" t="str">
            <v>21.101.999-0</v>
          </cell>
          <cell r="B8061" t="str">
            <v>FAMILIA 21.101MANUTENCAO-TURMA TECNICA-ENG.</v>
          </cell>
        </row>
        <row r="8062">
          <cell r="A8062" t="str">
            <v>21.102.010-0</v>
          </cell>
          <cell r="B8062" t="str">
            <v>SERVICO DE APOIO AS INSTAL.REQUERIDAS A EMPREITEIRA, SENDO 1ASSISTENTE TECNICO P/CADA 3 TURMAS NO MINIMO OU 4 NO MAXIMO</v>
          </cell>
          <cell r="C8062" t="str">
            <v>H</v>
          </cell>
        </row>
        <row r="8063">
          <cell r="A8063" t="str">
            <v>21.102.999-0</v>
          </cell>
          <cell r="B8063" t="str">
            <v>INDICE DA FAMILIA</v>
          </cell>
        </row>
        <row r="8064">
          <cell r="A8064" t="str">
            <v>21.103.010-0</v>
          </cell>
          <cell r="B8064" t="str">
            <v>SERVICO DE APOIO AS INSTAL. REQUERIDAS A EMPREITEIRA, SENDO1 ELETROTECNICO C/ NO MINIMO 4 ANOS DE EXPERIENCIA NO SERV.</v>
          </cell>
          <cell r="C8064" t="str">
            <v>H</v>
          </cell>
        </row>
        <row r="8065">
          <cell r="A8065" t="str">
            <v>21.103.999-0</v>
          </cell>
          <cell r="B8065" t="str">
            <v>FAMILIA 21.103.MANUTENCAO TURMA TECNICA ELETROTECNICO</v>
          </cell>
          <cell r="C8065" t="str">
            <v>APR</v>
          </cell>
        </row>
        <row r="8066">
          <cell r="A8066" t="str">
            <v>CATEGORIA 22 - REFLORESTAMENTO E EXPLORAÇÃO FLORESTAL</v>
          </cell>
        </row>
        <row r="8068">
          <cell r="A8068" t="str">
            <v>22.005.005-0</v>
          </cell>
          <cell r="B8068" t="str">
            <v>EXTRACAO E TRANSP. DE TERRA P/SUBSTRATO, P/PRODUCAO DE MUDAS. CUSTO P/CADA 100 UN</v>
          </cell>
          <cell r="C8068" t="str">
            <v>UN</v>
          </cell>
        </row>
        <row r="8069">
          <cell r="A8069" t="str">
            <v>22.005.015-0</v>
          </cell>
          <cell r="B8069" t="str">
            <v>PENEIRAMENTO E MIST. DE TERRA P/PRODUCAO DE MUDAS. CUSTO P/CADA 100 UN</v>
          </cell>
          <cell r="C8069" t="str">
            <v>UN</v>
          </cell>
        </row>
        <row r="8070">
          <cell r="A8070" t="str">
            <v>22.005.020-0</v>
          </cell>
          <cell r="B8070" t="str">
            <v>DESINFECCAO E ADUBACAO DA TERRA DE SUBSTRATO, P/PRODUCAO DEMUDAS. CUSTO P/CADA 100 UN</v>
          </cell>
          <cell r="C8070" t="str">
            <v>UN</v>
          </cell>
        </row>
        <row r="8071">
          <cell r="A8071" t="str">
            <v>22.005.025-0</v>
          </cell>
          <cell r="B8071" t="str">
            <v>ENCHIMENTO DE SACOS PLAST., P/PRODUCAO DE MUDAS. CUSTO P/CADA 100 UN</v>
          </cell>
          <cell r="C8071" t="str">
            <v>UN</v>
          </cell>
        </row>
        <row r="8072">
          <cell r="A8072" t="str">
            <v>22.005.030-0</v>
          </cell>
          <cell r="B8072" t="str">
            <v>PREPARO DE CANTEIRO P/PRODUCAO DE MUDAS. CUSTO P/CADA 100 UN</v>
          </cell>
          <cell r="C8072" t="str">
            <v>UN</v>
          </cell>
        </row>
        <row r="8073">
          <cell r="A8073" t="str">
            <v>22.005.035-0</v>
          </cell>
          <cell r="B8073" t="str">
            <v>ENCANTEIRAMEMTO DE SACOS PLAST., P/PRODUCAO DE MUDAS NATIVAS. CUSTO P/CADA 100 UN</v>
          </cell>
          <cell r="C8073" t="str">
            <v>UN</v>
          </cell>
        </row>
        <row r="8074">
          <cell r="A8074" t="str">
            <v>22.005.040-0</v>
          </cell>
          <cell r="B8074" t="str">
            <v>SEMEADURA EM SACOS PLAST. ATRAVES DE SERINGA. CUSTO P/CADA 100 UN</v>
          </cell>
          <cell r="C8074" t="str">
            <v>UN</v>
          </cell>
        </row>
        <row r="8075">
          <cell r="A8075" t="str">
            <v>22.005.045-0</v>
          </cell>
          <cell r="B8075" t="str">
            <v>REPICAGEM E DESBASTE DE MUDAS. CUSTO P/CADA 100 UN</v>
          </cell>
          <cell r="C8075" t="str">
            <v>UN</v>
          </cell>
        </row>
        <row r="8076">
          <cell r="A8076" t="str">
            <v>22.005.050-0</v>
          </cell>
          <cell r="B8076" t="str">
            <v>IRRIGACAO DE MUDAS C/USO DE MANGUEIRA. CUSTO P/CADA 100 UN</v>
          </cell>
          <cell r="C8076" t="str">
            <v>UN</v>
          </cell>
        </row>
        <row r="8077">
          <cell r="A8077" t="str">
            <v>22.005.055-0</v>
          </cell>
          <cell r="B8077" t="str">
            <v>CAPINA MANUAL, REMOCAO E SELECAO DE MUDAS. CUSTO P/CADA 100UN</v>
          </cell>
          <cell r="C8077" t="str">
            <v>UN</v>
          </cell>
        </row>
        <row r="8078">
          <cell r="A8078" t="str">
            <v>22.005.060-0</v>
          </cell>
          <cell r="B8078" t="str">
            <v>APLICACAO DE DEFENSIVOS, EXCL. ESTE, EM MUDAS. CUSTO P/CADA100 UN</v>
          </cell>
          <cell r="C8078" t="str">
            <v>UN</v>
          </cell>
        </row>
        <row r="8079">
          <cell r="A8079" t="str">
            <v>22.005.999-0</v>
          </cell>
          <cell r="B8079" t="str">
            <v>FAMILIA 22.005</v>
          </cell>
        </row>
        <row r="8080">
          <cell r="A8080" t="str">
            <v>22.010.010-0</v>
          </cell>
          <cell r="B8080" t="str">
            <v>MUDAS NATIVAS ATE 1,00M DE ALT.</v>
          </cell>
          <cell r="C8080" t="str">
            <v>UN</v>
          </cell>
        </row>
        <row r="8081">
          <cell r="A8081" t="str">
            <v>22.010.015-0</v>
          </cell>
          <cell r="B8081" t="str">
            <v>MUDAS EXOTICAS (EUCALIPTO), ATE 0,30M DE ALT.</v>
          </cell>
          <cell r="C8081" t="str">
            <v>UN</v>
          </cell>
        </row>
        <row r="8082">
          <cell r="A8082" t="str">
            <v>22.010.020-0</v>
          </cell>
          <cell r="B8082" t="str">
            <v>MUDAS EXOTICAS (PINUS), ATE 0,30M DE ALT.</v>
          </cell>
          <cell r="C8082" t="str">
            <v>UN</v>
          </cell>
        </row>
        <row r="8083">
          <cell r="A8083" t="str">
            <v>22.010.999-0</v>
          </cell>
          <cell r="B8083" t="str">
            <v>FAMILIA 22.010</v>
          </cell>
        </row>
        <row r="8084">
          <cell r="A8084" t="str">
            <v>22.013.005-0</v>
          </cell>
          <cell r="B8084" t="str">
            <v>CONSTRUCAO MANUAL DE ACEIROS E TRILHAS</v>
          </cell>
          <cell r="C8084" t="str">
            <v>M2</v>
          </cell>
        </row>
        <row r="8085">
          <cell r="A8085" t="str">
            <v>22.013.010-0</v>
          </cell>
          <cell r="B8085" t="str">
            <v>ROCADA MANUAL DE VEG. DENSA, C/FOICE</v>
          </cell>
          <cell r="C8085" t="str">
            <v>HA</v>
          </cell>
        </row>
        <row r="8086">
          <cell r="A8086" t="str">
            <v>22.013.015-0</v>
          </cell>
          <cell r="B8086" t="str">
            <v>ROCADA MANUAL DE VEG. LEVE C/FOICE</v>
          </cell>
          <cell r="C8086" t="str">
            <v>HA</v>
          </cell>
        </row>
        <row r="8087">
          <cell r="A8087" t="str">
            <v>22.013.020-0</v>
          </cell>
          <cell r="B8087" t="str">
            <v>DESTOCA C/ENXADAO</v>
          </cell>
          <cell r="C8087" t="str">
            <v>HA</v>
          </cell>
        </row>
        <row r="8088">
          <cell r="A8088" t="str">
            <v>22.013.025-0</v>
          </cell>
          <cell r="B8088" t="str">
            <v>ENLEIRAMENTO MANUAL DE VEG.</v>
          </cell>
          <cell r="C8088" t="str">
            <v>HA</v>
          </cell>
        </row>
        <row r="8089">
          <cell r="A8089" t="str">
            <v>22.013.030-0</v>
          </cell>
          <cell r="B8089" t="str">
            <v>QUEIMA DE VEG.</v>
          </cell>
          <cell r="C8089" t="str">
            <v>HA</v>
          </cell>
        </row>
        <row r="8090">
          <cell r="A8090" t="str">
            <v>22.013.999-0</v>
          </cell>
          <cell r="B8090" t="str">
            <v>FAMILIA 22.013</v>
          </cell>
        </row>
        <row r="8091">
          <cell r="A8091" t="str">
            <v>22.016.005-0</v>
          </cell>
          <cell r="B8091" t="str">
            <v>CONSTRUCAO DE ESTRADAS DE CIRCULACAO, C/TRATOR DE ESTEIRAS</v>
          </cell>
          <cell r="C8091" t="str">
            <v>HA</v>
          </cell>
        </row>
        <row r="8092">
          <cell r="A8092" t="str">
            <v>22.016.010-0</v>
          </cell>
          <cell r="B8092" t="str">
            <v>ROCADO DE VEG. C/ROCADEIRA COSTAL MOTORIZADA</v>
          </cell>
          <cell r="C8092" t="str">
            <v>HA</v>
          </cell>
        </row>
        <row r="8093">
          <cell r="A8093" t="str">
            <v>22.016.015-0</v>
          </cell>
          <cell r="B8093" t="str">
            <v>ROCADO DE VEG. C/TRATOR DE PNEUS E ROCADEIRA</v>
          </cell>
          <cell r="C8093" t="str">
            <v>HA</v>
          </cell>
        </row>
        <row r="8094">
          <cell r="A8094" t="str">
            <v>22.016.020-0</v>
          </cell>
          <cell r="B8094" t="str">
            <v>ENLEIRAMENTO MEC. DE VEG. C/TRATOR DE ESTEIRAS</v>
          </cell>
          <cell r="C8094" t="str">
            <v>HA</v>
          </cell>
        </row>
        <row r="8095">
          <cell r="A8095" t="str">
            <v>22.016.025-0</v>
          </cell>
          <cell r="B8095" t="str">
            <v>ARACAO DO SOLO A 20CM DE PROF. C/TRATOR DE PNEUS E ARADO DEDISCO</v>
          </cell>
          <cell r="C8095" t="str">
            <v>HA</v>
          </cell>
        </row>
        <row r="8096">
          <cell r="A8096" t="str">
            <v>22.016.030-0</v>
          </cell>
          <cell r="B8096" t="str">
            <v>GRADEACAO DO SOLO C/TRATOR DE PNEUS E GRADE DE DISCOS</v>
          </cell>
          <cell r="C8096" t="str">
            <v>HA</v>
          </cell>
        </row>
        <row r="8097">
          <cell r="A8097" t="str">
            <v>22.016.999-0</v>
          </cell>
          <cell r="B8097" t="str">
            <v>FAMILIA 22.016</v>
          </cell>
        </row>
        <row r="8098">
          <cell r="A8098" t="str">
            <v>22.020.005-0</v>
          </cell>
          <cell r="B8098" t="str">
            <v>PREPARO DE PIQUETES DE BAMBU DE 1,00M DE ALT., P/ALINHAMENTOE MARCACAO DE COVAS. CUSTO P/CADA 100 UN</v>
          </cell>
          <cell r="C8098" t="str">
            <v>UN</v>
          </cell>
        </row>
        <row r="8099">
          <cell r="A8099" t="str">
            <v>22.020.010-0</v>
          </cell>
          <cell r="B8099" t="str">
            <v>ALINHAMENTO E MARCACAO DE COVAS</v>
          </cell>
          <cell r="C8099" t="str">
            <v>HA</v>
          </cell>
        </row>
        <row r="8100">
          <cell r="A8100" t="str">
            <v>22.020.015-0</v>
          </cell>
          <cell r="B8100" t="str">
            <v>ABERTURA OU CAPINA DE FAIXAS DE 1,00M DE LARG.</v>
          </cell>
          <cell r="C8100" t="str">
            <v>M2</v>
          </cell>
        </row>
        <row r="8101">
          <cell r="A8101" t="str">
            <v>22.020.020-0</v>
          </cell>
          <cell r="B8101" t="str">
            <v>ABERTURA DE COVAS DE 0,40 X 0,40 X 0,40M. CUSTO P/CADA 100 UN</v>
          </cell>
          <cell r="C8101" t="str">
            <v>UN</v>
          </cell>
        </row>
        <row r="8102">
          <cell r="A8102" t="str">
            <v>22.020.025-0</v>
          </cell>
          <cell r="B8102" t="str">
            <v>ABERTURA DE COVAS DE 0,30 X 0,30 X 0,30M. CUSTO P/CADA 100 UN</v>
          </cell>
          <cell r="C8102" t="str">
            <v>UN</v>
          </cell>
        </row>
        <row r="8103">
          <cell r="A8103" t="str">
            <v>22.020.030-0</v>
          </cell>
          <cell r="B8103" t="str">
            <v>DISTRIBUICAO DE MUDAS EXOTICAS. CUSTO P/CADA 100 UN</v>
          </cell>
          <cell r="C8103" t="str">
            <v>UN</v>
          </cell>
        </row>
        <row r="8104">
          <cell r="A8104" t="str">
            <v>22.020.035-0</v>
          </cell>
          <cell r="B8104" t="str">
            <v>DISTRIBUICAO DE MUDAS NATIVAS. CUSTO P/CADA 100 UN</v>
          </cell>
          <cell r="C8104" t="str">
            <v>UN</v>
          </cell>
        </row>
        <row r="8105">
          <cell r="A8105" t="str">
            <v>22.020.040-0</v>
          </cell>
          <cell r="B8105" t="str">
            <v>PLANTIO DE MUDAS EXOTICAS, ATE 0,30M DE ALT., C/TUBETES, EXCL. MUDAS. CUSTO P/CADA 100 UN</v>
          </cell>
          <cell r="C8105" t="str">
            <v>UN</v>
          </cell>
        </row>
        <row r="8106">
          <cell r="A8106" t="str">
            <v>22.020.045-0</v>
          </cell>
          <cell r="B8106" t="str">
            <v>PLANTIO DE MUDAS EXOTICAS, ATE 0,30M DE ALT., EM SACOS PLAST., EXCL. MUDAS. CUSTO P/CADA 100 UN</v>
          </cell>
          <cell r="C8106" t="str">
            <v>UN</v>
          </cell>
        </row>
        <row r="8107">
          <cell r="A8107" t="str">
            <v>22.020.050-0</v>
          </cell>
          <cell r="B8107" t="str">
            <v>PLANTIO DE MUDAS NATIVAS, ATE 1,00M DE ALT., EXCL. MUDAS. CUSTO P/CADA 100 UN</v>
          </cell>
          <cell r="C8107" t="str">
            <v>UN</v>
          </cell>
        </row>
        <row r="8108">
          <cell r="A8108" t="str">
            <v>22.020.055-0</v>
          </cell>
          <cell r="B8108" t="str">
            <v>COLOCACAO DE COBERTURA MORTA (MULCH), AO REDOR DAS PLANTAS</v>
          </cell>
          <cell r="C8108" t="str">
            <v>HA</v>
          </cell>
        </row>
        <row r="8109">
          <cell r="A8109" t="str">
            <v>22.020.060-0</v>
          </cell>
          <cell r="B8109" t="str">
            <v>TRANSPORTE DE MAT. ENCOSTA ACIMA, SERV. MANUAL</v>
          </cell>
          <cell r="C8109" t="str">
            <v>TXDAM</v>
          </cell>
        </row>
        <row r="8110">
          <cell r="A8110" t="str">
            <v>22.020.999-0</v>
          </cell>
          <cell r="B8110" t="str">
            <v>FAMILIA 22.020</v>
          </cell>
        </row>
        <row r="8111">
          <cell r="A8111" t="str">
            <v>22.025.005-0</v>
          </cell>
          <cell r="B8111" t="str">
            <v>APLICACAO DE FORMICIDA GRANULADO</v>
          </cell>
          <cell r="C8111" t="str">
            <v>HA</v>
          </cell>
        </row>
        <row r="8112">
          <cell r="A8112" t="str">
            <v>22.025.010-0</v>
          </cell>
          <cell r="B8112" t="str">
            <v>APLICACAO DE HERBICIDA ROUND UP</v>
          </cell>
          <cell r="C8112" t="str">
            <v>HA</v>
          </cell>
        </row>
        <row r="8113">
          <cell r="A8113" t="str">
            <v>22.025.015-0</v>
          </cell>
          <cell r="B8113" t="str">
            <v>CAPINA QUIMICA C/HERBICIDA EM FAIXAS</v>
          </cell>
          <cell r="C8113" t="str">
            <v>HA</v>
          </cell>
        </row>
        <row r="8114">
          <cell r="A8114" t="str">
            <v>22.025.999-0</v>
          </cell>
          <cell r="B8114" t="str">
            <v>FAMILIA 22.025</v>
          </cell>
        </row>
        <row r="8115">
          <cell r="A8115" t="str">
            <v>22.026.010-0</v>
          </cell>
          <cell r="B8115" t="str">
            <v>APLICACAO DE CALCARIO DOLOMITICO NO SOLO, P/COVA</v>
          </cell>
          <cell r="C8115" t="str">
            <v>UN</v>
          </cell>
        </row>
        <row r="8116">
          <cell r="A8116" t="str">
            <v>22.026.999-0</v>
          </cell>
          <cell r="B8116" t="str">
            <v>FAMILIA 22.026</v>
          </cell>
        </row>
        <row r="8117">
          <cell r="A8117" t="str">
            <v>22.028.005-0</v>
          </cell>
          <cell r="B8117" t="str">
            <v>APLICACAO DE ADUBO ORGANICO P/MUDAS NATIVAS, P/COVA</v>
          </cell>
          <cell r="C8117" t="str">
            <v>UN</v>
          </cell>
        </row>
        <row r="8118">
          <cell r="A8118" t="str">
            <v>22.028.010-0</v>
          </cell>
          <cell r="B8118" t="str">
            <v>APLICACAO DE ADUBO QUIMICO SUPERFOSFATO SIMPLES, P/MUDAS NATIVAS, P/COVA</v>
          </cell>
          <cell r="C8118" t="str">
            <v>UN</v>
          </cell>
        </row>
        <row r="8119">
          <cell r="A8119" t="str">
            <v>22.028.015-0</v>
          </cell>
          <cell r="B8119" t="str">
            <v>APLICACAO DE ADUBO QUIMICO (N.P.K.) 6:30:6, P/MUDAS EXOTICAS, P/COVA</v>
          </cell>
          <cell r="C8119" t="str">
            <v>UN</v>
          </cell>
        </row>
        <row r="8120">
          <cell r="A8120" t="str">
            <v>22.028.020-0</v>
          </cell>
          <cell r="B8120" t="str">
            <v>APLICACAO DE ADUBO, CLORETO DE POTASSIO E SULFATO DE AMONIOEM COBERT., P/COVA</v>
          </cell>
          <cell r="C8120" t="str">
            <v>UN</v>
          </cell>
        </row>
        <row r="8121">
          <cell r="A8121" t="str">
            <v>22.028.025-0</v>
          </cell>
          <cell r="B8121" t="str">
            <v>APLICACAO DE ADUBO, EXCL. O FORN., CUSTO P/CADA 100 COVAS</v>
          </cell>
          <cell r="C8121" t="str">
            <v>UN</v>
          </cell>
        </row>
        <row r="8122">
          <cell r="A8122" t="str">
            <v>22.028.999-0</v>
          </cell>
          <cell r="B8122" t="str">
            <v>FAMILIA 22.028</v>
          </cell>
        </row>
        <row r="8123">
          <cell r="A8123" t="str">
            <v>22.030.010-0</v>
          </cell>
          <cell r="B8123" t="str">
            <v>COROAMENTO DE PLANTAS C/DIAM. DE 1,00M, CUSTO P/CADA 100 UN</v>
          </cell>
          <cell r="C8123" t="str">
            <v>UN</v>
          </cell>
        </row>
        <row r="8124">
          <cell r="A8124" t="str">
            <v>22.030.015-0</v>
          </cell>
          <cell r="B8124" t="str">
            <v>MANUTENCAO DE ACEIROS</v>
          </cell>
          <cell r="C8124" t="str">
            <v>M2</v>
          </cell>
        </row>
        <row r="8125">
          <cell r="A8125" t="str">
            <v>22.030.999-0</v>
          </cell>
          <cell r="B8125" t="str">
            <v>FAMILIA 22.030</v>
          </cell>
        </row>
        <row r="8126">
          <cell r="A8126" t="str">
            <v>22.040.005-0</v>
          </cell>
          <cell r="B8126" t="str">
            <v>ABATE DE ARVORES C/MACHADO. CUSTO P/CADA 100 UN</v>
          </cell>
          <cell r="C8126" t="str">
            <v>UN</v>
          </cell>
        </row>
        <row r="8127">
          <cell r="A8127" t="str">
            <v>22.040.010-0</v>
          </cell>
          <cell r="B8127" t="str">
            <v>DESGALHAMENTO C/MACHADO. CUSTO P/CADA 100 UN</v>
          </cell>
          <cell r="C8127" t="str">
            <v>UN</v>
          </cell>
        </row>
        <row r="8128">
          <cell r="A8128" t="str">
            <v>22.040.015-0</v>
          </cell>
          <cell r="B8128" t="str">
            <v>TORAGEM C/MACHADO (TORETE DE 1,20M). CUSTO P/CADA 100 UN</v>
          </cell>
          <cell r="C8128" t="str">
            <v>UN</v>
          </cell>
        </row>
        <row r="8129">
          <cell r="A8129" t="str">
            <v>22.040.020-0</v>
          </cell>
          <cell r="B8129" t="str">
            <v>ABATER, DESGALHAR E TORAR C/MACHADO, S/EMPILHAR</v>
          </cell>
          <cell r="C8129" t="str">
            <v>ST</v>
          </cell>
        </row>
        <row r="8130">
          <cell r="A8130" t="str">
            <v>22.040.025-0</v>
          </cell>
          <cell r="B8130" t="str">
            <v>ABATER, DESGALHAR E TORAR C/MACHADO, C/EMPILHAMENTO MANUAL</v>
          </cell>
          <cell r="C8130" t="str">
            <v>ST</v>
          </cell>
        </row>
        <row r="8131">
          <cell r="A8131" t="str">
            <v>22.040.030-0</v>
          </cell>
          <cell r="B8131" t="str">
            <v>ABATER, DESGALHAR E DESTOPAR C/MACHADO. CUSTO P/CADA 100 UN</v>
          </cell>
          <cell r="C8131" t="str">
            <v>UN</v>
          </cell>
        </row>
        <row r="8132">
          <cell r="A8132" t="str">
            <v>22.040.035-0</v>
          </cell>
          <cell r="B8132" t="str">
            <v>DESCASCAMENTO MANUAL C/FACAO</v>
          </cell>
          <cell r="C8132" t="str">
            <v>ST</v>
          </cell>
        </row>
        <row r="8133">
          <cell r="A8133" t="str">
            <v>22.040.040-0</v>
          </cell>
          <cell r="B8133" t="str">
            <v>EXTRACAO DE MADEIRA C/ARGOLAO (1 PESSOA), DIST. DE 150,00M</v>
          </cell>
          <cell r="C8133" t="str">
            <v>ST</v>
          </cell>
        </row>
        <row r="8134">
          <cell r="A8134" t="str">
            <v>22.040.045-0</v>
          </cell>
          <cell r="B8134" t="str">
            <v>EXTRACAO DE MADEIRA P/TRANSP. PRIMARIO MANUAL (TORETE DE 1,20M), DIST. DE 100,00M</v>
          </cell>
          <cell r="C8134" t="str">
            <v>ST</v>
          </cell>
        </row>
        <row r="8135">
          <cell r="A8135" t="str">
            <v>22.040.050-0</v>
          </cell>
          <cell r="B8135" t="str">
            <v>ARRASTE MANUAL DE VAROES, DIST. DE 100,00M</v>
          </cell>
          <cell r="C8135" t="str">
            <v>UN</v>
          </cell>
        </row>
        <row r="8136">
          <cell r="A8136" t="str">
            <v>22.040.055-0</v>
          </cell>
          <cell r="B8136" t="str">
            <v>EMPILHAMENTO MANUAL DE TORETES</v>
          </cell>
          <cell r="C8136" t="str">
            <v>ST</v>
          </cell>
        </row>
        <row r="8137">
          <cell r="A8137" t="str">
            <v>22.040.999-0</v>
          </cell>
          <cell r="B8137" t="str">
            <v>FAMILIA 22.040</v>
          </cell>
        </row>
        <row r="8138">
          <cell r="A8138" t="str">
            <v>22.050.005-0</v>
          </cell>
          <cell r="B8138" t="str">
            <v>ABATE DE ARVORES C/MOTO-SERRA. CUSTO P/CADA 100 UN</v>
          </cell>
          <cell r="C8138" t="str">
            <v>UN</v>
          </cell>
        </row>
        <row r="8139">
          <cell r="A8139" t="str">
            <v>22.050.010-0</v>
          </cell>
          <cell r="B8139" t="str">
            <v>DESGALHAMENTO C/MOTO-SERRA. CUSTO P/CADA 100 UN</v>
          </cell>
          <cell r="C8139" t="str">
            <v>UN</v>
          </cell>
        </row>
        <row r="8140">
          <cell r="A8140" t="str">
            <v>22.050.015-0</v>
          </cell>
          <cell r="B8140" t="str">
            <v>TORAGEM C/MOTO-SERRA (TORETE DE 1,20M). CUSTO P/CADA 100 UN</v>
          </cell>
          <cell r="C8140" t="str">
            <v>UN</v>
          </cell>
        </row>
        <row r="8141">
          <cell r="A8141" t="str">
            <v>22.050.020-0</v>
          </cell>
          <cell r="B8141" t="str">
            <v>ABATER C/MOTO-SERRA, DESGALHAR C/MACHADO E TORAR C/MOTO-SERRA, S/EMPILHAR</v>
          </cell>
          <cell r="C8141" t="str">
            <v>ST</v>
          </cell>
        </row>
        <row r="8142">
          <cell r="A8142" t="str">
            <v>22.050.025-0</v>
          </cell>
          <cell r="B8142" t="str">
            <v>ABATER C/MOTO-SERRA, DESGALHAR C/MACHADO E TORAR C/MOTO-SERRA, C/EMPILHAMENTO MANUAL</v>
          </cell>
          <cell r="C8142" t="str">
            <v>ST</v>
          </cell>
        </row>
        <row r="8143">
          <cell r="A8143" t="str">
            <v>22.050.030-0</v>
          </cell>
          <cell r="B8143" t="str">
            <v>ABATER, DESGALHAR E DESTOPAR C/MOTO-SERRA. CUSTO P/CADA 100UN</v>
          </cell>
          <cell r="C8143" t="str">
            <v>UN</v>
          </cell>
        </row>
        <row r="8144">
          <cell r="A8144" t="str">
            <v>22.050.035-0</v>
          </cell>
          <cell r="B8144" t="str">
            <v>TRANSPORTE PRIMARIO DE MADEIRA C/TRATOR DE PNEUS E GUINCHO CARREGADOR</v>
          </cell>
          <cell r="C8144" t="str">
            <v>ST</v>
          </cell>
        </row>
        <row r="8145">
          <cell r="A8145" t="str">
            <v>22.050.999-0</v>
          </cell>
          <cell r="B8145" t="str">
            <v>FAMILIA 22.050</v>
          </cell>
        </row>
        <row r="8146">
          <cell r="A8146" t="str">
            <v>22.060.005-0</v>
          </cell>
          <cell r="B8146" t="str">
            <v>EXTRACAO DE MAD. P/ANIMAL C/CANGALHA (1 PESSOA E 1 ANIMAL),DIST. DE 150,00M</v>
          </cell>
          <cell r="C8146" t="str">
            <v>ST</v>
          </cell>
        </row>
        <row r="8147">
          <cell r="A8147" t="str">
            <v>22.060.010-0</v>
          </cell>
          <cell r="B8147" t="str">
            <v>EXTRACAO DE MAD. P/BOVINO (1 PESSOA E 2 JUNTAS), DIST. DE 150,00M</v>
          </cell>
          <cell r="C8147" t="str">
            <v>ST</v>
          </cell>
        </row>
        <row r="8148">
          <cell r="A8148" t="str">
            <v>22.060.015-0</v>
          </cell>
          <cell r="B8148" t="str">
            <v>ARRASTE DE VAROES C/ANIMAL (1 PESSOA E 1 ANIMAL), DIST. DE 100,00M</v>
          </cell>
          <cell r="C8148" t="str">
            <v>UN</v>
          </cell>
        </row>
        <row r="8149">
          <cell r="A8149" t="str">
            <v>22.060.020-0</v>
          </cell>
          <cell r="B8149" t="str">
            <v>ARRASTE DE VAROES C/BOVINO (2 PESSOAS E 1 JUNTA), DIST. DE 100,00M</v>
          </cell>
          <cell r="C8149" t="str">
            <v>UN</v>
          </cell>
        </row>
        <row r="8150">
          <cell r="A8150" t="str">
            <v>22.060.999-0</v>
          </cell>
          <cell r="B8150" t="str">
            <v>FAMILIA 22.060</v>
          </cell>
        </row>
        <row r="8151">
          <cell r="A8151" t="str">
            <v>OUTROS</v>
          </cell>
        </row>
        <row r="8153">
          <cell r="A8153" t="str">
            <v>54.001.006-1</v>
          </cell>
          <cell r="B8153" t="str">
            <v>DEGRAU DE FºFº Nº 1, DE 3KG</v>
          </cell>
          <cell r="C8153" t="str">
            <v>UN</v>
          </cell>
        </row>
        <row r="8154">
          <cell r="A8154" t="str">
            <v>54.001.007-1</v>
          </cell>
          <cell r="B8154" t="str">
            <v>TACO DE CANELA 2,5 X 10 X 10CM</v>
          </cell>
          <cell r="C8154" t="str">
            <v>UN</v>
          </cell>
        </row>
        <row r="8155">
          <cell r="A8155" t="str">
            <v>54.001.009-1</v>
          </cell>
          <cell r="B8155" t="str">
            <v>ACO CA-60, DIAM. DE 3,4MM E 7MM (MEDIA)</v>
          </cell>
          <cell r="C8155" t="str">
            <v>KG</v>
          </cell>
        </row>
        <row r="8156">
          <cell r="A8156" t="str">
            <v>54.001.010-1</v>
          </cell>
          <cell r="B8156" t="str">
            <v>ACO CA-50 B, DIAM. DE 5/8" A 1" (MEDIA)</v>
          </cell>
          <cell r="C8156" t="str">
            <v>KG</v>
          </cell>
        </row>
        <row r="8157">
          <cell r="A8157" t="str">
            <v>54.001.013-1</v>
          </cell>
          <cell r="B8157" t="str">
            <v>ACO CA-50 B, DIAM. DE 1/4" E 1/2" (MEDIA)</v>
          </cell>
          <cell r="C8157" t="str">
            <v>KG</v>
          </cell>
        </row>
        <row r="8158">
          <cell r="A8158" t="str">
            <v>54.001.014-1</v>
          </cell>
          <cell r="B8158" t="str">
            <v>ACO CA-25 LISO, DIAM. DE 3/16" A 1/2" (MEDIA)</v>
          </cell>
          <cell r="C8158" t="str">
            <v>KG</v>
          </cell>
        </row>
        <row r="8159">
          <cell r="A8159" t="str">
            <v>54.001.020-1</v>
          </cell>
          <cell r="B8159" t="str">
            <v>CANO DE CHUMBO DE 3" - 7.000GR/M</v>
          </cell>
          <cell r="C8159" t="str">
            <v>M</v>
          </cell>
        </row>
        <row r="8160">
          <cell r="A8160" t="str">
            <v>54.001.021-1</v>
          </cell>
          <cell r="B8160" t="str">
            <v>CANO DE CHUMBO 2" - 6.600GR/M</v>
          </cell>
          <cell r="C8160" t="str">
            <v>M</v>
          </cell>
        </row>
        <row r="8161">
          <cell r="A8161" t="str">
            <v>54.001.022-1</v>
          </cell>
          <cell r="B8161" t="str">
            <v>CANO DE CHUMBO DE 1.1/2" - 4.700GR/M</v>
          </cell>
          <cell r="C8161" t="str">
            <v>M</v>
          </cell>
        </row>
        <row r="8162">
          <cell r="A8162" t="str">
            <v>54.001.023-1</v>
          </cell>
          <cell r="B8162" t="str">
            <v>CANO DE CHUMBO DE 1.1/4" - 3.700GR/M</v>
          </cell>
          <cell r="C8162" t="str">
            <v>M</v>
          </cell>
        </row>
        <row r="8163">
          <cell r="A8163" t="str">
            <v>54.001.024-1</v>
          </cell>
          <cell r="B8163" t="str">
            <v>CANO DE CHUMBO DE 3/4" - 1.800GR/M</v>
          </cell>
          <cell r="C8163" t="str">
            <v>M</v>
          </cell>
        </row>
        <row r="8164">
          <cell r="A8164" t="str">
            <v>54.001.080-1</v>
          </cell>
          <cell r="B8164" t="str">
            <v>TUBO DE CONCR. SIMPLES C-1, DIAM. DE 250MM</v>
          </cell>
          <cell r="C8164" t="str">
            <v>M</v>
          </cell>
        </row>
        <row r="8165">
          <cell r="A8165" t="str">
            <v>54.001.100-1</v>
          </cell>
          <cell r="B8165" t="str">
            <v>FORMA DE MAD. P/MOLDAGEM</v>
          </cell>
          <cell r="C8165" t="str">
            <v>M2</v>
          </cell>
        </row>
        <row r="8166">
          <cell r="A8166" t="str">
            <v>54.002.011-1</v>
          </cell>
          <cell r="B8166" t="str">
            <v>CANO DE CHUMBO REFORCADO DE 3/4" A 1.1/2"</v>
          </cell>
          <cell r="C8166" t="str">
            <v>KG</v>
          </cell>
        </row>
        <row r="8167">
          <cell r="A8167" t="str">
            <v>55.001.010-1</v>
          </cell>
          <cell r="B8167" t="str">
            <v>PINHO DE 3ª, 1 X 7CM</v>
          </cell>
          <cell r="C8167" t="str">
            <v>M</v>
          </cell>
        </row>
        <row r="8168">
          <cell r="A8168" t="str">
            <v>55.001.011-1</v>
          </cell>
          <cell r="B8168" t="str">
            <v>PINHO DE 3ª, 2,5 X 5CM</v>
          </cell>
          <cell r="C8168" t="str">
            <v>M</v>
          </cell>
        </row>
        <row r="8169">
          <cell r="A8169" t="str">
            <v>55.001.012-1</v>
          </cell>
          <cell r="B8169" t="str">
            <v>PINHO DE 3ª, 2,5 X 10CM</v>
          </cell>
          <cell r="C8169" t="str">
            <v>M</v>
          </cell>
        </row>
        <row r="8170">
          <cell r="A8170" t="str">
            <v>55.001.013-1</v>
          </cell>
          <cell r="B8170" t="str">
            <v>PECA DE PINHO DE 3ª, P/ M3</v>
          </cell>
          <cell r="C8170" t="str">
            <v>M3</v>
          </cell>
        </row>
        <row r="8171">
          <cell r="A8171" t="str">
            <v>55.010.001-1</v>
          </cell>
          <cell r="B8171" t="str">
            <v>CUSTO HORARIO P/ESCAV., CONCRETAGEM E POSICIONAMENTO DA GAIOLA DE PAREDE DIAFRAGMA</v>
          </cell>
          <cell r="C8171" t="str">
            <v>H</v>
          </cell>
        </row>
        <row r="8172">
          <cell r="A8172" t="str">
            <v>55.010.003-1</v>
          </cell>
          <cell r="B8172" t="str">
            <v>TUBO DE CONCR., DIAM. DE 50MM, INCL. FORN.</v>
          </cell>
          <cell r="C8172" t="str">
            <v>M.</v>
          </cell>
        </row>
        <row r="8173">
          <cell r="A8173" t="str">
            <v>55.019.010-1</v>
          </cell>
          <cell r="B8173" t="str">
            <v>LIMPEZA MANUAL DE GALERIA CIRC.</v>
          </cell>
          <cell r="C8173" t="str">
            <v>UN</v>
          </cell>
        </row>
        <row r="8174">
          <cell r="A8174" t="str">
            <v>55.100.002-1</v>
          </cell>
          <cell r="B8174" t="str">
            <v>COMPOSICAO BASICA - ENSAIO DE LABORATORIO</v>
          </cell>
          <cell r="C8174" t="str">
            <v>UN</v>
          </cell>
        </row>
        <row r="8175">
          <cell r="A8175" t="str">
            <v>55.100.003-1</v>
          </cell>
          <cell r="B8175" t="str">
            <v>PERFURACAO MANUAL.  PRODUCAO MEDIA BRUTA EM TORNO DE 2,00M/H</v>
          </cell>
          <cell r="C8175" t="str">
            <v>H.</v>
          </cell>
        </row>
        <row r="8176">
          <cell r="A8176" t="str">
            <v>55.100.004-1</v>
          </cell>
          <cell r="B8176" t="str">
            <v>PERFURACAO MANUAL.  PRODUCAO MEDIA BRUTA EM TORNO DE 0,50M/H</v>
          </cell>
          <cell r="C8176" t="str">
            <v>H.</v>
          </cell>
        </row>
        <row r="8177">
          <cell r="A8177" t="str">
            <v>55.100.005-1</v>
          </cell>
          <cell r="B8177" t="str">
            <v>CUSTO HORARIO PRODUTIVO - DIAMANTE</v>
          </cell>
          <cell r="C8177" t="str">
            <v>H</v>
          </cell>
        </row>
        <row r="8178">
          <cell r="A8178" t="str">
            <v>55.100.006-1</v>
          </cell>
          <cell r="B8178" t="str">
            <v>LEVANTAMENTO POLIGONAL EM TER. DE OROGRAFIA ACIDENTADA, VEG.E EDIF. DENSAS</v>
          </cell>
          <cell r="C8178" t="str">
            <v>M2</v>
          </cell>
        </row>
        <row r="8179">
          <cell r="A8179" t="str">
            <v>55.100.007-1</v>
          </cell>
          <cell r="B8179" t="str">
            <v>LEVANTAMENTO POLIGONAL EM TER. DE OROGRAFIA ACIDENTADA, VEG.RALA E EDIF. DENSA</v>
          </cell>
          <cell r="C8179" t="str">
            <v>M2</v>
          </cell>
        </row>
        <row r="8180">
          <cell r="A8180" t="str">
            <v>55.100.008-1</v>
          </cell>
          <cell r="B8180" t="str">
            <v>LEVANTAMENTO POLIGONAL EM TER. DE OROGRAFIA NAO ACIDENTADA,VEG. E EDIF DENSAS</v>
          </cell>
          <cell r="C8180" t="str">
            <v>M2</v>
          </cell>
        </row>
        <row r="8181">
          <cell r="A8181" t="str">
            <v>55.100.009-1</v>
          </cell>
          <cell r="B8181" t="str">
            <v>LEVANTAMENTO POLIGONAL EM TER. DE OROGRAFIA NAO ACIDENTADA,VEG. RALA E EDIF. DENSA</v>
          </cell>
          <cell r="C8181" t="str">
            <v>M2</v>
          </cell>
        </row>
        <row r="8182">
          <cell r="A8182" t="str">
            <v>55.100.014-1</v>
          </cell>
          <cell r="B8182" t="str">
            <v>FASE DE CAMPO P/LOCACAO DE ESTRADAS C/OROGRAFIA ACIDENTADA EVEG. DENSA</v>
          </cell>
          <cell r="C8182" t="str">
            <v>KM</v>
          </cell>
        </row>
        <row r="8183">
          <cell r="A8183" t="str">
            <v>55.100.015-1</v>
          </cell>
          <cell r="B8183" t="str">
            <v>FASE DE CAMPO P/LOCACAO DE ESTRADAS C/OROGRAFIA ACIDENTADA EVEG. LEVE</v>
          </cell>
          <cell r="C8183" t="str">
            <v>KM</v>
          </cell>
        </row>
        <row r="8184">
          <cell r="A8184" t="str">
            <v>55.100.016-1</v>
          </cell>
          <cell r="B8184" t="str">
            <v>FASE DE CAMPO P/LOCACAO DE ESTRADAS C/OROGRAFIA NAO ACIDENTADA E VEG. DENSA</v>
          </cell>
          <cell r="C8184" t="str">
            <v>KM</v>
          </cell>
        </row>
        <row r="8185">
          <cell r="A8185" t="str">
            <v>55.100.017-1</v>
          </cell>
          <cell r="B8185" t="str">
            <v>FASE DE CAMPO P/LOCACAO DE ESTRADAS C/OROGRAFIA NAO ACIDENTADA E VEG. LEVE</v>
          </cell>
          <cell r="C8185" t="str">
            <v>KM</v>
          </cell>
        </row>
        <row r="8186">
          <cell r="A8186" t="str">
            <v>55.100.019-1</v>
          </cell>
          <cell r="B8186" t="str">
            <v>NIVEL DE EIXO-ESTRADA EM TER. DE OROGRAFIA NAO ACIDENTADA EVEG. DENSA</v>
          </cell>
          <cell r="C8186" t="str">
            <v>KM</v>
          </cell>
        </row>
        <row r="8187">
          <cell r="A8187" t="str">
            <v>55.100.021-1</v>
          </cell>
          <cell r="B8187" t="str">
            <v>NIVEL OFF-SETS EM TER. DE OROGRAFIA ACIDENTADA E VEG. LEVE</v>
          </cell>
          <cell r="C8187" t="str">
            <v>KM</v>
          </cell>
        </row>
        <row r="8188">
          <cell r="A8188" t="str">
            <v>55.100.023-1</v>
          </cell>
          <cell r="B8188" t="str">
            <v>NIVEL OFF-SETS EM TER. DE OROGRAFIA NAO ACIDENTADA E VEG. LEVE</v>
          </cell>
          <cell r="C8188" t="str">
            <v>KM</v>
          </cell>
        </row>
        <row r="8189">
          <cell r="A8189" t="str">
            <v>55.100.025-1</v>
          </cell>
          <cell r="B8189" t="str">
            <v>LEVANTAMENTO DE SECAO DE ESTRADA EM TER. DE OROGRAFIA ACIDENTADA E VEG. LEVE</v>
          </cell>
          <cell r="C8189" t="str">
            <v>KM</v>
          </cell>
        </row>
        <row r="8190">
          <cell r="A8190" t="str">
            <v>55.100.027-1</v>
          </cell>
          <cell r="B8190" t="str">
            <v>LEVANTAMENTO DE SECAO DE ESTRADA EM TER. DE OROGRAFIA NAO ACIDENTADA E VEG. LEVE</v>
          </cell>
          <cell r="C8190" t="str">
            <v>KM</v>
          </cell>
        </row>
        <row r="8191">
          <cell r="A8191" t="str">
            <v>55.100.029-1</v>
          </cell>
          <cell r="B8191" t="str">
            <v>LOCACAO DE OFF-SET EM TER. DE OROGRAFIA NAO ACIDENTADA E VEG. DENSA</v>
          </cell>
          <cell r="C8191" t="str">
            <v>KM</v>
          </cell>
        </row>
        <row r="8192">
          <cell r="A8192" t="str">
            <v>55.100.030-1</v>
          </cell>
          <cell r="B8192" t="str">
            <v>FASE DE ESCRITORIO P/LOCACAO DE ESTRADAS C/OROGRAFIA ACIDENTADA</v>
          </cell>
          <cell r="C8192" t="str">
            <v>KM</v>
          </cell>
        </row>
        <row r="8193">
          <cell r="A8193" t="str">
            <v>55.100.031-1</v>
          </cell>
          <cell r="B8193" t="str">
            <v>FASE DE ESCRITORIO P/LOCACAO DE ESTRADAS C/OROGRAFIA NAO ACIDENTADA</v>
          </cell>
          <cell r="C8193" t="str">
            <v>KM</v>
          </cell>
        </row>
        <row r="8194">
          <cell r="A8194" t="str">
            <v>55.100.032-1</v>
          </cell>
          <cell r="B8194" t="str">
            <v>CUSTO HORARIO PRODUTIVO - WIDIA SOLO</v>
          </cell>
          <cell r="C8194" t="str">
            <v>H</v>
          </cell>
        </row>
        <row r="8195">
          <cell r="A8195" t="str">
            <v>55.100.033-1</v>
          </cell>
          <cell r="B8195" t="str">
            <v>CUSTO HORARIO PRODUTIVO - WIDIA ALT.</v>
          </cell>
          <cell r="C8195" t="str">
            <v>H</v>
          </cell>
        </row>
        <row r="8196">
          <cell r="A8196" t="str">
            <v>55.100.034-1</v>
          </cell>
          <cell r="B8196" t="str">
            <v>CUSTO HORARIO PRODUTIVO - WIDIA ROCHA</v>
          </cell>
          <cell r="C8196" t="str">
            <v>H</v>
          </cell>
        </row>
        <row r="8197">
          <cell r="A8197" t="str">
            <v>55.100.035-1</v>
          </cell>
          <cell r="B8197" t="str">
            <v>CUSTO HORARIO PRODUTIVO DE PERCUSSAO</v>
          </cell>
          <cell r="C8197" t="str">
            <v>H</v>
          </cell>
        </row>
        <row r="8198">
          <cell r="A8198" t="str">
            <v>55.100.036-1</v>
          </cell>
          <cell r="B8198" t="str">
            <v>CUSTO HORARIO PRODUTIVO P/PERF. C/EQUIP. TIPO WAGON DRILL, INCL. EQUIPE E MAT.</v>
          </cell>
          <cell r="C8198" t="str">
            <v>H</v>
          </cell>
        </row>
        <row r="8199">
          <cell r="A8199" t="str">
            <v>55.100.037-1</v>
          </cell>
          <cell r="B8199" t="str">
            <v>CUSTO HORARIO IMPRODUTIVO - WAGAN DRILL</v>
          </cell>
          <cell r="C8199" t="str">
            <v>H</v>
          </cell>
        </row>
        <row r="8200">
          <cell r="A8200" t="str">
            <v>55.100.038-1</v>
          </cell>
          <cell r="B8200" t="str">
            <v>CUSTO HORARIO PRODUTIVO P/PERF. C/EQUIP. TIPO ROC-600, INCL.EQUIPE E MAT.</v>
          </cell>
          <cell r="C8200" t="str">
            <v>H</v>
          </cell>
        </row>
        <row r="8201">
          <cell r="A8201" t="str">
            <v>55.100.039-1</v>
          </cell>
          <cell r="B8201" t="str">
            <v>CUSTO IMPRODUTIVO - WAGON DRILL</v>
          </cell>
          <cell r="C8201" t="str">
            <v>H</v>
          </cell>
        </row>
        <row r="8202">
          <cell r="A8202" t="str">
            <v>55.100.040-1</v>
          </cell>
          <cell r="B8202" t="str">
            <v>PAINEL DE MAD. MACICA DE CANELA MED. 96 X 66CM, C/ 2,5CM DEESP. FORN.</v>
          </cell>
          <cell r="C8202" t="str">
            <v>UN</v>
          </cell>
        </row>
        <row r="8203">
          <cell r="A8203" t="str">
            <v>55.100.041-1</v>
          </cell>
          <cell r="B8203" t="str">
            <v>PORTA COMPENSADA DE CEDRO OU CANELA, DE 100 X 210 X 3CM</v>
          </cell>
          <cell r="C8203" t="str">
            <v>UN</v>
          </cell>
        </row>
        <row r="8204">
          <cell r="A8204" t="str">
            <v>55.100.042-1</v>
          </cell>
          <cell r="B8204" t="str">
            <v>PORTA COMPENSADA DE CEDRO OU CANELA, DE 90 X 210 X 3CM</v>
          </cell>
          <cell r="C8204" t="str">
            <v>UN</v>
          </cell>
        </row>
        <row r="8205">
          <cell r="A8205" t="str">
            <v>55.100.043-1</v>
          </cell>
          <cell r="B8205" t="str">
            <v>PORTA DE UMA ALMOFADA DE CEDRO, DE 60 X 210 X 3CM</v>
          </cell>
          <cell r="C8205" t="str">
            <v>UN</v>
          </cell>
        </row>
        <row r="8206">
          <cell r="A8206" t="str">
            <v>55.100.044-1</v>
          </cell>
          <cell r="B8206" t="str">
            <v>PORTA DE UMA ALMOFADA DE CEDRO, DE 70 X 210 X 3CM</v>
          </cell>
          <cell r="C8206" t="str">
            <v>UN</v>
          </cell>
        </row>
        <row r="8207">
          <cell r="A8207" t="str">
            <v>55.100.045-1</v>
          </cell>
          <cell r="B8207" t="str">
            <v>PORTA DE UMA ALMOFADA DE CEDRO, DE 80 X 210 X 3CM</v>
          </cell>
          <cell r="C8207" t="str">
            <v>UN</v>
          </cell>
        </row>
        <row r="8208">
          <cell r="A8208" t="str">
            <v>55.100.046-1</v>
          </cell>
          <cell r="B8208" t="str">
            <v>JANELAS DE CORRER C/ 2 FOLHAS, DE 150 X 150 X 3,5CM</v>
          </cell>
          <cell r="C8208" t="str">
            <v>UN</v>
          </cell>
        </row>
        <row r="8209">
          <cell r="A8209" t="str">
            <v>55.100.047-1</v>
          </cell>
          <cell r="B8209" t="str">
            <v>JANELA DE CORRER C/ 4 FOLHAS, DE 200 X 150 X 3,5CM</v>
          </cell>
          <cell r="C8209" t="str">
            <v>UN</v>
          </cell>
        </row>
        <row r="8210">
          <cell r="A8210" t="str">
            <v>55.100.048-1</v>
          </cell>
          <cell r="B8210" t="str">
            <v>JANELA GUILHOTINA DE CEDRO, DE 100 X 150 X 3CM</v>
          </cell>
          <cell r="C8210" t="str">
            <v>UN</v>
          </cell>
        </row>
        <row r="8211">
          <cell r="A8211" t="str">
            <v>55.100.049-1</v>
          </cell>
          <cell r="B8211" t="str">
            <v>JANELA GUILHOTINA DE CEDRO, DE 120 X 150 X 3CM</v>
          </cell>
          <cell r="C8211" t="str">
            <v>UN</v>
          </cell>
        </row>
        <row r="8212">
          <cell r="A8212" t="str">
            <v>55.100.050-1</v>
          </cell>
          <cell r="B8212" t="str">
            <v>JANELA GUILHOTINA DE CEDRO, DE 150 X 150 X 3CM</v>
          </cell>
          <cell r="C8212" t="str">
            <v>UN</v>
          </cell>
        </row>
        <row r="8213">
          <cell r="A8213" t="str">
            <v>55.100.051-1</v>
          </cell>
          <cell r="B8213" t="str">
            <v>PORTA DE FRISOS, DE 80 X 210 X 3,5CM</v>
          </cell>
          <cell r="C8213" t="str">
            <v>UN</v>
          </cell>
        </row>
        <row r="8214">
          <cell r="A8214" t="str">
            <v>55.100.052-1</v>
          </cell>
          <cell r="B8214" t="str">
            <v>EQUIPAMENTO ROTATIVO DE DESOBSTRUCAO DE GALERIAS, TIPO BUCKET MACHINE, CONSID. APENAS A MANUTENCAO E MAT. DE OPER. (CP)</v>
          </cell>
          <cell r="C8214" t="str">
            <v>H</v>
          </cell>
        </row>
        <row r="8215">
          <cell r="A8215" t="str">
            <v>55.100.054-1</v>
          </cell>
          <cell r="B8215" t="str">
            <v>QUADRO DE MAD., DE 60 X 65CM</v>
          </cell>
          <cell r="C8215" t="str">
            <v>UN</v>
          </cell>
        </row>
        <row r="8216">
          <cell r="A8216" t="str">
            <v>55.100.056-1</v>
          </cell>
          <cell r="B8216" t="str">
            <v>CORTE E REMOCAO DO PAV., APICOAMENTO DA LAJE, FORMAS E CONCRETAGEM DOS BERCOS C/CONCR. FCK‗ 25MPA - 24H, UTILIZ. GRAUTH</v>
          </cell>
          <cell r="C8216" t="str">
            <v>M</v>
          </cell>
        </row>
        <row r="8217">
          <cell r="A8217" t="str">
            <v>55.100.058-1</v>
          </cell>
          <cell r="B8217" t="str">
            <v>VALOR P/CUSTO DE MATERIA PRIMA NACIONAL</v>
          </cell>
          <cell r="C8217" t="str">
            <v>UN</v>
          </cell>
        </row>
        <row r="8218">
          <cell r="A8218" t="str">
            <v>55.100.059-1</v>
          </cell>
          <cell r="B8218" t="str">
            <v>HORA PRODUTIVA (CP) DE CHASSIS DE CAMINHAO 7,5T, C/MOTORISTA</v>
          </cell>
          <cell r="C8218" t="str">
            <v>H</v>
          </cell>
        </row>
        <row r="8219">
          <cell r="A8219" t="str">
            <v>55.100.060-1</v>
          </cell>
          <cell r="B8219" t="str">
            <v>HORA IMPRODUTIVA C/MOTOR FUNCIONANDO (CF) DE CHASSIS DE CAMINHAO 7,5T, C/MOTORISTA</v>
          </cell>
          <cell r="C8219" t="str">
            <v>H</v>
          </cell>
        </row>
        <row r="8220">
          <cell r="A8220" t="str">
            <v>55.100.060-3</v>
          </cell>
          <cell r="B8220" t="str">
            <v>HORA IMPRODUTIVA COM MOTOR FUNCIONANDO(CF),DE CHASSIS DECAMINHAO 7,5T, COM MOTORISTA</v>
          </cell>
          <cell r="C8220" t="str">
            <v>H</v>
          </cell>
        </row>
        <row r="8221">
          <cell r="A8221" t="str">
            <v>55.100.061-1</v>
          </cell>
          <cell r="B8221" t="str">
            <v>HORA IMPRODUTIVA C/MOTOR PARADO (CI) DE CHASSIS DE CAMINHAO7,5T, C/MOTORISTA</v>
          </cell>
          <cell r="C8221" t="str">
            <v>H</v>
          </cell>
        </row>
        <row r="8222">
          <cell r="A8222" t="str">
            <v>55.100.062-1</v>
          </cell>
          <cell r="B8222" t="str">
            <v>CAIXA DE REGISTRO P/RUA, EM FºFº, DE 30 X 40CM</v>
          </cell>
          <cell r="C8222" t="str">
            <v>UN</v>
          </cell>
        </row>
        <row r="8223">
          <cell r="A8223" t="str">
            <v>55.100.063-1</v>
          </cell>
          <cell r="B8223" t="str">
            <v>TELA GALVANIZADA 7,5</v>
          </cell>
          <cell r="C8223" t="str">
            <v>M2</v>
          </cell>
        </row>
        <row r="8224">
          <cell r="A8224" t="str">
            <v>55.100.064-1</v>
          </cell>
          <cell r="B8224" t="str">
            <v>ARAME GALVANIZADO Nº 10</v>
          </cell>
          <cell r="C8224" t="str">
            <v>KG</v>
          </cell>
        </row>
        <row r="8225">
          <cell r="A8225" t="str">
            <v>55.100.065-1</v>
          </cell>
          <cell r="B8225" t="str">
            <v>SISMOGRAFO, CONTROLE DE BARULHO, CONTROLE DE PARTICULAS, CONTROLE DE GASES</v>
          </cell>
          <cell r="C8225" t="str">
            <v>UN</v>
          </cell>
        </row>
        <row r="8226">
          <cell r="A8226" t="str">
            <v>55.100.066-1</v>
          </cell>
          <cell r="B8226" t="str">
            <v>SINALIZACAO P/EXECUCAO DE CORTINA ATIRANTADA</v>
          </cell>
          <cell r="C8226" t="str">
            <v>UN</v>
          </cell>
        </row>
        <row r="8227">
          <cell r="A8227" t="str">
            <v>55.100.067-1</v>
          </cell>
          <cell r="B8227" t="str">
            <v>SINALIZACAO, LIMP. E CONSERVACAO DA AREA ADJACENTE, COMLURB,SEGUROS, TELAS, LONAS, CORDAS, PAIOIS, MANGUEIRAS, ETC.</v>
          </cell>
          <cell r="C8227" t="str">
            <v>UN</v>
          </cell>
        </row>
        <row r="8228">
          <cell r="A8228" t="str">
            <v>55.100.068-1</v>
          </cell>
          <cell r="B8228" t="str">
            <v>PERFIL "H" DE ACO CARBONO, P/USOS GERAIS, PADRAO AMERICANO,COMPR. USUAL, PRECO DE USINA, DE 6" X 6". FORN.</v>
          </cell>
          <cell r="C8228" t="str">
            <v>KG</v>
          </cell>
        </row>
        <row r="8229">
          <cell r="A8229" t="str">
            <v>55.100.069-1</v>
          </cell>
          <cell r="B8229" t="str">
            <v>PERFIL "U" DE ACO CARBONO, P/USOS GERAIS, PADRAO AMERICANO,COMPR. USUAL, PRECO DE USINA, DE 6" X 2". FORN.</v>
          </cell>
          <cell r="C8229" t="str">
            <v>KG</v>
          </cell>
        </row>
        <row r="8230">
          <cell r="A8230" t="str">
            <v>55.100.070-1</v>
          </cell>
          <cell r="B8230" t="str">
            <v>BARRA CHATA DE ACO CARBONO, P/USOS GERAIS, PADRAO AMERICANO,FABRICACAO USUAL, PRECO DE USINA, DE 5" X 1/2". FORN.</v>
          </cell>
          <cell r="C8230" t="str">
            <v>KG</v>
          </cell>
        </row>
        <row r="8231">
          <cell r="A8231" t="str">
            <v>55.100.999-0</v>
          </cell>
          <cell r="B8231" t="str">
            <v>FAMILIA 55.100</v>
          </cell>
        </row>
        <row r="8232">
          <cell r="A8232" t="str">
            <v>58.002.138-1</v>
          </cell>
          <cell r="B8232" t="str">
            <v>USINAGEM DE BRITA PARA OBTENSAO DE BRITA GRADUADA SENDO OPRECO REFERIDO AO M3 BRITA GRAD.COMPARTADA.</v>
          </cell>
          <cell r="C8232" t="str">
            <v>M3</v>
          </cell>
        </row>
        <row r="8233">
          <cell r="A8233" t="str">
            <v>58.002.150-1</v>
          </cell>
          <cell r="B8233" t="str">
            <v>FORMA METALICA P/CONCRETO,C/FORNECIMENTO,CONFECCAO,MONTAGEME DESMONTAGEM COM 25 VEZES UTILIZACAO,ENCLUS. ESCORAMENTO.</v>
          </cell>
          <cell r="C8233" t="str">
            <v>M2</v>
          </cell>
        </row>
        <row r="8234">
          <cell r="A8234" t="str">
            <v>58.002.155-1</v>
          </cell>
          <cell r="B8234" t="str">
            <v>MEIO FIO DE CONC. SIMPLES(FCK=15 MPA), MOLDADO NO LOCAL, TIPO DER-RJ, MED. 0,15M BASE, ALT. 0,30M. FORN., ESCAV E REATER</v>
          </cell>
          <cell r="C8234" t="str">
            <v>M</v>
          </cell>
        </row>
        <row r="8235">
          <cell r="A8235" t="str">
            <v>58.002.304-1</v>
          </cell>
          <cell r="B8235" t="str">
            <v>ALUGUEL HORARIO PRODUTIVO DE LAMA ASFALTICA COMPREENDENDO A-PENAS DEPRECIACAO,JUROS E MANUTENCAO (EXCLUSIVE OPERACAO)</v>
          </cell>
          <cell r="C8235" t="str">
            <v>H</v>
          </cell>
        </row>
        <row r="8236">
          <cell r="A8236" t="str">
            <v>58.002.305-1</v>
          </cell>
          <cell r="B8236" t="str">
            <v>DISTANCIOMETRO ELETRONICO COMPLETO.</v>
          </cell>
          <cell r="C8236" t="str">
            <v>H</v>
          </cell>
        </row>
        <row r="8237">
          <cell r="A8237" t="str">
            <v>58.002.306-1</v>
          </cell>
          <cell r="B8237" t="str">
            <v>DISTANCIOMETRO ELETRONICO ACOPLADO A TEODOLITO.</v>
          </cell>
          <cell r="C8237" t="str">
            <v>H</v>
          </cell>
        </row>
        <row r="8238">
          <cell r="A8238" t="str">
            <v>58.002.307-1</v>
          </cell>
          <cell r="B8238" t="str">
            <v>NIVEL WILD-NA-Z</v>
          </cell>
          <cell r="C8238" t="str">
            <v>H</v>
          </cell>
        </row>
        <row r="8239">
          <cell r="A8239" t="str">
            <v>58.002.308-1</v>
          </cell>
          <cell r="B8239" t="str">
            <v>LOCACAO DE PROJETO DE ESTRADAS,EXECUTADAS DE ACORDO COM AINSTALACAO IT-28/80 DO D.E.R.R.J.</v>
          </cell>
          <cell r="C8239" t="str">
            <v>KM</v>
          </cell>
        </row>
        <row r="8240">
          <cell r="A8240" t="str">
            <v>58.002.309-1</v>
          </cell>
          <cell r="B8240" t="str">
            <v>LEVANTAMENTO DE SECAO TRANSVERSAL EM TERRENO DE OROGRAFIANAO ACIDENTADA E VEGETACAO DENSA.EQUIP.CONS.E O NIVEL.</v>
          </cell>
          <cell r="C8240" t="str">
            <v>M</v>
          </cell>
        </row>
        <row r="8241">
          <cell r="A8241" t="str">
            <v>58.002.310-1</v>
          </cell>
          <cell r="B8241" t="str">
            <v>LEVANTAMENTO DE SECAO TRANSVERSAL EM TERRENO DE OROGRAFIAACIDENTADA E VEGETACAO DENSA.EQUIPMT.CONS.E O TEODOLITO.</v>
          </cell>
          <cell r="C8241" t="str">
            <v>M</v>
          </cell>
        </row>
        <row r="8242">
          <cell r="A8242" t="str">
            <v>58.002.311-1</v>
          </cell>
          <cell r="B8242" t="str">
            <v>NIVELAMENTO E CONTRA NIVELAMENTO DA LINHA TOPOGRAFICA EM TERRENO DE OROGRAFIA ACIDENTADA.</v>
          </cell>
          <cell r="C8242" t="str">
            <v>KM</v>
          </cell>
        </row>
        <row r="8243">
          <cell r="A8243" t="str">
            <v>58.002.312-1</v>
          </cell>
          <cell r="B8243" t="str">
            <v>LANCAMENTO DE LINHA POLIGONAL BASICA DE ACORDO COM O IT-27.</v>
          </cell>
          <cell r="C8243" t="str">
            <v>KM</v>
          </cell>
        </row>
        <row r="8244">
          <cell r="A8244" t="str">
            <v>58.002.313-1</v>
          </cell>
          <cell r="B8244" t="str">
            <v>FORN E COLC EM ENCOSTA DE MARCOS TOPOGRAFICOS DE CONCRETOCOM PINO DE REFERENCIA DE LATAO.</v>
          </cell>
          <cell r="C8244" t="str">
            <v>UN</v>
          </cell>
        </row>
        <row r="8245">
          <cell r="A8245" t="str">
            <v>58.002.314-1</v>
          </cell>
          <cell r="B8245" t="str">
            <v>LEVANTAMENTO TOPOGRAFICO PLANO ALTIMETRICO E CADASTRAL,EXECUCAO DE ACORDO COM ESP.DO DER-RJ,REFERENCIA IT-27180.</v>
          </cell>
          <cell r="C8245" t="str">
            <v>HA</v>
          </cell>
        </row>
        <row r="8246">
          <cell r="A8246" t="str">
            <v>58.002.315-1</v>
          </cell>
          <cell r="B8246" t="str">
            <v>BASE DE BRITA CORRIDA INCLUSIVE FORNECIMENTO DOS MATERIAISMEDIDA APOS A COMPACTACAO.</v>
          </cell>
          <cell r="C8246" t="str">
            <v>M3.</v>
          </cell>
        </row>
        <row r="8247">
          <cell r="A8247" t="str">
            <v>58.002.316-1</v>
          </cell>
          <cell r="B8247" t="str">
            <v>REVESTIMENTO D/CONCRETO BETUMINOSO USINADO A QUENTE COM 5CMDE ESPESSURA EXCLUIDO O TRANSPORTE D/USINA PARA A PISTA.</v>
          </cell>
          <cell r="C8247" t="str">
            <v>M2.</v>
          </cell>
        </row>
        <row r="8248">
          <cell r="A8248" t="str">
            <v>58.002.317-1</v>
          </cell>
          <cell r="B8248" t="str">
            <v>REPOSICAO DE PAVIMENTACAO DE QUALQUER NATUREZA EM CONCRETOASFALTICO USINADO A QUENTE EXCLUSIVE TRANSPORTE.</v>
          </cell>
          <cell r="C8248" t="str">
            <v>T</v>
          </cell>
        </row>
        <row r="8249">
          <cell r="A8249" t="str">
            <v>58.002.318-1</v>
          </cell>
          <cell r="B8249" t="str">
            <v>REGULARIZACAO DE SUB-LEITO DE ACORDO COM O DER-RJ EXCLUSIVETRANSPORTE E ESCAVACAO DE CORRETIVOS.</v>
          </cell>
          <cell r="C8249" t="str">
            <v>M2.</v>
          </cell>
        </row>
        <row r="8250">
          <cell r="A8250" t="str">
            <v>58.002.319-1</v>
          </cell>
          <cell r="B8250" t="str">
            <v>IMPRIMACAO DE BASE DE PAVIMENTACAO DE ACORDO COM AS INSTRU-COES PARA EXECUCAO DO DER-RJ.</v>
          </cell>
          <cell r="C8250" t="str">
            <v>M2.</v>
          </cell>
        </row>
        <row r="8251">
          <cell r="A8251" t="str">
            <v>58.002.320-1</v>
          </cell>
          <cell r="B8251" t="str">
            <v>BASE DE BRITA GRADUADA INCLUSIVE FORNECIMENTO DOS MATERIAISMEDICAO APOS A COMPACTACAO.</v>
          </cell>
          <cell r="C8251" t="str">
            <v>M3.</v>
          </cell>
        </row>
        <row r="8252">
          <cell r="A8252" t="str">
            <v>58.002.322-1</v>
          </cell>
          <cell r="B8252" t="str">
            <v>PAVIMENTACAO PARALELEPIPEDOS SENDO REJUNTAMENTO COM BETUMEE CASCALINHO.</v>
          </cell>
          <cell r="C8252" t="str">
            <v>M2.</v>
          </cell>
        </row>
        <row r="8253">
          <cell r="A8253" t="str">
            <v>58.002.325-1</v>
          </cell>
          <cell r="B8253" t="str">
            <v>CAPA SELANTE C/APLICACAO ASFALTO NIPROPORCAO 1,1 A 1,4 LITRO/M2,DISTRIBUICAO AGREGADOS (5 A 15KG/M2) COMPACT-ROLO.</v>
          </cell>
          <cell r="C8253" t="str">
            <v>M2.</v>
          </cell>
        </row>
        <row r="8254">
          <cell r="A8254" t="str">
            <v>58.002.326-1</v>
          </cell>
          <cell r="B8254" t="str">
            <v>PINTURA DE LIGACAO DE ACORDO COM AS INSTRUCOES PARA EXECUCAODO DER-RJ.</v>
          </cell>
          <cell r="C8254" t="str">
            <v>M2.</v>
          </cell>
        </row>
        <row r="8255">
          <cell r="A8255" t="str">
            <v>58.002.327-1</v>
          </cell>
          <cell r="B8255" t="str">
            <v>MEIO-FIO RETO DE CONCRETO SIMPLES(FCK=15MPa)DE 0,15M NA BASEE 0,45M DE ALTURA REJUNT.ARGAM.CIM.AR.1:3,5.</v>
          </cell>
          <cell r="C8255" t="str">
            <v>M.</v>
          </cell>
        </row>
        <row r="8256">
          <cell r="A8256" t="str">
            <v>58.002.328-1</v>
          </cell>
          <cell r="B8256" t="str">
            <v>MEIO-FIO CONCRETO SIMPLES(FCK=13,5MPa)TIPO DER-RJ,0,15M BASE0,30M ALTURA REJUNTAMENTO CIM.AREIA 1:3,5</v>
          </cell>
          <cell r="C8256" t="str">
            <v>M.</v>
          </cell>
        </row>
        <row r="8257">
          <cell r="A8257" t="str">
            <v>58.002.329-1</v>
          </cell>
          <cell r="B8257" t="str">
            <v>CUSTO PRUDUTIVO DE PARALIZACAO,DESLOC.OU INST.DE EQUIPAMENTODE SONDAGEM A PERCUSSAO,INC. O EQUIP.E A EQUIPE A DISP.</v>
          </cell>
          <cell r="C8257" t="str">
            <v>H</v>
          </cell>
        </row>
        <row r="8258">
          <cell r="A8258" t="str">
            <v>58.002.330-1</v>
          </cell>
          <cell r="B8258" t="str">
            <v>CUSTO IMPRODUTIVO PARALIZACAO,DESLOCAMENTOS/INSTALACAO DEEQUIPAM.SONDAGEM ROTATIVA C/EQUIPAMENTO/EQUIPE OPERACAO.</v>
          </cell>
          <cell r="C8258" t="str">
            <v>H.</v>
          </cell>
        </row>
        <row r="8259">
          <cell r="A8259" t="str">
            <v>58.002.331-1</v>
          </cell>
          <cell r="B8259" t="str">
            <v>MOLDAGEM E COLETA DE CORPO DE PROVA DE CONCRETO,EXEC.POR FIR</v>
          </cell>
          <cell r="C8259" t="str">
            <v>UN</v>
          </cell>
        </row>
        <row r="8260">
          <cell r="A8260" t="str">
            <v>58.002.332-1</v>
          </cell>
          <cell r="B8260" t="str">
            <v>IDEM ITEM 58.002.331, CONSIDERANDO O TRANSPORTE PARA UMA DISTANCIA DE ATE 100KM.</v>
          </cell>
          <cell r="C8260" t="str">
            <v>UN</v>
          </cell>
        </row>
        <row r="8261">
          <cell r="A8261" t="str">
            <v>58.002.333-1</v>
          </cell>
          <cell r="B8261" t="str">
            <v>MOLDAGEM E COLETA DE CORPO DE PROVA DE CONCRETO EXECUTADOPOR FIRMA ESPECIALIZADA COM TRANSPORTE ATE 250KM.</v>
          </cell>
          <cell r="C8261" t="str">
            <v>UN</v>
          </cell>
        </row>
        <row r="8262">
          <cell r="A8262" t="str">
            <v>58.002.334-1</v>
          </cell>
          <cell r="B8262" t="str">
            <v>CARGA E DESCARGA MECANICA DE TUBOS DE CONCRETO COM 20 CM DEDIAMETRO.</v>
          </cell>
          <cell r="C8262" t="str">
            <v>T.</v>
          </cell>
        </row>
        <row r="8263">
          <cell r="A8263" t="str">
            <v>58.002.335-1</v>
          </cell>
          <cell r="B8263" t="str">
            <v>CARGA E DESCARGA MECANICA DE TUBOS DE FERRO FUNDIDO COMDIAMETRO DE 40CM.</v>
          </cell>
          <cell r="C8263" t="str">
            <v>T.</v>
          </cell>
        </row>
        <row r="8264">
          <cell r="A8264" t="str">
            <v>58.002.336-1</v>
          </cell>
          <cell r="B8264" t="str">
            <v>CONFECCAO DE RAMPA DE TERRA PARA SUBIDA E DESCIDA DE EQUIPA-MENTO PESADO EM CARRETA.</v>
          </cell>
          <cell r="C8264" t="str">
            <v>UN/T</v>
          </cell>
        </row>
        <row r="8265">
          <cell r="A8265" t="str">
            <v>58.002.337-1</v>
          </cell>
          <cell r="B8265" t="str">
            <v>REVESTIMENTO TIPO LAMA ASFALTICA FINA CONFORME INSTRUCAO DER-RJ,EXCLUSIVE FORNECIMENTO E TRNASPORTE MATERIAIS.</v>
          </cell>
          <cell r="C8265" t="str">
            <v>M2</v>
          </cell>
        </row>
        <row r="8266">
          <cell r="A8266" t="str">
            <v>58.002.339-1</v>
          </cell>
          <cell r="B8266" t="str">
            <v>BARRA ACO CA-25 REDOMDA SEM SALIENCIA OU MOSSA DIAMETRO DE6,3MM A 8,0MM (1/4 A 5/16).</v>
          </cell>
          <cell r="C8266" t="str">
            <v>KG.</v>
          </cell>
        </row>
        <row r="8267">
          <cell r="A8267" t="str">
            <v>58.002.340-1</v>
          </cell>
          <cell r="B8267" t="str">
            <v>TIRANTE PROTENDIDO PARA ANCORAGEM EM SOLO COM 10 CORDOALHASDE 12,5MM (1/2").</v>
          </cell>
          <cell r="C8267" t="str">
            <v>UN.</v>
          </cell>
        </row>
        <row r="8268">
          <cell r="A8268" t="str">
            <v>58.002.341-1</v>
          </cell>
          <cell r="B8268" t="str">
            <v>INSTALACAO E ASSENT. DE LAVATORIO C/ 2 TORNEIRAS</v>
          </cell>
          <cell r="C8268" t="str">
            <v>UN</v>
          </cell>
        </row>
        <row r="8269">
          <cell r="A8269" t="str">
            <v>58.002.342-1</v>
          </cell>
          <cell r="B8269" t="str">
            <v>LIMPEZA OU PREPARO SUPERFICIE CONCRETO C/JATO DE AREIA, EMCONDICOES QUE PERMITAM RENDIMENTO MEDIO DE 5 M2.</v>
          </cell>
          <cell r="C8269" t="str">
            <v>M2</v>
          </cell>
        </row>
        <row r="8270">
          <cell r="A8270" t="str">
            <v>58.002.343-1</v>
          </cell>
          <cell r="B8270" t="str">
            <v>LIMPEZA SUPERFICIE METALICA,EM PONTES,VIADUTOS OU ESTRUTURASEMELHANTE,UTILIZ.LIXADEIRA/RASPADEIRA,PRUDUCAO DE 280 M2/M.</v>
          </cell>
          <cell r="C8270" t="str">
            <v>M2</v>
          </cell>
        </row>
        <row r="8271">
          <cell r="A8271" t="str">
            <v>58.002.344-1</v>
          </cell>
          <cell r="B8271" t="str">
            <v>PLACA D/SINALIZACAO RODOVIAS CHAPA ACO FIXADA 1 POSTE EUCALIPTO,FORNECIMENTO DE TODO MATERIAL E COLOCACAO.</v>
          </cell>
          <cell r="C8271" t="str">
            <v>M2</v>
          </cell>
        </row>
        <row r="8272">
          <cell r="A8272" t="str">
            <v>58.002.346-1</v>
          </cell>
          <cell r="B8272" t="str">
            <v>CAIXA DE INSPECAO (VISITA)-CONCRETO VIBRADO 60X82,5CM COMFUNDO E TAMPA 33KG.</v>
          </cell>
          <cell r="C8272" t="str">
            <v>UN</v>
          </cell>
        </row>
        <row r="8273">
          <cell r="A8273" t="str">
            <v>58.002.347-1</v>
          </cell>
          <cell r="B8273" t="str">
            <v>CAIXA GORDURA DE CONCRETO VIBRADO 60X88CM COM FUNDO E TAMPAE-178(7KG) - SO MATERIAL.</v>
          </cell>
          <cell r="C8273" t="str">
            <v>UN</v>
          </cell>
        </row>
        <row r="8274">
          <cell r="A8274" t="str">
            <v>58.002.349-1</v>
          </cell>
          <cell r="B8274" t="str">
            <v>CAIXA DE INSPECAO 60X60CM C/TAMPA DE CONCRETO SO MATERIAIS.</v>
          </cell>
          <cell r="C8274" t="str">
            <v>UN</v>
          </cell>
        </row>
        <row r="8275">
          <cell r="A8275" t="str">
            <v>58.002.350-1</v>
          </cell>
          <cell r="B8275" t="str">
            <v>ASSENTAMENTO DE TUBULACAO DE CHAPA DE ACO DE 1/4" ESPESSURACOM 6,00M DE COMPRIMENTO,400MM DIAMETRO,SOLDA,EXCLUS.TUBOS</v>
          </cell>
          <cell r="C8275" t="str">
            <v>M</v>
          </cell>
        </row>
        <row r="8276">
          <cell r="A8276" t="str">
            <v>58.002.351-1</v>
          </cell>
          <cell r="B8276" t="str">
            <v>PERFURACAO ROTATIVA CORDA DE WIDIA SENDO SOLO,DIAMENTRO H,VERTICAL,INCLUSIVE DESLOCAMENTOS E INSTALACOES.</v>
          </cell>
          <cell r="C8276" t="str">
            <v>M.</v>
          </cell>
        </row>
        <row r="8277">
          <cell r="A8277" t="str">
            <v>58.002.352-1</v>
          </cell>
          <cell r="B8277" t="str">
            <v>TUBO CA-1 CONC.ARM.P/GALERIAS AGUAS PLUVIAIS COM 1,00M DIAM.FORN.MAT.C/CIM/AREIA 1:4 FORNEC. E ASSENTAM.</v>
          </cell>
          <cell r="C8277" t="str">
            <v>M.</v>
          </cell>
        </row>
        <row r="8278">
          <cell r="A8278" t="str">
            <v>58.002.353-1</v>
          </cell>
          <cell r="B8278" t="str">
            <v>TUBO CA-1 CONC.ARM.P/GALERIAS AGUAS PLUVIAIS COM 1,20M DIAM.FORN.MAT.C/CIM/AREIA 1:4 FORNEC. E ASSENTAM.</v>
          </cell>
          <cell r="C8278" t="str">
            <v>M.</v>
          </cell>
        </row>
        <row r="8279">
          <cell r="A8279" t="str">
            <v>58.002.354-1</v>
          </cell>
          <cell r="B8279" t="str">
            <v>CRAVACAO DE PERFIL DE ACO I DE 10" E 12" EM TERRENO DE FRACARESISTENCIA A PENETRACAO</v>
          </cell>
          <cell r="C8279" t="str">
            <v>M</v>
          </cell>
        </row>
        <row r="8280">
          <cell r="A8280" t="str">
            <v>58.002.355-1</v>
          </cell>
          <cell r="B8280" t="str">
            <v>CRAVACAO DE PERFIL DE ACO I DE 10" E 12" EM TERRENO DE MEDIARESISTENCIA A PENETRACAO.</v>
          </cell>
          <cell r="C8280" t="str">
            <v>M</v>
          </cell>
        </row>
        <row r="8281">
          <cell r="A8281" t="str">
            <v>58.002.356-1</v>
          </cell>
          <cell r="B8281" t="str">
            <v>CRAVACAO DE PERFIL DE ACO I DE 10" E 12" EM TERRENO DE FORTERESISTENCIA A PENETRACAO.</v>
          </cell>
          <cell r="C8281" t="str">
            <v>M</v>
          </cell>
        </row>
        <row r="8282">
          <cell r="A8282" t="str">
            <v>58.002.357-1</v>
          </cell>
          <cell r="B8282" t="str">
            <v>CRAVACAO DE ESTACA DE EUCALIPTO COM DIAMETRO 25CM EM TERRENODE FRACA RESISTENCIA A PENETRACAO EXCLUSIVE ESTACA.</v>
          </cell>
          <cell r="C8282" t="str">
            <v>M</v>
          </cell>
        </row>
        <row r="8283">
          <cell r="A8283" t="str">
            <v>58.002.358-1</v>
          </cell>
          <cell r="B8283" t="str">
            <v>CRAVACAO DE ESTACA DE EUCALIPTO COM DIAMETRO DE 25CM EM TER-RENO DE MEDIA RESISTENCIA A PENETRACAO EXCLUSIVE ESTACA.</v>
          </cell>
          <cell r="C8283" t="str">
            <v>M</v>
          </cell>
        </row>
        <row r="8284">
          <cell r="A8284" t="str">
            <v>58.002.370-1</v>
          </cell>
          <cell r="B8284" t="str">
            <v>PERFURACAO ROTATIVA COM CORDA DE NIDIA,SENDO SOLO H,HORIZON-TAL.</v>
          </cell>
          <cell r="C8284" t="str">
            <v>M</v>
          </cell>
        </row>
        <row r="8285">
          <cell r="A8285" t="str">
            <v>58.002.376-1</v>
          </cell>
          <cell r="B8285" t="str">
            <v>PERFURACAO ROTATIVA COM COROA DE WIDIA EM SOLO, DIAMETRO,NX,HORIZONTAL, INCLUSIVE DESLOCAMENTOS E INSTALACOES</v>
          </cell>
          <cell r="C8285" t="str">
            <v>M</v>
          </cell>
        </row>
        <row r="8286">
          <cell r="A8286" t="str">
            <v>58.002.400-1</v>
          </cell>
          <cell r="B8286" t="str">
            <v>TUBO CONCRETO SIMPLES CLASSE C-1 P/COLETOR AGUAS PLUVIAIS DE0,40M DIAMETRO INCLUS.FORN.MAT.CIM/AREIA 1:4,FORN.E ASSEN.</v>
          </cell>
          <cell r="C8286" t="str">
            <v>M.</v>
          </cell>
        </row>
        <row r="8287">
          <cell r="A8287" t="str">
            <v>58.002.401-1</v>
          </cell>
          <cell r="B8287" t="str">
            <v>TUBO CONCRETO SIMPLES CLASSE C-1 P/AGUAS PLUVIAIS DE 0,60MDIAMETRO C/FORNEC.MATERIAIS P/REJUNTAM.FORN.E ASSENTAM.</v>
          </cell>
          <cell r="C8287" t="str">
            <v>M.</v>
          </cell>
        </row>
        <row r="8288">
          <cell r="A8288" t="str">
            <v>58.002.402-1</v>
          </cell>
          <cell r="B8288" t="str">
            <v>TUBO CA-1 CONC.ARMADO P/GALERIAS AGUAS PLUVIAIS C/0,80M DIAMFORN.MATERIAIS COM AREIA+CIMENTO 1:4 FORNEC.E ASSENTAM.</v>
          </cell>
          <cell r="C8288" t="str">
            <v>M.</v>
          </cell>
        </row>
        <row r="8289">
          <cell r="A8289" t="str">
            <v>58.002.405-1</v>
          </cell>
          <cell r="B8289" t="str">
            <v>CAIACAO INTERNA OU EXTERNA SOBRE REVESTIMENTO LISO COM ADO-CAO DE FIXADOR,COM DUAS DEMAOS.</v>
          </cell>
          <cell r="C8289" t="str">
            <v>M2.</v>
          </cell>
        </row>
        <row r="8290">
          <cell r="A8290" t="str">
            <v>58.002.407-1</v>
          </cell>
          <cell r="B8290" t="str">
            <v>CAIBRO 2"X3"</v>
          </cell>
          <cell r="C8290" t="str">
            <v>M</v>
          </cell>
        </row>
        <row r="8291">
          <cell r="A8291" t="str">
            <v>58.002.408-1</v>
          </cell>
          <cell r="B8291" t="str">
            <v>POSTE CONCRETO CIRCULAR 11,0 M - 600KG</v>
          </cell>
          <cell r="C8291" t="str">
            <v>UN</v>
          </cell>
        </row>
        <row r="8292">
          <cell r="A8292" t="str">
            <v>58.002.410-1</v>
          </cell>
          <cell r="B8292" t="str">
            <v>TUBO CERAMICO AGUAS PLUVIAIS D=150MM</v>
          </cell>
        </row>
        <row r="8293">
          <cell r="A8293" t="str">
            <v>58.002.411-1</v>
          </cell>
          <cell r="B8293" t="str">
            <v>TUBO CERAMICO AGUAS PLUVIAIS D=250MM</v>
          </cell>
        </row>
        <row r="8294">
          <cell r="A8294" t="str">
            <v>58.002.412-1</v>
          </cell>
          <cell r="B8294" t="str">
            <v>TACO DE ALVENARIA (2,5X10X20)CM.</v>
          </cell>
          <cell r="C8294" t="str">
            <v>UN</v>
          </cell>
        </row>
        <row r="8295">
          <cell r="A8295" t="str">
            <v>58.002.413-1</v>
          </cell>
          <cell r="B8295" t="str">
            <v>INDICE DE SERVICO DE ASSEIO E CONSERVACAO EM EDIFICACOES</v>
          </cell>
        </row>
        <row r="8296">
          <cell r="A8296" t="str">
            <v>58.002.414-1</v>
          </cell>
          <cell r="B8296" t="str">
            <v>TUBO CERAMICO AGUAS PLUVIAIS D=100 MM</v>
          </cell>
          <cell r="C8296" t="str">
            <v>M</v>
          </cell>
        </row>
        <row r="8297">
          <cell r="A8297" t="str">
            <v>58.002.415-1</v>
          </cell>
          <cell r="B8297" t="str">
            <v>PEROBA ROSA DE 3" X 12"</v>
          </cell>
          <cell r="C8297" t="str">
            <v>M</v>
          </cell>
        </row>
        <row r="8298">
          <cell r="A8298" t="str">
            <v>58.002.416-1</v>
          </cell>
          <cell r="B8298" t="str">
            <v>PEROBA ROSA DE 3" X 9"</v>
          </cell>
        </row>
        <row r="8299">
          <cell r="A8299" t="str">
            <v>58.002.417-1</v>
          </cell>
          <cell r="B8299" t="str">
            <v>PEROBA ROSA 3" X 4.1/2"</v>
          </cell>
          <cell r="C8299" t="str">
            <v>UN</v>
          </cell>
        </row>
        <row r="8300">
          <cell r="A8300" t="str">
            <v>58.002.418-1</v>
          </cell>
          <cell r="B8300" t="str">
            <v>PEROBA ROSA 3" X 3"</v>
          </cell>
          <cell r="C8300" t="str">
            <v>M</v>
          </cell>
        </row>
        <row r="8301">
          <cell r="A8301" t="str">
            <v>58.002.419-1</v>
          </cell>
          <cell r="B8301" t="str">
            <v>ESTACA PRANCHA PEROBA ROSA 3" X 9"</v>
          </cell>
        </row>
        <row r="8302">
          <cell r="A8302" t="str">
            <v>58.002.421-1</v>
          </cell>
          <cell r="B8302" t="str">
            <v>MAO DE OBRA PARA BARRACAO DE OBRA DO ITEM 02.004.002</v>
          </cell>
          <cell r="C8302" t="str">
            <v>UN</v>
          </cell>
        </row>
        <row r="8303">
          <cell r="A8303" t="str">
            <v>58.002.422-1</v>
          </cell>
          <cell r="B8303" t="str">
            <v>MAO DE OBRA PARA BARRACAO DE OBRA DI ITEM 02.004.003</v>
          </cell>
          <cell r="C8303" t="str">
            <v>UN</v>
          </cell>
        </row>
        <row r="8304">
          <cell r="A8304" t="str">
            <v>58.002.423-1</v>
          </cell>
          <cell r="B8304" t="str">
            <v>MAO DE OBRA E MATERIAIS DIVERSOS PARA O BARRACAO DE OBRADO ITEM 02.004.004</v>
          </cell>
          <cell r="C8304" t="str">
            <v>UN</v>
          </cell>
        </row>
        <row r="8305">
          <cell r="A8305" t="str">
            <v>58.002.424-1</v>
          </cell>
          <cell r="B8305" t="str">
            <v>MAO DE OBRA E MATERIAIS DIVERSOS PARA O BARRACAO DE OBRAITEM 02.004.007</v>
          </cell>
          <cell r="C8305" t="str">
            <v>UN</v>
          </cell>
        </row>
        <row r="8306">
          <cell r="A8306" t="str">
            <v>58.002.425-1</v>
          </cell>
          <cell r="B8306" t="str">
            <v>PINTURA INTERNA/EXTERN.SOBRE FERRO C/TINTA ALQUIDICA ESMALT.BRILH.EQUIV.LAGOLINE, INCL.LIMP.LIXAM.APLIC.ZARCAO 2 DEMAOS</v>
          </cell>
          <cell r="C8306" t="str">
            <v>M2</v>
          </cell>
        </row>
        <row r="8307">
          <cell r="A8307" t="str">
            <v>58.002.426-1</v>
          </cell>
          <cell r="B8307" t="str">
            <v>MAO DE OBRA DO ITEM 11013021-1</v>
          </cell>
          <cell r="C8307" t="str">
            <v>H</v>
          </cell>
        </row>
        <row r="8308">
          <cell r="A8308" t="str">
            <v>58.002.427-1</v>
          </cell>
          <cell r="B8308" t="str">
            <v>MAO DE OBRA DO ITEM 11013022-1</v>
          </cell>
          <cell r="C8308" t="str">
            <v>H</v>
          </cell>
        </row>
        <row r="8309">
          <cell r="A8309" t="str">
            <v>58.002.428-1</v>
          </cell>
          <cell r="B8309" t="str">
            <v>MACARANDUBA APARELHADA DE 3" X 9"</v>
          </cell>
          <cell r="C8309" t="str">
            <v>M</v>
          </cell>
        </row>
        <row r="8310">
          <cell r="A8310" t="str">
            <v>58.002.429-1</v>
          </cell>
          <cell r="B8310" t="str">
            <v>MACARANDUBA APARELHADA 1,5 X 4,0CM</v>
          </cell>
          <cell r="C8310" t="str">
            <v>M</v>
          </cell>
        </row>
        <row r="8311">
          <cell r="A8311" t="str">
            <v>58.002.430-1</v>
          </cell>
          <cell r="B8311" t="str">
            <v>MACARANDUBA APARELHADA DE 2,0 X 10,0CM</v>
          </cell>
          <cell r="C8311" t="str">
            <v>M</v>
          </cell>
        </row>
        <row r="8312">
          <cell r="A8312" t="str">
            <v>58.002.431-1</v>
          </cell>
          <cell r="B8312" t="str">
            <v>MACARANDUBA APARELHADA DE 1 1/2" x 3"</v>
          </cell>
          <cell r="C8312" t="str">
            <v>M</v>
          </cell>
        </row>
        <row r="8313">
          <cell r="A8313" t="str">
            <v>58.002.432-1</v>
          </cell>
          <cell r="B8313" t="str">
            <v>MACARANDUBA APARELHADA DE 3" X 12"</v>
          </cell>
          <cell r="C8313" t="str">
            <v>M</v>
          </cell>
        </row>
        <row r="8314">
          <cell r="A8314" t="str">
            <v>58.002.433-1</v>
          </cell>
          <cell r="B8314" t="str">
            <v>MACARANDUBA APARELHADA DE 3" X 3"</v>
          </cell>
          <cell r="C8314" t="str">
            <v>M</v>
          </cell>
        </row>
        <row r="8315">
          <cell r="A8315" t="str">
            <v>58.002.434-1</v>
          </cell>
          <cell r="B8315" t="str">
            <v>MACARANDUBA APARELHADA DE 3" X 4 1/2"</v>
          </cell>
          <cell r="C8315" t="str">
            <v>M</v>
          </cell>
        </row>
        <row r="8316">
          <cell r="A8316" t="str">
            <v>58.002.435-1</v>
          </cell>
          <cell r="B8316" t="str">
            <v>MACARANDUBA APARELHADA DE 3" X 6"</v>
          </cell>
          <cell r="C8316" t="str">
            <v>M</v>
          </cell>
        </row>
        <row r="8317">
          <cell r="A8317" t="str">
            <v>58.002.436-1</v>
          </cell>
          <cell r="B8317" t="str">
            <v>MACARANDUBA APARELHADA DE 2" X 3"</v>
          </cell>
          <cell r="C8317" t="str">
            <v>M</v>
          </cell>
        </row>
        <row r="8318">
          <cell r="A8318" t="str">
            <v>58.003.008-1</v>
          </cell>
          <cell r="B8318" t="str">
            <v>DESPESAS DIVERSAS - SERV. DE CONSULTORIA</v>
          </cell>
          <cell r="C8318" t="str">
            <v>UN</v>
          </cell>
        </row>
        <row r="8319">
          <cell r="A8319" t="str">
            <v>59.003.010-1</v>
          </cell>
          <cell r="B8319" t="str">
            <v>PINHO DE 3ª, DE 1" X 12" E 1" X 9"</v>
          </cell>
          <cell r="C8319" t="str">
            <v>M2</v>
          </cell>
        </row>
        <row r="8320">
          <cell r="A8320" t="str">
            <v>59.003.050-1</v>
          </cell>
          <cell r="B8320" t="str">
            <v>ESTACA MANGUE</v>
          </cell>
          <cell r="C8320" t="str">
            <v>UN</v>
          </cell>
        </row>
      </sheetData>
      <sheetData sheetId="7" refreshError="1"/>
      <sheetData sheetId="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MOP_201606_ser"/>
      <sheetName val="Plan orcamentaria"/>
      <sheetName val="PROPOSTA DE PREÇO"/>
      <sheetName val="cronograma"/>
      <sheetName val="EMOP0717"/>
      <sheetName val="ANEXO 1"/>
      <sheetName val="Dados Gerais"/>
      <sheetName val="Custos Totais"/>
      <sheetName val="1.0-Mão de Obra Direta (MO)"/>
      <sheetName val="Mao Obra Individualizada"/>
      <sheetName val="2.0-Custos Dependentes (MO)"/>
      <sheetName val="3.0-Custos Dependentes (Km)"/>
      <sheetName val="4.0-Custos Fixos"/>
      <sheetName val="ADMINISTRAÇÃO LOCAL"/>
      <sheetName val="PESOS"/>
      <sheetName val="ADMINISTRAÇÃO LOCAL (2)"/>
      <sheetName val="COTACAO EPI"/>
      <sheetName val="COTACAO FERRAMENTAS"/>
      <sheetName val="COTACAO MATERIAIS "/>
      <sheetName val="pesquisa fipe"/>
      <sheetName val="ANEXO 2"/>
      <sheetName val="COMP SISTEMA"/>
      <sheetName val="CUSTOS T SISTEMA"/>
      <sheetName val="ANEXO3"/>
      <sheetName val="CONT 1100L"/>
      <sheetName val="CUSTOS T CONT 1100L"/>
      <sheetName val="ANEXO 4"/>
      <sheetName val="CONT 240 L"/>
      <sheetName val="CUSTOS T CONT 240 L "/>
      <sheetName val="ANEXO 5"/>
      <sheetName val="CUSTOS COLETA SELETIVA)"/>
      <sheetName val="COLETA SELETIVA - EQUIP"/>
      <sheetName val="5.0-Mão de Obra Direta (MO) "/>
      <sheetName val="5.2-Custos Dependentes (MO) SEL"/>
    </sheetNames>
    <sheetDataSet>
      <sheetData sheetId="0"/>
      <sheetData sheetId="1"/>
      <sheetData sheetId="2"/>
      <sheetData sheetId="3"/>
      <sheetData sheetId="4"/>
      <sheetData sheetId="5"/>
      <sheetData sheetId="6">
        <row r="12">
          <cell r="C12" t="str">
            <v>Dias Coleta Anual</v>
          </cell>
        </row>
        <row r="58">
          <cell r="D58">
            <v>0</v>
          </cell>
        </row>
        <row r="59">
          <cell r="D59">
            <v>1</v>
          </cell>
        </row>
        <row r="60">
          <cell r="D60">
            <v>0</v>
          </cell>
        </row>
        <row r="61">
          <cell r="D61">
            <v>0</v>
          </cell>
        </row>
        <row r="76">
          <cell r="D76">
            <v>0</v>
          </cell>
        </row>
      </sheetData>
      <sheetData sheetId="7">
        <row r="17">
          <cell r="F17">
            <v>5383877.71</v>
          </cell>
        </row>
      </sheetData>
      <sheetData sheetId="8"/>
      <sheetData sheetId="9"/>
      <sheetData sheetId="10"/>
      <sheetData sheetId="11">
        <row r="73">
          <cell r="C73">
            <v>0</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DE PREÇO"/>
      <sheetName val="PLANILHA ORÇAMENTÁRIA"/>
      <sheetName val="cronograma fisico financeiro"/>
      <sheetName val="BDI"/>
      <sheetName val="MO- VARRIÇÃO"/>
      <sheetName val="MO - ROÇADA"/>
      <sheetName val="ENTULHO"/>
      <sheetName val="Dimensionamento ENCA"/>
      <sheetName val="RSD"/>
      <sheetName val="DADOS"/>
      <sheetName val="Custos Totais "/>
      <sheetName val="1.0-Mão de Obra Direta (MO)"/>
      <sheetName val="Mao Obra Individualizada"/>
      <sheetName val="2.0-Custos Dependentes (MO)"/>
      <sheetName val="3.0-Custos Dependentes (Km) "/>
      <sheetName val="4.0-Custos Fixos"/>
      <sheetName val="cotacao "/>
      <sheetName val="ADMINISTRAÇÃO LOCAL "/>
      <sheetName val="COMPOSIC VARRICAO MANUAL"/>
      <sheetName val="COMPOSIC ROCADA"/>
      <sheetName val="COMPOSIC ENTULHO"/>
    </sheetNames>
    <sheetDataSet>
      <sheetData sheetId="0" refreshError="1"/>
      <sheetData sheetId="1" refreshError="1"/>
      <sheetData sheetId="2" refreshError="1"/>
      <sheetData sheetId="3" refreshError="1"/>
      <sheetData sheetId="4">
        <row r="101">
          <cell r="J101">
            <v>15</v>
          </cell>
        </row>
      </sheetData>
      <sheetData sheetId="5">
        <row r="95">
          <cell r="D95">
            <v>26584.479999999989</v>
          </cell>
        </row>
      </sheetData>
      <sheetData sheetId="6">
        <row r="6">
          <cell r="N6">
            <v>1</v>
          </cell>
        </row>
      </sheetData>
      <sheetData sheetId="7"/>
      <sheetData sheetId="8" refreshError="1"/>
      <sheetData sheetId="9">
        <row r="8">
          <cell r="C8">
            <v>30</v>
          </cell>
        </row>
      </sheetData>
      <sheetData sheetId="10">
        <row r="19">
          <cell r="F19">
            <v>41023.138589889386</v>
          </cell>
        </row>
      </sheetData>
      <sheetData sheetId="11"/>
      <sheetData sheetId="12" refreshError="1"/>
      <sheetData sheetId="13"/>
      <sheetData sheetId="14"/>
      <sheetData sheetId="15"/>
      <sheetData sheetId="16">
        <row r="4">
          <cell r="F4">
            <v>92.15666666666668</v>
          </cell>
        </row>
      </sheetData>
      <sheetData sheetId="17" refreshError="1"/>
      <sheetData sheetId="18"/>
      <sheetData sheetId="19"/>
      <sheetData sheetId="20"/>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orc"/>
      <sheetName val="Custos Totais"/>
      <sheetName val="Dados Gerais"/>
      <sheetName val="1.0 - Mão de Obra Direta (MO)"/>
      <sheetName val="2.0 - Custos Dependentes (MO)"/>
      <sheetName val="3.0 - Custos Dependentes (Km)"/>
      <sheetName val="4.0 - Custos Fixos"/>
    </sheetNames>
    <sheetDataSet>
      <sheetData sheetId="0"/>
      <sheetData sheetId="1">
        <row r="16">
          <cell r="F16">
            <v>0</v>
          </cell>
        </row>
      </sheetData>
      <sheetData sheetId="2"/>
      <sheetData sheetId="3">
        <row r="12">
          <cell r="C12">
            <v>1</v>
          </cell>
        </row>
        <row r="16">
          <cell r="C16">
            <v>0</v>
          </cell>
        </row>
        <row r="139">
          <cell r="G139">
            <v>2</v>
          </cell>
        </row>
      </sheetData>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original"/>
      <sheetName val="nova planilha"/>
      <sheetName val="nova planilha contratual"/>
      <sheetName val="Planilha RERA"/>
      <sheetName val="Quadro RERA"/>
      <sheetName val="Memo RERA"/>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ia 9B"/>
      <sheetName val="Plan2"/>
      <sheetName val="Plan3"/>
      <sheetName val="Tabel. Procv"/>
      <sheetName val="Controle Margaridão e Pingo de "/>
      <sheetName val="Tab. Procv 1"/>
      <sheetName val="Tab_ Procv 1"/>
    </sheetNames>
    <sheetDataSet>
      <sheetData sheetId="0"/>
      <sheetData sheetId="1" refreshError="1"/>
      <sheetData sheetId="2" refreshError="1"/>
      <sheetData sheetId="3" refreshError="1"/>
      <sheetData sheetId="4" refreshError="1"/>
      <sheetData sheetId="5" refreshError="1"/>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DOS COLETATO"/>
      <sheetName val="MEMORIAL DESCRITIVO"/>
      <sheetName val="CAUCULO"/>
      <sheetName val="Gráfico"/>
      <sheetName val="Plan1"/>
    </sheetNames>
    <sheetDataSet>
      <sheetData sheetId="0" refreshError="1">
        <row r="23">
          <cell r="L23">
            <v>2.78</v>
          </cell>
        </row>
      </sheetData>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RA 05 Planilha"/>
      <sheetName val="RE-RA 05 Planilha 01"/>
      <sheetName val="RE-RA 05 Memória"/>
      <sheetName val="RE-RA 05 Justificativa"/>
      <sheetName val="Emop0907"/>
      <sheetName val="Emop0606"/>
      <sheetName val="Emop1103"/>
    </sheetNames>
    <sheetDataSet>
      <sheetData sheetId="0"/>
      <sheetData sheetId="1"/>
      <sheetData sheetId="2"/>
      <sheetData sheetId="3"/>
      <sheetData sheetId="4"/>
      <sheetData sheetId="5"/>
      <sheetData sheetId="6" refreshError="1">
        <row r="4">
          <cell r="A4" t="str">
            <v>01.001.001-0</v>
          </cell>
          <cell r="B4" t="str">
            <v>LIMITE DE PLASTICIDADE</v>
          </cell>
          <cell r="C4" t="str">
            <v>UN</v>
          </cell>
          <cell r="D4">
            <v>41.01</v>
          </cell>
        </row>
        <row r="5">
          <cell r="A5" t="str">
            <v>01.001.002-0</v>
          </cell>
          <cell r="B5" t="str">
            <v>LIMITE DE LIQUIDEZ</v>
          </cell>
          <cell r="C5" t="str">
            <v>UN</v>
          </cell>
          <cell r="D5">
            <v>41.01</v>
          </cell>
        </row>
        <row r="6">
          <cell r="A6" t="str">
            <v>01.001.003-0</v>
          </cell>
          <cell r="B6" t="str">
            <v>LIMITE DE CONTRACAO</v>
          </cell>
          <cell r="C6" t="str">
            <v>UN</v>
          </cell>
          <cell r="D6">
            <v>23.94</v>
          </cell>
        </row>
        <row r="7">
          <cell r="A7" t="str">
            <v>01.001.004-0</v>
          </cell>
          <cell r="B7" t="str">
            <v>ANALISE GRANULOM. S/SEDIMENTACAO (PENEIRAMENTO)</v>
          </cell>
          <cell r="C7" t="str">
            <v>UN</v>
          </cell>
          <cell r="D7">
            <v>46.25</v>
          </cell>
        </row>
        <row r="8">
          <cell r="A8" t="str">
            <v>01.001.005-0</v>
          </cell>
          <cell r="B8" t="str">
            <v>ANALISE GRANULOM. C/SEDIMENTACAO</v>
          </cell>
          <cell r="C8" t="str">
            <v>UN</v>
          </cell>
          <cell r="D8">
            <v>107.36</v>
          </cell>
        </row>
        <row r="9">
          <cell r="A9" t="str">
            <v>01.001.006-0</v>
          </cell>
          <cell r="B9" t="str">
            <v>MASSA ESPECIFICA REAL</v>
          </cell>
          <cell r="C9" t="str">
            <v>UN</v>
          </cell>
          <cell r="D9">
            <v>56.63</v>
          </cell>
        </row>
        <row r="10">
          <cell r="A10" t="str">
            <v>01.001.007-0</v>
          </cell>
          <cell r="B10" t="str">
            <v>MASSA ESPECIFICA APARENTE "IN SITU"</v>
          </cell>
          <cell r="C10" t="str">
            <v>UN</v>
          </cell>
          <cell r="D10">
            <v>22.8</v>
          </cell>
        </row>
        <row r="11">
          <cell r="A11" t="str">
            <v>01.001.008-0</v>
          </cell>
          <cell r="B11" t="str">
            <v>UMIDADE NATURAL EM ESTUFA</v>
          </cell>
          <cell r="C11" t="str">
            <v>UN</v>
          </cell>
          <cell r="D11">
            <v>21.33</v>
          </cell>
        </row>
        <row r="12">
          <cell r="A12" t="str">
            <v>01.001.009-0</v>
          </cell>
          <cell r="B12" t="str">
            <v>EQUIVALENTE DE AREIA</v>
          </cell>
          <cell r="C12" t="str">
            <v>UN</v>
          </cell>
          <cell r="D12">
            <v>50.75</v>
          </cell>
        </row>
        <row r="13">
          <cell r="A13" t="str">
            <v>01.001.010-0</v>
          </cell>
          <cell r="B13" t="str">
            <v>UMIDADE PELO METODO EXPEDITO "SPEEDY"</v>
          </cell>
          <cell r="C13" t="str">
            <v>UN</v>
          </cell>
          <cell r="D13">
            <v>14.34</v>
          </cell>
        </row>
        <row r="14">
          <cell r="A14" t="str">
            <v>01.001.011-0</v>
          </cell>
          <cell r="B14" t="str">
            <v>COMPACTACAO: ENERGIA PROCTOR NORMAL</v>
          </cell>
          <cell r="C14" t="str">
            <v>UN</v>
          </cell>
          <cell r="D14">
            <v>89.49</v>
          </cell>
        </row>
        <row r="15">
          <cell r="A15" t="str">
            <v>01.001.012-0</v>
          </cell>
          <cell r="B15" t="str">
            <v>COMPACTACAO: ENERGIA AASHO INTERMED.</v>
          </cell>
          <cell r="C15" t="str">
            <v>UN</v>
          </cell>
          <cell r="D15">
            <v>107.36</v>
          </cell>
        </row>
        <row r="16">
          <cell r="A16" t="str">
            <v>01.001.013-0</v>
          </cell>
          <cell r="B16" t="str">
            <v>COMPACTACAO: ENERGIA AASHO MODIF.</v>
          </cell>
          <cell r="C16" t="str">
            <v>UN</v>
          </cell>
          <cell r="D16">
            <v>172.79</v>
          </cell>
        </row>
        <row r="17">
          <cell r="A17" t="str">
            <v>01.001.014-0</v>
          </cell>
          <cell r="B17" t="str">
            <v>INDICE SUPORTE CALIFORNIA, P/ 1 PONTO, COMPACT. C/ENERGIA PROCTOR NORMAL</v>
          </cell>
          <cell r="C17" t="str">
            <v>UN</v>
          </cell>
          <cell r="D17">
            <v>197.24</v>
          </cell>
        </row>
        <row r="18">
          <cell r="A18" t="str">
            <v>01.001.015-0</v>
          </cell>
          <cell r="B18" t="str">
            <v>INDICE SUPORTE CALIFORNIA, P/ 1 PONTO, COMPACT. C/ENERGIA AASHO INTERMED.</v>
          </cell>
          <cell r="C18" t="str">
            <v>UN</v>
          </cell>
          <cell r="D18">
            <v>258.36</v>
          </cell>
        </row>
        <row r="19">
          <cell r="A19" t="str">
            <v>01.001.016-0</v>
          </cell>
          <cell r="B19" t="str">
            <v>INDICE SUPORTE CALIFORNIA, P/ 1 PONTO, COMPACT. C/ENERGIA AASHO MODIF.</v>
          </cell>
          <cell r="C19" t="str">
            <v>UN</v>
          </cell>
          <cell r="D19">
            <v>258.36</v>
          </cell>
        </row>
        <row r="20">
          <cell r="A20" t="str">
            <v>01.001.017-0</v>
          </cell>
          <cell r="B20" t="str">
            <v>INDICE SUPORTE CALIFORNIA, P/ 3 PONTOS, COMPACT. C/ENERGIA PROCTOR NORMAL</v>
          </cell>
          <cell r="C20" t="str">
            <v>UN</v>
          </cell>
          <cell r="D20">
            <v>413.43</v>
          </cell>
        </row>
        <row r="21">
          <cell r="A21" t="str">
            <v>01.001.018-0</v>
          </cell>
          <cell r="B21" t="str">
            <v>INDICE SUPORTE CALIFORNIA, P/ 3 PONTOS, COMPACT. C/ENERGIA AASHO INTERMED.</v>
          </cell>
          <cell r="C21" t="str">
            <v>UN</v>
          </cell>
          <cell r="D21">
            <v>447.92</v>
          </cell>
        </row>
        <row r="22">
          <cell r="A22" t="str">
            <v>01.001.019-0</v>
          </cell>
          <cell r="B22" t="str">
            <v>INDICE SUPORTE CALIFORNIA, P/ 3 PONTOS, COMPACT. C/ENERGIA AASHO MODIF.</v>
          </cell>
          <cell r="C22" t="str">
            <v>UN</v>
          </cell>
          <cell r="D22">
            <v>482.41</v>
          </cell>
        </row>
        <row r="23">
          <cell r="A23" t="str">
            <v>01.001.020-0</v>
          </cell>
          <cell r="B23" t="str">
            <v>INDICE SUPORTE CALIFORNIA, P/ 5 PONTOS, COMPACT. C/ENERGIA PROCTOR NORMAL</v>
          </cell>
          <cell r="C23" t="str">
            <v>UN</v>
          </cell>
          <cell r="D23">
            <v>654.87</v>
          </cell>
        </row>
        <row r="24">
          <cell r="A24" t="str">
            <v>01.001.021-0</v>
          </cell>
          <cell r="B24" t="str">
            <v>INDICE SUPORTE CALIFORNIA, P/ 5 PONTOS, COMPACT. C/ENERGIA AASHO INTERMED.</v>
          </cell>
          <cell r="C24" t="str">
            <v>UN</v>
          </cell>
          <cell r="D24">
            <v>723.4</v>
          </cell>
        </row>
        <row r="25">
          <cell r="A25" t="str">
            <v>01.001.022-0</v>
          </cell>
          <cell r="B25" t="str">
            <v>INDICE SUPORTE CALIFORNIA, P/ 5 PONTOS, COMPACT. C/ENERGIA AASHO MODIF.</v>
          </cell>
          <cell r="C25" t="str">
            <v>UN</v>
          </cell>
          <cell r="D25">
            <v>757.89</v>
          </cell>
        </row>
        <row r="26">
          <cell r="A26" t="str">
            <v>01.001.023-0</v>
          </cell>
          <cell r="B26" t="str">
            <v>PERMEABILIDADE EM AMOSTRA NATURAL</v>
          </cell>
          <cell r="C26" t="str">
            <v>UN</v>
          </cell>
          <cell r="D26">
            <v>249.46</v>
          </cell>
        </row>
        <row r="27">
          <cell r="A27" t="str">
            <v>01.001.024-0</v>
          </cell>
          <cell r="B27" t="str">
            <v>PERMEABILIDADE EM AMOSTRA MOLDADA ARGILOSA</v>
          </cell>
          <cell r="C27" t="str">
            <v>UN</v>
          </cell>
          <cell r="D27">
            <v>249.46</v>
          </cell>
        </row>
        <row r="28">
          <cell r="A28" t="str">
            <v>01.001.025-0</v>
          </cell>
          <cell r="B28" t="str">
            <v>PERMEABILIDADE EM AMOSTRA DE AREIA</v>
          </cell>
          <cell r="C28" t="str">
            <v>UN</v>
          </cell>
          <cell r="D28">
            <v>241.45</v>
          </cell>
        </row>
        <row r="29">
          <cell r="A29" t="str">
            <v>01.001.026-0</v>
          </cell>
          <cell r="B29" t="str">
            <v>COMPRESSAO SIMPLES EM AMOSTRA NATURAL P/CORPO-DE-PROVA</v>
          </cell>
          <cell r="C29" t="str">
            <v>UN</v>
          </cell>
          <cell r="D29">
            <v>160.97</v>
          </cell>
        </row>
        <row r="30">
          <cell r="A30" t="str">
            <v>01.001.027-0</v>
          </cell>
          <cell r="B30" t="str">
            <v>COMPRESSAO SIMPLES EM AMOSTRA MOLDADA, P/CORPO-DE-PROVA</v>
          </cell>
          <cell r="C30" t="str">
            <v>UN</v>
          </cell>
          <cell r="D30">
            <v>160.97</v>
          </cell>
        </row>
        <row r="31">
          <cell r="A31" t="str">
            <v>01.001.028-0</v>
          </cell>
          <cell r="B31" t="str">
            <v>ADENSAMENTO EM AMOSTRA NATURAL</v>
          </cell>
          <cell r="C31" t="str">
            <v>UN</v>
          </cell>
          <cell r="D31">
            <v>507.86</v>
          </cell>
        </row>
        <row r="32">
          <cell r="A32" t="str">
            <v>01.001.029-0</v>
          </cell>
          <cell r="B32" t="str">
            <v>ADENSAMENTO EM AMOSTRA MOLDADA</v>
          </cell>
          <cell r="C32" t="str">
            <v>UN</v>
          </cell>
          <cell r="D32">
            <v>507.86</v>
          </cell>
        </row>
        <row r="33">
          <cell r="A33" t="str">
            <v>01.001.030-0</v>
          </cell>
          <cell r="B33" t="str">
            <v>ADENSAMENTO: PAR DE ENSAIOS P/DETERMINACAO DO FATOR DE CORRECAO DE COEFICIENTE DE RECALQUE</v>
          </cell>
          <cell r="C33" t="str">
            <v>PAR</v>
          </cell>
          <cell r="D33">
            <v>588.35</v>
          </cell>
        </row>
        <row r="34">
          <cell r="A34" t="str">
            <v>01.001.031-0</v>
          </cell>
          <cell r="B34" t="str">
            <v>CIZALHAMENTO LENTO, P/CORPO-DE-PROVA</v>
          </cell>
          <cell r="C34" t="str">
            <v>UN</v>
          </cell>
          <cell r="D34">
            <v>464.24</v>
          </cell>
        </row>
        <row r="35">
          <cell r="A35" t="str">
            <v>01.001.032-0</v>
          </cell>
          <cell r="B35" t="str">
            <v>CIZALHAMENTO RAPIDO, P/CORPO-DE-PROVA</v>
          </cell>
          <cell r="C35" t="str">
            <v>UN</v>
          </cell>
          <cell r="D35">
            <v>464.24</v>
          </cell>
        </row>
        <row r="36">
          <cell r="A36" t="str">
            <v>01.001.033-0</v>
          </cell>
          <cell r="B36" t="str">
            <v>TRIAXIAL DRENADO, EM AMOSTRA NATURAL, P/CORPO-DE-PROVA</v>
          </cell>
          <cell r="C36" t="str">
            <v>UN</v>
          </cell>
          <cell r="D36">
            <v>1497.39</v>
          </cell>
        </row>
        <row r="37">
          <cell r="A37" t="str">
            <v>01.001.034-0</v>
          </cell>
          <cell r="B37" t="str">
            <v>TRIAXIAL DRENADO, EM AMOSTRA MOLDADA, P/CORPO-DE-PROVA</v>
          </cell>
          <cell r="C37" t="str">
            <v>UN</v>
          </cell>
          <cell r="D37">
            <v>1610.33</v>
          </cell>
        </row>
        <row r="38">
          <cell r="A38" t="str">
            <v>01.001.035-0</v>
          </cell>
          <cell r="B38" t="str">
            <v>TRIAXIAL NAO DRENADO, EM AMOSTRA NATURAL, P/CORPO-DE-PROVA</v>
          </cell>
          <cell r="C38" t="str">
            <v>UN</v>
          </cell>
          <cell r="D38">
            <v>561.76</v>
          </cell>
        </row>
        <row r="39">
          <cell r="A39" t="str">
            <v>01.001.036-0</v>
          </cell>
          <cell r="B39" t="str">
            <v>TRIAXIAL NAO DRENADO, EM AMOSTRA MOLDADA, P/CORPO-DE-PROVA</v>
          </cell>
          <cell r="C39" t="str">
            <v>UN</v>
          </cell>
          <cell r="D39">
            <v>636.73</v>
          </cell>
        </row>
        <row r="40">
          <cell r="A40" t="str">
            <v>01.001.037-0</v>
          </cell>
          <cell r="B40" t="str">
            <v>TRIAXIAL NAO DRENADO, PRE-ADENSADO, EM AMOSTRA NATURAL, P/CORPO-DE-PROVA</v>
          </cell>
          <cell r="C40" t="str">
            <v>UN</v>
          </cell>
          <cell r="D40">
            <v>823.66</v>
          </cell>
        </row>
        <row r="41">
          <cell r="A41" t="str">
            <v>01.001.038-0</v>
          </cell>
          <cell r="B41" t="str">
            <v>TRIAXIAL NAO DRENADO, PRE-ADENSADO, EM AMOSTRA MOLDADA, P/CORPO-DE-PROVA</v>
          </cell>
          <cell r="C41" t="str">
            <v>UN</v>
          </cell>
          <cell r="D41">
            <v>876.23</v>
          </cell>
        </row>
        <row r="42">
          <cell r="A42" t="str">
            <v>01.001.039-0</v>
          </cell>
          <cell r="B42" t="str">
            <v>DURABILIDADE POR MOLHAGEM E SECAGEM, EM SOLO-CIM., P/ENSAIO</v>
          </cell>
          <cell r="C42" t="str">
            <v>UN</v>
          </cell>
          <cell r="D42">
            <v>315.44</v>
          </cell>
        </row>
        <row r="43">
          <cell r="A43" t="str">
            <v>01.001.040-0</v>
          </cell>
          <cell r="B43" t="str">
            <v>SONDAGEM MANUAL, COM TRADO CAVADEIRA, P/METRO LINEAR OU FRACAO</v>
          </cell>
          <cell r="C43" t="str">
            <v>M</v>
          </cell>
          <cell r="D43">
            <v>127.54</v>
          </cell>
        </row>
        <row r="44">
          <cell r="A44" t="str">
            <v>01.001.042-0</v>
          </cell>
          <cell r="B44" t="str">
            <v>SONDAGEM MANUAL, C/PA E PICARETA, P/METRO LINEAR OU FRACAO</v>
          </cell>
          <cell r="C44" t="str">
            <v>M</v>
          </cell>
          <cell r="D44">
            <v>149.93</v>
          </cell>
        </row>
        <row r="45">
          <cell r="A45" t="str">
            <v>01.001.043-0</v>
          </cell>
          <cell r="B45" t="str">
            <v>SONDAGEM DE RECONHECIMENTO A TRADO MANUAL DE 4", P/TRADO DE6", ACRESCENTAR 50% AO VALOR DESTE ITEM</v>
          </cell>
          <cell r="C45" t="str">
            <v>M</v>
          </cell>
          <cell r="D45">
            <v>39.119999999999997</v>
          </cell>
        </row>
        <row r="46">
          <cell r="A46" t="str">
            <v>01.001.044-0</v>
          </cell>
          <cell r="B46" t="str">
            <v>SONDAGEM EXPEDITA, DE SIMPLES RECONHECIMENTO A PERCUSSAO EXCLUSIVAMENTE P/LAVAGEM, DIAM. DE 2"</v>
          </cell>
          <cell r="C46" t="str">
            <v>M</v>
          </cell>
          <cell r="D46">
            <v>28.05</v>
          </cell>
        </row>
        <row r="47">
          <cell r="A47" t="str">
            <v>01.001.046-0</v>
          </cell>
          <cell r="B47" t="str">
            <v>FRACIONAMENTO QUIMICO (METODO ROSTLER)</v>
          </cell>
          <cell r="C47" t="str">
            <v>UN</v>
          </cell>
          <cell r="D47">
            <v>45.76</v>
          </cell>
        </row>
        <row r="48">
          <cell r="A48" t="str">
            <v>01.001.047-0</v>
          </cell>
          <cell r="B48" t="str">
            <v>ENSAIO DE PALHETA (VANE TEST), REALIZADO NO CAMPO, EXCL. PERFURACAO</v>
          </cell>
          <cell r="C48" t="str">
            <v>UN</v>
          </cell>
          <cell r="D48">
            <v>42.59</v>
          </cell>
        </row>
        <row r="49">
          <cell r="A49" t="str">
            <v>01.001.048-0</v>
          </cell>
          <cell r="B49" t="str">
            <v>ENSAIO DE PALHETA ("VANE TEST"), REALIZADO EM LABORATORIO</v>
          </cell>
          <cell r="C49" t="str">
            <v>UN</v>
          </cell>
          <cell r="D49">
            <v>28.28</v>
          </cell>
        </row>
        <row r="50">
          <cell r="A50" t="str">
            <v>01.001.049-0</v>
          </cell>
          <cell r="B50" t="str">
            <v>CLASSIFICACAO MACROSCOPICA DE AMOSTRAS DE SONDAGEM ROTATIVA</v>
          </cell>
          <cell r="C50" t="str">
            <v>M</v>
          </cell>
          <cell r="D50">
            <v>80.3</v>
          </cell>
        </row>
        <row r="51">
          <cell r="A51" t="str">
            <v>01.001.050-0</v>
          </cell>
          <cell r="B51" t="str">
            <v>CLASSIFICACAO MACROSCOPICA DE AMOSTRAS DE SONDAGEM ROTATIVA,C/LAMINA DE ROCHA</v>
          </cell>
          <cell r="C51" t="str">
            <v>M</v>
          </cell>
          <cell r="D51">
            <v>748.69</v>
          </cell>
        </row>
        <row r="52">
          <cell r="A52" t="str">
            <v>01.001.051-0</v>
          </cell>
          <cell r="B52" t="str">
            <v>BRITAGEM EM LABORATORIO, DE BL. DE ROCHA, MATACOES OU TESTEMUNHOS DE SONDAGEM ROTATIVA, P/AMOSTRA REPRESENTATIVA</v>
          </cell>
          <cell r="C52" t="str">
            <v>UN</v>
          </cell>
          <cell r="D52">
            <v>74.959999999999994</v>
          </cell>
        </row>
        <row r="53">
          <cell r="A53" t="str">
            <v>01.001.052-0</v>
          </cell>
          <cell r="B53" t="str">
            <v>MINI-CBR E EXPANSAO DE SOLO COMPACTADO EM EQUIP. MINIATURA</v>
          </cell>
          <cell r="C53" t="str">
            <v>UN</v>
          </cell>
          <cell r="D53">
            <v>24.76</v>
          </cell>
        </row>
        <row r="54">
          <cell r="A54" t="str">
            <v>01.001.053-0</v>
          </cell>
          <cell r="B54" t="str">
            <v>MINI-MCV - SOLO COMPACTADO EM EQUIP. MINIATURA</v>
          </cell>
          <cell r="C54" t="str">
            <v>UN</v>
          </cell>
          <cell r="D54">
            <v>24.76</v>
          </cell>
        </row>
        <row r="55">
          <cell r="A55" t="str">
            <v>01.001.054-0</v>
          </cell>
          <cell r="B55" t="str">
            <v>DETERMINACAO DA PERDA DE MASSA P/IMERSAO DE SOLOS COMPACTADOS EM EQUIP. MINIATURA</v>
          </cell>
          <cell r="C55" t="str">
            <v>UN</v>
          </cell>
          <cell r="D55">
            <v>24.76</v>
          </cell>
        </row>
        <row r="56">
          <cell r="A56" t="str">
            <v>01.001.055-0</v>
          </cell>
          <cell r="B56" t="str">
            <v>EXTRACAO DE AMOSTRA INDEFORMADA EM BL. DE 30 X 30 X 30CM</v>
          </cell>
          <cell r="C56" t="str">
            <v>UN</v>
          </cell>
          <cell r="D56">
            <v>194</v>
          </cell>
        </row>
        <row r="57">
          <cell r="A57" t="str">
            <v>01.001.056-0</v>
          </cell>
          <cell r="B57" t="str">
            <v>CLASSIFICACAO DE SOLOS TROPICAIS P/FINALIDADES ROD., UTILIZ.CORPOS-DE-PROVA COMPACTADOS EM EQUIP. MINIATURA</v>
          </cell>
          <cell r="C57" t="str">
            <v>UN</v>
          </cell>
          <cell r="D57">
            <v>24.93</v>
          </cell>
        </row>
        <row r="58">
          <cell r="A58" t="str">
            <v>01.001.057-0</v>
          </cell>
          <cell r="B58" t="str">
            <v>EXTRACAO DE AMOSTRA INDEFORMADA EM ANEL, BISELADO</v>
          </cell>
          <cell r="C58" t="str">
            <v>UN</v>
          </cell>
          <cell r="D58">
            <v>107.09</v>
          </cell>
        </row>
        <row r="59">
          <cell r="A59" t="str">
            <v>01.001.059-0</v>
          </cell>
          <cell r="B59" t="str">
            <v>EXTRACAO DE AMOSTRA TIPO "SHELBY", DURANTE SERV. DE SONDAGEMDO SOLO</v>
          </cell>
          <cell r="C59" t="str">
            <v>UN</v>
          </cell>
          <cell r="D59">
            <v>46.94</v>
          </cell>
        </row>
        <row r="60">
          <cell r="A60" t="str">
            <v>01.001.060-0</v>
          </cell>
          <cell r="B60" t="str">
            <v>AMOSTRA DE SOLO PREPARACAO P/ENSAIOS DE COMPACT. E ENSAIOS DE CARACTERIZACAO</v>
          </cell>
          <cell r="C60" t="str">
            <v>UN</v>
          </cell>
          <cell r="D60">
            <v>123.81</v>
          </cell>
        </row>
        <row r="61">
          <cell r="A61" t="str">
            <v>01.001.061-0</v>
          </cell>
          <cell r="B61" t="str">
            <v>GRAOS DE SOLOS QUE PASSAM NA PENEIRA DE 4,8MM - DETERMINACAODA MASSA ESPECIFICA</v>
          </cell>
          <cell r="C61" t="str">
            <v>UN</v>
          </cell>
          <cell r="D61">
            <v>24.93</v>
          </cell>
        </row>
        <row r="62">
          <cell r="A62" t="str">
            <v>01.001.062-0</v>
          </cell>
          <cell r="B62" t="str">
            <v>ADENSAMENTO UNIDIMENSIONAL</v>
          </cell>
          <cell r="C62" t="str">
            <v>UN</v>
          </cell>
          <cell r="D62">
            <v>24.93</v>
          </cell>
        </row>
        <row r="63">
          <cell r="A63" t="str">
            <v>01.001.063-0</v>
          </cell>
          <cell r="B63" t="str">
            <v>METODO RIEDEL-WEBER (AGREG. GRAUDO)</v>
          </cell>
          <cell r="C63" t="str">
            <v>UN</v>
          </cell>
          <cell r="D63">
            <v>24.93</v>
          </cell>
        </row>
        <row r="64">
          <cell r="A64" t="str">
            <v>01.001.064-0</v>
          </cell>
          <cell r="B64" t="str">
            <v>COMPACTACAO DE SOLO EM EQUIP. MINIATURA</v>
          </cell>
          <cell r="C64" t="str">
            <v>UN</v>
          </cell>
          <cell r="D64">
            <v>24.93</v>
          </cell>
        </row>
        <row r="65">
          <cell r="A65" t="str">
            <v>01.001.065-0</v>
          </cell>
          <cell r="B65" t="str">
            <v>ENSAIO DE PERDA D'AGUA DURANTE A SONDAGEM ROTATIVA EM ROCHA,CONSTANDO DE 3 ESTAGIOS DE PRESSAO</v>
          </cell>
          <cell r="C65" t="str">
            <v>UN</v>
          </cell>
          <cell r="D65">
            <v>47.72</v>
          </cell>
        </row>
        <row r="66">
          <cell r="A66" t="str">
            <v>01.001.066-0</v>
          </cell>
          <cell r="B66" t="str">
            <v>ENSAIO DE PERDA D'AGUA DURANTE SONDAGEM ROTATIVA EM ROCHA, CONSTANDO DE 5 ESTAGIOS DE PRESSAO</v>
          </cell>
          <cell r="C66" t="str">
            <v>UN</v>
          </cell>
          <cell r="D66">
            <v>66.25</v>
          </cell>
        </row>
        <row r="67">
          <cell r="A67" t="str">
            <v>01.001.068-0</v>
          </cell>
          <cell r="B67" t="str">
            <v>ENSAIO DE PENETRACAO TIPO "DEEP SOUNDING"</v>
          </cell>
          <cell r="C67" t="str">
            <v>M</v>
          </cell>
          <cell r="D67">
            <v>136.80000000000001</v>
          </cell>
        </row>
        <row r="68">
          <cell r="A68" t="str">
            <v>01.001.069-0</v>
          </cell>
          <cell r="B68" t="str">
            <v>ENSAIO DE INFILTRACAO EM SOLO</v>
          </cell>
          <cell r="C68" t="str">
            <v>UN</v>
          </cell>
          <cell r="D68">
            <v>113.79</v>
          </cell>
        </row>
        <row r="69">
          <cell r="A69" t="str">
            <v>01.001.071-0</v>
          </cell>
          <cell r="B69" t="str">
            <v>ENSAIO DE CARACTERIZACAO GEOTECNICA DE SOLOS, C/UTILIZACAO DE DILATOMETRO</v>
          </cell>
          <cell r="C69" t="str">
            <v>UN</v>
          </cell>
          <cell r="D69">
            <v>2.1</v>
          </cell>
        </row>
        <row r="70">
          <cell r="A70" t="str">
            <v>01.001.073-0</v>
          </cell>
          <cell r="B70" t="str">
            <v>ENSAIO DE PENETRACAO TIPO SPT</v>
          </cell>
          <cell r="C70" t="str">
            <v>UN</v>
          </cell>
          <cell r="D70">
            <v>33.19</v>
          </cell>
        </row>
        <row r="71">
          <cell r="A71" t="str">
            <v>01.001.075-1</v>
          </cell>
          <cell r="B71" t="str">
            <v>PERFURACAO MANUAL DE SOLO, A TRADO ATE 6"</v>
          </cell>
          <cell r="C71" t="str">
            <v>M</v>
          </cell>
          <cell r="D71">
            <v>3.24</v>
          </cell>
        </row>
        <row r="72">
          <cell r="A72" t="str">
            <v>01.001.076-0</v>
          </cell>
          <cell r="B72" t="str">
            <v>PERFURACAO MANUAL DE SOLO, A TRADO ATE 8"</v>
          </cell>
          <cell r="C72" t="str">
            <v>M</v>
          </cell>
          <cell r="D72">
            <v>4.0999999999999996</v>
          </cell>
        </row>
        <row r="73">
          <cell r="A73" t="str">
            <v>01.001.077-0</v>
          </cell>
          <cell r="B73" t="str">
            <v>PERFURACAO MANUAL DE SOLO, A TRADO ATE 10"</v>
          </cell>
          <cell r="C73" t="str">
            <v>M</v>
          </cell>
          <cell r="D73">
            <v>4.97</v>
          </cell>
        </row>
        <row r="74">
          <cell r="A74" t="str">
            <v>01.001.081-0</v>
          </cell>
          <cell r="B74" t="str">
            <v>ANALISE GRANULOM. EM AGREG. MIUDO</v>
          </cell>
          <cell r="C74" t="str">
            <v>UN</v>
          </cell>
          <cell r="D74">
            <v>41</v>
          </cell>
        </row>
        <row r="75">
          <cell r="A75" t="str">
            <v>01.001.082-0</v>
          </cell>
          <cell r="B75" t="str">
            <v>ANALISE GRANULOM. EM AGREG. GRAUDO</v>
          </cell>
          <cell r="C75" t="str">
            <v>UN</v>
          </cell>
          <cell r="D75">
            <v>32.43</v>
          </cell>
        </row>
        <row r="76">
          <cell r="A76" t="str">
            <v>01.001.083-0</v>
          </cell>
          <cell r="B76" t="str">
            <v>AVALIACAO DAS IMPUREZAS ORGANICAS DAS AREIAS</v>
          </cell>
          <cell r="C76" t="str">
            <v>UN</v>
          </cell>
          <cell r="D76">
            <v>41</v>
          </cell>
        </row>
        <row r="77">
          <cell r="A77" t="str">
            <v>01.001.084-0</v>
          </cell>
          <cell r="B77" t="str">
            <v>QUALIDADE DA AREIA C/ANALISE GRANULOM. E INDICE DE MATERIA ORGANICA</v>
          </cell>
          <cell r="C77" t="str">
            <v>UN</v>
          </cell>
          <cell r="D77">
            <v>900.14</v>
          </cell>
        </row>
        <row r="78">
          <cell r="A78" t="str">
            <v>01.001.085-0</v>
          </cell>
          <cell r="B78" t="str">
            <v>TEOR DE ARGILA EM TORROES (AGREG. MIUDO)</v>
          </cell>
          <cell r="C78" t="str">
            <v>UN</v>
          </cell>
          <cell r="D78">
            <v>41</v>
          </cell>
        </row>
        <row r="79">
          <cell r="A79" t="str">
            <v>01.001.086-0</v>
          </cell>
          <cell r="B79" t="str">
            <v>TEOR DE ARGILA EM TORROES (AGREG. GRAUDO)</v>
          </cell>
          <cell r="C79" t="str">
            <v>UN</v>
          </cell>
          <cell r="D79">
            <v>41</v>
          </cell>
        </row>
        <row r="80">
          <cell r="A80" t="str">
            <v>01.001.087-0</v>
          </cell>
          <cell r="B80" t="str">
            <v>TEOR DE MAT. PULVERULENTOS (AGREG. MIUDO)</v>
          </cell>
          <cell r="C80" t="str">
            <v>UN</v>
          </cell>
          <cell r="D80">
            <v>32.47</v>
          </cell>
        </row>
        <row r="81">
          <cell r="A81" t="str">
            <v>01.001.088-0</v>
          </cell>
          <cell r="B81" t="str">
            <v>TEOR DE MAT. PULVERULENTOS (AGREG. GRAUDO)</v>
          </cell>
          <cell r="C81" t="str">
            <v>UN</v>
          </cell>
          <cell r="D81">
            <v>44.43</v>
          </cell>
        </row>
        <row r="82">
          <cell r="A82" t="str">
            <v>01.001.089-0</v>
          </cell>
          <cell r="B82" t="str">
            <v>DENSIDADE REAL (AGREG. MIUDO)</v>
          </cell>
          <cell r="C82" t="str">
            <v>UN</v>
          </cell>
          <cell r="D82">
            <v>11.95</v>
          </cell>
        </row>
        <row r="83">
          <cell r="A83" t="str">
            <v>01.001.090-0</v>
          </cell>
          <cell r="B83" t="str">
            <v>DENSIDADE REAL (AGREG. GRAUDO)</v>
          </cell>
          <cell r="C83" t="str">
            <v>UN</v>
          </cell>
          <cell r="D83">
            <v>23.92</v>
          </cell>
        </row>
        <row r="84">
          <cell r="A84" t="str">
            <v>01.001.091-0</v>
          </cell>
          <cell r="B84" t="str">
            <v>DENSIDADE APARENTE (AGREG. MIUDO)</v>
          </cell>
          <cell r="C84" t="str">
            <v>UN</v>
          </cell>
          <cell r="D84">
            <v>11.95</v>
          </cell>
        </row>
        <row r="85">
          <cell r="A85" t="str">
            <v>01.001.092-0</v>
          </cell>
          <cell r="B85" t="str">
            <v>DENSIDADE APARENTE (AGREG. GRAUDO)</v>
          </cell>
          <cell r="C85" t="str">
            <v>UN</v>
          </cell>
          <cell r="D85">
            <v>23.92</v>
          </cell>
        </row>
        <row r="86">
          <cell r="A86" t="str">
            <v>01.001.093-0</v>
          </cell>
          <cell r="B86" t="str">
            <v>DESGASTE A ABRASAO "LOS ANGELES"</v>
          </cell>
          <cell r="C86" t="str">
            <v>UN</v>
          </cell>
          <cell r="D86">
            <v>172.79</v>
          </cell>
        </row>
        <row r="87">
          <cell r="A87" t="str">
            <v>01.001.094-0</v>
          </cell>
          <cell r="B87" t="str">
            <v>ESMAGAMENTO</v>
          </cell>
          <cell r="C87" t="str">
            <v>UN</v>
          </cell>
          <cell r="D87">
            <v>157.6</v>
          </cell>
        </row>
        <row r="88">
          <cell r="A88" t="str">
            <v>01.001.095-0</v>
          </cell>
          <cell r="B88" t="str">
            <v>RESISTENCIA AO IMPACTO "TRETON"</v>
          </cell>
          <cell r="C88" t="str">
            <v>UN</v>
          </cell>
          <cell r="D88">
            <v>157.6</v>
          </cell>
        </row>
        <row r="89">
          <cell r="A89" t="str">
            <v>01.001.096-0</v>
          </cell>
          <cell r="B89" t="str">
            <v>INDICE DE FORMA (CUBICIDADE)</v>
          </cell>
          <cell r="C89" t="str">
            <v>UN</v>
          </cell>
          <cell r="D89">
            <v>111.84</v>
          </cell>
        </row>
        <row r="90">
          <cell r="A90" t="str">
            <v>01.001.097-0</v>
          </cell>
          <cell r="B90" t="str">
            <v>QUALIDADE DE AGREG. PELO USO DE SOLUCAO DE SULFATO DE SODIOOU MAGNESIO, EM AGREG. MIUDO</v>
          </cell>
          <cell r="C90" t="str">
            <v>UN</v>
          </cell>
          <cell r="D90">
            <v>258.36</v>
          </cell>
        </row>
        <row r="91">
          <cell r="A91" t="str">
            <v>01.001.098-0</v>
          </cell>
          <cell r="B91" t="str">
            <v>QUALIDADE DE AGREG. PELO USO DE SOLUCAO DE SULFATO DE SODIOOU MAGNESIO, EM AGREG. GRAUDO</v>
          </cell>
          <cell r="C91" t="str">
            <v>UN</v>
          </cell>
          <cell r="D91">
            <v>357.85</v>
          </cell>
        </row>
        <row r="92">
          <cell r="A92" t="str">
            <v>01.001.121-0</v>
          </cell>
          <cell r="B92" t="str">
            <v>REMATE OU CAPEAMENTO DE CORPO-DE-PROVA CILINDRICO, DE 15 X 30CM P/TOPO</v>
          </cell>
          <cell r="C92" t="str">
            <v>UN</v>
          </cell>
          <cell r="D92">
            <v>3.4</v>
          </cell>
        </row>
        <row r="93">
          <cell r="A93" t="str">
            <v>01.001.123-0</v>
          </cell>
          <cell r="B93" t="str">
            <v>RESISTENCIA A COMPRESSAO DE CORPO-DE-PROVA CILINDRICO DE 15X 30CM, P/CORPO-DE-PROVA</v>
          </cell>
          <cell r="C93" t="str">
            <v>UN</v>
          </cell>
          <cell r="D93">
            <v>10.28</v>
          </cell>
        </row>
        <row r="94">
          <cell r="A94" t="str">
            <v>01.001.124-0</v>
          </cell>
          <cell r="B94" t="str">
            <v>RESISTENCIA A COMPRESSAO SIMPLES DE CORPO-DE-PROVA DE ARGAM.DE CONCR., C/ 5 X 10CM, P/CORPO-DE-PROVA</v>
          </cell>
          <cell r="C94" t="str">
            <v>UN</v>
          </cell>
          <cell r="D94">
            <v>26.52</v>
          </cell>
        </row>
        <row r="95">
          <cell r="A95" t="str">
            <v>01.001.125-0</v>
          </cell>
          <cell r="B95" t="str">
            <v>RESISTENCIA A TRACAO, NA FLEXAO, EM CORPO-DE-PROVA PRISMATICO, C/ESFORCO ATE 5T</v>
          </cell>
          <cell r="C95" t="str">
            <v>UN</v>
          </cell>
          <cell r="D95">
            <v>46.93</v>
          </cell>
        </row>
        <row r="96">
          <cell r="A96" t="str">
            <v>01.001.126-0</v>
          </cell>
          <cell r="B96" t="str">
            <v>RESISTENCIA A TRACAO, NA FLEXAO, EM CORPO-DE-PROVA PRISMATICO, C/ESFORCO DE 5 ATE 30T</v>
          </cell>
          <cell r="C96" t="str">
            <v>UN</v>
          </cell>
          <cell r="D96">
            <v>46.93</v>
          </cell>
        </row>
        <row r="97">
          <cell r="A97" t="str">
            <v>01.001.127-0</v>
          </cell>
          <cell r="B97" t="str">
            <v>RESISTENCIA A TRACAO, NA FLEXAO, EM CORPO-DE-PROVA PRISMATICO, C/ESFORCO DE 30 ATE 200T</v>
          </cell>
          <cell r="C97" t="str">
            <v>UN</v>
          </cell>
          <cell r="D97">
            <v>46.93</v>
          </cell>
        </row>
        <row r="98">
          <cell r="A98" t="str">
            <v>01.001.128-0</v>
          </cell>
          <cell r="B98" t="str">
            <v>RESISTENCIA A COMPRESSAO SIMPLES DE CORPO-DE-PROVA C/AUXILIODE ESCLEROMETRO, P/CORPO-DE-PROVA</v>
          </cell>
          <cell r="C98" t="str">
            <v>UN</v>
          </cell>
          <cell r="D98">
            <v>14.28</v>
          </cell>
        </row>
        <row r="99">
          <cell r="A99" t="str">
            <v>01.001.129-0</v>
          </cell>
          <cell r="B99" t="str">
            <v>"SLUMP TEST"</v>
          </cell>
          <cell r="C99" t="str">
            <v>UN</v>
          </cell>
          <cell r="D99">
            <v>6.85</v>
          </cell>
        </row>
        <row r="100">
          <cell r="A100" t="str">
            <v>01.001.0-0</v>
          </cell>
          <cell r="B100" t="str">
            <v>DOSAGEM C/ESTUDO GRANULOM. DOS AGREG., OBT. MIST. EXPERIMENTAIS, C/RUTURA DE CORPOS-DE-PROVA, 1 AGREG. MIUDO E 1 GRAUDO</v>
          </cell>
          <cell r="C100" t="str">
            <v>UN</v>
          </cell>
          <cell r="D100">
            <v>3733.19</v>
          </cell>
        </row>
        <row r="101">
          <cell r="A101" t="str">
            <v>01.001.1-0</v>
          </cell>
          <cell r="B101" t="str">
            <v>DOSAGEM C/ESTUDO GRANULOM. DOS AGREG., OBT. MIST. EXPERIMENTAIS E C/RUTURA DE CORPOS-DE-PROVA, P/CADA AGREG. MIUDO ADIC.</v>
          </cell>
          <cell r="C101" t="str">
            <v>UN</v>
          </cell>
          <cell r="D101">
            <v>3733.19</v>
          </cell>
        </row>
        <row r="102">
          <cell r="A102" t="str">
            <v>01.001.2-0</v>
          </cell>
          <cell r="B102" t="str">
            <v>DOSAGEM C/ESTUDO GRANULOM. DOS AGREG., OBT. MIST. EXPERIMENTAIS C/RUTURA DE CORPOS-DE-PROVA, P/CADA AGREG. GRAUDO ADIC.</v>
          </cell>
          <cell r="C102" t="str">
            <v>UN</v>
          </cell>
          <cell r="D102">
            <v>3733.19</v>
          </cell>
        </row>
        <row r="103">
          <cell r="A103" t="str">
            <v>01.001.3-0</v>
          </cell>
          <cell r="B103" t="str">
            <v>DETERMINACAO DE OUTROS TRACOS A PARTIR DE GRAFICOS, MENCIONADOS NO ITEM 01.001.0, P/TRACO</v>
          </cell>
          <cell r="C103" t="str">
            <v>UN</v>
          </cell>
          <cell r="D103">
            <v>3733.19</v>
          </cell>
        </row>
        <row r="104">
          <cell r="A104" t="str">
            <v>01.001.4-0</v>
          </cell>
          <cell r="B104" t="str">
            <v>DOSAGEM C/ESTUDO GRANULOM. DOS AGREG. DA MESMA QUALIDADE, C/PROPORCOES DIFERENTES DE CIM., 1 AGREG. MIUDO E 1 GRAUDO</v>
          </cell>
          <cell r="C104" t="str">
            <v>UN</v>
          </cell>
          <cell r="D104">
            <v>3733.19</v>
          </cell>
        </row>
        <row r="105">
          <cell r="A105" t="str">
            <v>01.001.5-0</v>
          </cell>
          <cell r="B105" t="str">
            <v>DOSAGEM C/ESTUDO GRANULOM. DOS AGREG. DA MESMA QUALIDADE, PROPORCOES DIFERENTES CIM., MAIS DE 1 AGREG. MIUDO E GRAUDO</v>
          </cell>
          <cell r="C105" t="str">
            <v>UN</v>
          </cell>
          <cell r="D105">
            <v>3733.19</v>
          </cell>
        </row>
        <row r="106">
          <cell r="A106" t="str">
            <v>01.001.6-0</v>
          </cell>
          <cell r="B106" t="str">
            <v>DOSAGEM C/ESTUDO GRANULOM. DOS AGREG., DETERMINACAO DE MAISTRACOS A PARTIR DOS GRAFICOS CORRESPONDENTES, P/TRACO</v>
          </cell>
          <cell r="C106" t="str">
            <v>UN</v>
          </cell>
          <cell r="D106">
            <v>3733.19</v>
          </cell>
        </row>
        <row r="107">
          <cell r="A107" t="str">
            <v>01.001.7-0</v>
          </cell>
          <cell r="B107" t="str">
            <v>TRACADO DAS CURVAS QUE CORRELACIONAM A RESIST. A COMPRES. AOFATOR AGUA-CIM., C/MOLDAGEM DE 24 CORPOS-DE-PROVA</v>
          </cell>
          <cell r="C107" t="str">
            <v>UN</v>
          </cell>
          <cell r="D107">
            <v>24435.49</v>
          </cell>
        </row>
        <row r="108">
          <cell r="A108" t="str">
            <v>01.001.8-0</v>
          </cell>
          <cell r="B108" t="str">
            <v>RECONSTITUICAO DE TRACOS DE CONCR., P/TRACO</v>
          </cell>
          <cell r="C108" t="str">
            <v>UN</v>
          </cell>
          <cell r="D108">
            <v>8949.98</v>
          </cell>
        </row>
        <row r="109">
          <cell r="A109" t="str">
            <v>01.001.143-0</v>
          </cell>
          <cell r="B109" t="str">
            <v>ENSAIO DE RESIST. A TRACAO SIMPLES P/COMPRESSAO DIAMETRAL DECORPOS-DE-PROVA CILINDRICOS DE 15 X 30CM</v>
          </cell>
          <cell r="C109" t="str">
            <v>UN</v>
          </cell>
          <cell r="D109">
            <v>416.94</v>
          </cell>
        </row>
        <row r="110">
          <cell r="A110" t="str">
            <v>01.001.144-0</v>
          </cell>
          <cell r="B110" t="str">
            <v>RESISTENCIA A COMPRESSAO E TRACAO, MODULO DE ELASTICIDADE DINAMICA</v>
          </cell>
          <cell r="C110" t="str">
            <v>UN</v>
          </cell>
          <cell r="D110">
            <v>698.96</v>
          </cell>
        </row>
        <row r="111">
          <cell r="A111" t="str">
            <v>01.001.145-0</v>
          </cell>
          <cell r="B111" t="str">
            <v>DETERMINACAO DO AR INCORPORADO EM CONCR.</v>
          </cell>
          <cell r="C111" t="str">
            <v>UN</v>
          </cell>
          <cell r="D111">
            <v>698.96</v>
          </cell>
        </row>
        <row r="112">
          <cell r="A112" t="str">
            <v>01.001.147-0</v>
          </cell>
          <cell r="B112" t="str">
            <v>MOLDAGEM E COLETA DE CORPO-DE-PROVA DE CONCR., EXECUTADO P/FIRMA ESPECIALIZADA, INCL. TRANSP. ATE 50KM</v>
          </cell>
          <cell r="C112" t="str">
            <v>UN</v>
          </cell>
          <cell r="D112">
            <v>15.91</v>
          </cell>
        </row>
        <row r="113">
          <cell r="A113" t="str">
            <v>01.001.148-0</v>
          </cell>
          <cell r="B113" t="str">
            <v>MOLDAGEM E COLETA DE CORPO-DE-PROVA DE CONCR. EXECUTADO P/FIRMA ESPECIALIZADA, INCL. TRANSP. P/DISTANCIA DE 51 A 100KM</v>
          </cell>
          <cell r="C113" t="str">
            <v>UN</v>
          </cell>
          <cell r="D113">
            <v>26.08</v>
          </cell>
        </row>
        <row r="114">
          <cell r="A114" t="str">
            <v>01.001.149-0</v>
          </cell>
          <cell r="B114" t="str">
            <v>MOLDAGEM E COLETA DE CORPO-DE-PROVA DE CONCR. EXECUTADO P/FIRMA ESPECIALIZADA, INCL. TRANSP. P/DISTANCIA DE 101 A 250KM</v>
          </cell>
          <cell r="C114" t="str">
            <v>UN</v>
          </cell>
          <cell r="D114">
            <v>56.95</v>
          </cell>
        </row>
        <row r="115">
          <cell r="A115" t="str">
            <v>01.001.150-0</v>
          </cell>
          <cell r="B115" t="str">
            <v>CONTROLE TECNOL. DE OBRAS EM CONCR. ARMADO, CONSID. COLETA,MOLDAGEM E CAPEAMENTO,TRANSP.ATE 50KM,MEDIDO P/ M3 DE CONCR.</v>
          </cell>
          <cell r="C115" t="str">
            <v>M3</v>
          </cell>
          <cell r="D115">
            <v>5.33</v>
          </cell>
        </row>
        <row r="116">
          <cell r="A116" t="str">
            <v>01.001.151-0</v>
          </cell>
          <cell r="B116" t="str">
            <v>CONTROLE TECNOL. DE OBRAS EM CONCR. ARMADO, CONSID. COLETA,MOLDAGEM E CAPEAMENTO,TRANSP.ATE 100KM,MEDIDO P/ M3 DE CONCR.</v>
          </cell>
          <cell r="C116" t="str">
            <v>M3</v>
          </cell>
          <cell r="D116">
            <v>6.9</v>
          </cell>
        </row>
        <row r="117">
          <cell r="A117" t="str">
            <v>01.001.152-0</v>
          </cell>
          <cell r="B117" t="str">
            <v>CONTROLE TECNOL. DE OBRAS EM CONCR. ARMADO, CONSID. COLETA,MOLDAGEM E CAPEAMENTO,TRANSP.ATE 250KM,MEDIDO P/ M3 DE CONCR.</v>
          </cell>
          <cell r="C117" t="str">
            <v>M3</v>
          </cell>
          <cell r="D117">
            <v>10.6</v>
          </cell>
        </row>
        <row r="118">
          <cell r="A118" t="str">
            <v>01.001.160-0</v>
          </cell>
          <cell r="B118" t="str">
            <v>PENETRACAO A 25°C, 100G, 5S</v>
          </cell>
          <cell r="C118" t="str">
            <v>UN</v>
          </cell>
          <cell r="D118">
            <v>46.25</v>
          </cell>
        </row>
        <row r="119">
          <cell r="A119" t="str">
            <v>01.001.161-0</v>
          </cell>
          <cell r="B119" t="str">
            <v>PONTO DE FULGOR CLEVELAND</v>
          </cell>
          <cell r="C119" t="str">
            <v>UN</v>
          </cell>
          <cell r="D119">
            <v>34.17</v>
          </cell>
        </row>
        <row r="120">
          <cell r="A120" t="str">
            <v>01.001.162-0</v>
          </cell>
          <cell r="B120" t="str">
            <v>DUCTIBILIDADE A 25°C</v>
          </cell>
          <cell r="C120" t="str">
            <v>UN</v>
          </cell>
          <cell r="D120">
            <v>46.25</v>
          </cell>
        </row>
        <row r="121">
          <cell r="A121" t="str">
            <v>01.001.163-0</v>
          </cell>
          <cell r="B121" t="str">
            <v>VISCOSIDADE SSF, A CADA TEMPERATURA P/EMULSAO</v>
          </cell>
          <cell r="C121" t="str">
            <v>UN</v>
          </cell>
          <cell r="D121">
            <v>50.12</v>
          </cell>
        </row>
        <row r="122">
          <cell r="A122" t="str">
            <v>01.001.164-0</v>
          </cell>
          <cell r="B122" t="str">
            <v>VISCOSIDADE SSF, A CADA TEMPERATURA P/ASF. DILUIDO</v>
          </cell>
          <cell r="C122" t="str">
            <v>UN</v>
          </cell>
          <cell r="D122">
            <v>50.12</v>
          </cell>
        </row>
        <row r="123">
          <cell r="A123" t="str">
            <v>01.001.165-0</v>
          </cell>
          <cell r="B123" t="str">
            <v>VISCOSIDADE CINEMATICA, A CADA TEMPERATURA</v>
          </cell>
          <cell r="C123" t="str">
            <v>UN</v>
          </cell>
          <cell r="D123">
            <v>98.53</v>
          </cell>
        </row>
        <row r="124">
          <cell r="A124" t="str">
            <v>01.001.166-0</v>
          </cell>
          <cell r="B124" t="str">
            <v>VISCOSIDADE DINAMICA, A CADA TEMPERATURA</v>
          </cell>
          <cell r="C124" t="str">
            <v>UN</v>
          </cell>
          <cell r="D124">
            <v>82.25</v>
          </cell>
        </row>
        <row r="125">
          <cell r="A125" t="str">
            <v>01.001.167-0</v>
          </cell>
          <cell r="B125" t="str">
            <v>TEOR DE BETUME (SOLUBILIDADE)</v>
          </cell>
          <cell r="C125" t="str">
            <v>UN</v>
          </cell>
          <cell r="D125">
            <v>69.400000000000006</v>
          </cell>
        </row>
        <row r="126">
          <cell r="A126" t="str">
            <v>01.001.168-0</v>
          </cell>
          <cell r="B126" t="str">
            <v>INDICE DE SUSCETIBILIDADE TERMICA</v>
          </cell>
          <cell r="C126" t="str">
            <v>UN</v>
          </cell>
          <cell r="D126">
            <v>75.39</v>
          </cell>
        </row>
        <row r="127">
          <cell r="A127" t="str">
            <v>01.001.169-0</v>
          </cell>
          <cell r="B127" t="str">
            <v>EFEITO DO CALOR E DO AR, P/PERCENTAGEM DA PENETRACAO ORIGINAL</v>
          </cell>
          <cell r="C127" t="str">
            <v>UN</v>
          </cell>
          <cell r="D127">
            <v>1.51</v>
          </cell>
        </row>
        <row r="128">
          <cell r="A128" t="str">
            <v>01.001.170-0</v>
          </cell>
          <cell r="B128" t="str">
            <v>EFEITO DO CALOR E DO AR, P/PERCENTAGEM DA VARIACAO EM PESO</v>
          </cell>
          <cell r="C128" t="str">
            <v>UN</v>
          </cell>
          <cell r="D128">
            <v>65.540000000000006</v>
          </cell>
        </row>
        <row r="129">
          <cell r="A129" t="str">
            <v>01.001.171-0</v>
          </cell>
          <cell r="B129" t="str">
            <v>PONTO DE AMOLECIMENTO</v>
          </cell>
          <cell r="C129" t="str">
            <v>UN</v>
          </cell>
          <cell r="D129">
            <v>46.26</v>
          </cell>
        </row>
        <row r="130">
          <cell r="A130" t="str">
            <v>01.001.172-0</v>
          </cell>
          <cell r="B130" t="str">
            <v>DENSIDADE A 25°C</v>
          </cell>
          <cell r="C130" t="str">
            <v>UN</v>
          </cell>
          <cell r="D130">
            <v>42.83</v>
          </cell>
        </row>
        <row r="131">
          <cell r="A131" t="str">
            <v>01.001.173-0</v>
          </cell>
          <cell r="B131" t="str">
            <v>DETERMINACAO DA CURVA VISCOSIDADE X TEMPERATURA</v>
          </cell>
          <cell r="C131" t="str">
            <v>UN</v>
          </cell>
          <cell r="D131">
            <v>167.93</v>
          </cell>
        </row>
        <row r="132">
          <cell r="A132" t="str">
            <v>01.001.174-0</v>
          </cell>
          <cell r="B132" t="str">
            <v>PONTO DE FULGOR TAG</v>
          </cell>
          <cell r="C132" t="str">
            <v>UN</v>
          </cell>
          <cell r="D132">
            <v>41</v>
          </cell>
        </row>
        <row r="133">
          <cell r="A133" t="str">
            <v>01.001.175-0</v>
          </cell>
          <cell r="B133" t="str">
            <v>DESTILACAO DE ASF. DILUIDOS</v>
          </cell>
          <cell r="C133" t="str">
            <v>UN</v>
          </cell>
          <cell r="D133">
            <v>61.52</v>
          </cell>
        </row>
        <row r="134">
          <cell r="A134" t="str">
            <v>01.001.176-0</v>
          </cell>
          <cell r="B134" t="str">
            <v>DETERMINACAO DE AGUA P/DESTILACAO</v>
          </cell>
          <cell r="C134" t="str">
            <v>UN</v>
          </cell>
          <cell r="D134">
            <v>61.52</v>
          </cell>
        </row>
        <row r="135">
          <cell r="A135" t="str">
            <v>01.001.177-0</v>
          </cell>
          <cell r="B135" t="str">
            <v>ENSAIOS DO RESIDUO DA DESTILACAO</v>
          </cell>
          <cell r="C135" t="str">
            <v>UN</v>
          </cell>
          <cell r="D135">
            <v>48.98</v>
          </cell>
        </row>
        <row r="136">
          <cell r="A136" t="str">
            <v>01.001.178-0</v>
          </cell>
          <cell r="B136" t="str">
            <v>VISCOSIDADE ESPECIFICO ENGLER</v>
          </cell>
          <cell r="C136" t="str">
            <v>UN</v>
          </cell>
          <cell r="D136">
            <v>53.32</v>
          </cell>
        </row>
        <row r="137">
          <cell r="A137" t="str">
            <v>01.001.179-0</v>
          </cell>
          <cell r="B137" t="str">
            <v>FLUTUACAO</v>
          </cell>
          <cell r="C137" t="str">
            <v>UN</v>
          </cell>
          <cell r="D137">
            <v>59.69</v>
          </cell>
        </row>
        <row r="138">
          <cell r="A138" t="str">
            <v>01.001.180-0</v>
          </cell>
          <cell r="B138" t="str">
            <v>DESTILACAO DO ALCATRAO</v>
          </cell>
          <cell r="C138" t="str">
            <v>UN</v>
          </cell>
          <cell r="D138">
            <v>61.52</v>
          </cell>
        </row>
        <row r="139">
          <cell r="A139" t="str">
            <v>01.001.181-0</v>
          </cell>
          <cell r="B139" t="str">
            <v>INDICE DE SULFANACAO</v>
          </cell>
          <cell r="C139" t="str">
            <v>UN</v>
          </cell>
          <cell r="D139">
            <v>61.52</v>
          </cell>
        </row>
        <row r="140">
          <cell r="A140" t="str">
            <v>01.001.182-0</v>
          </cell>
          <cell r="B140" t="str">
            <v>BETUME TOTAL</v>
          </cell>
          <cell r="C140" t="str">
            <v>UN</v>
          </cell>
          <cell r="D140">
            <v>69.400000000000006</v>
          </cell>
        </row>
        <row r="141">
          <cell r="A141" t="str">
            <v>01.001.183-0</v>
          </cell>
          <cell r="B141" t="str">
            <v>SEDIMENTACAO A 5 DIAS</v>
          </cell>
          <cell r="C141" t="str">
            <v>UN</v>
          </cell>
          <cell r="D141">
            <v>111.81</v>
          </cell>
        </row>
        <row r="142">
          <cell r="A142" t="str">
            <v>01.001.184-0</v>
          </cell>
          <cell r="B142" t="str">
            <v>PENEIRACAO</v>
          </cell>
          <cell r="C142" t="str">
            <v>UN</v>
          </cell>
          <cell r="D142">
            <v>49.22</v>
          </cell>
        </row>
        <row r="143">
          <cell r="A143" t="str">
            <v>01.001.185-0</v>
          </cell>
          <cell r="B143" t="str">
            <v>RESISTENCIA A AGUA</v>
          </cell>
          <cell r="C143" t="str">
            <v>UN</v>
          </cell>
          <cell r="D143">
            <v>464.24</v>
          </cell>
        </row>
        <row r="144">
          <cell r="A144" t="str">
            <v>01.001.186-0</v>
          </cell>
          <cell r="B144" t="str">
            <v>MISTURA C/CIM. OU C/FILLER SILICICO</v>
          </cell>
          <cell r="C144" t="str">
            <v>UN</v>
          </cell>
          <cell r="D144">
            <v>102.54</v>
          </cell>
        </row>
        <row r="145">
          <cell r="A145" t="str">
            <v>01.001.187-0</v>
          </cell>
          <cell r="B145" t="str">
            <v>CARGA DAS PARTICULAS</v>
          </cell>
          <cell r="C145" t="str">
            <v>UN</v>
          </cell>
          <cell r="D145">
            <v>59.69</v>
          </cell>
        </row>
        <row r="146">
          <cell r="A146" t="str">
            <v>01.001.188-0</v>
          </cell>
          <cell r="B146" t="str">
            <v>DESEMULSIBILIDADE</v>
          </cell>
          <cell r="C146" t="str">
            <v>UN</v>
          </cell>
          <cell r="D146">
            <v>41</v>
          </cell>
        </row>
        <row r="147">
          <cell r="A147" t="str">
            <v>01.001.189-0</v>
          </cell>
          <cell r="B147" t="str">
            <v>DESTILACAO DE EMULSOES ASF. E OLEO DESTILADO</v>
          </cell>
          <cell r="C147" t="str">
            <v>UN</v>
          </cell>
          <cell r="D147">
            <v>58.59</v>
          </cell>
        </row>
        <row r="148">
          <cell r="A148" t="str">
            <v>01.001.190-0</v>
          </cell>
          <cell r="B148" t="str">
            <v>RESISTENCIA AO CALOR</v>
          </cell>
          <cell r="C148" t="str">
            <v>UN</v>
          </cell>
          <cell r="D148">
            <v>91.14</v>
          </cell>
        </row>
        <row r="149">
          <cell r="A149" t="str">
            <v>01.001.191-0</v>
          </cell>
          <cell r="B149" t="str">
            <v>ENSAIO RRL P/AGREG. GRAUDO</v>
          </cell>
          <cell r="C149" t="str">
            <v>UN</v>
          </cell>
          <cell r="D149">
            <v>91.14</v>
          </cell>
        </row>
        <row r="150">
          <cell r="A150" t="str">
            <v>01.001.192-0</v>
          </cell>
          <cell r="B150" t="str">
            <v>DETERMINACAO DE PERCENTAGEM DE AGENTES ATIVOS</v>
          </cell>
          <cell r="C150" t="str">
            <v>UN</v>
          </cell>
          <cell r="D150">
            <v>91.14</v>
          </cell>
        </row>
        <row r="151">
          <cell r="A151" t="str">
            <v>01.001.193-0</v>
          </cell>
          <cell r="B151" t="str">
            <v>ENSAIO LCPC</v>
          </cell>
          <cell r="C151" t="str">
            <v>UN</v>
          </cell>
          <cell r="D151">
            <v>68.36</v>
          </cell>
        </row>
        <row r="152">
          <cell r="A152" t="str">
            <v>01.001.194-0</v>
          </cell>
          <cell r="B152" t="str">
            <v>MATERIAL DE ENCHIMENTO (AMOSTRA GRANULOMETRICA)</v>
          </cell>
          <cell r="C152" t="str">
            <v>UN</v>
          </cell>
          <cell r="D152">
            <v>61.19</v>
          </cell>
        </row>
        <row r="153">
          <cell r="A153" t="str">
            <v>01.001.195-0</v>
          </cell>
          <cell r="B153" t="str">
            <v>DETERMINACAO DE PERCENTAGEM DE CARBONATO DE CALCIO</v>
          </cell>
          <cell r="C153" t="str">
            <v>UN</v>
          </cell>
          <cell r="D153">
            <v>1.93</v>
          </cell>
        </row>
        <row r="154">
          <cell r="A154" t="str">
            <v>01.001.196-0</v>
          </cell>
          <cell r="B154" t="str">
            <v>MASSA ESPECIFICA REAL</v>
          </cell>
          <cell r="C154" t="str">
            <v>UN</v>
          </cell>
          <cell r="D154">
            <v>45.57</v>
          </cell>
        </row>
        <row r="155">
          <cell r="A155" t="str">
            <v>01.001.197-0</v>
          </cell>
          <cell r="B155" t="str">
            <v>MASSA ESPECIFICA APARENTE</v>
          </cell>
          <cell r="C155" t="str">
            <v>UN</v>
          </cell>
          <cell r="D155">
            <v>27.34</v>
          </cell>
        </row>
        <row r="156">
          <cell r="A156" t="str">
            <v>01.001.198-0</v>
          </cell>
          <cell r="B156" t="str">
            <v>DETERMINACAO DO TEOR DE BETUME</v>
          </cell>
          <cell r="C156" t="str">
            <v>UN</v>
          </cell>
          <cell r="D156">
            <v>107.36</v>
          </cell>
        </row>
        <row r="157">
          <cell r="A157" t="str">
            <v>01.001.199-0</v>
          </cell>
          <cell r="B157" t="str">
            <v>DETERMINACAO DA ESTABILIDADE E FLUENCIA MARSHALL</v>
          </cell>
          <cell r="C157" t="str">
            <v>UN</v>
          </cell>
          <cell r="D157">
            <v>258.36</v>
          </cell>
        </row>
        <row r="158">
          <cell r="A158" t="str">
            <v>01.001.200-0</v>
          </cell>
          <cell r="B158" t="str">
            <v>DENSIDADE APARENTE</v>
          </cell>
          <cell r="C158" t="str">
            <v>UN</v>
          </cell>
          <cell r="D158">
            <v>38.409999999999997</v>
          </cell>
        </row>
        <row r="159">
          <cell r="A159" t="str">
            <v>01.001.201-0</v>
          </cell>
          <cell r="B159" t="str">
            <v>PERCENTAGEM DE VAZIOS RICE</v>
          </cell>
          <cell r="C159" t="str">
            <v>UN</v>
          </cell>
          <cell r="D159">
            <v>64.849999999999994</v>
          </cell>
        </row>
        <row r="160">
          <cell r="A160" t="str">
            <v>01.001.202-0</v>
          </cell>
          <cell r="B160" t="str">
            <v>DOSAGEM MARSHALL</v>
          </cell>
          <cell r="C160" t="str">
            <v>UN</v>
          </cell>
          <cell r="D160">
            <v>464.24</v>
          </cell>
        </row>
        <row r="161">
          <cell r="A161" t="str">
            <v>01.001.203-0</v>
          </cell>
          <cell r="B161" t="str">
            <v>RECUPERACAO DO LIGANTE (ALSON)</v>
          </cell>
          <cell r="C161" t="str">
            <v>UN</v>
          </cell>
          <cell r="D161">
            <v>81.39</v>
          </cell>
        </row>
        <row r="162">
          <cell r="A162" t="str">
            <v>01.001.204-0</v>
          </cell>
          <cell r="B162" t="str">
            <v>AMOSTRA GRANULOMETRICA APOS EXTRACAO DO LIGANTE</v>
          </cell>
          <cell r="C162" t="str">
            <v>UN</v>
          </cell>
          <cell r="D162">
            <v>40.630000000000003</v>
          </cell>
        </row>
        <row r="163">
          <cell r="A163" t="str">
            <v>01.001.205-0</v>
          </cell>
          <cell r="B163" t="str">
            <v>DETERMINACAO C/AUX. DE SONDA ROTATIVA, DA DENSIDADE DE MIST.COMPACTADA, P/CORPO-DE-PROVA</v>
          </cell>
          <cell r="C163" t="str">
            <v>UN</v>
          </cell>
          <cell r="D163">
            <v>11.6</v>
          </cell>
        </row>
        <row r="164">
          <cell r="A164" t="str">
            <v>01.001.206-0</v>
          </cell>
          <cell r="B164" t="str">
            <v>CONTROLE DE COMPACT., P/PONTO (METODO DO ANEL)</v>
          </cell>
          <cell r="C164" t="str">
            <v>UN</v>
          </cell>
          <cell r="D164">
            <v>0.93</v>
          </cell>
        </row>
        <row r="165">
          <cell r="A165" t="str">
            <v>01.001.208-0</v>
          </cell>
          <cell r="B165" t="str">
            <v>DETERMINACAO DA RESISTENCIA A TRACAO P/COMPRESSAO DIAMETRALDE MIST. BETUMINOSAS</v>
          </cell>
          <cell r="C165" t="str">
            <v>UN</v>
          </cell>
          <cell r="D165">
            <v>40.54</v>
          </cell>
        </row>
        <row r="166">
          <cell r="A166" t="str">
            <v>01.001.209-0</v>
          </cell>
          <cell r="B166" t="str">
            <v>DETERMINACAO DO MODULO DE RESISTENCIA DE MIST. BETUMINOSAS</v>
          </cell>
          <cell r="C166" t="str">
            <v>UN</v>
          </cell>
          <cell r="D166">
            <v>40.54</v>
          </cell>
        </row>
        <row r="167">
          <cell r="A167" t="str">
            <v>01.001.210-0</v>
          </cell>
          <cell r="B167" t="str">
            <v>DETERMINACAO DE MASSA ESPECIFICA APARENTE "IN SITU", C/EMPREGO DO FRASCO DE AREIA</v>
          </cell>
          <cell r="C167" t="str">
            <v>UN</v>
          </cell>
          <cell r="D167">
            <v>24.76</v>
          </cell>
        </row>
        <row r="168">
          <cell r="A168" t="str">
            <v>01.001.220-0</v>
          </cell>
          <cell r="B168" t="str">
            <v>ENSAIO NORMAL COMPLETO</v>
          </cell>
          <cell r="C168" t="str">
            <v>UN</v>
          </cell>
          <cell r="D168">
            <v>893.23</v>
          </cell>
        </row>
        <row r="169">
          <cell r="A169" t="str">
            <v>01.001.221-0</v>
          </cell>
          <cell r="B169" t="str">
            <v>ENSAIO DE PEGA</v>
          </cell>
          <cell r="C169" t="str">
            <v>UN</v>
          </cell>
          <cell r="D169">
            <v>46.25</v>
          </cell>
        </row>
        <row r="170">
          <cell r="A170" t="str">
            <v>01.001.222-0</v>
          </cell>
          <cell r="B170" t="str">
            <v>ENSAIO DE EXPANSIBILIDADE (LE CHATELIER)</v>
          </cell>
          <cell r="C170" t="str">
            <v>UN</v>
          </cell>
          <cell r="D170">
            <v>46.25</v>
          </cell>
        </row>
        <row r="171">
          <cell r="A171" t="str">
            <v>01.001.223-0</v>
          </cell>
          <cell r="B171" t="str">
            <v>ENSAIO DE EXPANSIBILIDADE EM AUTO-CLAVE</v>
          </cell>
          <cell r="C171" t="str">
            <v>UN</v>
          </cell>
          <cell r="D171">
            <v>107.36</v>
          </cell>
        </row>
        <row r="172">
          <cell r="A172" t="str">
            <v>01.001.224-0</v>
          </cell>
          <cell r="B172" t="str">
            <v>ENSAIO DE FINURA: RESIDUO NA PENEIRA Nº 200</v>
          </cell>
          <cell r="C172" t="str">
            <v>UN</v>
          </cell>
          <cell r="D172">
            <v>41</v>
          </cell>
        </row>
        <row r="173">
          <cell r="A173" t="str">
            <v>01.001.225-0</v>
          </cell>
          <cell r="B173" t="str">
            <v>ENSAIO DE FINURA: SUPERF. ESPECIFICA BLAINE</v>
          </cell>
          <cell r="C173" t="str">
            <v>UN</v>
          </cell>
          <cell r="D173">
            <v>107.36</v>
          </cell>
        </row>
        <row r="174">
          <cell r="A174" t="str">
            <v>01.001.226-0</v>
          </cell>
          <cell r="B174" t="str">
            <v>RESISTENCIA A COMPRESSAO AOS 3, 7 E 28 DIAS DE IDADE</v>
          </cell>
          <cell r="C174" t="str">
            <v>UN</v>
          </cell>
          <cell r="D174">
            <v>258.36</v>
          </cell>
        </row>
        <row r="175">
          <cell r="A175" t="str">
            <v>01.001.227-0</v>
          </cell>
          <cell r="B175" t="str">
            <v>RESISTENCIA A COMPRESSAO, P/CADA IDADE COMPLEMENTAR</v>
          </cell>
          <cell r="C175" t="str">
            <v>UN</v>
          </cell>
          <cell r="D175">
            <v>172.79</v>
          </cell>
        </row>
        <row r="176">
          <cell r="A176" t="str">
            <v>01.001.228-0</v>
          </cell>
          <cell r="B176" t="str">
            <v>MASSA ESPECIFICA REAL</v>
          </cell>
          <cell r="C176" t="str">
            <v>UN</v>
          </cell>
          <cell r="D176">
            <v>46.25</v>
          </cell>
        </row>
        <row r="177">
          <cell r="A177" t="str">
            <v>01.001.229-0</v>
          </cell>
          <cell r="B177" t="str">
            <v>CALOR DE HIDRATACAO A 7 E 28 DIAS DE IDADE</v>
          </cell>
          <cell r="C177" t="str">
            <v>UN</v>
          </cell>
          <cell r="D177">
            <v>251.45</v>
          </cell>
        </row>
        <row r="178">
          <cell r="A178" t="str">
            <v>01.001.230-0</v>
          </cell>
          <cell r="B178" t="str">
            <v>PERDA AO FOGO (PORTLAND COMUM)</v>
          </cell>
          <cell r="C178" t="str">
            <v>UN</v>
          </cell>
          <cell r="D178">
            <v>38.72</v>
          </cell>
        </row>
        <row r="179">
          <cell r="A179" t="str">
            <v>01.001.231-0</v>
          </cell>
          <cell r="B179" t="str">
            <v>PERDA AO FOGO (POZOLANICO)</v>
          </cell>
          <cell r="C179" t="str">
            <v>UN</v>
          </cell>
          <cell r="D179">
            <v>38.72</v>
          </cell>
        </row>
        <row r="180">
          <cell r="A180" t="str">
            <v>01.001.232-0</v>
          </cell>
          <cell r="B180" t="str">
            <v>RESIDUO INSOLUVEL</v>
          </cell>
          <cell r="C180" t="str">
            <v>UN</v>
          </cell>
          <cell r="D180">
            <v>38.72</v>
          </cell>
        </row>
        <row r="181">
          <cell r="A181" t="str">
            <v>01.001.233-0</v>
          </cell>
          <cell r="B181" t="str">
            <v>QUANTIDADE DE ANIDRIDO SULFURICO</v>
          </cell>
          <cell r="C181" t="str">
            <v>UN</v>
          </cell>
          <cell r="D181">
            <v>38.72</v>
          </cell>
        </row>
        <row r="182">
          <cell r="A182" t="str">
            <v>01.001.234-0</v>
          </cell>
          <cell r="B182" t="str">
            <v>QUANTIDADE DE SILICA</v>
          </cell>
          <cell r="C182" t="str">
            <v>UN</v>
          </cell>
          <cell r="D182">
            <v>38.72</v>
          </cell>
        </row>
        <row r="183">
          <cell r="A183" t="str">
            <v>01.001.235-0</v>
          </cell>
          <cell r="B183" t="str">
            <v>QUANTIDADE DE OXIDO DE FERRO</v>
          </cell>
          <cell r="C183" t="str">
            <v>UN</v>
          </cell>
          <cell r="D183">
            <v>38.72</v>
          </cell>
        </row>
        <row r="184">
          <cell r="A184" t="str">
            <v>01.001.236-0</v>
          </cell>
          <cell r="B184" t="str">
            <v>QUANTIDADE DE OXIDO DE ALUMINIO</v>
          </cell>
          <cell r="C184" t="str">
            <v>UN</v>
          </cell>
          <cell r="D184">
            <v>38.72</v>
          </cell>
        </row>
        <row r="185">
          <cell r="A185" t="str">
            <v>01.001.237-0</v>
          </cell>
          <cell r="B185" t="str">
            <v>QUANTIDADE DE OXIDO DE CALCIO</v>
          </cell>
          <cell r="C185" t="str">
            <v>UN</v>
          </cell>
          <cell r="D185">
            <v>38.72</v>
          </cell>
        </row>
        <row r="186">
          <cell r="A186" t="str">
            <v>01.001.238-0</v>
          </cell>
          <cell r="B186" t="str">
            <v>QUANTIDADE DE OXIDO DE MAGNESIO</v>
          </cell>
          <cell r="C186" t="str">
            <v>UN</v>
          </cell>
          <cell r="D186">
            <v>38.72</v>
          </cell>
        </row>
        <row r="187">
          <cell r="A187" t="str">
            <v>01.001.239-0</v>
          </cell>
          <cell r="B187" t="str">
            <v>QUANTIDADE DE ANIDRIDO SILICICO</v>
          </cell>
          <cell r="C187" t="str">
            <v>UN</v>
          </cell>
          <cell r="D187">
            <v>38.72</v>
          </cell>
        </row>
        <row r="188">
          <cell r="A188" t="str">
            <v>01.001.240-0</v>
          </cell>
          <cell r="B188" t="str">
            <v>QUANTIDADE DE OXIDO DE POTASSIO</v>
          </cell>
          <cell r="C188" t="str">
            <v>UN</v>
          </cell>
          <cell r="D188">
            <v>38.72</v>
          </cell>
        </row>
        <row r="189">
          <cell r="A189" t="str">
            <v>01.001.241-0</v>
          </cell>
          <cell r="B189" t="str">
            <v>QUANTIDADE DE OXIDO DE SODIO</v>
          </cell>
          <cell r="C189" t="str">
            <v>UN</v>
          </cell>
          <cell r="D189">
            <v>38.72</v>
          </cell>
        </row>
        <row r="190">
          <cell r="A190" t="str">
            <v>01.001.242-0</v>
          </cell>
          <cell r="B190" t="str">
            <v>QUANTIDADE DE CALCIO</v>
          </cell>
          <cell r="C190" t="str">
            <v>UN</v>
          </cell>
          <cell r="D190">
            <v>38.72</v>
          </cell>
        </row>
        <row r="191">
          <cell r="A191" t="str">
            <v>01.001.243-0</v>
          </cell>
          <cell r="B191" t="str">
            <v>QUANTIDADE DE OXIDO DE MANGANES</v>
          </cell>
          <cell r="C191" t="str">
            <v>UN</v>
          </cell>
          <cell r="D191">
            <v>38.72</v>
          </cell>
        </row>
        <row r="192">
          <cell r="A192" t="str">
            <v>01.001.244-0</v>
          </cell>
          <cell r="B192" t="str">
            <v>QUANTIDADE DE SULFATO</v>
          </cell>
          <cell r="C192" t="str">
            <v>UN</v>
          </cell>
          <cell r="D192">
            <v>38.72</v>
          </cell>
        </row>
        <row r="193">
          <cell r="A193" t="str">
            <v>01.001.245-0</v>
          </cell>
          <cell r="B193" t="str">
            <v>DETERMINACAO DOS COMPOSTOS PRINCIPAIS PRESENTES NO CIM. PORTLAND</v>
          </cell>
          <cell r="C193" t="str">
            <v>UN</v>
          </cell>
          <cell r="D193">
            <v>38.72</v>
          </cell>
        </row>
        <row r="194">
          <cell r="A194" t="str">
            <v>01.001.246-0</v>
          </cell>
          <cell r="B194" t="str">
            <v>ENSAIO QUIMICO COMPLETO DE CIM.</v>
          </cell>
          <cell r="C194" t="str">
            <v>UN</v>
          </cell>
          <cell r="D194">
            <v>809.69</v>
          </cell>
        </row>
        <row r="195">
          <cell r="A195" t="str">
            <v>01.001.247-0</v>
          </cell>
          <cell r="B195" t="str">
            <v>CONTROLE TECNOL. DE OBRAS CONSID. APENAS CONTR. DAS ARMADURAS, TRANSP. ATE 50KM, ENSAIO DE DOBRAMENTO, P/TON. DE ACO</v>
          </cell>
          <cell r="C195" t="str">
            <v>T</v>
          </cell>
          <cell r="D195">
            <v>37.9</v>
          </cell>
        </row>
        <row r="196">
          <cell r="A196" t="str">
            <v>01.001.248-0</v>
          </cell>
          <cell r="B196" t="str">
            <v>CONTROLE TECNOL. DE OBRAS CONSID. APENAS CONTR. DAS ARMADURAS, TRANSP. ATE 100KM, ENSAIO DE DOBRAMENTO, P/TON. DE ACO</v>
          </cell>
          <cell r="C196" t="str">
            <v>T</v>
          </cell>
          <cell r="D196">
            <v>39.35</v>
          </cell>
        </row>
        <row r="197">
          <cell r="A197" t="str">
            <v>01.001.249-0</v>
          </cell>
          <cell r="B197" t="str">
            <v>CONTROLE TECNOL. DE OBRAS, CONSID. APENAS CONTR. DAS ARMDURAS, TRANSP. ATE 250KM, ENSAIO DE DOBRAMENTO, P/TON. DE ACO</v>
          </cell>
          <cell r="C197" t="str">
            <v>T</v>
          </cell>
          <cell r="D197">
            <v>43.73</v>
          </cell>
        </row>
        <row r="198">
          <cell r="A198" t="str">
            <v>01.001.250-0</v>
          </cell>
          <cell r="B198" t="str">
            <v>DOBRAMENTO SIMPLES, EM 1 OPERACAO</v>
          </cell>
          <cell r="C198" t="str">
            <v>UN</v>
          </cell>
          <cell r="D198">
            <v>23</v>
          </cell>
        </row>
        <row r="199">
          <cell r="A199" t="str">
            <v>01.001.251-0</v>
          </cell>
          <cell r="B199" t="str">
            <v>DOBRAMENTO SIMPLES, EM 2 OPERACOES (FLEXAO E COMPRESSAO)</v>
          </cell>
          <cell r="C199" t="str">
            <v>UN</v>
          </cell>
          <cell r="D199">
            <v>26.55</v>
          </cell>
        </row>
        <row r="200">
          <cell r="A200" t="str">
            <v>01.001.252-0</v>
          </cell>
          <cell r="B200" t="str">
            <v>TRACAO SIMPLES, C/ESFORCO ATE 5T</v>
          </cell>
          <cell r="C200" t="str">
            <v>UN</v>
          </cell>
          <cell r="D200">
            <v>38.549999999999997</v>
          </cell>
        </row>
        <row r="201">
          <cell r="A201" t="str">
            <v>01.001.253-0</v>
          </cell>
          <cell r="B201" t="str">
            <v>TRACAO SIMPLES, C/ESFORCO DE 5 ATE 30T</v>
          </cell>
          <cell r="C201" t="str">
            <v>UN</v>
          </cell>
          <cell r="D201">
            <v>46.26</v>
          </cell>
        </row>
        <row r="202">
          <cell r="A202" t="str">
            <v>01.001.254-0</v>
          </cell>
          <cell r="B202" t="str">
            <v>TRACAO SIMPLES, C/ESFORCO DE 30 ATE 100T</v>
          </cell>
          <cell r="C202" t="str">
            <v>UN</v>
          </cell>
          <cell r="D202">
            <v>55.52</v>
          </cell>
        </row>
        <row r="203">
          <cell r="A203" t="str">
            <v>01.001.255-0</v>
          </cell>
          <cell r="B203" t="str">
            <v>TRACAO C/DETERMINACAO DO ALONGAMENTO S/CARGA</v>
          </cell>
          <cell r="C203" t="str">
            <v>UN</v>
          </cell>
          <cell r="D203">
            <v>66.62</v>
          </cell>
        </row>
        <row r="204">
          <cell r="A204" t="str">
            <v>01.001.256-0</v>
          </cell>
          <cell r="B204" t="str">
            <v>MODULO DE ELASTICIDADE</v>
          </cell>
          <cell r="C204" t="str">
            <v>UN</v>
          </cell>
          <cell r="D204">
            <v>115.24</v>
          </cell>
        </row>
        <row r="205">
          <cell r="A205" t="str">
            <v>01.001.257-0</v>
          </cell>
          <cell r="B205" t="str">
            <v>FLEXAO P/IMPACTO, C/TRACADO DO DIAGRAMA TENSAO X DEFORMACAOESPECIFICA, NA TEMPERATURA AMBIENTE</v>
          </cell>
          <cell r="C205" t="str">
            <v>UN</v>
          </cell>
          <cell r="D205">
            <v>25.2</v>
          </cell>
        </row>
        <row r="206">
          <cell r="A206" t="str">
            <v>01.001.258-0</v>
          </cell>
          <cell r="B206" t="str">
            <v>TRACAO C/MEDIDAS DE DEFORMACAO (0,2%), INCL. TRACADO DE GRAFICOS, SENDO O ESFORCO ATE 5T</v>
          </cell>
          <cell r="C206" t="str">
            <v>UN</v>
          </cell>
          <cell r="D206">
            <v>75.62</v>
          </cell>
        </row>
        <row r="207">
          <cell r="A207" t="str">
            <v>01.001.259-0</v>
          </cell>
          <cell r="B207" t="str">
            <v>TRACAO C/MEDIDAS DE DEFORMACAO (0,2%), INCL. TRACADO DE GRAFICOS, SENDO O ESFORCO DE 5 ATE 30T</v>
          </cell>
          <cell r="C207" t="str">
            <v>UN</v>
          </cell>
          <cell r="D207">
            <v>90.75</v>
          </cell>
        </row>
        <row r="208">
          <cell r="A208" t="str">
            <v>01.001.260-0</v>
          </cell>
          <cell r="B208" t="str">
            <v>TRACAO C/MEDIDAS DE DEFORMACAO (0,2%), INCL. TRACADO DE GRAFICOS, SENDO O ESFORCO DE 30 ATE 200T</v>
          </cell>
          <cell r="C208" t="str">
            <v>UN</v>
          </cell>
          <cell r="D208">
            <v>108.9</v>
          </cell>
        </row>
        <row r="209">
          <cell r="A209" t="str">
            <v>01.001.261-0</v>
          </cell>
          <cell r="B209" t="str">
            <v>COMPRESSAO DIAMETRAL</v>
          </cell>
          <cell r="C209" t="str">
            <v>UN</v>
          </cell>
          <cell r="D209">
            <v>46.21</v>
          </cell>
        </row>
        <row r="210">
          <cell r="A210" t="str">
            <v>01.001.262-0</v>
          </cell>
          <cell r="B210" t="str">
            <v>PERMEABILIDADE</v>
          </cell>
          <cell r="C210" t="str">
            <v>UN</v>
          </cell>
          <cell r="D210">
            <v>34.81</v>
          </cell>
        </row>
        <row r="211">
          <cell r="A211" t="str">
            <v>01.001.263-0</v>
          </cell>
          <cell r="B211" t="str">
            <v>ABSORCAO</v>
          </cell>
          <cell r="C211" t="str">
            <v>UN</v>
          </cell>
          <cell r="D211">
            <v>34.81</v>
          </cell>
        </row>
        <row r="212">
          <cell r="A212" t="str">
            <v>01.001.264-0</v>
          </cell>
          <cell r="B212" t="str">
            <v>DIMENSAO</v>
          </cell>
          <cell r="C212" t="str">
            <v>UN</v>
          </cell>
          <cell r="D212">
            <v>0.8</v>
          </cell>
        </row>
        <row r="213">
          <cell r="A213" t="str">
            <v>01.001.265-0</v>
          </cell>
          <cell r="B213" t="str">
            <v>COMPRESSAO DIAMETRAL EM TUBOS OU CALHAS DE CONCR. SIMPLES, DIAM. ATE 300MM</v>
          </cell>
          <cell r="C213" t="str">
            <v>UN</v>
          </cell>
          <cell r="D213">
            <v>969.19</v>
          </cell>
        </row>
        <row r="214">
          <cell r="A214" t="str">
            <v>01.001.266-0</v>
          </cell>
          <cell r="B214" t="str">
            <v>COMPRESSAO DIAMETRAL EM TUBOS OU CALHAS DE CONCR. SIMPLES, DIAM. ACIMA DE 300MM</v>
          </cell>
          <cell r="C214" t="str">
            <v>UN</v>
          </cell>
          <cell r="D214">
            <v>1211.49</v>
          </cell>
        </row>
        <row r="215">
          <cell r="A215" t="str">
            <v>01.001.267-0</v>
          </cell>
          <cell r="B215" t="str">
            <v>COMPRESSAO DIAMETRAL EM TUBOS OU CALHAS DE CONCR. ARMADO, DIAM. DE 300 A 600MM</v>
          </cell>
          <cell r="C215" t="str">
            <v>UN</v>
          </cell>
          <cell r="D215">
            <v>1211.49</v>
          </cell>
        </row>
        <row r="216">
          <cell r="A216" t="str">
            <v>01.001.268-0</v>
          </cell>
          <cell r="B216" t="str">
            <v>COMPRESSAO DIAMETRAL EM TUBOS OU CALHAS DE CONCR. ARMADO, DIAM. DE 600 A 1200MM</v>
          </cell>
          <cell r="C216" t="str">
            <v>UN</v>
          </cell>
          <cell r="D216">
            <v>1817.24</v>
          </cell>
        </row>
        <row r="217">
          <cell r="A217" t="str">
            <v>01.001.269-0</v>
          </cell>
          <cell r="B217" t="str">
            <v>COMPRESSAO DIAMETRAL EM TUBOS OU CALHAS DE CONCR. ARMADO, DIAM. DE 1200 A 2000MM</v>
          </cell>
          <cell r="C217" t="str">
            <v>UN</v>
          </cell>
          <cell r="D217">
            <v>1500.91</v>
          </cell>
        </row>
        <row r="218">
          <cell r="A218" t="str">
            <v>01.001.270-0</v>
          </cell>
          <cell r="B218" t="str">
            <v>ABSORCAO</v>
          </cell>
          <cell r="C218" t="str">
            <v>UN</v>
          </cell>
          <cell r="D218">
            <v>464.24</v>
          </cell>
        </row>
        <row r="219">
          <cell r="A219" t="str">
            <v>01.001.271-0</v>
          </cell>
          <cell r="B219" t="str">
            <v>PERMEABILIDADE</v>
          </cell>
          <cell r="C219" t="str">
            <v>UN</v>
          </cell>
          <cell r="D219">
            <v>464.24</v>
          </cell>
        </row>
        <row r="220">
          <cell r="A220" t="str">
            <v>01.001.272-0</v>
          </cell>
          <cell r="B220" t="str">
            <v>RESISTENCIA A COMPRESSAO EM UN. MACICAS</v>
          </cell>
          <cell r="C220" t="str">
            <v>UN</v>
          </cell>
          <cell r="D220">
            <v>41</v>
          </cell>
        </row>
        <row r="221">
          <cell r="A221" t="str">
            <v>01.001.273-0</v>
          </cell>
          <cell r="B221" t="str">
            <v>RESISTENCIA A COMPRESSAO EM UN. FURADAS</v>
          </cell>
          <cell r="C221" t="str">
            <v>UN</v>
          </cell>
          <cell r="D221">
            <v>41</v>
          </cell>
        </row>
        <row r="222">
          <cell r="A222" t="str">
            <v>01.001.274-0</v>
          </cell>
          <cell r="B222" t="str">
            <v>INDICE DE VICAT DE CAL HIDR.01001281-0</v>
          </cell>
          <cell r="C222" t="str">
            <v>UN</v>
          </cell>
          <cell r="D222">
            <v>69.290000000000006</v>
          </cell>
        </row>
        <row r="223">
          <cell r="A223" t="str">
            <v>01.001.275-0</v>
          </cell>
          <cell r="B223" t="str">
            <v>ENSAIO QUIMICO COMPLETO DE CAL</v>
          </cell>
          <cell r="C223" t="str">
            <v>UN</v>
          </cell>
          <cell r="D223">
            <v>464.24</v>
          </cell>
        </row>
        <row r="224">
          <cell r="A224" t="str">
            <v>01.001.276-0</v>
          </cell>
          <cell r="B224" t="str">
            <v>RESIDUOS APOS EXTINCAO</v>
          </cell>
          <cell r="C224" t="str">
            <v>UN</v>
          </cell>
          <cell r="D224">
            <v>1.37</v>
          </cell>
        </row>
        <row r="225">
          <cell r="A225" t="str">
            <v>01.001.277-0</v>
          </cell>
          <cell r="B225" t="str">
            <v>TEMPO DE INICIO DE EXTINCAO</v>
          </cell>
          <cell r="C225" t="str">
            <v>UN</v>
          </cell>
          <cell r="D225">
            <v>85.67</v>
          </cell>
        </row>
        <row r="226">
          <cell r="A226" t="str">
            <v>01.001.278-0</v>
          </cell>
          <cell r="B226" t="str">
            <v>FINURA</v>
          </cell>
          <cell r="C226" t="str">
            <v>UN</v>
          </cell>
          <cell r="D226">
            <v>46.25</v>
          </cell>
        </row>
        <row r="227">
          <cell r="A227" t="str">
            <v>01.001.279-0</v>
          </cell>
          <cell r="B227" t="str">
            <v>ESTABILIDADE</v>
          </cell>
          <cell r="C227" t="str">
            <v>UN</v>
          </cell>
          <cell r="D227">
            <v>464.24</v>
          </cell>
        </row>
        <row r="228">
          <cell r="A228" t="str">
            <v>01.001.280-0</v>
          </cell>
          <cell r="B228" t="str">
            <v>VERIFICACAO DA QUALIDADE P/POSSIBILIDADE DE EMPREGO EM PREPARO DE CONCR.</v>
          </cell>
          <cell r="C228" t="str">
            <v>UN</v>
          </cell>
          <cell r="D228">
            <v>464.24</v>
          </cell>
        </row>
        <row r="229">
          <cell r="A229" t="str">
            <v>01.001.281-0</v>
          </cell>
          <cell r="B229" t="str">
            <v>ENSAIO COMPARATIVO DE RESISTENCIA A COMPRESSAO DE CORPOS-DE-PROVA DE ARG.</v>
          </cell>
          <cell r="C229" t="str">
            <v>UN</v>
          </cell>
          <cell r="D229">
            <v>464.24</v>
          </cell>
        </row>
        <row r="230">
          <cell r="A230" t="str">
            <v>01.001.290-0</v>
          </cell>
          <cell r="B230" t="str">
            <v>DETERMINACAO DAS CONSTANTES ELASTICAS DOS MAT. DE CONTRACAO(PROCESSO MEC. OU ELETRONICO)</v>
          </cell>
          <cell r="C230" t="str">
            <v>UN</v>
          </cell>
          <cell r="D230">
            <v>67.709999999999994</v>
          </cell>
        </row>
        <row r="231">
          <cell r="A231" t="str">
            <v>01.001.298-0</v>
          </cell>
          <cell r="B231" t="str">
            <v>ENSAIO COMPLETO</v>
          </cell>
          <cell r="C231" t="str">
            <v>UN</v>
          </cell>
          <cell r="D231">
            <v>464.24</v>
          </cell>
        </row>
        <row r="232">
          <cell r="A232" t="str">
            <v>01.001.300-0</v>
          </cell>
          <cell r="B232" t="str">
            <v>DETERMINACAO DA TAXA DE LIGANTE, P/DETERMINACAO</v>
          </cell>
          <cell r="C232" t="str">
            <v>UN</v>
          </cell>
          <cell r="D232">
            <v>81.72</v>
          </cell>
        </row>
        <row r="233">
          <cell r="A233" t="str">
            <v>01.001.301-0</v>
          </cell>
          <cell r="B233" t="str">
            <v>DETERMINACAO DA TAXA DE AGREGADO, NA DETERMINACAO</v>
          </cell>
          <cell r="C233" t="str">
            <v>UN</v>
          </cell>
          <cell r="D233">
            <v>81.72</v>
          </cell>
        </row>
        <row r="234">
          <cell r="A234" t="str">
            <v>01.001.302-0</v>
          </cell>
          <cell r="B234" t="str">
            <v>DETERMINACAO DA DEFORMACAO DE PAV. C/ O AUX. DA VIGA BINKELMANN P/PONTO</v>
          </cell>
          <cell r="C234" t="str">
            <v>UN</v>
          </cell>
          <cell r="D234">
            <v>28.53</v>
          </cell>
        </row>
        <row r="235">
          <cell r="A235" t="str">
            <v>01.001.303-0</v>
          </cell>
          <cell r="B235" t="str">
            <v>EXTRACAO, C/AUX. DE SONDA ROTATIVA, DE CORPO-DE-PROVA C/ 15CM DE DIAM., EM PAV. C/PLACAS DE CONCR., ATE 10CM DE ESP.</v>
          </cell>
          <cell r="C235" t="str">
            <v>UN</v>
          </cell>
          <cell r="D235">
            <v>28.53</v>
          </cell>
        </row>
        <row r="236">
          <cell r="A236" t="str">
            <v>01.001.304-0</v>
          </cell>
          <cell r="B236" t="str">
            <v>EXTRACAO, C/AUX. DE SONDA ROTATIVA, DE CORPO-DE-PROVA C/ 15CM DE DIAM., EM PAV.C/PLACAS DE CONCR.,C/MAIS DE 10CM DE ESP.</v>
          </cell>
          <cell r="C236" t="str">
            <v>UN</v>
          </cell>
          <cell r="D236">
            <v>177.45</v>
          </cell>
        </row>
        <row r="237">
          <cell r="A237" t="str">
            <v>01.001.305-0</v>
          </cell>
          <cell r="B237" t="str">
            <v>EXTRACAO, C/AUX. DE SONDA ROTATIVA, DE CORPO-DE-PROVA, C/ 15CM DE DIAM., EM PAV. C/PLACAS DE CONCR., C/ATE 15CM DE ESP.</v>
          </cell>
          <cell r="C237" t="str">
            <v>UN</v>
          </cell>
          <cell r="D237">
            <v>186.79</v>
          </cell>
        </row>
        <row r="238">
          <cell r="A238" t="str">
            <v>01.001.306-0</v>
          </cell>
          <cell r="B238" t="str">
            <v>EXTRACAO, C/AUX. DE SONDA ROTATIVA, DE CORPO-DE-PROVA, C/ 15CM DE DIAM., EM PAV.C/PLACAS DE CONCR.,C/ESP.ENTRE 15 E 20CM</v>
          </cell>
          <cell r="C238" t="str">
            <v>UN</v>
          </cell>
          <cell r="D238">
            <v>196</v>
          </cell>
        </row>
        <row r="239">
          <cell r="A239" t="str">
            <v>01.001.307-0</v>
          </cell>
          <cell r="B239" t="str">
            <v>EXTRACAO, C/AUX. DE SONDA ROTATIVA, DE CORPO-DE-PROVA, C/ 15CM DE DIAM., EM PAV.C/PLACAS DE CONCR., C/ESP.MAIOR QUE 20CM</v>
          </cell>
          <cell r="C239" t="str">
            <v>UN</v>
          </cell>
          <cell r="D239">
            <v>233.49</v>
          </cell>
        </row>
        <row r="240">
          <cell r="A240" t="str">
            <v>01.001.330-0</v>
          </cell>
          <cell r="B240" t="str">
            <v>MANOMETROS ATE 10T</v>
          </cell>
          <cell r="C240" t="str">
            <v>UN</v>
          </cell>
          <cell r="D240">
            <v>25.02</v>
          </cell>
        </row>
        <row r="241">
          <cell r="A241" t="str">
            <v>01.001.331-0</v>
          </cell>
          <cell r="B241" t="str">
            <v>MANOMETROS DE 10 ATE 50T</v>
          </cell>
          <cell r="C241" t="str">
            <v>UN</v>
          </cell>
          <cell r="D241">
            <v>25.02</v>
          </cell>
        </row>
        <row r="242">
          <cell r="A242" t="str">
            <v>01.001.332-0</v>
          </cell>
          <cell r="B242" t="str">
            <v>MANOMETROS DE 50 ATE 500T</v>
          </cell>
          <cell r="C242" t="str">
            <v>UN</v>
          </cell>
          <cell r="D242">
            <v>25.02</v>
          </cell>
        </row>
        <row r="243">
          <cell r="A243" t="str">
            <v>01.001.333-0</v>
          </cell>
          <cell r="B243" t="str">
            <v>ANEL DINAMOMETRICO</v>
          </cell>
          <cell r="C243" t="str">
            <v>UN</v>
          </cell>
          <cell r="D243">
            <v>29</v>
          </cell>
        </row>
        <row r="244">
          <cell r="A244" t="str">
            <v>01.001.334-0</v>
          </cell>
          <cell r="B244" t="str">
            <v>PRENSA</v>
          </cell>
          <cell r="C244" t="str">
            <v>UN</v>
          </cell>
          <cell r="D244">
            <v>5.74</v>
          </cell>
        </row>
        <row r="245">
          <cell r="A245" t="str">
            <v>01.001.335-0</v>
          </cell>
          <cell r="B245" t="str">
            <v>"SPEEDY"</v>
          </cell>
          <cell r="C245" t="str">
            <v>UN</v>
          </cell>
          <cell r="D245">
            <v>52.78</v>
          </cell>
        </row>
        <row r="246">
          <cell r="A246" t="str">
            <v>01.001.336-0</v>
          </cell>
          <cell r="B246" t="str">
            <v>BALANCA</v>
          </cell>
          <cell r="C246" t="str">
            <v>UN</v>
          </cell>
          <cell r="D246">
            <v>163.5</v>
          </cell>
        </row>
        <row r="247">
          <cell r="A247" t="str">
            <v>01.001.337-0</v>
          </cell>
          <cell r="B247" t="str">
            <v>TERMOMETRO</v>
          </cell>
          <cell r="C247" t="str">
            <v>UN</v>
          </cell>
          <cell r="D247">
            <v>38.729999999999997</v>
          </cell>
        </row>
        <row r="248">
          <cell r="A248" t="str">
            <v>01.001.338-0</v>
          </cell>
          <cell r="B248" t="str">
            <v>DENSIMETRO: VERIFICACAO DE 1 INDICACAO</v>
          </cell>
          <cell r="C248" t="str">
            <v>UN</v>
          </cell>
          <cell r="D248">
            <v>0.36</v>
          </cell>
        </row>
        <row r="249">
          <cell r="A249" t="str">
            <v>01.001.339-0</v>
          </cell>
          <cell r="B249" t="str">
            <v>DENSIMETRO: VERIFICACAO DE CADA INDICACAO COMPLEMENTAR</v>
          </cell>
          <cell r="C249" t="str">
            <v>UN</v>
          </cell>
          <cell r="D249">
            <v>5.14</v>
          </cell>
        </row>
        <row r="250">
          <cell r="A250" t="str">
            <v>01.001.340-0</v>
          </cell>
          <cell r="B250" t="str">
            <v>DETERMINACAO DAS CONSTANTES DO FUNIL E PLACA, EXCL. AREIA</v>
          </cell>
          <cell r="C250" t="str">
            <v>UN</v>
          </cell>
          <cell r="D250">
            <v>46.61</v>
          </cell>
        </row>
        <row r="251">
          <cell r="A251" t="str">
            <v>01.001.342-0</v>
          </cell>
          <cell r="B251" t="str">
            <v>MICROMETROS: VERIFICACAO DE 1 INDICACAO</v>
          </cell>
          <cell r="C251" t="str">
            <v>UN</v>
          </cell>
          <cell r="D251">
            <v>0.36</v>
          </cell>
        </row>
        <row r="252">
          <cell r="A252" t="str">
            <v>01.001.343-0</v>
          </cell>
          <cell r="B252" t="str">
            <v>MICROMETROS: VERIFICACAO DE CADA INDICACAO COMPLEMENTAR</v>
          </cell>
          <cell r="C252" t="str">
            <v>UN</v>
          </cell>
          <cell r="D252">
            <v>5.14</v>
          </cell>
        </row>
        <row r="253">
          <cell r="A253" t="str">
            <v>01.001.344-0</v>
          </cell>
          <cell r="B253" t="str">
            <v>DINAMOMETROS: VERIFICACAO DE 1 INDICACAO</v>
          </cell>
          <cell r="C253" t="str">
            <v>UN</v>
          </cell>
          <cell r="D253">
            <v>63.41</v>
          </cell>
        </row>
        <row r="254">
          <cell r="A254" t="str">
            <v>01.001.345-0</v>
          </cell>
          <cell r="B254" t="str">
            <v>DINAMOMETROS: VERIFICACAO DE CADA INDICACAO SUPLEMENTAR</v>
          </cell>
          <cell r="C254" t="str">
            <v>UN</v>
          </cell>
          <cell r="D254">
            <v>0.36</v>
          </cell>
        </row>
        <row r="255">
          <cell r="A255" t="str">
            <v>01.001.346-0</v>
          </cell>
          <cell r="B255" t="str">
            <v>AFERICAO DE QUALQUER MAQ. DE ENSAIO DE MAT., EXCETO AS RELACIONADAS NOS ITENS ANTERIORES</v>
          </cell>
          <cell r="C255" t="str">
            <v>UN</v>
          </cell>
          <cell r="D255">
            <v>171.39</v>
          </cell>
        </row>
        <row r="256">
          <cell r="A256" t="str">
            <v>01.001.999-0</v>
          </cell>
          <cell r="B256" t="str">
            <v>FAMILIA 01.001ENSAIOS</v>
          </cell>
          <cell r="C256">
            <v>0</v>
          </cell>
          <cell r="D256">
            <v>2206</v>
          </cell>
        </row>
        <row r="257">
          <cell r="A257" t="str">
            <v>01.002.001-0</v>
          </cell>
          <cell r="B257" t="str">
            <v>SONDAGEM ROTAT. VERT., C/COROA DE WIDIA C/DIAM. AX</v>
          </cell>
          <cell r="C257" t="str">
            <v>M</v>
          </cell>
          <cell r="D257">
            <v>31.34</v>
          </cell>
        </row>
        <row r="258">
          <cell r="A258" t="str">
            <v>01.002.002-0</v>
          </cell>
          <cell r="B258" t="str">
            <v>SONDAGEM ROTAT. HORIZ., C/COROA DE WIDIA, C/DIAM. AX</v>
          </cell>
          <cell r="C258" t="str">
            <v>M</v>
          </cell>
          <cell r="D258">
            <v>41.22</v>
          </cell>
        </row>
        <row r="259">
          <cell r="A259" t="str">
            <v>01.002.003-0</v>
          </cell>
          <cell r="B259" t="str">
            <v>SONDAGEM ROTAT. VERT., C/COROA DE WIDIA C/DIAM. BX</v>
          </cell>
          <cell r="C259" t="str">
            <v>M</v>
          </cell>
          <cell r="D259">
            <v>33.89</v>
          </cell>
        </row>
        <row r="260">
          <cell r="A260" t="str">
            <v>01.002.004-0</v>
          </cell>
          <cell r="B260" t="str">
            <v>SONDAGEM ROTAT. HORIZ., C/COROA DE WIDIA C/DIAM. BX</v>
          </cell>
          <cell r="C260" t="str">
            <v>M</v>
          </cell>
          <cell r="D260">
            <v>45.76</v>
          </cell>
        </row>
        <row r="261">
          <cell r="A261" t="str">
            <v>01.002.005-0</v>
          </cell>
          <cell r="B261" t="str">
            <v>SONDAGEM ROTAT. VERT., C/COROA DE WIDIA C/DIAM. NX</v>
          </cell>
          <cell r="C261" t="str">
            <v>M</v>
          </cell>
          <cell r="D261">
            <v>36.6</v>
          </cell>
        </row>
        <row r="262">
          <cell r="A262" t="str">
            <v>01.002.006-0</v>
          </cell>
          <cell r="B262" t="str">
            <v>SONDAGEM ROTAT. HORIZ., C/COROA DE WIDIA C/DIAM. NX</v>
          </cell>
          <cell r="C262" t="str">
            <v>M</v>
          </cell>
          <cell r="D262">
            <v>50.84</v>
          </cell>
        </row>
        <row r="263">
          <cell r="A263" t="str">
            <v>01.002.007-0</v>
          </cell>
          <cell r="B263" t="str">
            <v>SONDAGEM ROTAT. VERT., C/COROA DE WIDIA, C/DIAM. H</v>
          </cell>
          <cell r="C263" t="str">
            <v>M</v>
          </cell>
          <cell r="D263">
            <v>42.36</v>
          </cell>
        </row>
        <row r="264">
          <cell r="A264" t="str">
            <v>01.002.008-0</v>
          </cell>
          <cell r="B264" t="str">
            <v>SONDAGEM ROTAT. HORIZ., C/COROA DE WIDIA, C/DIAM. H</v>
          </cell>
          <cell r="C264" t="str">
            <v>M</v>
          </cell>
          <cell r="D264">
            <v>59.31</v>
          </cell>
        </row>
        <row r="265">
          <cell r="A265" t="str">
            <v>01.002.009-0</v>
          </cell>
          <cell r="B265" t="str">
            <v>SONDAGEM ROTAT. VERT., EM ALTER. DE ROCHA, C/COROA DE WIDIAC/DIAM. AX</v>
          </cell>
          <cell r="C265" t="str">
            <v>M</v>
          </cell>
          <cell r="D265">
            <v>42.26</v>
          </cell>
        </row>
        <row r="266">
          <cell r="A266" t="str">
            <v>01.002.010-0</v>
          </cell>
          <cell r="B266" t="str">
            <v>SONDAGEM ROTAT. VERT., EM ALTER. DE ROCHA, C/COROA DE WIDIAC/DIAM. BX</v>
          </cell>
          <cell r="C266" t="str">
            <v>M</v>
          </cell>
          <cell r="D266">
            <v>45.94</v>
          </cell>
        </row>
        <row r="267">
          <cell r="A267" t="str">
            <v>01.002.011-0</v>
          </cell>
          <cell r="B267" t="str">
            <v>SONDAGEM ROTAT. VERT., EM ALTER. DE ROCHA, C/COROA DE WIDIAC/DIAM. NX</v>
          </cell>
          <cell r="C267" t="str">
            <v>M</v>
          </cell>
          <cell r="D267">
            <v>49.61</v>
          </cell>
        </row>
        <row r="268">
          <cell r="A268" t="str">
            <v>01.002.012-0</v>
          </cell>
          <cell r="B268" t="str">
            <v>SONDAGEM ROTAT. VERT., EM ALTER. DE ROCHA, C/COROA DE WIDIAC/DIAM. H</v>
          </cell>
          <cell r="C268" t="str">
            <v>M</v>
          </cell>
          <cell r="D268">
            <v>59.88</v>
          </cell>
        </row>
        <row r="269">
          <cell r="A269" t="str">
            <v>01.002.0-0</v>
          </cell>
          <cell r="B269" t="str">
            <v>SONDAGEM ROTAT. VERT., EM ROCHA SA, C/COROA DE WIDIA C/DIAM.AX</v>
          </cell>
          <cell r="C269" t="str">
            <v>M</v>
          </cell>
          <cell r="D269">
            <v>63.89</v>
          </cell>
        </row>
        <row r="270">
          <cell r="A270" t="str">
            <v>01.002.014-0</v>
          </cell>
          <cell r="B270" t="str">
            <v>SONDAGEM ROTAT. VERT., EM ROCHA SA, C/COROA DE WIDIA C/DIAM.BX</v>
          </cell>
          <cell r="C270" t="str">
            <v>M</v>
          </cell>
          <cell r="D270">
            <v>70.989999999999995</v>
          </cell>
        </row>
        <row r="271">
          <cell r="A271" t="str">
            <v>01.002.015-0</v>
          </cell>
          <cell r="B271" t="str">
            <v>SONDAGEM ROTAT. VERT., EM ROCHA SA, C/COROA DE WIDIA C/DIAM.NX</v>
          </cell>
          <cell r="C271" t="str">
            <v>M</v>
          </cell>
          <cell r="D271">
            <v>76.31</v>
          </cell>
        </row>
        <row r="272">
          <cell r="A272" t="str">
            <v>01.002.016-0</v>
          </cell>
          <cell r="B272" t="str">
            <v>SONDAGEM ROTAT. VERT., EM ROCHA SA, C/COROA DE WIDIA C/DIAM.H</v>
          </cell>
          <cell r="C272" t="str">
            <v>M</v>
          </cell>
          <cell r="D272">
            <v>106.49</v>
          </cell>
        </row>
        <row r="273">
          <cell r="A273" t="str">
            <v>01.002.021-0</v>
          </cell>
          <cell r="B273" t="str">
            <v>PERFURACAO ROTAT. VERT., EM SOLO, C/COROA DE WIDIA C/DIAM. AX</v>
          </cell>
          <cell r="C273" t="str">
            <v>M</v>
          </cell>
          <cell r="D273">
            <v>24.1</v>
          </cell>
        </row>
        <row r="274">
          <cell r="A274" t="str">
            <v>01.002.022-0</v>
          </cell>
          <cell r="B274" t="str">
            <v>PERFURACAO ROTAT. HORIZ., EM SOLO, C/COROA DE WIDIA C/DIAM.AX</v>
          </cell>
          <cell r="C274" t="str">
            <v>M</v>
          </cell>
          <cell r="D274">
            <v>33.9</v>
          </cell>
        </row>
        <row r="275">
          <cell r="A275" t="str">
            <v>01.002.023-0</v>
          </cell>
          <cell r="B275" t="str">
            <v>PERFURACAO ROTAT. VERT., EM SOLO, C/COROA DE WIDIA C/DIAM. BX</v>
          </cell>
          <cell r="C275" t="str">
            <v>M</v>
          </cell>
          <cell r="D275">
            <v>26.07</v>
          </cell>
        </row>
        <row r="276">
          <cell r="A276" t="str">
            <v>01.002.024-0</v>
          </cell>
          <cell r="B276" t="str">
            <v>PERFURACAO ROTAT. HORIZ., EM SOLO, C/COROA DE WIDIA C/DIAM.BX</v>
          </cell>
          <cell r="C276" t="str">
            <v>M</v>
          </cell>
          <cell r="D276">
            <v>37.630000000000003</v>
          </cell>
        </row>
        <row r="277">
          <cell r="A277" t="str">
            <v>01.002.025-0</v>
          </cell>
          <cell r="B277" t="str">
            <v>PERFURACAO ROTAT. VERT., EM SOLO, C/COROA DE WIDIA C/DIAM. NX</v>
          </cell>
          <cell r="C277" t="str">
            <v>M</v>
          </cell>
          <cell r="D277">
            <v>28.16</v>
          </cell>
        </row>
        <row r="278">
          <cell r="A278" t="str">
            <v>01.002.026-0</v>
          </cell>
          <cell r="B278" t="str">
            <v>PERFURACAO ROTAT. HORIZ., EM SOLO, C/COROA DE WIDIA C/DIAM.NX</v>
          </cell>
          <cell r="C278" t="str">
            <v>M</v>
          </cell>
          <cell r="D278">
            <v>38.74</v>
          </cell>
        </row>
        <row r="279">
          <cell r="A279" t="str">
            <v>01.002.027-0</v>
          </cell>
          <cell r="B279" t="str">
            <v>PERFURACAO ROTAT. VERT., EM SOLO, C/COROA DE WIDIA C/DIAM. H</v>
          </cell>
          <cell r="C279" t="str">
            <v>M</v>
          </cell>
          <cell r="D279">
            <v>32.590000000000003</v>
          </cell>
        </row>
        <row r="280">
          <cell r="A280" t="str">
            <v>01.002.028-0</v>
          </cell>
          <cell r="B280" t="str">
            <v>PERFURACAO ROTAT. HORIZ., EM SOLO, C/COROA DE WIDIA C/DIAM.H</v>
          </cell>
          <cell r="C280" t="str">
            <v>M</v>
          </cell>
          <cell r="D280">
            <v>45.63</v>
          </cell>
        </row>
        <row r="281">
          <cell r="A281" t="str">
            <v>01.002.039-0</v>
          </cell>
          <cell r="B281" t="str">
            <v>PERFURACAO ROTAT. VERT., EM SOLO, C/COROA DE WIDIA C/DIAM. DE 5"</v>
          </cell>
          <cell r="C281" t="str">
            <v>M</v>
          </cell>
          <cell r="D281">
            <v>39.11</v>
          </cell>
        </row>
        <row r="282">
          <cell r="A282" t="str">
            <v>01.002.041-0</v>
          </cell>
          <cell r="B282" t="str">
            <v>PERFURACAO ROTAT. VERT., EM SOLO, C/COROA DE WIDIA C/DIAM. DE 6"</v>
          </cell>
          <cell r="C282" t="str">
            <v>M</v>
          </cell>
          <cell r="D282">
            <v>44.32</v>
          </cell>
        </row>
        <row r="283">
          <cell r="A283" t="str">
            <v>01.002.042-0</v>
          </cell>
          <cell r="B283" t="str">
            <v>PERFURACAO ROTAT. VERT., EM SOLO, C/COROA DE WIDIA C/DIAM. DE 8"</v>
          </cell>
          <cell r="C283" t="str">
            <v>M</v>
          </cell>
          <cell r="D283">
            <v>52.14</v>
          </cell>
        </row>
        <row r="284">
          <cell r="A284" t="str">
            <v>01.002.043-0</v>
          </cell>
          <cell r="B284" t="str">
            <v>PERFURACAO ROTAT. VERT., EM SOLO, C/COROA DE WIDIA C/DIAM. DE 10"</v>
          </cell>
          <cell r="C284" t="str">
            <v>M</v>
          </cell>
          <cell r="D284">
            <v>65.180000000000007</v>
          </cell>
        </row>
        <row r="285">
          <cell r="A285" t="str">
            <v>01.002.060-0</v>
          </cell>
          <cell r="B285" t="str">
            <v>PERFURACAO ROTAT. VERT., EM ALTER. DE ROCHA, C/COROA DE WIDIA C/DIAM. AX</v>
          </cell>
          <cell r="C285" t="str">
            <v>M</v>
          </cell>
          <cell r="D285">
            <v>32.51</v>
          </cell>
        </row>
        <row r="286">
          <cell r="A286" t="str">
            <v>01.002.061-0</v>
          </cell>
          <cell r="B286" t="str">
            <v>PERFURACAO ROTAT. VERT., EM ALTER. DE ROCHA, C/COROA DE WIDIA C/DIAM. BX</v>
          </cell>
          <cell r="C286" t="str">
            <v>M</v>
          </cell>
          <cell r="D286">
            <v>35.340000000000003</v>
          </cell>
        </row>
        <row r="287">
          <cell r="A287" t="str">
            <v>01.002.062-0</v>
          </cell>
          <cell r="B287" t="str">
            <v>PERFURACAO ROTAT. VERT., EM ALTER. DE ROCHA, C/COROA DE WIDIA C/DIAM. NX</v>
          </cell>
          <cell r="C287" t="str">
            <v>M</v>
          </cell>
          <cell r="D287">
            <v>38.17</v>
          </cell>
        </row>
        <row r="288">
          <cell r="A288" t="str">
            <v>01.002.063-0</v>
          </cell>
          <cell r="B288" t="str">
            <v>PERFURACAO ROTAT. VERT., EM ALTER. DE ROCHA, C/COROA DE WIDIA C/DIAM. H</v>
          </cell>
          <cell r="C288" t="str">
            <v>M</v>
          </cell>
          <cell r="D288">
            <v>46.06</v>
          </cell>
        </row>
        <row r="289">
          <cell r="A289" t="str">
            <v>01.002.064-0</v>
          </cell>
          <cell r="B289" t="str">
            <v>PERFURACAO ROTAT. VERT., EM ALTER. DE ROCHA, C/COROA DE WIDIA C/DIAM. DE 5"</v>
          </cell>
          <cell r="C289" t="str">
            <v>M</v>
          </cell>
          <cell r="D289">
            <v>56.19</v>
          </cell>
        </row>
        <row r="290">
          <cell r="A290" t="str">
            <v>01.002.065-0</v>
          </cell>
          <cell r="B290" t="str">
            <v>PERFURACAO ROTAT. VERT., EM ALTER. DE ROCHA, C/COROA DE WIDIA C/DIAM. DE 6"</v>
          </cell>
          <cell r="C290" t="str">
            <v>M</v>
          </cell>
          <cell r="D290">
            <v>62.18</v>
          </cell>
        </row>
        <row r="291">
          <cell r="A291" t="str">
            <v>01.002.066-0</v>
          </cell>
          <cell r="B291" t="str">
            <v>PERFURACAO ROTAT. VERT., EM ALTER. DE ROCHA, C/COROA DE WIDIA C/DIAM. DE 8"</v>
          </cell>
          <cell r="C291" t="str">
            <v>M</v>
          </cell>
          <cell r="D291">
            <v>76.010000000000005</v>
          </cell>
        </row>
        <row r="292">
          <cell r="A292" t="str">
            <v>01.002.067-0</v>
          </cell>
          <cell r="B292" t="str">
            <v>PERFURACAO ROTAT. VERT., EM ALTER. DE ROCHA, C/COROA DE WIDIA C/DIAM. DE 10"</v>
          </cell>
          <cell r="C292" t="str">
            <v>M</v>
          </cell>
          <cell r="D292">
            <v>87.52</v>
          </cell>
        </row>
        <row r="293">
          <cell r="A293" t="str">
            <v>01.002.075-0</v>
          </cell>
          <cell r="B293" t="str">
            <v>PERFURACAO ROTAT. VERT., EM ROCHA SA, C/COROA DE WIDIA C/DIAM. AX</v>
          </cell>
          <cell r="C293" t="str">
            <v>M</v>
          </cell>
          <cell r="D293">
            <v>49.05</v>
          </cell>
        </row>
        <row r="294">
          <cell r="A294" t="str">
            <v>01.002.076-0</v>
          </cell>
          <cell r="B294" t="str">
            <v>PERFURACAO ROTAT. VERT., EM ROCHA SA, C/COROA DE WIDIA C/DIAM. BX</v>
          </cell>
          <cell r="C294" t="str">
            <v>M</v>
          </cell>
          <cell r="D294">
            <v>54.6</v>
          </cell>
        </row>
        <row r="295">
          <cell r="A295" t="str">
            <v>01.002.077-0</v>
          </cell>
          <cell r="B295" t="str">
            <v>PERFURACAO ROTAT. VERT., EM ROCHA SA, C/COROA DE WIDIA C/DIAM. NX</v>
          </cell>
          <cell r="C295" t="str">
            <v>M</v>
          </cell>
          <cell r="D295">
            <v>58.7</v>
          </cell>
        </row>
        <row r="296">
          <cell r="A296" t="str">
            <v>01.002.078-0</v>
          </cell>
          <cell r="B296" t="str">
            <v>PERFURACAO ROTAT. VERT., EM ROCHA SA, C/COROA DE WIDIA C/DIAM. H</v>
          </cell>
          <cell r="C296" t="str">
            <v>M</v>
          </cell>
          <cell r="D296">
            <v>81.91</v>
          </cell>
        </row>
        <row r="297">
          <cell r="A297" t="str">
            <v>01.002.500-0</v>
          </cell>
          <cell r="B297" t="str">
            <v>UNIDADE DE REF. P/SERV. DE SONDAGEM ROTATIVA</v>
          </cell>
          <cell r="C297" t="str">
            <v>UR</v>
          </cell>
          <cell r="D297">
            <v>175.97</v>
          </cell>
        </row>
        <row r="298">
          <cell r="A298" t="str">
            <v>01.002.999-0</v>
          </cell>
          <cell r="B298" t="str">
            <v>FAMILIA 01.002SONDAGEM E PERFURACAO</v>
          </cell>
          <cell r="C298">
            <v>0</v>
          </cell>
          <cell r="D298">
            <v>1838</v>
          </cell>
        </row>
        <row r="299">
          <cell r="A299" t="str">
            <v>01.003.001-0</v>
          </cell>
          <cell r="B299" t="str">
            <v>SONDAGEM A PERCUSSAO, EM TER. COMUM, C/ENSAIO DE PENETRACAO,DIAM. DE 3"</v>
          </cell>
          <cell r="C299" t="str">
            <v>M</v>
          </cell>
          <cell r="D299">
            <v>32.25</v>
          </cell>
        </row>
        <row r="300">
          <cell r="A300" t="str">
            <v>01.003.002-0</v>
          </cell>
          <cell r="B300" t="str">
            <v>SONDAGEM A PERCUSSAO, EM TER. COMUM, C/ENSAIO DE PENETRACAO,DIAM. 4.1/2"</v>
          </cell>
          <cell r="C300" t="str">
            <v>M</v>
          </cell>
          <cell r="D300">
            <v>37.33</v>
          </cell>
        </row>
        <row r="301">
          <cell r="A301" t="str">
            <v>01.003.003-0</v>
          </cell>
          <cell r="B301" t="str">
            <v>SONDAGEM A PERCUSSAO, EM TER. COMUM, C/ENSAIO DE PENETRACAO,DIAM. DE 6"</v>
          </cell>
          <cell r="C301" t="str">
            <v>M</v>
          </cell>
          <cell r="D301">
            <v>50.7</v>
          </cell>
        </row>
        <row r="302">
          <cell r="A302" t="str">
            <v>01.003.004-0</v>
          </cell>
          <cell r="B302" t="str">
            <v>SONDAGEM A PERCUSSAO, EM TER. COMUM, C/ENSAIO DE PENETRACAO,DIAM. DE 10"</v>
          </cell>
          <cell r="C302" t="str">
            <v>M</v>
          </cell>
          <cell r="D302">
            <v>81.66</v>
          </cell>
        </row>
        <row r="303">
          <cell r="A303" t="str">
            <v>01.003.021-0</v>
          </cell>
          <cell r="B303" t="str">
            <v>PERFURACAO A PERCUSSAO, EM TER. COMUM, DIAM. DE 3"</v>
          </cell>
          <cell r="C303" t="str">
            <v>M</v>
          </cell>
          <cell r="D303">
            <v>24.8</v>
          </cell>
        </row>
        <row r="304">
          <cell r="A304" t="str">
            <v>01.003.022-0</v>
          </cell>
          <cell r="B304" t="str">
            <v>PERFURACAO A PERCUSSAO, EM TER. COMUM, DIAM. DE 4.1/2"</v>
          </cell>
          <cell r="C304" t="str">
            <v>M</v>
          </cell>
          <cell r="D304">
            <v>28.72</v>
          </cell>
        </row>
        <row r="305">
          <cell r="A305" t="str">
            <v>01.003.023-0</v>
          </cell>
          <cell r="B305" t="str">
            <v>PERFURACAO A PERCUSSAO, EM TER. COMUM, DIAM. DE 6"</v>
          </cell>
          <cell r="C305" t="str">
            <v>M</v>
          </cell>
          <cell r="D305">
            <v>39</v>
          </cell>
        </row>
        <row r="306">
          <cell r="A306" t="str">
            <v>01.003.024-0</v>
          </cell>
          <cell r="B306" t="str">
            <v>PERFURACAO A PERCUSSAO, EM TER. COMUM, DIAM. DE 10"</v>
          </cell>
          <cell r="C306" t="str">
            <v>M</v>
          </cell>
          <cell r="D306">
            <v>62.82</v>
          </cell>
        </row>
        <row r="307">
          <cell r="A307" t="str">
            <v>01.003.025-0</v>
          </cell>
          <cell r="B307" t="str">
            <v>PERFURACAO C/ "WAGON DRILL" PESADO, DIAM. ATE 2.1/2", EM GRAN. OU GNAISSE, INCL. AR COMPR.</v>
          </cell>
          <cell r="C307" t="str">
            <v>M</v>
          </cell>
          <cell r="D307">
            <v>47.97</v>
          </cell>
        </row>
        <row r="308">
          <cell r="A308" t="str">
            <v>01.003.026-0</v>
          </cell>
          <cell r="B308" t="str">
            <v>PERFURACAO C/ "WAGON DRILL" PESADO, DIAM. ATE 4.1/2", EM GRAN. OU GNAISSE. INCL. AR COMPR.</v>
          </cell>
          <cell r="C308" t="str">
            <v>M</v>
          </cell>
          <cell r="D308">
            <v>129.56</v>
          </cell>
        </row>
        <row r="309">
          <cell r="A309" t="str">
            <v>01.003.027-0</v>
          </cell>
          <cell r="B309" t="str">
            <v>PERFURACAO C/MARTELETE OU PERFURATRIZ MANUAL,DIAM.ATE 1.1/4",EM GRAN.OU GNAISSE,INCL.AR COMPR.,ADMIT.PRODUCAO DE 2,00M/H</v>
          </cell>
          <cell r="C309" t="str">
            <v>M</v>
          </cell>
          <cell r="D309">
            <v>0.56000000000000005</v>
          </cell>
        </row>
        <row r="310">
          <cell r="A310" t="str">
            <v>01.003.028-0</v>
          </cell>
          <cell r="B310" t="str">
            <v>PERFURACAO C/MARTELETE OU PERFURATRIZ MANUAL,DIAM.ATE 1.1/4", EM GRAN.OU GNAISSE,C/COMPRESSOR, ADMIT.PRODUCAO DE 0,50M/H</v>
          </cell>
          <cell r="C310" t="str">
            <v>M</v>
          </cell>
          <cell r="D310">
            <v>63.6</v>
          </cell>
        </row>
        <row r="311">
          <cell r="A311" t="str">
            <v>01.003.500-0</v>
          </cell>
          <cell r="B311" t="str">
            <v>UNIDADE DE REF. P/SERV. DE SONDAGEM A PERCUSSAO</v>
          </cell>
          <cell r="C311" t="str">
            <v>UR</v>
          </cell>
          <cell r="D311">
            <v>223.92</v>
          </cell>
        </row>
        <row r="312">
          <cell r="A312" t="str">
            <v>01.003.999-0</v>
          </cell>
          <cell r="B312" t="str">
            <v>FAMILIA 01.003SONDAGEM E PERFURACAO TERR. COMUM</v>
          </cell>
          <cell r="C312">
            <v>0</v>
          </cell>
          <cell r="D312">
            <v>1990</v>
          </cell>
        </row>
        <row r="313">
          <cell r="A313" t="str">
            <v>01.004.001-0</v>
          </cell>
          <cell r="B313" t="str">
            <v>SONDAGEM ROTAT., EM ALTER. DE ROCHA, C/COROA DE DIAMANTE C/DIAM. EX</v>
          </cell>
          <cell r="C313" t="str">
            <v>M</v>
          </cell>
          <cell r="D313">
            <v>99.65</v>
          </cell>
        </row>
        <row r="314">
          <cell r="A314" t="str">
            <v>01.004.002-0</v>
          </cell>
          <cell r="B314" t="str">
            <v>SONDAGEM ROTAT., EM ALTER. DE ROCHA, C/COROA DE DIAMANTE C/DIAM. AX</v>
          </cell>
          <cell r="C314" t="str">
            <v>M</v>
          </cell>
          <cell r="D314">
            <v>111.16</v>
          </cell>
        </row>
        <row r="315">
          <cell r="A315" t="str">
            <v>01.004.003-0</v>
          </cell>
          <cell r="B315" t="str">
            <v>SONDAGEM ROTAT., EM ALTER. DE ROCHA, C/COROA DE DIAMANTE C/DIAM. BX</v>
          </cell>
          <cell r="C315" t="str">
            <v>M</v>
          </cell>
          <cell r="D315">
            <v>126.54</v>
          </cell>
        </row>
        <row r="316">
          <cell r="A316" t="str">
            <v>01.004.004-0</v>
          </cell>
          <cell r="B316" t="str">
            <v>SONDAGEM ROTAT., EM ALTER. DE ROCHA, C/COROA DE DIAMANTE C/DIAM. NX</v>
          </cell>
          <cell r="C316" t="str">
            <v>M</v>
          </cell>
          <cell r="D316">
            <v>142.79</v>
          </cell>
        </row>
        <row r="317">
          <cell r="A317" t="str">
            <v>01.004.005-0</v>
          </cell>
          <cell r="B317" t="str">
            <v>SONDAGEM ROTAT., EM ALTER. DE ROCHA, C/COROA DE DIAMANTE C/DIAM. H</v>
          </cell>
          <cell r="C317" t="str">
            <v>M</v>
          </cell>
          <cell r="D317">
            <v>167.05</v>
          </cell>
        </row>
        <row r="318">
          <cell r="A318" t="str">
            <v>01.004.006-0</v>
          </cell>
          <cell r="B318" t="str">
            <v>SONDAGEM ROTAT., EM ROCHA SA, C/COROA DE DIAMANTE C/DIAM. EX</v>
          </cell>
          <cell r="C318" t="str">
            <v>M</v>
          </cell>
          <cell r="D318">
            <v>159.79</v>
          </cell>
        </row>
        <row r="319">
          <cell r="A319" t="str">
            <v>01.004.007-0</v>
          </cell>
          <cell r="B319" t="str">
            <v>SONDAGEM ROTAT., EM ROCHA SA, C/COROA DE DIAMANTE C/DIAM. AX</v>
          </cell>
          <cell r="C319" t="str">
            <v>M</v>
          </cell>
          <cell r="D319">
            <v>177.96</v>
          </cell>
        </row>
        <row r="320">
          <cell r="A320" t="str">
            <v>01.004.008-0</v>
          </cell>
          <cell r="B320" t="str">
            <v>SONDAGEM ROTAT., EM ROCHA SA, C/COROA DE DIAMANTE C/DIAM. BX</v>
          </cell>
          <cell r="C320" t="str">
            <v>M</v>
          </cell>
          <cell r="D320">
            <v>211.98</v>
          </cell>
        </row>
        <row r="321">
          <cell r="A321" t="str">
            <v>01.004.009-0</v>
          </cell>
          <cell r="B321" t="str">
            <v>SONDAGEM ROTAT., EM ROCHA SA, C/COROA DE DIAMANTE C/DIAM. NX</v>
          </cell>
          <cell r="C321" t="str">
            <v>M</v>
          </cell>
          <cell r="D321">
            <v>238.88</v>
          </cell>
        </row>
        <row r="322">
          <cell r="A322" t="str">
            <v>01.004.010-0</v>
          </cell>
          <cell r="B322" t="str">
            <v>SONDAGEM ROTAT., EM ROCHA SA, C/COROA DE DIAMANTE C/DIAM. H</v>
          </cell>
          <cell r="C322" t="str">
            <v>M</v>
          </cell>
          <cell r="D322">
            <v>310.26</v>
          </cell>
        </row>
        <row r="323">
          <cell r="A323" t="str">
            <v>01.004.021-0</v>
          </cell>
          <cell r="B323" t="str">
            <v>PERFURACAO ROTAT., EM ALTER. DE ROCHA, C/COROA DE DIAMANTE C/DIAM. EX</v>
          </cell>
          <cell r="C323" t="str">
            <v>M</v>
          </cell>
          <cell r="D323">
            <v>75.98</v>
          </cell>
        </row>
        <row r="324">
          <cell r="A324" t="str">
            <v>01.004.022-0</v>
          </cell>
          <cell r="B324" t="str">
            <v>PERFURACAO ROTAT., EM ALTER. DE ROCHA, C/COROA DE DIAMANTE C/DIAM. AX</v>
          </cell>
          <cell r="C324" t="str">
            <v>M</v>
          </cell>
          <cell r="D324">
            <v>84.5</v>
          </cell>
        </row>
        <row r="325">
          <cell r="A325" t="str">
            <v>01.004.023-0</v>
          </cell>
          <cell r="B325" t="str">
            <v>PERFURACAO ROTAT., EM ALTER. DE ROCHA, C/COROA DE DIAMANTE C/DIAM. BX</v>
          </cell>
          <cell r="C325" t="str">
            <v>M</v>
          </cell>
          <cell r="D325">
            <v>96.07</v>
          </cell>
        </row>
        <row r="326">
          <cell r="A326" t="str">
            <v>01.004.024-0</v>
          </cell>
          <cell r="B326" t="str">
            <v>PERFURACAO ROTAT., EM ALTER. DE ROCHA, C/COROA DE DIAMANTE C/DIAM. NX</v>
          </cell>
          <cell r="C326" t="str">
            <v>M</v>
          </cell>
          <cell r="D326">
            <v>108</v>
          </cell>
        </row>
        <row r="327">
          <cell r="A327" t="str">
            <v>01.004.025-0</v>
          </cell>
          <cell r="B327" t="str">
            <v>PERFURACAO ROTAT., EM ALTER. DE ROCHA, C/COROA DE DIAMANTE C/DIAM. H</v>
          </cell>
          <cell r="C327" t="str">
            <v>M</v>
          </cell>
          <cell r="D327">
            <v>126.52</v>
          </cell>
        </row>
        <row r="328">
          <cell r="A328" t="str">
            <v>01.004.026-0</v>
          </cell>
          <cell r="B328" t="str">
            <v>PERFURACAO ROTAT., EM ROCHA SA, C/COROA DE DIAMANTE C/DIAM.EX</v>
          </cell>
          <cell r="C328" t="str">
            <v>M</v>
          </cell>
          <cell r="D328">
            <v>125.38</v>
          </cell>
        </row>
        <row r="329">
          <cell r="A329" t="str">
            <v>01.004.027-0</v>
          </cell>
          <cell r="B329" t="str">
            <v>PERFURACAO ROTAT., EM ROCHA SA, C/COROA DE DIAMANTE C/DIAM.AX</v>
          </cell>
          <cell r="C329" t="str">
            <v>M</v>
          </cell>
          <cell r="D329">
            <v>140.11000000000001</v>
          </cell>
        </row>
        <row r="330">
          <cell r="A330" t="str">
            <v>01.004.028-0</v>
          </cell>
          <cell r="B330" t="str">
            <v>PERFURACAO ROTAT., EM ROCHA SA, C/COROA DE DIAMANTE C/DIAM.BX</v>
          </cell>
          <cell r="C330" t="str">
            <v>M</v>
          </cell>
          <cell r="D330">
            <v>158.52000000000001</v>
          </cell>
        </row>
        <row r="331">
          <cell r="A331" t="str">
            <v>01.004.029-0</v>
          </cell>
          <cell r="B331" t="str">
            <v>PERFURACAO ROTAT., EM ROCHA SA, C/COROA DE DIAMANTE C/DIAM.NX</v>
          </cell>
          <cell r="C331" t="str">
            <v>M</v>
          </cell>
          <cell r="D331">
            <v>180.99</v>
          </cell>
        </row>
        <row r="332">
          <cell r="A332" t="str">
            <v>01.004.030-0</v>
          </cell>
          <cell r="B332" t="str">
            <v>PERFURACAO ROTAT., EM ROCHA SA, C/COROA DE DIAMANTE C/DIAM.H</v>
          </cell>
          <cell r="C332" t="str">
            <v>M</v>
          </cell>
          <cell r="D332">
            <v>236.07</v>
          </cell>
        </row>
        <row r="333">
          <cell r="A333" t="str">
            <v>01.004.999-0</v>
          </cell>
          <cell r="B333" t="str">
            <v>FAMILIA 01.004SONDAGEM E PERFURACAO COM COROA DIAMANT.</v>
          </cell>
          <cell r="C333">
            <v>0</v>
          </cell>
          <cell r="D333">
            <v>2047</v>
          </cell>
        </row>
        <row r="334">
          <cell r="A334" t="str">
            <v>01.005.001-0</v>
          </cell>
          <cell r="B334" t="str">
            <v>PREPARO MANUAL DE TER., COMPREEND. ACERTO, RASPAGEM EVENTUALATE 30CM DE PROF., EXCL. COMPACT. MEC.</v>
          </cell>
          <cell r="C334" t="str">
            <v>M2</v>
          </cell>
          <cell r="D334">
            <v>2.59</v>
          </cell>
        </row>
        <row r="335">
          <cell r="A335" t="str">
            <v>01.005.003-0</v>
          </cell>
          <cell r="B335" t="str">
            <v>PREPARO MANUAL DE TER., COMPREEND. ACERTO, RASPAGEM EVENTUALATE 30CM DE PROF., INCL. COMPACT. MEC.</v>
          </cell>
          <cell r="C335" t="str">
            <v>M2</v>
          </cell>
          <cell r="D335">
            <v>2.77</v>
          </cell>
        </row>
        <row r="336">
          <cell r="A336" t="str">
            <v>01.005.004-0</v>
          </cell>
          <cell r="B336" t="str">
            <v>PREPARO MANUAL DE TER., COMPREEND. ACERTO, RASPAGEM EVENTUALATE 30CM DE PROF., INCL. COMPACT. MANUAL</v>
          </cell>
          <cell r="C336" t="str">
            <v>M2</v>
          </cell>
          <cell r="D336">
            <v>4.32</v>
          </cell>
        </row>
        <row r="337">
          <cell r="A337" t="str">
            <v>01.005.005-0</v>
          </cell>
          <cell r="B337" t="str">
            <v>ROCADO EM VEGETACAO ESPESSA, C/EMPILHAMENTO LATERAL E QUEIMADOS RESIDUOS</v>
          </cell>
          <cell r="C337" t="str">
            <v>M2</v>
          </cell>
          <cell r="D337">
            <v>0.25</v>
          </cell>
        </row>
        <row r="338">
          <cell r="A338" t="str">
            <v>01.005.006-0</v>
          </cell>
          <cell r="B338" t="str">
            <v>ROCADO EM VEGETACAO RALA, C/EMPILHAMENTO LATERAL E QUEIMA DOS RESIDUOS</v>
          </cell>
          <cell r="C338" t="str">
            <v>M2</v>
          </cell>
          <cell r="D338">
            <v>7.0000000000000007E-2</v>
          </cell>
        </row>
        <row r="339">
          <cell r="A339" t="str">
            <v>01.005.007-0</v>
          </cell>
          <cell r="B339" t="str">
            <v>ROCADO A FOICE E MACHADO, EM MATA DE PEQUENO PORTE E QUEIMADOS RESIDUOS S/DESTOCAMENTO OU REMOCAO</v>
          </cell>
          <cell r="C339" t="str">
            <v>M2</v>
          </cell>
          <cell r="D339">
            <v>0.51</v>
          </cell>
        </row>
        <row r="340">
          <cell r="A340" t="str">
            <v>01.005.008-0</v>
          </cell>
          <cell r="B340" t="str">
            <v>DESTOCAMENTO DE ARVORES DE PORTE MEDIO E RAIZES PROFUNDAS, S/REMOCAO E AUX. MEC.</v>
          </cell>
          <cell r="C340" t="str">
            <v>UN</v>
          </cell>
          <cell r="D340">
            <v>53.64</v>
          </cell>
        </row>
        <row r="341">
          <cell r="A341" t="str">
            <v>01.005.009-0</v>
          </cell>
          <cell r="B341" t="str">
            <v>ABERTURA DE PICADA, EM ENCOSTA, EM TER. DE VEG. DENSA</v>
          </cell>
          <cell r="C341" t="str">
            <v>M</v>
          </cell>
          <cell r="D341">
            <v>0.62</v>
          </cell>
        </row>
        <row r="342">
          <cell r="A342" t="str">
            <v>01.005.010-0</v>
          </cell>
          <cell r="B342" t="str">
            <v>SUAVIZACAO E RECONFORMACAO MANUAL DE TALUDES, C/PEQUENO DESMATAMENTO E ALT. MEDIA DE 0,50M</v>
          </cell>
          <cell r="C342" t="str">
            <v>M3</v>
          </cell>
          <cell r="D342">
            <v>11.03</v>
          </cell>
        </row>
        <row r="343">
          <cell r="A343" t="str">
            <v>01.005.011-0</v>
          </cell>
          <cell r="B343" t="str">
            <v>SUAVIZACAO E RECONFORMACAO MANUAL DE TALUDES, C/PEQUENO DESMATAMENTO E ALT. MEDIA DE 1,00M</v>
          </cell>
          <cell r="C343" t="str">
            <v>M3</v>
          </cell>
          <cell r="D343">
            <v>16</v>
          </cell>
        </row>
        <row r="344">
          <cell r="A344" t="str">
            <v>01.005.012-0</v>
          </cell>
          <cell r="B344" t="str">
            <v>SUAVIZACAO E RECONFORMACAO MANUAL DE TALUDES, C/PEQUENO DESMATAMENTO E ALT. MEDIA DE 1,50M</v>
          </cell>
          <cell r="C344" t="str">
            <v>M3</v>
          </cell>
          <cell r="D344">
            <v>21.63</v>
          </cell>
        </row>
        <row r="345">
          <cell r="A345" t="str">
            <v>01.005.999-0</v>
          </cell>
          <cell r="B345" t="str">
            <v>FAMILIA 01.005DESTOCAMENTO E ROCADO (MANUAL)</v>
          </cell>
          <cell r="C345">
            <v>0</v>
          </cell>
          <cell r="D345">
            <v>2390</v>
          </cell>
        </row>
        <row r="346">
          <cell r="A346" t="str">
            <v>01.006.001-0</v>
          </cell>
          <cell r="B346" t="str">
            <v>DESTOCAMENTO MEC. DE TORA DE ATE 0,30M DE DIAM.</v>
          </cell>
          <cell r="C346" t="str">
            <v>UN</v>
          </cell>
          <cell r="D346">
            <v>15.66</v>
          </cell>
        </row>
        <row r="347">
          <cell r="A347" t="str">
            <v>01.006.002-0</v>
          </cell>
          <cell r="B347" t="str">
            <v>DESTOCAMENTO MEC. DE TORAS DE 0,30 A 0,50M DE DIAM.</v>
          </cell>
          <cell r="C347" t="str">
            <v>UN</v>
          </cell>
          <cell r="D347">
            <v>28.03</v>
          </cell>
        </row>
        <row r="348">
          <cell r="A348" t="str">
            <v>01.006.003-0</v>
          </cell>
          <cell r="B348" t="str">
            <v>DESTOCAMENTO MEC. DE TORAS MAIORES QUE O,50M DE DIAM.</v>
          </cell>
          <cell r="C348" t="str">
            <v>UN</v>
          </cell>
          <cell r="D348">
            <v>46.93</v>
          </cell>
        </row>
        <row r="349">
          <cell r="A349" t="str">
            <v>01.006.004-0</v>
          </cell>
          <cell r="B349" t="str">
            <v>DESMATAMENTO E LIMP. DE TER. C/EQUIP. MEC. (TRATOR - 1000,00M2/H)</v>
          </cell>
          <cell r="C349" t="str">
            <v>M2</v>
          </cell>
          <cell r="D349">
            <v>0.14000000000000001</v>
          </cell>
        </row>
        <row r="350">
          <cell r="A350" t="str">
            <v>01.006.999-0</v>
          </cell>
          <cell r="B350" t="str">
            <v>FAMILIA 01.006DESTOCAMENTO MECANICO.</v>
          </cell>
          <cell r="C350">
            <v>0</v>
          </cell>
          <cell r="D350">
            <v>1999</v>
          </cell>
        </row>
        <row r="351">
          <cell r="A351" t="str">
            <v>01.007.010-0</v>
          </cell>
          <cell r="B351" t="str">
            <v>MONTAGEM E DESMONT. DE 1 CONJ. DE BOMBAS (25CV) P/ATE 70,00MDE COLETORES</v>
          </cell>
          <cell r="C351" t="str">
            <v>UN</v>
          </cell>
          <cell r="D351">
            <v>1848.92</v>
          </cell>
        </row>
        <row r="352">
          <cell r="A352" t="str">
            <v>01.007.020-0</v>
          </cell>
          <cell r="B352" t="str">
            <v>CRAVACAO E RETIRADA DE 1 PONTEIRA FILTRANTE</v>
          </cell>
          <cell r="C352" t="str">
            <v>UN</v>
          </cell>
          <cell r="D352">
            <v>80.03</v>
          </cell>
        </row>
        <row r="353">
          <cell r="A353" t="str">
            <v>01.007.025-0</v>
          </cell>
          <cell r="B353" t="str">
            <v>OPERACAO E MANUTENCAO DO SISTEMA, EXCL. ENERGIA ELETR., PELOTEMPO CORRIDO DE EMPREGO NA OBRA</v>
          </cell>
          <cell r="C353" t="str">
            <v>DIA</v>
          </cell>
          <cell r="D353">
            <v>145.32</v>
          </cell>
        </row>
        <row r="354">
          <cell r="A354" t="str">
            <v>01.007.030-0</v>
          </cell>
          <cell r="B354" t="str">
            <v>ENERGIA CONSUMIDA PELO SISTEMA, MEDIDA PELA POTENCIA INSTALADA E PELO TEMPO DE FUNCIONAMENTO</v>
          </cell>
          <cell r="C354" t="str">
            <v>CVxH</v>
          </cell>
          <cell r="D354">
            <v>0.95</v>
          </cell>
        </row>
        <row r="355">
          <cell r="A355" t="str">
            <v>01.007.500-0</v>
          </cell>
          <cell r="B355" t="str">
            <v>UNIDADE DE REF. P/SERV. DE REBAIXAMENTO DE LENCOL D'AGUA</v>
          </cell>
          <cell r="C355" t="str">
            <v>UR</v>
          </cell>
          <cell r="D355">
            <v>192.72</v>
          </cell>
        </row>
        <row r="356">
          <cell r="A356" t="str">
            <v>01.007.505-0</v>
          </cell>
          <cell r="B356" t="str">
            <v>UNIDADE DE REF. P/EXEC. DE POCO ARTESIANO OU SEMI-ARTESIANO</v>
          </cell>
          <cell r="C356" t="str">
            <v>UR</v>
          </cell>
          <cell r="D356">
            <v>121.46</v>
          </cell>
        </row>
        <row r="357">
          <cell r="A357" t="str">
            <v>01.007.506-0</v>
          </cell>
          <cell r="B357" t="str">
            <v>UNIDADE DE REF. P/EXEC. DE POCO ARTESIANO OU SEMI-ARTESIANO</v>
          </cell>
          <cell r="C357" t="str">
            <v>UR</v>
          </cell>
          <cell r="D357">
            <v>60.73</v>
          </cell>
        </row>
        <row r="358">
          <cell r="A358" t="str">
            <v>01.007.999-0</v>
          </cell>
          <cell r="B358" t="str">
            <v>FAMILIA 01.007REBAIXAMENTO LENCOL D'AGUA</v>
          </cell>
          <cell r="C358">
            <v>0</v>
          </cell>
          <cell r="D358">
            <v>2094</v>
          </cell>
        </row>
        <row r="359">
          <cell r="A359" t="str">
            <v>01.008.050-0</v>
          </cell>
          <cell r="B359" t="str">
            <v>MOBILIZACAO E DESMOBILIZACAO DE EQUIP. E EQUIPE DE SONDAGEMA PERCUSSAO, C/TRANSP. ATE 50KM</v>
          </cell>
          <cell r="C359" t="str">
            <v>UN</v>
          </cell>
          <cell r="D359">
            <v>1828.24</v>
          </cell>
        </row>
        <row r="360">
          <cell r="A360" t="str">
            <v>01.008.100-0</v>
          </cell>
          <cell r="B360" t="str">
            <v>MOBILIZACAO E DESMOBILIZACAO DE EQUIP. E EQUIPE DE SONDAGEMA PERCUSSAO, C/TRANSP. DE 51 A 100KM</v>
          </cell>
          <cell r="C360" t="str">
            <v>UN</v>
          </cell>
          <cell r="D360">
            <v>1879.97</v>
          </cell>
        </row>
        <row r="361">
          <cell r="A361" t="str">
            <v>01.008.200-0</v>
          </cell>
          <cell r="B361" t="str">
            <v>MOBILIZACAO E DESMOBILIZACAO DE EQUIP. E EQUIPE DE SONDAGEMA PERCUSSAO, C/TRANSP. DE 101 A 200KM</v>
          </cell>
          <cell r="C361" t="str">
            <v>UN</v>
          </cell>
          <cell r="D361">
            <v>1983.42</v>
          </cell>
        </row>
        <row r="362">
          <cell r="A362" t="str">
            <v>01.008.999-0</v>
          </cell>
          <cell r="B362" t="str">
            <v>FAMILIA 01.008</v>
          </cell>
          <cell r="C362" t="str">
            <v>0</v>
          </cell>
          <cell r="D362">
            <v>1720</v>
          </cell>
        </row>
        <row r="363">
          <cell r="A363" t="str">
            <v>01.009.050-0</v>
          </cell>
          <cell r="B363" t="str">
            <v>MOBILIZACAO E DESMOBILIZACAO DE EQUIP. E EQUIPE DE SONDAGEMROTAT., C/TRANSP. ATE 50KM</v>
          </cell>
          <cell r="C363" t="str">
            <v>UN</v>
          </cell>
          <cell r="D363">
            <v>2894.9</v>
          </cell>
        </row>
        <row r="364">
          <cell r="A364" t="str">
            <v>01.009.100-0</v>
          </cell>
          <cell r="B364" t="str">
            <v>MOBILIZACAO E DESMOBILIZACAO DE EQUIP. E EQUIPE DE SONDAGEMROTAT., C/TRANSP. DE 51 A 100KM</v>
          </cell>
          <cell r="C364" t="str">
            <v>UN</v>
          </cell>
          <cell r="D364">
            <v>2946.63</v>
          </cell>
        </row>
        <row r="365">
          <cell r="A365" t="str">
            <v>01.009.200-0</v>
          </cell>
          <cell r="B365" t="str">
            <v>MOBILIZACAO E DESMOBILIZACAO DE EQUIP. E EQUIPE DE SONDAGEMROTAT., C/TRANSP. DE 101 A 200KM</v>
          </cell>
          <cell r="C365" t="str">
            <v>UN</v>
          </cell>
          <cell r="D365">
            <v>3050.08</v>
          </cell>
        </row>
        <row r="366">
          <cell r="A366" t="str">
            <v>01.009.999-0</v>
          </cell>
          <cell r="B366" t="str">
            <v>FAMILIA 01.009</v>
          </cell>
          <cell r="C366" t="str">
            <v>0</v>
          </cell>
          <cell r="D366">
            <v>1837</v>
          </cell>
        </row>
        <row r="367">
          <cell r="A367" t="str">
            <v>01.016.001-0</v>
          </cell>
          <cell r="B367" t="str">
            <v>LEVANTAMENTO TOPOGR. PLANI-ALTIM. E CADASTRAL, DE TER. DE OROGR. ACIDENT., VEG. E EDIF. DENSA</v>
          </cell>
          <cell r="C367" t="str">
            <v>HA</v>
          </cell>
          <cell r="D367">
            <v>44.74</v>
          </cell>
        </row>
        <row r="368">
          <cell r="A368" t="str">
            <v>01.016.002-0</v>
          </cell>
          <cell r="B368" t="str">
            <v>LEVANTAMENTO TOPOGR. PLANI-ALTIM. E CADASTRAL, DE TER. DE OROGR. ACIDENT., VEG. DENSA E EDIF. MEDIA</v>
          </cell>
          <cell r="C368" t="str">
            <v>HA</v>
          </cell>
          <cell r="D368">
            <v>3376.63</v>
          </cell>
        </row>
        <row r="369">
          <cell r="A369" t="str">
            <v>01.016.003-0</v>
          </cell>
          <cell r="B369" t="str">
            <v>LEVANTAMENTO TOPOGR. PLANI-ALTIM. E CADASTRAL, DE TER. DE OROGR. ACIDENT., VEG. DENSA E EDIF. LEVE</v>
          </cell>
          <cell r="C369" t="str">
            <v>HA</v>
          </cell>
          <cell r="D369">
            <v>2870.14</v>
          </cell>
        </row>
        <row r="370">
          <cell r="A370" t="str">
            <v>01.016.004-0</v>
          </cell>
          <cell r="B370" t="str">
            <v>LEVANTAMENTO TOPOGR. PLANI-ALTIM. E CADASTRAL, DE TER. DE OROGR. ACIDENT., VEG. RALA E EDIF. DENSA</v>
          </cell>
          <cell r="C370" t="str">
            <v>HA</v>
          </cell>
          <cell r="D370">
            <v>2653.07</v>
          </cell>
        </row>
        <row r="371">
          <cell r="A371" t="str">
            <v>01.016.005-0</v>
          </cell>
          <cell r="B371" t="str">
            <v>LEVANTAMENTO TOPOGR. PLANI-ALTIM. E CADASTRAL, DE TER. DE OROGR. ACIDENT., VEG. RALA E EDIF. MEDIA</v>
          </cell>
          <cell r="C371" t="str">
            <v>HA</v>
          </cell>
          <cell r="D371">
            <v>2025.98</v>
          </cell>
        </row>
        <row r="372">
          <cell r="A372" t="str">
            <v>01.016.006-0</v>
          </cell>
          <cell r="B372" t="str">
            <v>LEVANTAMENTO TOPOGR. PLANI-ALTIM. E CADASTRAL, DE TER. DE OROGR. ACIDENT., VEG. RALA E EDIF. LEVE</v>
          </cell>
          <cell r="C372" t="str">
            <v>HA</v>
          </cell>
          <cell r="D372">
            <v>1724.49</v>
          </cell>
        </row>
        <row r="373">
          <cell r="A373" t="str">
            <v>01.016.007-0</v>
          </cell>
          <cell r="B373" t="str">
            <v>LEVANTAMENTO TOPOGR. PLANI-ALTIM. E CADASTRAL, DE TER. DE OROGR. NAO ACIDENT., VEG. E EDIF. DENSA</v>
          </cell>
          <cell r="C373" t="str">
            <v>HA</v>
          </cell>
          <cell r="D373">
            <v>3087.2</v>
          </cell>
        </row>
        <row r="374">
          <cell r="A374" t="str">
            <v>01.016.008-0</v>
          </cell>
          <cell r="B374" t="str">
            <v>LEVANTAMENTO TOPOGR. PLANI-ALTIM. E CADASTRAL, DE TER. DE OROGR. NAO ACIDENT., VEG. DENSA E EDIF. MEDIA</v>
          </cell>
          <cell r="C374" t="str">
            <v>HA</v>
          </cell>
          <cell r="D374">
            <v>2363.64</v>
          </cell>
        </row>
        <row r="375">
          <cell r="A375" t="str">
            <v>01.016.009-0</v>
          </cell>
          <cell r="B375" t="str">
            <v>LEVANTAMENTO TOPOGR. PLANI-ALTIM. E CADASTRAL, DE TER. DE OROGR. NAO ACIDENT., VEG. DENSA E EDIF. LEVE</v>
          </cell>
          <cell r="C375" t="str">
            <v>HA</v>
          </cell>
          <cell r="D375">
            <v>20.92</v>
          </cell>
        </row>
        <row r="376">
          <cell r="A376" t="str">
            <v>01.016.010-0</v>
          </cell>
          <cell r="B376" t="str">
            <v>LEVANTAMENTO TOPOGR. PLANI-ALTIM. E CADASTRAL, DE TER. DE OROGR. NAO ACIDENT., VEG. RALA E EDIF. DENSA</v>
          </cell>
          <cell r="C376" t="str">
            <v>HA</v>
          </cell>
          <cell r="D376">
            <v>1857.14</v>
          </cell>
        </row>
        <row r="377">
          <cell r="A377" t="str">
            <v>01.016.011-0</v>
          </cell>
          <cell r="B377" t="str">
            <v>LEVANTAMENTO TOPOGR. PLANI-ALTIM. E CADASTRAL, DE TER. DE OROGR. NAO ACIDENT., VEG. RALA E EDIF. MEDIA</v>
          </cell>
          <cell r="C377" t="str">
            <v>HA</v>
          </cell>
          <cell r="D377">
            <v>1423.01</v>
          </cell>
        </row>
        <row r="378">
          <cell r="A378" t="str">
            <v>01.016.012-0</v>
          </cell>
          <cell r="B378" t="str">
            <v>LEVANTAMENTO TOPOGR. PLANI-ALTIM. E CADASTRAL, DE TER. DE OROGR. NAO ACIDENT., VEG. RALA E EDIF. LEVE</v>
          </cell>
          <cell r="C378" t="str">
            <v>HA</v>
          </cell>
          <cell r="D378">
            <v>1205.94</v>
          </cell>
        </row>
        <row r="379">
          <cell r="A379" t="str">
            <v>01.016.020-0</v>
          </cell>
          <cell r="B379" t="str">
            <v>DETERMINACAO DE NORTE VERDADEIRO P/OBSERVACAO DIRETA DE ALT.DE SOL, PELO PROCESSO DAS DIST. ZENITAIS ABSOLUTAS</v>
          </cell>
          <cell r="C379" t="str">
            <v>UN</v>
          </cell>
          <cell r="D379">
            <v>106.85</v>
          </cell>
        </row>
        <row r="380">
          <cell r="A380" t="str">
            <v>01.016.021-0</v>
          </cell>
          <cell r="B380" t="str">
            <v>IMPLANTACAO DE MARCO DE RN, EM CONCR. C/TARUGO MET., E DETERMINACAO DE SUA COTA P/TRANSP. DE COTA DE RN JA ESTABELECIDO</v>
          </cell>
          <cell r="C380" t="str">
            <v>UN</v>
          </cell>
          <cell r="D380">
            <v>56.91</v>
          </cell>
        </row>
        <row r="381">
          <cell r="A381" t="str">
            <v>01.016.030-0</v>
          </cell>
          <cell r="B381" t="str">
            <v>LANCAMENTO DE LINHA POLIG. BASICA C/PRECISAO DE FECHAM. REL.A 1ª ORDEM, EM TER. DE OROGR. ACIDENT. E VEG. DENSA</v>
          </cell>
          <cell r="C381" t="str">
            <v>KM</v>
          </cell>
          <cell r="D381">
            <v>582.02</v>
          </cell>
        </row>
        <row r="382">
          <cell r="A382" t="str">
            <v>01.016.031-0</v>
          </cell>
          <cell r="B382" t="str">
            <v>LANCAMENTO DE LINHA POLIG. BASICA C/PRECISAO DE FECHAM. REL.A 1ª ORDEM, EM TER. DE OROGR. ACIDENT. E VEG. RALA</v>
          </cell>
          <cell r="C382" t="str">
            <v>KM</v>
          </cell>
          <cell r="D382">
            <v>349.7</v>
          </cell>
        </row>
        <row r="383">
          <cell r="A383" t="str">
            <v>01.016.032-0</v>
          </cell>
          <cell r="B383" t="str">
            <v>LANCAMENTO DE LINHA POLIG. BASICA C/PRECISAO DE FECHAM. REL.A 1ª ORDEM, EM TER. DE OROGR. NAO ACIDENT. E VEG. DENSA</v>
          </cell>
          <cell r="C383" t="str">
            <v>KM</v>
          </cell>
          <cell r="D383">
            <v>408.39</v>
          </cell>
        </row>
        <row r="384">
          <cell r="A384" t="str">
            <v>01.016.033-0</v>
          </cell>
          <cell r="B384" t="str">
            <v>LANCAMENTO DE LINHA POLIG. BASICA C/PRECISAO DE FECHAM. REL.A 1ª ORDEM, EM TER. DE OROGR. NAO ACIDENT. E VEG. RALA</v>
          </cell>
          <cell r="C384" t="str">
            <v>KM</v>
          </cell>
          <cell r="D384">
            <v>244.54</v>
          </cell>
        </row>
        <row r="385">
          <cell r="A385" t="str">
            <v>01.016.034-0</v>
          </cell>
          <cell r="B385" t="str">
            <v>LANCAMENTO DE LINHA POLIG. C/PRECISAO DE FECHAM. REL. A 3ª ORDEM, EM TER. DE OROGR. ACIDENT. E VEG. DENSA</v>
          </cell>
          <cell r="C385" t="str">
            <v>KM</v>
          </cell>
          <cell r="D385">
            <v>465.61</v>
          </cell>
        </row>
        <row r="386">
          <cell r="A386" t="str">
            <v>01.016.035-0</v>
          </cell>
          <cell r="B386" t="str">
            <v>LANCAMENTO DE LINHA POLIG. C/PRECISAO DE FECHAM. REL. A 3ª ORDEM, EM TER. DE OROGR. ACIDENT. E VEG. RALA</v>
          </cell>
          <cell r="C386" t="str">
            <v>KM</v>
          </cell>
          <cell r="D386">
            <v>279.76</v>
          </cell>
        </row>
        <row r="387">
          <cell r="A387" t="str">
            <v>01.016.036-0</v>
          </cell>
          <cell r="B387" t="str">
            <v>LANCAMENTO DE LINHA POLIG. C/PRECISAO DE FECHAM. REL. A 3ª ORDEM, EM TER. DE OROGR. NAO ACIDENT. E VEG. DENSA</v>
          </cell>
          <cell r="C387" t="str">
            <v>KM</v>
          </cell>
          <cell r="D387">
            <v>326.70999999999998</v>
          </cell>
        </row>
        <row r="388">
          <cell r="A388" t="str">
            <v>01.016.037-0</v>
          </cell>
          <cell r="B388" t="str">
            <v>LANCAMENTO DE LINHA POLIG. C/PRECISAO DE FECHAM. REL. A 3ª ORDEM, EM TER. DE OROGR. NAO ACIDENT. E VEG. RALA</v>
          </cell>
          <cell r="C388" t="str">
            <v>KM</v>
          </cell>
          <cell r="D388">
            <v>195.63</v>
          </cell>
        </row>
        <row r="389">
          <cell r="A389" t="str">
            <v>01.016.050-0</v>
          </cell>
          <cell r="B389" t="str">
            <v>NIVELAMENTO E CONTRA-NIVELAM. DE LINHA TOPOGR., EM TER. DE OROGR. ACIDENT.</v>
          </cell>
          <cell r="C389" t="str">
            <v>KM</v>
          </cell>
          <cell r="D389">
            <v>395.96</v>
          </cell>
        </row>
        <row r="390">
          <cell r="A390" t="str">
            <v>01.016.051-0</v>
          </cell>
          <cell r="B390" t="str">
            <v>NIVELAMENTO E CONTRA-NIVELAM. DE LINHA TOPOGR., EM TER. DE OROGR. ONDULADA</v>
          </cell>
          <cell r="C390" t="str">
            <v>KM</v>
          </cell>
          <cell r="D390">
            <v>277.17</v>
          </cell>
        </row>
        <row r="391">
          <cell r="A391" t="str">
            <v>01.016.052-0</v>
          </cell>
          <cell r="B391" t="str">
            <v>NIVELAMENTO E CONTRA-NIVELAM. DE LINHA TOPOGR., EM TER. DE OROGR. NAO ACIDENT. OU EM ESTRADA IMPLANTADA</v>
          </cell>
          <cell r="C391" t="str">
            <v>KM</v>
          </cell>
          <cell r="D391">
            <v>197.98</v>
          </cell>
        </row>
        <row r="392">
          <cell r="A392" t="str">
            <v>01.016.060-0</v>
          </cell>
          <cell r="B392" t="str">
            <v>LEVANTAMENTO DE SECAO TRANSVERSAL, EM TER. DE OROGR. ACIDENT. E VEG. DENSA</v>
          </cell>
          <cell r="C392" t="str">
            <v>M</v>
          </cell>
          <cell r="D392">
            <v>0.72</v>
          </cell>
        </row>
        <row r="393">
          <cell r="A393" t="str">
            <v>01.016.061-0</v>
          </cell>
          <cell r="B393" t="str">
            <v>LEVANTAMENTO DE SECAO TRANSVERSAL, EM TER. DE OROGR. ACIDENT. E VEG. RALA</v>
          </cell>
          <cell r="C393" t="str">
            <v>M</v>
          </cell>
          <cell r="D393">
            <v>0.5</v>
          </cell>
        </row>
        <row r="394">
          <cell r="A394" t="str">
            <v>01.016.062-0</v>
          </cell>
          <cell r="B394" t="str">
            <v>LEVANTAMENTO DE SECAO TRANSVERSAL, EM TER. DE OROGR. NAO ACIDENT. E VEG. DENSA</v>
          </cell>
          <cell r="C394" t="str">
            <v>M</v>
          </cell>
          <cell r="D394">
            <v>0.63</v>
          </cell>
        </row>
        <row r="395">
          <cell r="A395" t="str">
            <v>01.016.063-0</v>
          </cell>
          <cell r="B395" t="str">
            <v>LEVANTAMENTO DE SECAO TRANSVERSAL, EM TER. DE OROGR. NAO ACIDENT. E VEG. RALA</v>
          </cell>
          <cell r="C395" t="str">
            <v>M</v>
          </cell>
          <cell r="D395">
            <v>0.38</v>
          </cell>
        </row>
        <row r="396">
          <cell r="A396" t="str">
            <v>01.016.064-0</v>
          </cell>
          <cell r="B396" t="str">
            <v>LEVANTAMENTO TOPOGR. PLANI-ALTIM. CADASTRAL, DE AREAS DE FAVELAS, EM TER. DE OROGR. NAO ACIDENT.</v>
          </cell>
          <cell r="C396" t="str">
            <v>M2</v>
          </cell>
          <cell r="D396">
            <v>0.87</v>
          </cell>
        </row>
        <row r="397">
          <cell r="A397" t="str">
            <v>01.016.067-0</v>
          </cell>
          <cell r="B397" t="str">
            <v>LEVANTAMENTO TOPOGR. PLANI-ALTIM. CADASTRAL, EM AREAS DE FAVELAS, EM TER. DE OROGR. ACIDENT.</v>
          </cell>
          <cell r="C397" t="str">
            <v>M2</v>
          </cell>
          <cell r="D397">
            <v>1.38</v>
          </cell>
        </row>
        <row r="398">
          <cell r="A398" t="str">
            <v>01.016.070-0</v>
          </cell>
          <cell r="B398" t="str">
            <v>MOBILIZACAO, C/DESLOC. SUPERIOR A 20KM, MEDIDO P/KM EXCEDENTE, A PARTIR DA CIDADE DO RIO DE JANEIRO (KM 0 DA AV. BRASIL)</v>
          </cell>
          <cell r="C398" t="str">
            <v>KM</v>
          </cell>
          <cell r="D398">
            <v>1.63</v>
          </cell>
        </row>
        <row r="399">
          <cell r="A399" t="str">
            <v>01.016.100-0</v>
          </cell>
          <cell r="B399" t="str">
            <v>LEVANTAMENTO TOPOGR., PLANI-ALTIM. E CADASTRAL DE AREAS DE LOGRADOUROS PUBL.</v>
          </cell>
          <cell r="C399" t="str">
            <v>M2</v>
          </cell>
          <cell r="D399">
            <v>0.4</v>
          </cell>
        </row>
        <row r="400">
          <cell r="A400" t="str">
            <v>01.016.105-0</v>
          </cell>
          <cell r="B400" t="str">
            <v>LEVANTAMENTO TOPOGR. DE POCOS DE VISITA DE AGUAS PLUVIAIS, C/COTAS DA TAMPA, FUNDO, ENTRADA E SAIDA DAS TUBUL.</v>
          </cell>
          <cell r="C400" t="str">
            <v>UN</v>
          </cell>
          <cell r="D400">
            <v>154.26</v>
          </cell>
        </row>
        <row r="401">
          <cell r="A401" t="str">
            <v>01.016.110-0</v>
          </cell>
          <cell r="B401" t="str">
            <v>LOCACAO DE EQUIPE DE TOPOGRAFIA, P/SERV. AVULSOS DE LOCACAO(IMPLANTACAO) DE OBRAS</v>
          </cell>
          <cell r="C401" t="str">
            <v>H</v>
          </cell>
          <cell r="D401">
            <v>144.1</v>
          </cell>
        </row>
        <row r="402">
          <cell r="A402" t="str">
            <v>01.016.115-0</v>
          </cell>
          <cell r="B402" t="str">
            <v>LOCACAO DE EQUIPE DE TOPOGRAFIA, P/EXEC. DE LEVANT. CADASTRAIS, INCLUINDO OS EQUIP., VIATURAS E NO MINIMO 3 AUXILIARES</v>
          </cell>
          <cell r="C402" t="str">
            <v>H</v>
          </cell>
          <cell r="D402">
            <v>119.42</v>
          </cell>
        </row>
        <row r="403">
          <cell r="A403" t="str">
            <v>01.016.120-0</v>
          </cell>
          <cell r="B403" t="str">
            <v>LOCACAO DE EQUIPE DE TOPOGRAFIA, P/EXEC. DE NIVELAMENTO DE LOGRADOUROS, INCLUINDO EQUIP. E VIATURAS</v>
          </cell>
          <cell r="C403" t="str">
            <v>H</v>
          </cell>
          <cell r="D403">
            <v>91.36</v>
          </cell>
        </row>
        <row r="404">
          <cell r="A404" t="str">
            <v>01.016.125-0</v>
          </cell>
          <cell r="B404" t="str">
            <v>LOCACAO DE EQUIPE DE TOPOGRAFIA, P/EXEC. DE NIVELAM. DE PRECISAO OU CONTR. DE RECALQUE, INCL.EQUIP.APROPRIADO E VIATURAS</v>
          </cell>
          <cell r="C404" t="str">
            <v>H</v>
          </cell>
          <cell r="D404">
            <v>97.34</v>
          </cell>
        </row>
        <row r="405">
          <cell r="A405" t="str">
            <v>01.016.150-0</v>
          </cell>
          <cell r="B405" t="str">
            <v>IMPLANTACAO DE POLIG. PELO PERIMETRO DE AREA DE ENCOSTA A SER LEVANTADA, EM TER. DE VEG. LEVE</v>
          </cell>
          <cell r="C405" t="str">
            <v>M</v>
          </cell>
          <cell r="D405">
            <v>2.59</v>
          </cell>
        </row>
        <row r="406">
          <cell r="A406" t="str">
            <v>01.016.152-0</v>
          </cell>
          <cell r="B406" t="str">
            <v>IMPLANTACAO DE POLIG. PELO PERIMETRO DE AREA DE ENCOSTA A SER LEVANTADA, EM TER. DE VEG. DENSA</v>
          </cell>
          <cell r="C406" t="str">
            <v>M</v>
          </cell>
          <cell r="D406">
            <v>3.5</v>
          </cell>
        </row>
        <row r="407">
          <cell r="A407" t="str">
            <v>01.016.155-0</v>
          </cell>
          <cell r="B407" t="str">
            <v>MARCOS TOPOGR. DE CONCR. C/PINO DE REF., EM ENCOSTA. FORN. ECOLOC.</v>
          </cell>
          <cell r="C407" t="str">
            <v>UN</v>
          </cell>
          <cell r="D407">
            <v>18.43</v>
          </cell>
        </row>
        <row r="408">
          <cell r="A408" t="str">
            <v>01.016.160-0</v>
          </cell>
          <cell r="B408" t="str">
            <v>EXECUCAO DE PERFIS TOPOGR., EM ENCOSTA C/LEVANT. DE DETALHES, EM TER. DE VEG. LEVE</v>
          </cell>
          <cell r="C408" t="str">
            <v>M</v>
          </cell>
          <cell r="D408">
            <v>4.0599999999999996</v>
          </cell>
        </row>
        <row r="409">
          <cell r="A409" t="str">
            <v>01.016.165-0</v>
          </cell>
          <cell r="B409" t="str">
            <v>EXECUCAO DE PERFIS TOPOGR., EM ENCOSTA C/LEVANT. DE DETALHES, EM TER. DE VEG. DENSA</v>
          </cell>
          <cell r="C409" t="str">
            <v>M</v>
          </cell>
          <cell r="D409">
            <v>5.48</v>
          </cell>
        </row>
        <row r="410">
          <cell r="A410" t="str">
            <v>01.016.200-0</v>
          </cell>
          <cell r="B410" t="str">
            <v>LEVANTAMENTO TOPOGR. PLANI-ALTIM. E CADASTRAL, P/PROJ., EM TER. DE OROGR. ACIDENT. E VEG. DENSA, P/AREA ATE 5000M2</v>
          </cell>
          <cell r="C410" t="str">
            <v>UN</v>
          </cell>
          <cell r="D410">
            <v>2056.12</v>
          </cell>
        </row>
        <row r="411">
          <cell r="A411" t="str">
            <v>01.016.203-0</v>
          </cell>
          <cell r="B411" t="str">
            <v>LEVANTAMENTO TOPOGR. PLANI-ALTIM. E CADASTRAL, P/PROJ., EM TER. DE OROGR. ACIDENT. E VEG. RALA, P/AREA ATE 5000M2</v>
          </cell>
          <cell r="C411" t="str">
            <v>UN</v>
          </cell>
          <cell r="D411">
            <v>1644.9</v>
          </cell>
        </row>
        <row r="412">
          <cell r="A412" t="str">
            <v>01.016.206-0</v>
          </cell>
          <cell r="B412" t="str">
            <v>LEVANTAMENTO TOPOGR. PLANI-ALTIM. E CADASTRAL, P/PROJ., EM TER. DE OROGR. NAO ACIDENT. E VEG. DENSA, P/AREA ATE 5000M2</v>
          </cell>
          <cell r="C412" t="str">
            <v>UN</v>
          </cell>
          <cell r="D412">
            <v>1644.9</v>
          </cell>
        </row>
        <row r="413">
          <cell r="A413" t="str">
            <v>01.016.209-0</v>
          </cell>
          <cell r="B413" t="str">
            <v>LEVANTAMENTO TOPOGR. PLANI-ALTIM. E CADASTRAL, P/PROJ., EM TER. DE OROGR. NAO ACIDENT. E VEG. RALA, P/AREA ATE 5000M2</v>
          </cell>
          <cell r="C413" t="str">
            <v>UN</v>
          </cell>
          <cell r="D413">
            <v>1233.43</v>
          </cell>
        </row>
        <row r="414">
          <cell r="A414" t="str">
            <v>01.016.220-0</v>
          </cell>
          <cell r="B414" t="str">
            <v>LEVANTAMENTO TOPOGR. PLANI-ALTIM. E CADASTRAL, P/PROJ., EM TER. DE OROGR. ACIDENT. E VEG. DENSA,P/AREA DE 5000 A 10000M2</v>
          </cell>
          <cell r="C414" t="str">
            <v>UN</v>
          </cell>
          <cell r="D414">
            <v>2472.17</v>
          </cell>
        </row>
        <row r="415">
          <cell r="A415" t="str">
            <v>01.016.223-0</v>
          </cell>
          <cell r="B415" t="str">
            <v>LEVANTAMENTO TOPOGR. PLANI-ALTIM. E CADASTRAL, P/PROJ., EM TER. DE OROGR. ACIDENT. E VEG. RALA, P/AREA DE 5000 A 10000M2</v>
          </cell>
          <cell r="C415" t="str">
            <v>UN</v>
          </cell>
          <cell r="D415">
            <v>2056.12</v>
          </cell>
        </row>
        <row r="416">
          <cell r="A416" t="str">
            <v>01.016.226-0</v>
          </cell>
          <cell r="B416" t="str">
            <v>LEVANTAMENTO TOPOGR. PLANI-ALTIM. E CADASTRAL, P/PROJ., EM TER.DE OROGR.NAO ACIDENT.E VEG.DENSA,P/AREA DE 5000 A 10000M2</v>
          </cell>
          <cell r="C416" t="str">
            <v>UN</v>
          </cell>
          <cell r="D416">
            <v>2056.12</v>
          </cell>
        </row>
        <row r="417">
          <cell r="A417" t="str">
            <v>01.016.229-0</v>
          </cell>
          <cell r="B417" t="str">
            <v>LEVANTAMENTO TOPOGR. PLANI-ALTIM. E CADASTRAL, P/PROJ., EM TER. DE OROGR.NAO ACIDENT.E VEG.RALA,P/AREA DE 5000 A 10000M2</v>
          </cell>
          <cell r="C417" t="str">
            <v>UN</v>
          </cell>
          <cell r="D417">
            <v>1644.9</v>
          </cell>
        </row>
        <row r="418">
          <cell r="A418" t="str">
            <v>01.016.240-0</v>
          </cell>
          <cell r="B418" t="str">
            <v>LEVANTAMENTO TOPOGR. PLANI-ALTIM. E CADASTRAL, P/PROJ., EM TER. DE OROGR. ACIDENT. E VEG.DENSA,P/AREA DE 10000 A 20000M2</v>
          </cell>
          <cell r="C418" t="str">
            <v>UN</v>
          </cell>
          <cell r="D418">
            <v>2882.19</v>
          </cell>
        </row>
        <row r="419">
          <cell r="A419" t="str">
            <v>01.016.243-0</v>
          </cell>
          <cell r="B419" t="str">
            <v>LEVANTAMENTO TOPOGR. PLANI-ALTIM. E CADASTRAL, P/PROJ., EM TER. DE OROGR. ACIDENT. E VEG. RALA,P/AREA DE 10000 A 20000M2</v>
          </cell>
          <cell r="C419" t="str">
            <v>UN</v>
          </cell>
          <cell r="D419">
            <v>2472.17</v>
          </cell>
        </row>
        <row r="420">
          <cell r="A420" t="str">
            <v>01.016.246-0</v>
          </cell>
          <cell r="B420" t="str">
            <v>LEVANTAMENTO TOPOGR. PLANI-ALTIM. E CADASTRAL, P/PROJ.,EM TER.DE OROGR.NAO ACIDENT.E VEG.DENSA,P/AREA DE 10000 A 20000M2</v>
          </cell>
          <cell r="C420" t="str">
            <v>UN</v>
          </cell>
          <cell r="D420">
            <v>2472.17</v>
          </cell>
        </row>
        <row r="421">
          <cell r="A421" t="str">
            <v>01.016.249-0</v>
          </cell>
          <cell r="B421" t="str">
            <v>LEVANTAMENTO TOPOGR. PLANI-ALTIM. CADASTRAL, P/PROJ. EM TER.DE OROGR. NAO ACIDENT. E VEG. RALA, P/AREA DE 1000 A 2000M2</v>
          </cell>
          <cell r="C421" t="str">
            <v>UN</v>
          </cell>
          <cell r="D421">
            <v>2056.12</v>
          </cell>
        </row>
        <row r="422">
          <cell r="A422" t="str">
            <v>01.016.500-0</v>
          </cell>
          <cell r="B422" t="str">
            <v>UNIDADE DE REF., P/SERV. DE LEVANT. TOPOGR.</v>
          </cell>
          <cell r="C422" t="str">
            <v>UR</v>
          </cell>
          <cell r="D422">
            <v>190.53</v>
          </cell>
        </row>
        <row r="423">
          <cell r="A423" t="str">
            <v>01.016.999-0</v>
          </cell>
          <cell r="B423" t="str">
            <v>FAMILIA 01.016TOPOGRAFIA</v>
          </cell>
          <cell r="C423">
            <v>0</v>
          </cell>
          <cell r="D423">
            <v>2152</v>
          </cell>
        </row>
        <row r="424">
          <cell r="A424" t="str">
            <v>01.017.001-0</v>
          </cell>
          <cell r="B424" t="str">
            <v>LOCACAO DE PROJ. DE ESTRADA, EM TER. DE OROGR. ACIDENT. E VEG. DENSA</v>
          </cell>
          <cell r="C424" t="str">
            <v>KM</v>
          </cell>
          <cell r="D424">
            <v>7364.28</v>
          </cell>
        </row>
        <row r="425">
          <cell r="A425" t="str">
            <v>01.017.002-0</v>
          </cell>
          <cell r="B425" t="str">
            <v>LOCACAO DE PROJ. DE ESTRADA, EM TER. DE OROGR. ACIDENT. E VEG. LEVE</v>
          </cell>
          <cell r="C425" t="str">
            <v>KM</v>
          </cell>
          <cell r="D425">
            <v>3982.05</v>
          </cell>
        </row>
        <row r="426">
          <cell r="A426" t="str">
            <v>01.017.003-0</v>
          </cell>
          <cell r="B426" t="str">
            <v>LOCACAO DE PROJ. DE ESTRADA, EM TER. DE OROGR. NAO ACIDENT.E VEG. DENSA</v>
          </cell>
          <cell r="C426" t="str">
            <v>KM</v>
          </cell>
          <cell r="D426">
            <v>5176.57</v>
          </cell>
        </row>
        <row r="427">
          <cell r="A427" t="str">
            <v>01.017.004-0</v>
          </cell>
          <cell r="B427" t="str">
            <v>LOCACAO DE PROJ. DE ESTRADA, EM TER. DE OROGR. NAO ACIDENT.E VEG. LEVE</v>
          </cell>
          <cell r="C427" t="str">
            <v>KM</v>
          </cell>
          <cell r="D427">
            <v>2950.75</v>
          </cell>
        </row>
        <row r="428">
          <cell r="A428" t="str">
            <v>01.017.005-0</v>
          </cell>
          <cell r="B428" t="str">
            <v>RELOCACAO DE PROJ. DE ESTRADA EXIST.</v>
          </cell>
          <cell r="C428" t="str">
            <v>KM</v>
          </cell>
          <cell r="D428">
            <v>3368.02</v>
          </cell>
        </row>
        <row r="429">
          <cell r="A429" t="str">
            <v>01.017.010-0</v>
          </cell>
          <cell r="B429" t="str">
            <v>SERVICO TOPOGR. P/RESTAURACAO DE ROD.</v>
          </cell>
          <cell r="C429" t="str">
            <v>KM</v>
          </cell>
          <cell r="D429">
            <v>2993.8</v>
          </cell>
        </row>
        <row r="430">
          <cell r="A430" t="str">
            <v>01.017.999-0</v>
          </cell>
          <cell r="B430" t="str">
            <v>FAMILIA 01.017LOCACAO ESTRADAS</v>
          </cell>
          <cell r="C430">
            <v>0</v>
          </cell>
          <cell r="D430">
            <v>2097</v>
          </cell>
        </row>
        <row r="431">
          <cell r="A431" t="str">
            <v>01.018.001-0</v>
          </cell>
          <cell r="B431" t="str">
            <v>MARCACAO DE OBRA S/INSTRUMENTO TOPOGR., CONSIDERADA A PROJECAO HORIZ. DA AREA ENVOLVENTE</v>
          </cell>
          <cell r="C431" t="str">
            <v>M2</v>
          </cell>
          <cell r="D431">
            <v>0.88</v>
          </cell>
        </row>
        <row r="432">
          <cell r="A432" t="str">
            <v>01.018.002-0</v>
          </cell>
          <cell r="B432" t="str">
            <v>LOCACAO DE OBRA C/APARELHO TOPOGR. SOBRE CERCA DE MARCACAO</v>
          </cell>
          <cell r="C432" t="str">
            <v>M</v>
          </cell>
          <cell r="D432">
            <v>6.05</v>
          </cell>
        </row>
        <row r="433">
          <cell r="A433" t="str">
            <v>01.018.999-0</v>
          </cell>
          <cell r="B433" t="str">
            <v>FAMILIA 01.018MARCACAO DE OBRA</v>
          </cell>
          <cell r="C433">
            <v>0</v>
          </cell>
          <cell r="D433">
            <v>2312</v>
          </cell>
        </row>
        <row r="434">
          <cell r="A434" t="str">
            <v>01.019.001-0</v>
          </cell>
          <cell r="B434" t="str">
            <v>LEVANTAMENTO CADASTRAL GEOMETRICO DE IMOVEIS, ESC 1:200</v>
          </cell>
          <cell r="C434" t="str">
            <v>UN</v>
          </cell>
          <cell r="D434">
            <v>183.98</v>
          </cell>
        </row>
        <row r="435">
          <cell r="A435" t="str">
            <v>01.019.002-0</v>
          </cell>
          <cell r="B435" t="str">
            <v>LEVANTAMENTO CADASTRAL GEOMETRICO DE IMOVEIS, ESC. 1:100</v>
          </cell>
          <cell r="C435" t="str">
            <v>UN</v>
          </cell>
          <cell r="D435">
            <v>204.42</v>
          </cell>
        </row>
        <row r="436">
          <cell r="A436" t="str">
            <v>01.019.003-0</v>
          </cell>
          <cell r="B436" t="str">
            <v>LEVANTAMENTO CADASTRAL GEOMETRICO DE IMOVEIS, ESC. 1:50</v>
          </cell>
          <cell r="C436" t="str">
            <v>UN</v>
          </cell>
          <cell r="D436">
            <v>215.18</v>
          </cell>
        </row>
        <row r="437">
          <cell r="A437" t="str">
            <v>01.019.500-0</v>
          </cell>
          <cell r="B437" t="str">
            <v>UNIDADE DE REF., P/SERV. DE LEVANTAMENTO CADASTRAL</v>
          </cell>
          <cell r="C437" t="str">
            <v>UR</v>
          </cell>
          <cell r="D437">
            <v>278.47000000000003</v>
          </cell>
        </row>
        <row r="438">
          <cell r="A438" t="str">
            <v>01.019.999-0</v>
          </cell>
          <cell r="B438" t="str">
            <v>FAMILIA 01.019LEVANTAMENTO CADASTRAL</v>
          </cell>
          <cell r="C438">
            <v>0</v>
          </cell>
          <cell r="D438">
            <v>2331</v>
          </cell>
        </row>
        <row r="439">
          <cell r="A439" t="str">
            <v>01.050.500-0</v>
          </cell>
          <cell r="B439" t="str">
            <v>UNIDADE DE REF. P/SERV. DE PROJ. E CONSULTORIA</v>
          </cell>
          <cell r="C439" t="str">
            <v>UR</v>
          </cell>
          <cell r="D439">
            <v>215.54</v>
          </cell>
        </row>
        <row r="440">
          <cell r="A440" t="str">
            <v>01.050.999-0</v>
          </cell>
          <cell r="B440" t="str">
            <v>FAMILIA 01.050PROJETOS E CONSULTORIA</v>
          </cell>
          <cell r="C440">
            <v>0</v>
          </cell>
          <cell r="D440">
            <v>1775</v>
          </cell>
        </row>
        <row r="441">
          <cell r="A441" t="str">
            <v>01.090.999-0</v>
          </cell>
          <cell r="B441" t="str">
            <v>FAMILIA 01.090ADMINISTRACAO LOCAL.</v>
          </cell>
          <cell r="C441">
            <v>0</v>
          </cell>
          <cell r="D441">
            <v>2168</v>
          </cell>
        </row>
        <row r="442">
          <cell r="A442" t="str">
            <v>01.091.999-0</v>
          </cell>
          <cell r="B442" t="str">
            <v>FAMILIA 01.090ADMINISTRACAO LOCAL.</v>
          </cell>
          <cell r="C442">
            <v>0</v>
          </cell>
          <cell r="D442">
            <v>2168</v>
          </cell>
        </row>
        <row r="443">
          <cell r="A443" t="str">
            <v>02.001.001-0</v>
          </cell>
          <cell r="B443" t="str">
            <v>TAPUME DE VEDACAO OU PROT., EM CHAPAS DE MAD. COMP., C/ 6MMDE ESP., EXCL. PINT.</v>
          </cell>
          <cell r="C443" t="str">
            <v>M2</v>
          </cell>
          <cell r="D443">
            <v>17.5</v>
          </cell>
        </row>
        <row r="444">
          <cell r="A444" t="str">
            <v>02.001.002-0</v>
          </cell>
          <cell r="B444" t="str">
            <v>TAPUME DE VEDACAO OU PROT., EM CHAPAS DE MAD. COMP., C/ 6MMDE ESP., UTILIZADAS 2 VEZES, EXCL. PINT.</v>
          </cell>
          <cell r="C444" t="str">
            <v>M2</v>
          </cell>
          <cell r="D444">
            <v>12.88</v>
          </cell>
        </row>
        <row r="445">
          <cell r="A445" t="str">
            <v>02.001.003-0</v>
          </cell>
          <cell r="B445" t="str">
            <v>TAPUME DE VEDACAO OU PROT., EM CHAPAS DE MAD. COMP. C/ 12MMDE ESP., UTILIZADA 10 VEZES, EXCL. PINT.</v>
          </cell>
          <cell r="C445" t="str">
            <v>M2</v>
          </cell>
          <cell r="D445">
            <v>11.03</v>
          </cell>
        </row>
        <row r="446">
          <cell r="A446" t="str">
            <v>02.001.999-0</v>
          </cell>
          <cell r="B446" t="str">
            <v>FAMILIA 02.001TAPUME COM MADEIRIT</v>
          </cell>
          <cell r="C446">
            <v>0</v>
          </cell>
          <cell r="D446">
            <v>1918</v>
          </cell>
        </row>
        <row r="447">
          <cell r="A447" t="str">
            <v>02.003.001-1</v>
          </cell>
          <cell r="B447" t="str">
            <v>TAPUME DE VEDACAO OU PROT., EM TABUAS DE PINHO DE 3ª, EXCL.PINT.</v>
          </cell>
          <cell r="C447" t="str">
            <v>M2</v>
          </cell>
          <cell r="D447">
            <v>27.89</v>
          </cell>
        </row>
        <row r="448">
          <cell r="A448" t="str">
            <v>02.003.999-0</v>
          </cell>
          <cell r="B448" t="str">
            <v>FAMILIA 02.003TAPUME COM TABUA PINHO TERCEIRA</v>
          </cell>
          <cell r="C448">
            <v>0</v>
          </cell>
          <cell r="D448">
            <v>2354</v>
          </cell>
        </row>
        <row r="449">
          <cell r="A449" t="str">
            <v>02.004.001-0</v>
          </cell>
          <cell r="B449" t="str">
            <v>BARRACAO DE OBRA, C/PAREDES E PISO DE TABUAS DE PINHO DE 3ª,COBERT. DE TELHAS DE CIM. AMIANTO, REAPROVEITADOS 2 VEZES</v>
          </cell>
          <cell r="C449" t="str">
            <v>M2</v>
          </cell>
          <cell r="D449">
            <v>119.49</v>
          </cell>
        </row>
        <row r="450">
          <cell r="A450" t="str">
            <v>02.004.002-1</v>
          </cell>
          <cell r="B450" t="str">
            <v>BARRACAO DE OBRA EM CHAPA COMPENSADA PLASTIF., EXCL.LIGACAOPROVISORIA,INCL.INSTAL.,REAPROVEITADO 5 VEZES (PROJETO 2005)</v>
          </cell>
          <cell r="C450" t="str">
            <v>M2</v>
          </cell>
          <cell r="D450">
            <v>126.72</v>
          </cell>
        </row>
        <row r="451">
          <cell r="A451" t="str">
            <v>02.004.003-0</v>
          </cell>
          <cell r="B451" t="str">
            <v>BARRACAO DE OBRA EM CHAPA COMPENSADA PLASTIF., EXCL.LIGACAOPROVISORIA,INCL.INSTAL.,REAPROVEITADO 5 VEZES (PROJETO 2006)</v>
          </cell>
          <cell r="C451" t="str">
            <v>M2</v>
          </cell>
          <cell r="D451">
            <v>119.84</v>
          </cell>
        </row>
        <row r="452">
          <cell r="A452" t="str">
            <v>02.004.004-0</v>
          </cell>
          <cell r="B452" t="str">
            <v>BARRACAO DE OBRA EM CHAPA COMPENSADA PLASTIF., EXCL.LIGACAOPROVISORIA,INCL.INSTAL.,REAPROVEITADO 5 VEZES (PROJETO 2007)</v>
          </cell>
          <cell r="C452" t="str">
            <v>M2</v>
          </cell>
          <cell r="D452">
            <v>102.82</v>
          </cell>
        </row>
        <row r="453">
          <cell r="A453" t="str">
            <v>02.004.005-0</v>
          </cell>
          <cell r="B453" t="str">
            <v>BARRACAO DE OBRA C/DIVISAO INTERNA P/ESCRITORIO E DEPOSITO DE MAT., INCL. INSTAL., EXCL. PINT., REAPROVEITADO 2 VEZES</v>
          </cell>
          <cell r="C453" t="str">
            <v>M2</v>
          </cell>
          <cell r="D453">
            <v>124.3</v>
          </cell>
        </row>
        <row r="454">
          <cell r="A454" t="str">
            <v>02.004.006-0</v>
          </cell>
          <cell r="B454" t="str">
            <v>BARRACAO DE OBRA, P/ESCRITORIO E ALOJAMENTO A 2,50M ACIMA DO SOLO, EXCL. PINT. E LIGACOES PROVISORIAS, REAPROVEITADO 5 VEZES</v>
          </cell>
          <cell r="C454" t="str">
            <v>M2</v>
          </cell>
          <cell r="D454">
            <v>102.07</v>
          </cell>
        </row>
        <row r="455">
          <cell r="A455" t="str">
            <v>02.004.007-0</v>
          </cell>
          <cell r="B455" t="str">
            <v>BARRACAO DE OBRA P/ESCRITORIO E ALOJAMENTO, C/VESTIARIO E BATERIA DE SANIT., INCL. INSTAL., EXCL. PINT. (PROJETO 2008)</v>
          </cell>
          <cell r="C455" t="str">
            <v>M2</v>
          </cell>
          <cell r="D455">
            <v>128.72</v>
          </cell>
        </row>
        <row r="456">
          <cell r="A456" t="str">
            <v>02.004.008-0</v>
          </cell>
          <cell r="B456" t="str">
            <v>SANITARIO C/VASO E CHUVEIRO P/PESSOAL DE OBRA, INCL. INSTAL.E APARELHOS, REAPROVEITADO 2 VEZES</v>
          </cell>
          <cell r="C456" t="str">
            <v>UN</v>
          </cell>
          <cell r="D456">
            <v>698.19</v>
          </cell>
        </row>
        <row r="457">
          <cell r="A457" t="str">
            <v>02.004.009-0</v>
          </cell>
          <cell r="B457" t="str">
            <v>SANITARIO C/VASO E CHUVEIRO P/PESSOAL DE OBRA, COLETIVO DE 2MODULOS, INCL. INSTAL. E APARELHOS, REAPROVEITADO 2 VEZES</v>
          </cell>
          <cell r="C457" t="str">
            <v>UN</v>
          </cell>
          <cell r="D457">
            <v>1236.8399999999999</v>
          </cell>
        </row>
        <row r="458">
          <cell r="A458" t="str">
            <v>02.004.999-0</v>
          </cell>
          <cell r="B458" t="str">
            <v>FAMILIA 02.004BARRACAO DE OBRA</v>
          </cell>
          <cell r="C458">
            <v>0</v>
          </cell>
          <cell r="D458">
            <v>1959</v>
          </cell>
        </row>
        <row r="459">
          <cell r="A459" t="str">
            <v>02.006.010-0</v>
          </cell>
          <cell r="B459" t="str">
            <v>ALUGUEL DE CONTAINER, TIPO ESCRITORIO, INCL. INSTAL. ELETRICA, EXCL. TRANSP., CARGA E DESC.</v>
          </cell>
          <cell r="C459" t="str">
            <v>UNxM</v>
          </cell>
          <cell r="D459">
            <v>341</v>
          </cell>
        </row>
        <row r="460">
          <cell r="A460" t="str">
            <v>02.006.015-0</v>
          </cell>
          <cell r="B460" t="str">
            <v>ALUGUEL DE CONTAINER, TIPO ESCRITORIO, INCL. INSTAL., C/ 1 VASO SANIT. E 1 LAVATORIO, EXCL. TRANSP., CARGA E DESC.</v>
          </cell>
          <cell r="C460" t="str">
            <v>UNxM</v>
          </cell>
          <cell r="D460">
            <v>402.97</v>
          </cell>
        </row>
        <row r="461">
          <cell r="A461" t="str">
            <v>02.006.020-0</v>
          </cell>
          <cell r="B461" t="str">
            <v>ALUGUEL DE CONTAINER, TIPO SANIT., C/ 2 VASOS SANIT., 1 LAVATORIO, 1 MICTORIO E 4 CHUVEIROS, EXCL.TRANSP., CARGA E DESC.</v>
          </cell>
          <cell r="C461" t="str">
            <v>UNxM</v>
          </cell>
          <cell r="D461">
            <v>490.56</v>
          </cell>
        </row>
        <row r="462">
          <cell r="A462" t="str">
            <v>02.006.025-0</v>
          </cell>
          <cell r="B462" t="str">
            <v>ALUGUEL DE CONTAINER, TIPO SANIT., C/ 4 VASOS SANIT., 1 LAVATORIO, 1 MICTORIO E 4 CHUVEIROS, EXCL.TRANSP., CARGA E DESC.</v>
          </cell>
          <cell r="C462" t="str">
            <v>UNxM</v>
          </cell>
          <cell r="D462">
            <v>560.71</v>
          </cell>
        </row>
        <row r="463">
          <cell r="A463" t="str">
            <v>02.006.030-0</v>
          </cell>
          <cell r="B463" t="str">
            <v>ALUGUEL DE CONTAINER, TIPO SANIT., C/ 7 VASOS SANIT., 1 LAVATORIO E 1 MICTORIO, EXCL. TRANSP., CARGA E DESC.</v>
          </cell>
          <cell r="C463" t="str">
            <v>UNxM</v>
          </cell>
          <cell r="D463">
            <v>572.30999999999995</v>
          </cell>
        </row>
        <row r="464">
          <cell r="A464" t="str">
            <v>02.006.999-0</v>
          </cell>
          <cell r="B464" t="str">
            <v>INDICE DA FAMILIA</v>
          </cell>
          <cell r="C464">
            <v>0</v>
          </cell>
          <cell r="D464">
            <v>1201</v>
          </cell>
        </row>
        <row r="465">
          <cell r="A465" t="str">
            <v>02.008.999-0</v>
          </cell>
          <cell r="B465" t="str">
            <v>FAMILIA 02.008ANDAIME SUSPENSO</v>
          </cell>
          <cell r="C465">
            <v>0</v>
          </cell>
          <cell r="D465">
            <v>870</v>
          </cell>
        </row>
        <row r="466">
          <cell r="A466" t="str">
            <v>02.009.999-0</v>
          </cell>
          <cell r="B466" t="str">
            <v>FAMILIA 02.009FORN.PO-DE-PEDRA S/TRANSPORTE</v>
          </cell>
          <cell r="C466">
            <v>0</v>
          </cell>
          <cell r="D466">
            <v>2239</v>
          </cell>
        </row>
        <row r="467">
          <cell r="A467" t="str">
            <v>02.010.001-0</v>
          </cell>
          <cell r="B467" t="str">
            <v>GALPAO ABERTO P/OFICINA E DEPOSITO DE CANTEIRO DE OBRAS, EMMAD. DE LEI</v>
          </cell>
          <cell r="C467" t="str">
            <v>M2</v>
          </cell>
          <cell r="D467">
            <v>80.56</v>
          </cell>
        </row>
        <row r="468">
          <cell r="A468" t="str">
            <v>02.010.002-0</v>
          </cell>
          <cell r="B468" t="str">
            <v>GALPAO ABERTO P/OFICINA E DEPOSITO DE CANTEIRO DE OBRAS, EMMAD. DE LEI, SENDO MAD. E COBERTURA EMPREGADOS 3 VEZES</v>
          </cell>
          <cell r="C468" t="str">
            <v>M2</v>
          </cell>
          <cell r="D468">
            <v>66.88</v>
          </cell>
        </row>
        <row r="469">
          <cell r="A469" t="str">
            <v>02.010.999-0</v>
          </cell>
          <cell r="B469" t="str">
            <v>FAMILIA 02.010GALPAO P/CANTEIRO DE OBRAS</v>
          </cell>
          <cell r="C469">
            <v>0</v>
          </cell>
          <cell r="D469">
            <v>2261</v>
          </cell>
        </row>
        <row r="470">
          <cell r="A470" t="str">
            <v>02.011.001-0</v>
          </cell>
          <cell r="B470" t="str">
            <v>CERCA PROTETORA DE BORDA DE VALA, EM PINHO DE 3ª, C/APROVEITAMENTO DE 1 VEZ DA MAD.</v>
          </cell>
          <cell r="C470" t="str">
            <v>M</v>
          </cell>
          <cell r="D470">
            <v>9.98</v>
          </cell>
        </row>
        <row r="471">
          <cell r="A471" t="str">
            <v>02.011.002-0</v>
          </cell>
          <cell r="B471" t="str">
            <v>CERCA PROTETORA DE BORDA DE VALA, EM PINHO DE 3ª, CONSID. OUSO 3 VEZES DA MAD.</v>
          </cell>
          <cell r="C471" t="str">
            <v>M</v>
          </cell>
          <cell r="D471">
            <v>4.79</v>
          </cell>
        </row>
        <row r="472">
          <cell r="A472" t="str">
            <v>02.011.003-0</v>
          </cell>
          <cell r="B472" t="str">
            <v>RETIRADA E RECOLOCACAO DA CERCA PROTETORA DE BORDA DE VALA,SEGUNDO DESCRICAO DO ITEM 02.011.001, EXCETO O MAT.</v>
          </cell>
          <cell r="C472" t="str">
            <v>M</v>
          </cell>
          <cell r="D472">
            <v>3.33</v>
          </cell>
        </row>
        <row r="473">
          <cell r="A473" t="str">
            <v>02.011.010-0</v>
          </cell>
          <cell r="B473" t="str">
            <v>RETIRADA E RECOLOCACAO DA CERCA PROTETORA DE BORDA DE VALA,SEGUNDO DESCRICAO DO ITEM 02.011.001, EXCETO O MAT.</v>
          </cell>
          <cell r="C473" t="str">
            <v>M</v>
          </cell>
          <cell r="D473">
            <v>1.82</v>
          </cell>
        </row>
        <row r="474">
          <cell r="A474" t="str">
            <v>02.011.999-0</v>
          </cell>
          <cell r="B474" t="str">
            <v>INDICE DA FAMILIA</v>
          </cell>
          <cell r="C474">
            <v>0</v>
          </cell>
          <cell r="D474">
            <v>2545</v>
          </cell>
        </row>
        <row r="475">
          <cell r="A475" t="str">
            <v>02.015.001-0</v>
          </cell>
          <cell r="B475" t="str">
            <v>INSTALACAO E LIGACAO PROVISORIAS DE AGUA E ESGOTO</v>
          </cell>
          <cell r="C475" t="str">
            <v>UN</v>
          </cell>
          <cell r="D475">
            <v>1033.96</v>
          </cell>
        </row>
        <row r="476">
          <cell r="A476" t="str">
            <v>02.015.999-0</v>
          </cell>
          <cell r="B476" t="str">
            <v>FAMILIA 02.015LIGACOES PROVISORIAS (SANITARIAS)</v>
          </cell>
          <cell r="C476">
            <v>0</v>
          </cell>
          <cell r="D476">
            <v>1875</v>
          </cell>
        </row>
        <row r="477">
          <cell r="A477" t="str">
            <v>02.016.001-0</v>
          </cell>
          <cell r="B477" t="str">
            <v>INSTALACAO E LIGACAO PROVISORIAS DE ENERGIA ELETR., EM BAIXATENSAO</v>
          </cell>
          <cell r="C477" t="str">
            <v>UN</v>
          </cell>
          <cell r="D477">
            <v>484.32</v>
          </cell>
        </row>
        <row r="478">
          <cell r="A478" t="str">
            <v>02.016.003-0</v>
          </cell>
          <cell r="B478" t="str">
            <v>ENTRADA DE SERV. AEREA, EM ALTA TENSAO, P/ 30KVA</v>
          </cell>
          <cell r="C478" t="str">
            <v>UN</v>
          </cell>
          <cell r="D478">
            <v>3598.6</v>
          </cell>
        </row>
        <row r="479">
          <cell r="A479" t="str">
            <v>02.016.004-0</v>
          </cell>
          <cell r="B479" t="str">
            <v>ENTRADA DE SERV. AEREA, EM ALTA TENSAO, P/ 45KVA</v>
          </cell>
          <cell r="C479" t="str">
            <v>UN</v>
          </cell>
          <cell r="D479">
            <v>3733.93</v>
          </cell>
        </row>
        <row r="480">
          <cell r="A480" t="str">
            <v>02.016.006-0</v>
          </cell>
          <cell r="B480" t="str">
            <v>ENTRADA DE SERV. AEREA, EM ALTA TENSAO, P/ 75KVA</v>
          </cell>
          <cell r="C480" t="str">
            <v>UN</v>
          </cell>
          <cell r="D480">
            <v>4247.93</v>
          </cell>
        </row>
        <row r="481">
          <cell r="A481" t="str">
            <v>02.016.008-0</v>
          </cell>
          <cell r="B481" t="str">
            <v>ENTRADA DE SERV. AEREA, EM ALTA TENSAO, P/ 112,5KVA</v>
          </cell>
          <cell r="C481" t="str">
            <v>UN</v>
          </cell>
          <cell r="D481">
            <v>4486.5</v>
          </cell>
        </row>
        <row r="482">
          <cell r="A482" t="str">
            <v>02.016.010-0</v>
          </cell>
          <cell r="B482" t="str">
            <v>ENTRADA DE SERV. AEREA, EM ALTA TENSAO, P/ 150KVA</v>
          </cell>
          <cell r="C482" t="str">
            <v>UN</v>
          </cell>
          <cell r="D482">
            <v>4693.54</v>
          </cell>
        </row>
        <row r="483">
          <cell r="A483" t="str">
            <v>02.016.999-0</v>
          </cell>
          <cell r="B483" t="str">
            <v>FAMILIA 02.016LIGACOES PROVISORIA - ELETRICAS</v>
          </cell>
          <cell r="C483">
            <v>0</v>
          </cell>
          <cell r="D483">
            <v>1936</v>
          </cell>
        </row>
        <row r="484">
          <cell r="A484" t="str">
            <v>02.020.001-0</v>
          </cell>
          <cell r="B484" t="str">
            <v>PLACA DE IDENTIFICACAO DE OBRA PUBL., INCL. PINT. E SUPORTEDE MAD.</v>
          </cell>
          <cell r="C484" t="str">
            <v>M2</v>
          </cell>
          <cell r="D484">
            <v>116.61</v>
          </cell>
        </row>
        <row r="485">
          <cell r="A485" t="str">
            <v>02.020.005-0</v>
          </cell>
          <cell r="B485" t="str">
            <v>BARRAGENS DE BLOQUEIO DE OBRA NA VIA PUBL., COMPREEND. O FORN., PINT. E REAPROV. DO CONJ. 40 VEZES</v>
          </cell>
          <cell r="C485" t="str">
            <v>M</v>
          </cell>
          <cell r="D485">
            <v>0.96</v>
          </cell>
        </row>
        <row r="486">
          <cell r="A486" t="str">
            <v>02.020.006-0</v>
          </cell>
          <cell r="B486" t="str">
            <v>BARRAGENS DE BLOQUEIO DE OBRA NA VIA PUBL., COMPREEND. COLOC. E RETIRADA 1 VEZ</v>
          </cell>
          <cell r="C486" t="str">
            <v>M</v>
          </cell>
          <cell r="D486">
            <v>1.9</v>
          </cell>
        </row>
        <row r="487">
          <cell r="A487" t="str">
            <v>02.020.007-0</v>
          </cell>
          <cell r="B487" t="str">
            <v>PLACA P/IDENTIFICACAO DE OBRAS DE CONCESSIONARIA DE SERV. PUBL., COMPREEND. O FORN., PINT. DA PLACA E DOS SUPORTES</v>
          </cell>
          <cell r="C487" t="str">
            <v>UN</v>
          </cell>
          <cell r="D487">
            <v>78.2</v>
          </cell>
        </row>
        <row r="488">
          <cell r="A488" t="str">
            <v>02.020.008-0</v>
          </cell>
          <cell r="B488" t="str">
            <v>PLACA P/IDENTIFICACAO DE OBRAS DE CONCESSIONARIA DE SERV. PUBL., COMPREEND. A COLOC. E A RETIRADA 1 VEZ</v>
          </cell>
          <cell r="C488" t="str">
            <v>UN</v>
          </cell>
          <cell r="D488">
            <v>7.63</v>
          </cell>
        </row>
        <row r="489">
          <cell r="A489" t="str">
            <v>02.020.009-0</v>
          </cell>
          <cell r="B489" t="str">
            <v>SEMAFORO P/SINALIZACAO DE BLOQUEIO DE OBRA NA VIA PUBL., CONSID. 40 VEZES O REAPROV. DA MAD.</v>
          </cell>
          <cell r="C489" t="str">
            <v>UN</v>
          </cell>
          <cell r="D489">
            <v>20.350000000000001</v>
          </cell>
        </row>
        <row r="490">
          <cell r="A490" t="str">
            <v>02.020.010-0</v>
          </cell>
          <cell r="B490" t="str">
            <v>SEMAFORO P/SINALIZACAO DE BLOQUEIO DE OBRA NA VIA PUBL., COMPREEND. A COLOC. E A RETIRADA 1 VEZ</v>
          </cell>
          <cell r="C490" t="str">
            <v>UN</v>
          </cell>
          <cell r="D490">
            <v>2.2799999999999998</v>
          </cell>
        </row>
        <row r="491">
          <cell r="A491" t="str">
            <v>02.020.011-0</v>
          </cell>
          <cell r="B491" t="str">
            <v>PLACA DE SINALIZACAO PREVENTIVA P/OBRA NA VIA PUBL., COMPREEND. O FORN. E PINT. DA PLACA E DOS SUPORTES</v>
          </cell>
          <cell r="C491" t="str">
            <v>UN</v>
          </cell>
          <cell r="D491">
            <v>23.86</v>
          </cell>
        </row>
        <row r="492">
          <cell r="A492" t="str">
            <v>02.020.012-0</v>
          </cell>
          <cell r="B492" t="str">
            <v>PLACA DE SINALIZACAO PREVENTIVA P/OBRA NA VIA PUBL., COMPREEND. A COLOC. E A RETIRADA 1 VEZ</v>
          </cell>
          <cell r="C492" t="str">
            <v>UN</v>
          </cell>
          <cell r="D492">
            <v>4.53</v>
          </cell>
        </row>
        <row r="493">
          <cell r="A493" t="str">
            <v>02.020.015-0</v>
          </cell>
          <cell r="B493" t="str">
            <v>DEMARCACAO DE PAV. P/PINT. EM FAIXAS, ALTERNADAS, P/DESVIO DE TRAFEGO, MEDIDO P/UN. DE SUPERF. DEMARCADA</v>
          </cell>
          <cell r="C493" t="str">
            <v>M2</v>
          </cell>
          <cell r="D493">
            <v>2.59</v>
          </cell>
        </row>
        <row r="494">
          <cell r="A494" t="str">
            <v>02.020.999-0</v>
          </cell>
          <cell r="B494" t="str">
            <v>FAMILIA 02.020SINALIZACAO OBRAS PUBLICAS</v>
          </cell>
          <cell r="C494">
            <v>0</v>
          </cell>
          <cell r="D494">
            <v>2117</v>
          </cell>
        </row>
        <row r="495">
          <cell r="A495" t="str">
            <v>02.025.010-0</v>
          </cell>
          <cell r="B495" t="str">
            <v>GABARITO SIMPLES DE PASSAGEM, PROVISORIO P/VIA PUBL., SENDOO MAT. UTILIZADO 1 VEZ</v>
          </cell>
          <cell r="C495" t="str">
            <v>UN</v>
          </cell>
          <cell r="D495">
            <v>5706.54</v>
          </cell>
        </row>
        <row r="496">
          <cell r="A496" t="str">
            <v>02.025.012-0</v>
          </cell>
          <cell r="B496" t="str">
            <v>GABARITO SIMPLES DE PASSAGEM, PROVISORIO P/VIA PUBL., SENDOO MAT. REUTILIZADO 2 VEZES</v>
          </cell>
          <cell r="C496" t="str">
            <v>UN</v>
          </cell>
          <cell r="D496">
            <v>5056.38</v>
          </cell>
        </row>
        <row r="497">
          <cell r="A497" t="str">
            <v>02.025.015-0</v>
          </cell>
          <cell r="B497" t="str">
            <v>GABARITO SIMPLES DE PASSAGEM, PROVISORIO P/VIA PUBL., SENDOO MAT. REUTILIZADO 4 VEZES</v>
          </cell>
          <cell r="C497" t="str">
            <v>UN</v>
          </cell>
          <cell r="D497">
            <v>3101.4</v>
          </cell>
        </row>
        <row r="498">
          <cell r="A498" t="str">
            <v>02.025.020-0</v>
          </cell>
          <cell r="B498" t="str">
            <v>GABARITO DUPLO DE PASSAGEM, PROVISORIO P/VIA PUBL., SENDO OMAT. UTILIZADO 1 VEZ</v>
          </cell>
          <cell r="C498" t="str">
            <v>UN</v>
          </cell>
          <cell r="D498">
            <v>11192.94</v>
          </cell>
        </row>
        <row r="499">
          <cell r="A499" t="str">
            <v>02.025.025-0</v>
          </cell>
          <cell r="B499" t="str">
            <v>GABARITO DUPLO DE PASSAGEM, PROVISORIO P/VIA PUBL., SENDO OMAT. REUTILIZADO 2 VEZES</v>
          </cell>
          <cell r="C499" t="str">
            <v>UN</v>
          </cell>
          <cell r="D499">
            <v>8276.15</v>
          </cell>
        </row>
        <row r="500">
          <cell r="A500" t="str">
            <v>02.025.030-0</v>
          </cell>
          <cell r="B500" t="str">
            <v>GABARITO DUPLO DE PASSAGEM, PROVISORIO P/VIA PUBL., SENDO OMAT. REUTILIZADO 4 VEZES</v>
          </cell>
          <cell r="C500" t="str">
            <v>UN</v>
          </cell>
          <cell r="D500">
            <v>6817.75</v>
          </cell>
        </row>
        <row r="501">
          <cell r="A501" t="str">
            <v>02.025.999-0</v>
          </cell>
          <cell r="B501" t="str">
            <v>FAMILIA 02.025GABARITO SIMPLES DE PASSAGEM PROVISORIO</v>
          </cell>
          <cell r="C501">
            <v>0</v>
          </cell>
          <cell r="D501">
            <v>2228</v>
          </cell>
        </row>
        <row r="502">
          <cell r="A502" t="str">
            <v>03.001.001-1</v>
          </cell>
          <cell r="B502" t="str">
            <v>ESCAVACAO MANUAL DE VALA/CAVA EM MAT. DE 1ªCAT., AREIA, ARGILA OU PICARRA, ATE 1,50M DE PROF.</v>
          </cell>
          <cell r="C502" t="str">
            <v>M3</v>
          </cell>
          <cell r="D502">
            <v>15.14</v>
          </cell>
        </row>
        <row r="503">
          <cell r="A503" t="str">
            <v>03.001.002-1</v>
          </cell>
          <cell r="B503" t="str">
            <v>ESCAVACAO MANUAL DE VALA/CAVA EM MAT. DE 1ªCAT., AREIA, ARGILA OU PICARRA, ENTRE 1,50 E 3,00M DE PROF.</v>
          </cell>
          <cell r="C503" t="str">
            <v>M3</v>
          </cell>
          <cell r="D503">
            <v>19.46</v>
          </cell>
        </row>
        <row r="504">
          <cell r="A504" t="str">
            <v>03.001.003-1</v>
          </cell>
          <cell r="B504" t="str">
            <v>ESCAVACAO MANUAL DE VALA/CAVA EM MAT. DE 1ªCAT., AREIA, ARGILA OU PICARRA, ENTRE 3,00 E 4,50M DE PROF.</v>
          </cell>
          <cell r="C504" t="str">
            <v>M3</v>
          </cell>
          <cell r="D504">
            <v>25.95</v>
          </cell>
        </row>
        <row r="505">
          <cell r="A505" t="str">
            <v>03.001.004-1</v>
          </cell>
          <cell r="B505" t="str">
            <v>ESCAVACAO MANUAL DE VALA/CAVA EM MAT. DE 1ªCAT., AREIA, ARGILA OU PICARRA, ENTRE 4,50 E 6,00M DE PROF.</v>
          </cell>
          <cell r="C505" t="str">
            <v>M3</v>
          </cell>
          <cell r="D505">
            <v>34.6</v>
          </cell>
        </row>
        <row r="506">
          <cell r="A506" t="str">
            <v>03.001.009-1</v>
          </cell>
          <cell r="B506" t="str">
            <v>ESCAVACAO MANUAL DE VALA/CAVA EM MAT. DE 1ªCAT., AREIA, ARGILA OU PICARRA, ENTRE 6,00 E 7,50M DE PROF.</v>
          </cell>
          <cell r="C506" t="str">
            <v>M3</v>
          </cell>
          <cell r="D506">
            <v>43.26</v>
          </cell>
        </row>
        <row r="507">
          <cell r="A507" t="str">
            <v>03.001.010-0</v>
          </cell>
          <cell r="B507" t="str">
            <v>ESCAVACAO MANUAL DE VALA/CAVA, A FRIO, EM MAT. DE 2ªCAT., MOLEDO OU ROCHA DECOMP., ATE 1,50M DE PROF.</v>
          </cell>
          <cell r="C507" t="str">
            <v>M3</v>
          </cell>
          <cell r="D507">
            <v>32.44</v>
          </cell>
        </row>
        <row r="508">
          <cell r="A508" t="str">
            <v>03.001.011-0</v>
          </cell>
          <cell r="B508" t="str">
            <v>ESCAVACAO MANUAL DE VALA/CAVA, A FRIO, EM MAT. DE 2ªCAT., MOLEDO OU ROCHA DECOMP., ENTRE 1,50 E 3,00M DE PROF.</v>
          </cell>
          <cell r="C508" t="str">
            <v>M3</v>
          </cell>
          <cell r="D508">
            <v>41.09</v>
          </cell>
        </row>
        <row r="509">
          <cell r="A509" t="str">
            <v>03.001.012-0</v>
          </cell>
          <cell r="B509" t="str">
            <v>ESCAVACAO MANUAL DE VALA/CAVA, A FRIO, EM MAT. DE 2ªCAT., MOLEDO OU ROCHA DECOMP., ENTRE 3,00 E 4,50M DE PROF.</v>
          </cell>
          <cell r="C509" t="str">
            <v>M3</v>
          </cell>
          <cell r="D509">
            <v>47.58</v>
          </cell>
        </row>
        <row r="510">
          <cell r="A510" t="str">
            <v>03.001.021-0</v>
          </cell>
          <cell r="B510" t="str">
            <v>ESCAVACAO MANUAL DE VALA/CAVA, A FRIO, EM MAT. DE 2ªCAT., MOLEDO OU ROCHA DECOMP., ENTRE 4,50 E 6,00M DE PROF.</v>
          </cell>
          <cell r="C510" t="str">
            <v>M3</v>
          </cell>
          <cell r="D510">
            <v>56.23</v>
          </cell>
        </row>
        <row r="511">
          <cell r="A511" t="str">
            <v>03.001.022-0</v>
          </cell>
          <cell r="B511" t="str">
            <v>ESCAVACAO MANUAL DE VALA/CAVA, A FRIO, EM MAT. DE 2ªCAT., MOLEDO OU ROCHA DECOMP., ENTRE 6,00 E 7,50M DE PROF.</v>
          </cell>
          <cell r="C511" t="str">
            <v>M3</v>
          </cell>
          <cell r="D511">
            <v>64.89</v>
          </cell>
        </row>
        <row r="512">
          <cell r="A512" t="str">
            <v>03.001.041-0</v>
          </cell>
          <cell r="B512" t="str">
            <v>ESCAVACAO MANUAL DE VALA/CAVA EM PEDRA SOLTA OU ARGILA, ATE1,50M DE PROF.</v>
          </cell>
          <cell r="C512" t="str">
            <v>M3</v>
          </cell>
          <cell r="D512">
            <v>20.76</v>
          </cell>
        </row>
        <row r="513">
          <cell r="A513" t="str">
            <v>03.001.042-0</v>
          </cell>
          <cell r="B513" t="str">
            <v>ESCAVACAO MANUAL DE VALA/CAVA EM PEDRA SOLTA OU ARGILA, ENTRE 1,50 E 3,00M DE PROF.</v>
          </cell>
          <cell r="C513" t="str">
            <v>M3</v>
          </cell>
          <cell r="D513">
            <v>24.22</v>
          </cell>
        </row>
        <row r="514">
          <cell r="A514" t="str">
            <v>03.001.043-0</v>
          </cell>
          <cell r="B514" t="str">
            <v>ESCAVACAO MANUAL DE VALA/CAVA EM PEDRA SOLTA OU ARGILA, ENTRE 3,00 E 4,50M DE PROF.</v>
          </cell>
          <cell r="C514" t="str">
            <v>M3</v>
          </cell>
          <cell r="D514">
            <v>38.93</v>
          </cell>
        </row>
        <row r="515">
          <cell r="A515" t="str">
            <v>03.001.044-0</v>
          </cell>
          <cell r="B515" t="str">
            <v>ESCAVACAO MANUAL DE VALA/CAVA EM PEDRA SOLTA OU ARGILA, ENTRE 4,50 E 6,00M DE PROF.</v>
          </cell>
          <cell r="C515" t="str">
            <v>M3</v>
          </cell>
          <cell r="D515">
            <v>47.58</v>
          </cell>
        </row>
        <row r="516">
          <cell r="A516" t="str">
            <v>03.001.045-0</v>
          </cell>
          <cell r="B516" t="str">
            <v>ESCAVACAO MANUAL DE VALA/CAVA EM PEDRA SOLTA OU ARGILA, ENTRE 6,00 E 7,50M DE PROF.</v>
          </cell>
          <cell r="C516" t="str">
            <v>M3</v>
          </cell>
          <cell r="D516">
            <v>56.23</v>
          </cell>
        </row>
        <row r="517">
          <cell r="A517" t="str">
            <v>03.001.047-0</v>
          </cell>
          <cell r="B517" t="str">
            <v>ESCAVACAO MANUAL DE VALA/CAVA EM LODO, ATE 1,50M DE PROF.</v>
          </cell>
          <cell r="C517" t="str">
            <v>M3</v>
          </cell>
          <cell r="D517">
            <v>23.79</v>
          </cell>
        </row>
        <row r="518">
          <cell r="A518" t="str">
            <v>03.001.048-0</v>
          </cell>
          <cell r="B518" t="str">
            <v>ESCAVACAO MANUAL DE VALA/CAVA EM LODO, ENTRE 1,50 E 3,00M DEPROF.</v>
          </cell>
          <cell r="C518" t="str">
            <v>M3</v>
          </cell>
          <cell r="D518">
            <v>43.26</v>
          </cell>
        </row>
        <row r="519">
          <cell r="A519" t="str">
            <v>03.001.049-0</v>
          </cell>
          <cell r="B519" t="str">
            <v>ESCAVACAO MANUAL DE VALA/CAVA EM LODO, ENTRE 3,00 E 4,50M DEPROF.</v>
          </cell>
          <cell r="C519" t="str">
            <v>M3</v>
          </cell>
          <cell r="D519">
            <v>64.89</v>
          </cell>
        </row>
        <row r="520">
          <cell r="A520" t="str">
            <v>03.001.050-0</v>
          </cell>
          <cell r="B520" t="str">
            <v>ESCAVACAO MANUAL DE VALA/CAVA EM LODO, ENTRE 4,50 E 6,00M DEPROF.</v>
          </cell>
          <cell r="C520" t="str">
            <v>M3</v>
          </cell>
          <cell r="D520">
            <v>77.86</v>
          </cell>
        </row>
        <row r="521">
          <cell r="A521" t="str">
            <v>03.001.051-0</v>
          </cell>
          <cell r="B521" t="str">
            <v>ESCAVACAO MANUAL DE VALA/CAVA EM LODO, ENTRE 6,00 E 7,50M DEPROF.</v>
          </cell>
          <cell r="C521" t="str">
            <v>M3</v>
          </cell>
          <cell r="D521">
            <v>90.84</v>
          </cell>
        </row>
        <row r="522">
          <cell r="A522" t="str">
            <v>03.001.061-0</v>
          </cell>
          <cell r="B522" t="str">
            <v>MARROAMENTO EM MAT. DE 3ªCAT., ROCHA VIVA P/REDUCAO A PEDRADE MAO</v>
          </cell>
          <cell r="C522" t="str">
            <v>M3</v>
          </cell>
          <cell r="D522">
            <v>11.76</v>
          </cell>
        </row>
        <row r="523">
          <cell r="A523" t="str">
            <v>03.001.065-1</v>
          </cell>
          <cell r="B523" t="str">
            <v>DESMONTE MANUAL DE BL. EM MAT. DE 3ªCAT., ROCHA VIVA, INCL.REDUCAO A PEDRA DE MAO</v>
          </cell>
          <cell r="C523" t="str">
            <v>M3</v>
          </cell>
          <cell r="D523">
            <v>33.18</v>
          </cell>
        </row>
        <row r="524">
          <cell r="A524" t="str">
            <v>03.001.070-1</v>
          </cell>
          <cell r="B524" t="str">
            <v>DESMONTE MANUAL EM MAT. DE 2ªCAT., MOLEDO OU ROCHA DECOMP.,INCL. REDUCAO A PEDRA DE MAO</v>
          </cell>
          <cell r="C524" t="str">
            <v>M3</v>
          </cell>
          <cell r="D524">
            <v>29.86</v>
          </cell>
        </row>
        <row r="525">
          <cell r="A525" t="str">
            <v>03.001.071-1</v>
          </cell>
          <cell r="B525" t="str">
            <v>MARROAMENTO DE MAT. DE 2ªCAT., ROCHA DECOMP. P/REDUCAO A PEDRA DE MAO</v>
          </cell>
          <cell r="C525" t="str">
            <v>M3</v>
          </cell>
          <cell r="D525">
            <v>10.58</v>
          </cell>
        </row>
        <row r="526">
          <cell r="A526" t="str">
            <v>03.001.080-1</v>
          </cell>
          <cell r="B526" t="str">
            <v>ESCAVACAO MANUAL EM MAT. DE 1ªCAT., A CEU ABERTO, PROF. ATE0,50M</v>
          </cell>
          <cell r="C526" t="str">
            <v>M3</v>
          </cell>
          <cell r="D526">
            <v>10.38</v>
          </cell>
        </row>
        <row r="527">
          <cell r="A527" t="str">
            <v>03.001.085-1</v>
          </cell>
          <cell r="B527" t="str">
            <v>ESCAVACAO MANUAL EM MAT. DE 1ªCAT., A CEU ABERTO, PROF. MAIOR QUE 0,50M</v>
          </cell>
          <cell r="C527" t="str">
            <v>M3</v>
          </cell>
          <cell r="D527">
            <v>14.05</v>
          </cell>
        </row>
        <row r="528">
          <cell r="A528" t="str">
            <v>03.001.090-0</v>
          </cell>
          <cell r="B528" t="str">
            <v>ESCAVACAO, EM TUNEL, DE MAT. DE 1ªCAT., AREIA, ARGILA OU PICARRA, SERV. SEMI-MECANIZADO</v>
          </cell>
          <cell r="C528" t="str">
            <v>M3</v>
          </cell>
          <cell r="D528">
            <v>45.25</v>
          </cell>
        </row>
        <row r="529">
          <cell r="A529" t="str">
            <v>03.001.095-0</v>
          </cell>
          <cell r="B529" t="str">
            <v>ESCAVACAO E REATERRO DE VALA, EM MAT. DE 1ªCAT., P/LIGACAO PREDIAL DE ESGOTO SANIT.</v>
          </cell>
          <cell r="C529" t="str">
            <v>M</v>
          </cell>
          <cell r="D529">
            <v>10.64</v>
          </cell>
        </row>
        <row r="530">
          <cell r="A530" t="str">
            <v>03.001.098-0</v>
          </cell>
          <cell r="B530" t="str">
            <v>ESCAVACAO E REATERRO DE VALA, EM MAT. DE 1ªCAT., P/LIGACAO DE AGUA POTAVEL</v>
          </cell>
          <cell r="C530" t="str">
            <v>M</v>
          </cell>
          <cell r="D530">
            <v>2.16</v>
          </cell>
        </row>
        <row r="531">
          <cell r="A531" t="str">
            <v>03.001.100-0</v>
          </cell>
          <cell r="B531" t="str">
            <v>ESCAVACAO MANUAL DE VALA/CAVA EM MAT. DE 1ªCAT., ATE 1,50M DE PROF., EM BECOS ATE 2,00M DE LARG., EM FAVELAS</v>
          </cell>
          <cell r="C531" t="str">
            <v>M3</v>
          </cell>
          <cell r="D531">
            <v>18.16</v>
          </cell>
        </row>
        <row r="532">
          <cell r="A532" t="str">
            <v>03.001.101-0</v>
          </cell>
          <cell r="B532" t="str">
            <v>ESCAVACAO MANUAL DE VALA/CAVA EM MAT. DE 1ªCAT., ENTRE 1,50E 3,00M DE PROF., EM BECOS ATE 2,00M DE LARG., EM FAVELAS</v>
          </cell>
          <cell r="C532" t="str">
            <v>M3</v>
          </cell>
          <cell r="D532">
            <v>23.36</v>
          </cell>
        </row>
        <row r="533">
          <cell r="A533" t="str">
            <v>03.001.102-0</v>
          </cell>
          <cell r="B533" t="str">
            <v>ESCAVACAO MANUAL DE VALA/CAVA EM MAT. DE 1ªCAT., ENTRE 3,00E 4,50M DE PROF., EM BECOS ATE 2,00M DE LARG., EM FAVELAS</v>
          </cell>
          <cell r="C533" t="str">
            <v>M3</v>
          </cell>
          <cell r="D533">
            <v>31.14</v>
          </cell>
        </row>
        <row r="534">
          <cell r="A534" t="str">
            <v>03.001.110-0</v>
          </cell>
          <cell r="B534" t="str">
            <v>ESCAVACAO MANUAL DE VALA/CAVA EM LODO OU LAMA, ATE 1,50M DEPROF., EM BECOS ATE 2,00M DE LARG., EM FAVELAS</v>
          </cell>
          <cell r="C534" t="str">
            <v>M3</v>
          </cell>
          <cell r="D534">
            <v>27.38</v>
          </cell>
        </row>
        <row r="535">
          <cell r="A535" t="str">
            <v>03.001.111-0</v>
          </cell>
          <cell r="B535" t="str">
            <v>ESCAVACAO MANUAL DE VALA/CAVA EM LODO OU LAMA, ENTRE 1,50 E3,00M DE PROF., EM BECOS ATE 2,00M DE LARG., EM FAVELAS</v>
          </cell>
          <cell r="C535" t="str">
            <v>M3</v>
          </cell>
          <cell r="D535">
            <v>49.74</v>
          </cell>
        </row>
        <row r="536">
          <cell r="A536" t="str">
            <v>03.001.999-0</v>
          </cell>
          <cell r="B536" t="str">
            <v>INDICE 03.001.ESCAVACAO MANUAL</v>
          </cell>
          <cell r="C536">
            <v>0</v>
          </cell>
          <cell r="D536">
            <v>2376</v>
          </cell>
        </row>
        <row r="537">
          <cell r="A537" t="str">
            <v>03.002.001-1</v>
          </cell>
          <cell r="B537" t="str">
            <v>ESCAVACAO MANUAL DE VALA EM MAT. DE 1ªCAT., C/ESCOR. E ESGOT. MANUAL</v>
          </cell>
          <cell r="C537" t="str">
            <v>M3</v>
          </cell>
          <cell r="D537">
            <v>55.4</v>
          </cell>
        </row>
        <row r="538">
          <cell r="A538" t="str">
            <v>03.002.999-0</v>
          </cell>
          <cell r="B538" t="str">
            <v>INDICE 03.002.ESCAVACAO MANUAL C/ESC. E ESGOT.</v>
          </cell>
          <cell r="C538">
            <v>0</v>
          </cell>
          <cell r="D538">
            <v>2363</v>
          </cell>
        </row>
        <row r="539">
          <cell r="A539" t="str">
            <v>03.004.001-1</v>
          </cell>
          <cell r="B539" t="str">
            <v>ESCAVACAO DE VALA/CAVA A FOGO EM MAT. DE 2ªCAT., MOLEDO OU ROCHA DECOMP., ATE 1,50M DE PROF.</v>
          </cell>
          <cell r="C539" t="str">
            <v>M3</v>
          </cell>
          <cell r="D539">
            <v>53.37</v>
          </cell>
        </row>
        <row r="540">
          <cell r="A540" t="str">
            <v>03.004.002-0</v>
          </cell>
          <cell r="B540" t="str">
            <v>ESCAVACAO DE VALA/CAVA A FOGO EM MAT. DE 2ªCAT., MOLEDO OU ROCHA DECOMP., ENTRE 1,50 E 3,00M DE PROF.</v>
          </cell>
          <cell r="C540" t="str">
            <v>M3</v>
          </cell>
          <cell r="D540">
            <v>54.97</v>
          </cell>
        </row>
        <row r="541">
          <cell r="A541" t="str">
            <v>03.004.003-0</v>
          </cell>
          <cell r="B541" t="str">
            <v>ESCAVACAO DE VALA/CAVA A FOGO EM MAT. DE 2ªCAT., MOLEDO OU ROCHA DECOMP., ENTRE 3,00 E 4,50M DE PROF.</v>
          </cell>
          <cell r="C541" t="str">
            <v>M3</v>
          </cell>
          <cell r="D541">
            <v>57.11</v>
          </cell>
        </row>
        <row r="542">
          <cell r="A542" t="str">
            <v>03.004.012-0</v>
          </cell>
          <cell r="B542" t="str">
            <v>ESCAVACAO DE VALA/CAVA A FOGO EM MAT. DE 2ªCAT., MOLEDO OU ROCHA DECOMP., ENTRE 4,50 E 6,00M DE PROF.</v>
          </cell>
          <cell r="C542" t="str">
            <v>M3</v>
          </cell>
          <cell r="D542">
            <v>58.71</v>
          </cell>
        </row>
        <row r="543">
          <cell r="A543" t="str">
            <v>03.004.0-0</v>
          </cell>
          <cell r="B543" t="str">
            <v>ESCAVACAO DE VALA/CAVA A FOGO EM MAT. DE 2ªCAT., MOLEDO OU ROCHA DECOMP., ENTRE 6,00 E 7,50M DE PROF.</v>
          </cell>
          <cell r="C543" t="str">
            <v>M3</v>
          </cell>
          <cell r="D543">
            <v>61.38</v>
          </cell>
        </row>
        <row r="544">
          <cell r="A544" t="str">
            <v>03.004.020-1</v>
          </cell>
          <cell r="B544" t="str">
            <v>ESCAVACAO DE VALA/CAVA A FOGO EM MAT. DE 3ªCAT., ROCHA VIVA,ATE 1,50M DE PROF., FURACAO A BARRA MINA</v>
          </cell>
          <cell r="C544" t="str">
            <v>M3</v>
          </cell>
          <cell r="D544">
            <v>92.58</v>
          </cell>
        </row>
        <row r="545">
          <cell r="A545" t="str">
            <v>03.004.021-0</v>
          </cell>
          <cell r="B545" t="str">
            <v>ESCAVACAO DE VALA/CAVA A FOGO EM MAT. DE 3ªCAT., ROCHA VIVA,ENTRE 1,50 E 3,00M DE PROF., FURACAO A BARRA MINA</v>
          </cell>
          <cell r="C545" t="str">
            <v>M3</v>
          </cell>
          <cell r="D545">
            <v>95.36</v>
          </cell>
        </row>
        <row r="546">
          <cell r="A546" t="str">
            <v>03.004.022-0</v>
          </cell>
          <cell r="B546" t="str">
            <v>ESCAVACAO DE VALA/CAVA A FOGO EM MAT. DE 3ªCAT., ROCHA VIVA,ENTRE 3,00 E 4,50M DE PROF., FURACAO A BARRA MINA</v>
          </cell>
          <cell r="C546" t="str">
            <v>M3</v>
          </cell>
          <cell r="D546">
            <v>99.06</v>
          </cell>
        </row>
        <row r="547">
          <cell r="A547" t="str">
            <v>03.004.023-0</v>
          </cell>
          <cell r="B547" t="str">
            <v>ESCAVACAO DE VALA/CAVA A FOGO EM MAT. DE 3ªCAT., ROCHA VIVA,ENTRE 4,50 E 6,00M DE PROF., FURACAO A BARRA MINA</v>
          </cell>
          <cell r="C547" t="str">
            <v>M3</v>
          </cell>
          <cell r="D547">
            <v>101.84</v>
          </cell>
        </row>
        <row r="548">
          <cell r="A548" t="str">
            <v>03.004.024-0</v>
          </cell>
          <cell r="B548" t="str">
            <v>ESCAVACAO DE VALA/CAVA A FOGO EM MAT. DE 3ªCAT., ROCHA VIVA,ENTRE 6,00 E 7,50M DE PROF., FURACAO A BARRA MINA</v>
          </cell>
          <cell r="C548" t="str">
            <v>M3</v>
          </cell>
          <cell r="D548">
            <v>106.47</v>
          </cell>
        </row>
        <row r="549">
          <cell r="A549" t="str">
            <v>03.004.025-0</v>
          </cell>
          <cell r="B549" t="str">
            <v>ESCAVACAO A FOGO EM MAT. DE 2ªCAT., MOLEDO OU ROCHA DECOMP.,A CEU ABERTO, FURACAO A BARRA MINA</v>
          </cell>
          <cell r="C549" t="str">
            <v>M3</v>
          </cell>
          <cell r="D549">
            <v>30.49</v>
          </cell>
        </row>
        <row r="550">
          <cell r="A550" t="str">
            <v>03.004.028-0</v>
          </cell>
          <cell r="B550" t="str">
            <v>ESCAVACAO A FOGO EM MAT. DE 3ªCAT., ROCHA VIVA, A CEU ABERTO, FURACAO A BARRA MINA</v>
          </cell>
          <cell r="C550" t="str">
            <v>M3</v>
          </cell>
          <cell r="D550">
            <v>64.81</v>
          </cell>
        </row>
        <row r="551">
          <cell r="A551" t="str">
            <v>03.004.030-0</v>
          </cell>
          <cell r="B551" t="str">
            <v>DESMONTE A FOGO EM MAT. DE 3ªCAT., ROCHA VIVA, FURACAO A BROCA E MARRETA</v>
          </cell>
          <cell r="C551" t="str">
            <v>M3</v>
          </cell>
          <cell r="D551">
            <v>69.75</v>
          </cell>
        </row>
        <row r="552">
          <cell r="A552" t="str">
            <v>03.004.031-0</v>
          </cell>
          <cell r="B552" t="str">
            <v>DESMONTE A FOGO DE MAT. DE 2ªCAT., ROCHA MEDIANAMENTE DECOMP., FURACAO A BROCA E MARRETA</v>
          </cell>
          <cell r="C552" t="str">
            <v>M3</v>
          </cell>
          <cell r="D552">
            <v>60.07</v>
          </cell>
        </row>
        <row r="553">
          <cell r="A553" t="str">
            <v>03.004.999-0</v>
          </cell>
          <cell r="B553" t="str">
            <v>INDICE 03.004.ESCAVACAO E DESMONTE A FOGO</v>
          </cell>
          <cell r="C553">
            <v>0</v>
          </cell>
          <cell r="D553">
            <v>2112</v>
          </cell>
        </row>
        <row r="554">
          <cell r="A554" t="str">
            <v>03.005.011-0</v>
          </cell>
          <cell r="B554" t="str">
            <v>ESCAVACAO DE ROCHA A FOGO CUIDADOSO, A CEU ABERTO, EM AREA URBANA</v>
          </cell>
          <cell r="C554" t="str">
            <v>M3</v>
          </cell>
          <cell r="D554">
            <v>55.43</v>
          </cell>
        </row>
        <row r="555">
          <cell r="A555" t="str">
            <v>03.005.0-0</v>
          </cell>
          <cell r="B555" t="str">
            <v>ESCAVACAO DE ROCHA A FOGO CUIDADOSO, A CEU ABERTO, EM AREA URBANA, INCL. BOTA-FORA A 50,00M</v>
          </cell>
          <cell r="C555" t="str">
            <v>M3</v>
          </cell>
          <cell r="D555">
            <v>72.16</v>
          </cell>
        </row>
        <row r="556">
          <cell r="A556" t="str">
            <v>03.005.020-1</v>
          </cell>
          <cell r="B556" t="str">
            <v>ESCAVACAO A FOGO EM MAT. DE 2ªCAT., EM TALUDES, VALAS OU CAVAS, ATE 1,50M DE PROF., PERF. A AR COMPR.</v>
          </cell>
          <cell r="C556" t="str">
            <v>M3</v>
          </cell>
          <cell r="D556">
            <v>36.1</v>
          </cell>
        </row>
        <row r="557">
          <cell r="A557" t="str">
            <v>03.005.021-0</v>
          </cell>
          <cell r="B557" t="str">
            <v>ESCAVACAO A FOGO EM MAT. DE 2ªCAT., EM TALUDES, VALAS OU CAVAS, ENTRE 1,50 E 3,00M DE PROF., PERF. A AR COMPR.</v>
          </cell>
          <cell r="C557" t="str">
            <v>M3</v>
          </cell>
          <cell r="D557">
            <v>37.18</v>
          </cell>
        </row>
        <row r="558">
          <cell r="A558" t="str">
            <v>03.005.022-0</v>
          </cell>
          <cell r="B558" t="str">
            <v>ESCAVACAO A FOGO EM MAT. DE 2ªCAT., EM TALUDES, VALAS OU CAVAS, ENTRE 3,00 E 4,50M DE PROF., PERF. A AR COMPR.</v>
          </cell>
          <cell r="C558" t="str">
            <v>M3</v>
          </cell>
          <cell r="D558">
            <v>38.630000000000003</v>
          </cell>
        </row>
        <row r="559">
          <cell r="A559" t="str">
            <v>03.005.023-0</v>
          </cell>
          <cell r="B559" t="str">
            <v>ESCAVACAO A FOGO EM MAT. DE 2ªCAT., EM TALUDES, VALAS OU CAVAS, ENTRE 4,50 E 6,00M DE PROF., PERF. A AR COMPR.</v>
          </cell>
          <cell r="C559" t="str">
            <v>M3</v>
          </cell>
          <cell r="D559">
            <v>39.71</v>
          </cell>
        </row>
        <row r="560">
          <cell r="A560" t="str">
            <v>03.005.024-0</v>
          </cell>
          <cell r="B560" t="str">
            <v>ESCAVACAO A FOGO EM MAT. DE 2ªCAT., EM TALUDES, VALAS OU CAVAS, ENTRE 6,00 E 7,50M DE PROF., PERF. A AR COMPR.</v>
          </cell>
          <cell r="C560" t="str">
            <v>M3</v>
          </cell>
          <cell r="D560">
            <v>41.52</v>
          </cell>
        </row>
        <row r="561">
          <cell r="A561" t="str">
            <v>03.005.025-0</v>
          </cell>
          <cell r="B561" t="str">
            <v>ESCAVACAO A FOGO EM MAT. DE 3ªCAT., A CEU ABERTO, ROCHA VIVA, PERF. A AR COMPR., INCL. BOTA-FORA A 50,00M</v>
          </cell>
          <cell r="C561" t="str">
            <v>M3</v>
          </cell>
          <cell r="D561">
            <v>25.28</v>
          </cell>
        </row>
        <row r="562">
          <cell r="A562" t="str">
            <v>03.005.026-0</v>
          </cell>
          <cell r="B562" t="str">
            <v>ESCAVACAO A FOGO EM MAT. DE 3ªCAT., A CEU ABERTO, ROCHA VIVA, PERF. A AR COMPR., INCL. BOTA-FORA A 100,00M</v>
          </cell>
          <cell r="C562" t="str">
            <v>M3</v>
          </cell>
          <cell r="D562">
            <v>35.5</v>
          </cell>
        </row>
        <row r="563">
          <cell r="A563" t="str">
            <v>03.005.030-1</v>
          </cell>
          <cell r="B563" t="str">
            <v>ESCAVACAO A FOGO EM MAT. DE 3ªCAT., EM TALUDES, VALAS OU CAVAS, ATE 1,50M DE PROF., PERF. A AR COMPR.</v>
          </cell>
          <cell r="C563" t="str">
            <v>M3</v>
          </cell>
          <cell r="D563">
            <v>42.72</v>
          </cell>
        </row>
        <row r="564">
          <cell r="A564" t="str">
            <v>03.005.031-0</v>
          </cell>
          <cell r="B564" t="str">
            <v>ESCAVACAO A FOGO EM MAT. DE 3ªCAT., EM TALUDES, VALAS OU CAVAS, ENTRE 1,50 E 3,00M DE PROF., PERF. A AR COMPR.</v>
          </cell>
          <cell r="C564" t="str">
            <v>M3</v>
          </cell>
          <cell r="D564">
            <v>44</v>
          </cell>
        </row>
        <row r="565">
          <cell r="A565" t="str">
            <v>03.005.032-0</v>
          </cell>
          <cell r="B565" t="str">
            <v>ESCAVACAO A FOGO EM MAT. DE 3ªCAT., EM TALUDES, VALAS OU CAVAS, ENTRE 3,00 E 4,50M DE PROF., PERF. A AR COMPR.</v>
          </cell>
          <cell r="C565" t="str">
            <v>M3</v>
          </cell>
          <cell r="D565">
            <v>45.71</v>
          </cell>
        </row>
        <row r="566">
          <cell r="A566" t="str">
            <v>03.005.033-0</v>
          </cell>
          <cell r="B566" t="str">
            <v>ESCAVACAO A FOGO EM MAT. DE 3ªCAT., EM TALUDES, VALAS OU CAVAS, ENTRE 4,50 E 6,00M DE PROF., PERF. A AR COMPR.</v>
          </cell>
          <cell r="C566" t="str">
            <v>M3</v>
          </cell>
          <cell r="D566">
            <v>47</v>
          </cell>
        </row>
        <row r="567">
          <cell r="A567" t="str">
            <v>03.005.034-0</v>
          </cell>
          <cell r="B567" t="str">
            <v>ESCAVACAO A FOGO EM MAT. DE 3ªCAT., EM TALUDES, VALAS OU CAVAS, ENTRE 6,00 E 7,50M DE PROF., PERF. A AR COMPR.</v>
          </cell>
          <cell r="C567" t="str">
            <v>M3</v>
          </cell>
          <cell r="D567">
            <v>49</v>
          </cell>
        </row>
        <row r="568">
          <cell r="A568" t="str">
            <v>03.005.038-1</v>
          </cell>
          <cell r="B568" t="str">
            <v>ESCAVACAO A FOGO EM MAT. DE 3ªCAT., ROCHA VIVA, A CEU ABERTO, PERF. A AR COMPR.</v>
          </cell>
          <cell r="C568" t="str">
            <v>M3</v>
          </cell>
          <cell r="D568">
            <v>26.1</v>
          </cell>
        </row>
        <row r="569">
          <cell r="A569" t="str">
            <v>03.005.039-0</v>
          </cell>
          <cell r="B569" t="str">
            <v>ESCAVACAO A FOGO EM MAT. DE 2ªCAT., A CEU ABERTO, PERF. A ARCOMPR.</v>
          </cell>
          <cell r="C569" t="str">
            <v>M3</v>
          </cell>
          <cell r="D569">
            <v>20.11</v>
          </cell>
        </row>
        <row r="570">
          <cell r="A570" t="str">
            <v>03.005.040-0</v>
          </cell>
          <cell r="B570" t="str">
            <v>DESMONTE A FOGO DE BL. EM MAT. DE 3ªCAT., ROCHA VIVA, PERF.A AR COMPR., INCL. REDUCAO A PEDRA DE MAO</v>
          </cell>
          <cell r="C570" t="str">
            <v>M3</v>
          </cell>
          <cell r="D570">
            <v>31.6</v>
          </cell>
        </row>
        <row r="571">
          <cell r="A571" t="str">
            <v>03.005.041-0</v>
          </cell>
          <cell r="B571" t="str">
            <v>DESMONTE A FOGO DE BL. EM MAT. DE 2ªCAT., PERF. A AR COMPR.,INCL. REDUCAO A PEDRA DE MAO</v>
          </cell>
          <cell r="C571" t="str">
            <v>M3</v>
          </cell>
          <cell r="D571">
            <v>24.83</v>
          </cell>
        </row>
        <row r="572">
          <cell r="A572" t="str">
            <v>03.005.045-0</v>
          </cell>
          <cell r="B572" t="str">
            <v>DESMONTE A FOGO DE BL. EM MAT. DE 2ªCAT., PERF. A AR COMPR.,REDUCAO A PEDRA DE MAO A AR COMPR., CUNHA E PALMETA</v>
          </cell>
          <cell r="C572" t="str">
            <v>M3</v>
          </cell>
          <cell r="D572">
            <v>47.28</v>
          </cell>
        </row>
        <row r="573">
          <cell r="A573" t="str">
            <v>03.005.046-0</v>
          </cell>
          <cell r="B573" t="str">
            <v>DESMONTE A FOGO DE BL. EM MAT. DE 3ªCAT., PERF. A AR COMPR.,INCL. REDUCAO A PEDRA DE MAO A AR COMPR. E ROMPEDOR</v>
          </cell>
          <cell r="C573" t="str">
            <v>M3</v>
          </cell>
          <cell r="D573">
            <v>78.97</v>
          </cell>
        </row>
        <row r="574">
          <cell r="A574" t="str">
            <v>03.005.999-0</v>
          </cell>
          <cell r="B574" t="str">
            <v>INDICE DA FAMILIA</v>
          </cell>
          <cell r="C574">
            <v>0</v>
          </cell>
          <cell r="D574">
            <v>2022</v>
          </cell>
        </row>
        <row r="575">
          <cell r="A575" t="str">
            <v>03.007.001-0</v>
          </cell>
          <cell r="B575" t="str">
            <v>ESCAVACAO DE CONTORNO DE ABOBODA DE TUNEL, UTILIZ. FOGO CUIDADOSO</v>
          </cell>
          <cell r="C575" t="str">
            <v>M2</v>
          </cell>
          <cell r="D575">
            <v>69.97</v>
          </cell>
        </row>
        <row r="576">
          <cell r="A576" t="str">
            <v>03.007.002-0</v>
          </cell>
          <cell r="B576" t="str">
            <v>ESCAVACAO A FOGO DE GALERIA-PILOTO, EM MAT. DE 3ªCAT., ROCHAVIVA</v>
          </cell>
          <cell r="C576" t="str">
            <v>M3</v>
          </cell>
          <cell r="D576">
            <v>250.79</v>
          </cell>
        </row>
        <row r="577">
          <cell r="A577" t="str">
            <v>03.007.003-0</v>
          </cell>
          <cell r="B577" t="str">
            <v>ESCAVACAO A FOGO EM MAT. DE 3ªCAT., ROCHA VIVA, P/ABERTURA DE TUNEL DE 70,00M2, C/CARREGAMENTO MEC. DO MAT. ESCAVADO</v>
          </cell>
          <cell r="C577" t="str">
            <v>M3</v>
          </cell>
          <cell r="D577">
            <v>86.69</v>
          </cell>
        </row>
        <row r="578">
          <cell r="A578" t="str">
            <v>03.007.004-1</v>
          </cell>
          <cell r="B578" t="str">
            <v>ESCAVACAO A FOGO EM MAT. DE 3ªCAT., ROCHA VIVA, P/ABERTURA DE TUNEL DE 21,00M2, C/RETIRADA MEC. DO MAT. ESCAVADO</v>
          </cell>
          <cell r="C578" t="str">
            <v>M3</v>
          </cell>
          <cell r="D578">
            <v>125.39</v>
          </cell>
        </row>
        <row r="579">
          <cell r="A579" t="str">
            <v>03.007.999-0</v>
          </cell>
          <cell r="B579" t="str">
            <v>INDICE DA FAMILIA</v>
          </cell>
          <cell r="C579">
            <v>0</v>
          </cell>
          <cell r="D579">
            <v>2233</v>
          </cell>
        </row>
        <row r="580">
          <cell r="A580" t="str">
            <v>03.008.010-1</v>
          </cell>
          <cell r="B580" t="str">
            <v>ESCAVACAO EM MAT. DE 2ªCAT., MOLEDO OU ROCHA MUITO DECOMP.,C/EQUIP. A AR COMPR., S/EXPLOSIVOS, ATE 1,50M DE PROF.</v>
          </cell>
          <cell r="C580" t="str">
            <v>M3</v>
          </cell>
          <cell r="D580">
            <v>48.27</v>
          </cell>
        </row>
        <row r="581">
          <cell r="A581" t="str">
            <v>03.008.011-0</v>
          </cell>
          <cell r="B581" t="str">
            <v>ESCAVACAO EM MAT. DE 2ªCAT., MOLEDO OU ROCHA MUITO DECOMP.,C/EQUIP.A AR COMPR.,S/EXPLOSIVOS,ENTRE 1,50 E 3,00M DE PROF.</v>
          </cell>
          <cell r="C581" t="str">
            <v>M3</v>
          </cell>
          <cell r="D581">
            <v>49.71</v>
          </cell>
        </row>
        <row r="582">
          <cell r="A582" t="str">
            <v>03.008.012-0</v>
          </cell>
          <cell r="B582" t="str">
            <v>ESCAVACAO EM MAT. DE 2ªCAT., MOLEDO OU ROCHA MUITO DECOMP.,C/EQUIP.A AR COMPR.,S/EXPLOSIVOS,ENTRE 3,00 E 4,50M DE PROF.</v>
          </cell>
          <cell r="C582" t="str">
            <v>M3</v>
          </cell>
          <cell r="D582">
            <v>51.65</v>
          </cell>
        </row>
        <row r="583">
          <cell r="A583" t="str">
            <v>03.008.0-0</v>
          </cell>
          <cell r="B583" t="str">
            <v>ESCAVACAO EM MAT. DE 2ªCAT., MOLEDO OU ROCHA MUITO DECOMP.,C/EQUIP.A AR COMPR.,S/EXPLOSIVOS,ENTRE 4,50 E 6,00M DE PROF.</v>
          </cell>
          <cell r="C583" t="str">
            <v>M3</v>
          </cell>
          <cell r="D583">
            <v>53.09</v>
          </cell>
        </row>
        <row r="584">
          <cell r="A584" t="str">
            <v>03.008.014-0</v>
          </cell>
          <cell r="B584" t="str">
            <v>ESCAVACAO EM MAT. DE 2ªCAT., MOLEDO OU ROCHA MUITO DECOMP.,C/EQUIP.A AR COMPR.,S/EXPLOSIVOS,ENTRE 6,00 E 7,50M DE PROF.</v>
          </cell>
          <cell r="C584" t="str">
            <v>M3</v>
          </cell>
          <cell r="D584">
            <v>55.51</v>
          </cell>
        </row>
        <row r="585">
          <cell r="A585" t="str">
            <v>03.008.020-1</v>
          </cell>
          <cell r="B585" t="str">
            <v>ESCAVACAO EM MAT. DE 2ªCAT., MOLEDO OU ROCHA DECOMP., C/EQUIP. A AR COMPR., S/EXPLOSIVOS, ATE 1,50M DE PROF.</v>
          </cell>
          <cell r="C585" t="str">
            <v>M3</v>
          </cell>
          <cell r="D585">
            <v>147.53</v>
          </cell>
        </row>
        <row r="586">
          <cell r="A586" t="str">
            <v>03.008.021-0</v>
          </cell>
          <cell r="B586" t="str">
            <v>ESCAVACAO EM MAT. DE 2ªCAT., MOLEDO OU ROCHA DECOMP., C/EQUIP. A AR COMPR., S/EXPLOSIVOS, ENTRE 1,50 E 3,00M DE PROF.</v>
          </cell>
          <cell r="C586" t="str">
            <v>M3</v>
          </cell>
          <cell r="D586">
            <v>151.96</v>
          </cell>
        </row>
        <row r="587">
          <cell r="A587" t="str">
            <v>03.008.022-0</v>
          </cell>
          <cell r="B587" t="str">
            <v>ESCAVACAO EM MAT. DE 2ªCAT., MOLEDO OU ROCHA DECOMP., C/EQUIP. A AR COMPR., S/EXPLOSIVOS, ENTRE 3,00 E 4,50M DE PROF.</v>
          </cell>
          <cell r="C587" t="str">
            <v>M3</v>
          </cell>
          <cell r="D587">
            <v>157.86000000000001</v>
          </cell>
        </row>
        <row r="588">
          <cell r="A588" t="str">
            <v>03.008.023-0</v>
          </cell>
          <cell r="B588" t="str">
            <v>ESCAVACAO EM MAT. DE 2ªCAT., MOLEDO OU ROCHA DECOMP., C/EQUIP. A AR COMPR., S/EXPLOSIVOS, ENTRE 4,50 E 6,00M DE PROF.</v>
          </cell>
          <cell r="C588" t="str">
            <v>M3</v>
          </cell>
          <cell r="D588">
            <v>162.29</v>
          </cell>
        </row>
        <row r="589">
          <cell r="A589" t="str">
            <v>03.008.024-0</v>
          </cell>
          <cell r="B589" t="str">
            <v>ESCAVACAO EM MAT. DE 2ªCAT., MOLEDO OU ROCHA DECOMP., C/EQUIP. A AR COMPR., S/EXPLOSIVO, ENTRE 6,00 E 7,50M DE PROF.</v>
          </cell>
          <cell r="C589" t="str">
            <v>M3</v>
          </cell>
          <cell r="D589">
            <v>169.66</v>
          </cell>
        </row>
        <row r="590">
          <cell r="A590" t="str">
            <v>03.008.050-1</v>
          </cell>
          <cell r="B590" t="str">
            <v>ESCAVACAO EM MAT. DE 3ªCAT., ROCHA SA FRATURADA, C/EQUIP. AAR COMPR. E ENCUNHAMENTO, S/EXPLOSIVOS, ATE 1,50M PROF.</v>
          </cell>
          <cell r="C590" t="str">
            <v>M3</v>
          </cell>
          <cell r="D590">
            <v>180.91</v>
          </cell>
        </row>
        <row r="591">
          <cell r="A591" t="str">
            <v>03.008.051-0</v>
          </cell>
          <cell r="B591" t="str">
            <v>ESCAVACAO EM MAT.DE 3ªCAT.,ROCHA SA FRATURADA,C/EQUIP.A AR COMPR.E ENCUNHAMENTO,S/EXPLOSIVOS,ENTRE 1,50 E 3,00M DE PROF.</v>
          </cell>
          <cell r="C591" t="str">
            <v>M3</v>
          </cell>
          <cell r="D591">
            <v>186.34</v>
          </cell>
        </row>
        <row r="592">
          <cell r="A592" t="str">
            <v>03.008.052-0</v>
          </cell>
          <cell r="B592" t="str">
            <v>ESCAVACAO EM MAT.DE 3ªCAT.,ROCHA SA FRATURADA,C/EQUIP.A AR COMPR.E ENCUNHAMENTO,C/EXPLOSIVOS,ENTRE 3,00 E 4,50M DE PROF.</v>
          </cell>
          <cell r="C592" t="str">
            <v>M3</v>
          </cell>
          <cell r="D592">
            <v>193.58</v>
          </cell>
        </row>
        <row r="593">
          <cell r="A593" t="str">
            <v>03.008.053-0</v>
          </cell>
          <cell r="B593" t="str">
            <v>ESCAVACAO EM MAT.DE 3ªCAT.,ROCHA SA FRATURADA,C/EQUIP.A AR COMPR.E ENCUNHAMENTO,S/EXPLOSIVOS,ENTRE 4,50 E 6,00M DE PROF.</v>
          </cell>
          <cell r="C593" t="str">
            <v>M3</v>
          </cell>
          <cell r="D593">
            <v>199</v>
          </cell>
        </row>
        <row r="594">
          <cell r="A594" t="str">
            <v>03.008.054-0</v>
          </cell>
          <cell r="B594" t="str">
            <v>ESCAVACAO EM MAT.DE 3ªCAT.,ROCHA SA FRATURADA,C/EQUIP.A AR COMPR.E ENCUNHAMENTO,S/EXPLOSIVOS,ENTRE 6,00 E 7,50M DE PROF.</v>
          </cell>
          <cell r="C594" t="str">
            <v>M3</v>
          </cell>
          <cell r="D594">
            <v>208.05</v>
          </cell>
        </row>
        <row r="595">
          <cell r="A595" t="str">
            <v>03.008.060-1</v>
          </cell>
          <cell r="B595" t="str">
            <v>ESCAVACAO EM MAT. DE 3ªCAT., ROCHA VIVA, C/EQUIP. A AR COMPR. SERRACAO C/BROCAS E ENCUNHAMENTO, ATE 1,50M DE PROF.</v>
          </cell>
          <cell r="C595" t="str">
            <v>M3</v>
          </cell>
          <cell r="D595">
            <v>431.93</v>
          </cell>
        </row>
        <row r="596">
          <cell r="A596" t="str">
            <v>03.008.061-0</v>
          </cell>
          <cell r="B596" t="str">
            <v>ESCAVACAO EM MAT. DE 3ªCAT.,ROCHA VIVA,C/EQUIP.A AR COMPR.,SERRACAO C/BROCAS E ENCUNHAMENTO, ENTRE 1,50 E 3,00M DE PROF.</v>
          </cell>
          <cell r="C596" t="str">
            <v>M3</v>
          </cell>
          <cell r="D596">
            <v>444.89</v>
          </cell>
        </row>
        <row r="597">
          <cell r="A597" t="str">
            <v>03.008.062-0</v>
          </cell>
          <cell r="B597" t="str">
            <v>ESCAVACAO EM MAT. DE 3ªCAT.,ROCHA VIVA,C/EQUIP.A AR COMPR.,SERRACAO C/BROCAS E ENCUNHAMENTO, ENTRE 3,00 E 4,50M DE PROF.</v>
          </cell>
          <cell r="C597" t="str">
            <v>M3</v>
          </cell>
          <cell r="D597">
            <v>462.16</v>
          </cell>
        </row>
        <row r="598">
          <cell r="A598" t="str">
            <v>03.008.063-0</v>
          </cell>
          <cell r="B598" t="str">
            <v>ESCAVACAO EM MAT. DE 3ªCAT.,ROCHA VIVA,C/EQUIP.A AR COMPR.,SERRACAO C/BROCAS E ENCUNHAMENTO, ENTRE 4,50 E 6,00M DE PROF.</v>
          </cell>
          <cell r="C598" t="str">
            <v>M3</v>
          </cell>
          <cell r="D598">
            <v>475.12</v>
          </cell>
        </row>
        <row r="599">
          <cell r="A599" t="str">
            <v>03.008.064-0</v>
          </cell>
          <cell r="B599" t="str">
            <v>ESCAVACAO EM MAT. DE 3ªCAT., ROCHA VIVA,C/EQUIP.A AR COMPR.,SERRACAO C/BROCAS E ENCUNHAMENTO,ENTRE 6,00 E 7,50M DE PROF.</v>
          </cell>
          <cell r="C599" t="str">
            <v>M3</v>
          </cell>
          <cell r="D599">
            <v>496.72</v>
          </cell>
        </row>
        <row r="600">
          <cell r="A600" t="str">
            <v>03.008.080-1</v>
          </cell>
          <cell r="B600" t="str">
            <v>ESCAVACAO EM MAT. DE 3ªCAT., ROCHA SA FRATURADA, C/EQUIP. AAR COMPR., A CEU ABERTO, S/EXPLOSIVOS</v>
          </cell>
          <cell r="C600" t="str">
            <v>M3</v>
          </cell>
          <cell r="D600">
            <v>108.55</v>
          </cell>
        </row>
        <row r="601">
          <cell r="A601" t="str">
            <v>03.008.085-0</v>
          </cell>
          <cell r="B601" t="str">
            <v>ESCAVACAO EM MAT. DE 3ªCAT., ROCHA VIVA, C/EQUIP. A AR COMPR., A CEU ABERTO, S/EXPLOSIVOS</v>
          </cell>
          <cell r="C601" t="str">
            <v>M3</v>
          </cell>
          <cell r="D601">
            <v>302.35000000000002</v>
          </cell>
        </row>
        <row r="602">
          <cell r="A602" t="str">
            <v>03.008.090-1</v>
          </cell>
          <cell r="B602" t="str">
            <v>ESCAVACAO EM MAT. DE 2ªCAT., MOLEDO OU ROCHA MUITO DECOMP.,C/EQUIP. A AR COMPR., A CEU ABERTO, S/EXPLOSIVOS</v>
          </cell>
          <cell r="C602" t="str">
            <v>M3</v>
          </cell>
          <cell r="D602">
            <v>28.96</v>
          </cell>
        </row>
        <row r="603">
          <cell r="A603" t="str">
            <v>03.008.095-0</v>
          </cell>
          <cell r="B603" t="str">
            <v>ESCAVACAO EM MAT. DE 2ªCAT., MOLEDO OU ROCHA DECOMP., C/EQUIP. A AR COMPR., A CEU ABERTO, S/EXPLOSIVOS</v>
          </cell>
          <cell r="C603" t="str">
            <v>M3</v>
          </cell>
          <cell r="D603">
            <v>95.89</v>
          </cell>
        </row>
        <row r="604">
          <cell r="A604" t="str">
            <v>03.008.120-1</v>
          </cell>
          <cell r="B604" t="str">
            <v>DESMONTE DE BL. EM MAT. DE 3ªCAT., ROCHA VIVA, C/EQUIP. A ARCOMPR., VOLUME ATE 1,00M3, S/UTILIZACAO DE EXPLOSIVOS</v>
          </cell>
          <cell r="C604" t="str">
            <v>M3</v>
          </cell>
          <cell r="D604">
            <v>2.98</v>
          </cell>
        </row>
        <row r="605">
          <cell r="A605" t="str">
            <v>03.008.125-1</v>
          </cell>
          <cell r="B605" t="str">
            <v>DESMONTE DE BL. EM MAT. DE 2ªCAT., C/ROMPEDOR A AR COMPR., S/EXPLOSIVOS</v>
          </cell>
          <cell r="C605" t="str">
            <v>M3</v>
          </cell>
          <cell r="D605">
            <v>54.52</v>
          </cell>
        </row>
        <row r="606">
          <cell r="A606" t="str">
            <v>03.008.150-1</v>
          </cell>
          <cell r="B606" t="str">
            <v>SERRACAO CONTINUA EM MAT. DE 3ªCAT., ROCHA VIVA, P/IMPEDIR PROPAGACAO DE VIBRACOES DA ESCAV. A FOGO</v>
          </cell>
          <cell r="C606" t="str">
            <v>M2</v>
          </cell>
          <cell r="D606">
            <v>189.66</v>
          </cell>
        </row>
        <row r="607">
          <cell r="A607" t="str">
            <v>03.008.999-0</v>
          </cell>
          <cell r="B607" t="str">
            <v>INDICE 03.008.ESCAVACAO COM EQUIPAMENTO AR COMPRIMIDO</v>
          </cell>
          <cell r="C607">
            <v>0</v>
          </cell>
          <cell r="D607">
            <v>1827</v>
          </cell>
        </row>
        <row r="608">
          <cell r="A608" t="str">
            <v>03.009.002-1</v>
          </cell>
          <cell r="B608" t="str">
            <v>COMPACTACAO DE ATERRO EM CAMADAS DE 15CM C/MACO</v>
          </cell>
          <cell r="C608" t="str">
            <v>M3</v>
          </cell>
          <cell r="D608">
            <v>12.11</v>
          </cell>
        </row>
        <row r="609">
          <cell r="A609" t="str">
            <v>03.009.003-0</v>
          </cell>
          <cell r="B609" t="str">
            <v>COMPACTACAO DE ATERRO EM CAMADAS DE 20CM</v>
          </cell>
          <cell r="C609" t="str">
            <v>M3</v>
          </cell>
          <cell r="D609">
            <v>10.81</v>
          </cell>
        </row>
        <row r="610">
          <cell r="A610" t="str">
            <v>03.009.004-0</v>
          </cell>
          <cell r="B610" t="str">
            <v>ATERRO EM MAT. DE 1ªCAT., COMPACTADO EM CAMADAS DE 20 A 80CM, P/SUPORTE DE CAMADA DE CONCR.</v>
          </cell>
          <cell r="C610" t="str">
            <v>M3</v>
          </cell>
          <cell r="D610">
            <v>19.46</v>
          </cell>
        </row>
        <row r="611">
          <cell r="A611" t="str">
            <v>03.009.005-0</v>
          </cell>
          <cell r="B611" t="str">
            <v>ATERRO EM MAT. DE 1ªCAT., COMPACT. MANUAL EM CAMADAS DE 20CM, DE MAT. APILOADO, DE JAZIDAS ATE 1KM</v>
          </cell>
          <cell r="C611" t="str">
            <v>M3</v>
          </cell>
          <cell r="D611">
            <v>35.78</v>
          </cell>
        </row>
        <row r="612">
          <cell r="A612" t="str">
            <v>03.009.006-0</v>
          </cell>
          <cell r="B612" t="str">
            <v>ATERRO EM MAT. DE 1ªCAT., COMPACT. MANUAL EM CAMADAS DE 20CM, DE MAT. APILOADO, DE JAZIDAS ATE 2KM</v>
          </cell>
          <cell r="C612" t="str">
            <v>M3</v>
          </cell>
          <cell r="D612">
            <v>36.869999999999997</v>
          </cell>
        </row>
        <row r="613">
          <cell r="A613" t="str">
            <v>03.009.007-0</v>
          </cell>
          <cell r="B613" t="str">
            <v>ATERRO EM MAT. DE 1ªCAT., COMPACT. MANUAL EM CAMADAS DE 20CM, DE MAT. APILOADO, DE JAZIDAS ATE 3KM</v>
          </cell>
          <cell r="C613" t="str">
            <v>M3</v>
          </cell>
          <cell r="D613">
            <v>37.92</v>
          </cell>
        </row>
        <row r="614">
          <cell r="A614" t="str">
            <v>03.009.008-0</v>
          </cell>
          <cell r="B614" t="str">
            <v>ATERRO EM MAT. DE 1ªCAT., COMPACT. MANUAL EM CAMADAS DE 20CM, DE MAT. APILOADO, DE JAZIDAS ATE 4KM</v>
          </cell>
          <cell r="C614" t="str">
            <v>M3</v>
          </cell>
          <cell r="D614">
            <v>39.020000000000003</v>
          </cell>
        </row>
        <row r="615">
          <cell r="A615" t="str">
            <v>03.009.009-0</v>
          </cell>
          <cell r="B615" t="str">
            <v>ATERRO EM MAT. DE 1ªCAT., COMPACT. MANUAL EM CAMADAS DE 20CM, DE MAT. APILOADO, DE JAZIDAS ATE 5KM</v>
          </cell>
          <cell r="C615" t="str">
            <v>M3</v>
          </cell>
          <cell r="D615">
            <v>39.71</v>
          </cell>
        </row>
        <row r="616">
          <cell r="A616" t="str">
            <v>03.009.010-0</v>
          </cell>
          <cell r="B616" t="str">
            <v>COMPACTACAO EM MAT. DE 1ªCAT., ESPALHAMENTO E SOCAMENTO MANUAL EM CAMADAS DE 30CM DE MAT. APILOADO</v>
          </cell>
          <cell r="C616" t="str">
            <v>M3</v>
          </cell>
          <cell r="D616">
            <v>11.4</v>
          </cell>
        </row>
        <row r="617">
          <cell r="A617" t="str">
            <v>03.009.999-0</v>
          </cell>
          <cell r="B617" t="str">
            <v>INDICE 03.009.ATERRO DE COMPACTACAO MANUAL.</v>
          </cell>
          <cell r="C617">
            <v>0</v>
          </cell>
          <cell r="D617">
            <v>2164</v>
          </cell>
        </row>
        <row r="618">
          <cell r="A618" t="str">
            <v>03.010.001-0</v>
          </cell>
          <cell r="B618" t="str">
            <v>retro</v>
          </cell>
          <cell r="C618" t="str">
            <v>M3</v>
          </cell>
          <cell r="D618">
            <v>3.02</v>
          </cell>
        </row>
        <row r="619">
          <cell r="A619" t="str">
            <v>03.010.002-0</v>
          </cell>
          <cell r="B619" t="str">
            <v>ESCAVACAO, CARGA E DESC. MEC. DE MAT. DE 1ªCAT., NO VOLUME NECESSARIO P/ 1,00M3, COMPACTADO A 90%, INCL. TRANSP. A 1KM</v>
          </cell>
          <cell r="C619" t="str">
            <v>M3</v>
          </cell>
          <cell r="D619">
            <v>6.9</v>
          </cell>
        </row>
        <row r="620">
          <cell r="A620" t="str">
            <v>03.010.003-0</v>
          </cell>
          <cell r="B620" t="str">
            <v>ESCAVACAO, CARGA E DESC. MEC. DE MAT. DE 1ªCAT., NO VOLUME NECESSARIO P/ 1,00M3, COMPACTADO A 90%, INCL. TRANSP. A 2KM</v>
          </cell>
          <cell r="C620" t="str">
            <v>M3</v>
          </cell>
          <cell r="D620">
            <v>7.54</v>
          </cell>
        </row>
        <row r="621">
          <cell r="A621" t="str">
            <v>03.010.004-0</v>
          </cell>
          <cell r="B621" t="str">
            <v>ESCAVACAO, CARGA E DESC. MEC. DE MAT. DE 1ªCAT., NO VOLUME NECESSARIO P/ 1,00M3, COMPACTADO A 90%, INCL. TRANSP. A 3KM</v>
          </cell>
          <cell r="C621" t="str">
            <v>M3</v>
          </cell>
          <cell r="D621">
            <v>8.32</v>
          </cell>
        </row>
        <row r="622">
          <cell r="A622" t="str">
            <v>03.010.005-0</v>
          </cell>
          <cell r="B622" t="str">
            <v>ESCAVACAO, CARGA E DESC. MEC. DE MAT. DE 1ªCAT., NO VOLUME NECESSARIO P/ 1,00M3, COMPACTADO A 90%, INCL. TRANSP. A 4KM</v>
          </cell>
          <cell r="C622" t="str">
            <v>M3</v>
          </cell>
          <cell r="D622">
            <v>9</v>
          </cell>
        </row>
        <row r="623">
          <cell r="A623" t="str">
            <v>03.010.006-0</v>
          </cell>
          <cell r="B623" t="str">
            <v>ESCAVACAO, CARGA E DESC. MEC. DE MAT. DE 1ªCAT., NO VOLUME NECESSARIO P/ 1,00M3, COMPACTADO A 90%, INCL. TRANSP. A 5KM</v>
          </cell>
          <cell r="C623" t="str">
            <v>M3</v>
          </cell>
          <cell r="D623">
            <v>9.82</v>
          </cell>
        </row>
        <row r="624">
          <cell r="A624" t="str">
            <v>03.010.007-0</v>
          </cell>
          <cell r="B624" t="str">
            <v>ESCAVACAO, CARGA E DESC. MEC. DE MAT. DE 1ªCAT., NO VOLUME NECESSARIO P/ 1,00M3, COMPACTADO A 90%, INCL. TRANSP. A 10KM</v>
          </cell>
          <cell r="C624" t="str">
            <v>M3</v>
          </cell>
          <cell r="D624">
            <v>0.61</v>
          </cell>
        </row>
        <row r="625">
          <cell r="A625" t="str">
            <v>03.010.008-0</v>
          </cell>
          <cell r="B625" t="str">
            <v>COMPACTACAO DE ATERRO, EM CAMADAS DE 30CM, UTILIZ. COMPACTADOR PNEUMATICO, INCL. COMPRESSOR</v>
          </cell>
          <cell r="C625" t="str">
            <v>M3</v>
          </cell>
          <cell r="D625">
            <v>9.5</v>
          </cell>
        </row>
        <row r="626">
          <cell r="A626" t="str">
            <v>03.010.009-0</v>
          </cell>
          <cell r="B626" t="str">
            <v>COMPACTACAO DE ATERRO, EM CAMADAS DE 20CM, UTILIZ. COMPACTADOR, INCL. COMPRESSOR</v>
          </cell>
          <cell r="C626" t="str">
            <v>M3</v>
          </cell>
          <cell r="D626">
            <v>12.18</v>
          </cell>
        </row>
        <row r="627">
          <cell r="A627" t="str">
            <v>03.010.012-0</v>
          </cell>
          <cell r="B627" t="str">
            <v>ATERRO COMPACTADO A 95%, EM CAMADAS DE 20CM DE MAT. SOLTO, EM TER. DE BOA RESISTENCIA</v>
          </cell>
          <cell r="C627" t="str">
            <v>M3</v>
          </cell>
          <cell r="D627">
            <v>6.37</v>
          </cell>
        </row>
        <row r="628">
          <cell r="A628" t="str">
            <v>03.010.0-0</v>
          </cell>
          <cell r="B628" t="str">
            <v>ATERRO COMPACTADO A 95%, EM CAMADAS DE 20CM DE MAT. SOLTO, EM TER. DE BAIXA RESISTENCIA (ARGILA MOLE)</v>
          </cell>
          <cell r="C628" t="str">
            <v>M3</v>
          </cell>
          <cell r="D628">
            <v>8.4700000000000006</v>
          </cell>
        </row>
        <row r="629">
          <cell r="A629" t="str">
            <v>03.010.999-0</v>
          </cell>
          <cell r="B629" t="str">
            <v>INDICE 03.010.ATERRO E COMPACTACAO MECANICA</v>
          </cell>
          <cell r="C629">
            <v>0</v>
          </cell>
          <cell r="D629">
            <v>1950</v>
          </cell>
        </row>
        <row r="630">
          <cell r="A630" t="str">
            <v>03.011.015-1</v>
          </cell>
          <cell r="B630" t="str">
            <v>REATERRO DE VALA/CAVA UTILIZ. VIBRO COMPACTADOR PORTATIL</v>
          </cell>
          <cell r="C630" t="str">
            <v>M3</v>
          </cell>
          <cell r="D630">
            <v>6</v>
          </cell>
        </row>
        <row r="631">
          <cell r="A631" t="str">
            <v>03.011.999-0</v>
          </cell>
          <cell r="B631" t="str">
            <v>INDICE DA FAMILIA</v>
          </cell>
          <cell r="C631">
            <v>0</v>
          </cell>
          <cell r="D631">
            <v>2317</v>
          </cell>
        </row>
        <row r="632">
          <cell r="A632" t="str">
            <v>03.012.010-0</v>
          </cell>
          <cell r="B632" t="str">
            <v>REATERRO DE VALA/CAVA C/TRATOR C/POTENCIA EM TORNO DE 200CV</v>
          </cell>
          <cell r="C632" t="str">
            <v>M3</v>
          </cell>
          <cell r="D632">
            <v>1.24</v>
          </cell>
        </row>
        <row r="633">
          <cell r="A633" t="str">
            <v>03.012.999-0</v>
          </cell>
          <cell r="B633" t="str">
            <v>INDICE DA FAMILIA</v>
          </cell>
          <cell r="C633">
            <v>0</v>
          </cell>
          <cell r="D633">
            <v>2059</v>
          </cell>
        </row>
        <row r="634">
          <cell r="A634" t="str">
            <v>03.013.001-1</v>
          </cell>
          <cell r="B634" t="str">
            <v>REATERRO DE VALA/CAVA COMPACTADA A MACO EM CAMADAS DE 30CM</v>
          </cell>
          <cell r="C634" t="str">
            <v>M3</v>
          </cell>
          <cell r="D634">
            <v>9.08</v>
          </cell>
        </row>
        <row r="635">
          <cell r="A635" t="str">
            <v>03.013.005-0</v>
          </cell>
          <cell r="B635" t="str">
            <v>REATERRO DE VALA/CAVA COMPACTADA A MACO, EM CAMADAS DE 20CM DE ESP., EM BECOS DE ATE 2,50M DE LARG., EM FAVELAS</v>
          </cell>
          <cell r="C635" t="str">
            <v>M3</v>
          </cell>
          <cell r="D635">
            <v>12.97</v>
          </cell>
        </row>
        <row r="636">
          <cell r="A636" t="str">
            <v>03.013.006-0</v>
          </cell>
          <cell r="B636" t="str">
            <v>REATERRO DE VALA/CAVA COMPACTADA A MACO, EM CAMADAS DE 30CMDE ESP., EM BECOS DE ATE 2,50M DE LARG., EM FAVELAS</v>
          </cell>
          <cell r="C636" t="str">
            <v>M3</v>
          </cell>
          <cell r="D636">
            <v>10.9</v>
          </cell>
        </row>
        <row r="637">
          <cell r="A637" t="str">
            <v>03.0.999-0</v>
          </cell>
          <cell r="B637" t="str">
            <v>FAMILIA 03.0</v>
          </cell>
          <cell r="C637">
            <v>0</v>
          </cell>
          <cell r="D637">
            <v>2382</v>
          </cell>
        </row>
        <row r="638">
          <cell r="A638" t="str">
            <v>03.014.005-0</v>
          </cell>
          <cell r="B638" t="str">
            <v>FAMILIA 03.0</v>
          </cell>
          <cell r="C638">
            <v>0</v>
          </cell>
          <cell r="D638">
            <v>3.81</v>
          </cell>
        </row>
        <row r="639">
          <cell r="A639" t="str">
            <v>03.014.999-0</v>
          </cell>
          <cell r="B639" t="str">
            <v>FAMILIA 03.0</v>
          </cell>
          <cell r="C639">
            <v>0</v>
          </cell>
          <cell r="D639">
            <v>1616</v>
          </cell>
        </row>
        <row r="640">
          <cell r="A640" t="str">
            <v>03.015.010-0</v>
          </cell>
          <cell r="B640" t="str">
            <v>REATERRO DE VALA/CAVA C/PO-DE-PEDRA</v>
          </cell>
          <cell r="C640" t="str">
            <v>M3</v>
          </cell>
          <cell r="D640">
            <v>35.770000000000003</v>
          </cell>
        </row>
        <row r="641">
          <cell r="A641" t="str">
            <v>03.015.015-0</v>
          </cell>
          <cell r="B641" t="str">
            <v>REATERRO DE VALAS/CAVAS C/PO-DE-PEDRA, INCL. MAT. E COMPACT., EM BECOS DE ATE 2,50M DE LARG., EM FAVELAS</v>
          </cell>
          <cell r="C641" t="str">
            <v>M3</v>
          </cell>
          <cell r="D641">
            <v>38.450000000000003</v>
          </cell>
        </row>
        <row r="642">
          <cell r="A642" t="str">
            <v>03.015.999-0</v>
          </cell>
          <cell r="B642" t="str">
            <v>FAMILIA 03.015</v>
          </cell>
          <cell r="C642">
            <v>0</v>
          </cell>
          <cell r="D642">
            <v>1661</v>
          </cell>
        </row>
        <row r="643">
          <cell r="A643" t="str">
            <v>03.016.001-0</v>
          </cell>
          <cell r="B643" t="str">
            <v>UNIDADE DE REF. P/SERV. DE ESCAV. MEC.</v>
          </cell>
          <cell r="C643" t="str">
            <v>UR</v>
          </cell>
          <cell r="D643">
            <v>154.11000000000001</v>
          </cell>
        </row>
        <row r="644">
          <cell r="A644" t="str">
            <v>03.016.005-1</v>
          </cell>
          <cell r="B644" t="str">
            <v>ESCAVACAO MEC. DE VALA NAO ESCORADA, EM MAT. DE 1ªCAT. C/REDUTOR DE PRODUT., ATE 1,50M DE PROF., C/RETRO-ESCAVADEIRA</v>
          </cell>
          <cell r="C644" t="str">
            <v>M3</v>
          </cell>
          <cell r="D644">
            <v>7.69</v>
          </cell>
        </row>
        <row r="645">
          <cell r="A645" t="str">
            <v>03.016.010-1</v>
          </cell>
          <cell r="B645" t="str">
            <v>ESCAVACAO MEC.DE VALA NAO ESCORADA,EM MAT. DE 1ªCAT.C/REDUTOR DE PRODUT.,ENTRE 1,50 E 3,00M DE PROF.,C/RETRO-ESCAVADEIRA</v>
          </cell>
          <cell r="C645" t="str">
            <v>M3</v>
          </cell>
          <cell r="D645">
            <v>9.35</v>
          </cell>
        </row>
        <row r="646">
          <cell r="A646" t="str">
            <v>03.016.015-1</v>
          </cell>
          <cell r="B646" t="str">
            <v>ESCAVACAO MEC. DE VALA NAO ESCORADA, EM MAT. DE 1ªCAT. ATE 1,50M DE PROF., C/RETRO-ESCAVADEIRA</v>
          </cell>
          <cell r="C646" t="str">
            <v>M3</v>
          </cell>
          <cell r="D646">
            <v>3.04</v>
          </cell>
        </row>
        <row r="647">
          <cell r="A647" t="str">
            <v>03.016.018-1</v>
          </cell>
          <cell r="B647" t="str">
            <v>ESCAVACAO MEC. DE VALA NAO ESCORADA, EM MAT. DE 1ªCAT., ENTRE 1,50 E 3,00M DE PROF., C/RETRO-ESCAVADEIRA</v>
          </cell>
          <cell r="C647" t="str">
            <v>M3</v>
          </cell>
          <cell r="D647">
            <v>3.68</v>
          </cell>
        </row>
        <row r="648">
          <cell r="A648" t="str">
            <v>03.016.020-1</v>
          </cell>
          <cell r="B648" t="str">
            <v>ESCAVACAO MEC. DE VALA ESCORADA, EM MAT. DE 1ªCAT., C/REDUTOR DE PRODUT., ATE 1,50M DE PROF., C/RETRO-ESCAVADEIRA</v>
          </cell>
          <cell r="C648" t="str">
            <v>M3</v>
          </cell>
          <cell r="D648">
            <v>9.42</v>
          </cell>
        </row>
        <row r="649">
          <cell r="A649" t="str">
            <v>03.016.025-1</v>
          </cell>
          <cell r="B649" t="str">
            <v>ESCAVACAO DE VALA ESCORADA, EM MAT. DE 1ªCAT., C/REDUTOR DEPRODUT., ENTRE 1,50 E 3,00M DE PROF., C/RETRO-ESCAVADEIRA</v>
          </cell>
          <cell r="C649" t="str">
            <v>M3</v>
          </cell>
          <cell r="D649">
            <v>12.09</v>
          </cell>
        </row>
        <row r="650">
          <cell r="A650" t="str">
            <v>03.016.050-1</v>
          </cell>
          <cell r="B650" t="str">
            <v>ESCAVACAO MEC. DE VALA ESCORADA, EM MAT. DE 1ªCAT., ATE 1,50M DE PROF., C/RETRO-ESCAVADEIRA</v>
          </cell>
          <cell r="C650" t="str">
            <v>M3</v>
          </cell>
          <cell r="D650">
            <v>3.54</v>
          </cell>
        </row>
        <row r="651">
          <cell r="A651" t="str">
            <v>03.016.055-1</v>
          </cell>
          <cell r="B651" t="str">
            <v>ESCAVACAO MEC. DE VALA ESCORADA, EM MAT. DE 1ªCAT., ENTRE 1,50 E 3,00M DE PROF., C/RETRO-ESCAVADEIRA</v>
          </cell>
          <cell r="C651" t="str">
            <v>M3</v>
          </cell>
          <cell r="D651">
            <v>4.51</v>
          </cell>
        </row>
        <row r="652">
          <cell r="A652" t="str">
            <v>03.016.999-0</v>
          </cell>
          <cell r="B652" t="str">
            <v>FAMILIA 03.016</v>
          </cell>
          <cell r="C652">
            <v>0</v>
          </cell>
          <cell r="D652">
            <v>2082</v>
          </cell>
        </row>
        <row r="653">
          <cell r="A653" t="str">
            <v>03.020.030-1</v>
          </cell>
          <cell r="B653" t="str">
            <v>ESCAVACAO MEC. DE VALA NAO ESCORADA, EM MAT. DE 1ªCAT., C/REDUTOR DE PRODUT., ATE 1,50M DE PROF., C/ESCAVADEIRA HIDR.</v>
          </cell>
          <cell r="C653" t="str">
            <v>M3</v>
          </cell>
          <cell r="D653">
            <v>7.24</v>
          </cell>
        </row>
        <row r="654">
          <cell r="A654" t="str">
            <v>03.020.035-1</v>
          </cell>
          <cell r="B654" t="str">
            <v>ESCAVACAO MEC.DE VALA NAO ESCORADA,EM MAT.DE 1ªCAT.,C/REDUTOR DE PRODUT.,ENTRE 1,50 E 3,00M DE PROF.,C/ESCAVADEIRA HIDR.</v>
          </cell>
          <cell r="C654" t="str">
            <v>M3</v>
          </cell>
          <cell r="D654">
            <v>8.3000000000000007</v>
          </cell>
        </row>
        <row r="655">
          <cell r="A655" t="str">
            <v>03.020.040-1</v>
          </cell>
          <cell r="B655" t="str">
            <v>ESCAVACAO MEC.DE VALA NAO ESCORADA,EM MAT.DE 1ªCAT.,C/REDUTOR DE PRODUT.,ENTRE 3,00 E 4,50M DE PROF.,C/ESCAVADEIRA HIDR.</v>
          </cell>
          <cell r="C655" t="str">
            <v>M3</v>
          </cell>
          <cell r="D655">
            <v>9.6199999999999992</v>
          </cell>
        </row>
        <row r="656">
          <cell r="A656" t="str">
            <v>03.020.045-1</v>
          </cell>
          <cell r="B656" t="str">
            <v>ESCAVACAO MEC.DE VALA NAO ESCORADA,EM MAT.DE 1ªCAT.,C/REDUTOR DE PRODUT.,ENTRE 4,50 E 6,00M DE PROF.,C/ESCAVADEIRA HIDR.</v>
          </cell>
          <cell r="C656" t="str">
            <v>M3</v>
          </cell>
          <cell r="D656">
            <v>11.98</v>
          </cell>
        </row>
        <row r="657">
          <cell r="A657" t="str">
            <v>03.020.050-1</v>
          </cell>
          <cell r="B657" t="str">
            <v>ESCAVACAO MEC. DE VALA NAO ESCORADA, EM MAT. DE 1ªCAT., ATE1,50M DE PROF., C/ESCAVADEIRA HIDR.</v>
          </cell>
          <cell r="C657" t="str">
            <v>M3</v>
          </cell>
          <cell r="D657">
            <v>2.8</v>
          </cell>
        </row>
        <row r="658">
          <cell r="A658" t="str">
            <v>03.020.052-1</v>
          </cell>
          <cell r="B658" t="str">
            <v>ESCAVACAO MEC. DE VALA NAO ESCORADA, EM MAT. DE 1ªCAT., ENTRE 1,50 E 3,00 DE PROF., C/ESCAVADEIRA HIDR.</v>
          </cell>
          <cell r="C658" t="str">
            <v>M3</v>
          </cell>
          <cell r="D658">
            <v>3.18</v>
          </cell>
        </row>
        <row r="659">
          <cell r="A659" t="str">
            <v>03.020.055-1</v>
          </cell>
          <cell r="B659" t="str">
            <v>ESCAVACAO MEC. DE VALA NAO ESCORADA, EM MAT. DE 1ªCAT., ENTRE 3,00 E 4,50M DE PROF., C/ESCAVADEIRA HIDR.</v>
          </cell>
          <cell r="C659" t="str">
            <v>M3</v>
          </cell>
          <cell r="D659">
            <v>3.99</v>
          </cell>
        </row>
        <row r="660">
          <cell r="A660" t="str">
            <v>03.020.057-1</v>
          </cell>
          <cell r="B660" t="str">
            <v>ESCAVACAO MEC. DE VALA NAO ESCORADA, EM MAT. DE 1ªCAT., ENTRE 4,50 E 6,00M DE PROF., C/ESCAVADEIRA HIDR.</v>
          </cell>
          <cell r="C660" t="str">
            <v>M3</v>
          </cell>
          <cell r="D660">
            <v>4.88</v>
          </cell>
        </row>
        <row r="661">
          <cell r="A661" t="str">
            <v>03.020.060-1</v>
          </cell>
          <cell r="B661" t="str">
            <v>ESCAVACAO MEC. DE VALA ESCORADA, EM MAT. DE 1ªCAT., C/REDUTOR DE PRODUT., ATE 1,50M DE PROF., C/ESCAVADEIRA HIDR.</v>
          </cell>
          <cell r="C661" t="str">
            <v>M3</v>
          </cell>
          <cell r="D661">
            <v>8.85</v>
          </cell>
        </row>
        <row r="662">
          <cell r="A662" t="str">
            <v>03.020.065-1</v>
          </cell>
          <cell r="B662" t="str">
            <v>ESCAVACAO MEC.DE VALA ESCORADA, EM MAT.DE 1ªCAT., C/REDUTORDE PRODUT., ENTRE 1,50 E 3,00M DE PROF., C/ESCAVADEIRA HIDR.</v>
          </cell>
          <cell r="C662" t="str">
            <v>M3</v>
          </cell>
          <cell r="D662">
            <v>10.16</v>
          </cell>
        </row>
        <row r="663">
          <cell r="A663" t="str">
            <v>03.020.070-1</v>
          </cell>
          <cell r="B663" t="str">
            <v>ESCAVACAO MEC.DE VALA ESCORADA, EM MAT.DE 1ªCAT., C/REDUTORDE PRODUT., ENTRE 3,00 E 4,50M DE PROF., C/ESCAVADEIRA HIDR.</v>
          </cell>
          <cell r="C663" t="str">
            <v>M3</v>
          </cell>
          <cell r="D663">
            <v>14</v>
          </cell>
        </row>
        <row r="664">
          <cell r="A664" t="str">
            <v>03.020.075-1</v>
          </cell>
          <cell r="B664" t="str">
            <v>ESCAVACAO MEC.DE VALA ESCORADA, EM MAT.DE 1ªCAT., C/REDUTORDE PRODUT., ENTRE 4,50 E 6,00M DE PROF., C/ESCAVADEIRA HIDR.</v>
          </cell>
          <cell r="C664" t="str">
            <v>M3</v>
          </cell>
          <cell r="D664">
            <v>21.59</v>
          </cell>
        </row>
        <row r="665">
          <cell r="A665" t="str">
            <v>03.020.080-1</v>
          </cell>
          <cell r="B665" t="str">
            <v>ESCAVACAO MEC. DE VALA ESCORADA, EM MAT. DE 1ªCAT., ATE 1,50M DE PROF., C/ESCAVADEIRA HIDR.</v>
          </cell>
          <cell r="C665" t="str">
            <v>M3</v>
          </cell>
          <cell r="D665">
            <v>3.36</v>
          </cell>
        </row>
        <row r="666">
          <cell r="A666" t="str">
            <v>03.020.085-1</v>
          </cell>
          <cell r="B666" t="str">
            <v>ESCAVACAO MEC. DE VALA ESCORADA, EM MAT. DE 1ªCAT., ENTRE 1,50 E 3,00M DE PROF., C/ESCAVADEIRA HIDR.</v>
          </cell>
          <cell r="C666" t="str">
            <v>M3</v>
          </cell>
          <cell r="D666">
            <v>3.85</v>
          </cell>
        </row>
        <row r="667">
          <cell r="A667" t="str">
            <v>03.020.090-1</v>
          </cell>
          <cell r="B667" t="str">
            <v>ESCAVACAO MEC. DE VALA ESCORADA, EM MAT. DE 1ªCAT., ENTRE 3,00 E 4,50M DE PROF., C/ESCAVADEIRA HIDR.</v>
          </cell>
          <cell r="C667" t="str">
            <v>M3</v>
          </cell>
          <cell r="D667">
            <v>5.67</v>
          </cell>
        </row>
        <row r="668">
          <cell r="A668" t="str">
            <v>03.020.100-1</v>
          </cell>
          <cell r="B668" t="str">
            <v>ESCAVACAO MEC. DE VALA ESCORADA, EM MAT. DE 1ªCAT., ENTRE 4,50 E 6,00M DE PROF., C/ESCAVADEIRA HIDR.</v>
          </cell>
          <cell r="C668" t="str">
            <v>M3</v>
          </cell>
          <cell r="D668">
            <v>8.2799999999999994</v>
          </cell>
        </row>
        <row r="669">
          <cell r="A669" t="str">
            <v>03.020.200-0</v>
          </cell>
          <cell r="B669" t="str">
            <v>ESCAVACAO MEC. P/ACERTO DE TALUDES, EM MAT. DE 1ªCAT., C/ESCAVADEIRA HIDR.</v>
          </cell>
          <cell r="C669" t="str">
            <v>M3</v>
          </cell>
          <cell r="D669">
            <v>2.87</v>
          </cell>
        </row>
        <row r="670">
          <cell r="A670" t="str">
            <v>03.020.999-0</v>
          </cell>
          <cell r="B670" t="str">
            <v>INDICE DA FAMILIA</v>
          </cell>
          <cell r="C670">
            <v>0</v>
          </cell>
          <cell r="D670">
            <v>1995</v>
          </cell>
        </row>
        <row r="671">
          <cell r="A671" t="str">
            <v>03.021.005-1</v>
          </cell>
          <cell r="B671" t="str">
            <v>ESCAVACAO MEC., A CEU ABERTO, EM MAT. DE 1ªCAT., C/ESCAVADEIRA HIDR.</v>
          </cell>
          <cell r="C671" t="str">
            <v>M3</v>
          </cell>
          <cell r="D671">
            <v>1.82</v>
          </cell>
        </row>
        <row r="672">
          <cell r="A672" t="str">
            <v>03.021.999-0</v>
          </cell>
          <cell r="B672" t="str">
            <v>FAMILIA 03.021</v>
          </cell>
          <cell r="C672">
            <v>0</v>
          </cell>
          <cell r="D672">
            <v>1986</v>
          </cell>
        </row>
        <row r="673">
          <cell r="A673" t="str">
            <v>03.022.010-0</v>
          </cell>
          <cell r="B673" t="str">
            <v>ESCAVACAO MEC. DE VALA, EM MAT. DE 2ªCAT., MOLEDO OU ROCHA MUITO DECOMPOSTA, C/ESCAVADEIRA HIDR., S/COMPRESSOR</v>
          </cell>
          <cell r="C673" t="str">
            <v>M3</v>
          </cell>
          <cell r="D673">
            <v>2.41</v>
          </cell>
        </row>
        <row r="674">
          <cell r="A674" t="str">
            <v>03.022.999-0</v>
          </cell>
          <cell r="B674" t="str">
            <v>INDICE DA FAMILIA</v>
          </cell>
          <cell r="C674">
            <v>0</v>
          </cell>
          <cell r="D674">
            <v>2326</v>
          </cell>
        </row>
        <row r="675">
          <cell r="A675" t="str">
            <v>03.023.999-0</v>
          </cell>
          <cell r="B675" t="str">
            <v>INDICE DA FAMILIA (REFERENTE A FAMILIA 03.012 DA 11ª EDICAO)</v>
          </cell>
          <cell r="C675">
            <v>0</v>
          </cell>
          <cell r="D675">
            <v>2202</v>
          </cell>
        </row>
        <row r="676">
          <cell r="A676" t="str">
            <v>03.025.005-0</v>
          </cell>
          <cell r="B676" t="str">
            <v>ESCAVACAO MEC. C/TRATOR DE LAMINA, POTENCIA 200CV, EM MAT. DE 1ªCAT., C/TRANSP. ENTRE 50,00 E 100,00M</v>
          </cell>
          <cell r="C676" t="str">
            <v>M3</v>
          </cell>
          <cell r="D676">
            <v>3.41</v>
          </cell>
        </row>
        <row r="677">
          <cell r="A677" t="str">
            <v>03.025.010-0</v>
          </cell>
          <cell r="B677" t="str">
            <v>ESCAVACAO MEC. C/TRATOR DE LAMINA, POTENCIA 200CV, EM MAT. DE 1ªCAT., C/TRANSP. A 50,00M</v>
          </cell>
          <cell r="C677" t="str">
            <v>M3</v>
          </cell>
          <cell r="D677">
            <v>2.69</v>
          </cell>
        </row>
        <row r="678">
          <cell r="A678" t="str">
            <v>03.025.015-1</v>
          </cell>
          <cell r="B678" t="str">
            <v>ESCAVACAO MEC. C/TRATOR DE LAMINA, POTENCIA 200CV, EM MAT. DE 1ªCAT., C/TRANSP. A 15,00M</v>
          </cell>
          <cell r="C678" t="str">
            <v>M3</v>
          </cell>
          <cell r="D678">
            <v>0.99</v>
          </cell>
        </row>
        <row r="679">
          <cell r="A679" t="str">
            <v>03.025.020-0</v>
          </cell>
          <cell r="B679" t="str">
            <v>ESCAVACAO MEC. C/TRATOR, POTENCIA 80CV, EM MAT. DE 1ªCAT., C/TRANSP. A 20,00M</v>
          </cell>
          <cell r="C679" t="str">
            <v>M3</v>
          </cell>
          <cell r="D679">
            <v>1.62</v>
          </cell>
        </row>
        <row r="680">
          <cell r="A680" t="str">
            <v>03.025.025-0</v>
          </cell>
          <cell r="B680" t="str">
            <v>ESCAVACAO MEC. C/TRATOR DE LAMINA, POTENCIA 200CV, EM MAT. DE 2ªCAT., S/USO DE ESCARIFICADOR, TRANSP. A 50,00M</v>
          </cell>
          <cell r="C680" t="str">
            <v>M3</v>
          </cell>
          <cell r="D680">
            <v>2.72</v>
          </cell>
        </row>
        <row r="681">
          <cell r="A681" t="str">
            <v>03.025.027-0</v>
          </cell>
          <cell r="B681" t="str">
            <v>ESCAVACAO MEC. C/TRATOR DE LAMINA, POTENCIA 200CV, EM MAT. DE 2ªCAT., S/USO DE ESCARIFICADOR, TRANSP. DE 50,00 A 100,00M</v>
          </cell>
          <cell r="C681" t="str">
            <v>M3</v>
          </cell>
          <cell r="D681">
            <v>4.04</v>
          </cell>
        </row>
        <row r="682">
          <cell r="A682" t="str">
            <v>03.025.030-0</v>
          </cell>
          <cell r="B682" t="str">
            <v>REMOCAO ATE 20,00M, DE MAT. DE 2ª OU 3ªCAT., APOS ESCAV., C/TRATOR C/POTENCIA DE 200CV</v>
          </cell>
          <cell r="C682" t="str">
            <v>M3</v>
          </cell>
          <cell r="D682">
            <v>4.43</v>
          </cell>
        </row>
        <row r="683">
          <cell r="A683" t="str">
            <v>03.025.031-0</v>
          </cell>
          <cell r="B683" t="str">
            <v>REMOCAO ATE 20,00M, DE MAT. DE 2ª OU 3ªCAT., APOS ESCAV., C/TRATOR C/POTENCIA DE 80CV</v>
          </cell>
          <cell r="C683" t="str">
            <v>M3</v>
          </cell>
          <cell r="D683">
            <v>4.3899999999999997</v>
          </cell>
        </row>
        <row r="684">
          <cell r="A684" t="str">
            <v>03.025.040-0</v>
          </cell>
          <cell r="B684" t="str">
            <v>ESCAVACAO MEC. C/TRATOR DE LAMINA, POTENCIA 80CV, EM MAT. DE1ªCAT., NOS SERV. DE TERRATEAMENTO DE TALUDES</v>
          </cell>
          <cell r="C684" t="str">
            <v>M3</v>
          </cell>
          <cell r="D684">
            <v>1.42</v>
          </cell>
        </row>
        <row r="685">
          <cell r="A685" t="str">
            <v>03.025.999-0</v>
          </cell>
          <cell r="B685" t="str">
            <v>INDICE DA FAMILIA</v>
          </cell>
          <cell r="C685">
            <v>0</v>
          </cell>
          <cell r="D685">
            <v>2001</v>
          </cell>
        </row>
        <row r="686">
          <cell r="A686" t="str">
            <v>03.026.010-0</v>
          </cell>
          <cell r="B686" t="str">
            <v>ESCAVACAO MEC., EM MAT. DE 1ªCAT., C/TRATOR DE LAMINA, POTENCIA 335CV</v>
          </cell>
          <cell r="C686" t="str">
            <v>M3</v>
          </cell>
          <cell r="D686">
            <v>2.3199999999999998</v>
          </cell>
        </row>
        <row r="687">
          <cell r="A687" t="str">
            <v>03.026.015-0</v>
          </cell>
          <cell r="B687" t="str">
            <v>ESCAVACAO MEC., EM MAT. DE 1ªCAT., C/TRATOR DE LAMINA, POTENCIA 200CV</v>
          </cell>
          <cell r="C687" t="str">
            <v>M3</v>
          </cell>
          <cell r="D687">
            <v>2.38</v>
          </cell>
        </row>
        <row r="688">
          <cell r="A688" t="str">
            <v>03.026.020-0</v>
          </cell>
          <cell r="B688" t="str">
            <v>ESCAVACAO MEC., EM MAT. DE 2ªCAT., C/TRATOR DE LAMINA, POTENCIA 335CV, C/ESCARIFICADOR</v>
          </cell>
          <cell r="C688" t="str">
            <v>M3</v>
          </cell>
          <cell r="D688">
            <v>4.42</v>
          </cell>
        </row>
        <row r="689">
          <cell r="A689" t="str">
            <v>03.026.999-0</v>
          </cell>
          <cell r="B689" t="str">
            <v>INDICE DA FAMILIA</v>
          </cell>
          <cell r="C689">
            <v>0</v>
          </cell>
          <cell r="D689">
            <v>2572</v>
          </cell>
        </row>
        <row r="690">
          <cell r="A690" t="str">
            <v>03.030.150-0</v>
          </cell>
          <cell r="B690" t="str">
            <v>ESCAVACAO MEC., A CEU ABERTO, EM MAT. DE 1ªCAT., UTILIZ. CLAM-SHELL DE 0,38M3</v>
          </cell>
          <cell r="C690" t="str">
            <v>M3</v>
          </cell>
          <cell r="D690">
            <v>1.52</v>
          </cell>
        </row>
        <row r="691">
          <cell r="A691" t="str">
            <v>03.030.155-0</v>
          </cell>
          <cell r="B691" t="str">
            <v>ESCAVACAO MEC., A CEU ABERTO, EM MAT. DE 1ªCAT., UTILIZ. CLAM-SHELL DE 0,76M3</v>
          </cell>
          <cell r="C691" t="str">
            <v>M3</v>
          </cell>
          <cell r="D691">
            <v>1.37</v>
          </cell>
        </row>
        <row r="692">
          <cell r="A692" t="str">
            <v>03.030.159-0</v>
          </cell>
          <cell r="B692" t="str">
            <v>ESCAVACAO MEC., A CEU ABERTO, EM MAT. DE 1ªCAT., UTILIZ. CLAM-SHELL DE 0,96M3</v>
          </cell>
          <cell r="C692" t="str">
            <v>M3</v>
          </cell>
          <cell r="D692">
            <v>1.01</v>
          </cell>
        </row>
        <row r="693">
          <cell r="A693" t="str">
            <v>03.030.999-0</v>
          </cell>
          <cell r="B693" t="str">
            <v>FAMILIA 03.030</v>
          </cell>
          <cell r="C693">
            <v>0</v>
          </cell>
          <cell r="D693">
            <v>1721</v>
          </cell>
        </row>
        <row r="694">
          <cell r="A694" t="str">
            <v>03.036.200-0</v>
          </cell>
          <cell r="B694" t="str">
            <v>ESCAVACAO EM LEITO DE RIO, EM MAT. MOLE, ATE 4,50M DE PROF.,UTILIZ. DRAG-LINE</v>
          </cell>
          <cell r="C694" t="str">
            <v>M3</v>
          </cell>
          <cell r="D694">
            <v>3.33</v>
          </cell>
        </row>
        <row r="695">
          <cell r="A695" t="str">
            <v>03.036.205-0</v>
          </cell>
          <cell r="B695" t="str">
            <v>ESCAVACAO EM LEITO DE RIO, EM MAT. MOLE, ENTRE 4,50 E 9,00MDE PROF., UTILIZ. DRAG-LINE</v>
          </cell>
          <cell r="C695" t="str">
            <v>M3</v>
          </cell>
          <cell r="D695">
            <v>4.75</v>
          </cell>
        </row>
        <row r="696">
          <cell r="A696" t="str">
            <v>03.036.210-0</v>
          </cell>
          <cell r="B696" t="str">
            <v>ESCAVACAO EM LEITO DE RIO, EM MAT. MOLE, ATE 4,50M DE PROF.,UTILIZ. CLAM-SHELL</v>
          </cell>
          <cell r="C696" t="str">
            <v>M3</v>
          </cell>
          <cell r="D696">
            <v>4.93</v>
          </cell>
        </row>
        <row r="697">
          <cell r="A697" t="str">
            <v>03.036.215-0</v>
          </cell>
          <cell r="B697" t="str">
            <v>ESCAVACAO EM LEITO DE RIO, EM MAT. MOLE, ENTRE 4,50 E 9,00MDE PROF., UTILIZ. CLAM-SHELL</v>
          </cell>
          <cell r="C697" t="str">
            <v>M3</v>
          </cell>
          <cell r="D697">
            <v>6.87</v>
          </cell>
        </row>
        <row r="698">
          <cell r="A698" t="str">
            <v>03.036.999-0</v>
          </cell>
          <cell r="B698" t="str">
            <v>FAMILIA 03.036</v>
          </cell>
          <cell r="C698">
            <v>0</v>
          </cell>
          <cell r="D698">
            <v>1669</v>
          </cell>
        </row>
        <row r="699">
          <cell r="A699" t="str">
            <v>03.037.300-0</v>
          </cell>
          <cell r="B699" t="str">
            <v>DRAGAGEM C/DRAGA FLUTUANTE DE SUCCAO E RECALQUE, PRODUCAO DE80,00M3 P/HORA</v>
          </cell>
          <cell r="C699" t="str">
            <v>M3</v>
          </cell>
          <cell r="D699">
            <v>4.38</v>
          </cell>
        </row>
        <row r="700">
          <cell r="A700" t="str">
            <v>03.037.301-0</v>
          </cell>
          <cell r="B700" t="str">
            <v>DRAGAGEM C/DRAGA FLUTUANTE DE SUCCAO E RECALQUE, PRODUCAO DE120,00M3 P/HORA</v>
          </cell>
          <cell r="C700" t="str">
            <v>M3</v>
          </cell>
          <cell r="D700">
            <v>3</v>
          </cell>
        </row>
        <row r="701">
          <cell r="A701" t="str">
            <v>03.037.999-0</v>
          </cell>
          <cell r="B701" t="str">
            <v>FAMILIA 03.037</v>
          </cell>
          <cell r="C701">
            <v>0</v>
          </cell>
          <cell r="D701">
            <v>2466</v>
          </cell>
        </row>
        <row r="702">
          <cell r="A702" t="str">
            <v>03.038.009-0</v>
          </cell>
          <cell r="B702" t="str">
            <v>ATERRO HIDR., UTILIZ. DRAGA FLUTUANTE DE SUCCAO E RECALQUE,DIST. ATE 100,00M</v>
          </cell>
          <cell r="C702" t="str">
            <v>M3</v>
          </cell>
          <cell r="D702">
            <v>3.19</v>
          </cell>
        </row>
        <row r="703">
          <cell r="A703" t="str">
            <v>03.038.010-0</v>
          </cell>
          <cell r="B703" t="str">
            <v>ATERRO HIDR., UTILIZ. DRAGA FLUTUANTE DE SUCCAO E RECALQUE,DIST. ATE 200,00M</v>
          </cell>
          <cell r="C703" t="str">
            <v>M3</v>
          </cell>
          <cell r="D703">
            <v>3.53</v>
          </cell>
        </row>
        <row r="704">
          <cell r="A704" t="str">
            <v>03.038.011-0</v>
          </cell>
          <cell r="B704" t="str">
            <v>ATERRO HIDR., UTILIZ. DRAGA FLUTUANTE DE SUCCAO E RECALQUE,DIST. ATE 300,00M</v>
          </cell>
          <cell r="C704" t="str">
            <v>M3</v>
          </cell>
          <cell r="D704">
            <v>3.86</v>
          </cell>
        </row>
        <row r="705">
          <cell r="A705" t="str">
            <v>03.038.012-0</v>
          </cell>
          <cell r="B705" t="str">
            <v>ATERRO HIDR., UTILIZ. DRAGA FLUTUANTE DE SUCCAO E RECALQUE,DIST. ATE 400,00M</v>
          </cell>
          <cell r="C705" t="str">
            <v>M3</v>
          </cell>
          <cell r="D705">
            <v>4.22</v>
          </cell>
        </row>
        <row r="706">
          <cell r="A706" t="str">
            <v>03.038.0-0</v>
          </cell>
          <cell r="B706" t="str">
            <v>ATERRO HIDR., UTILIZ. DRAGA FLUTUANTE DE SUCCAO E RECALQUE,DIST. ATE 500,00M</v>
          </cell>
          <cell r="C706" t="str">
            <v>M3</v>
          </cell>
          <cell r="D706">
            <v>4.5199999999999996</v>
          </cell>
        </row>
        <row r="707">
          <cell r="A707" t="str">
            <v>03.038.014-0</v>
          </cell>
          <cell r="B707" t="str">
            <v>ATERRO HIDR., UTILIZ. DRAGA FLUTUANTE DE SUCCAO E RECALQUE,DIST. ATE 600,00M</v>
          </cell>
          <cell r="C707" t="str">
            <v>M3</v>
          </cell>
          <cell r="D707">
            <v>4.79</v>
          </cell>
        </row>
        <row r="708">
          <cell r="A708" t="str">
            <v>03.038.015-0</v>
          </cell>
          <cell r="B708" t="str">
            <v>ATERRO HIDR., UTILIZ. DRAGA FLUTUANTE DE SUCCAO E RECALQUE,DIST. ATE 700,00M</v>
          </cell>
          <cell r="C708" t="str">
            <v>M3</v>
          </cell>
          <cell r="D708">
            <v>5.08</v>
          </cell>
        </row>
        <row r="709">
          <cell r="A709" t="str">
            <v>03.038.016-0</v>
          </cell>
          <cell r="B709" t="str">
            <v>ATERRO HIDR., UTILIZ. DRAGA FLUTUANTE DE SUCCAO E RECALQUE,DIST. ATE 800,00M</v>
          </cell>
          <cell r="C709" t="str">
            <v>M3</v>
          </cell>
          <cell r="D709">
            <v>5.31</v>
          </cell>
        </row>
        <row r="710">
          <cell r="A710" t="str">
            <v>03.038.017-0</v>
          </cell>
          <cell r="B710" t="str">
            <v>ATERRO HIDR., UTILIZ. DRAGA FLUTUANTE DE SUCCAO E RECALQUE,DIST. ATE 900,00M</v>
          </cell>
          <cell r="C710" t="str">
            <v>M3</v>
          </cell>
          <cell r="D710">
            <v>5.55</v>
          </cell>
        </row>
        <row r="711">
          <cell r="A711" t="str">
            <v>03.038.018-0</v>
          </cell>
          <cell r="B711" t="str">
            <v>ATERRO HIDR., UTILIZ. DRAGA FLUTUANTE DE SUCCAO E RECALQUE,DIST. ATE 1000,00M</v>
          </cell>
          <cell r="C711" t="str">
            <v>M3</v>
          </cell>
          <cell r="D711">
            <v>5.75</v>
          </cell>
        </row>
        <row r="712">
          <cell r="A712" t="str">
            <v>03.038.019-0</v>
          </cell>
          <cell r="B712" t="str">
            <v>ATERRO HIDR., UTILIZ. DRAGA FLUTUANTE DE SUCCAO E RECALQUE,DIST. ATE 1500,00M</v>
          </cell>
          <cell r="C712" t="str">
            <v>M3</v>
          </cell>
          <cell r="D712">
            <v>6.68</v>
          </cell>
        </row>
        <row r="713">
          <cell r="A713" t="str">
            <v>03.038.999-0</v>
          </cell>
          <cell r="B713" t="str">
            <v>INDICE DA FAMILIA</v>
          </cell>
          <cell r="C713">
            <v>0</v>
          </cell>
          <cell r="D713">
            <v>2186</v>
          </cell>
        </row>
        <row r="714">
          <cell r="A714" t="str">
            <v>03.040.001-0</v>
          </cell>
          <cell r="B714" t="str">
            <v>ESCAVACAO, CARGA E TRANSP. DE MAT. DE 1ªCAT., C/MOTO-ESCAVO-TRANSPORTADOR, DIST. DE TRANSP. DE 100,00M</v>
          </cell>
          <cell r="C714" t="str">
            <v>M3</v>
          </cell>
          <cell r="D714">
            <v>2.4</v>
          </cell>
        </row>
        <row r="715">
          <cell r="A715" t="str">
            <v>03.040.002-0</v>
          </cell>
          <cell r="B715" t="str">
            <v>ESCAVACAO, CARGA E TRANSP. DE MAT. DE 1ªCAT., C/MOTO-ESCAVO-TRANSPORTADOR, DIST. DE TRANSP. DE 150,00M</v>
          </cell>
          <cell r="C715" t="str">
            <v>M3</v>
          </cell>
          <cell r="D715">
            <v>2.81</v>
          </cell>
        </row>
        <row r="716">
          <cell r="A716" t="str">
            <v>03.040.003-0</v>
          </cell>
          <cell r="B716" t="str">
            <v>ESCAVACAO, CARGA E TRANSP. DE MAT. DE 1ªCAT., C/MOTO-ESCAVO-TRANSPORTADOR, DIST. DE TRANSP. DE 200,00M</v>
          </cell>
          <cell r="C716" t="str">
            <v>M3</v>
          </cell>
          <cell r="D716">
            <v>3.21</v>
          </cell>
        </row>
        <row r="717">
          <cell r="A717" t="str">
            <v>03.040.004-0</v>
          </cell>
          <cell r="B717" t="str">
            <v>ESCAVACAO, CARGA E TRANSP. DE MAT. DE 1ªCAT., C/MOTO-ESCAVO-TRANSPORTADOR, DIST. DE TRANSP. DE 250,00M</v>
          </cell>
          <cell r="C717" t="str">
            <v>M3</v>
          </cell>
          <cell r="D717">
            <v>3.61</v>
          </cell>
        </row>
        <row r="718">
          <cell r="A718" t="str">
            <v>03.040.005-0</v>
          </cell>
          <cell r="B718" t="str">
            <v>ESCAVACAO, CARGA E TRANSP. DE MAT. DE 1ªCAT., C/MOTO-ESCAVO-TRANSPORTADOR, DIST. DE TRANSP. DE 300,00M</v>
          </cell>
          <cell r="C718" t="str">
            <v>M3</v>
          </cell>
          <cell r="D718">
            <v>4.0199999999999996</v>
          </cell>
        </row>
        <row r="719">
          <cell r="A719" t="str">
            <v>03.040.006-0</v>
          </cell>
          <cell r="B719" t="str">
            <v>ESCAVACAO, CARGA E TRANSP. DE MAT. DE 1ªCAT., C/MOTO-ESCAVO-TRANSPORTADOR, DIST. DE TRANSP. DE 350,00M</v>
          </cell>
          <cell r="C719" t="str">
            <v>M3</v>
          </cell>
          <cell r="D719">
            <v>4.42</v>
          </cell>
        </row>
        <row r="720">
          <cell r="A720" t="str">
            <v>03.040.007-0</v>
          </cell>
          <cell r="B720" t="str">
            <v>ESCAVACAO, CARGA E TRANSP. DE MAT. DE 1ªCAT., C/MOTO-ESCAVO-TRANSPORTADOR, DIST. DE TRANSP. DE 400,00M</v>
          </cell>
          <cell r="C720" t="str">
            <v>M3</v>
          </cell>
          <cell r="D720">
            <v>4.83</v>
          </cell>
        </row>
        <row r="721">
          <cell r="A721" t="str">
            <v>03.040.008-0</v>
          </cell>
          <cell r="B721" t="str">
            <v>ESCAVACAO, CARGA E TRANSP. DE MAT. DE 1ªCAT., C/MOTO-ESCAVO-TRANSPORTADOR, DIST. DE TRANSP. DE 450,00M</v>
          </cell>
          <cell r="C721" t="str">
            <v>M3</v>
          </cell>
          <cell r="D721">
            <v>5.21</v>
          </cell>
        </row>
        <row r="722">
          <cell r="A722" t="str">
            <v>03.040.009-0</v>
          </cell>
          <cell r="B722" t="str">
            <v>ESCAVACAO, CARGA E TRANSP. DE MAT. DE 1ªCAT., C/MOTO-ESCAVO-TRANSPORTADOR, DIST. DE TRANSP. DE 500,00M</v>
          </cell>
          <cell r="C722" t="str">
            <v>M3</v>
          </cell>
          <cell r="D722">
            <v>5.64</v>
          </cell>
        </row>
        <row r="723">
          <cell r="A723" t="str">
            <v>03.040.010-0</v>
          </cell>
          <cell r="B723" t="str">
            <v>ESCAVACAO, CARGA E TRANSP. DE MAT. DE 1ªCAT., C/MOTO-ESCAVO-TRANSPORTADOR, DIST. DE TRANSP. DE 550,00M</v>
          </cell>
          <cell r="C723" t="str">
            <v>M3</v>
          </cell>
          <cell r="D723">
            <v>6.05</v>
          </cell>
        </row>
        <row r="724">
          <cell r="A724" t="str">
            <v>03.040.011-0</v>
          </cell>
          <cell r="B724" t="str">
            <v>ESCAVACAO, CARGA E TRANSP. DE MAT. DE 1ªCAT., C/MOTO-ESCAVO-TRANSPORTADOR, DIST. DE TRANSP. DE 600,00M</v>
          </cell>
          <cell r="C724" t="str">
            <v>M3</v>
          </cell>
          <cell r="D724">
            <v>6.46</v>
          </cell>
        </row>
        <row r="725">
          <cell r="A725" t="str">
            <v>03.040.012-0</v>
          </cell>
          <cell r="B725" t="str">
            <v>ESCAVACAO, CARGA E TRANSP. DE MAT. DE 1ªCAT., C/MOTO-ESCAVO-TRANSPORTADOR, DIST. DE TRANSP. DE 650,00M</v>
          </cell>
          <cell r="C725" t="str">
            <v>M3</v>
          </cell>
          <cell r="D725">
            <v>6.85</v>
          </cell>
        </row>
        <row r="726">
          <cell r="A726" t="str">
            <v>03.040.0-0</v>
          </cell>
          <cell r="B726" t="str">
            <v>ESCAVACAO, CARGA E TRANSP. DE MAT. DE 1ªCAT., C/MOTO-ESCAVO-TRANSPORTADOR, DIST. DE TRANSP. DE 700,00M</v>
          </cell>
          <cell r="C726" t="str">
            <v>M3</v>
          </cell>
          <cell r="D726">
            <v>7.22</v>
          </cell>
        </row>
        <row r="727">
          <cell r="A727" t="str">
            <v>03.040.014-0</v>
          </cell>
          <cell r="B727" t="str">
            <v>ESCAVACAO, CARGA E TRANSP. DE MAT. DE 1ªCAT., C/MOTO-ESCAVO-TRANSPORTADOR, DIST. DE TRANSP. DE 750,00M</v>
          </cell>
          <cell r="C727" t="str">
            <v>M3</v>
          </cell>
          <cell r="D727">
            <v>7.63</v>
          </cell>
        </row>
        <row r="728">
          <cell r="A728" t="str">
            <v>03.040.015-0</v>
          </cell>
          <cell r="B728" t="str">
            <v>ESCAVACAO, CARGA E TRANSP. DE MAT. DE 1ªCAT., C/MOTO-ESCAVO-TRANSPORTADOR, DIST. DE TRANSP. DE 800,00M</v>
          </cell>
          <cell r="C728" t="str">
            <v>M3</v>
          </cell>
          <cell r="D728">
            <v>8.09</v>
          </cell>
        </row>
        <row r="729">
          <cell r="A729" t="str">
            <v>03.040.016-0</v>
          </cell>
          <cell r="B729" t="str">
            <v>ESCAVACAO, CARGA E TRANSP. DE MAT. DE 1ªCAT., C/MOTO-ESCAVO-TRANSPORTADOR, DIST. DE TRANSP. DE 850,00M</v>
          </cell>
          <cell r="C729" t="str">
            <v>M3</v>
          </cell>
          <cell r="D729">
            <v>8.5</v>
          </cell>
        </row>
        <row r="730">
          <cell r="A730" t="str">
            <v>03.040.017-0</v>
          </cell>
          <cell r="B730" t="str">
            <v>ESCAVACAO, CARGA E TRANSP. DE MAT. DE 1ªCAT., C/MOTO-ESCAVO-TRANSPORTADOR, DIST. DE TRANSP. DE 900,00M</v>
          </cell>
          <cell r="C730" t="str">
            <v>M3</v>
          </cell>
          <cell r="D730">
            <v>8.84</v>
          </cell>
        </row>
        <row r="731">
          <cell r="A731" t="str">
            <v>03.040.018-0</v>
          </cell>
          <cell r="B731" t="str">
            <v>ESCAVACAO, CARGA E TRANSP. DE MAT. DE 1ªCAT., C/MOTO-ESCAVO-TRANSPORTADOR, DIST. DE TRANSP. DE 950,00M</v>
          </cell>
          <cell r="C731" t="str">
            <v>M3</v>
          </cell>
          <cell r="D731">
            <v>9.1999999999999993</v>
          </cell>
        </row>
        <row r="732">
          <cell r="A732" t="str">
            <v>03.040.019-0</v>
          </cell>
          <cell r="B732" t="str">
            <v>ESCAVACAO, CARGA E TRANSP. DE MAT. DE 1ªCAT., C/MOTO-ESCAVO-TRANSPORTADOR, DIST. DE TRANSP. DE 1000,00M</v>
          </cell>
          <cell r="C732" t="str">
            <v>M3</v>
          </cell>
          <cell r="D732">
            <v>9.74</v>
          </cell>
        </row>
        <row r="733">
          <cell r="A733" t="str">
            <v>03.040.020-0</v>
          </cell>
          <cell r="B733" t="str">
            <v>ESCAVACAO, CARGA E TRANSP. DE MAT. DE 1ªCAT., C/MOTO-ESCAVO-TRANSPORTADOR, DIST. DE TRANSP. DE 1050,00M</v>
          </cell>
          <cell r="C733" t="str">
            <v>M3</v>
          </cell>
          <cell r="D733">
            <v>10.029999999999999</v>
          </cell>
        </row>
        <row r="734">
          <cell r="A734" t="str">
            <v>03.040.021-0</v>
          </cell>
          <cell r="B734" t="str">
            <v>ESCAVACAO, CARGA E TRANSP. DE MAT. DE 1ªCAT., C/MOTO-ESCAVO-TRANSPORTADOR, DIST. DE TRANSP. DE 1100,00M</v>
          </cell>
          <cell r="C734" t="str">
            <v>M3</v>
          </cell>
          <cell r="D734">
            <v>10.5</v>
          </cell>
        </row>
        <row r="735">
          <cell r="A735" t="str">
            <v>03.040.022-0</v>
          </cell>
          <cell r="B735" t="str">
            <v>ESCAVACAO, CARGA E TRANSP. DE MAT. DE 1ªCAT., C/MOTO-ESCAVO-TRANSPORTADOR, DIST. DE TRANSP. DE 1150,00M</v>
          </cell>
          <cell r="C735" t="str">
            <v>M3</v>
          </cell>
          <cell r="D735">
            <v>10.84</v>
          </cell>
        </row>
        <row r="736">
          <cell r="A736" t="str">
            <v>03.040.023-0</v>
          </cell>
          <cell r="B736" t="str">
            <v>ESCAVACAO, CARGA E TRANSP. DE MAT. DE 1ªCAT., C/MOTO-ESCAVO-TRANSPORTADOR, DIST. DE TRANSP. DE 1200,00M</v>
          </cell>
          <cell r="C736" t="str">
            <v>M3</v>
          </cell>
          <cell r="D736">
            <v>11.39</v>
          </cell>
        </row>
        <row r="737">
          <cell r="A737" t="str">
            <v>03.040.024-0</v>
          </cell>
          <cell r="B737" t="str">
            <v>ESCAVACAO, CARGA E TRANSP. DE MAT. DE 2ªCAT., C/MOTO-ESCAVO-TRANSPORTADOR, DIST. DE TRANSP. DE 100,00M</v>
          </cell>
          <cell r="C737" t="str">
            <v>M3</v>
          </cell>
          <cell r="D737">
            <v>4.6100000000000003</v>
          </cell>
        </row>
        <row r="738">
          <cell r="A738" t="str">
            <v>03.040.025-0</v>
          </cell>
          <cell r="B738" t="str">
            <v>ESCAVACAO, CARGA, TRANSP. MAT.2ªCAT., C/MOTO-ESCAVO-TRANSPORTADOR, DISTANCIA DE TRANSP. DE 150M</v>
          </cell>
          <cell r="C738" t="str">
            <v>M3</v>
          </cell>
          <cell r="D738">
            <v>5.32</v>
          </cell>
        </row>
        <row r="739">
          <cell r="A739" t="str">
            <v>03.040.026-0</v>
          </cell>
          <cell r="B739" t="str">
            <v>ESCAVACAO, CARGA E TRANSP. DE MAT. DE 2ªCAT., C/MOTO-ESCAVO-TRANSPORTADOR, DIST. DE TRANSP. DE 200,00M</v>
          </cell>
          <cell r="C739" t="str">
            <v>M3</v>
          </cell>
          <cell r="D739">
            <v>6.05</v>
          </cell>
        </row>
        <row r="740">
          <cell r="A740" t="str">
            <v>03.040.027-0</v>
          </cell>
          <cell r="B740" t="str">
            <v>ESCAVACAO, CARGA E TRANSP. DE MAT. DE 2ªCAT., C/MOTO-ESCAVO-TRANSPORTADOR, DIST. DE TRANSP. DE 250,00M</v>
          </cell>
          <cell r="C740" t="str">
            <v>M3</v>
          </cell>
          <cell r="D740">
            <v>6.74</v>
          </cell>
        </row>
        <row r="741">
          <cell r="A741" t="str">
            <v>03.040.028-0</v>
          </cell>
          <cell r="B741" t="str">
            <v>ESCAVACAO, CARGA E TRANSP. DE MAT. DE 2ªCAT., C/MOTO-ESCAVO-TRANSPORTADOR, DIST. DE TRANSP. DE 300,00M</v>
          </cell>
          <cell r="C741" t="str">
            <v>M3</v>
          </cell>
          <cell r="D741">
            <v>7.5</v>
          </cell>
        </row>
        <row r="742">
          <cell r="A742" t="str">
            <v>03.040.029-0</v>
          </cell>
          <cell r="B742" t="str">
            <v>ESCAVACAO, CARGA E TRANSP. DE MAT. DE 2ªCAT., C/MOTO-ESCAVO-TRANSPORTADOR, DIST. DE TRANSP. DE 350,00M</v>
          </cell>
          <cell r="C742" t="str">
            <v>M3</v>
          </cell>
          <cell r="D742">
            <v>8.17</v>
          </cell>
        </row>
        <row r="743">
          <cell r="A743" t="str">
            <v>03.040.030-0</v>
          </cell>
          <cell r="B743" t="str">
            <v>ESCAVACAO, CARGA E TRANSP. DE MAT. DE 2ªCAT., C/MOTO-ESCAVO-TRANSPORTADOR, DIST. DE TRANSP. DE 400,00M</v>
          </cell>
          <cell r="C743" t="str">
            <v>M3</v>
          </cell>
          <cell r="D743">
            <v>8.89</v>
          </cell>
        </row>
        <row r="744">
          <cell r="A744" t="str">
            <v>03.040.031-0</v>
          </cell>
          <cell r="B744" t="str">
            <v>ESCAVACAO, CARGA E TRANSP. DE MAT. DE 2ªCAT., C/MOTO-ESCAVO-TRANSPORTADOR, DIST. DE TRANSP. DE 450,00M</v>
          </cell>
          <cell r="C744" t="str">
            <v>M3</v>
          </cell>
          <cell r="D744">
            <v>9.66</v>
          </cell>
        </row>
        <row r="745">
          <cell r="A745" t="str">
            <v>03.040.032-0</v>
          </cell>
          <cell r="B745" t="str">
            <v>ESCAVACAO, CARGA E TRANSP. DE MAT. DE 2ªCAT., C/MOTO-ESCAVO-TRANSPORTADOR, DIST. DE TRANSP. DE 500,00M</v>
          </cell>
          <cell r="C745" t="str">
            <v>M3</v>
          </cell>
          <cell r="D745">
            <v>10.36</v>
          </cell>
        </row>
        <row r="746">
          <cell r="A746" t="str">
            <v>03.040.033-0</v>
          </cell>
          <cell r="B746" t="str">
            <v>ESCAVACAO, CARGA E TRANSP. DE MAT. DE 2ªCAT., C/MOTO-ESCAVO-TRANSPORTADOR, DIST. DE TRANSP. DE 550,00M</v>
          </cell>
          <cell r="C746" t="str">
            <v>M3</v>
          </cell>
          <cell r="D746">
            <v>11.05</v>
          </cell>
        </row>
        <row r="747">
          <cell r="A747" t="str">
            <v>03.040.034-0</v>
          </cell>
          <cell r="B747" t="str">
            <v>ESCAVACAO, CARGA E TRANSP. DE MAT. DE 2ªCAT., C/MOTO-ESCAVO-TRANSPORTADOR, DIST. DE TRANSP. DE 600,00M</v>
          </cell>
          <cell r="C747" t="str">
            <v>M3</v>
          </cell>
          <cell r="D747">
            <v>11.82</v>
          </cell>
        </row>
        <row r="748">
          <cell r="A748" t="str">
            <v>03.040.035-0</v>
          </cell>
          <cell r="B748" t="str">
            <v>ESCAVACAO, CARGA E TRANSP. DE MAT. DE 2ªCAT., C/MOTO-ESCAVO-TRANSPORTADOR, DIST. DE TRANSP. DE 650,00M</v>
          </cell>
          <cell r="C748" t="str">
            <v>M3</v>
          </cell>
          <cell r="D748">
            <v>12.56</v>
          </cell>
        </row>
        <row r="749">
          <cell r="A749" t="str">
            <v>03.040.036-0</v>
          </cell>
          <cell r="B749" t="str">
            <v>ESCAVACAO, CARGA E TRANSP. DE MAT. DE 2ªCAT., C/MOTO-ESCAVO-TRANSPORTADOR, DIST. DE TRANSP. DE 700,00M</v>
          </cell>
          <cell r="C749" t="str">
            <v>M3</v>
          </cell>
          <cell r="D749">
            <v>0.23</v>
          </cell>
        </row>
        <row r="750">
          <cell r="A750" t="str">
            <v>03.040.037-0</v>
          </cell>
          <cell r="B750" t="str">
            <v>ESCAVACAO, CARGA E TRANSP. DE MAT. DE 2ªCAT., C/MOTO-ESCAVO-TRANSPORTADOR, DIST. DE TRANSP. DE 750,00M</v>
          </cell>
          <cell r="C750" t="str">
            <v>M3</v>
          </cell>
          <cell r="D750">
            <v>0.96</v>
          </cell>
        </row>
        <row r="751">
          <cell r="A751" t="str">
            <v>03.040.038-0</v>
          </cell>
          <cell r="B751" t="str">
            <v>ESCAVACAO, CARGA E TRANSP. DE MAT. DE 2ªCAT., C/MOTO-ESCAVO-TRANSPORTADOR, DIST. DE TRANSP. DE 800,00M</v>
          </cell>
          <cell r="C751" t="str">
            <v>M3</v>
          </cell>
          <cell r="D751">
            <v>14.78</v>
          </cell>
        </row>
        <row r="752">
          <cell r="A752" t="str">
            <v>03.040.039-0</v>
          </cell>
          <cell r="B752" t="str">
            <v>ESCAVACAO, CARGA E TRANSP. DE MAT. DE 2ªCAT., C/MOTO-ESCAVO-TRANSPORTADOR, DIST. DE TRANSP. DE 850,00M</v>
          </cell>
          <cell r="C752" t="str">
            <v>M3</v>
          </cell>
          <cell r="D752">
            <v>15.47</v>
          </cell>
        </row>
        <row r="753">
          <cell r="A753" t="str">
            <v>03.040.040-0</v>
          </cell>
          <cell r="B753" t="str">
            <v>ESCAVACAO, CARGA E TRANSP. DE MAT. DE 2ªCAT., C/MOTO-ESCAVO-TRANSPORTADOR, DIST. DE TRANSP. DE 900,00M</v>
          </cell>
          <cell r="C753" t="str">
            <v>M3</v>
          </cell>
          <cell r="D753">
            <v>16.22</v>
          </cell>
        </row>
        <row r="754">
          <cell r="A754" t="str">
            <v>03.040.041-0</v>
          </cell>
          <cell r="B754" t="str">
            <v>ESCAVACAO, CARGA E TRANSP. DE MAT. DE 2ªCAT., C/MOTO-ESCAVO-TRANSPORTADOR, DIST. DE TRANSP. DE 950,00M</v>
          </cell>
          <cell r="C754" t="str">
            <v>M3</v>
          </cell>
          <cell r="D754">
            <v>16.760000000000002</v>
          </cell>
        </row>
        <row r="755">
          <cell r="A755" t="str">
            <v>03.040.042-0</v>
          </cell>
          <cell r="B755" t="str">
            <v>ESCAVACAO, CARGA E TRANSP. DE MAT. DE 2ªCAT., C/MOTO-ESCAVO-TRANSPORTADOR, DIST. DE TRANSP. DE 1000,00M</v>
          </cell>
          <cell r="C755" t="str">
            <v>M3</v>
          </cell>
          <cell r="D755">
            <v>17.64</v>
          </cell>
        </row>
        <row r="756">
          <cell r="A756" t="str">
            <v>03.040.043-0</v>
          </cell>
          <cell r="B756" t="str">
            <v>ESCAVACAO, CARGA E TRANSP. DE MAT. DE 2ªCAT., C/MOTO-ESCAVO-TRANSPORTADOR, DIST. DE TRANSP. DE 1050,00M</v>
          </cell>
          <cell r="C756" t="str">
            <v>M3</v>
          </cell>
          <cell r="D756">
            <v>18.28</v>
          </cell>
        </row>
        <row r="757">
          <cell r="A757" t="str">
            <v>03.040.044-0</v>
          </cell>
          <cell r="B757" t="str">
            <v>ESCAVACAO, CARGA E TRANSP. DE MAT. DE 2ªCAT., C/MOTO-ESCAVO-TRANSPORTADOR, DIST. DE TRANSP. DE 1100,00M</v>
          </cell>
          <cell r="C757" t="str">
            <v>M3</v>
          </cell>
          <cell r="D757">
            <v>18.97</v>
          </cell>
        </row>
        <row r="758">
          <cell r="A758" t="str">
            <v>03.040.045-0</v>
          </cell>
          <cell r="B758" t="str">
            <v>ESCAVACAO, CARGA E TRANSP. DE MAT. DE 2ªCAT., C/MOTO-ESCAVO-TRANSPORTADOR, DIST. DE TRANSP. DE 1150,00M</v>
          </cell>
          <cell r="C758" t="str">
            <v>M3</v>
          </cell>
          <cell r="D758">
            <v>19.71</v>
          </cell>
        </row>
        <row r="759">
          <cell r="A759" t="str">
            <v>03.040.046-0</v>
          </cell>
          <cell r="B759" t="str">
            <v>ESCAVACAO, CARGA E TRANSP. DE MAT. DE 2ªCAT., C/MOTO-ESCAVO-TRANSPORTADOR, DIST. DE TRANSP. DE 1200,00M</v>
          </cell>
          <cell r="C759" t="str">
            <v>M3</v>
          </cell>
          <cell r="D759">
            <v>20.52</v>
          </cell>
        </row>
        <row r="760">
          <cell r="A760" t="str">
            <v>03.040.999-0</v>
          </cell>
          <cell r="B760" t="str">
            <v>INDICE DA FAMILIA</v>
          </cell>
          <cell r="C760">
            <v>0</v>
          </cell>
          <cell r="D760">
            <v>2205</v>
          </cell>
        </row>
        <row r="761">
          <cell r="A761" t="str">
            <v>03.045.999-0</v>
          </cell>
          <cell r="B761" t="str">
            <v>INDICE DA FAMILIA</v>
          </cell>
          <cell r="C761">
            <v>0</v>
          </cell>
          <cell r="D761">
            <v>2311</v>
          </cell>
        </row>
        <row r="762">
          <cell r="A762" t="str">
            <v>03.046.001-0</v>
          </cell>
          <cell r="B762" t="str">
            <v>ESPALHAMENTO DE MAT. DE 1ªCAT., C/TRATOR, POTENCIA 1400CV, C/LAMINA</v>
          </cell>
          <cell r="C762" t="str">
            <v>M3</v>
          </cell>
          <cell r="D762">
            <v>1.35</v>
          </cell>
        </row>
        <row r="763">
          <cell r="A763" t="str">
            <v>03.046.005-0</v>
          </cell>
          <cell r="B763" t="str">
            <v>ESPALHAMENTO DE MAT. DE 1ªCAT., C/TRATOR, POTENCIA 80CV, C/LAMINA</v>
          </cell>
          <cell r="C763" t="str">
            <v>M3</v>
          </cell>
          <cell r="D763">
            <v>1.06</v>
          </cell>
        </row>
        <row r="764">
          <cell r="A764" t="str">
            <v>03.046.010-0</v>
          </cell>
          <cell r="B764" t="str">
            <v>ESPALHAMENTO DE AREIA C/TRATOR DE LAMINA, POTENCIA 140CV</v>
          </cell>
          <cell r="C764" t="str">
            <v>M3</v>
          </cell>
          <cell r="D764">
            <v>1.5</v>
          </cell>
        </row>
        <row r="765">
          <cell r="A765" t="str">
            <v>03.046.999-0</v>
          </cell>
          <cell r="B765" t="str">
            <v>INDICE DA FAMILIA</v>
          </cell>
          <cell r="C765">
            <v>0</v>
          </cell>
          <cell r="D765">
            <v>2298</v>
          </cell>
        </row>
        <row r="766">
          <cell r="A766" t="str">
            <v>03.047.170-0</v>
          </cell>
          <cell r="B766" t="str">
            <v>ESCARIFICACAO DE SOLO C/TRATOR, POTENCIA 335CV</v>
          </cell>
          <cell r="C766" t="str">
            <v>M3</v>
          </cell>
          <cell r="D766">
            <v>1.65</v>
          </cell>
        </row>
        <row r="767">
          <cell r="A767" t="str">
            <v>03.047.999-0</v>
          </cell>
          <cell r="B767" t="str">
            <v>FAMILIA 03.047</v>
          </cell>
          <cell r="C767">
            <v>0</v>
          </cell>
          <cell r="D767">
            <v>2051</v>
          </cell>
        </row>
        <row r="768">
          <cell r="A768" t="str">
            <v>04.005.003-0</v>
          </cell>
          <cell r="B768" t="str">
            <v>TRANSPORTE DE QUALQUER NATUR. C/VELOC. MEDIA DE 50KM/H EM CAMINHAO CARROC. FIXA, CAPAC. 7,5T</v>
          </cell>
          <cell r="C768" t="str">
            <v>T X KM</v>
          </cell>
          <cell r="D768">
            <v>0.21</v>
          </cell>
        </row>
        <row r="769">
          <cell r="A769" t="str">
            <v>04.005.004-0</v>
          </cell>
          <cell r="B769" t="str">
            <v>TRANSPORTE DE QUALQUER NATUR. C/VELOC. MEDIA DE 40KM/H EM CAMINHAO CARROC. FIXA, CAPAC. 7,5T</v>
          </cell>
          <cell r="C769" t="str">
            <v>T X KM</v>
          </cell>
          <cell r="D769">
            <v>0.27</v>
          </cell>
        </row>
        <row r="770">
          <cell r="A770" t="str">
            <v>04.005.005-0</v>
          </cell>
          <cell r="B770" t="str">
            <v>TRANSPORTE DE QUALQUER NATUR. C/VELOC. MEDIA DE 35KM/H EM CAMINHAO CARROC. FIXA, CAPAC. 7,5T</v>
          </cell>
          <cell r="C770" t="str">
            <v>T X KM</v>
          </cell>
          <cell r="D770">
            <v>0.31</v>
          </cell>
        </row>
        <row r="771">
          <cell r="A771" t="str">
            <v>04.005.006-1</v>
          </cell>
          <cell r="B771" t="str">
            <v>TRANSPORTE DE QUALQUER NATUR. C/VELOC. MEDIA DE 30KM/H EM CAMINHAO CARROC. FIXA, CAPAC. 7,5T</v>
          </cell>
          <cell r="C771" t="str">
            <v>T X KM</v>
          </cell>
          <cell r="D771">
            <v>0.36</v>
          </cell>
        </row>
        <row r="772">
          <cell r="A772" t="str">
            <v>04.005.007-0</v>
          </cell>
          <cell r="B772" t="str">
            <v>TRANSPORTE DE QUALQUER NATUR. C/VELOC. MEDIA DE 25KM/H EM CAMINHAO CARROC. FIXA, CAPAC. 7,5T</v>
          </cell>
          <cell r="C772" t="str">
            <v>T X KM</v>
          </cell>
          <cell r="D772">
            <v>0.44</v>
          </cell>
        </row>
        <row r="773">
          <cell r="A773" t="str">
            <v>04.005.011-0</v>
          </cell>
          <cell r="B773" t="str">
            <v>TRANSPORTE DE QUALQUER NATUR. C/VELOC. MEDIA DE 20KM/H EM CAMINHAO CARROC. FIXA, CAPAC. 7,5T</v>
          </cell>
          <cell r="C773" t="str">
            <v>T X KM</v>
          </cell>
          <cell r="D773">
            <v>0.55000000000000004</v>
          </cell>
        </row>
        <row r="774">
          <cell r="A774" t="str">
            <v>04.005.012-1</v>
          </cell>
          <cell r="B774" t="str">
            <v>TRANSPORTE DE QUALQUER NATUR. C/VELOC. MEDIA DE 15KM/H EM CAMINHAO CARROC. FIXA, CAPAC. 7,5T</v>
          </cell>
          <cell r="C774" t="str">
            <v>T X KM</v>
          </cell>
          <cell r="D774">
            <v>0.73</v>
          </cell>
        </row>
        <row r="775">
          <cell r="A775" t="str">
            <v>04.005.0-0</v>
          </cell>
          <cell r="B775" t="str">
            <v>TRANSPORTE DE QUALQUER NATUR. C/VELOC. MEDIA DE 10KM/H EM CAMINHAO CARROC. FIXA, CAPAC. 7,5T</v>
          </cell>
          <cell r="C775" t="str">
            <v>T X KM</v>
          </cell>
          <cell r="D775">
            <v>1.1000000000000001</v>
          </cell>
        </row>
        <row r="776">
          <cell r="A776" t="str">
            <v>04.005.014-0</v>
          </cell>
          <cell r="B776" t="str">
            <v>TRANSPORTE DE QUALQUER NATUR. C/VELOC. MEDIA DE 5KM/H EM CAMINHAO CARROC. FIXA, CAPAC. 7,5T</v>
          </cell>
          <cell r="C776" t="str">
            <v>T X KM</v>
          </cell>
          <cell r="D776">
            <v>2.21</v>
          </cell>
        </row>
        <row r="777">
          <cell r="A777" t="str">
            <v>04.005.015-0</v>
          </cell>
          <cell r="B777" t="str">
            <v>TRANSPORTE DE QUALQUER NATUR. C/VELOC. MEDIA DE 50KM/H EM CAMINHAO TRUC. CARROC. FIXA, CAPAC. 12T</v>
          </cell>
          <cell r="C777" t="str">
            <v>T X KM</v>
          </cell>
          <cell r="D777">
            <v>0.19</v>
          </cell>
        </row>
        <row r="778">
          <cell r="A778" t="str">
            <v>04.005.016-0</v>
          </cell>
          <cell r="B778" t="str">
            <v>TRANSPORTE DE QUALQUER NATUR. C/VELOC. MEDIA DE 40KM/H EM CAMINHAO TRUC. CARROC. FIXA, CAPAC. 12T</v>
          </cell>
          <cell r="C778" t="str">
            <v>T X KM</v>
          </cell>
          <cell r="D778">
            <v>0.25</v>
          </cell>
        </row>
        <row r="779">
          <cell r="A779" t="str">
            <v>04.005.017-0</v>
          </cell>
          <cell r="B779" t="str">
            <v>TRANSPORTE DE QUALQUER NATUR. C/VELOC. MEDIA DE 35KM/H EM CAMINHAO TRUC. CARROC. FIXA, CAPAC. 12T</v>
          </cell>
          <cell r="C779" t="str">
            <v>T X KM</v>
          </cell>
          <cell r="D779">
            <v>0.28999999999999998</v>
          </cell>
        </row>
        <row r="780">
          <cell r="A780" t="str">
            <v>04.005.018-0</v>
          </cell>
          <cell r="B780" t="str">
            <v>TRANSPORTE DE QUALQUER NATUR. C/VELOC. MEDIA DE 30KM/H EM CAMINHAO TRUC. CARROC. FIXA, CAPAC. 12T</v>
          </cell>
          <cell r="C780" t="str">
            <v>T X KM</v>
          </cell>
          <cell r="D780">
            <v>0.33</v>
          </cell>
        </row>
        <row r="781">
          <cell r="A781" t="str">
            <v>04.005.019-0</v>
          </cell>
          <cell r="B781" t="str">
            <v>TRANSPORTE DE QUALQUER NATUR. C/VELOC. MEDIA DE 25KM/H EM CAMINHAO TRUC. CARROC. FIXA, CAPAC. 12T</v>
          </cell>
          <cell r="C781" t="str">
            <v>T X KM</v>
          </cell>
          <cell r="D781">
            <v>0.4</v>
          </cell>
        </row>
        <row r="782">
          <cell r="A782" t="str">
            <v>04.005.020-0</v>
          </cell>
          <cell r="B782" t="str">
            <v>TRANSPORTE DE QUALQUER NATUR. C/VELOC. MEDIA DE 20KM/H EM CAMINHAO TRUC. CARROC. FIXA, CAPAC. 12T</v>
          </cell>
          <cell r="C782" t="str">
            <v>T X KM</v>
          </cell>
          <cell r="D782">
            <v>0.5</v>
          </cell>
        </row>
        <row r="783">
          <cell r="A783" t="str">
            <v>04.005.021-0</v>
          </cell>
          <cell r="B783" t="str">
            <v>TRANSPORTE DE QUALQUER NATUR. C/VELOC. MEDIA DE 15KM/H EM CAMINHAO TRUC. CARROC. FIXA, CAPAC. 12T</v>
          </cell>
          <cell r="C783" t="str">
            <v>T X KM</v>
          </cell>
          <cell r="D783">
            <v>0.67</v>
          </cell>
        </row>
        <row r="784">
          <cell r="A784" t="str">
            <v>04.005.022-0</v>
          </cell>
          <cell r="B784" t="str">
            <v>TRANSPORTE DE QUALQUER NATUR. C/VELOC. MEDIA DE 10KM/H EM CAMINHAO TRUC. CARROC. FIXA, CAPAC. 12T</v>
          </cell>
          <cell r="C784" t="str">
            <v>T X KM</v>
          </cell>
          <cell r="D784">
            <v>1.01</v>
          </cell>
        </row>
        <row r="785">
          <cell r="A785" t="str">
            <v>04.005.023-0</v>
          </cell>
          <cell r="B785" t="str">
            <v>TRANSPORTE DE QUALQUER NATUR. C/VELOC. MEDIA DE 5KM/H EM CAMINHAO TRUC. CARROC. FIXA, CAPAC. 12T</v>
          </cell>
          <cell r="C785" t="str">
            <v>T X KM</v>
          </cell>
          <cell r="D785">
            <v>2.02</v>
          </cell>
        </row>
        <row r="786">
          <cell r="A786" t="str">
            <v>04.005.100-0</v>
          </cell>
          <cell r="B786" t="str">
            <v>TRANSPORTE DE QUALQUER NATUR. C/VELOC. MEDIA DE 50KM/H EM CAMINHAO CARROC. FIXA CAPAC. 7,5T, EQUIPADO C/GUIND. 3,5T</v>
          </cell>
          <cell r="C786" t="str">
            <v>T X KM</v>
          </cell>
          <cell r="D786">
            <v>0.28000000000000003</v>
          </cell>
        </row>
        <row r="787">
          <cell r="A787" t="str">
            <v>04.005.101-0</v>
          </cell>
          <cell r="B787" t="str">
            <v>TRANSPORTE DE QUALQUER NATUR. C/VELOC. MEDIA DE 40KM/H EM CAMINHAO CARROC. FIXA CAPAC. 7,5T, EQUIPADO C/GUIND. 3,5T</v>
          </cell>
          <cell r="C787" t="str">
            <v>T X KM</v>
          </cell>
          <cell r="D787">
            <v>0.34</v>
          </cell>
        </row>
        <row r="788">
          <cell r="A788" t="str">
            <v>04.005.102-0</v>
          </cell>
          <cell r="B788" t="str">
            <v>TRANSPORTE DE QUALQUER NATUR. C/VELOC. MEDIA DE 35KM/H EM CAMINHAO CARROC. FIXA CAPAC. 7,5T, EQUIPADO C/GUIND. 3,5T</v>
          </cell>
          <cell r="C788" t="str">
            <v>T X KM</v>
          </cell>
          <cell r="D788">
            <v>0.39</v>
          </cell>
        </row>
        <row r="789">
          <cell r="A789" t="str">
            <v>04.005.103-0</v>
          </cell>
          <cell r="B789" t="str">
            <v>TRANSPORTE DE QUALQUER NATUR. C/VELOC. MEDIA DE 30KM/H EM CAMINHAO CARROC. FIXA CAPAC. 7,5T, EQUIPADO C/GUIND. 3,5T</v>
          </cell>
          <cell r="C789" t="str">
            <v>T X KM</v>
          </cell>
          <cell r="D789">
            <v>0.46</v>
          </cell>
        </row>
        <row r="790">
          <cell r="A790" t="str">
            <v>04.005.104-0</v>
          </cell>
          <cell r="B790" t="str">
            <v>TRANSPORTE DE QUALQUER NATUR. C/VELOC. MEDIA DE 25KM/H EM CAMINHAO CARROC. FIXA CAPAC. 7,5T, EQUIPADO C/GUIND. 3,5T</v>
          </cell>
          <cell r="C790" t="str">
            <v>T X KM</v>
          </cell>
          <cell r="D790">
            <v>0.56000000000000005</v>
          </cell>
        </row>
        <row r="791">
          <cell r="A791" t="str">
            <v>04.005.105-0</v>
          </cell>
          <cell r="B791" t="str">
            <v>TRANSPORTE DE QUALQUER NATUR. C/VELOC. MEDIA DE 20KM/H EM CAMINHAO CARROC. FIXA CAPAC. 7,5T, EQUIPADO C/GUIND. 3,5T</v>
          </cell>
          <cell r="C791" t="str">
            <v>T X KM</v>
          </cell>
          <cell r="D791">
            <v>0.69</v>
          </cell>
        </row>
        <row r="792">
          <cell r="A792" t="str">
            <v>04.005.106-0</v>
          </cell>
          <cell r="B792" t="str">
            <v>TRANSPORTE DE QUALQUER NATUR. C/VELOC. MEDIA DE 15KM/H EM CAMINHAO CARROC. FIXA CAPAC. 7,5T, EQUIPADO C/GUIND. 3,5T</v>
          </cell>
          <cell r="C792" t="str">
            <v>T X KM</v>
          </cell>
          <cell r="D792">
            <v>0.92</v>
          </cell>
        </row>
        <row r="793">
          <cell r="A793" t="str">
            <v>04.005.107-0</v>
          </cell>
          <cell r="B793" t="str">
            <v>TRANSPORTE DE QUALQUER NATUR. C/VELOC. MEDIA DE 10KM/H EM CAMINHAO CARROC. FIXA CAPAC. 7,5T, EQUIPADO C/GUIND. 3,5T</v>
          </cell>
          <cell r="C793" t="str">
            <v>T X KM</v>
          </cell>
          <cell r="D793">
            <v>1.4</v>
          </cell>
        </row>
        <row r="794">
          <cell r="A794" t="str">
            <v>04.005.108-0</v>
          </cell>
          <cell r="B794" t="str">
            <v>TRANSPORTE DE QUALQUER NATUR. C/VELOC. MEDIA DE 5KM/H EM CAMINHAO CARROC. FIXA CAPAC. 7,5T, EQUIPADO C/GUIND. 3,5T</v>
          </cell>
          <cell r="C794" t="str">
            <v>T X KM</v>
          </cell>
          <cell r="D794">
            <v>2.77</v>
          </cell>
        </row>
        <row r="795">
          <cell r="A795" t="str">
            <v>04.005.120-0</v>
          </cell>
          <cell r="B795" t="str">
            <v>TRANSPORTE DE QUALQUER NATUR. C/VELOC. MEDIA DE 50KM/H EM CAMINHAO BASCUL. CAPAC. UTIL DE 8T</v>
          </cell>
          <cell r="C795" t="str">
            <v>T X KM</v>
          </cell>
          <cell r="D795">
            <v>0.21</v>
          </cell>
        </row>
        <row r="796">
          <cell r="A796" t="str">
            <v>04.005.121-0</v>
          </cell>
          <cell r="B796" t="str">
            <v>TRANSPORTE DE QUALQUER NATUR. C/VELOC. MEDIA DE 40KM/H EM CAMINHAO BASCUL. CAPAC. UTIL DE 8T</v>
          </cell>
          <cell r="C796" t="str">
            <v>T X KM</v>
          </cell>
          <cell r="D796">
            <v>0.27</v>
          </cell>
        </row>
        <row r="797">
          <cell r="A797" t="str">
            <v>04.005.122-0</v>
          </cell>
          <cell r="B797" t="str">
            <v>TRANSPORTE DE QUALQUER NATUR. C/VELOC. MEDIA DE 35KM/H EM CAMINHAO BASCUL. CAPAC. UTIL DE 8T</v>
          </cell>
          <cell r="C797" t="str">
            <v>T X KM</v>
          </cell>
          <cell r="D797">
            <v>0.3</v>
          </cell>
        </row>
        <row r="798">
          <cell r="A798" t="str">
            <v>04.005.123-1</v>
          </cell>
          <cell r="B798" t="str">
            <v>TRANSPORTE DE QUALQUER NATUR. C/VELOC. MEDIA DE 30KM/H EM CAMINHAO BASCUL. CAPAC. UTIL DE 8T</v>
          </cell>
          <cell r="C798" t="str">
            <v>T X KM</v>
          </cell>
          <cell r="D798">
            <v>0.35</v>
          </cell>
        </row>
        <row r="799">
          <cell r="A799" t="str">
            <v>04.005.124-0</v>
          </cell>
          <cell r="B799" t="str">
            <v>TRANSPORTE DE QUALQUER NATUR. C/VELOC. MEDIA DE 25KM/H EM CAMINHAO BASCUL. CAPAC. UTIL DE 8T</v>
          </cell>
          <cell r="C799" t="str">
            <v>T X KM</v>
          </cell>
          <cell r="D799">
            <v>0.43</v>
          </cell>
        </row>
        <row r="800">
          <cell r="A800" t="str">
            <v>04.005.125-0</v>
          </cell>
          <cell r="B800" t="str">
            <v>TRANSPORTE DE QUALQUER NATUR. C/VELOC. MEDIA DE 20KM/H EM CAMINHAO BASCUL. CAPAC. UTIL DE 8T</v>
          </cell>
          <cell r="C800" t="str">
            <v>T X KM</v>
          </cell>
          <cell r="D800">
            <v>0.54</v>
          </cell>
        </row>
        <row r="801">
          <cell r="A801" t="str">
            <v>04.005.126-0</v>
          </cell>
          <cell r="B801" t="str">
            <v>TRANSPORTE DE QUALQUER NATUR. C/VELOC. MEDIA DE 15KM/H EM CAMINHAO BASCUL. CAPAC. UTIL DE 8T</v>
          </cell>
          <cell r="C801" t="str">
            <v>T X KM</v>
          </cell>
          <cell r="D801">
            <v>0.71</v>
          </cell>
        </row>
        <row r="802">
          <cell r="A802" t="str">
            <v>04.005.127-0</v>
          </cell>
          <cell r="B802" t="str">
            <v>TRANSPORTE DE QUALQUER NATUR. C/VELOC. MEDIA DE 10KM/H EM CAMINHAO BASCUL. CAPAC. UTIL DE 8T</v>
          </cell>
          <cell r="C802" t="str">
            <v>T X KM</v>
          </cell>
          <cell r="D802">
            <v>1.08</v>
          </cell>
        </row>
        <row r="803">
          <cell r="A803" t="str">
            <v>04.005.128-0</v>
          </cell>
          <cell r="B803" t="str">
            <v>TRANSPORTE DE QUALQUER NATUR. C/VELOC. MEDIA DE 5KM/H EM CAMINHAO BASCUL. CAPAC. UTIL DE 8T</v>
          </cell>
          <cell r="C803" t="str">
            <v>T X KM</v>
          </cell>
          <cell r="D803">
            <v>2.15</v>
          </cell>
        </row>
        <row r="804">
          <cell r="A804" t="str">
            <v>04.005.140-0</v>
          </cell>
          <cell r="B804" t="str">
            <v>TRANSPORTE DE QUALQUER NATUR. C/VELOC. MEDIA DE 50KM/H EM CAMINHAO BASCUL. CAPAC. UTIL DE 12T</v>
          </cell>
          <cell r="C804" t="str">
            <v>T X KM</v>
          </cell>
          <cell r="D804">
            <v>0.18</v>
          </cell>
        </row>
        <row r="805">
          <cell r="A805" t="str">
            <v>04.005.141-0</v>
          </cell>
          <cell r="B805" t="str">
            <v>TRANSPORTE DE QUALQUER NATUR. C/VELOC. MEDIA DE 40KM/H EM CAMINHAO BASCUL. CAPAC. UTIL DE 12T</v>
          </cell>
          <cell r="C805" t="str">
            <v>T X KM</v>
          </cell>
          <cell r="D805">
            <v>0.23</v>
          </cell>
        </row>
        <row r="806">
          <cell r="A806" t="str">
            <v>04.005.142-0</v>
          </cell>
          <cell r="B806" t="str">
            <v>TRANSPORTE DE QUALQUER NATUR. C/VELOC. MEDIA DE 35KM/H EM CAMINHAO BASCUL. CAPAC. UTIL DE 12T</v>
          </cell>
          <cell r="C806" t="str">
            <v>T X KM</v>
          </cell>
          <cell r="D806">
            <v>0.27</v>
          </cell>
        </row>
        <row r="807">
          <cell r="A807" t="str">
            <v>04.005.143-1</v>
          </cell>
          <cell r="B807" t="str">
            <v>TRANSPORTE DE QUALQUER NATUR. C/VELOC. MEDIA DE 30KM/H EM CAMINHAO BASCUL. CAPAC. UTIL DE 12T</v>
          </cell>
          <cell r="C807" t="str">
            <v>T X KM</v>
          </cell>
          <cell r="D807">
            <v>0.31</v>
          </cell>
        </row>
        <row r="808">
          <cell r="A808" t="str">
            <v>04.005.144-0</v>
          </cell>
          <cell r="B808" t="str">
            <v>TRANSPORTE DE QUALQUER NATUR. C/VELOC. MEDIA DE 25KM/H EM CAMINHAO BASCUL. CAPAC. UTIL DE 12T</v>
          </cell>
          <cell r="C808" t="str">
            <v>T X KM</v>
          </cell>
          <cell r="D808">
            <v>0.38</v>
          </cell>
        </row>
        <row r="809">
          <cell r="A809" t="str">
            <v>04.005.145-0</v>
          </cell>
          <cell r="B809" t="str">
            <v>TRANSPORTE DE QUALQUER NATUR. C/VELOC. MEDIA DE 20KM/H EM CAMINHAO BASCUL. CAPAC. UTIL DE 12T</v>
          </cell>
          <cell r="C809" t="str">
            <v>T X KM</v>
          </cell>
          <cell r="D809">
            <v>0.47</v>
          </cell>
        </row>
        <row r="810">
          <cell r="A810" t="str">
            <v>04.005.146-0</v>
          </cell>
          <cell r="B810" t="str">
            <v>TRANSPORTE DE QUALQUER NATUR. C/VELOC. MEDIA DE 15KM/H EM CAMINHAO BASCUL. CAPAC. UTIL DE 12T</v>
          </cell>
          <cell r="C810" t="str">
            <v>T X KM</v>
          </cell>
          <cell r="D810">
            <v>0.63</v>
          </cell>
        </row>
        <row r="811">
          <cell r="A811" t="str">
            <v>04.005.147-0</v>
          </cell>
          <cell r="B811" t="str">
            <v>TRANSPORTE DE QUALQUER NATUR. C/VELOC. MEDIA DE 10KM/H EM CAMINHAO BASCUL. CAPAC. UTIL DE 12T</v>
          </cell>
          <cell r="C811" t="str">
            <v>T X KM</v>
          </cell>
          <cell r="D811">
            <v>0.97</v>
          </cell>
        </row>
        <row r="812">
          <cell r="A812" t="str">
            <v>04.005.148-0</v>
          </cell>
          <cell r="B812" t="str">
            <v>TRANSPORTE DE QUALQUER NATUR. C/VELOC. MEDIA DE 5KM/H EM CAMINHAO BASCUL. CAPAC. UTIL DE 12T</v>
          </cell>
          <cell r="C812" t="str">
            <v>T X KM</v>
          </cell>
          <cell r="D812">
            <v>1.91</v>
          </cell>
        </row>
        <row r="813">
          <cell r="A813" t="str">
            <v>04.005.160-0</v>
          </cell>
          <cell r="B813" t="str">
            <v>TRANSPORTE DE QUALQUER NATUR. C/VELOC. MEDIA DE 50KM/H EM CAMINHAO BASCUL. CAPAC. UTIL DE 17T</v>
          </cell>
          <cell r="C813" t="str">
            <v>T X KM</v>
          </cell>
          <cell r="D813">
            <v>0.14000000000000001</v>
          </cell>
        </row>
        <row r="814">
          <cell r="A814" t="str">
            <v>04.005.161-0</v>
          </cell>
          <cell r="B814" t="str">
            <v>TRANSPORTE DE QUALQUER NATUR. C/VELOC. MEDIA DE 40KM/H EM CAMINHAO BASCUL. CAPAC. UTIL DE 17T</v>
          </cell>
          <cell r="C814" t="str">
            <v>T X KM</v>
          </cell>
          <cell r="D814">
            <v>0.17</v>
          </cell>
        </row>
        <row r="815">
          <cell r="A815" t="str">
            <v>04.005.162-0</v>
          </cell>
          <cell r="B815" t="str">
            <v>TRANSPORTE DE QUALQUER NATUR. C/VELOC. MEDIA DE 35KM/H EM CAMINHAO BASCUL. CAPAC. UTIL DE 17T</v>
          </cell>
          <cell r="C815" t="str">
            <v>T X KM</v>
          </cell>
          <cell r="D815">
            <v>0.2</v>
          </cell>
        </row>
        <row r="816">
          <cell r="A816" t="str">
            <v>04.005.163-0</v>
          </cell>
          <cell r="B816" t="str">
            <v>TRANSPORTE DE QUALQUER NATUR. C/VELOC. MEDIA DE 30KM/H EM CAMINHAO BASCUL. CAPAC. UTIL DE 17T</v>
          </cell>
          <cell r="C816" t="str">
            <v>T X KM</v>
          </cell>
          <cell r="D816">
            <v>0.23</v>
          </cell>
        </row>
        <row r="817">
          <cell r="A817" t="str">
            <v>04.005.164-0</v>
          </cell>
          <cell r="B817" t="str">
            <v>TRANSPORTE DE QUALQUER NATUR. C/VELOC. MEDIA DE 25KM/H EM CAMINHAO BASCUL. CAPAC. UTIL DE 17T</v>
          </cell>
          <cell r="C817" t="str">
            <v>T X KM</v>
          </cell>
          <cell r="D817">
            <v>0.28000000000000003</v>
          </cell>
        </row>
        <row r="818">
          <cell r="A818" t="str">
            <v>04.005.165-0</v>
          </cell>
          <cell r="B818" t="str">
            <v>TRANSPORTE DE QUALQUER NATUR. C/VELOC. MEDIA DE 20KM/H EM CAMINHAO BASCUL. CAPAC. UTIL DE 17T</v>
          </cell>
          <cell r="C818" t="str">
            <v>T X KM</v>
          </cell>
          <cell r="D818">
            <v>0.36</v>
          </cell>
        </row>
        <row r="819">
          <cell r="A819" t="str">
            <v>04.005.166-0</v>
          </cell>
          <cell r="B819" t="str">
            <v>TRANSPORTE DE QUALQUER NATUR. C/VELOC. MEDIA DE 15KM/H EM CAMINHAO BASCUL. CAPAC. UTIL DE 17T</v>
          </cell>
          <cell r="C819" t="str">
            <v>T X KM</v>
          </cell>
          <cell r="D819">
            <v>0.47</v>
          </cell>
        </row>
        <row r="820">
          <cell r="A820" t="str">
            <v>04.005.167-0</v>
          </cell>
          <cell r="B820" t="str">
            <v>TRANSPORTE DE QUALQUER NATUR. C/VELOC. MEDIA DE 10KM/H EM CAMINHAO BASCUL. CAPAC. UTIL DE 17T</v>
          </cell>
          <cell r="C820" t="str">
            <v>T X KM</v>
          </cell>
          <cell r="D820">
            <v>0.72</v>
          </cell>
        </row>
        <row r="821">
          <cell r="A821" t="str">
            <v>04.005.168-0</v>
          </cell>
          <cell r="B821" t="str">
            <v>TRANSPORTE DE QUALQUER NATUR. C/VELOC. MEDIA DE 5KM/H EM CAMINHAO BASCUL. CAPAC. UTIL DE 17T</v>
          </cell>
          <cell r="C821" t="str">
            <v>T X KM</v>
          </cell>
          <cell r="D821">
            <v>1.44</v>
          </cell>
        </row>
        <row r="822">
          <cell r="A822" t="str">
            <v>04.005.300-0</v>
          </cell>
          <cell r="B822" t="str">
            <v>TRANSPORTE DE CONTAINER</v>
          </cell>
          <cell r="C822" t="str">
            <v>UNXKM</v>
          </cell>
          <cell r="D822">
            <v>8.4700000000000006</v>
          </cell>
        </row>
        <row r="823">
          <cell r="A823" t="str">
            <v>04.005.350-1</v>
          </cell>
          <cell r="B823" t="str">
            <v>TRANSPORTE DE EQUIP. PESADOS EM CARRETAS</v>
          </cell>
          <cell r="C823" t="str">
            <v>T X KM</v>
          </cell>
          <cell r="D823">
            <v>0.75</v>
          </cell>
        </row>
        <row r="824">
          <cell r="A824" t="str">
            <v>04.005.500-0</v>
          </cell>
          <cell r="B824" t="str">
            <v>UNIDADE DE REF. P/SERV. DE TRANSP. DE QUALQUER NATUR.</v>
          </cell>
          <cell r="C824" t="str">
            <v>UR</v>
          </cell>
          <cell r="D824">
            <v>181.75</v>
          </cell>
        </row>
        <row r="825">
          <cell r="A825" t="str">
            <v>04.005.999-0</v>
          </cell>
          <cell r="B825" t="str">
            <v>INDICE 04.005.TRANSPORTES C/CAMINHAO</v>
          </cell>
          <cell r="C825">
            <v>0</v>
          </cell>
          <cell r="D825">
            <v>1284</v>
          </cell>
        </row>
        <row r="826">
          <cell r="A826" t="str">
            <v>04.006.008-1</v>
          </cell>
          <cell r="B826" t="str">
            <v>CARGA MANUAL E DESCARGA MEC. DE MAT. A GRANEL EM CAMINHAO BASCUL. CAPAC. UTIL DE 8T, EMPREGANDO 2 SERVENTES NA CARGA</v>
          </cell>
          <cell r="C826" t="str">
            <v>T</v>
          </cell>
          <cell r="D826">
            <v>9.26</v>
          </cell>
        </row>
        <row r="827">
          <cell r="A827" t="str">
            <v>04.006.009-0</v>
          </cell>
          <cell r="B827" t="str">
            <v>CARGA MANUAL E DESC. MEC. DE MAT. A GRANEL EM CAMINHAO BASCUL. CAPAC. UTIL DE 8T, EMPREGANDO 4 SERVENTES NA CARGA</v>
          </cell>
          <cell r="C827" t="str">
            <v>T</v>
          </cell>
          <cell r="D827">
            <v>6.37</v>
          </cell>
        </row>
        <row r="828">
          <cell r="A828" t="str">
            <v>04.006.010-0</v>
          </cell>
          <cell r="B828" t="str">
            <v>CARGA MANUAL E DESC. MEC. DE MAT. A GRANEL EM CAMINHAO BASCUL. CAPAC. UTIL DE 12T, EMPREGANDO 4 SERVENTES NA CARGA</v>
          </cell>
          <cell r="C828" t="str">
            <v>T</v>
          </cell>
          <cell r="D828">
            <v>7.05</v>
          </cell>
        </row>
        <row r="829">
          <cell r="A829" t="str">
            <v>04.006.0-1</v>
          </cell>
          <cell r="B829" t="str">
            <v>CARGA E DESC. MANUAL DE PECAS DE PESO REDUZIDO EM CAMINHAO CARROC. FIXA CAPAC. UTIL DE 7,5T</v>
          </cell>
          <cell r="C829" t="str">
            <v>T</v>
          </cell>
          <cell r="D829">
            <v>0.43</v>
          </cell>
        </row>
        <row r="830">
          <cell r="A830" t="str">
            <v>04.006.014-1</v>
          </cell>
          <cell r="B830" t="str">
            <v>CARGA E DESC. MANUAL DE MAT. C/MAIS DE 1 SERVENTE EM CAMINHAO CARROC. FIXA CAPAC. UTIL DE 7,5T</v>
          </cell>
          <cell r="C830" t="str">
            <v>T</v>
          </cell>
          <cell r="D830">
            <v>24.12</v>
          </cell>
        </row>
        <row r="831">
          <cell r="A831" t="str">
            <v>04.006.999-0</v>
          </cell>
          <cell r="B831" t="str">
            <v>FAMILIA 04.006</v>
          </cell>
          <cell r="C831">
            <v>0</v>
          </cell>
          <cell r="D831">
            <v>1478</v>
          </cell>
        </row>
        <row r="832">
          <cell r="A832" t="str">
            <v>04.007.015-0</v>
          </cell>
          <cell r="B832" t="str">
            <v>CARGA E DESC. MEC. DE TUBOS DE CONCR. C/ 20CM DE DIAM., EM CAMINHAO CARROC. FIXA CAPAC. UTIL DE 7,5T</v>
          </cell>
          <cell r="C832" t="str">
            <v>T</v>
          </cell>
          <cell r="D832">
            <v>19.68</v>
          </cell>
        </row>
        <row r="833">
          <cell r="A833" t="str">
            <v>04.007.016-0</v>
          </cell>
          <cell r="B833" t="str">
            <v>CARGA E DESC. MEC. DE TUBOS DE CONCR. C/ 40CM DE DIAM., EM CAMINHAO CARROC. FIXA CAPAC. UTIL DE 7,5T</v>
          </cell>
          <cell r="C833" t="str">
            <v>T</v>
          </cell>
          <cell r="D833">
            <v>21.65</v>
          </cell>
        </row>
        <row r="834">
          <cell r="A834" t="str">
            <v>04.007.017-0</v>
          </cell>
          <cell r="B834" t="str">
            <v>CARGA E DESC. MEC. DE TUBOS DE CONCR. C/ 60CM DE DIAM., EM CAMINHAO CARROC. FIXA CAPAC. UTIL DE 7,5T</v>
          </cell>
          <cell r="C834" t="str">
            <v>T</v>
          </cell>
          <cell r="D834">
            <v>24.61</v>
          </cell>
        </row>
        <row r="835">
          <cell r="A835" t="str">
            <v>04.007.018-0</v>
          </cell>
          <cell r="B835" t="str">
            <v>CARGA E DESC. MEC. DE TUBOS DE CONCR. C/ 80CM DE DIAM., EM CAMINHAO CARROC. FIXA CAPAC. UTIL DE 7,5T</v>
          </cell>
          <cell r="C835" t="str">
            <v>T</v>
          </cell>
          <cell r="D835">
            <v>28.54</v>
          </cell>
        </row>
        <row r="836">
          <cell r="A836" t="str">
            <v>04.007.019-0</v>
          </cell>
          <cell r="B836" t="str">
            <v>CARGA E DESC. MEC. DE TUBOS DE CONCR. C/ 100CM DE DIAM., EMCAMINHAO CARROC. FIXA CAPAC. UTIL DE 7,5T</v>
          </cell>
          <cell r="C836" t="str">
            <v>T</v>
          </cell>
          <cell r="D836">
            <v>32.479999999999997</v>
          </cell>
        </row>
        <row r="837">
          <cell r="A837" t="str">
            <v>04.007.999-0</v>
          </cell>
          <cell r="B837" t="str">
            <v>FAMILIA 04.007</v>
          </cell>
          <cell r="C837">
            <v>0</v>
          </cell>
          <cell r="D837">
            <v>1996</v>
          </cell>
        </row>
        <row r="838">
          <cell r="A838" t="str">
            <v>04.008.020-0</v>
          </cell>
          <cell r="B838" t="str">
            <v>CARGA E DESC. MANUAL DE TUBOS DE FºFº NOS DIAM. DE 5 A 15CM,EM CAMINHAO CARROC. FIXA CAPAC. UTIL DE 7,5T</v>
          </cell>
          <cell r="C838" t="str">
            <v>T</v>
          </cell>
          <cell r="D838">
            <v>48.08</v>
          </cell>
        </row>
        <row r="839">
          <cell r="A839" t="str">
            <v>04.008.021-0</v>
          </cell>
          <cell r="B839" t="str">
            <v>CARGA E DESC. MANUAL DE TUBOS DE FºFº NOS DIAM. DE 20, 25 E30CM, EM CAMINHAO CARROC. FIXA CAPAC. UTIL DE 7,5T</v>
          </cell>
          <cell r="C839" t="str">
            <v>T</v>
          </cell>
          <cell r="D839">
            <v>47.57</v>
          </cell>
        </row>
        <row r="840">
          <cell r="A840" t="str">
            <v>04.008.999-0</v>
          </cell>
          <cell r="B840" t="str">
            <v>FAMILIA 04.008</v>
          </cell>
          <cell r="C840">
            <v>0</v>
          </cell>
          <cell r="D840">
            <v>1646</v>
          </cell>
        </row>
        <row r="841">
          <cell r="A841" t="str">
            <v>04.009.022-0</v>
          </cell>
          <cell r="B841" t="str">
            <v>CARGA E DESC. MEC. DE TUBOS DE FºFº C/DIAM. DE 40CM, EM CAMINHAO CARROC. FIXA CAPAC. UTIL DE 7,5T</v>
          </cell>
          <cell r="C841" t="str">
            <v>T</v>
          </cell>
          <cell r="D841">
            <v>18.57</v>
          </cell>
        </row>
        <row r="842">
          <cell r="A842" t="str">
            <v>04.009.023-0</v>
          </cell>
          <cell r="B842" t="str">
            <v>CARGA E DESC. MEC. DE TUBOS DE FºFº C/DIAM. DE 60 A 80CM, EMCAMINHAO CARROC. FIXA CAPAC. UTIL DE 7,5T</v>
          </cell>
          <cell r="C842" t="str">
            <v>T</v>
          </cell>
          <cell r="D842">
            <v>24.15</v>
          </cell>
        </row>
        <row r="843">
          <cell r="A843" t="str">
            <v>04.009.999-0</v>
          </cell>
          <cell r="B843" t="str">
            <v>FAMILIA 04.009</v>
          </cell>
          <cell r="C843">
            <v>0</v>
          </cell>
          <cell r="D843">
            <v>1477</v>
          </cell>
        </row>
        <row r="844">
          <cell r="A844" t="str">
            <v>04.010.045-0</v>
          </cell>
          <cell r="B844" t="str">
            <v>CARGA E DESC. MEC. DE MAT. A GRANEL, C/CAMINHAO BASCUL. CAPAC. UTIL DE 8T</v>
          </cell>
          <cell r="C844" t="str">
            <v>T</v>
          </cell>
          <cell r="D844">
            <v>0.33</v>
          </cell>
        </row>
        <row r="845">
          <cell r="A845" t="str">
            <v>04.010.046-0</v>
          </cell>
          <cell r="B845" t="str">
            <v>CARGA E DESC. MEC. DE MAT. A GRANEL, C/CAMINHAO BASCUL. CAPAC. UTIL DE 12T</v>
          </cell>
          <cell r="C845" t="str">
            <v>T</v>
          </cell>
          <cell r="D845">
            <v>0.32</v>
          </cell>
        </row>
        <row r="846">
          <cell r="A846" t="str">
            <v>04.010.047-0</v>
          </cell>
          <cell r="B846" t="str">
            <v>CARGA E DESC. MEC. DE MAT. A GRANEL, C/CAMINHAO BASCUL. CAPAC. UTIL DE 17T</v>
          </cell>
          <cell r="C846" t="str">
            <v>T</v>
          </cell>
          <cell r="D846">
            <v>0.34</v>
          </cell>
        </row>
        <row r="847">
          <cell r="A847" t="str">
            <v>04.010.999-0</v>
          </cell>
          <cell r="B847" t="str">
            <v>FAMILIA 04.010</v>
          </cell>
          <cell r="C847">
            <v>0</v>
          </cell>
          <cell r="D847">
            <v>1164</v>
          </cell>
        </row>
        <row r="848">
          <cell r="A848" t="str">
            <v>04.011.051-1</v>
          </cell>
          <cell r="B848" t="str">
            <v>CARGA E DESC. MEC. C/PA-CARREGADEIRA CAPAC. DE 1,50M3 E CAMINHAO BASCUL. CAPAC. UTIL DE 8T, CARGA DE 50T P/DIA DE 8:00H</v>
          </cell>
          <cell r="C848" t="str">
            <v>T</v>
          </cell>
          <cell r="D848">
            <v>4.37</v>
          </cell>
        </row>
        <row r="849">
          <cell r="A849" t="str">
            <v>04.011.052-1</v>
          </cell>
          <cell r="B849" t="str">
            <v>CARGA E DESC. MEC. C/PA-CARREGADEIRA CAPAC. DE 1,50M3 E CAMINHAO BASCUL. CAPAC. UTIL DE 8T, CARGA DE 100T P/DIA DE 8:00H</v>
          </cell>
          <cell r="C849" t="str">
            <v>T</v>
          </cell>
          <cell r="D849">
            <v>3.04</v>
          </cell>
        </row>
        <row r="850">
          <cell r="A850" t="str">
            <v>04.011.053-1</v>
          </cell>
          <cell r="B850" t="str">
            <v>CARGA E DESC. MEC. C/PA-CARREGADEIRA CAPAC. DE 1,50M3 E CAMINHAO BASCUL. CAPAC. UTIL DE 8T, CARGA DE 150T P/DIA DE 8:00H</v>
          </cell>
          <cell r="C850" t="str">
            <v>T</v>
          </cell>
          <cell r="D850">
            <v>2.61</v>
          </cell>
        </row>
        <row r="851">
          <cell r="A851" t="str">
            <v>04.011.054-1</v>
          </cell>
          <cell r="B851" t="str">
            <v>CARGA E DESC. MEC. C/PA-CARREGADEIRA CAPAC. DE 1,50M3 E CAMINHAO BASCUL. CAPAC. UTIL DE 8T, CARGA DE 200T P/DIA DE 8:00H</v>
          </cell>
          <cell r="C851" t="str">
            <v>T</v>
          </cell>
          <cell r="D851">
            <v>2.38</v>
          </cell>
        </row>
        <row r="852">
          <cell r="A852" t="str">
            <v>04.011.055-1</v>
          </cell>
          <cell r="B852" t="str">
            <v>CARGA E DESC. MEC. C/PA-CARREGADEIRA CAPAC. DE 1,50M3 E CAMINHAO BASCUL. CAPAC. UTIL DE 8T, CARGA DE 250T P/DIA DE 8:00H</v>
          </cell>
          <cell r="C852" t="str">
            <v>T</v>
          </cell>
          <cell r="D852">
            <v>2.2799999999999998</v>
          </cell>
        </row>
        <row r="853">
          <cell r="A853" t="str">
            <v>04.011.056-1</v>
          </cell>
          <cell r="B853" t="str">
            <v>CARGA E DESC. MEC. C/PA-CARREGADEIRA CAPAC. DE 1,50M3 E CAMINHAO BASCUL. CAPAC. UTIL DE 8T, CARGA DE 500T P/DIA DE 8:00H</v>
          </cell>
          <cell r="C853" t="str">
            <v>T</v>
          </cell>
          <cell r="D853">
            <v>1.52</v>
          </cell>
        </row>
        <row r="854">
          <cell r="A854" t="str">
            <v>04.011.057-1</v>
          </cell>
          <cell r="B854" t="str">
            <v>CARGA E DESC. MEC. C/PA-CARREGADEIRA CAPAC. DE 1,90M3 E CAMINHAO BASCUL. CAPAC. UTIL DE 8T, CARGA DE 750T P/DIA DE 8:00H</v>
          </cell>
          <cell r="C854" t="str">
            <v>T</v>
          </cell>
          <cell r="D854">
            <v>1.72</v>
          </cell>
        </row>
        <row r="855">
          <cell r="A855" t="str">
            <v>04.011.058-1</v>
          </cell>
          <cell r="B855" t="str">
            <v>CARGA E DESC. MEC. C/PA-CARREGADEIRA CAPAC. DE 2,30M3 E CAMINHAO BASCUL. CAPAC.UTIL DE 8T, CARGA DE 1000T P/DIA DE 8:00H</v>
          </cell>
          <cell r="C855" t="str">
            <v>T</v>
          </cell>
          <cell r="D855">
            <v>1.38</v>
          </cell>
        </row>
        <row r="856">
          <cell r="A856" t="str">
            <v>04.011.999-0</v>
          </cell>
          <cell r="B856" t="str">
            <v>FAMILIA 04.011</v>
          </cell>
          <cell r="C856">
            <v>0</v>
          </cell>
          <cell r="D856">
            <v>1832</v>
          </cell>
        </row>
        <row r="857">
          <cell r="A857" t="str">
            <v>04.012.071-1</v>
          </cell>
          <cell r="B857" t="str">
            <v>CARGA DE MAT. C/PA-CARREGADEIRA DE 1,50M3, EXCL. DESPESAS C/CAMINHAO, P/CARGA DE 50T P/DIA DE 8:00H</v>
          </cell>
          <cell r="C857" t="str">
            <v>T</v>
          </cell>
          <cell r="D857">
            <v>3.85</v>
          </cell>
        </row>
        <row r="858">
          <cell r="A858" t="str">
            <v>04.012.072-1</v>
          </cell>
          <cell r="B858" t="str">
            <v>CARGA DE MAT. C/PA-CARREGADEIRA DE 1,50M3, EXCL. DESPESAS C/CAMINHAO, P/CARGA DE 100T P/DIA DE 8:00H</v>
          </cell>
          <cell r="C858" t="str">
            <v>T</v>
          </cell>
          <cell r="D858">
            <v>2.52</v>
          </cell>
        </row>
        <row r="859">
          <cell r="A859" t="str">
            <v>04.012.073-1</v>
          </cell>
          <cell r="B859" t="str">
            <v>CARGA DE MAT. C/PA-CARREGADEIRA DE 1,50M3, EXCL. DESPESAS C/CAMINHAO, P/CARGA DE 150T P/DIA DE 8:00H</v>
          </cell>
          <cell r="C859" t="str">
            <v>T</v>
          </cell>
          <cell r="D859">
            <v>2.09</v>
          </cell>
        </row>
        <row r="860">
          <cell r="A860" t="str">
            <v>04.012.074-1</v>
          </cell>
          <cell r="B860" t="str">
            <v>CARGA DE MAT. C/PA-CARREGADEIRA DE 1,50M3, EXCL. DESPESAS C/CAMINHAO, P/CARGA DE 200T P/DIA DE 8:00H</v>
          </cell>
          <cell r="C860" t="str">
            <v>T</v>
          </cell>
          <cell r="D860">
            <v>1.85</v>
          </cell>
        </row>
        <row r="861">
          <cell r="A861" t="str">
            <v>04.012.075-1</v>
          </cell>
          <cell r="B861" t="str">
            <v>CARGA DE MAT. C/PA-CARREGADEIRA DE 1,50M3, EXCL. DESPESAS C/CAMINHAO, P/CARGA DE 250T P/DIA DE 8:00H</v>
          </cell>
          <cell r="C861" t="str">
            <v>T</v>
          </cell>
          <cell r="D861">
            <v>1.75</v>
          </cell>
        </row>
        <row r="862">
          <cell r="A862" t="str">
            <v>04.012.076-1</v>
          </cell>
          <cell r="B862" t="str">
            <v>CARGA DE MAT. C/PA-CARREGADEIRA DE 1,50M3, EXCL. DESPESAS C/CAMINHAO, P/CARGA DE 500T P/DIA DE 8:00H</v>
          </cell>
          <cell r="C862" t="str">
            <v>T</v>
          </cell>
          <cell r="D862">
            <v>1.1000000000000001</v>
          </cell>
        </row>
        <row r="863">
          <cell r="A863" t="str">
            <v>04.012.077-1</v>
          </cell>
          <cell r="B863" t="str">
            <v>CARGA DE MAT. C/PA-CARREGADEIRA DE 1,90M3, EXCL. DESPESAS C/CAMINHAO, P/CARGA DE 750T P/DIA DE 8:00H</v>
          </cell>
          <cell r="C863" t="str">
            <v>T</v>
          </cell>
          <cell r="D863">
            <v>1.35</v>
          </cell>
        </row>
        <row r="864">
          <cell r="A864" t="str">
            <v>04.012.078-1</v>
          </cell>
          <cell r="B864" t="str">
            <v>CARGA DE MAT. C/PA-CARREGADEIRA DE 2,30M3, EXCL. DESPESAS C/CAMINHAO, P/CARGA DE 1000T P/DIA DE 8:00H</v>
          </cell>
          <cell r="C864" t="str">
            <v>T</v>
          </cell>
          <cell r="D864">
            <v>1.04</v>
          </cell>
        </row>
        <row r="865">
          <cell r="A865" t="str">
            <v>04.012.999-0</v>
          </cell>
          <cell r="B865" t="str">
            <v>FAMILIA 04.012</v>
          </cell>
          <cell r="C865">
            <v>0</v>
          </cell>
          <cell r="D865">
            <v>2060</v>
          </cell>
        </row>
        <row r="866">
          <cell r="A866" t="str">
            <v>04.0.015-0</v>
          </cell>
          <cell r="B866" t="str">
            <v>CARGA E DESC. DE CONTAINER</v>
          </cell>
          <cell r="C866" t="str">
            <v>UN</v>
          </cell>
          <cell r="D866">
            <v>25.91</v>
          </cell>
        </row>
        <row r="867">
          <cell r="A867" t="str">
            <v>04.0.999-0</v>
          </cell>
          <cell r="B867" t="str">
            <v>FAMILIA 04.0</v>
          </cell>
          <cell r="C867">
            <v>0</v>
          </cell>
          <cell r="D867">
            <v>1269</v>
          </cell>
        </row>
        <row r="868">
          <cell r="A868" t="str">
            <v>04.014.091-1</v>
          </cell>
          <cell r="B868" t="str">
            <v>CARGA E DESCARGA DE EQUIP. PESADOS, EM CARRETAS</v>
          </cell>
          <cell r="C868" t="str">
            <v>T</v>
          </cell>
          <cell r="D868">
            <v>12.71</v>
          </cell>
        </row>
        <row r="869">
          <cell r="A869" t="str">
            <v>04.014.999-0</v>
          </cell>
          <cell r="B869" t="str">
            <v>FAMILIA 04.014</v>
          </cell>
          <cell r="C869">
            <v>0</v>
          </cell>
          <cell r="D869">
            <v>1992</v>
          </cell>
        </row>
        <row r="870">
          <cell r="A870" t="str">
            <v>04.015.100-0</v>
          </cell>
          <cell r="B870" t="str">
            <v>CUSTO DE REEMBOLSO DE DESP. C/VEICULO PROPRIO CONSID. 50% DEUTILIZACAO E MEDIA PERCORRIDA ATE 1500KM</v>
          </cell>
          <cell r="C870" t="str">
            <v>KM</v>
          </cell>
          <cell r="D870">
            <v>0.47</v>
          </cell>
        </row>
        <row r="871">
          <cell r="A871" t="str">
            <v>04.015.101-0</v>
          </cell>
          <cell r="B871" t="str">
            <v>CUSTO DE REEMBOLSO DE DESP. C/VEICULO PROPRIO CONSID. 50% DEUTILIZACAO E MEDIA MENSAL PERCORRIDA, ENTRE 1501 E 3000KM</v>
          </cell>
          <cell r="C871" t="str">
            <v>KM</v>
          </cell>
          <cell r="D871">
            <v>0.34</v>
          </cell>
        </row>
        <row r="872">
          <cell r="A872" t="str">
            <v>04.015.105-0</v>
          </cell>
          <cell r="B872" t="str">
            <v>CUSTO DE REEMBOLSO DE DESP. C/VEICULO PROPRIO CONSID. 75% DEUTILIZACAO E MEDIA PERCORRIDA ATE 1500KM</v>
          </cell>
          <cell r="C872" t="str">
            <v>KM</v>
          </cell>
          <cell r="D872">
            <v>0.54</v>
          </cell>
        </row>
        <row r="873">
          <cell r="A873" t="str">
            <v>04.015.106-0</v>
          </cell>
          <cell r="B873" t="str">
            <v>CUSTO DE REEMBOLSO DE DESP. C/VEICULO PROPRIO CONSID. 75% DEUTILIZACAO E MEDIA MENSAL PERCORRIDA ENTRE 1501 E 3000KM</v>
          </cell>
          <cell r="C873" t="str">
            <v>KM</v>
          </cell>
          <cell r="D873">
            <v>0.37</v>
          </cell>
        </row>
        <row r="874">
          <cell r="A874" t="str">
            <v>04.015.110-0</v>
          </cell>
          <cell r="B874" t="str">
            <v>CUSTO DE REEMBOLSO DE DESP. C/VEICULO PROPRIO CONSID. 100% DE UTILIZACAO E MEDIA MENSAL PERCORRIDA ATE 1500KM</v>
          </cell>
          <cell r="C874" t="str">
            <v>KM</v>
          </cell>
          <cell r="D874">
            <v>0.6</v>
          </cell>
        </row>
        <row r="875">
          <cell r="A875" t="str">
            <v>04.015.111-0</v>
          </cell>
          <cell r="B875" t="str">
            <v>CUSTO DE REEMBOLSO DE DESP. C/VEICULO PROPRIO CONSID. 100% DE UTILIZACAO E MEDIA MENSAL PERCORRIDA ENTRE 1501 E 3000KM</v>
          </cell>
          <cell r="C875" t="str">
            <v>KM</v>
          </cell>
          <cell r="D875">
            <v>0.41</v>
          </cell>
        </row>
        <row r="876">
          <cell r="A876" t="str">
            <v>04.015.999-0</v>
          </cell>
          <cell r="B876" t="str">
            <v>FAMILIA 04.015</v>
          </cell>
          <cell r="C876">
            <v>0</v>
          </cell>
          <cell r="D876">
            <v>1956</v>
          </cell>
        </row>
        <row r="877">
          <cell r="A877" t="str">
            <v>04.018.010-0</v>
          </cell>
          <cell r="B877" t="str">
            <v>RECEBIMENTO DE CARGA DE CAMINHAO BASCUL. EM SERV. DE CARGA MEC.</v>
          </cell>
          <cell r="C877" t="str">
            <v>T</v>
          </cell>
          <cell r="D877">
            <v>0.16</v>
          </cell>
        </row>
        <row r="878">
          <cell r="A878" t="str">
            <v>04.018.020-1</v>
          </cell>
          <cell r="B878" t="str">
            <v>RECEBIMENTO DE CARGA, DESC. E MANOBRAS DE CAMINHAO BASCUL.,CAPAC. DE 8,00M3 OU 12T</v>
          </cell>
          <cell r="C878" t="str">
            <v>T</v>
          </cell>
          <cell r="D878">
            <v>0.22</v>
          </cell>
        </row>
        <row r="879">
          <cell r="A879" t="str">
            <v>04.018.999-0</v>
          </cell>
          <cell r="B879" t="str">
            <v>FAMILIA 04.018</v>
          </cell>
          <cell r="C879" t="str">
            <v>0</v>
          </cell>
          <cell r="D879">
            <v>948</v>
          </cell>
        </row>
        <row r="880">
          <cell r="A880" t="str">
            <v>04.020.122-0</v>
          </cell>
          <cell r="B880" t="str">
            <v>TRANSPORTE DE ANDAIME TUBULAR</v>
          </cell>
          <cell r="C880" t="str">
            <v>M2XKM</v>
          </cell>
          <cell r="D880">
            <v>0.04</v>
          </cell>
        </row>
        <row r="881">
          <cell r="A881" t="str">
            <v>04.020.126-0</v>
          </cell>
          <cell r="B881" t="str">
            <v>TRANSPORTE DE ANDAIME SUSPENSO, TIPO PESADO, P/REVEST.</v>
          </cell>
          <cell r="C881" t="str">
            <v>UNXKM</v>
          </cell>
          <cell r="D881">
            <v>0.21</v>
          </cell>
        </row>
        <row r="882">
          <cell r="A882" t="str">
            <v>04.020.1-0</v>
          </cell>
          <cell r="B882" t="str">
            <v>TRANSPORTE DE ANDAIME SUSPENSO, TIPO P/PINT.</v>
          </cell>
          <cell r="C882" t="str">
            <v>UNXKM</v>
          </cell>
          <cell r="D882">
            <v>0.26</v>
          </cell>
        </row>
        <row r="883">
          <cell r="A883" t="str">
            <v>04.020.6-0</v>
          </cell>
          <cell r="B883" t="str">
            <v>TRANSPORTE DE ELEVADOR DE OBRAS, CONSTITUIDO POR CACAMBA, FUNIL E SILO</v>
          </cell>
          <cell r="C883" t="str">
            <v>UNXKM</v>
          </cell>
          <cell r="D883">
            <v>1.03</v>
          </cell>
        </row>
        <row r="884">
          <cell r="A884" t="str">
            <v>04.020.999-0</v>
          </cell>
          <cell r="B884" t="str">
            <v>FAMILIA 04.020</v>
          </cell>
          <cell r="C884">
            <v>0</v>
          </cell>
          <cell r="D884">
            <v>21</v>
          </cell>
        </row>
        <row r="885">
          <cell r="A885" t="str">
            <v>04.021.010-0</v>
          </cell>
          <cell r="B885" t="str">
            <v>CARGA E DESC. MANUAL DE ANDAIME TUBULAR</v>
          </cell>
          <cell r="C885" t="str">
            <v>M2</v>
          </cell>
          <cell r="D885">
            <v>0.22</v>
          </cell>
        </row>
        <row r="886">
          <cell r="A886" t="str">
            <v>04.021.015-0</v>
          </cell>
          <cell r="B886" t="str">
            <v>CARGA E DESC. MANUAL DE ANDAIME SUSPENSO TIPO PESADO, P/REVESTIM.</v>
          </cell>
          <cell r="C886" t="str">
            <v>UN</v>
          </cell>
          <cell r="D886">
            <v>3.34</v>
          </cell>
        </row>
        <row r="887">
          <cell r="A887" t="str">
            <v>04.021.020-0</v>
          </cell>
          <cell r="B887" t="str">
            <v>CARGA E DESC. MANUAL DE ANDAIME SUSPENSO TIPO PESADO, P/PINT.</v>
          </cell>
          <cell r="C887" t="str">
            <v>UN</v>
          </cell>
          <cell r="D887">
            <v>4.4000000000000004</v>
          </cell>
        </row>
        <row r="888">
          <cell r="A888" t="str">
            <v>04.021.025-0</v>
          </cell>
          <cell r="B888" t="str">
            <v>CARGA E DESC. MANUAL DE ELEVADOR DE OBRAS</v>
          </cell>
          <cell r="C888" t="str">
            <v>UN</v>
          </cell>
          <cell r="D888">
            <v>43.24</v>
          </cell>
        </row>
        <row r="889">
          <cell r="A889" t="str">
            <v>04.021.999-0</v>
          </cell>
          <cell r="B889" t="str">
            <v>INDICE DA FAMILIA</v>
          </cell>
          <cell r="C889">
            <v>0</v>
          </cell>
          <cell r="D889">
            <v>1622</v>
          </cell>
        </row>
        <row r="890">
          <cell r="A890" t="str">
            <v>04.025.200-0</v>
          </cell>
          <cell r="B890" t="str">
            <v>TRANSPORTE ATE 25KM, MONT. E DESMONT. DE BATE-ESTACAS, C/MARTELO PESANDO ATE 1,5T</v>
          </cell>
          <cell r="C890" t="str">
            <v>UN</v>
          </cell>
          <cell r="D890">
            <v>6010.23</v>
          </cell>
        </row>
        <row r="891">
          <cell r="A891" t="str">
            <v>04.025.205-0</v>
          </cell>
          <cell r="B891" t="str">
            <v>TRANSPORTE ATE 25KM, MONT. E DESMONT. DE BATE ESTACAS, C/MARTELO PESANDO ATE 2,5T</v>
          </cell>
          <cell r="C891" t="str">
            <v>UN</v>
          </cell>
          <cell r="D891">
            <v>7654.48</v>
          </cell>
        </row>
        <row r="892">
          <cell r="A892" t="str">
            <v>04.025.210-0</v>
          </cell>
          <cell r="B892" t="str">
            <v>TRANSPORTE ATE 25KM, MONT. E DESMONT. DE BATE-ESTACAS TIPO FRANKI (MAQ. XVII), C/MARTELO PESANDO 1,5T</v>
          </cell>
          <cell r="C892" t="str">
            <v>UN</v>
          </cell>
          <cell r="D892">
            <v>9486.44</v>
          </cell>
        </row>
        <row r="893">
          <cell r="A893" t="str">
            <v>04.025.215-0</v>
          </cell>
          <cell r="B893" t="str">
            <v>TRANSPORTE ATE 25KM, MONT. E DESMONT. DE BATE-ESTACAS TIPO FRANKI (MAQ. XIII), C/MARTELO PESANDO 1,5T</v>
          </cell>
          <cell r="C893" t="str">
            <v>UN</v>
          </cell>
          <cell r="D893">
            <v>11433.85</v>
          </cell>
        </row>
        <row r="894">
          <cell r="A894" t="str">
            <v>04.025.999-0</v>
          </cell>
          <cell r="B894" t="str">
            <v>FAMILIA 04.025</v>
          </cell>
          <cell r="C894">
            <v>0</v>
          </cell>
          <cell r="D894">
            <v>1926</v>
          </cell>
        </row>
        <row r="895">
          <cell r="A895" t="str">
            <v>05.001.001-0</v>
          </cell>
          <cell r="B895" t="str">
            <v>DEMOLICAO MANUAL DE CONCR. SIMPLES</v>
          </cell>
          <cell r="C895" t="str">
            <v>M3</v>
          </cell>
          <cell r="D895">
            <v>69.209999999999994</v>
          </cell>
        </row>
        <row r="896">
          <cell r="A896" t="str">
            <v>05.001.002-1</v>
          </cell>
          <cell r="B896" t="str">
            <v>DEMOLICAO MANUAL DE CONCR. ARMADO, COMPREEND. PILARES, VIGASE LAJES</v>
          </cell>
          <cell r="C896" t="str">
            <v>M3</v>
          </cell>
          <cell r="D896">
            <v>205.8</v>
          </cell>
        </row>
        <row r="897">
          <cell r="A897" t="str">
            <v>05.001.003-0</v>
          </cell>
          <cell r="B897" t="str">
            <v>DEMOLICAO MANUAL DE ALVEN. DE TIJ. FURADOS</v>
          </cell>
          <cell r="C897" t="str">
            <v>M3</v>
          </cell>
          <cell r="D897">
            <v>54.91</v>
          </cell>
        </row>
        <row r="898">
          <cell r="A898" t="str">
            <v>05.001.004-0</v>
          </cell>
          <cell r="B898" t="str">
            <v>DEMOLICAO MANUAL DE ALVEN. DE TIJ. MACICOS</v>
          </cell>
          <cell r="C898" t="str">
            <v>M3</v>
          </cell>
          <cell r="D898">
            <v>51.87</v>
          </cell>
        </row>
        <row r="899">
          <cell r="A899" t="str">
            <v>05.001.005-0</v>
          </cell>
          <cell r="B899" t="str">
            <v>DEMOLICAO MANUAL DE ALVEN. DE PEDRA ARGAMASSADA</v>
          </cell>
          <cell r="C899" t="str">
            <v>M3</v>
          </cell>
          <cell r="D899">
            <v>34.380000000000003</v>
          </cell>
        </row>
        <row r="900">
          <cell r="A900" t="str">
            <v>05.001.006-0</v>
          </cell>
          <cell r="B900" t="str">
            <v>DEMOLICAO MANUAL DE ALVEN. DE PEDRA SECA</v>
          </cell>
          <cell r="C900" t="str">
            <v>M3</v>
          </cell>
          <cell r="D900">
            <v>17.3</v>
          </cell>
        </row>
        <row r="901">
          <cell r="A901" t="str">
            <v>05.001.007-0</v>
          </cell>
          <cell r="B901" t="str">
            <v>DEMOLICAO DE REVESTIM. EM ARG. DE CAL E AREIA OU CIM. E SAIBRO</v>
          </cell>
          <cell r="C901" t="str">
            <v>M2</v>
          </cell>
          <cell r="D901">
            <v>2.16</v>
          </cell>
        </row>
        <row r="902">
          <cell r="A902" t="str">
            <v>05.001.008-0</v>
          </cell>
          <cell r="B902" t="str">
            <v>DEMOLICAO DE REVESTIM. EM ARG. DE CIM. E AREIA EM PAREDE</v>
          </cell>
          <cell r="C902" t="str">
            <v>M2</v>
          </cell>
          <cell r="D902">
            <v>6.48</v>
          </cell>
        </row>
        <row r="903">
          <cell r="A903" t="str">
            <v>05.001.009-0</v>
          </cell>
          <cell r="B903" t="str">
            <v>DEMOLICAO DE REVESTIM. EM AZUL., CERAM. OU MARM. EM PAREDE</v>
          </cell>
          <cell r="C903" t="str">
            <v>M2</v>
          </cell>
          <cell r="D903">
            <v>5.19</v>
          </cell>
        </row>
        <row r="904">
          <cell r="A904" t="str">
            <v>05.001.010-0</v>
          </cell>
          <cell r="B904" t="str">
            <v>DEMOLICAO DE FILME (PELICULA) DE IMPERMEABIL. E RESPECTIVA TELA DE POLIESTER</v>
          </cell>
          <cell r="C904" t="str">
            <v>M2</v>
          </cell>
          <cell r="D904">
            <v>4.0599999999999996</v>
          </cell>
        </row>
        <row r="905">
          <cell r="A905" t="str">
            <v>05.001.011-0</v>
          </cell>
          <cell r="B905" t="str">
            <v>DEMOLICAO DE REVESTIM. DE PASTILHA, A PONTEIRO, C/RESPECTIVACAMADA DE ASSENT.</v>
          </cell>
          <cell r="C905" t="str">
            <v>M2</v>
          </cell>
          <cell r="D905">
            <v>2.88</v>
          </cell>
        </row>
        <row r="906">
          <cell r="A906" t="str">
            <v>05.001.012-0</v>
          </cell>
          <cell r="B906" t="str">
            <v>DEMOLICAO DE REVESTIM. DE ARG. DE CIM. E AREIA E IMPERMEABIL. EM RESERVATORIOS OU OUTRA SUPERF. DE CONCR.</v>
          </cell>
          <cell r="C906" t="str">
            <v>M2</v>
          </cell>
          <cell r="D906">
            <v>11.68</v>
          </cell>
        </row>
        <row r="907">
          <cell r="A907" t="str">
            <v>05.001.0-0</v>
          </cell>
          <cell r="B907" t="str">
            <v>DEMOLICAO A PONTEIRO DE ARREMATE DE PATIO CIMENTADO P/REEXECUCAO DO MESMO</v>
          </cell>
          <cell r="C907" t="str">
            <v>M2</v>
          </cell>
          <cell r="D907">
            <v>5.88</v>
          </cell>
        </row>
        <row r="908">
          <cell r="A908" t="str">
            <v>05.001.014-0</v>
          </cell>
          <cell r="B908" t="str">
            <v>DEMOLICAO DE ARG. DE ASSENT. DE AZUL., CERAM. OU MARM. EM PAREDE</v>
          </cell>
          <cell r="C908" t="str">
            <v>M2</v>
          </cell>
          <cell r="D908">
            <v>2.16</v>
          </cell>
        </row>
        <row r="909">
          <cell r="A909" t="str">
            <v>05.001.015-0</v>
          </cell>
          <cell r="B909" t="str">
            <v>DEMOLICAO DE PISO DE LADRILHO C/RESPECTIVA CAMADA DE ARG. DEASSENT.</v>
          </cell>
          <cell r="C909" t="str">
            <v>M2</v>
          </cell>
          <cell r="D909">
            <v>9.07</v>
          </cell>
        </row>
        <row r="910">
          <cell r="A910" t="str">
            <v>05.001.016-0</v>
          </cell>
          <cell r="B910" t="str">
            <v>DEMOLICAO MANUAL DE PISO CIMENTADO</v>
          </cell>
          <cell r="C910" t="str">
            <v>M2</v>
          </cell>
          <cell r="D910">
            <v>5.88</v>
          </cell>
        </row>
        <row r="911">
          <cell r="A911" t="str">
            <v>05.001.017-0</v>
          </cell>
          <cell r="B911" t="str">
            <v>DEMOLICAO MANUAL DE PAVIMENT. DE CONCR. ASFALTICO DE 5CM DEESP.</v>
          </cell>
          <cell r="C911" t="str">
            <v>M2</v>
          </cell>
          <cell r="D911">
            <v>5.62</v>
          </cell>
        </row>
        <row r="912">
          <cell r="A912" t="str">
            <v>05.001.018-0</v>
          </cell>
          <cell r="B912" t="str">
            <v>DEMOLICAO MANUAL DE PISO CIMENTADO E DA RESPECTIVA BASE DE CONCR. OU PASSEIO DE CONCR.</v>
          </cell>
          <cell r="C912" t="str">
            <v>M2</v>
          </cell>
          <cell r="D912">
            <v>3.02</v>
          </cell>
        </row>
        <row r="913">
          <cell r="A913" t="str">
            <v>05.001.019-0</v>
          </cell>
          <cell r="B913" t="str">
            <v>DEMOLICAO MANUAL DE PAVIMENT. DE MACADAME BETUMINOSO</v>
          </cell>
          <cell r="C913" t="str">
            <v>M3</v>
          </cell>
          <cell r="D913">
            <v>16</v>
          </cell>
        </row>
        <row r="914">
          <cell r="A914" t="str">
            <v>05.001.020-0</v>
          </cell>
          <cell r="B914" t="str">
            <v>DEMOLICAO DE PISO DE MARM., SOLEIRA, PEITORIS E ESCADAS C/RESPECTIVA CAMADA DE ARG. DE ASSENT.</v>
          </cell>
          <cell r="C914" t="str">
            <v>M2</v>
          </cell>
          <cell r="D914">
            <v>2.64</v>
          </cell>
        </row>
        <row r="915">
          <cell r="A915" t="str">
            <v>05.001.021-0</v>
          </cell>
          <cell r="B915" t="str">
            <v>DEMOLICAO A PONTEIRO, DE BASE SUPORTE, CONTRAPISO, CAMADA REGULARIZADORA OU DE ASSENT. DE TACOS, CERAM. E AZUL.</v>
          </cell>
          <cell r="C915" t="str">
            <v>M2</v>
          </cell>
          <cell r="D915">
            <v>6.48</v>
          </cell>
        </row>
        <row r="916">
          <cell r="A916" t="str">
            <v>05.001.031-0</v>
          </cell>
          <cell r="B916" t="str">
            <v>DEMOLICAO DE PISO DE ALTA RESISTENCIA</v>
          </cell>
          <cell r="C916" t="str">
            <v>M2</v>
          </cell>
          <cell r="D916">
            <v>6.48</v>
          </cell>
        </row>
        <row r="917">
          <cell r="A917" t="str">
            <v>05.001.033-0</v>
          </cell>
          <cell r="B917" t="str">
            <v>DEMOLICAO MANUAL DE CONCR. ARMADO, ESTANDO AS PC. EM POSICAOESPECIAL SOBRE TER. OU PLANO HORIZ. DE TRAB.</v>
          </cell>
          <cell r="C917" t="str">
            <v>M3</v>
          </cell>
          <cell r="D917">
            <v>82.32</v>
          </cell>
        </row>
        <row r="918">
          <cell r="A918" t="str">
            <v>05.001.035-0</v>
          </cell>
          <cell r="B918" t="str">
            <v>DEMOLICAO DE RODAPE DE ALTA RESISTENCIA</v>
          </cell>
          <cell r="C918" t="str">
            <v>M</v>
          </cell>
          <cell r="D918">
            <v>1.9</v>
          </cell>
        </row>
        <row r="919">
          <cell r="A919" t="str">
            <v>05.001.039-0</v>
          </cell>
          <cell r="B919" t="str">
            <v>DEMOLICAO DE DIVISORIAS DE PLACAS DE MARMORITE OU CONCR.</v>
          </cell>
          <cell r="C919" t="str">
            <v>M2</v>
          </cell>
          <cell r="D919">
            <v>3.46</v>
          </cell>
        </row>
        <row r="920">
          <cell r="A920" t="str">
            <v>05.001.040-0</v>
          </cell>
          <cell r="B920" t="str">
            <v>REMOCAO DE TELHAS DE ALUMINIO, EXCL. MADEIRAM.</v>
          </cell>
          <cell r="C920" t="str">
            <v>M2</v>
          </cell>
          <cell r="D920">
            <v>2.0699999999999998</v>
          </cell>
        </row>
        <row r="921">
          <cell r="A921" t="str">
            <v>05.001.042-0</v>
          </cell>
          <cell r="B921" t="str">
            <v>REMOCAO DE COBERT. DE TELHAS DE CIM.-AMIANTO CONVENCIONAL ONDULADA, EXCL. MADEIRAM.</v>
          </cell>
          <cell r="C921" t="str">
            <v>M2</v>
          </cell>
          <cell r="D921">
            <v>2.65</v>
          </cell>
        </row>
        <row r="922">
          <cell r="A922" t="str">
            <v>05.001.043-0</v>
          </cell>
          <cell r="B922" t="str">
            <v>REMOCAO DE COBERT. DE TELHAS COLONIAIS, EXCL. MADEIRAM.</v>
          </cell>
          <cell r="C922" t="str">
            <v>M2</v>
          </cell>
          <cell r="D922">
            <v>4.55</v>
          </cell>
        </row>
        <row r="923">
          <cell r="A923" t="str">
            <v>05.001.044-0</v>
          </cell>
          <cell r="B923" t="str">
            <v>REMOCAO DE COBERT. DE TELHAS FRANCESAS, EXCL. MADEIRAM.</v>
          </cell>
          <cell r="C923" t="str">
            <v>M2</v>
          </cell>
          <cell r="D923">
            <v>3.52</v>
          </cell>
        </row>
        <row r="924">
          <cell r="A924" t="str">
            <v>05.001.046-0</v>
          </cell>
          <cell r="B924" t="str">
            <v>REMOCAO DE COBERT. DE TELHAS DE CIM.-AMIANTO, TIPO CALHA, C/90CM DE LARG. OU MET., EXCL. MADEIRAM.</v>
          </cell>
          <cell r="C924" t="str">
            <v>M2</v>
          </cell>
          <cell r="D924">
            <v>2.19</v>
          </cell>
        </row>
        <row r="925">
          <cell r="A925" t="str">
            <v>05.001.047-0</v>
          </cell>
          <cell r="B925" t="str">
            <v>REMOCAO DE COBERT. DE TELHAS DE CIM.-AMIANTO, TIPO MAXI-PLACOU CALHA C/ 43 OU 49CM DE LARG., INCL. MADEIRAM.</v>
          </cell>
          <cell r="C925" t="str">
            <v>M2</v>
          </cell>
          <cell r="D925">
            <v>3.39</v>
          </cell>
        </row>
        <row r="926">
          <cell r="A926" t="str">
            <v>05.001.048-0</v>
          </cell>
          <cell r="B926" t="str">
            <v>REMOCAO DE COBERT. DE TELHAS DE CIM.-AMIANTO, TIPO MAXI-PLACOU CALHA C/ 43 OU 49CM DE LARG, EXCL. MADEIRAM.</v>
          </cell>
          <cell r="C926" t="str">
            <v>M2</v>
          </cell>
          <cell r="D926">
            <v>2.85</v>
          </cell>
        </row>
        <row r="927">
          <cell r="A927" t="str">
            <v>05.001.050-0</v>
          </cell>
          <cell r="B927" t="str">
            <v>REMOCAO DE COBERT. DE TELHAS COLONIAIS, INCL. MADEIRAM.</v>
          </cell>
          <cell r="C927" t="str">
            <v>M2</v>
          </cell>
          <cell r="D927">
            <v>8.82</v>
          </cell>
        </row>
        <row r="928">
          <cell r="A928" t="str">
            <v>05.001.051-0</v>
          </cell>
          <cell r="B928" t="str">
            <v>REMOCAO DE COBERT. DE TELHAS DE ARDOSIA, INCL. MADEIRAM.</v>
          </cell>
          <cell r="C928" t="str">
            <v>M2</v>
          </cell>
          <cell r="D928">
            <v>17.64</v>
          </cell>
        </row>
        <row r="929">
          <cell r="A929" t="str">
            <v>05.001.052-0</v>
          </cell>
          <cell r="B929" t="str">
            <v>REMOCAO DE COBERT. DE TELHAS FRANCESAS, INCL. MADEIRAM.</v>
          </cell>
          <cell r="C929" t="str">
            <v>M2</v>
          </cell>
          <cell r="D929">
            <v>8.08</v>
          </cell>
        </row>
        <row r="930">
          <cell r="A930" t="str">
            <v>05.001.053-0</v>
          </cell>
          <cell r="B930" t="str">
            <v>REMOCAO DE COBERT. DE TELHAS DE CIM.-AMIANTO CONVENCIONAL ONDULADA, INCL. MADEIRAM.</v>
          </cell>
          <cell r="C930" t="str">
            <v>M2</v>
          </cell>
          <cell r="D930">
            <v>3.78</v>
          </cell>
        </row>
        <row r="931">
          <cell r="A931" t="str">
            <v>05.001.054-0</v>
          </cell>
          <cell r="B931" t="str">
            <v>REMOCAO DE COBERT. DE TELHAS DE CIM.-AMIANTO, TIPO CALHA, C/90CM DE LARG. OU MET., INCL. MADEIRAM.</v>
          </cell>
          <cell r="C931" t="str">
            <v>M2</v>
          </cell>
          <cell r="D931">
            <v>3</v>
          </cell>
        </row>
        <row r="932">
          <cell r="A932" t="str">
            <v>05.001.055-0</v>
          </cell>
          <cell r="B932" t="str">
            <v>REMOCAO DE FORRO DE ESTUQUE, GESSO, PLACAS PRENSADAS E SEMELHANTES</v>
          </cell>
          <cell r="C932" t="str">
            <v>M2</v>
          </cell>
          <cell r="D932">
            <v>3.02</v>
          </cell>
        </row>
        <row r="933">
          <cell r="A933" t="str">
            <v>05.001.056-0</v>
          </cell>
          <cell r="B933" t="str">
            <v>REMOCAO MANUAL CUIDADOSA DA CAMADA DE CAPEAMENTO DE CONCR. ARMADO C/CINZEL, PONTEIRO E ESCOVA DE ACO</v>
          </cell>
          <cell r="C933" t="str">
            <v>M3</v>
          </cell>
          <cell r="D933">
            <v>857.51</v>
          </cell>
        </row>
        <row r="934">
          <cell r="A934" t="str">
            <v>05.001.057-0</v>
          </cell>
          <cell r="B934" t="str">
            <v>REMOCAO CUIDADOSA DA CAMADA DE CAPEAMENTO DE CONCR. ARMADO,C/ESP. DE 3CM, C/CINZEL, PONTEIRO E ESCOVA DE ACO</v>
          </cell>
          <cell r="C934" t="str">
            <v>M2</v>
          </cell>
          <cell r="D934">
            <v>39.42</v>
          </cell>
        </row>
        <row r="935">
          <cell r="A935" t="str">
            <v>05.001.058-0</v>
          </cell>
          <cell r="B935" t="str">
            <v>REMOCAO CUIDADOSA DA CAMADA DE CAPEAMENTO DE CONCR. ARMADO,C/ESP. DE 5CM C/CINZEL, PONTEIRO E ESCOVA DE ACO</v>
          </cell>
          <cell r="C935" t="str">
            <v>M2</v>
          </cell>
          <cell r="D935">
            <v>69.5</v>
          </cell>
        </row>
        <row r="936">
          <cell r="A936" t="str">
            <v>05.001.060-0</v>
          </cell>
          <cell r="B936" t="str">
            <v>REMOCACO MANUAL DE PASSEIO DE PEDRA PORTUGUESA</v>
          </cell>
          <cell r="C936" t="str">
            <v>M2</v>
          </cell>
          <cell r="D936">
            <v>2.37</v>
          </cell>
        </row>
        <row r="937">
          <cell r="A937" t="str">
            <v>05.001.061-0</v>
          </cell>
          <cell r="B937" t="str">
            <v>REMOCAO MANUAL DE PAVIMENT. DE LAJOES DE GRAN. EM PASSEIO</v>
          </cell>
          <cell r="C937" t="str">
            <v>M2</v>
          </cell>
          <cell r="D937">
            <v>5.19</v>
          </cell>
        </row>
        <row r="938">
          <cell r="A938" t="str">
            <v>05.001.062-0</v>
          </cell>
          <cell r="B938" t="str">
            <v>REMOCAO DE PLAQUEAMENTO DE CONCR.</v>
          </cell>
          <cell r="C938" t="str">
            <v>M2</v>
          </cell>
          <cell r="D938">
            <v>1.51</v>
          </cell>
        </row>
        <row r="939">
          <cell r="A939" t="str">
            <v>05.001.063-0</v>
          </cell>
          <cell r="B939" t="str">
            <v>REMOCAO CUIDADOSA DE CAMADA DE PROT. DE IMPERMEABIL.</v>
          </cell>
          <cell r="C939" t="str">
            <v>M2</v>
          </cell>
          <cell r="D939">
            <v>5.4</v>
          </cell>
        </row>
        <row r="940">
          <cell r="A940" t="str">
            <v>05.001.064-0</v>
          </cell>
          <cell r="B940" t="str">
            <v>REMOCAO DE CAMADA DE ISOLAMENTO TERMICO DE TERRACO OU DE ENCHIMENTO EM BANHEIROS, ETC</v>
          </cell>
          <cell r="C940" t="str">
            <v>M2</v>
          </cell>
          <cell r="D940">
            <v>9.08</v>
          </cell>
        </row>
        <row r="941">
          <cell r="A941" t="str">
            <v>05.001.065-0</v>
          </cell>
          <cell r="B941" t="str">
            <v>REMOCAO DE TERRA OU ENTULHO, A PA, ATE A DIST. HORIZ. DE 5,00M</v>
          </cell>
          <cell r="C941" t="str">
            <v>M3</v>
          </cell>
          <cell r="D941">
            <v>6.48</v>
          </cell>
        </row>
        <row r="942">
          <cell r="A942" t="str">
            <v>05.001.066-0</v>
          </cell>
          <cell r="B942" t="str">
            <v>REMOCAO MANUAL DE MAT. ROCHOSO, EM BL. DE 15KG, A 1,50M DE ALT.</v>
          </cell>
          <cell r="C942" t="str">
            <v>M3</v>
          </cell>
          <cell r="D942">
            <v>5.84</v>
          </cell>
        </row>
        <row r="943">
          <cell r="A943" t="str">
            <v>05.001.067-0</v>
          </cell>
          <cell r="B943" t="str">
            <v>REMOCAO MANUAL DE MAT. ROCHOSO, EM BL. DE ATE 15KG, A 2,50MDE DIST.</v>
          </cell>
          <cell r="C943" t="str">
            <v>M3</v>
          </cell>
          <cell r="D943">
            <v>4.32</v>
          </cell>
        </row>
        <row r="944">
          <cell r="A944" t="str">
            <v>05.001.068-0</v>
          </cell>
          <cell r="B944" t="str">
            <v>REMOCAO, A PA, DE CASCALHO E PO DE MAT. ROCHOSO, A 1,50M DEALT.</v>
          </cell>
          <cell r="C944" t="str">
            <v>M3</v>
          </cell>
          <cell r="D944">
            <v>8.65</v>
          </cell>
        </row>
        <row r="945">
          <cell r="A945" t="str">
            <v>05.001.069-0</v>
          </cell>
          <cell r="B945" t="str">
            <v>REMOCAO, A PA, DE CASCALHO E PO DE MAT. ROCHOSO, A 2,50M DEDIST.</v>
          </cell>
          <cell r="C945" t="str">
            <v>M3</v>
          </cell>
          <cell r="D945">
            <v>3.89</v>
          </cell>
        </row>
        <row r="946">
          <cell r="A946" t="str">
            <v>05.001.070-0</v>
          </cell>
          <cell r="B946" t="str">
            <v>REMOCAO DE PAVIMENT. DE LAJOTAS DE CONCR., ALTAMENTE VIBRADO, INTERTRAVADO, PRE-FABRICADO</v>
          </cell>
          <cell r="C946" t="str">
            <v>M2</v>
          </cell>
          <cell r="D946">
            <v>1.51</v>
          </cell>
        </row>
        <row r="947">
          <cell r="A947" t="str">
            <v>05.001.071-0</v>
          </cell>
          <cell r="B947" t="str">
            <v>REMOCAO CUIDADOSA DE PEITORIL, SOLEIRA OU CHAPIN</v>
          </cell>
          <cell r="C947" t="str">
            <v>M</v>
          </cell>
          <cell r="D947">
            <v>15.12</v>
          </cell>
        </row>
        <row r="948">
          <cell r="A948" t="str">
            <v>05.001.072-0</v>
          </cell>
          <cell r="B948" t="str">
            <v>REMOCAO DE CALHAS E CONDUTORES</v>
          </cell>
          <cell r="C948" t="str">
            <v>M</v>
          </cell>
          <cell r="D948">
            <v>0.86</v>
          </cell>
        </row>
        <row r="949">
          <cell r="A949" t="str">
            <v>05.001.073-0</v>
          </cell>
          <cell r="B949" t="str">
            <v>REMOCAO DE PLACAS DE PISO VINILICO</v>
          </cell>
          <cell r="C949" t="str">
            <v>M2</v>
          </cell>
          <cell r="D949">
            <v>1.51</v>
          </cell>
        </row>
        <row r="950">
          <cell r="A950" t="str">
            <v>05.001.074-0</v>
          </cell>
          <cell r="B950" t="str">
            <v>REMOCAO DE FORRO OU LAMBRI DE FRISOS DE MAD. OU PLACAS DE AGLOMERADO PRENSADO OU SEMELHANTE</v>
          </cell>
          <cell r="C950" t="str">
            <v>M2</v>
          </cell>
          <cell r="D950">
            <v>1.29</v>
          </cell>
        </row>
        <row r="951">
          <cell r="A951" t="str">
            <v>05.001.075-0</v>
          </cell>
          <cell r="B951" t="str">
            <v>REMOCAO DE PISO DE TACOS</v>
          </cell>
          <cell r="C951" t="str">
            <v>M2</v>
          </cell>
          <cell r="D951">
            <v>3.02</v>
          </cell>
        </row>
        <row r="952">
          <cell r="A952" t="str">
            <v>05.001.076-0</v>
          </cell>
          <cell r="B952" t="str">
            <v>REMOCAO DE DIVISORIA DE MAD., PRE-MOLD., PRENSADO OU SEMELHANTE</v>
          </cell>
          <cell r="C952" t="str">
            <v>M2</v>
          </cell>
          <cell r="D952">
            <v>2.16</v>
          </cell>
        </row>
        <row r="953">
          <cell r="A953" t="str">
            <v>05.001.077-0</v>
          </cell>
          <cell r="B953" t="str">
            <v>REMOCAO DE ESCADA DE MAD.</v>
          </cell>
          <cell r="C953" t="str">
            <v>M</v>
          </cell>
          <cell r="D953">
            <v>14.7</v>
          </cell>
        </row>
        <row r="954">
          <cell r="A954" t="str">
            <v>05.001.078-0</v>
          </cell>
          <cell r="B954" t="str">
            <v>REMOCAO DE RODAPE DE MAD., CERAM. OU SEMELHANTE</v>
          </cell>
          <cell r="C954" t="str">
            <v>M</v>
          </cell>
          <cell r="D954">
            <v>0.54</v>
          </cell>
        </row>
        <row r="955">
          <cell r="A955" t="str">
            <v>05.001.079-0</v>
          </cell>
          <cell r="B955" t="str">
            <v>REMOCAO DE FRISOS DE ASSOALHO</v>
          </cell>
          <cell r="C955" t="str">
            <v>M2</v>
          </cell>
          <cell r="D955">
            <v>1.62</v>
          </cell>
        </row>
        <row r="956">
          <cell r="A956" t="str">
            <v>05.001.080-0</v>
          </cell>
          <cell r="B956" t="str">
            <v>REMOCAO DE CARPETE OU TAPETE COLADO NO PISO</v>
          </cell>
          <cell r="C956" t="str">
            <v>M2</v>
          </cell>
          <cell r="D956">
            <v>3.46</v>
          </cell>
        </row>
        <row r="957">
          <cell r="A957" t="str">
            <v>05.001.081-0</v>
          </cell>
          <cell r="B957" t="str">
            <v>REMOCAO DE RIPAS, S/APROVEITAMENTO DO MAT. RETIRADO</v>
          </cell>
          <cell r="C957" t="str">
            <v>M</v>
          </cell>
          <cell r="D957">
            <v>0.3</v>
          </cell>
        </row>
        <row r="958">
          <cell r="A958" t="str">
            <v>05.001.083-0</v>
          </cell>
          <cell r="B958" t="str">
            <v>REMOCAO DE PLACAS DE MURO PRE-MOLDADO, C/APROVEITAMENTO DO MAT.</v>
          </cell>
          <cell r="C958" t="str">
            <v>M2</v>
          </cell>
          <cell r="D958">
            <v>2.16</v>
          </cell>
        </row>
        <row r="959">
          <cell r="A959" t="str">
            <v>05.001.085-0</v>
          </cell>
          <cell r="B959" t="str">
            <v>REMOCAO, A PA, DE CASCALHO OU LAMA A 1,50M DE ALT. EM LOGRADOURO (BECO) DE ATE 2,00M, EM FAVELAS</v>
          </cell>
          <cell r="C959" t="str">
            <v>M3</v>
          </cell>
          <cell r="D959">
            <v>9.94</v>
          </cell>
        </row>
        <row r="960">
          <cell r="A960" t="str">
            <v>05.001.123-0</v>
          </cell>
          <cell r="B960" t="str">
            <v>REMOCAO DE LEITO FILTRANTE</v>
          </cell>
          <cell r="C960" t="str">
            <v>M3</v>
          </cell>
          <cell r="D960">
            <v>5.45</v>
          </cell>
        </row>
        <row r="961">
          <cell r="A961" t="str">
            <v>05.001.124-0</v>
          </cell>
          <cell r="B961" t="str">
            <v>REMOCAO DE TUBUL. DE ACO</v>
          </cell>
          <cell r="C961" t="str">
            <v>KG</v>
          </cell>
          <cell r="D961">
            <v>7.0000000000000007E-2</v>
          </cell>
        </row>
        <row r="962">
          <cell r="A962" t="str">
            <v>05.001.125-0</v>
          </cell>
          <cell r="B962" t="str">
            <v>REMOCAO DE TUBUL. DE FºFº, C/DIAM. DE 50 A 300MM</v>
          </cell>
          <cell r="C962" t="str">
            <v>M</v>
          </cell>
          <cell r="D962">
            <v>11.62</v>
          </cell>
        </row>
        <row r="963">
          <cell r="A963" t="str">
            <v>05.001.126-0</v>
          </cell>
          <cell r="B963" t="str">
            <v>REMOCAO DE TUBUL. DE FºFº, C/DIAM. DE 400 A 600MM</v>
          </cell>
          <cell r="C963" t="str">
            <v>M</v>
          </cell>
          <cell r="D963">
            <v>23.36</v>
          </cell>
        </row>
        <row r="964">
          <cell r="A964" t="str">
            <v>05.001.127-0</v>
          </cell>
          <cell r="B964" t="str">
            <v>REMOCAO DE TUBUL. DE FºFº, C/DIAM. DE 700 A 1200MM</v>
          </cell>
          <cell r="C964" t="str">
            <v>M</v>
          </cell>
          <cell r="D964">
            <v>57.05</v>
          </cell>
        </row>
        <row r="965">
          <cell r="A965" t="str">
            <v>05.001.128-0</v>
          </cell>
          <cell r="B965" t="str">
            <v>REMOCAO DE TUBO DE CONCR., C/DIAM. ACIMA DE 1500MM</v>
          </cell>
          <cell r="C965" t="str">
            <v>M</v>
          </cell>
          <cell r="D965">
            <v>25.49</v>
          </cell>
        </row>
        <row r="966">
          <cell r="A966" t="str">
            <v>05.001.0-0</v>
          </cell>
          <cell r="B966" t="str">
            <v>REMOCAO DE VIDRO ATE 0,30 X 0,30M, C/LIMP. LOCAL</v>
          </cell>
          <cell r="C966" t="str">
            <v>M2</v>
          </cell>
          <cell r="D966">
            <v>4.12</v>
          </cell>
        </row>
        <row r="967">
          <cell r="A967" t="str">
            <v>05.001.1-0</v>
          </cell>
          <cell r="B967" t="str">
            <v>REMOCAO DE VIDRO ACIMA DE 0,30 X 0,30M, C/LIMP. LOCAL</v>
          </cell>
          <cell r="C967" t="str">
            <v>M2</v>
          </cell>
          <cell r="D967">
            <v>3.26</v>
          </cell>
        </row>
        <row r="968">
          <cell r="A968" t="str">
            <v>05.001.2-0</v>
          </cell>
          <cell r="B968" t="str">
            <v>REMOCAO DE CERCA DE ARAME FARPADO E MOIROES</v>
          </cell>
          <cell r="C968" t="str">
            <v>M</v>
          </cell>
          <cell r="D968">
            <v>0.64</v>
          </cell>
        </row>
        <row r="969">
          <cell r="A969" t="str">
            <v>05.001.3-0</v>
          </cell>
          <cell r="B969" t="str">
            <v>ARRANCAMENTO DE BARROTEAMENTO ATE 3" X 9" OU DE GRAZEPES CHUMBADOS EM PISO, S/APROVEITAMENTO DO MAT. RETIRADO</v>
          </cell>
          <cell r="C969" t="str">
            <v>M2</v>
          </cell>
          <cell r="D969">
            <v>7.6</v>
          </cell>
        </row>
        <row r="970">
          <cell r="A970" t="str">
            <v>05.001.4-0</v>
          </cell>
          <cell r="B970" t="str">
            <v>ARRANCAMENTO DE PORTAS, JANELAS E CAIXILHOS DE AR CONDICIONADO OU OUTROS</v>
          </cell>
          <cell r="C970" t="str">
            <v>UN</v>
          </cell>
          <cell r="D970">
            <v>6.14</v>
          </cell>
        </row>
        <row r="971">
          <cell r="A971" t="str">
            <v>05.001.5-0</v>
          </cell>
          <cell r="B971" t="str">
            <v>ARRANCAMENTO DE TUBOS DE CONCR. E MANILHAS CERAM. C/DIAM. DE0,70 A 1,50M</v>
          </cell>
          <cell r="C971" t="str">
            <v>M</v>
          </cell>
          <cell r="D971">
            <v>6.48</v>
          </cell>
        </row>
        <row r="972">
          <cell r="A972" t="str">
            <v>05.001.6-0</v>
          </cell>
          <cell r="B972" t="str">
            <v>ARRANCAMENTO DE TUBOS DE CONCR. E MANILHAS CERAM. C/DIAM. DE0,10 A 0,30M</v>
          </cell>
          <cell r="C972" t="str">
            <v>M</v>
          </cell>
          <cell r="D972">
            <v>2.81</v>
          </cell>
        </row>
        <row r="973">
          <cell r="A973" t="str">
            <v>05.001.7-0</v>
          </cell>
          <cell r="B973" t="str">
            <v>ARRANCAMENTO DE TUBOS DE CONCR. E MANILHAS CERAM. C/DIAM. DE0,40 A 0,60M</v>
          </cell>
          <cell r="C973" t="str">
            <v>M</v>
          </cell>
          <cell r="D973">
            <v>3.89</v>
          </cell>
        </row>
        <row r="974">
          <cell r="A974" t="str">
            <v>05.001.8-0</v>
          </cell>
          <cell r="B974" t="str">
            <v>ARRANCAMENTO DE TUBUL. DE FºGALV., S/ESCAV. OU RASGO EM ALVEN.</v>
          </cell>
          <cell r="C974" t="str">
            <v>M</v>
          </cell>
          <cell r="D974">
            <v>1.63</v>
          </cell>
        </row>
        <row r="975">
          <cell r="A975" t="str">
            <v>05.001.9-0</v>
          </cell>
          <cell r="B975" t="str">
            <v>ARRANCAMENTO DE TUBUL. DE FºFº C/DIM. ATE 0,15M, S/ESCAV. OURASGO EM ALVEN.</v>
          </cell>
          <cell r="C975" t="str">
            <v>M</v>
          </cell>
          <cell r="D975">
            <v>5.43</v>
          </cell>
        </row>
        <row r="976">
          <cell r="A976" t="str">
            <v>05.001.141-0</v>
          </cell>
          <cell r="B976" t="str">
            <v>ARRANCAMENTO DE TENTOS OU TRAVESSOES, DE GRAN. OU CONCR.</v>
          </cell>
          <cell r="C976" t="str">
            <v>M</v>
          </cell>
          <cell r="D976">
            <v>5.62</v>
          </cell>
        </row>
        <row r="977">
          <cell r="A977" t="str">
            <v>05.001.142-0</v>
          </cell>
          <cell r="B977" t="str">
            <v>ARRANCAMENTO DE MEIOS-FIOS, DE GRAN. OU CONCR., RETOS OU CURVOS</v>
          </cell>
          <cell r="C977" t="str">
            <v>M</v>
          </cell>
          <cell r="D977">
            <v>4.75</v>
          </cell>
        </row>
        <row r="978">
          <cell r="A978" t="str">
            <v>05.001.143-0</v>
          </cell>
          <cell r="B978" t="str">
            <v>ARRANCAMENTO DE PARALELEP.</v>
          </cell>
          <cell r="C978" t="str">
            <v>M2</v>
          </cell>
          <cell r="D978">
            <v>2.16</v>
          </cell>
        </row>
        <row r="979">
          <cell r="A979" t="str">
            <v>05.001.144-0</v>
          </cell>
          <cell r="B979" t="str">
            <v>ARRANCAMENTO DE APARELHOS DE ILUMINACAO</v>
          </cell>
          <cell r="C979" t="str">
            <v>UN</v>
          </cell>
          <cell r="D979">
            <v>1.63</v>
          </cell>
        </row>
        <row r="980">
          <cell r="A980" t="str">
            <v>05.001.145-0</v>
          </cell>
          <cell r="B980" t="str">
            <v>ARRANCAMENTO DE APARELHOS SANIT.</v>
          </cell>
          <cell r="C980" t="str">
            <v>UN</v>
          </cell>
          <cell r="D980">
            <v>5.43</v>
          </cell>
        </row>
        <row r="981">
          <cell r="A981" t="str">
            <v>05.001.146-0</v>
          </cell>
          <cell r="B981" t="str">
            <v>ARRANCAMENTO DE BANCADA DE PIA OU BANCA SECA ATE 1,00M DE ALT. E ATE 0,80M DE LARG.</v>
          </cell>
          <cell r="C981" t="str">
            <v>M</v>
          </cell>
          <cell r="D981">
            <v>10.37</v>
          </cell>
        </row>
        <row r="982">
          <cell r="A982" t="str">
            <v>05.001.147-0</v>
          </cell>
          <cell r="B982" t="str">
            <v>ARRANCAMENTO DE GRADES, GRADIS, ALAMBRADOS, CERCAS E PORTOES</v>
          </cell>
          <cell r="C982" t="str">
            <v>M2</v>
          </cell>
          <cell r="D982">
            <v>4.32</v>
          </cell>
        </row>
        <row r="983">
          <cell r="A983" t="str">
            <v>05.001.148-0</v>
          </cell>
          <cell r="B983" t="str">
            <v>ARRANCAMENTO DE CALHA QUEBRADA EM ENCOSTA</v>
          </cell>
          <cell r="C983" t="str">
            <v>UN</v>
          </cell>
          <cell r="D983">
            <v>1.42</v>
          </cell>
        </row>
        <row r="984">
          <cell r="A984" t="str">
            <v>05.001.160-0</v>
          </cell>
          <cell r="B984" t="str">
            <v>PERCUSSAO C/BATIDAS LEVES, S/RETIRADA DO MAT.</v>
          </cell>
          <cell r="C984" t="str">
            <v>M2</v>
          </cell>
          <cell r="D984">
            <v>0.56999999999999995</v>
          </cell>
        </row>
        <row r="985">
          <cell r="A985" t="str">
            <v>05.001.162-0</v>
          </cell>
          <cell r="B985" t="str">
            <v>RETIRADA DE IMPERMEABIL. FLEXIVEL (ASF., ETC)</v>
          </cell>
          <cell r="C985" t="str">
            <v>M2</v>
          </cell>
          <cell r="D985">
            <v>17.3</v>
          </cell>
        </row>
        <row r="986">
          <cell r="A986" t="str">
            <v>05.001.163-0</v>
          </cell>
          <cell r="B986" t="str">
            <v>RETIRADA CUIDADOSA DE AZUL. OU LADRILHOS E RESPECTIVA ARG. DE ASSENT.</v>
          </cell>
          <cell r="C986" t="str">
            <v>M2</v>
          </cell>
          <cell r="D986">
            <v>16.3</v>
          </cell>
        </row>
        <row r="987">
          <cell r="A987" t="str">
            <v>05.001.168-0</v>
          </cell>
          <cell r="B987" t="str">
            <v>RECOLOCACAO DE CALHA EM ENCOSTA</v>
          </cell>
          <cell r="C987" t="str">
            <v>UN</v>
          </cell>
          <cell r="D987">
            <v>1.55</v>
          </cell>
        </row>
        <row r="988">
          <cell r="A988" t="str">
            <v>05.001.169-0</v>
          </cell>
          <cell r="B988" t="str">
            <v>RECOLOCACAO DE TACOS SOLTOS USANDO PICHE, PEDRISCO E ARG. DECIM. E SAIBRO NO TRACO 1:6, C/REMOCAO DA BASE EXIST.</v>
          </cell>
          <cell r="C988" t="str">
            <v>M2</v>
          </cell>
          <cell r="D988">
            <v>27.99</v>
          </cell>
        </row>
        <row r="989">
          <cell r="A989" t="str">
            <v>05.001.170-0</v>
          </cell>
          <cell r="B989" t="str">
            <v>TRANSPORTE HORIZ. DE MAT. DE 1ªCAT. OU ENTULHO, EM CARRINHOS, A 10,00M DE DIST.</v>
          </cell>
          <cell r="C989" t="str">
            <v>M3</v>
          </cell>
          <cell r="D989">
            <v>5.19</v>
          </cell>
        </row>
        <row r="990">
          <cell r="A990" t="str">
            <v>05.001.171-0</v>
          </cell>
          <cell r="B990" t="str">
            <v>TRANSPORTE HORIZ. DE MAT. DE 1ªCAT. OU ENTULHO, EM CARRINHOS, A 20,00M DE DIST.</v>
          </cell>
          <cell r="C990" t="str">
            <v>M3</v>
          </cell>
          <cell r="D990">
            <v>6.22</v>
          </cell>
        </row>
        <row r="991">
          <cell r="A991" t="str">
            <v>05.001.172-0</v>
          </cell>
          <cell r="B991" t="str">
            <v>TRANSPORTE HORIZ. DE MAT. DE 1ªCAT. OU ENTULHO, EM CARRINHOS, A 30,00M DE DIST.</v>
          </cell>
          <cell r="C991" t="str">
            <v>M3</v>
          </cell>
          <cell r="D991">
            <v>7.26</v>
          </cell>
        </row>
        <row r="992">
          <cell r="A992" t="str">
            <v>05.001.173-0</v>
          </cell>
          <cell r="B992" t="str">
            <v>TRANSPORTE HORIZ. DE MAT. DE 1ºCAT. OU ENTULHO, EM CARRINHOS, A 60,00M DE DIST.</v>
          </cell>
          <cell r="C992" t="str">
            <v>M3</v>
          </cell>
          <cell r="D992">
            <v>10.38</v>
          </cell>
        </row>
        <row r="993">
          <cell r="A993" t="str">
            <v>05.001.174-0</v>
          </cell>
          <cell r="B993" t="str">
            <v>TRANSPORTE HORIZ. DE ENTULHO OU LAMA EM CARRINHO, EM FAVELAS</v>
          </cell>
          <cell r="C993" t="str">
            <v>M3</v>
          </cell>
          <cell r="D993">
            <v>5.96</v>
          </cell>
        </row>
        <row r="994">
          <cell r="A994" t="str">
            <v>05.001.175-0</v>
          </cell>
          <cell r="B994" t="str">
            <v>TRANSPORTE DE MAT. ENCOSTA ACIMA, EM CARRINHOS</v>
          </cell>
          <cell r="C994" t="str">
            <v>T X M</v>
          </cell>
          <cell r="D994">
            <v>0.64</v>
          </cell>
        </row>
        <row r="995">
          <cell r="A995" t="str">
            <v>05.001.176-0</v>
          </cell>
          <cell r="B995" t="str">
            <v>TRANSPORTE DE MAT. ENCOSTA ABAIXO, EM CARRINHOS</v>
          </cell>
          <cell r="C995" t="str">
            <v>T X M</v>
          </cell>
          <cell r="D995">
            <v>0.43</v>
          </cell>
        </row>
        <row r="996">
          <cell r="A996" t="str">
            <v>05.001.185-0</v>
          </cell>
          <cell r="B996" t="str">
            <v>TRANSPORTE DE MAT. ENCOSTA ACIMA, SERV. INTEIRAMENTE MANUAL</v>
          </cell>
          <cell r="C996" t="str">
            <v>T X M</v>
          </cell>
          <cell r="D996">
            <v>1.29</v>
          </cell>
        </row>
        <row r="997">
          <cell r="A997" t="str">
            <v>05.001.186-0</v>
          </cell>
          <cell r="B997" t="str">
            <v>TRANSPORTE DE MAT. ENCOSTA ABAIXO, SERV INTEIRAMENTE MANUAL</v>
          </cell>
          <cell r="C997" t="str">
            <v>T X M</v>
          </cell>
          <cell r="D997">
            <v>0.99</v>
          </cell>
        </row>
        <row r="998">
          <cell r="A998" t="str">
            <v>05.001.195-0</v>
          </cell>
          <cell r="B998" t="str">
            <v>TRANSPORTE DE MAT. DE GRANDE VOLUME E BAIXO PESO ESPECIFICO,SERV. INTEIRAMENTE MANUAL, ENCOSTA ACIMA</v>
          </cell>
          <cell r="C998" t="str">
            <v>M3 X M</v>
          </cell>
          <cell r="D998">
            <v>6.48</v>
          </cell>
        </row>
        <row r="999">
          <cell r="A999" t="str">
            <v>05.001.196-0</v>
          </cell>
          <cell r="B999" t="str">
            <v>TRANSPORTE DE MAT. DE GRANDE VOLUME E BAIXO PESO ESPECIFICO,SERV. INTEIRAMENTE MANUAL, ENCOSTA ABAIXO</v>
          </cell>
          <cell r="C999" t="str">
            <v>M3 X M</v>
          </cell>
          <cell r="D999">
            <v>4.97</v>
          </cell>
        </row>
        <row r="1000">
          <cell r="A1000" t="str">
            <v>05.001.205-0</v>
          </cell>
          <cell r="B1000" t="str">
            <v>TRANSPORTE MANUAL DE CALHA ATE O LOCAL DO ASSENTAMENTO,ENCOSTA ACIMA</v>
          </cell>
          <cell r="C1000" t="str">
            <v>UN X M</v>
          </cell>
          <cell r="D1000">
            <v>0.28000000000000003</v>
          </cell>
        </row>
        <row r="1001">
          <cell r="A1001" t="str">
            <v>05.001.206-0</v>
          </cell>
          <cell r="B1001" t="str">
            <v>TRANSPORTE MANUAL DE CALHA ATE O LOCAL DE ASSENTAMENTO,ENCOSTA ABAIXO</v>
          </cell>
          <cell r="C1001" t="str">
            <v>UN X M</v>
          </cell>
          <cell r="D1001">
            <v>0.21</v>
          </cell>
        </row>
        <row r="1002">
          <cell r="A1002" t="str">
            <v>05.001.300-0</v>
          </cell>
          <cell r="B1002" t="str">
            <v>CALHA FECHADA, DE TABUAS DE PINHO DE 3ª, C/SECAO 0,45 X 0,45M, P/DESCIDA DE ESCOMBROS</v>
          </cell>
          <cell r="C1002" t="str">
            <v>M</v>
          </cell>
          <cell r="D1002">
            <v>49.57</v>
          </cell>
        </row>
        <row r="1003">
          <cell r="A1003" t="str">
            <v>05.001.301-0</v>
          </cell>
          <cell r="B1003" t="str">
            <v>CALHA FECHADA, DE TABUAS DE PINHO DE 3ª, C/SECAO 0,35 X 0,35M, P/DESCIDA DE ESCOMBROS</v>
          </cell>
          <cell r="C1003" t="str">
            <v>M</v>
          </cell>
          <cell r="D1003">
            <v>40.82</v>
          </cell>
        </row>
        <row r="1004">
          <cell r="A1004" t="str">
            <v>05.001.305-0</v>
          </cell>
          <cell r="B1004" t="str">
            <v>DESCIDA DE ESCOMBROS P/CALHA FECHADA, DE TABUAS DE PINHO DE3ª</v>
          </cell>
          <cell r="C1004" t="str">
            <v>M3</v>
          </cell>
          <cell r="D1004">
            <v>25.95</v>
          </cell>
        </row>
        <row r="1005">
          <cell r="A1005" t="str">
            <v>05.001.310-0</v>
          </cell>
          <cell r="B1005" t="str">
            <v>ENSACAMENTO E TRANSP. DE ESCOMBROS EM SACOS PLAST., DESDE UMPAV. ELEVADO ATE O TERREO, UTILIZ. ELEVADOR</v>
          </cell>
          <cell r="C1005" t="str">
            <v>M3</v>
          </cell>
          <cell r="D1005">
            <v>42.23</v>
          </cell>
        </row>
        <row r="1006">
          <cell r="A1006" t="str">
            <v>05.001.315-0</v>
          </cell>
          <cell r="B1006" t="str">
            <v>ENSACAMENTO E TRANSP. DE ESCOMBROS EM SACOS PLAST., DESDE UMPAV. ELEVADO ATE O TERREO, UTILIZ. A ESCADA DO PREDIO</v>
          </cell>
          <cell r="C1006" t="str">
            <v>M3</v>
          </cell>
          <cell r="D1006">
            <v>61.8</v>
          </cell>
        </row>
        <row r="1007">
          <cell r="A1007" t="str">
            <v>05.001.350-0</v>
          </cell>
          <cell r="B1007" t="str">
            <v>LIMPEZA DE VIDROS, FEITA NOS DOIS LADOS, CONTADO UM LADO</v>
          </cell>
          <cell r="C1007" t="str">
            <v>M2</v>
          </cell>
          <cell r="D1007">
            <v>2.99</v>
          </cell>
        </row>
        <row r="1008">
          <cell r="A1008" t="str">
            <v>05.001.360-0</v>
          </cell>
          <cell r="B1008" t="str">
            <v>LIMPEZA DE PISO CIMENTADO</v>
          </cell>
          <cell r="C1008" t="str">
            <v>M2</v>
          </cell>
          <cell r="D1008">
            <v>1.48</v>
          </cell>
        </row>
        <row r="1009">
          <cell r="A1009" t="str">
            <v>05.001.365-0</v>
          </cell>
          <cell r="B1009" t="str">
            <v>LIMPEZA DE PISO CERAM.</v>
          </cell>
          <cell r="C1009" t="str">
            <v>M2</v>
          </cell>
          <cell r="D1009">
            <v>1.97</v>
          </cell>
        </row>
        <row r="1010">
          <cell r="A1010" t="str">
            <v>05.001.370-0</v>
          </cell>
          <cell r="B1010" t="str">
            <v>LIMPEZA DE APARELHOS SANIT.</v>
          </cell>
          <cell r="C1010" t="str">
            <v>UN</v>
          </cell>
          <cell r="D1010">
            <v>2.76</v>
          </cell>
        </row>
        <row r="1011">
          <cell r="A1011" t="str">
            <v>05.001.375-0</v>
          </cell>
          <cell r="B1011" t="str">
            <v>LIMPEZA DE METAIS</v>
          </cell>
          <cell r="C1011" t="str">
            <v>UN</v>
          </cell>
          <cell r="D1011">
            <v>0.83</v>
          </cell>
        </row>
        <row r="1012">
          <cell r="A1012" t="str">
            <v>05.001.380-0</v>
          </cell>
          <cell r="B1012" t="str">
            <v>LIMPEZA DE PEITORIL</v>
          </cell>
          <cell r="C1012" t="str">
            <v>M</v>
          </cell>
          <cell r="D1012">
            <v>1.23</v>
          </cell>
        </row>
        <row r="1013">
          <cell r="A1013" t="str">
            <v>05.001.385-0</v>
          </cell>
          <cell r="B1013" t="str">
            <v>LIMPEZA DE PAREDE REVEST. DE CERAM. OU AZUL.</v>
          </cell>
          <cell r="C1013" t="str">
            <v>M2</v>
          </cell>
          <cell r="D1013">
            <v>1.73</v>
          </cell>
        </row>
        <row r="1014">
          <cell r="A1014" t="str">
            <v>05.001.386-0</v>
          </cell>
          <cell r="B1014" t="str">
            <v>LIMPEZA DE PISO VINILICO</v>
          </cell>
          <cell r="C1014" t="str">
            <v>M2</v>
          </cell>
          <cell r="D1014">
            <v>1.48</v>
          </cell>
        </row>
        <row r="1015">
          <cell r="A1015" t="str">
            <v>05.001.388-0</v>
          </cell>
          <cell r="B1015" t="str">
            <v>LAVAGEM DE TAPETE, EXECUTADA NO LOCAL</v>
          </cell>
          <cell r="C1015" t="str">
            <v>M2</v>
          </cell>
          <cell r="D1015">
            <v>3.36</v>
          </cell>
        </row>
        <row r="1016">
          <cell r="A1016" t="str">
            <v>05.001.389-0</v>
          </cell>
          <cell r="B1016" t="str">
            <v>LIMPEZA EM PAREDE REVEST. C/PASTILHAS</v>
          </cell>
          <cell r="C1016" t="str">
            <v>M2</v>
          </cell>
          <cell r="D1016">
            <v>2.96</v>
          </cell>
        </row>
        <row r="1017">
          <cell r="A1017" t="str">
            <v>05.001.391-0</v>
          </cell>
          <cell r="B1017" t="str">
            <v>LIMPEZA EM PAREDE REVEST. C/MARM. OU GRAN.</v>
          </cell>
          <cell r="C1017" t="str">
            <v>M2</v>
          </cell>
          <cell r="D1017">
            <v>2.76</v>
          </cell>
        </row>
        <row r="1018">
          <cell r="A1018" t="str">
            <v>05.001.392-0</v>
          </cell>
          <cell r="B1018" t="str">
            <v>LIMPEZA EM PAREDE REVEST. C/PEDRAS</v>
          </cell>
          <cell r="C1018" t="str">
            <v>M2</v>
          </cell>
          <cell r="D1018">
            <v>1.97</v>
          </cell>
        </row>
        <row r="1019">
          <cell r="A1019" t="str">
            <v>05.001.393-0</v>
          </cell>
          <cell r="B1019" t="str">
            <v>LIMPEZA EM PAREDE REVEST. C/CHAPAS LAMINADAS</v>
          </cell>
          <cell r="C1019" t="str">
            <v>M2</v>
          </cell>
          <cell r="D1019">
            <v>1.38</v>
          </cell>
        </row>
        <row r="1020">
          <cell r="A1020" t="str">
            <v>05.001.400-0</v>
          </cell>
          <cell r="B1020" t="str">
            <v>LIMPEZA DE CALHA, EM ENCOSTA</v>
          </cell>
          <cell r="C1020" t="str">
            <v>M</v>
          </cell>
          <cell r="D1020">
            <v>0.47</v>
          </cell>
        </row>
        <row r="1021">
          <cell r="A1021" t="str">
            <v>05.001.402-0</v>
          </cell>
          <cell r="B1021" t="str">
            <v>LIMPEZA DE TELHA CERAM., CONSTANDO DE LAVAGEM C/AGUA PURA EESCOVACAO C/ESCOVA DE ACO</v>
          </cell>
          <cell r="C1021" t="str">
            <v>M2</v>
          </cell>
          <cell r="D1021">
            <v>6.27</v>
          </cell>
        </row>
        <row r="1022">
          <cell r="A1022" t="str">
            <v>05.001.405-0</v>
          </cell>
          <cell r="B1022" t="str">
            <v>LIMPEZA DE CX. DE AREIA, EM ENCOSTA, ATE 1,50M DE PROF.</v>
          </cell>
          <cell r="C1022" t="str">
            <v>M3</v>
          </cell>
          <cell r="D1022">
            <v>17.3</v>
          </cell>
        </row>
        <row r="1023">
          <cell r="A1023" t="str">
            <v>05.001.450-0</v>
          </cell>
          <cell r="B1023" t="str">
            <v>LIMPEZA DE CX. D'AGUA OU CISTERNA, C/CAPAC. ATE 1000 L</v>
          </cell>
          <cell r="C1023" t="str">
            <v>UN</v>
          </cell>
          <cell r="D1023">
            <v>71.55</v>
          </cell>
        </row>
        <row r="1024">
          <cell r="A1024" t="str">
            <v>05.001.455-0</v>
          </cell>
          <cell r="B1024" t="str">
            <v>LIMPEZA DE CX. D'AGUA OU CISTERNA, C/CAPAC. DE 1001 A 2000 L</v>
          </cell>
          <cell r="C1024" t="str">
            <v>UN</v>
          </cell>
          <cell r="D1024">
            <v>107.33</v>
          </cell>
        </row>
        <row r="1025">
          <cell r="A1025" t="str">
            <v>05.001.460-0</v>
          </cell>
          <cell r="B1025" t="str">
            <v>LIMPEZA DE CX. D'AGUA OU CISTERNA, C/CAPAC. DE 2001 A 20000L</v>
          </cell>
          <cell r="C1025" t="str">
            <v>UN</v>
          </cell>
          <cell r="D1025">
            <v>155.97</v>
          </cell>
        </row>
        <row r="1026">
          <cell r="A1026" t="str">
            <v>05.001.465-0</v>
          </cell>
          <cell r="B1026" t="str">
            <v>LIMPEZA DE CX. D'AGUA OU CISTERNA, C/CAPAC. DE 20001 A 60000L</v>
          </cell>
          <cell r="C1026" t="str">
            <v>UN</v>
          </cell>
          <cell r="D1026">
            <v>214.66</v>
          </cell>
        </row>
        <row r="1027">
          <cell r="A1027" t="str">
            <v>05.001.500-0</v>
          </cell>
          <cell r="B1027" t="str">
            <v>UNIDADE DE REF.P/SERV.DE LIMP.EM BEIRAL,MARQUISE,CALHA,PLATIBANDA,CIMALHA,LAMBREQUIM E REVESTIM. EM ALTO E BAIXO RELEVO</v>
          </cell>
          <cell r="C1027" t="str">
            <v>UR</v>
          </cell>
          <cell r="D1027">
            <v>374.34</v>
          </cell>
        </row>
        <row r="1028">
          <cell r="A1028" t="str">
            <v>05.001.501-0</v>
          </cell>
          <cell r="B1028" t="str">
            <v>UNIDADE DE REF. P/SERV. DE LIMP., APROFUNDAMENTO OU ESCAV. DE POCO DE AGUA POTAVEL, EM OBRAS DO INTERIOR</v>
          </cell>
          <cell r="C1028" t="str">
            <v>UR</v>
          </cell>
          <cell r="D1028">
            <v>374.34</v>
          </cell>
        </row>
        <row r="1029">
          <cell r="A1029" t="str">
            <v>05.001.502-0</v>
          </cell>
          <cell r="B1029" t="str">
            <v>UNIDADE DE REF. P/SERV. DE LIMP., MANUTENCAO E CONSERTO DE POCO ARTESIANO OU SEMI-ARTESIANO</v>
          </cell>
          <cell r="C1029" t="str">
            <v>UR</v>
          </cell>
          <cell r="D1029">
            <v>374.34</v>
          </cell>
        </row>
        <row r="1030">
          <cell r="A1030" t="str">
            <v>05.001.503-0</v>
          </cell>
          <cell r="B1030" t="str">
            <v>UNIDADE DE REF. P/SERV. DE LIMP. MANUAL OU MEC. EM FOSSAS, SUMIDOUROS, CX., GALERIAS, DRENOS, RESERVATORIOS E SIMILARES</v>
          </cell>
          <cell r="C1030" t="str">
            <v>UR</v>
          </cell>
          <cell r="D1030">
            <v>374.34</v>
          </cell>
        </row>
        <row r="1031">
          <cell r="A1031" t="str">
            <v>05.001.504-0</v>
          </cell>
          <cell r="B1031" t="str">
            <v>UNIDADE DE REF. P/SERV. DE LIMP. MANUAL OU MEC. C/REMOCAO DELIXO, ESCOMBROS, ETC. DE TER., PATIO CAMPOS OU LOGRADOUROS</v>
          </cell>
          <cell r="C1031" t="str">
            <v>UR</v>
          </cell>
          <cell r="D1031">
            <v>374.34</v>
          </cell>
        </row>
        <row r="1032">
          <cell r="A1032" t="str">
            <v>05.001.600-0</v>
          </cell>
          <cell r="B1032" t="str">
            <v>APICOAMENTO DE MEIOS-FIOS, UTILIZANDO PONTEIRO, CONSIDERANDO ESPELHO DE 15CM, FACE E ARESTA</v>
          </cell>
          <cell r="C1032" t="str">
            <v>M</v>
          </cell>
          <cell r="D1032">
            <v>6.04</v>
          </cell>
        </row>
        <row r="1033">
          <cell r="A1033" t="str">
            <v>05.001.601-0</v>
          </cell>
          <cell r="B1033" t="str">
            <v>APICOAMENTO DE CONCR. OU PISO CIMENTADO</v>
          </cell>
          <cell r="C1033" t="str">
            <v>M2</v>
          </cell>
          <cell r="D1033">
            <v>14.99</v>
          </cell>
        </row>
        <row r="1034">
          <cell r="A1034" t="str">
            <v>05.001.602-0</v>
          </cell>
          <cell r="B1034" t="str">
            <v>APICOAMENTO P/EXEC. DE CONCR. APARENTE EM SUPERF. HORIZ. SUPERIORES (TETOS)</v>
          </cell>
          <cell r="C1034" t="str">
            <v>M2</v>
          </cell>
          <cell r="D1034">
            <v>74.97</v>
          </cell>
        </row>
        <row r="1035">
          <cell r="A1035" t="str">
            <v>05.001.603-0</v>
          </cell>
          <cell r="B1035" t="str">
            <v>APICOAMENTO P/EXEC. DE CONCR. APARENTE EM SUPERF. VERT.</v>
          </cell>
          <cell r="C1035" t="str">
            <v>M2</v>
          </cell>
          <cell r="D1035">
            <v>24.99</v>
          </cell>
        </row>
        <row r="1036">
          <cell r="A1036" t="str">
            <v>05.001.605-0</v>
          </cell>
          <cell r="B1036" t="str">
            <v>APICOAMENTO DE CONCR. EM SUPERF. VERT., INCL. CORRECAO DE FALHAS</v>
          </cell>
          <cell r="C1036" t="str">
            <v>M2</v>
          </cell>
          <cell r="D1036">
            <v>24.99</v>
          </cell>
        </row>
        <row r="1037">
          <cell r="A1037" t="str">
            <v>05.001.610-0</v>
          </cell>
          <cell r="B1037" t="str">
            <v>APICOAMENTO DE CONCR. EM SUPERF. HORIZONTAIS (TETOS), INCL.CORRECAO DE FALHAS</v>
          </cell>
          <cell r="C1037" t="str">
            <v>M2</v>
          </cell>
          <cell r="D1037">
            <v>49.98</v>
          </cell>
        </row>
        <row r="1038">
          <cell r="A1038" t="str">
            <v>05.001.611-0</v>
          </cell>
          <cell r="B1038" t="str">
            <v>FURACAO DE CONCR. C/MAQ. MANUAL E BROCA DE WIDIA DE DIAM. DE1/2"</v>
          </cell>
          <cell r="C1038" t="str">
            <v>M</v>
          </cell>
          <cell r="D1038">
            <v>21.39</v>
          </cell>
        </row>
        <row r="1039">
          <cell r="A1039" t="str">
            <v>05.001.615-0</v>
          </cell>
          <cell r="B1039" t="str">
            <v>FURACAO DE CONCR. A PONTEIRO, TENDO O FURO 5 X 5 X 7CM</v>
          </cell>
          <cell r="C1039" t="str">
            <v>un</v>
          </cell>
          <cell r="D1039">
            <v>8.65</v>
          </cell>
        </row>
        <row r="1040">
          <cell r="A1040" t="str">
            <v>05.001.616-0</v>
          </cell>
          <cell r="B1040" t="str">
            <v>FURACAO DE CONCR. A PONTEIRO, TENDO O FURO 10 X 10 X 15CM</v>
          </cell>
          <cell r="C1040" t="str">
            <v>UN</v>
          </cell>
          <cell r="D1040">
            <v>19.46</v>
          </cell>
        </row>
        <row r="1041">
          <cell r="A1041" t="str">
            <v>05.001.618-0</v>
          </cell>
          <cell r="B1041" t="str">
            <v>TIRO C/PISTOLA, P/FIX. DE PINO DE 1/4" EM CONCR. ARMADO</v>
          </cell>
          <cell r="C1041" t="str">
            <v>UN</v>
          </cell>
          <cell r="D1041">
            <v>0.48</v>
          </cell>
        </row>
        <row r="1042">
          <cell r="A1042" t="str">
            <v>05.001.620-0</v>
          </cell>
          <cell r="B1042" t="str">
            <v>CORTE EM ALVEN. DE TIJ., P/COLOC. DE CX. DE 0,25 X 0,25 X 0,12M</v>
          </cell>
          <cell r="C1042" t="str">
            <v>UN</v>
          </cell>
          <cell r="D1042">
            <v>3.02</v>
          </cell>
        </row>
        <row r="1043">
          <cell r="A1043" t="str">
            <v>05.001.621-0</v>
          </cell>
          <cell r="B1043" t="str">
            <v>CORTE EM ALVEN. DE TIJ., P/COLOC. DE CX. DE 0,35 X 0,45 X 0,15M</v>
          </cell>
          <cell r="C1043" t="str">
            <v>UN</v>
          </cell>
          <cell r="D1043">
            <v>6.04</v>
          </cell>
        </row>
        <row r="1044">
          <cell r="A1044" t="str">
            <v>05.001.622-0</v>
          </cell>
          <cell r="B1044" t="str">
            <v>CORTE EM ALVEN. DE TIJ., P/COLOC. DE CX. DE 0,50 X 1,00 X 0,15M</v>
          </cell>
          <cell r="C1044" t="str">
            <v>UN</v>
          </cell>
          <cell r="D1044">
            <v>12.09</v>
          </cell>
        </row>
        <row r="1045">
          <cell r="A1045" t="str">
            <v>05.001.623-0</v>
          </cell>
          <cell r="B1045" t="str">
            <v>CORTE EM ALVEN. DE TIJ., P/COLOC. DE CX. DE 1,00 X 1,00 X 0,15M</v>
          </cell>
          <cell r="C1045" t="str">
            <v>UN</v>
          </cell>
          <cell r="D1045">
            <v>27.21</v>
          </cell>
        </row>
        <row r="1046">
          <cell r="A1046" t="str">
            <v>05.001.700-0</v>
          </cell>
          <cell r="B1046" t="str">
            <v>ARRUMACAO DE MAT. ROCHOSO EM BL. DE ATE 15KG, EM PILHAS REGULARES</v>
          </cell>
          <cell r="C1046" t="str">
            <v>M3</v>
          </cell>
          <cell r="D1046">
            <v>5.84</v>
          </cell>
        </row>
        <row r="1047">
          <cell r="A1047" t="str">
            <v>05.001.750-0</v>
          </cell>
          <cell r="B1047" t="str">
            <v>LIMPEZA DE SUPERF. DE CONCR. E DA ARMADURA, C/ESCOVA DE ACO,APOS RETIRADA DO CAPEAMENTO</v>
          </cell>
          <cell r="C1047" t="str">
            <v>M2</v>
          </cell>
          <cell r="D1047">
            <v>6.48</v>
          </cell>
        </row>
        <row r="1048">
          <cell r="A1048" t="str">
            <v>05.001.755-0</v>
          </cell>
          <cell r="B1048" t="str">
            <v>LIXAMENTO DE CONCR. APARENTE, ANTIGO, SERV. MANUAL, C/LIXA DE CALAFATE</v>
          </cell>
          <cell r="C1048" t="str">
            <v>M2</v>
          </cell>
          <cell r="D1048">
            <v>1.97</v>
          </cell>
        </row>
        <row r="1049">
          <cell r="A1049" t="str">
            <v>05.001.758-0</v>
          </cell>
          <cell r="B1049" t="str">
            <v>LIMPEZA DE SUPERF. DE CONCR. APARENTE LISO (ANTIGO), C/AGUAPURA (MANGUEIRA 1/2") E ESCOVA DE ACO</v>
          </cell>
          <cell r="C1049" t="str">
            <v>M2</v>
          </cell>
          <cell r="D1049">
            <v>0.6</v>
          </cell>
        </row>
        <row r="1050">
          <cell r="A1050" t="str">
            <v>05.001.800-0</v>
          </cell>
          <cell r="B1050" t="str">
            <v>POLIMENTO MANUAL DE PEITORIL DE MARMORITE</v>
          </cell>
          <cell r="C1050" t="str">
            <v>M</v>
          </cell>
          <cell r="D1050">
            <v>14.4</v>
          </cell>
        </row>
        <row r="1051">
          <cell r="A1051" t="str">
            <v>05.001.805-0</v>
          </cell>
          <cell r="B1051" t="str">
            <v>POLIMENTO MANUAL DE PISO E ESPELHO, EM ESCADA DE MARMORITE</v>
          </cell>
          <cell r="C1051" t="str">
            <v>M</v>
          </cell>
          <cell r="D1051">
            <v>16.920000000000002</v>
          </cell>
        </row>
        <row r="1052">
          <cell r="A1052" t="str">
            <v>05.001.810-0</v>
          </cell>
          <cell r="B1052" t="str">
            <v>POLIMENTO MANUAL DE RODAPE DE MARMORITE</v>
          </cell>
          <cell r="C1052" t="str">
            <v>M</v>
          </cell>
          <cell r="D1052">
            <v>17.64</v>
          </cell>
        </row>
        <row r="1053">
          <cell r="A1053" t="str">
            <v>05.001.815-0</v>
          </cell>
          <cell r="B1053" t="str">
            <v>POLIMENTO MANUAL DE RODAPE EM MAT. DE ALTA RESISTENCIA</v>
          </cell>
          <cell r="C1053" t="str">
            <v>M</v>
          </cell>
          <cell r="D1053">
            <v>21.96</v>
          </cell>
        </row>
        <row r="1054">
          <cell r="A1054" t="str">
            <v>05.001.820-0</v>
          </cell>
          <cell r="B1054" t="str">
            <v>LIMPEZA E POLIMENTO DE PISO DE ALTA RESISTENCIA, FEITO MECANICAMENTE</v>
          </cell>
          <cell r="C1054" t="str">
            <v>M2</v>
          </cell>
          <cell r="D1054">
            <v>12.81</v>
          </cell>
        </row>
        <row r="1055">
          <cell r="A1055" t="str">
            <v>05.001.825-0</v>
          </cell>
          <cell r="B1055" t="str">
            <v>LIMPEZA E POLIMENTO DE PISO DE MARMORITE, FEITO MECANICAMENTE</v>
          </cell>
          <cell r="C1055" t="str">
            <v>M2</v>
          </cell>
          <cell r="D1055">
            <v>0.71</v>
          </cell>
        </row>
        <row r="1056">
          <cell r="A1056" t="str">
            <v>05.001.840-0</v>
          </cell>
          <cell r="B1056" t="str">
            <v>LIMPEZA E POLIMENTO DE PISO DE MARM., FEITO MECANICAMENTE</v>
          </cell>
          <cell r="C1056" t="str">
            <v>M2</v>
          </cell>
          <cell r="D1056">
            <v>10.57</v>
          </cell>
        </row>
        <row r="1057">
          <cell r="A1057" t="str">
            <v>05.001.845-0</v>
          </cell>
          <cell r="B1057" t="str">
            <v>LIMPEZA E POLIMENTO DE PISO DE GRAN., FEITO MECANICAMENTE</v>
          </cell>
          <cell r="C1057" t="str">
            <v>M2</v>
          </cell>
          <cell r="D1057">
            <v>14.12</v>
          </cell>
        </row>
        <row r="1058">
          <cell r="A1058" t="str">
            <v>05.001.850-0</v>
          </cell>
          <cell r="B1058" t="str">
            <v>POLIMENTO MEC. E PISO CIMENTADO ANTIGO, APOS REPAROS DO REVESTIM. C/ESTUQUE DE CIM. E ADESIVO</v>
          </cell>
          <cell r="C1058" t="str">
            <v>M2</v>
          </cell>
          <cell r="D1058">
            <v>5.63</v>
          </cell>
        </row>
        <row r="1059">
          <cell r="A1059" t="str">
            <v>05.001.900-0</v>
          </cell>
          <cell r="B1059" t="str">
            <v>POLIMENTO MEC. E PISO CIMENTADO ANTIGO, APOS REPAROS DO REVESTIM. C/ESTUQUE DE CIM. E ADESIVO</v>
          </cell>
          <cell r="C1059" t="str">
            <v>M2</v>
          </cell>
          <cell r="D1059">
            <v>0.23</v>
          </cell>
        </row>
        <row r="1060">
          <cell r="A1060" t="str">
            <v>05.001.999-0</v>
          </cell>
          <cell r="B1060" t="str">
            <v>INDICE DA FAMILIA</v>
          </cell>
          <cell r="C1060">
            <v>0</v>
          </cell>
          <cell r="D1060">
            <v>2362</v>
          </cell>
        </row>
        <row r="1061">
          <cell r="A1061" t="str">
            <v>05.002.001-0</v>
          </cell>
          <cell r="B1061" t="str">
            <v>DEMOLICAO C/EQUIP. DE AR COMPR., DE PISOS OU PAV. DE CONCR.SIMPLES</v>
          </cell>
          <cell r="C1061" t="str">
            <v>M3</v>
          </cell>
          <cell r="D1061">
            <v>6.08</v>
          </cell>
        </row>
        <row r="1062">
          <cell r="A1062" t="str">
            <v>05.002.002-0</v>
          </cell>
          <cell r="B1062" t="str">
            <v>DEMOLICAO C/EQUIP. DE AR COMPR., DE PISOS OU PAV. DE CONCR.ARMADO</v>
          </cell>
          <cell r="C1062" t="str">
            <v>M3</v>
          </cell>
          <cell r="D1062">
            <v>231.33</v>
          </cell>
        </row>
        <row r="1063">
          <cell r="A1063" t="str">
            <v>05.002.003-1</v>
          </cell>
          <cell r="B1063" t="str">
            <v>DEMOLICAO C/EQUIP. DE AR COMPR., DE MASSAS DE CONCR. SIMPLES, EXCETO PISOS OU PAV.</v>
          </cell>
          <cell r="C1063" t="str">
            <v>M3</v>
          </cell>
          <cell r="D1063">
            <v>102.53</v>
          </cell>
        </row>
        <row r="1064">
          <cell r="A1064" t="str">
            <v>05.002.004-0</v>
          </cell>
          <cell r="B1064" t="str">
            <v>DEMOLICAO C/EQUIP. DE AR COMPR., DE MASSAS DE CONCR. ARMADO,EXCETO PISOS OU PAV.</v>
          </cell>
          <cell r="C1064" t="str">
            <v>M3</v>
          </cell>
          <cell r="D1064">
            <v>174.31</v>
          </cell>
        </row>
        <row r="1065">
          <cell r="A1065" t="str">
            <v>05.002.005-1</v>
          </cell>
          <cell r="B1065" t="str">
            <v>DEMOLICAO C/EQUIP. DE AR COMPR., DE PAVIMENT. DE CONCR. ASF.C/ 5CM DE ESP.</v>
          </cell>
          <cell r="C1065" t="str">
            <v>M2</v>
          </cell>
          <cell r="D1065">
            <v>6.83</v>
          </cell>
        </row>
        <row r="1066">
          <cell r="A1066" t="str">
            <v>05.002.006-1</v>
          </cell>
          <cell r="B1066" t="str">
            <v>DEMOLICAO C/EQUIP. DE AR COMPR., DE PAVIMENT. DE CONCR. ASF.C/ 10CM DE ESP.</v>
          </cell>
          <cell r="C1066" t="str">
            <v>M2</v>
          </cell>
          <cell r="D1066">
            <v>9.86</v>
          </cell>
        </row>
        <row r="1067">
          <cell r="A1067" t="str">
            <v>05.002.007-0</v>
          </cell>
          <cell r="B1067" t="str">
            <v>DEMOLICAO C/EQUIP. DE AR COMPR., DE PAVIMENT. DE CONCR. ASF.C/ 5CM DE ESP., EM FAIXAS ATE 1,20M DE LARG.</v>
          </cell>
          <cell r="C1067" t="str">
            <v>M2</v>
          </cell>
          <cell r="D1067">
            <v>8.0299999999999994</v>
          </cell>
        </row>
        <row r="1068">
          <cell r="A1068" t="str">
            <v>05.002.008-0</v>
          </cell>
          <cell r="B1068" t="str">
            <v>DEMOLICAO C/EQUIP. DE AR COMPR., DE PAVIMENT. DE CONCR. ASF.C/ 10CM DE ESP., EM FAIXAS ATE 1,20M DE LARG.</v>
          </cell>
          <cell r="C1068" t="str">
            <v>M2</v>
          </cell>
          <cell r="D1068">
            <v>11.58</v>
          </cell>
        </row>
        <row r="1069">
          <cell r="A1069" t="str">
            <v>05.002.009-1</v>
          </cell>
          <cell r="B1069" t="str">
            <v>DEMOLICAO C/EQUIP. DE AR COMPR., DE PAVIMENT. DE CONCR. SIMPLES, C/ 15CM DE ESP.</v>
          </cell>
          <cell r="C1069" t="str">
            <v>M2</v>
          </cell>
          <cell r="D1069">
            <v>21.95</v>
          </cell>
        </row>
        <row r="1070">
          <cell r="A1070" t="str">
            <v>05.002.010-1</v>
          </cell>
          <cell r="B1070" t="str">
            <v>DEMOLICAO C/EQUIP. DE AR COMPR., DE PAVIMENT. DE CONCR. SIMPLES, C/ 20CM DE ESP.</v>
          </cell>
          <cell r="C1070" t="str">
            <v>M2</v>
          </cell>
          <cell r="D1070">
            <v>25.79</v>
          </cell>
        </row>
        <row r="1071">
          <cell r="A1071" t="str">
            <v>05.002.011-0</v>
          </cell>
          <cell r="B1071" t="str">
            <v>DEMOLICAO C/EQUIP. DE AR COMPR., DE PAVIMENT. DE CONCR. SIMPLES, C/ 15CM DE ESP., EM FAIXAS ATE 1,20M DE LARG.</v>
          </cell>
          <cell r="C1071" t="str">
            <v>M2</v>
          </cell>
          <cell r="D1071">
            <v>38.409999999999997</v>
          </cell>
        </row>
        <row r="1072">
          <cell r="A1072" t="str">
            <v>05.002.012-0</v>
          </cell>
          <cell r="B1072" t="str">
            <v>DEMOLICAO C/EQUIP. DE AR COMPR., DE PAVIMENT. DE CONCR. SIMPLES, C/ 20CM DE ESP., EM FAIXAS ATE 1,20M DE LARG.</v>
          </cell>
          <cell r="C1072" t="str">
            <v>M2</v>
          </cell>
          <cell r="D1072">
            <v>45.14</v>
          </cell>
        </row>
        <row r="1073">
          <cell r="A1073" t="str">
            <v>05.002.0-0</v>
          </cell>
          <cell r="B1073" t="str">
            <v>DEMOLICAO C/EQUIP. DE AR COMPR., DE CONCR. ARMADO, VISANDO AEXPOSICAO OU RETIRADA DE ARMADURA</v>
          </cell>
          <cell r="C1073" t="str">
            <v>M3</v>
          </cell>
          <cell r="D1073">
            <v>233.15</v>
          </cell>
        </row>
        <row r="1074">
          <cell r="A1074" t="str">
            <v>05.002.014-0</v>
          </cell>
          <cell r="B1074" t="str">
            <v>DEMOLICAO C/EQUIP. DE AR COMPR., DE PASSEIO CIMENTADO C/ESP.ATE 10CM</v>
          </cell>
          <cell r="C1074" t="str">
            <v>M2</v>
          </cell>
          <cell r="D1074">
            <v>3.05</v>
          </cell>
        </row>
        <row r="1075">
          <cell r="A1075" t="str">
            <v>05.002.015-0</v>
          </cell>
          <cell r="B1075" t="str">
            <v>DEMOLICAO C/EQUIP. DE AR COMPR., DE BASE DE MACADAME CIMENTADO</v>
          </cell>
          <cell r="C1075" t="str">
            <v>M3</v>
          </cell>
          <cell r="D1075">
            <v>102.65</v>
          </cell>
        </row>
        <row r="1076">
          <cell r="A1076" t="str">
            <v>05.002.016-0</v>
          </cell>
          <cell r="B1076" t="str">
            <v>DEMOLICAO C/EQUIP. DE AR COMPR., DE BASE DE MACADAME BETUMINOSO</v>
          </cell>
          <cell r="C1076" t="str">
            <v>M3</v>
          </cell>
          <cell r="D1076">
            <v>90.72</v>
          </cell>
        </row>
        <row r="1077">
          <cell r="A1077" t="str">
            <v>05.002.030-0</v>
          </cell>
          <cell r="B1077" t="str">
            <v>DEMOLICAO DE PISO OU PAV. DE CONCR. SIMPLES, C/QUEDA DE MACODE 750KG, ADAPTADO A UMA ESCAVADEIRA DE 0,57M3 (3/4 JD3)</v>
          </cell>
          <cell r="C1077" t="str">
            <v>M3</v>
          </cell>
          <cell r="D1077">
            <v>21.74</v>
          </cell>
        </row>
        <row r="1078">
          <cell r="A1078" t="str">
            <v>05.002.031-0</v>
          </cell>
          <cell r="B1078" t="str">
            <v>DEMOLICAO DE PC. DE CONCR., EM POSICAO ESPECIAL,C/QUEDA DE MACO DE 750KG, ADAPTADO A UMA ESCAVADEIRA DE 0,57M3 (3/4 JD3)</v>
          </cell>
          <cell r="C1078" t="str">
            <v>M3</v>
          </cell>
          <cell r="D1078">
            <v>11.71</v>
          </cell>
        </row>
        <row r="1079">
          <cell r="A1079" t="str">
            <v>05.002.050-0</v>
          </cell>
          <cell r="B1079" t="str">
            <v>ARRANCAMENTO C/EQUIP. DE AR COMPR., DE PISO DE PARALELEP. REJUNTADO C/ARG. DE CIM. E AREIA</v>
          </cell>
          <cell r="C1079" t="str">
            <v>M2</v>
          </cell>
          <cell r="D1079">
            <v>4.38</v>
          </cell>
        </row>
        <row r="1080">
          <cell r="A1080" t="str">
            <v>05.002.055-0</v>
          </cell>
          <cell r="B1080" t="str">
            <v>ARRANCAMENTO DE TAMPAO DE FºFº (TAMPA E TELAR)</v>
          </cell>
          <cell r="C1080" t="str">
            <v>UN</v>
          </cell>
          <cell r="D1080">
            <v>15.09</v>
          </cell>
        </row>
        <row r="1081">
          <cell r="A1081" t="str">
            <v>05.002.060-0</v>
          </cell>
          <cell r="B1081" t="str">
            <v>ARRANCAMENTO E CARGA, EM CAMINHAO, DE TRILHO DE BONDE</v>
          </cell>
          <cell r="C1081" t="str">
            <v>UN</v>
          </cell>
          <cell r="D1081">
            <v>15.99</v>
          </cell>
        </row>
        <row r="1082">
          <cell r="A1082" t="str">
            <v>05.002.100-0</v>
          </cell>
          <cell r="B1082" t="str">
            <v>LEVANTAMENTO OU REBAIXAMENTO DE TAMPAO DE RUA, CONSID. DEMOL. DE CAMADA DE ASF. E CONCR., EXCL. CERCA DE PROT.</v>
          </cell>
          <cell r="C1082" t="str">
            <v>UN</v>
          </cell>
          <cell r="D1082">
            <v>84.5</v>
          </cell>
        </row>
        <row r="1083">
          <cell r="A1083" t="str">
            <v>05.002.101-0</v>
          </cell>
          <cell r="B1083" t="str">
            <v>LEVANTAMENTO OU REBAIXAMENTO DE TAMPAO DE RUA, CONSID. DEMOL. DE CAMADA DE ASF. E CONCR., INCL. CERCA DE PROT.</v>
          </cell>
          <cell r="C1083" t="str">
            <v>UN</v>
          </cell>
          <cell r="D1083">
            <v>90.82</v>
          </cell>
        </row>
        <row r="1084">
          <cell r="A1084" t="str">
            <v>05.002.102-0</v>
          </cell>
          <cell r="B1084" t="str">
            <v>LEVANTAMENTO OU REBAIXAMENTO DE TAMPAO EM PATIO, PASSEIO OUJARDIM, CONSID.DEMOL.DE CAMADA DE ASF.E CONCR.,MOV.ATE 0,50M</v>
          </cell>
          <cell r="C1084" t="str">
            <v>UN</v>
          </cell>
          <cell r="D1084">
            <v>128.30000000000001</v>
          </cell>
        </row>
        <row r="1085">
          <cell r="A1085" t="str">
            <v>05.002.105-0</v>
          </cell>
          <cell r="B1085" t="str">
            <v>LEVANTAMENTO DE TAMPAO DE RUA, UTILIZ. CONJ. DE ANEIS MET. SUPLEMENTARES, EXCL. CERCA PROTETORA</v>
          </cell>
          <cell r="C1085" t="str">
            <v>UN</v>
          </cell>
          <cell r="D1085">
            <v>148.88</v>
          </cell>
        </row>
        <row r="1086">
          <cell r="A1086" t="str">
            <v>05.002.106-0</v>
          </cell>
          <cell r="B1086" t="str">
            <v>LEVANTAMENTO DE TAMPAO DE RUA, UTILIZ. CONJ. DE ANEIS MET. SUPLEMENTARES, INCL. CERCA PROTETORA</v>
          </cell>
          <cell r="C1086" t="str">
            <v>UN</v>
          </cell>
          <cell r="D1086">
            <v>163.49</v>
          </cell>
        </row>
        <row r="1087">
          <cell r="A1087" t="str">
            <v>05.002.999-0</v>
          </cell>
          <cell r="B1087" t="str">
            <v>INDICE 05.002DEMOLICAO E ARRANCAMENTO - MECANICO</v>
          </cell>
          <cell r="C1087">
            <v>0</v>
          </cell>
          <cell r="D1087">
            <v>1898</v>
          </cell>
        </row>
        <row r="1088">
          <cell r="A1088" t="str">
            <v>05.003.010-1</v>
          </cell>
          <cell r="B1088" t="str">
            <v>LIMPEZA MANUAL DE POCO DE VISITA ATE 3,00M DE PROF., EXCL. TRANSP. DO MAT. RETIRADO</v>
          </cell>
          <cell r="C1088" t="str">
            <v>M3</v>
          </cell>
          <cell r="D1088">
            <v>19.46</v>
          </cell>
        </row>
        <row r="1089">
          <cell r="A1089" t="str">
            <v>05.003.011-0</v>
          </cell>
          <cell r="B1089" t="str">
            <v>LIMPEZA MANUAL DE POCO DE VISITA ATE 3,00M DE PROF., C/TRANSP. DO MAT. RETIRADO ATE 10KM DE DIST.</v>
          </cell>
          <cell r="C1089" t="str">
            <v>M3</v>
          </cell>
          <cell r="D1089">
            <v>38.42</v>
          </cell>
        </row>
        <row r="1090">
          <cell r="A1090" t="str">
            <v>05.003.015-1</v>
          </cell>
          <cell r="B1090" t="str">
            <v>TRANSPORTE DE MAT. DEPOSITADO EM POCO DE VISITAS E GALERIAS,C/CARGA MANUAL E DESC. MEC., ATE 10KM DE DIST.</v>
          </cell>
          <cell r="C1090" t="str">
            <v>M3</v>
          </cell>
          <cell r="D1090">
            <v>18.95</v>
          </cell>
        </row>
        <row r="1091">
          <cell r="A1091" t="str">
            <v>05.003.016-1</v>
          </cell>
          <cell r="B1091" t="str">
            <v>TRANSPORTE DE MAT. DEPOSITADO EM POCO DE VISITAS E GALERIAS,C/CARGA MANUAL E DESC. MEC., ATE 20KM DE DIST.</v>
          </cell>
          <cell r="C1091" t="str">
            <v>M3</v>
          </cell>
          <cell r="D1091">
            <v>27.23</v>
          </cell>
        </row>
        <row r="1092">
          <cell r="A1092" t="str">
            <v>05.003.017-1</v>
          </cell>
          <cell r="B1092" t="str">
            <v>TRANSPORTE DE MAT. DEPOSITADO EM POCO DE VISITAS E GALERIAS,C/CARGA MANUAL E DESC. MEC., ATE 30KM DE DIST.</v>
          </cell>
          <cell r="C1092" t="str">
            <v>M3</v>
          </cell>
          <cell r="D1092">
            <v>35.5</v>
          </cell>
        </row>
        <row r="1093">
          <cell r="A1093" t="str">
            <v>05.003.020-0</v>
          </cell>
          <cell r="B1093" t="str">
            <v>LIMPEZA MANUAL DE GALERIA RETANG., C/TRANSP. DE MAT. RETIRADO, ATE 10KM DE DIST.</v>
          </cell>
          <cell r="C1093" t="str">
            <v>M3</v>
          </cell>
          <cell r="D1093">
            <v>44.91</v>
          </cell>
        </row>
        <row r="1094">
          <cell r="A1094" t="str">
            <v>05.003.021-0</v>
          </cell>
          <cell r="B1094" t="str">
            <v>LIMPEZA MANUAL DE GALERIA RETANG., C/TRANSP. DE MAT. RETIRADO, ATE 20KM DE DIST.</v>
          </cell>
          <cell r="C1094" t="str">
            <v>M3</v>
          </cell>
          <cell r="D1094">
            <v>53.19</v>
          </cell>
        </row>
        <row r="1095">
          <cell r="A1095" t="str">
            <v>05.003.022-0</v>
          </cell>
          <cell r="B1095" t="str">
            <v>LIMPEZA MANUAL DE GALERIA RETANG., C/TRANSP. DE MAT. RETIRADO, ATE 30KM DE DIST.</v>
          </cell>
          <cell r="C1095" t="str">
            <v>M3</v>
          </cell>
          <cell r="D1095">
            <v>61.46</v>
          </cell>
        </row>
        <row r="1096">
          <cell r="A1096" t="str">
            <v>05.003.040-1</v>
          </cell>
          <cell r="B1096" t="str">
            <v>LIMPEZA MEC. DE GALERIA CIRC., C/DIAM. DE 1,00M, EXCL. TRANSP. DE MAT. RETIRADO</v>
          </cell>
          <cell r="C1096" t="str">
            <v>M3</v>
          </cell>
          <cell r="D1096">
            <v>27.77</v>
          </cell>
        </row>
        <row r="1097">
          <cell r="A1097" t="str">
            <v>05.003.041-0</v>
          </cell>
          <cell r="B1097" t="str">
            <v>LIMPEZA MEC. DE GALERIA CIRC., C/DIAM. MAIOR QUE 1,00M E TRANSP. DE MAT. ATE 10KM</v>
          </cell>
          <cell r="C1097" t="str">
            <v>M3</v>
          </cell>
          <cell r="D1097">
            <v>42.16</v>
          </cell>
        </row>
        <row r="1098">
          <cell r="A1098" t="str">
            <v>05.003.042-0</v>
          </cell>
          <cell r="B1098" t="str">
            <v>LIMPEZA MEC. DE GALERIA CIRC., C/DIAM. DE 1,00M E TRANSP. DEMAT. ATE 10KM</v>
          </cell>
          <cell r="C1098" t="str">
            <v>M3</v>
          </cell>
          <cell r="D1098">
            <v>46.73</v>
          </cell>
        </row>
        <row r="1099">
          <cell r="A1099" t="str">
            <v>05.003.043-0</v>
          </cell>
          <cell r="B1099" t="str">
            <v>LIMPEZA MEC. DE GALERIA CIRC., C/DIAM. DE 0,90M E TRANSP. DEMAT. ATE 10KM</v>
          </cell>
          <cell r="C1099" t="str">
            <v>M3</v>
          </cell>
          <cell r="D1099">
            <v>53.57</v>
          </cell>
        </row>
        <row r="1100">
          <cell r="A1100" t="str">
            <v>05.003.044-0</v>
          </cell>
          <cell r="B1100" t="str">
            <v>LIMPEZA MEC. DE GALERIA CIRC., C/DIAM. DE 0,80M E TRANSP. DEMAT. ATE 10KM</v>
          </cell>
          <cell r="C1100" t="str">
            <v>M3</v>
          </cell>
          <cell r="D1100">
            <v>60.87</v>
          </cell>
        </row>
        <row r="1101">
          <cell r="A1101" t="str">
            <v>05.003.045-0</v>
          </cell>
          <cell r="B1101" t="str">
            <v>LIMPEZA MEC. DE GALERIA CIRC., C/DIAM. DE 0,70M E TRANSP. DEMAT. ATE 10KM</v>
          </cell>
          <cell r="C1101" t="str">
            <v>M3</v>
          </cell>
          <cell r="D1101">
            <v>65.27</v>
          </cell>
        </row>
        <row r="1102">
          <cell r="A1102" t="str">
            <v>05.003.046-0</v>
          </cell>
          <cell r="B1102" t="str">
            <v>LIMPEZA MEC. DE GALERIA CIRC., C/DIAM. DE 0,60M E TRANSP. DEMAT. ATE 10KM</v>
          </cell>
          <cell r="C1102" t="str">
            <v>M3</v>
          </cell>
          <cell r="D1102">
            <v>78.430000000000007</v>
          </cell>
        </row>
        <row r="1103">
          <cell r="A1103" t="str">
            <v>05.003.047-0</v>
          </cell>
          <cell r="B1103" t="str">
            <v>LIMPEZA MEC. DE GALERIA CIRC., C/DIAM. DE 0,50M E TRANSP. DEMAT. ATE 10KM</v>
          </cell>
          <cell r="C1103" t="str">
            <v>M3</v>
          </cell>
          <cell r="D1103">
            <v>88.43</v>
          </cell>
        </row>
        <row r="1104">
          <cell r="A1104" t="str">
            <v>05.003.048-0</v>
          </cell>
          <cell r="B1104" t="str">
            <v>LIMPEZA MEC. DE GALERIA CIRC., C/DIAM. DE 0,40M E TRANSP. DEMAT. ATE 10KM</v>
          </cell>
          <cell r="C1104" t="str">
            <v>M3</v>
          </cell>
          <cell r="D1104">
            <v>102.28</v>
          </cell>
        </row>
        <row r="1105">
          <cell r="A1105" t="str">
            <v>05.003.049-0</v>
          </cell>
          <cell r="B1105" t="str">
            <v>LIMPEZA MEC. DE GALERIA CIRC., C/DIAM. DE 0,30M E TRANSP. DEMAT. ATE 10KM</v>
          </cell>
          <cell r="C1105" t="str">
            <v>M3</v>
          </cell>
          <cell r="D1105">
            <v>123.05</v>
          </cell>
        </row>
        <row r="1106">
          <cell r="A1106" t="str">
            <v>05.003.050-0</v>
          </cell>
          <cell r="B1106" t="str">
            <v>LIMPEZA MEC. DE GALERIA RETANG., C/TRANSP. DE MAT. ATE 10KM</v>
          </cell>
          <cell r="C1106" t="str">
            <v>M3</v>
          </cell>
          <cell r="D1106">
            <v>39.119999999999997</v>
          </cell>
        </row>
        <row r="1107">
          <cell r="A1107" t="str">
            <v>05.003.051-0</v>
          </cell>
          <cell r="B1107" t="str">
            <v>LIMPEZA MEC. DE GALERIA CIRC., C/DIAM. MAIOR QUE 1,00M E TRANSP. DE MAT. ATE 20KM</v>
          </cell>
          <cell r="C1107" t="str">
            <v>M3</v>
          </cell>
          <cell r="D1107">
            <v>50.44</v>
          </cell>
        </row>
        <row r="1108">
          <cell r="A1108" t="str">
            <v>05.003.052-0</v>
          </cell>
          <cell r="B1108" t="str">
            <v>LIMPEZA MEC. DE GALERIA CIRC., C/DIAM. DE 1,00M E TRANSP. DEMAT. ATE 20KM</v>
          </cell>
          <cell r="C1108" t="str">
            <v>M3</v>
          </cell>
          <cell r="D1108">
            <v>55.01</v>
          </cell>
        </row>
        <row r="1109">
          <cell r="A1109" t="str">
            <v>05.003.053-0</v>
          </cell>
          <cell r="B1109" t="str">
            <v>LIMPEZA MEC. DE GALERIA CIRC., C/DIAM. DE 0,90M E TRANSP. DEMAT. ATE 20KM</v>
          </cell>
          <cell r="C1109" t="str">
            <v>M3</v>
          </cell>
          <cell r="D1109">
            <v>61.85</v>
          </cell>
        </row>
        <row r="1110">
          <cell r="A1110" t="str">
            <v>05.003.054-0</v>
          </cell>
          <cell r="B1110" t="str">
            <v>LIMPEZA MEC. DE GALERIA CIRC., C/DIAM. DE 0,80M E TRANSP. DEMAT. ATE 20KM</v>
          </cell>
          <cell r="C1110" t="str">
            <v>M3</v>
          </cell>
          <cell r="D1110">
            <v>69.150000000000006</v>
          </cell>
        </row>
        <row r="1111">
          <cell r="A1111" t="str">
            <v>05.003.055-0</v>
          </cell>
          <cell r="B1111" t="str">
            <v>LIMPEZA MEC. DE GALERIA CIRC., C/DIAM. DE 0,70M E TRANSP. DEMAT. ATE 20KM</v>
          </cell>
          <cell r="C1111" t="str">
            <v>M3</v>
          </cell>
          <cell r="D1111">
            <v>73.55</v>
          </cell>
        </row>
        <row r="1112">
          <cell r="A1112" t="str">
            <v>05.003.056-0</v>
          </cell>
          <cell r="B1112" t="str">
            <v>LIMPEZA MEC. DE GALERIA CIRC., C/DIAM. DE 0,60M E TRANSP. DEMAT. ATE 20KM</v>
          </cell>
          <cell r="C1112" t="str">
            <v>M3</v>
          </cell>
          <cell r="D1112">
            <v>86.71</v>
          </cell>
        </row>
        <row r="1113">
          <cell r="A1113" t="str">
            <v>05.003.057-0</v>
          </cell>
          <cell r="B1113" t="str">
            <v>LIMPEZA MEC. DE GALERIA CIRC., C/DIAM. DE 0,50M E TRANSP. DEMAT. ATE 20KM</v>
          </cell>
          <cell r="C1113" t="str">
            <v>M3</v>
          </cell>
          <cell r="D1113">
            <v>96.71</v>
          </cell>
        </row>
        <row r="1114">
          <cell r="A1114" t="str">
            <v>05.003.058-0</v>
          </cell>
          <cell r="B1114" t="str">
            <v>LIMPEZA MEC. DE GALERIA CIRC., C/DIAM. DE 0,40M E TRANSP. DEMAT. ATE 20KM</v>
          </cell>
          <cell r="C1114" t="str">
            <v>M3</v>
          </cell>
          <cell r="D1114">
            <v>110.56</v>
          </cell>
        </row>
        <row r="1115">
          <cell r="A1115" t="str">
            <v>05.003.059-0</v>
          </cell>
          <cell r="B1115" t="str">
            <v>LIMPEZA MEC. DE GALERIA CIRC., C/DIAM. DE 0,30M E TRANSP. DEMAT. ATE 20KM</v>
          </cell>
          <cell r="C1115" t="str">
            <v>M3</v>
          </cell>
          <cell r="D1115">
            <v>1.33</v>
          </cell>
        </row>
        <row r="1116">
          <cell r="A1116" t="str">
            <v>05.003.060-0</v>
          </cell>
          <cell r="B1116" t="str">
            <v>LIMPEZA MEC. DE GALERIA RETANG., C/TRANSP. DE MAT. ATE 20KM</v>
          </cell>
          <cell r="C1116" t="str">
            <v>M3</v>
          </cell>
          <cell r="D1116">
            <v>47.4</v>
          </cell>
        </row>
        <row r="1117">
          <cell r="A1117" t="str">
            <v>05.003.061-0</v>
          </cell>
          <cell r="B1117" t="str">
            <v>LIMPEZA MEC. DE GALERIA CIRC., C/DIAM. MAIOR QUE 1,00M E TRANSP. DE MAT. ATE 30KM</v>
          </cell>
          <cell r="C1117" t="str">
            <v>M3</v>
          </cell>
          <cell r="D1117">
            <v>58.6</v>
          </cell>
        </row>
        <row r="1118">
          <cell r="A1118" t="str">
            <v>05.003.062-0</v>
          </cell>
          <cell r="B1118" t="str">
            <v>LIMPEZA MEC. DE GALERIA CIRC., C/DIAM. DE 1,00M E TRANSP. DEMAT. ATE 30KM</v>
          </cell>
          <cell r="C1118" t="str">
            <v>M3</v>
          </cell>
          <cell r="D1118">
            <v>63.28</v>
          </cell>
        </row>
        <row r="1119">
          <cell r="A1119" t="str">
            <v>05.003.063-0</v>
          </cell>
          <cell r="B1119" t="str">
            <v>LIMPEZA MEC. DE GALERIA CIRC., C/DIAM. DE 0,90M E TRANSP. DEMAT. ATE 30KM</v>
          </cell>
          <cell r="C1119" t="str">
            <v>M3</v>
          </cell>
          <cell r="D1119">
            <v>70.12</v>
          </cell>
        </row>
        <row r="1120">
          <cell r="A1120" t="str">
            <v>05.003.064-0</v>
          </cell>
          <cell r="B1120" t="str">
            <v>LIMPEZA MEC. DE GALERIA CIRC., C/DIAM. DE 0,80M E TRANSP. DEMAT. ATE 30KM</v>
          </cell>
          <cell r="C1120" t="str">
            <v>M3</v>
          </cell>
          <cell r="D1120">
            <v>77.42</v>
          </cell>
        </row>
        <row r="1121">
          <cell r="A1121" t="str">
            <v>05.003.065-0</v>
          </cell>
          <cell r="B1121" t="str">
            <v>LIMPEZA MEC. DE GALERIA CIRC., C/DIAM. DE 0,70M E TRANSP. DEMAT. ATE 30KM</v>
          </cell>
          <cell r="C1121" t="str">
            <v>M3</v>
          </cell>
          <cell r="D1121">
            <v>81.819999999999993</v>
          </cell>
        </row>
        <row r="1122">
          <cell r="A1122" t="str">
            <v>05.003.066-0</v>
          </cell>
          <cell r="B1122" t="str">
            <v>LIMPEZA MEC. DE GALERIA CIRC., C/DIAM. DE 0,60M E TRANSP. DEMAT. ATE 30KM</v>
          </cell>
          <cell r="C1122" t="str">
            <v>M3</v>
          </cell>
          <cell r="D1122">
            <v>94.98</v>
          </cell>
        </row>
        <row r="1123">
          <cell r="A1123" t="str">
            <v>05.003.067-0</v>
          </cell>
          <cell r="B1123" t="str">
            <v>LIMPEZA MEC. DE GALERIA CIRC., C/DIAM. DE 0,50M E TRANSP. DEMAT. ATE 30KM</v>
          </cell>
          <cell r="C1123" t="str">
            <v>M3</v>
          </cell>
          <cell r="D1123">
            <v>104.98</v>
          </cell>
        </row>
        <row r="1124">
          <cell r="A1124" t="str">
            <v>05.003.068-0</v>
          </cell>
          <cell r="B1124" t="str">
            <v>LIMPEZA MEC. DE GALERIA CIRC., C/DIAM. DE 0,40M E TRANSP. DEMAT. ATE 30KM</v>
          </cell>
          <cell r="C1124" t="str">
            <v>M3</v>
          </cell>
          <cell r="D1124">
            <v>118.83</v>
          </cell>
        </row>
        <row r="1125">
          <cell r="A1125" t="str">
            <v>05.003.069-0</v>
          </cell>
          <cell r="B1125" t="str">
            <v>LIMPEZA MEC. DE GALERIA CIRC., C/DIAM. DE 0,30M E TRANSP. DEMAT. ATE 30KM</v>
          </cell>
          <cell r="C1125" t="str">
            <v>M3</v>
          </cell>
          <cell r="D1125">
            <v>9.6</v>
          </cell>
        </row>
        <row r="1126">
          <cell r="A1126" t="str">
            <v>05.003.070-0</v>
          </cell>
          <cell r="B1126" t="str">
            <v>LIMPEZA MEC. DE GALERIA RETANG., C/TRANSP. DE MAT. ATE 30KM</v>
          </cell>
          <cell r="C1126" t="str">
            <v>M3</v>
          </cell>
          <cell r="D1126">
            <v>55.67</v>
          </cell>
        </row>
        <row r="1127">
          <cell r="A1127" t="str">
            <v>05.003.080-0</v>
          </cell>
          <cell r="B1127" t="str">
            <v>LIMPEZA MEC. DE RAMAL DE RALO, C/DIAM. MENOR QUE 0,40M E TRANSP. DE MAT. ATE 10KM</v>
          </cell>
          <cell r="C1127" t="str">
            <v>M3</v>
          </cell>
          <cell r="D1127">
            <v>8.17</v>
          </cell>
        </row>
        <row r="1128">
          <cell r="A1128" t="str">
            <v>05.003.081-0</v>
          </cell>
          <cell r="B1128" t="str">
            <v>LIMPEZA MEC. DE RAMAL DE RALO, C/DIAM. MENOR QUE 0,40M E TRANSP. DE MAT. ATE 20KM</v>
          </cell>
          <cell r="C1128" t="str">
            <v>M3</v>
          </cell>
          <cell r="D1128">
            <v>146.44999999999999</v>
          </cell>
        </row>
        <row r="1129">
          <cell r="A1129" t="str">
            <v>05.003.082-0</v>
          </cell>
          <cell r="B1129" t="str">
            <v>LIMPEZA MEC. DE RAMAL DE RALO, C/DIAM. MENOR QUE 0,40M E TRANSP. DE MAT. ATE 30KM</v>
          </cell>
          <cell r="C1129" t="str">
            <v>M3</v>
          </cell>
          <cell r="D1129">
            <v>154.72</v>
          </cell>
        </row>
        <row r="1130">
          <cell r="A1130" t="str">
            <v>05.003.090-0</v>
          </cell>
          <cell r="B1130" t="str">
            <v>LIMPEZA MANUAL DE RAMAL DE RALO, C/DIAM. MENOR QUE 0,40M E TRANSP. DE MAT. ATE 10KM</v>
          </cell>
          <cell r="C1130" t="str">
            <v>M3</v>
          </cell>
          <cell r="D1130">
            <v>161.71</v>
          </cell>
        </row>
        <row r="1131">
          <cell r="A1131" t="str">
            <v>05.003.091-0</v>
          </cell>
          <cell r="B1131" t="str">
            <v>LIMPEZA MANUAL DE RAMAL DE RALO, C/DIAM. MENOR QUE 0,40M E TRANSP. DE MAT. ATE 20KM</v>
          </cell>
          <cell r="C1131" t="str">
            <v>M3</v>
          </cell>
          <cell r="D1131">
            <v>169.99</v>
          </cell>
        </row>
        <row r="1132">
          <cell r="A1132" t="str">
            <v>05.003.092-0</v>
          </cell>
          <cell r="B1132" t="str">
            <v>LIMPEZA MANUAL DE RAMAL DE RALO, C/DIAM. MENOR QUE 0,40M E TRANSP. DE MAT. ATE 30KM</v>
          </cell>
          <cell r="C1132" t="str">
            <v>M3</v>
          </cell>
          <cell r="D1132">
            <v>178.26</v>
          </cell>
        </row>
        <row r="1133">
          <cell r="A1133" t="str">
            <v>05.003.150-0</v>
          </cell>
          <cell r="B1133" t="str">
            <v>LIMPEZA MEC. DE GALERIA CIRC., C/DIAM. DE 1,00M, EXCL. ALUGUEL DO EQUIP. E TRANSP. DE MAT. RETIRADO</v>
          </cell>
          <cell r="C1133" t="str">
            <v>M3</v>
          </cell>
          <cell r="D1133">
            <v>23.41</v>
          </cell>
        </row>
        <row r="1134">
          <cell r="A1134" t="str">
            <v>05.003.151-0</v>
          </cell>
          <cell r="B1134" t="str">
            <v>LIMPEZA MEC. DE GALERIA CIRC., C/DIAM. MAIOR QUE 1,00M E TRANSP. DE MAT. ATE 10KM, EXCL. ALUGUEL DO EQUIP.</v>
          </cell>
          <cell r="C1134" t="str">
            <v>M3</v>
          </cell>
          <cell r="D1134">
            <v>38.5</v>
          </cell>
        </row>
        <row r="1135">
          <cell r="A1135" t="str">
            <v>05.003.152-0</v>
          </cell>
          <cell r="B1135" t="str">
            <v>LIMPEZA MEC. DE GALERIA CIRC., C/DIAM. DE 1,00M E TRANSP. DEMAT. ATE 10KM, EXCL. ALUGUEL DO EQUIP.</v>
          </cell>
          <cell r="C1135" t="str">
            <v>M3</v>
          </cell>
          <cell r="D1135">
            <v>42.36</v>
          </cell>
        </row>
        <row r="1136">
          <cell r="A1136" t="str">
            <v>05.003.154-0</v>
          </cell>
          <cell r="B1136" t="str">
            <v>LIMPEZA MEC. DE GALERIA CIRC., C/DIAM. DE 0,90M E TRANSP. DEMAT. ATE 10KM, EXCL. ALUGUEL DO EQUIP.</v>
          </cell>
          <cell r="C1136" t="str">
            <v>M3</v>
          </cell>
          <cell r="D1136">
            <v>48.11</v>
          </cell>
        </row>
        <row r="1137">
          <cell r="A1137" t="str">
            <v>05.003.155-0</v>
          </cell>
          <cell r="B1137" t="str">
            <v>LIMPEZA MEC. DE GALERIA CIRC., C/DIAM. DE 0,80M E TRANSP. DEMAT. ATE 10KM, EXCL. ALUGUEL DO EQUIP.</v>
          </cell>
          <cell r="C1137" t="str">
            <v>M3</v>
          </cell>
          <cell r="D1137">
            <v>54.3</v>
          </cell>
        </row>
        <row r="1138">
          <cell r="A1138" t="str">
            <v>05.003.156-0</v>
          </cell>
          <cell r="B1138" t="str">
            <v>LIMPEZA MEC. DE GALERIA CIRC., C/DIAM. DE 0,70M E TRANSP. DEMAT. ATE 10KM, EXCL. ALUGUEL DO EQUIP.</v>
          </cell>
          <cell r="C1138" t="str">
            <v>M3</v>
          </cell>
          <cell r="D1138">
            <v>58.01</v>
          </cell>
        </row>
        <row r="1139">
          <cell r="A1139" t="str">
            <v>05.003.157-0</v>
          </cell>
          <cell r="B1139" t="str">
            <v>LIMPEZA MEC. DE GALERIA CIRC., C/DIAM. DE 0,60M E TRANSP. DEMAT. ATE 10KM, EXCL. ALUGUEL DO EQUIP.</v>
          </cell>
          <cell r="C1139" t="str">
            <v>M3</v>
          </cell>
          <cell r="D1139">
            <v>69</v>
          </cell>
        </row>
        <row r="1140">
          <cell r="A1140" t="str">
            <v>05.003.158-0</v>
          </cell>
          <cell r="B1140" t="str">
            <v>LIMPEZA MEC. DE GALERIA CIRC., C/DIAM. DE 0,50M E TRANSP. DEMAT. ATE 10KM, EXCL. ALUGUEL DO EQUIP.</v>
          </cell>
          <cell r="C1140" t="str">
            <v>M3</v>
          </cell>
          <cell r="D1140">
            <v>77.56</v>
          </cell>
        </row>
        <row r="1141">
          <cell r="A1141" t="str">
            <v>05.003.159-0</v>
          </cell>
          <cell r="B1141" t="str">
            <v>LIMPEZA MEC. DE GALERIA CIRC., C/DIAM. DE 0,40M E TRANSP. DEMAT. ATE 10KM, EXCL. ALUGUEL DO EQUIP.</v>
          </cell>
          <cell r="C1141" t="str">
            <v>M3</v>
          </cell>
          <cell r="D1141">
            <v>89.2</v>
          </cell>
        </row>
        <row r="1142">
          <cell r="A1142" t="str">
            <v>05.003.161-0</v>
          </cell>
          <cell r="B1142" t="str">
            <v>LIMPEZA MEC. DE GALERIA CIRC., C/DIAM. DE 0,30M E TRANSP. DEMAT. ATE 10KM, EXCL. ALUGUEL DO EQUIP.</v>
          </cell>
          <cell r="C1142" t="str">
            <v>M3</v>
          </cell>
          <cell r="D1142">
            <v>106.72</v>
          </cell>
        </row>
        <row r="1143">
          <cell r="A1143" t="str">
            <v>05.003.162-0</v>
          </cell>
          <cell r="B1143" t="str">
            <v>LIMPEZA MEC. DE GALERIA RETANG., C/TRANSP. DE MAT. ATE 10KM,EXCL. ALUGUEL DO EQUIP.</v>
          </cell>
          <cell r="C1143" t="str">
            <v>M3</v>
          </cell>
          <cell r="D1143">
            <v>36.21</v>
          </cell>
        </row>
        <row r="1144">
          <cell r="A1144" t="str">
            <v>05.003.163-0</v>
          </cell>
          <cell r="B1144" t="str">
            <v>LIMPEZA MEC. DE GALERIA CIRC., C/DIAM. MAIOR QUE 1,00M E TRANSP. DE MAT. ATE 20KM, EXCL. ALUGUEL DO EQUIP.</v>
          </cell>
          <cell r="C1144" t="str">
            <v>M3</v>
          </cell>
          <cell r="D1144">
            <v>46.78</v>
          </cell>
        </row>
        <row r="1145">
          <cell r="A1145" t="str">
            <v>05.003.164-0</v>
          </cell>
          <cell r="B1145" t="str">
            <v>LIMPEZA MEC. DE GALERIA CIRC., C/DIAM. DE 1,00M E TRANSP. DEMAT. ATE 20KM, EXCL. ALUGUEL DO EQUIP.</v>
          </cell>
          <cell r="C1145" t="str">
            <v>M3</v>
          </cell>
          <cell r="D1145">
            <v>50.64</v>
          </cell>
        </row>
        <row r="1146">
          <cell r="A1146" t="str">
            <v>05.003.165-0</v>
          </cell>
          <cell r="B1146" t="str">
            <v>LIMPEZA MEC. DE GALERIA CIRC., C/DIAM. DE 0,90M E TRANSP. DEMAT. ATE 20KM, EXCL. ALUGUEL DO EQUIP.</v>
          </cell>
          <cell r="C1146" t="str">
            <v>M3</v>
          </cell>
          <cell r="D1146">
            <v>56.39</v>
          </cell>
        </row>
        <row r="1147">
          <cell r="A1147" t="str">
            <v>05.003.166-0</v>
          </cell>
          <cell r="B1147" t="str">
            <v>LIMPEZA MEC. DE GALERIA CIRC., C/DIAM. DE 0,80M E TRANSP. DEMAT. ATE 20KM, EXCL. ALUGUEL DO EQUIP.</v>
          </cell>
          <cell r="C1147" t="str">
            <v>M3</v>
          </cell>
          <cell r="D1147">
            <v>62.58</v>
          </cell>
        </row>
        <row r="1148">
          <cell r="A1148" t="str">
            <v>05.003.167-0</v>
          </cell>
          <cell r="B1148" t="str">
            <v>LIMPEZA MEC. DE GALERIA CIRC., C/DIAM. DE 0,70M E TRANSP. DEMAT. ATE 20KM, EXCL. ALUGUEL DO EQUIP.</v>
          </cell>
          <cell r="C1148" t="str">
            <v>M3</v>
          </cell>
          <cell r="D1148">
            <v>66.290000000000006</v>
          </cell>
        </row>
        <row r="1149">
          <cell r="A1149" t="str">
            <v>05.003.168-0</v>
          </cell>
          <cell r="B1149" t="str">
            <v>LIMPEZA MEC. DE GALERIA CIRC., C/DIAM. DE 0,60M E TRANSP. DEMAT. ATE 20KM, EXCL. ALUGUEL DO EQUIP.</v>
          </cell>
          <cell r="C1149" t="str">
            <v>M3</v>
          </cell>
          <cell r="D1149">
            <v>77.41</v>
          </cell>
        </row>
        <row r="1150">
          <cell r="A1150" t="str">
            <v>05.003.169-0</v>
          </cell>
          <cell r="B1150" t="str">
            <v>LIMPEZA MEC. DE GALERIA CIRC., C/DIAM. DE 0,50M E TRANSP. DEMAT. ATE 20KM, EXCL. ALUGUEL DO EQUIP.</v>
          </cell>
          <cell r="C1150" t="str">
            <v>M3</v>
          </cell>
          <cell r="D1150">
            <v>85.84</v>
          </cell>
        </row>
        <row r="1151">
          <cell r="A1151" t="str">
            <v>05.003.170-0</v>
          </cell>
          <cell r="B1151" t="str">
            <v>LIMPEZA MEC. DE GALERIA CIRC., C/DIAM. DE 0,40M E TRANSP. DEMAT. ATE 20KM, EXCL. ALUGUEL DO EQUIP.</v>
          </cell>
          <cell r="C1151" t="str">
            <v>M3</v>
          </cell>
          <cell r="D1151">
            <v>97.48</v>
          </cell>
        </row>
        <row r="1152">
          <cell r="A1152" t="str">
            <v>05.003.171-0</v>
          </cell>
          <cell r="B1152" t="str">
            <v>LIMPEZA MEC. DE GALERIA CIRC., C/DIAM. DE 0,30M E TRANSP. DEMAT. ATE 20KM, EXCL. ALUGUEL DO EQUIP.</v>
          </cell>
          <cell r="C1152" t="str">
            <v>M3</v>
          </cell>
          <cell r="D1152">
            <v>115</v>
          </cell>
        </row>
        <row r="1153">
          <cell r="A1153" t="str">
            <v>05.003.172-0</v>
          </cell>
          <cell r="B1153" t="str">
            <v>LIMPEZA MEC. DE GALERIA RETANG., C/TRANSP. DE MAT. ATE 20KM,EXCL. ALUGUEL DO EQUIP.</v>
          </cell>
          <cell r="C1153" t="str">
            <v>M3</v>
          </cell>
          <cell r="D1153">
            <v>44.49</v>
          </cell>
        </row>
        <row r="1154">
          <cell r="A1154" t="str">
            <v>05.003.173-0</v>
          </cell>
          <cell r="B1154" t="str">
            <v>LIMPEZA MEC. DE GALERIA CIRC., C/DIAM. MAIOR QUE 1,00M E TRANSP. DE MAT. ATE 30KM, EXCL. ALUGUEL DO EQUIP.</v>
          </cell>
          <cell r="C1154" t="str">
            <v>M3</v>
          </cell>
          <cell r="D1154">
            <v>55.05</v>
          </cell>
        </row>
        <row r="1155">
          <cell r="A1155" t="str">
            <v>05.003.174-0</v>
          </cell>
          <cell r="B1155" t="str">
            <v>LIMPEZA MEC. DE GALERIA CIRC., C/DIAM. DE 1,00M E TRANSP. DEMAT.ATE 30KM, EXCL. ALUGUEL DO EQUIP.</v>
          </cell>
          <cell r="C1155" t="str">
            <v>M3</v>
          </cell>
          <cell r="D1155">
            <v>58.91</v>
          </cell>
        </row>
        <row r="1156">
          <cell r="A1156" t="str">
            <v>05.003.175-0</v>
          </cell>
          <cell r="B1156" t="str">
            <v>LIMPEZA MEC. DE GALERIA CIRC., C/DIAM. DE 0,90M E TRANSP. DEMAT. ATE 30KM, EXCL. ALUGUEL DO EQUIP.</v>
          </cell>
          <cell r="C1156" t="str">
            <v>M3</v>
          </cell>
          <cell r="D1156">
            <v>64.66</v>
          </cell>
        </row>
        <row r="1157">
          <cell r="A1157" t="str">
            <v>05.003.176-0</v>
          </cell>
          <cell r="B1157" t="str">
            <v>LIMPEZA MEC. DE GALERIA CIRC., C/DIAM. DE 0,80M E TRANSP. DEMAT. ATE 30KM, EXCL. ALUGUEL DO EQUIP.</v>
          </cell>
          <cell r="C1157" t="str">
            <v>M3</v>
          </cell>
          <cell r="D1157">
            <v>70.849999999999994</v>
          </cell>
        </row>
        <row r="1158">
          <cell r="A1158" t="str">
            <v>05.003.177-0</v>
          </cell>
          <cell r="B1158" t="str">
            <v>LIMPEZA MEC. DE GALERIA CIRC., C/DIAM. DE 0,70M E TRANSP. DEMAT. ATE 30KM, EXCL. ALUGUEL DO EQUIP.</v>
          </cell>
          <cell r="C1158" t="str">
            <v>M3</v>
          </cell>
          <cell r="D1158">
            <v>74.56</v>
          </cell>
        </row>
        <row r="1159">
          <cell r="A1159" t="str">
            <v>05.003.178-0</v>
          </cell>
          <cell r="B1159" t="str">
            <v>LIMPEZA MEC. DE GALERIA CIRC., C/DIAM. DE 0,60M E TRANSP. DEMAT. ATE 30KM, EXCL. ALUGUEL DO EQUIP.</v>
          </cell>
          <cell r="C1159" t="str">
            <v>M3</v>
          </cell>
          <cell r="D1159">
            <v>85.68</v>
          </cell>
        </row>
        <row r="1160">
          <cell r="A1160" t="str">
            <v>05.003.180-0</v>
          </cell>
          <cell r="B1160" t="str">
            <v>LIMPEZA MEC. DE GALERIA CIRC., C/DIAM. DE 0,50M E TRANSP. DEMAT. ATE 30KM, EXCL. ALUGUEL DO EQUIP.</v>
          </cell>
          <cell r="C1160" t="str">
            <v>M3</v>
          </cell>
          <cell r="D1160">
            <v>94.11</v>
          </cell>
        </row>
        <row r="1161">
          <cell r="A1161" t="str">
            <v>05.003.181-0</v>
          </cell>
          <cell r="B1161" t="str">
            <v>LIMPEZA MEC. DE GALERIA CIRC., C/DIAM. DE 0,40M E TRANSP. DEMAT. ATE 30KM, EXCL. ALUGUEL DO EQUIP.</v>
          </cell>
          <cell r="C1161" t="str">
            <v>M3</v>
          </cell>
          <cell r="D1161">
            <v>105.75</v>
          </cell>
        </row>
        <row r="1162">
          <cell r="A1162" t="str">
            <v>05.003.182-0</v>
          </cell>
          <cell r="B1162" t="str">
            <v>LIMPEZA MEC. DE GALERIA CIRC., C/DIAM. DE 0,30M E TRANSP. DEMAT. ATE 30KM, EXCL. ALUGUEL DO EQUIP.</v>
          </cell>
          <cell r="C1162" t="str">
            <v>M3</v>
          </cell>
          <cell r="D1162">
            <v>123.27</v>
          </cell>
        </row>
        <row r="1163">
          <cell r="A1163" t="str">
            <v>05.003.183-0</v>
          </cell>
          <cell r="B1163" t="str">
            <v>LIMPEZA MEC. DE GALERIA RETANG., C/TRANSP. DE MAT. ATE 30KM,EXCL. ALUGUEL DO EQUIP.</v>
          </cell>
          <cell r="C1163" t="str">
            <v>M3</v>
          </cell>
          <cell r="D1163">
            <v>52.76</v>
          </cell>
        </row>
        <row r="1164">
          <cell r="A1164" t="str">
            <v>05.003.195-0</v>
          </cell>
          <cell r="B1164" t="str">
            <v>LIMPEZA MEC. DE RAMAL DE RALO, C/DIAM. MENOR QUE 0,40M E TRANSP. DE MAT. ATE 10KM, EXCL. ALUGUEL DO EQUIP.</v>
          </cell>
          <cell r="C1164" t="str">
            <v>M3</v>
          </cell>
          <cell r="D1164">
            <v>119.46</v>
          </cell>
        </row>
        <row r="1165">
          <cell r="A1165" t="str">
            <v>05.003.999-0</v>
          </cell>
          <cell r="B1165" t="str">
            <v>INDICE 05.003LIMPEZA DE POCOS DE VISITA - E GALERIAS</v>
          </cell>
          <cell r="C1165">
            <v>0</v>
          </cell>
          <cell r="D1165">
            <v>1818</v>
          </cell>
        </row>
        <row r="1166">
          <cell r="A1166" t="str">
            <v>05.004.010-0</v>
          </cell>
          <cell r="B1166" t="str">
            <v>LIMPEZA DE CONCR. APARENTE, C/JATO D'AGUA, SOLVENTE E ESCOVADE PIACAVA</v>
          </cell>
          <cell r="C1166" t="str">
            <v>M2</v>
          </cell>
          <cell r="D1166">
            <v>2.0099999999999998</v>
          </cell>
        </row>
        <row r="1167">
          <cell r="A1167" t="str">
            <v>05.004.011-0</v>
          </cell>
          <cell r="B1167" t="str">
            <v>LIMPEZA OU PREP. DE SUPERF. DE CONCR., C/JATO DE AREIA SEGUIDO DE AGUA OU AR, RENDIMENTO MEDIO DE 5,00M2/H</v>
          </cell>
          <cell r="C1167" t="str">
            <v>M2</v>
          </cell>
          <cell r="D1167">
            <v>16.73</v>
          </cell>
        </row>
        <row r="1168">
          <cell r="A1168" t="str">
            <v>05.004.012-0</v>
          </cell>
          <cell r="B1168" t="str">
            <v>LIMPEZA OU PREP. DE ARMADURAS INT., C/JATO DE AREIA SEGUIDODE AGUA OU AR, RENDIMENTO MEDIO DE 5,00M2/H</v>
          </cell>
          <cell r="C1168" t="str">
            <v>M2</v>
          </cell>
          <cell r="D1168">
            <v>25.1</v>
          </cell>
        </row>
        <row r="1169">
          <cell r="A1169" t="str">
            <v>05.004.0-0</v>
          </cell>
          <cell r="B1169" t="str">
            <v>LIMPEZA OU PREP. DE SUPERF. DE CONCR., C/JATO DE AREIA SEGUIDO DE AGUA OU AR, RENDIMENTO MEDIO DE 7,50M2/H</v>
          </cell>
          <cell r="C1169" t="str">
            <v>M2</v>
          </cell>
          <cell r="D1169">
            <v>11.21</v>
          </cell>
        </row>
        <row r="1170">
          <cell r="A1170" t="str">
            <v>05.004.014-0</v>
          </cell>
          <cell r="B1170" t="str">
            <v>LIMPEZA OU PREP. DE SUPERF. DE CONCR., C/JATO DE AREIA SEGUIDO DE AGUA OU AR, RENDIMENTO MEDIO DE 10,00M2/H</v>
          </cell>
          <cell r="C1170" t="str">
            <v>M2</v>
          </cell>
          <cell r="D1170">
            <v>8.36</v>
          </cell>
        </row>
        <row r="1171">
          <cell r="A1171" t="str">
            <v>05.004.015-0</v>
          </cell>
          <cell r="B1171" t="str">
            <v>LIMPEZA OU PREP. DE SUPERF. DE CONCR., C/JATO DE AREIA SEGUIDO DE AGUA OU AR, RENDIMENTO MEDIO DE 15,00M2/H</v>
          </cell>
          <cell r="C1171" t="str">
            <v>M2</v>
          </cell>
          <cell r="D1171">
            <v>5.52</v>
          </cell>
        </row>
        <row r="1172">
          <cell r="A1172" t="str">
            <v>05.004.020-0</v>
          </cell>
          <cell r="B1172" t="str">
            <v>LIMPEZA OU PREPARACAO DE ESTRUTURA METALICA, C/JATO DE AREIA</v>
          </cell>
          <cell r="C1172" t="str">
            <v>M2</v>
          </cell>
          <cell r="D1172">
            <v>11.09</v>
          </cell>
        </row>
        <row r="1173">
          <cell r="A1173" t="str">
            <v>05.004.025-0</v>
          </cell>
          <cell r="B1173" t="str">
            <v>LIMPEZA DE SUPERF. MET. EM PONTES, VIADUTOS OU SEMELHANTES,C/LIXADEIRA E RASPADEIRA, PRODUCAO MEDIA DE 280,00M2/MES</v>
          </cell>
          <cell r="C1173" t="str">
            <v>M2</v>
          </cell>
          <cell r="D1173">
            <v>10.1</v>
          </cell>
        </row>
        <row r="1174">
          <cell r="A1174" t="str">
            <v>05.004.026-0</v>
          </cell>
          <cell r="B1174" t="str">
            <v>LIMPEZA DE SUPERF. MET. EM PONTES, VIADUTOS OU SEMELHANTES,C/LIXADEIRA E RASPADEIRA, PRODUCAO MEDIA DE 100,00M2/MES</v>
          </cell>
          <cell r="C1174" t="str">
            <v>M2</v>
          </cell>
          <cell r="D1174">
            <v>28.29</v>
          </cell>
        </row>
        <row r="1175">
          <cell r="A1175" t="str">
            <v>05.004.027-0</v>
          </cell>
          <cell r="B1175" t="str">
            <v>LIMPEZA DE SUPERF. MET. EM PONTES, VIADUTOS OU SEMELHANTES,C/LIXADEIRA E RASPADEIRA, PRODUCAO MEDIA DE 180,00M2/MES</v>
          </cell>
          <cell r="C1175" t="str">
            <v>M2</v>
          </cell>
          <cell r="D1175">
            <v>15.76</v>
          </cell>
        </row>
        <row r="1176">
          <cell r="A1176" t="str">
            <v>05.004.028-0</v>
          </cell>
          <cell r="B1176" t="str">
            <v>LIMPEZA DE SUPERF. MET. EM PONTES, VIADUTOS OU SEMELHANTES,C/LIXADEIRA E RASPADEIRA, PRODUCAO MEDIA DE 350,00M2/MES</v>
          </cell>
          <cell r="C1176" t="str">
            <v>M2</v>
          </cell>
          <cell r="D1176">
            <v>8.08</v>
          </cell>
        </row>
        <row r="1177">
          <cell r="A1177" t="str">
            <v>05.004.030-0</v>
          </cell>
          <cell r="B1177" t="str">
            <v>LIMPEZA DE TUNEL, C/JATO D'AGUA, SOLVENTE E ESCOVA DE PIACAVA</v>
          </cell>
          <cell r="C1177" t="str">
            <v>M2</v>
          </cell>
          <cell r="D1177">
            <v>5.85</v>
          </cell>
        </row>
        <row r="1178">
          <cell r="A1178" t="str">
            <v>05.004.999-0</v>
          </cell>
          <cell r="B1178" t="str">
            <v>INDICE 05.004LIMPEZA SUP.METALICOS CONCRETO E TUNEL</v>
          </cell>
          <cell r="C1178">
            <v>0</v>
          </cell>
          <cell r="D1178">
            <v>2024</v>
          </cell>
        </row>
        <row r="1179">
          <cell r="A1179" t="str">
            <v>05.005.001-1</v>
          </cell>
          <cell r="B1179" t="str">
            <v>ANDAIME DE PINHO DE 1ª, ATE 7,00M DE ALT., C/APROVEIT. DA MAD. 3 VEZES</v>
          </cell>
          <cell r="C1179" t="str">
            <v>M3</v>
          </cell>
          <cell r="D1179">
            <v>14.05</v>
          </cell>
        </row>
        <row r="1180">
          <cell r="A1180" t="str">
            <v>05.005.002-0</v>
          </cell>
          <cell r="B1180" t="str">
            <v>ANDAIME DE PINHO DE 1ª, ATE 7,00M DE ALT., C/APROVEIT. DA MAD. 5 VEZES</v>
          </cell>
          <cell r="C1180" t="str">
            <v>M3</v>
          </cell>
          <cell r="D1180">
            <v>10.34</v>
          </cell>
        </row>
        <row r="1181">
          <cell r="A1181" t="str">
            <v>05.005.003-1</v>
          </cell>
          <cell r="B1181" t="str">
            <v>ANDAIME DE PINHO DE 1ª, DE 7,00 A 14,00M DE ALT., C/APROVEIT. DA MAD. 2 VEZES</v>
          </cell>
          <cell r="C1181" t="str">
            <v>M3</v>
          </cell>
          <cell r="D1181">
            <v>20.77</v>
          </cell>
        </row>
        <row r="1182">
          <cell r="A1182" t="str">
            <v>05.005.004-0</v>
          </cell>
          <cell r="B1182" t="str">
            <v>ANDAIME DE TORAS DE EUCALIPTO, C/APROVEIT. DA MAD. 20 VEZES,PASSARELA DE PINHO DE 1ª C/APROVEIT. DE 5 VEZES</v>
          </cell>
          <cell r="C1182" t="str">
            <v>M3</v>
          </cell>
          <cell r="D1182">
            <v>19.5</v>
          </cell>
        </row>
        <row r="1183">
          <cell r="A1183" t="str">
            <v>05.005.005-1</v>
          </cell>
          <cell r="B1183" t="str">
            <v>ANDAIME DE TABUADO SOBRE CAVAL. (INCL. ESTES), EM PINHO DE 1ª, C/APROVEIT. DA MAD. 20 VEZES, INCL. MOV.</v>
          </cell>
          <cell r="C1183" t="str">
            <v>M2</v>
          </cell>
          <cell r="D1183">
            <v>4.5599999999999996</v>
          </cell>
        </row>
        <row r="1184">
          <cell r="A1184" t="str">
            <v>05.005.006-1</v>
          </cell>
          <cell r="B1184" t="str">
            <v>ANDAIME DE TABUADO SOBRE CAVAL. (INCL. ESTES), EM PINHO DE 1ª, C/APROVEIT. DA MAD. 10 VEZES, INCL. MOV.</v>
          </cell>
          <cell r="C1184" t="str">
            <v>M2</v>
          </cell>
          <cell r="D1184">
            <v>8.0299999999999994</v>
          </cell>
        </row>
        <row r="1185">
          <cell r="A1185" t="str">
            <v>05.005.007-0</v>
          </cell>
          <cell r="B1185" t="str">
            <v>ANDAIME DE TABUADO SOBRE CAVAL.(INCL. ESTES), EM PINHO DE 1ª,C/APROVEIT.DA MAD. 20 VEZES,INCL.MOV. P/PE DIREITO DE 4,00M</v>
          </cell>
          <cell r="C1185" t="str">
            <v>M2</v>
          </cell>
          <cell r="D1185">
            <v>6</v>
          </cell>
        </row>
        <row r="1186">
          <cell r="A1186" t="str">
            <v>05.005.012-1</v>
          </cell>
          <cell r="B1186" t="str">
            <v>PLATAFORMA OU PASSARELA DE PINHO DE 1ª, C/APROVEIT. DA MAD.20 VEZES, EXCL. ANDAIME OU OUTRO SUPORTE E MOV.</v>
          </cell>
          <cell r="C1186" t="str">
            <v>M2</v>
          </cell>
          <cell r="D1186">
            <v>1.57</v>
          </cell>
        </row>
        <row r="1187">
          <cell r="A1187" t="str">
            <v>05.005.0-0</v>
          </cell>
          <cell r="B1187" t="str">
            <v>PLATAFORMA OU PASSARELA DE PINHO DE 1ª, C/APROVEIT. DA MAD.40 VEZES, EXCL. ANDAIME OU OUTRO SUPORTE E MOV.</v>
          </cell>
          <cell r="C1187" t="str">
            <v>M2</v>
          </cell>
          <cell r="D1187">
            <v>0.78</v>
          </cell>
        </row>
        <row r="1188">
          <cell r="A1188" t="str">
            <v>05.005.014-0</v>
          </cell>
          <cell r="B1188" t="str">
            <v>PLATAFORMA OU PASSARELA DE PINHO DE 1ª, C/APROVEIT. DA MAD.60 VEZES, EXCL. ANDAIME OU OUTRO SUPORTE E MOV.</v>
          </cell>
          <cell r="C1188" t="str">
            <v>M2</v>
          </cell>
          <cell r="D1188">
            <v>0.52</v>
          </cell>
        </row>
        <row r="1189">
          <cell r="A1189" t="str">
            <v>05.005.015-0</v>
          </cell>
          <cell r="B1189" t="str">
            <v>PLATAFORMA OU PASSARELA DE PINHO DE 1ª, C/APROVEIT. DA MAD.80 VEZES, EXCL. ANDAIME OU OUTRO SUPORTE E MOV.</v>
          </cell>
          <cell r="C1189" t="str">
            <v>M2</v>
          </cell>
          <cell r="D1189">
            <v>0.39</v>
          </cell>
        </row>
        <row r="1190">
          <cell r="A1190" t="str">
            <v>05.005.018-0</v>
          </cell>
          <cell r="B1190" t="str">
            <v>ESCADA DE PINHO DE 3ª, SOBRE TER. C/INCLINACAO MEDIA ATE 45°, C/ 0,80M DE LARG., CONSID. 30% DE APROVEIT. DA MAD.</v>
          </cell>
          <cell r="C1190" t="str">
            <v>M</v>
          </cell>
          <cell r="D1190">
            <v>24.97</v>
          </cell>
        </row>
        <row r="1191">
          <cell r="A1191" t="str">
            <v>05.005.019-0</v>
          </cell>
          <cell r="B1191" t="str">
            <v>ESCADA DE PINHO DE 3ª, SOBRE TER. C/INCLINACAO MEDIA SUPERIOR A 45°, C/ 0,80M DE LARG., CONSID. 30% DE APROVEIT. DA MAD.</v>
          </cell>
          <cell r="C1191" t="str">
            <v>M</v>
          </cell>
          <cell r="D1191">
            <v>38.67</v>
          </cell>
        </row>
        <row r="1192">
          <cell r="A1192" t="str">
            <v>05.005.020-0</v>
          </cell>
          <cell r="B1192" t="str">
            <v>TORRE P/GUINCHO, C/PRUMOS DE MAD. DE LEI, PRANCHA DE 1,50 X1,60M</v>
          </cell>
          <cell r="C1192" t="str">
            <v>M</v>
          </cell>
          <cell r="D1192">
            <v>170.32</v>
          </cell>
        </row>
        <row r="1193">
          <cell r="A1193" t="str">
            <v>05.005.025-0</v>
          </cell>
          <cell r="B1193" t="str">
            <v>ANDAIME SUSPENSO DE MAD., PENDENTE DA ESTRUT. P/CABOS DE ACODE 3/8"</v>
          </cell>
          <cell r="C1193" t="str">
            <v>M2</v>
          </cell>
          <cell r="D1193">
            <v>43</v>
          </cell>
        </row>
        <row r="1194">
          <cell r="A1194" t="str">
            <v>05.005.030-0</v>
          </cell>
          <cell r="B1194" t="str">
            <v>ANDAIME SUSPENSO DE MAD.,PENDENTE DA ESTRUT.P/CABOS DE ACO DE 3/8", C/UTILIZ. DAS TABUAS 2 VEZES E TORAS E CABOS 4 VEZES</v>
          </cell>
          <cell r="C1194" t="str">
            <v>M2</v>
          </cell>
          <cell r="D1194">
            <v>22.69</v>
          </cell>
        </row>
        <row r="1195">
          <cell r="A1195" t="str">
            <v>05.005.035-0</v>
          </cell>
          <cell r="B1195" t="str">
            <v>ANDAIME SUSPENSO DE MAD.,PENDENTE DA ESTRUT.P/CABOS DE ACO DE 3/8", C/UTILIZ. DAS TABUAS 3 VEZES E TORAS E CABOS 6 VEZES</v>
          </cell>
          <cell r="C1195" t="str">
            <v>M2</v>
          </cell>
          <cell r="D1195">
            <v>19.190000000000001</v>
          </cell>
        </row>
        <row r="1196">
          <cell r="A1196" t="str">
            <v>05.005.040-0</v>
          </cell>
          <cell r="B1196" t="str">
            <v>ANDAIME SUSPENSO DE MAD.,PENDENTE DA ESTRUT.P/CABOS DE ACO DE 3/8", C/UTILIZ. DAS TABUAS 4 VEZES E TORAS E CABOS 8 VEZES</v>
          </cell>
          <cell r="C1196" t="str">
            <v>M2</v>
          </cell>
          <cell r="D1196">
            <v>17.46</v>
          </cell>
        </row>
        <row r="1197">
          <cell r="A1197" t="str">
            <v>05.005.050-0</v>
          </cell>
          <cell r="B1197" t="str">
            <v>PROTECAO DE FACHADA C/TELA DE POLIPROPILENO PREGADA EM PC. DE PINHO 3 X 3"</v>
          </cell>
          <cell r="C1197" t="str">
            <v>M2</v>
          </cell>
          <cell r="D1197">
            <v>22.38</v>
          </cell>
        </row>
        <row r="1198">
          <cell r="A1198" t="str">
            <v>05.005.053-0</v>
          </cell>
          <cell r="B1198" t="str">
            <v>PROTECAO DE FACHADA C/TELA MET., FIO 12, MALHA 3 X 3CM, PREGADA EM PC. DE PINHO 3 X 3"</v>
          </cell>
          <cell r="C1198" t="str">
            <v>M2</v>
          </cell>
          <cell r="D1198">
            <v>42.53</v>
          </cell>
        </row>
        <row r="1199">
          <cell r="A1199" t="str">
            <v>05.005.055-0</v>
          </cell>
          <cell r="B1199" t="str">
            <v>PLATAFORMA DE PROT. A TRANSEUNTES, EM PINHO DE 1ª, EM PC. DE3 X 6" E 1 X 12", C/ 2,00M DE LARG. E APROVEIT. 2 VEZES</v>
          </cell>
          <cell r="C1199" t="str">
            <v>M</v>
          </cell>
          <cell r="D1199">
            <v>0.56999999999999995</v>
          </cell>
        </row>
        <row r="1200">
          <cell r="A1200" t="str">
            <v>05.005.999-0</v>
          </cell>
          <cell r="B1200" t="str">
            <v>INDICE DA FAMILIA</v>
          </cell>
          <cell r="C1200">
            <v>0</v>
          </cell>
          <cell r="D1200">
            <v>2297</v>
          </cell>
        </row>
        <row r="1201">
          <cell r="A1201" t="str">
            <v>05.006.001-1</v>
          </cell>
          <cell r="B1201" t="str">
            <v>ALUGUEL DE ANDAIME TUBULAR CONSID. A PROJECAO VERT.</v>
          </cell>
          <cell r="C1201" t="str">
            <v>M2XMES</v>
          </cell>
          <cell r="D1201">
            <v>2.68</v>
          </cell>
        </row>
        <row r="1202">
          <cell r="A1202" t="str">
            <v>05.006.002-1</v>
          </cell>
          <cell r="B1202" t="str">
            <v>ALUGUEL DE TORRE ANDAIME TUBULAR, C/RODIZIOS, DE 2,00 X 1,50M</v>
          </cell>
          <cell r="C1202" t="str">
            <v>MXMES</v>
          </cell>
          <cell r="D1202">
            <v>5.37</v>
          </cell>
        </row>
        <row r="1203">
          <cell r="A1203" t="str">
            <v>05.006.003-0</v>
          </cell>
          <cell r="B1203" t="str">
            <v>ALUGUEL DE ELEV. P/OBRA EM ELEM. TUBULARES, P/TRANSP. VERT.DE MAT., C/GUINCHO DE 10CV, CACAMBA, FUNIL, SILO E CABOS</v>
          </cell>
          <cell r="C1203" t="str">
            <v>UNXMES</v>
          </cell>
          <cell r="D1203">
            <v>1054.02</v>
          </cell>
        </row>
        <row r="1204">
          <cell r="A1204" t="str">
            <v>05.006.004-0</v>
          </cell>
          <cell r="B1204" t="str">
            <v>ALUGUEL DE ELEV. P/OBRA EM ELEM. TUBULARES, P/TRANSP. VERT.DE MAT., C/CABINE ABERTA, GUINCHO DE 10CV, PLATAF. E CABOS</v>
          </cell>
          <cell r="C1204" t="str">
            <v>UNXMES</v>
          </cell>
          <cell r="D1204">
            <v>1004.23</v>
          </cell>
        </row>
        <row r="1205">
          <cell r="A1205" t="str">
            <v>05.006.010-0</v>
          </cell>
          <cell r="B1205" t="str">
            <v>ALUGUEL DE RODIZIOS P/TORRE TUBULAR. CUSTO P/ 4 UN.</v>
          </cell>
          <cell r="C1205" t="str">
            <v>UNXMES</v>
          </cell>
          <cell r="D1205">
            <v>27.6</v>
          </cell>
        </row>
        <row r="1206">
          <cell r="A1206" t="str">
            <v>05.006.999-0</v>
          </cell>
          <cell r="B1206" t="str">
            <v>INDICE DA FAMILIA</v>
          </cell>
          <cell r="C1206">
            <v>0</v>
          </cell>
          <cell r="D1206">
            <v>934</v>
          </cell>
        </row>
        <row r="1207">
          <cell r="A1207" t="str">
            <v>05.007.001-1</v>
          </cell>
          <cell r="B1207" t="str">
            <v>ALUGUEL DE ANDAIME SUSPENSO PESADO, P/SERV. DE REVESTIM., C/2,00M DE EXTENSAO</v>
          </cell>
          <cell r="C1207" t="str">
            <v>UNXMES</v>
          </cell>
          <cell r="D1207">
            <v>74.040000000000006</v>
          </cell>
        </row>
        <row r="1208">
          <cell r="A1208" t="str">
            <v>05.007.002-1</v>
          </cell>
          <cell r="B1208" t="str">
            <v>ALUGUEL DE ANDAIME SUSPENSO LEVE, P/PINT., C/ 3,00M DE EXTENSAO, CABOS C/ 45,00M, TELA DE PROT. E PLATAF.</v>
          </cell>
          <cell r="C1208" t="str">
            <v>UNXMES</v>
          </cell>
          <cell r="D1208">
            <v>180</v>
          </cell>
        </row>
        <row r="1209">
          <cell r="A1209" t="str">
            <v>05.007.999-0</v>
          </cell>
          <cell r="B1209" t="str">
            <v>FAMILIA 05.007</v>
          </cell>
          <cell r="C1209">
            <v>0</v>
          </cell>
          <cell r="D1209">
            <v>1877</v>
          </cell>
        </row>
        <row r="1210">
          <cell r="A1210" t="str">
            <v>05.008.001-0</v>
          </cell>
          <cell r="B1210" t="str">
            <v>MONTAGEM E DESMONT. DE ANDAIME TUBULAR, CONSID. A AREA VERT.RECOBERTA</v>
          </cell>
          <cell r="C1210" t="str">
            <v>M2</v>
          </cell>
          <cell r="D1210">
            <v>1.73</v>
          </cell>
        </row>
        <row r="1211">
          <cell r="A1211" t="str">
            <v>05.008.002-0</v>
          </cell>
          <cell r="B1211" t="str">
            <v>MONTAGEM E DESMONT. DE ANDAIME SUSPENSO, CONSID. A EXTENSAOHORIZ. DAS FACHADAS E/OU EMPENAS</v>
          </cell>
          <cell r="C1211" t="str">
            <v>M</v>
          </cell>
          <cell r="D1211">
            <v>8.25</v>
          </cell>
        </row>
        <row r="1212">
          <cell r="A1212" t="str">
            <v>05.008.003-0</v>
          </cell>
          <cell r="B1212" t="str">
            <v>MONTAGEM E DESMONT. DE ELEVADOR DE OBRA, REFERIDO NOS ITENS05.006.003 E 05.006.004</v>
          </cell>
          <cell r="C1212" t="str">
            <v>UN</v>
          </cell>
          <cell r="D1212">
            <v>785.43</v>
          </cell>
        </row>
        <row r="1213">
          <cell r="A1213" t="str">
            <v>05.008.005-0</v>
          </cell>
          <cell r="B1213" t="str">
            <v>DESMONTAGEM E REMONTAGEM DE ANDAIME SUSPENSO, PENDENTE DA ESTRUT.</v>
          </cell>
          <cell r="C1213" t="str">
            <v>M2</v>
          </cell>
          <cell r="D1213">
            <v>14.93</v>
          </cell>
        </row>
        <row r="1214">
          <cell r="A1214" t="str">
            <v>05.008.006-0</v>
          </cell>
          <cell r="B1214" t="str">
            <v>MOVIMENTACAO VERT. DE ANDAIME SUSPENSO, CONSID. 1 VEZ A AREATRABALHADA EM PROJECAO VERT.</v>
          </cell>
          <cell r="C1214" t="str">
            <v>M2</v>
          </cell>
          <cell r="D1214">
            <v>0.7</v>
          </cell>
        </row>
        <row r="1215">
          <cell r="A1215" t="str">
            <v>05.008.008-1</v>
          </cell>
          <cell r="B1215" t="str">
            <v>MOVIMENTACAO VERT. OU HORIZ. DE PLATAF. OU PASSARELA</v>
          </cell>
          <cell r="C1215" t="str">
            <v>M2</v>
          </cell>
          <cell r="D1215">
            <v>0</v>
          </cell>
        </row>
        <row r="1216">
          <cell r="A1216" t="str">
            <v>05.008.010-0</v>
          </cell>
          <cell r="B1216" t="str">
            <v>MONTAGEM E DESMONT. DE USINA MISTURADORA DE CONCR., TIPO PAREDE, C/SILOS HORIZ., P/ 3 AGREGADOS</v>
          </cell>
          <cell r="C1216" t="str">
            <v>UN</v>
          </cell>
          <cell r="D1216">
            <v>16557.810000000001</v>
          </cell>
        </row>
        <row r="1217">
          <cell r="A1217" t="str">
            <v>05.008.012-0</v>
          </cell>
          <cell r="B1217" t="str">
            <v>MONTAGEM E DESMONT. DE USINA MISTURADORA DE CONCR. TIPO VERT., C/SILOS, P/ 45,00M3 DE AGREGADOS E 30T DE CIM.</v>
          </cell>
          <cell r="C1217" t="str">
            <v>UN</v>
          </cell>
          <cell r="D1217">
            <v>90886.15</v>
          </cell>
        </row>
        <row r="1218">
          <cell r="A1218" t="str">
            <v>05.008.0-0</v>
          </cell>
          <cell r="B1218" t="str">
            <v>MONTAGEM E DESMONT. DE TELEFERICO DE OBRA, C/VAO APROX. DE 180,00M</v>
          </cell>
          <cell r="C1218" t="str">
            <v>UN</v>
          </cell>
          <cell r="D1218">
            <v>1470.33</v>
          </cell>
        </row>
        <row r="1219">
          <cell r="A1219" t="str">
            <v>05.008.999-0</v>
          </cell>
          <cell r="B1219" t="str">
            <v>FAMILIA 05.008</v>
          </cell>
          <cell r="C1219">
            <v>0</v>
          </cell>
          <cell r="D1219">
            <v>2880</v>
          </cell>
        </row>
        <row r="1220">
          <cell r="A1220" t="str">
            <v>05.010.001-0</v>
          </cell>
          <cell r="B1220" t="str">
            <v>ESGOTAMENTO DE VALA C/BOMBA A GASOLINA 3,25HP; C/DIAM. DE SUCCAO E DESC. DE 1.1/2", ALT. MANOMETRICA DE ATE 10,00M</v>
          </cell>
          <cell r="C1220" t="str">
            <v>M3</v>
          </cell>
          <cell r="D1220">
            <v>0.25</v>
          </cell>
        </row>
        <row r="1221">
          <cell r="A1221" t="str">
            <v>05.010.005-0</v>
          </cell>
          <cell r="B1221" t="str">
            <v>ESGOTAMENTO DE VALA MEDIDO PELA POTENCIA INSTALADA E PELO TEMPO DE FUNCIONAMENTO</v>
          </cell>
          <cell r="C1221" t="str">
            <v>CVxH</v>
          </cell>
          <cell r="D1221">
            <v>1.31</v>
          </cell>
        </row>
        <row r="1222">
          <cell r="A1222" t="str">
            <v>05.010.006-0</v>
          </cell>
          <cell r="B1222" t="str">
            <v>ESGOTAMENTO DE VALA MEDIDO PELA POTENCIA INSTALADA E PELO TEMPO DE FUNCIONAMENTO</v>
          </cell>
          <cell r="C1222" t="str">
            <v>CVxH</v>
          </cell>
          <cell r="D1222">
            <v>0.66</v>
          </cell>
        </row>
        <row r="1223">
          <cell r="A1223" t="str">
            <v>05.010.015-0</v>
          </cell>
          <cell r="B1223" t="str">
            <v>ESGOTAMENTO DE VALA C/BOMBA, P/M3 ESCAV. EM MAT. DE 1ªCAT. ABAIXO DO NIVEL D'AGUA, 24H P/DIA</v>
          </cell>
          <cell r="C1223" t="str">
            <v>M3</v>
          </cell>
          <cell r="D1223">
            <v>20.11</v>
          </cell>
        </row>
        <row r="1224">
          <cell r="A1224" t="str">
            <v>05.010.020-0</v>
          </cell>
          <cell r="B1224" t="str">
            <v>ESGOTAMENTO D'AGUA DE SUBSOLO, DE INFILTRACAO OU ALAGAMENTO,C/BOMBA ELETR. DE 3HP, DIAM. DE SUCCAO DE 1.1/2"</v>
          </cell>
          <cell r="C1224" t="str">
            <v>H</v>
          </cell>
          <cell r="D1224">
            <v>1.48</v>
          </cell>
        </row>
        <row r="1225">
          <cell r="A1225" t="str">
            <v>05.010.021-0</v>
          </cell>
          <cell r="B1225" t="str">
            <v>ESGOTAMENTO D'AGUA DE SUBSOLO, DE INFILTRACAO OU ALAGAMENTO,C/BOMBA ELETR. DE 3HP, DIAM. DE SUCCAO DE 1.1/2"</v>
          </cell>
          <cell r="C1225" t="str">
            <v>H</v>
          </cell>
          <cell r="D1225">
            <v>0.05</v>
          </cell>
        </row>
        <row r="1226">
          <cell r="A1226" t="str">
            <v>05.010.999-0</v>
          </cell>
          <cell r="B1226" t="str">
            <v>INDICE 05.010ESGOTAMENTO DE VALA</v>
          </cell>
          <cell r="C1226">
            <v>0</v>
          </cell>
          <cell r="D1226">
            <v>2002</v>
          </cell>
        </row>
        <row r="1227">
          <cell r="A1227" t="str">
            <v>05.011.001-0</v>
          </cell>
          <cell r="B1227" t="str">
            <v>ESCORAMENTO SIMPLES, FECHADO, DE VALA C/POUCA PROF.</v>
          </cell>
          <cell r="C1227" t="str">
            <v>M2</v>
          </cell>
          <cell r="D1227">
            <v>25.39</v>
          </cell>
        </row>
        <row r="1228">
          <cell r="A1228" t="str">
            <v>05.011.002-0</v>
          </cell>
          <cell r="B1228" t="str">
            <v>ESCORAMENTO SIMPLES, ABERTO, DE VALA C/POUCA PROF.</v>
          </cell>
          <cell r="C1228" t="str">
            <v>M2</v>
          </cell>
          <cell r="D1228">
            <v>11.27</v>
          </cell>
        </row>
        <row r="1229">
          <cell r="A1229" t="str">
            <v>05.011.006-0</v>
          </cell>
          <cell r="B1229" t="str">
            <v>ESCORAMENTO SIMPLES, FECHADO, DE VALA C/POUCA PROF., C/ESGOT. MANUAL</v>
          </cell>
          <cell r="C1229" t="str">
            <v>M2</v>
          </cell>
          <cell r="D1229">
            <v>31.37</v>
          </cell>
        </row>
        <row r="1230">
          <cell r="A1230" t="str">
            <v>05.011.999-0</v>
          </cell>
          <cell r="B1230" t="str">
            <v>INDICE DA FAMILIA</v>
          </cell>
          <cell r="C1230">
            <v>0</v>
          </cell>
          <cell r="D1230">
            <v>2164</v>
          </cell>
        </row>
        <row r="1231">
          <cell r="A1231" t="str">
            <v>05.0.001-0</v>
          </cell>
          <cell r="B1231" t="str">
            <v>CHAPA DE ACO 3/8", P/PASSAGEM DE VEICULOS SOBRE VALAS, C/COLOC., USO E RETIRADA</v>
          </cell>
          <cell r="C1231" t="str">
            <v>M2</v>
          </cell>
          <cell r="D1231">
            <v>9.6999999999999993</v>
          </cell>
        </row>
        <row r="1232">
          <cell r="A1232" t="str">
            <v>05.0.002-0</v>
          </cell>
          <cell r="B1232" t="str">
            <v>CHAPA DE ACO 3/4", P/PASSAGEM DE VEICULOS SOBRE VALAS, C/COLOC., USO E RETIRADA, INCL. MOBILIZACAO,TRANSP.,CARGA E DESC.</v>
          </cell>
          <cell r="C1232" t="str">
            <v>M2</v>
          </cell>
          <cell r="D1232">
            <v>19.14</v>
          </cell>
        </row>
        <row r="1233">
          <cell r="A1233" t="str">
            <v>05.0.003-0</v>
          </cell>
          <cell r="B1233" t="str">
            <v>CHAPA DE ACO 3/4", P/PASSAGEM DE VEICULOS SOBRE VALAS, C/COLOC. E RETIRADA</v>
          </cell>
          <cell r="C1233" t="str">
            <v>M2</v>
          </cell>
          <cell r="D1233">
            <v>1.47</v>
          </cell>
        </row>
        <row r="1234">
          <cell r="A1234" t="str">
            <v>05.0.999-0</v>
          </cell>
          <cell r="B1234" t="str">
            <v>INDICE 05.0CHAPA DE ACO P/PASSAGEM VEICULOS</v>
          </cell>
          <cell r="C1234">
            <v>0</v>
          </cell>
          <cell r="D1234">
            <v>2249</v>
          </cell>
        </row>
        <row r="1235">
          <cell r="A1235" t="str">
            <v>05.014.001-0</v>
          </cell>
          <cell r="B1235" t="str">
            <v>ALUGUEL DE TRANSFORMADOR DE DISTRIB., TRIFASICO, 60HZ, ,8KV - 220/127V, 30KVA</v>
          </cell>
          <cell r="C1235" t="str">
            <v>UNXMES</v>
          </cell>
          <cell r="D1235">
            <v>197.4</v>
          </cell>
        </row>
        <row r="1236">
          <cell r="A1236" t="str">
            <v>05.014.005-0</v>
          </cell>
          <cell r="B1236" t="str">
            <v>ALUGUEL DE TRANSFORMADOR DE DISTRIB., TRIFASICO, 60HZ, ,8KV - 220/127V, 45KVA</v>
          </cell>
          <cell r="C1236" t="str">
            <v>UNXMES</v>
          </cell>
          <cell r="D1236">
            <v>226.8</v>
          </cell>
        </row>
        <row r="1237">
          <cell r="A1237" t="str">
            <v>05.014.009-0</v>
          </cell>
          <cell r="B1237" t="str">
            <v>ALUGUEL DE TRANSFORMADOR DE DISTRIB., TRIFASICO, 60HZ, ,8KV - 220/127V, 75KVA</v>
          </cell>
          <cell r="C1237" t="str">
            <v>UNXMES</v>
          </cell>
          <cell r="D1237">
            <v>304.39999999999998</v>
          </cell>
        </row>
        <row r="1238">
          <cell r="A1238" t="str">
            <v>05.014.015-0</v>
          </cell>
          <cell r="B1238" t="str">
            <v>ALUGUEL DE TRANSFORMADOR DE DISTRIB., TRIFASICO, 60HZ, ,8KV - 220/127V, 112,5KVA</v>
          </cell>
          <cell r="C1238" t="str">
            <v>UNXMES</v>
          </cell>
          <cell r="D1238">
            <v>375.2</v>
          </cell>
        </row>
        <row r="1239">
          <cell r="A1239" t="str">
            <v>05.014.020-0</v>
          </cell>
          <cell r="B1239" t="str">
            <v>ALUGUEL DE TRANSFORMADOR DE DISTRIB., TRIFASICO, 60HZ, ,8KV - 220/127V, 150KVA</v>
          </cell>
          <cell r="C1239" t="str">
            <v>UNXMES</v>
          </cell>
          <cell r="D1239">
            <v>454.65</v>
          </cell>
        </row>
        <row r="1240">
          <cell r="A1240" t="str">
            <v>05.014.999-0</v>
          </cell>
          <cell r="B1240" t="str">
            <v>INDICE DA FAMILIA</v>
          </cell>
          <cell r="C1240">
            <v>0</v>
          </cell>
          <cell r="D1240">
            <v>1486</v>
          </cell>
        </row>
        <row r="1241">
          <cell r="A1241" t="str">
            <v>05.015.030-0</v>
          </cell>
          <cell r="B1241" t="str">
            <v>PORTICO EM ACO, P/SUPORTE DE SINAL. VERT., SENDO O VAO DE 22,40M</v>
          </cell>
          <cell r="C1241" t="str">
            <v>UN</v>
          </cell>
          <cell r="D1241">
            <v>25825.49</v>
          </cell>
        </row>
        <row r="1242">
          <cell r="A1242" t="str">
            <v>05.015.031-0</v>
          </cell>
          <cell r="B1242" t="str">
            <v>PORTICO EM ACO, P/SUPORTE DE SINAL. VERT., SENDO O VAO DE 18,80M</v>
          </cell>
          <cell r="C1242" t="str">
            <v>UN</v>
          </cell>
          <cell r="D1242">
            <v>24598.639999999999</v>
          </cell>
        </row>
        <row r="1243">
          <cell r="A1243" t="str">
            <v>05.015.032-0</v>
          </cell>
          <cell r="B1243" t="str">
            <v>PORTICO EM ACO, P/SUPORTE DE SINAL. VERT., SENDO O VAO DE 17,20M</v>
          </cell>
          <cell r="C1243" t="str">
            <v>UN</v>
          </cell>
          <cell r="D1243">
            <v>24010.67</v>
          </cell>
        </row>
        <row r="1244">
          <cell r="A1244" t="str">
            <v>05.015.033-0</v>
          </cell>
          <cell r="B1244" t="str">
            <v>PORTICO EM ACO, P/SUPORTE DE SINAL. VERT., SENDO O VAO DE 15,20M</v>
          </cell>
          <cell r="C1244" t="str">
            <v>UN</v>
          </cell>
          <cell r="D1244">
            <v>18811.02</v>
          </cell>
        </row>
        <row r="1245">
          <cell r="A1245" t="str">
            <v>05.015.034-0</v>
          </cell>
          <cell r="B1245" t="str">
            <v>PORTICO EM ACO, P/SUPORTE DE SINAL. VERT., SENDO O VAO DE ,20M</v>
          </cell>
          <cell r="C1245" t="str">
            <v>UN</v>
          </cell>
          <cell r="D1245">
            <v>17727.36</v>
          </cell>
        </row>
        <row r="1246">
          <cell r="A1246" t="str">
            <v>05.015.040-0</v>
          </cell>
          <cell r="B1246" t="str">
            <v>SEMI-PORTICO EM ACO, BANDEIRA SIMPLES, P/SUPORTE DE SINAL. VERT., SENDO O BALANCO DE 8,60M</v>
          </cell>
          <cell r="C1246" t="str">
            <v>UN</v>
          </cell>
          <cell r="D1246">
            <v>10924.12</v>
          </cell>
        </row>
        <row r="1247">
          <cell r="A1247" t="str">
            <v>05.015.041-0</v>
          </cell>
          <cell r="B1247" t="str">
            <v>SEMI-PORTICO EM ACO, BANDEIRA SIMPLES, P/SUPORTE DE SINAL. VERT., SENDO O BALANCO DE 5,10M</v>
          </cell>
          <cell r="C1247" t="str">
            <v>UN</v>
          </cell>
          <cell r="D1247">
            <v>8372.2999999999993</v>
          </cell>
        </row>
        <row r="1248">
          <cell r="A1248" t="str">
            <v>05.015.045-0</v>
          </cell>
          <cell r="B1248" t="str">
            <v>SEMI-PORTICO EM ACO, BANDEIRA DUPLA, P/SUPORTE DE SINAL. VERT., SENDO O BALANCO DE 8,60M</v>
          </cell>
          <cell r="C1248" t="str">
            <v>UN</v>
          </cell>
          <cell r="D1248">
            <v>15245.12</v>
          </cell>
        </row>
        <row r="1249">
          <cell r="A1249" t="str">
            <v>05.015.046-0</v>
          </cell>
          <cell r="B1249" t="str">
            <v>SEMI-PORTICO EM ACO, BANDEIRA DUPLA, P/SUPORTE DE SINAL. VERT., SENDO O BALANCO DE 5,10M</v>
          </cell>
          <cell r="C1249" t="str">
            <v>UN</v>
          </cell>
          <cell r="D1249">
            <v>11152.3</v>
          </cell>
        </row>
        <row r="1250">
          <cell r="A1250" t="str">
            <v>05.015.050-0</v>
          </cell>
          <cell r="B1250" t="str">
            <v>SEMI-PORTICO EM ACO, BANDEIRA DUPLA, P/SUPORTE DE SINAL. VERT., SENDO O BALANCO DE 5,10M</v>
          </cell>
          <cell r="C1250" t="str">
            <v>UN</v>
          </cell>
          <cell r="D1250">
            <v>161.22</v>
          </cell>
        </row>
        <row r="1251">
          <cell r="A1251" t="str">
            <v>05.015.055-0</v>
          </cell>
          <cell r="B1251" t="str">
            <v>SEMI-PORTICO EM ACO, BANDEIRA DUPLA, P/SUPORTE DE SINAL. VERT., SENDO O BALANCO DE 5,10M</v>
          </cell>
          <cell r="C1251" t="str">
            <v>UN</v>
          </cell>
          <cell r="D1251">
            <v>187.82</v>
          </cell>
        </row>
        <row r="1252">
          <cell r="A1252" t="str">
            <v>05.015.060-0</v>
          </cell>
          <cell r="B1252" t="str">
            <v>SEMI-PORTICO EM ACO, BANDEIRA DUPLA, P/SUPORTE DE SINAL. VERT., SENDO O BALANCO DE 5,10M</v>
          </cell>
          <cell r="C1252" t="str">
            <v>UN</v>
          </cell>
          <cell r="D1252">
            <v>198.2</v>
          </cell>
        </row>
        <row r="1253">
          <cell r="A1253" t="str">
            <v>05.015.065-0</v>
          </cell>
          <cell r="B1253" t="str">
            <v>SEMI-PORTICO EM ACO, BANDEIRA DUPLA, P/SUPORTE DE SINAL. VERT., SENDO O BALANCO DE 5,10M</v>
          </cell>
          <cell r="C1253" t="str">
            <v>UN</v>
          </cell>
          <cell r="D1253">
            <v>194.8</v>
          </cell>
        </row>
        <row r="1254">
          <cell r="A1254" t="str">
            <v>05.015.070-0</v>
          </cell>
          <cell r="B1254" t="str">
            <v>SEMI-PORTICO EM ACO, BANDEIRA DUPLA, P/SUPORTE DE SINAL. VERT., SENDO O BALANCO DE 5,10M</v>
          </cell>
          <cell r="C1254" t="str">
            <v>UN</v>
          </cell>
          <cell r="D1254">
            <v>221.41</v>
          </cell>
        </row>
        <row r="1255">
          <cell r="A1255" t="str">
            <v>05.015.075-0</v>
          </cell>
          <cell r="B1255" t="str">
            <v>SEMI-PORTICO EM ACO, BANDEIRA DUPLA, P/SUPORTE DE SINAL. VERT., SENDO O BALANCO DE 5,10M</v>
          </cell>
          <cell r="C1255" t="str">
            <v>UN</v>
          </cell>
          <cell r="D1255">
            <v>231.78</v>
          </cell>
        </row>
        <row r="1256">
          <cell r="A1256" t="str">
            <v>05.015.999-0</v>
          </cell>
          <cell r="B1256" t="str">
            <v>INDICE 05.015SINALIZACAO VERTICAL OU HORIZONTAL</v>
          </cell>
          <cell r="C1256">
            <v>0</v>
          </cell>
          <cell r="D1256">
            <v>1166</v>
          </cell>
        </row>
        <row r="1257">
          <cell r="A1257" t="str">
            <v>05.016.999-0</v>
          </cell>
          <cell r="B1257" t="str">
            <v>INDICE 05.016PAINEIS EM CHAPA DE ALUMINIO</v>
          </cell>
          <cell r="C1257">
            <v>0</v>
          </cell>
          <cell r="D1257">
            <v>1163</v>
          </cell>
        </row>
        <row r="1258">
          <cell r="A1258" t="str">
            <v>05.017.999-0</v>
          </cell>
          <cell r="B1258" t="str">
            <v>INDICE 05.017BALIZADOR DE CONCRETO</v>
          </cell>
          <cell r="C1258">
            <v>0</v>
          </cell>
          <cell r="D1258">
            <v>1784</v>
          </cell>
        </row>
        <row r="1259">
          <cell r="A1259" t="str">
            <v>05.018.999-0</v>
          </cell>
          <cell r="B1259" t="str">
            <v>INDICE 05.018BALIZADOR DE PVC</v>
          </cell>
          <cell r="C1259">
            <v>0</v>
          </cell>
          <cell r="D1259">
            <v>1874</v>
          </cell>
        </row>
        <row r="1260">
          <cell r="A1260" t="str">
            <v>05.020.005-0</v>
          </cell>
          <cell r="B1260" t="str">
            <v>SINALIZACAO HORIZ., MEC., C/TINTA A BASE DE RESINAS NATURAISOU SINT., EM VIAS ROD., APLIC. P/EXTRUSAO</v>
          </cell>
          <cell r="C1260" t="str">
            <v>M2</v>
          </cell>
          <cell r="D1260">
            <v>33.11</v>
          </cell>
        </row>
        <row r="1261">
          <cell r="A1261" t="str">
            <v>05.020.007-0</v>
          </cell>
          <cell r="B1261" t="str">
            <v>SINALIZACAO HORIZ. MEC. C/TINTA A BASE DE RESINAS NATURAIS OU SINT., EM VIAS URBANAS, APLIC. P/EXTRUSAO</v>
          </cell>
          <cell r="C1261" t="str">
            <v>M2</v>
          </cell>
          <cell r="D1261">
            <v>46.4</v>
          </cell>
        </row>
        <row r="1262">
          <cell r="A1262" t="str">
            <v>05.020.010-0</v>
          </cell>
          <cell r="B1262" t="str">
            <v>SINALIZACAO HORIZ. MEC. C/TINTA A BASE DE RESINAS NATURAIS OU SINT., EM VIAS ROD., APLIC. C/PISTOLA</v>
          </cell>
          <cell r="C1262" t="str">
            <v>M2</v>
          </cell>
          <cell r="D1262">
            <v>19.38</v>
          </cell>
        </row>
        <row r="1263">
          <cell r="A1263" t="str">
            <v>05.020.012-0</v>
          </cell>
          <cell r="B1263" t="str">
            <v>SINALIZACAO HORIZ. MEC. C/TINTA A BASE DE RESINAS NATURAIS OU SINT., EM VIAS URBANAS, APLIC. C/PISTOLA</v>
          </cell>
          <cell r="C1263" t="str">
            <v>M2</v>
          </cell>
          <cell r="D1263">
            <v>25.86</v>
          </cell>
        </row>
        <row r="1264">
          <cell r="A1264" t="str">
            <v>05.020.0-0</v>
          </cell>
          <cell r="B1264" t="str">
            <v>SINALIZACAO MANUAL DE FAIXAS E FIGURAS P/PEDESTRES C/TINTA ABASE DE RESINAS NATURAIS OU SINT., EM VIAS ROD.</v>
          </cell>
          <cell r="C1264" t="str">
            <v>M2</v>
          </cell>
          <cell r="D1264">
            <v>44.74</v>
          </cell>
        </row>
        <row r="1265">
          <cell r="A1265" t="str">
            <v>05.020.014-0</v>
          </cell>
          <cell r="B1265" t="str">
            <v>SINALIZACAO MANUAL DE FAIXAS E FIGURAS P/PEDESTRES, C/TINTAA BASE DE RESINAS NATURAIS OU SINT., EM VIAS URBANAS</v>
          </cell>
          <cell r="C1265" t="str">
            <v>M2</v>
          </cell>
          <cell r="D1265">
            <v>47.02</v>
          </cell>
        </row>
        <row r="1266">
          <cell r="A1266" t="str">
            <v>05.020.015-1</v>
          </cell>
          <cell r="B1266" t="str">
            <v>SINALIZACAO HORIZ. MEC. C/TINTA A BASE DE RESINA ACRILICA, EM VIAS ROD.</v>
          </cell>
          <cell r="C1266" t="str">
            <v>M2</v>
          </cell>
          <cell r="D1266">
            <v>8.5500000000000007</v>
          </cell>
        </row>
        <row r="1267">
          <cell r="A1267" t="str">
            <v>05.020.020-0</v>
          </cell>
          <cell r="B1267" t="str">
            <v>SINALIZACAO HORIZ. MEC. C/TINTA A BASE DE RESINA ACRILICA, EM VIAS URBANAS</v>
          </cell>
          <cell r="C1267" t="str">
            <v>M2</v>
          </cell>
          <cell r="D1267">
            <v>11.23</v>
          </cell>
        </row>
        <row r="1268">
          <cell r="A1268" t="str">
            <v>05.020.025-0</v>
          </cell>
          <cell r="B1268" t="str">
            <v>SINALIZACAO MANUAL DE FAIXAS E FIGURAS P/PEDESTRES, C/TINTAA BASE DE RESINA ACRILICA, EM VIAS ROD., C/PISTOLA</v>
          </cell>
          <cell r="C1268" t="str">
            <v>M2</v>
          </cell>
          <cell r="D1268">
            <v>15.76</v>
          </cell>
        </row>
        <row r="1269">
          <cell r="A1269" t="str">
            <v>05.020.030-0</v>
          </cell>
          <cell r="B1269" t="str">
            <v>SINALIZACAO MANUAL DE FAIXAS E FIGURAS P/PEDESTRES, C/TINTAA BASE DE RESINA ACRILICA, EM VIAS URBANAS, C/PISTOLA</v>
          </cell>
          <cell r="C1269" t="str">
            <v>M2</v>
          </cell>
          <cell r="D1269">
            <v>20.16</v>
          </cell>
        </row>
        <row r="1270">
          <cell r="A1270" t="str">
            <v>05.020.999-0</v>
          </cell>
          <cell r="B1270" t="str">
            <v>INDICE 05.020SINALIZACAO HORIZONTAL</v>
          </cell>
          <cell r="C1270">
            <v>0</v>
          </cell>
          <cell r="D1270">
            <v>2100</v>
          </cell>
        </row>
        <row r="1271">
          <cell r="A1271" t="str">
            <v>05.021.005-0</v>
          </cell>
          <cell r="B1271" t="str">
            <v>TACHA REFL. FUNDIDA, MONODIRECIONAL, DE 87 X 72 X 17MM, EM DIVERSAS CORES</v>
          </cell>
          <cell r="C1271" t="str">
            <v>UN</v>
          </cell>
          <cell r="D1271">
            <v>7.72</v>
          </cell>
        </row>
        <row r="1272">
          <cell r="A1272" t="str">
            <v>05.021.010-0</v>
          </cell>
          <cell r="B1272" t="str">
            <v>TACHA REFL. FUNDIDA, BIDIRECIONAL, DE 87 X 72 X 17MM, EM DIVERSAS CORES</v>
          </cell>
          <cell r="C1272" t="str">
            <v>UN</v>
          </cell>
          <cell r="D1272">
            <v>9.85</v>
          </cell>
        </row>
        <row r="1273">
          <cell r="A1273" t="str">
            <v>05.021.050-0</v>
          </cell>
          <cell r="B1273" t="str">
            <v>MINI-TACHAO CEGO, FUNDIDO, DE 220 X 100 X 40MM</v>
          </cell>
          <cell r="C1273" t="str">
            <v>UN</v>
          </cell>
          <cell r="D1273">
            <v>18.149999999999999</v>
          </cell>
        </row>
        <row r="1274">
          <cell r="A1274" t="str">
            <v>05.021.055-0</v>
          </cell>
          <cell r="B1274" t="str">
            <v>MINI-TACHAO REFL. FUNDIDO, MONODIRECIONAL, DE 220 X 100 X 40MM, NAS CORES BRANCA E AMARELA</v>
          </cell>
          <cell r="C1274" t="str">
            <v>UN</v>
          </cell>
          <cell r="D1274">
            <v>22.6</v>
          </cell>
        </row>
        <row r="1275">
          <cell r="A1275" t="str">
            <v>05.021.060-0</v>
          </cell>
          <cell r="B1275" t="str">
            <v>MINI-TACHAO REFL. FUNDIDO, BIDIRECIONAL, DE 220 X 100 X 40MM, NAS CORES BRANCA E AMARELA</v>
          </cell>
          <cell r="C1275" t="str">
            <v>UN</v>
          </cell>
          <cell r="D1275">
            <v>29.94</v>
          </cell>
        </row>
        <row r="1276">
          <cell r="A1276" t="str">
            <v>05.021.065-0</v>
          </cell>
          <cell r="B1276" t="str">
            <v>TACHAO CEGO FUNDIDO, DE 240 X 150 X 50MM</v>
          </cell>
          <cell r="C1276" t="str">
            <v>UN</v>
          </cell>
          <cell r="D1276">
            <v>28.57</v>
          </cell>
        </row>
        <row r="1277">
          <cell r="A1277" t="str">
            <v>05.021.070-0</v>
          </cell>
          <cell r="B1277" t="str">
            <v>TACHAO REFL. FUNDIDO, MONODIRECIONAL, DE 240 X 150 X 50MM, NAS CORES BRANCA E AMARELA</v>
          </cell>
          <cell r="C1277" t="str">
            <v>UN</v>
          </cell>
          <cell r="D1277">
            <v>36.619999999999997</v>
          </cell>
        </row>
        <row r="1278">
          <cell r="A1278" t="str">
            <v>05.021.075-0</v>
          </cell>
          <cell r="B1278" t="str">
            <v>TACHAO REFL. FUNDIDO, BIDIRECIONAL, DE 240 X 150 X 50MM, NASCORES BRANCA E AMARELA</v>
          </cell>
          <cell r="C1278" t="str">
            <v>UN</v>
          </cell>
          <cell r="D1278">
            <v>44.69</v>
          </cell>
        </row>
        <row r="1279">
          <cell r="A1279" t="str">
            <v>05.021.090-0</v>
          </cell>
          <cell r="B1279" t="str">
            <v>TACHA REFL., INJETADA EM ABS, MONODIRECIONAL, DE 100 X 97 X17MM, REFLETORES C/ESFERAS DE VIDRO, DIVERSAS CORES</v>
          </cell>
          <cell r="C1279" t="str">
            <v>UN</v>
          </cell>
          <cell r="D1279">
            <v>8.67</v>
          </cell>
        </row>
        <row r="1280">
          <cell r="A1280" t="str">
            <v>05.021.095-0</v>
          </cell>
          <cell r="B1280" t="str">
            <v>TACHA REFL. INJETADA EM ABS, BIDIRECIONAL, DE 100 X 97 X 17MM, REFLETORES C/ESFERAS DE VIDRO, DIVERSAS CORES</v>
          </cell>
          <cell r="C1280" t="str">
            <v>UN</v>
          </cell>
          <cell r="D1280">
            <v>12.04</v>
          </cell>
        </row>
        <row r="1281">
          <cell r="A1281" t="str">
            <v>05.021.100-0</v>
          </cell>
          <cell r="B1281" t="str">
            <v>SEGREGADORES P/FAIXAS DE ONIBUS, DE 450 X 170 X 70MM, C/TOPOSUPERIOR ARREDONDADO</v>
          </cell>
          <cell r="C1281" t="str">
            <v>UN</v>
          </cell>
          <cell r="D1281">
            <v>65.510000000000005</v>
          </cell>
        </row>
        <row r="1282">
          <cell r="A1282" t="str">
            <v>05.021.999-0</v>
          </cell>
          <cell r="B1282" t="str">
            <v>FAMILIA 05.021</v>
          </cell>
          <cell r="C1282">
            <v>0</v>
          </cell>
          <cell r="D1282">
            <v>1472</v>
          </cell>
        </row>
        <row r="1283">
          <cell r="A1283" t="str">
            <v>05.022.015-0</v>
          </cell>
          <cell r="B1283" t="str">
            <v>CORTE MEC. DE CONCR. ASF. C/FRESADORA EM AREA C/INTERFERENCIA, ATE 5CM DE ESP., TRAB. DIURNO</v>
          </cell>
          <cell r="C1283" t="str">
            <v>M2</v>
          </cell>
          <cell r="D1283">
            <v>5.86</v>
          </cell>
        </row>
        <row r="1284">
          <cell r="A1284" t="str">
            <v>05.022.016-0</v>
          </cell>
          <cell r="B1284" t="str">
            <v>CORTE MEC. DE CONCR. ASF. C/FRESADORA EM AREA C/INTERFERENCIA, ATE 5CM DE ESP., TRAB. NOTURNO</v>
          </cell>
          <cell r="C1284" t="str">
            <v>M2</v>
          </cell>
          <cell r="D1284">
            <v>6.02</v>
          </cell>
        </row>
        <row r="1285">
          <cell r="A1285" t="str">
            <v>05.022.018-0</v>
          </cell>
          <cell r="B1285" t="str">
            <v>CORTE MEC. DE CONCR. ASF. C/FRESADORA EM AREA S/INTERFERENCIA, ATE 5CM DE ESP., TRAB. DIURNO</v>
          </cell>
          <cell r="C1285" t="str">
            <v>M2</v>
          </cell>
          <cell r="D1285">
            <v>4.4400000000000004</v>
          </cell>
        </row>
        <row r="1286">
          <cell r="A1286" t="str">
            <v>05.022.020-0</v>
          </cell>
          <cell r="B1286" t="str">
            <v>CORTE MEC. DE CONCR. ASF. C/FRESADORA EM AREA S/INTERFERENCIA, ATE 5CM DE ESP., TRAB. NOTURNO</v>
          </cell>
          <cell r="C1286" t="str">
            <v>M2</v>
          </cell>
          <cell r="D1286">
            <v>4.55</v>
          </cell>
        </row>
        <row r="1287">
          <cell r="A1287" t="str">
            <v>05.022.030-0</v>
          </cell>
          <cell r="B1287" t="str">
            <v>CORTE MEC. DE CONCR. ASF. C/FRESADORA EM AREA C/INTERFERENCIA, ATE 10CM DE ESP., TRAB. DIURNO</v>
          </cell>
          <cell r="C1287" t="str">
            <v>M2</v>
          </cell>
          <cell r="D1287">
            <v>9.51</v>
          </cell>
        </row>
        <row r="1288">
          <cell r="A1288" t="str">
            <v>05.022.031-0</v>
          </cell>
          <cell r="B1288" t="str">
            <v>CORTE MEC. DE CONCR. ASF. C/FRESADORA EM AREA C/INTERFERENCIA, ATE 10CM DE ESP., TRAB. NOTURNO</v>
          </cell>
          <cell r="C1288" t="str">
            <v>M2</v>
          </cell>
          <cell r="D1288">
            <v>9.75</v>
          </cell>
        </row>
        <row r="1289">
          <cell r="A1289" t="str">
            <v>05.022.033-0</v>
          </cell>
          <cell r="B1289" t="str">
            <v>CORTE MEC. DE CONCR. ASF. C/FRESADORA EM AREA S/INTERFERENCIA, ATE 10CM DE ESP., TRAB. DIURNO</v>
          </cell>
          <cell r="C1289" t="str">
            <v>M2</v>
          </cell>
          <cell r="D1289">
            <v>6.9</v>
          </cell>
        </row>
        <row r="1290">
          <cell r="A1290" t="str">
            <v>05.022.035-0</v>
          </cell>
          <cell r="B1290" t="str">
            <v>CORTE MEC. DE CONCR. ASF. C/FRESADORA EM AREA S/INTERFERENCIA, ATE 10CM DE ESP., TRAB. NOTURNO</v>
          </cell>
          <cell r="C1290" t="str">
            <v>M2</v>
          </cell>
          <cell r="D1290">
            <v>7.08</v>
          </cell>
        </row>
        <row r="1291">
          <cell r="A1291" t="str">
            <v>05.022.999-0</v>
          </cell>
          <cell r="B1291" t="str">
            <v>FAMILIA 05.022.</v>
          </cell>
          <cell r="C1291">
            <v>0</v>
          </cell>
          <cell r="D1291">
            <v>1462</v>
          </cell>
        </row>
        <row r="1292">
          <cell r="A1292" t="str">
            <v>05.025.025-1</v>
          </cell>
          <cell r="B1292" t="str">
            <v>SOLDA DE TOPO, DESCENDENTE, EM CHAPA DE ACO CHANFRADA DE 3/16" DE ESP., C/CONVERSOR MOVIDO A OLEO DIESEL</v>
          </cell>
          <cell r="C1292" t="str">
            <v>M</v>
          </cell>
          <cell r="D1292">
            <v>33.159999999999997</v>
          </cell>
        </row>
        <row r="1293">
          <cell r="A1293" t="str">
            <v>05.025.026-0</v>
          </cell>
          <cell r="B1293" t="str">
            <v>SOLDA DE TOPO, DESCENDENTE, EM CHAPA DE ACO CHANFRADA DE 3/16" DE ESP., UTILIZ. MAQ. DE SOLDA ELETROMOTORIZADA</v>
          </cell>
          <cell r="C1293" t="str">
            <v>M</v>
          </cell>
          <cell r="D1293">
            <v>31.51</v>
          </cell>
        </row>
        <row r="1294">
          <cell r="A1294" t="str">
            <v>05.025.027-1</v>
          </cell>
          <cell r="B1294" t="str">
            <v>SOLDA DE TOPO, DESCENDENTE, EM CHAPA DE ACO CHANFRADA DE 1/4" DE ESP., C/CONVERSOR MOVIDO A OLEO DIESEL</v>
          </cell>
          <cell r="C1294" t="str">
            <v>M</v>
          </cell>
          <cell r="D1294">
            <v>41.46</v>
          </cell>
        </row>
        <row r="1295">
          <cell r="A1295" t="str">
            <v>05.025.028-0</v>
          </cell>
          <cell r="B1295" t="str">
            <v>SOLDA DE TOPO, DESCENDENTE, EM CHAPA DE ACO CHANFRADA DE 1/4" DE ESP., UTILIZ. MAQ. DE SOLDA ELETROMOTORIZADA</v>
          </cell>
          <cell r="C1295" t="str">
            <v>M</v>
          </cell>
          <cell r="D1295">
            <v>39.380000000000003</v>
          </cell>
        </row>
        <row r="1296">
          <cell r="A1296" t="str">
            <v>05.025.029-1</v>
          </cell>
          <cell r="B1296" t="str">
            <v>SOLDA DE TOPO, DESCENDENTE, EM CHAPA DE ACO CHANFRADA DE 5/16" DE ESP., C/CONVERSOR A OLEO DIESEL</v>
          </cell>
          <cell r="C1296" t="str">
            <v>M</v>
          </cell>
          <cell r="D1296">
            <v>55.83</v>
          </cell>
        </row>
        <row r="1297">
          <cell r="A1297" t="str">
            <v>05.025.030-0</v>
          </cell>
          <cell r="B1297" t="str">
            <v>SOLDA DE TOPO, DESCENDENTE, EM CHAPA DE ACO CHANFRADA DE 5/16" DE ESP., UTILIZ. MAQ. DE SOLDA ELETROMOTORIZADA</v>
          </cell>
          <cell r="C1297" t="str">
            <v>M</v>
          </cell>
          <cell r="D1297">
            <v>53.04</v>
          </cell>
        </row>
        <row r="1298">
          <cell r="A1298" t="str">
            <v>05.025.031-1</v>
          </cell>
          <cell r="B1298" t="str">
            <v>SOLDA DE TOPO, DESCENDENTE, EM CHAPA DE ACO CHANFRADA DE 3/8" DE ESP., C/CONVERSOR MOVIDO A OLEO DIESEL</v>
          </cell>
          <cell r="C1298" t="str">
            <v>M</v>
          </cell>
          <cell r="D1298">
            <v>94.59</v>
          </cell>
        </row>
        <row r="1299">
          <cell r="A1299" t="str">
            <v>05.025.032-0</v>
          </cell>
          <cell r="B1299" t="str">
            <v>SOLDA DE TOPO, DESCENDENTE, EM CHAPA DE ACO CHANFRADA DE 3/8" DE ESP., UTILIZ. MAQ. DE SOLDA ELETROMOTORIZADA</v>
          </cell>
          <cell r="C1299" t="str">
            <v>M</v>
          </cell>
          <cell r="D1299">
            <v>89.86</v>
          </cell>
        </row>
        <row r="1300">
          <cell r="A1300" t="str">
            <v>05.025.033-1</v>
          </cell>
          <cell r="B1300" t="str">
            <v>SOLDA DE TOPO, DESCENDENTE, EM CHAPA DE ACO CHANFRADA DE 1/2" DE ESP., C/CONVERSOR MOVIDO A OLEO DIESEL</v>
          </cell>
          <cell r="C1300" t="str">
            <v>M</v>
          </cell>
          <cell r="D1300">
            <v>126</v>
          </cell>
        </row>
        <row r="1301">
          <cell r="A1301" t="str">
            <v>05.025.034-0</v>
          </cell>
          <cell r="B1301" t="str">
            <v>SOLDA DE TOPO, DESCENDENTE, EM CHAPA DE ACO CHANFRADA DE 1/2" DE ESP., UTILIZ. MAQ. DE SOLDA ELETROMOTORIZADA</v>
          </cell>
          <cell r="C1301" t="str">
            <v>M</v>
          </cell>
          <cell r="D1301">
            <v>119.83</v>
          </cell>
        </row>
        <row r="1302">
          <cell r="A1302" t="str">
            <v>05.025.035-1</v>
          </cell>
          <cell r="B1302" t="str">
            <v>SOLDA DE TOPO, DESCENDENTE, EM CHAPA DE ACO CHANFRADA DE 5/8" DE ESP., C/CONVERSOR MOVIDO A OLEO DIESEL</v>
          </cell>
          <cell r="C1302" t="str">
            <v>M</v>
          </cell>
          <cell r="D1302">
            <v>164</v>
          </cell>
        </row>
        <row r="1303">
          <cell r="A1303" t="str">
            <v>05.025.036-0</v>
          </cell>
          <cell r="B1303" t="str">
            <v>SOLDA DE TOPO, DESCENDENTE, EM CHAPA DE ACO CHANFRADA DE 5/8" DE ESP., UTILIZ. MAQ. DE SOLDA ELETROMOTORIZADA</v>
          </cell>
          <cell r="C1303" t="str">
            <v>M</v>
          </cell>
          <cell r="D1303">
            <v>155.80000000000001</v>
          </cell>
        </row>
        <row r="1304">
          <cell r="A1304" t="str">
            <v>05.025.041-1</v>
          </cell>
          <cell r="B1304" t="str">
            <v>SOLDA DE TOPO,DESCENDENTE,EM CHAPA ACO CHANFRADA A 30°, 1/4"ESP., C/CONVERSOR ELETROMOTORIZADO E TEMPO PRODUTIVO DE 75%</v>
          </cell>
          <cell r="C1304" t="str">
            <v>M</v>
          </cell>
          <cell r="D1304">
            <v>11.03</v>
          </cell>
        </row>
        <row r="1305">
          <cell r="A1305" t="str">
            <v>05.025.042-0</v>
          </cell>
          <cell r="B1305" t="str">
            <v>SOLDA DE TOPO, DESCENDENTE, EM CHAPA ACO CHANFRADA A 30°, 1/4" DE ESP., C/MAQ.DE SOLDA A DIESEL E TEMPO PRODUTIVO DE 75%</v>
          </cell>
          <cell r="C1305" t="str">
            <v>M</v>
          </cell>
          <cell r="D1305">
            <v>12.68</v>
          </cell>
        </row>
        <row r="1306">
          <cell r="A1306" t="str">
            <v>05.025.043-1</v>
          </cell>
          <cell r="B1306" t="str">
            <v>SOLDA DE TOPO,DESCENDENTE,EM CHAPA ACO CHANFRADA A 30°, 5/16" ESP.,C/CONVERSOR ELETROMOTORIZADO E TEMPO PRODUTIVO DE 75%</v>
          </cell>
          <cell r="C1306" t="str">
            <v>M</v>
          </cell>
          <cell r="D1306">
            <v>14.79</v>
          </cell>
        </row>
        <row r="1307">
          <cell r="A1307" t="str">
            <v>05.025.044-0</v>
          </cell>
          <cell r="B1307" t="str">
            <v>SOLDA DE TOPO, DESCENDENTE, EM CHAPA ACO CHANFRADA A 30°, 5/16" DE ESP.,C/MAQ.DE SOLDA A DIESEL E TEMPO PRODUTIVO DE 75%</v>
          </cell>
          <cell r="C1307" t="str">
            <v>M</v>
          </cell>
          <cell r="D1307">
            <v>17.010000000000002</v>
          </cell>
        </row>
        <row r="1308">
          <cell r="A1308" t="str">
            <v>05.025.045-1</v>
          </cell>
          <cell r="B1308" t="str">
            <v>SOLDA DE TOPO,DESCENDENTE,EM CHAPA ACO CHANFRADA A 30°, 3/8"ESP., C/CONVERSOR ELETROMOTORIZADO E TEMPO PRODUTIVO DE 75%</v>
          </cell>
          <cell r="C1308" t="str">
            <v>M</v>
          </cell>
          <cell r="D1308">
            <v>23.49</v>
          </cell>
        </row>
        <row r="1309">
          <cell r="A1309" t="str">
            <v>05.025.046-0</v>
          </cell>
          <cell r="B1309" t="str">
            <v>SOLDA DE TOPO, DESCENDENTE, EM CHAPA ACO CHANFRADA A 30°, 3/8" DE ESP., C/MAQ.DE SOLDA A DIESEL E TEMPO PRODUTIVO DE 75%</v>
          </cell>
          <cell r="C1309" t="str">
            <v>M</v>
          </cell>
          <cell r="D1309">
            <v>27.01</v>
          </cell>
        </row>
        <row r="1310">
          <cell r="A1310" t="str">
            <v>05.025.047-1</v>
          </cell>
          <cell r="B1310" t="str">
            <v>SOLDA DE TOPO,DESCENDENTE,EM CHAPA ACO CHANFRADA A 30°, 1/2"ESP., C/CONVERSOR ELETROMOTORIZADO E TEMPO PRODUTIVO DE 75%</v>
          </cell>
          <cell r="C1310" t="str">
            <v>M</v>
          </cell>
          <cell r="D1310">
            <v>43.46</v>
          </cell>
        </row>
        <row r="1311">
          <cell r="A1311" t="str">
            <v>05.025.048-0</v>
          </cell>
          <cell r="B1311" t="str">
            <v>SOLDA DE TOPO, DESCENDENTE, EM CHAPA ACO CHANFRADA A 30°, 1/2" DE ESP., C/MAQ.DE SOLDA A DIESEL E TEMPO PRODUTIVO DE 75%</v>
          </cell>
          <cell r="C1311" t="str">
            <v>M</v>
          </cell>
          <cell r="D1311">
            <v>49.98</v>
          </cell>
        </row>
        <row r="1312">
          <cell r="A1312" t="str">
            <v>05.025.049-0</v>
          </cell>
          <cell r="B1312" t="str">
            <v>SOLDA DE TOPO EM VERGALHOES DE ACO, C/DIAM. DE 1/4"</v>
          </cell>
          <cell r="C1312" t="str">
            <v>UN</v>
          </cell>
          <cell r="D1312">
            <v>2.11</v>
          </cell>
        </row>
        <row r="1313">
          <cell r="A1313" t="str">
            <v>05.025.050-0</v>
          </cell>
          <cell r="B1313" t="str">
            <v>SOLDA DE TOPO EM VERGALHOES DE ACO, C/DIAM. DE 3/8"</v>
          </cell>
          <cell r="C1313" t="str">
            <v>UN</v>
          </cell>
          <cell r="D1313">
            <v>2.33</v>
          </cell>
        </row>
        <row r="1314">
          <cell r="A1314" t="str">
            <v>05.025.051-0</v>
          </cell>
          <cell r="B1314" t="str">
            <v>SOLDA DE TOPO EM VERGALHOES DE ACO, C/DIAM. DE 1/2"</v>
          </cell>
          <cell r="C1314" t="str">
            <v>UN</v>
          </cell>
          <cell r="D1314">
            <v>2.54</v>
          </cell>
        </row>
        <row r="1315">
          <cell r="A1315" t="str">
            <v>05.025.052-0</v>
          </cell>
          <cell r="B1315" t="str">
            <v>SOLDA DE TOPO EM VERGALHOES DE ACO, C/DIAM. DE 5/8"</v>
          </cell>
          <cell r="C1315" t="str">
            <v>UN</v>
          </cell>
          <cell r="D1315">
            <v>2.95</v>
          </cell>
        </row>
        <row r="1316">
          <cell r="A1316" t="str">
            <v>05.025.053-0</v>
          </cell>
          <cell r="B1316" t="str">
            <v>SOLDA DE TOPO EM VERGALHOES DE ACO, C/DIAM. DE 1"</v>
          </cell>
          <cell r="C1316" t="str">
            <v>UN</v>
          </cell>
          <cell r="D1316">
            <v>3.71</v>
          </cell>
        </row>
        <row r="1317">
          <cell r="A1317" t="str">
            <v>05.025.999-0</v>
          </cell>
          <cell r="B1317" t="str">
            <v>INDICE DA FAMILIA</v>
          </cell>
          <cell r="C1317">
            <v>0</v>
          </cell>
          <cell r="D1317">
            <v>1745</v>
          </cell>
        </row>
        <row r="1318">
          <cell r="A1318" t="str">
            <v>05.026.001-0</v>
          </cell>
          <cell r="B1318" t="str">
            <v>CORTE C/MACARICO MANUAL DE OXIACETILENO, EM CHAPA DE ACO DE1/4"</v>
          </cell>
          <cell r="C1318" t="str">
            <v>M</v>
          </cell>
          <cell r="D1318">
            <v>1.36</v>
          </cell>
        </row>
        <row r="1319">
          <cell r="A1319" t="str">
            <v>05.026.002-0</v>
          </cell>
          <cell r="B1319" t="str">
            <v>CORTE C/MACARICO MANUAL DE OXIACETILENO, EM CHAPA DE ACO DE5/16"</v>
          </cell>
          <cell r="C1319" t="str">
            <v>M</v>
          </cell>
          <cell r="D1319">
            <v>1.68</v>
          </cell>
        </row>
        <row r="1320">
          <cell r="A1320" t="str">
            <v>05.026.003-0</v>
          </cell>
          <cell r="B1320" t="str">
            <v>CORTE C/MACARICO MANUAL DE 0XIACETILENO, EM CHAPA DE ACO DE3/8"</v>
          </cell>
          <cell r="C1320" t="str">
            <v>M</v>
          </cell>
          <cell r="D1320">
            <v>2.25</v>
          </cell>
        </row>
        <row r="1321">
          <cell r="A1321" t="str">
            <v>05.026.004-0</v>
          </cell>
          <cell r="B1321" t="str">
            <v>CORTE C/MACARICO MANUAL DE OXIACETILENO, EM CHAPA DE ACO DE1/2"</v>
          </cell>
          <cell r="C1321" t="str">
            <v>M</v>
          </cell>
          <cell r="D1321">
            <v>2.92</v>
          </cell>
        </row>
        <row r="1322">
          <cell r="A1322" t="str">
            <v>05.026.999-0</v>
          </cell>
          <cell r="B1322" t="str">
            <v>INDICE 05.026CORTE COM MACARICO</v>
          </cell>
          <cell r="C1322">
            <v>0</v>
          </cell>
          <cell r="D1322">
            <v>1361</v>
          </cell>
        </row>
        <row r="1323">
          <cell r="A1323" t="str">
            <v>05.028.001-0</v>
          </cell>
          <cell r="B1323" t="str">
            <v>ALUGUEL PRODUTIVO DE BROCA DE METAL DURO, TIPO K-12/40, C/COMPR. DE 0,80M, P/PERFURATRIZ PNEUMATICA</v>
          </cell>
          <cell r="C1323" t="str">
            <v>H</v>
          </cell>
          <cell r="D1323">
            <v>4.8899999999999997</v>
          </cell>
        </row>
        <row r="1324">
          <cell r="A1324" t="str">
            <v>05.028.002-0</v>
          </cell>
          <cell r="B1324" t="str">
            <v>ALUGUEL PRODUTIVO DE BROCA DE METAL DURO, TIPO K-12/39, C/COMPR. DE 1,60M, P/PERFURATRIZ PNEUMATICA</v>
          </cell>
          <cell r="C1324" t="str">
            <v>H</v>
          </cell>
          <cell r="D1324">
            <v>5.37</v>
          </cell>
        </row>
        <row r="1325">
          <cell r="A1325" t="str">
            <v>05.028.003-0</v>
          </cell>
          <cell r="B1325" t="str">
            <v>ALUGUEL PRODUTIVO DE BROCA DE METAL DURO, TIPO K-12/38, C/COMPR. DE 2,40M; P/PERFURATRIZ PNEUMATICA</v>
          </cell>
          <cell r="C1325" t="str">
            <v>H</v>
          </cell>
          <cell r="D1325">
            <v>5.85</v>
          </cell>
        </row>
        <row r="1326">
          <cell r="A1326" t="str">
            <v>05.028.004-0</v>
          </cell>
          <cell r="B1326" t="str">
            <v>ALUGUEL PRODUTIVO DE BROCA DE METAL DURO, TIPO K-12/37, C/COMPR. DE 3,20M, P/PERFURATRIZ PNEUMATICA</v>
          </cell>
          <cell r="C1326" t="str">
            <v>H</v>
          </cell>
          <cell r="D1326">
            <v>6.38</v>
          </cell>
        </row>
        <row r="1327">
          <cell r="A1327" t="str">
            <v>05.028.005-0</v>
          </cell>
          <cell r="B1327" t="str">
            <v>ALUGUEL PRODUTIVO DE BROCA DE METAL DURO, TIPO K-12/36, C/COMPR. DE 4,00M, P/PERFURATRIZ PNEUMATICA</v>
          </cell>
          <cell r="C1327" t="str">
            <v>H</v>
          </cell>
          <cell r="D1327">
            <v>7.6</v>
          </cell>
        </row>
        <row r="1328">
          <cell r="A1328" t="str">
            <v>05.028.006-0</v>
          </cell>
          <cell r="B1328" t="str">
            <v>ALUGUEL PRODUTIVO DE BROCA DE METAL DURO, TIPO K-12/35, C/COMPR. DE 4,80M, P/PERFURATRIZ PNEUMATICA</v>
          </cell>
          <cell r="C1328" t="str">
            <v>H</v>
          </cell>
          <cell r="D1328">
            <v>8</v>
          </cell>
        </row>
        <row r="1329">
          <cell r="A1329" t="str">
            <v>05.028.007-0</v>
          </cell>
          <cell r="B1329" t="str">
            <v>ALUGUEL PRODUTIVO DE BROCA DE METAL DURO, TIPO K-12/34, C/COMPR. DE 5,60M; P/PERFURATRIZ PNEUMATICA</v>
          </cell>
          <cell r="C1329" t="str">
            <v>H</v>
          </cell>
          <cell r="D1329">
            <v>9.92</v>
          </cell>
        </row>
        <row r="1330">
          <cell r="A1330" t="str">
            <v>05.028.008-0</v>
          </cell>
          <cell r="B1330" t="str">
            <v>ALUGUEL PRODUTIVO DE BROCA DE METAL DURO, TIPO K-12/33, C/COMPR. DE 6,40M; P/PERFURATRIZ PNEUMATICA</v>
          </cell>
          <cell r="C1330" t="str">
            <v>H</v>
          </cell>
          <cell r="D1330">
            <v>10.44</v>
          </cell>
        </row>
        <row r="1331">
          <cell r="A1331" t="str">
            <v>05.028.999-0</v>
          </cell>
          <cell r="B1331" t="str">
            <v>INDICE 05.028ALUGUEL DE BROCAS</v>
          </cell>
          <cell r="C1331">
            <v>0</v>
          </cell>
          <cell r="D1331">
            <v>847</v>
          </cell>
        </row>
        <row r="1332">
          <cell r="A1332" t="str">
            <v>05.030.001-0</v>
          </cell>
          <cell r="B1332" t="str">
            <v>ALUGUEL P/HORA E DAM DE MANGUEIRA P/AR COMPR., 2 LONAS, DIAM. DE 3/4"</v>
          </cell>
          <cell r="C1332" t="str">
            <v>HXDAM</v>
          </cell>
          <cell r="D1332">
            <v>0.05</v>
          </cell>
        </row>
        <row r="1333">
          <cell r="A1333" t="str">
            <v>05.030.999-0</v>
          </cell>
          <cell r="B1333" t="str">
            <v>INDICE 05.030ALUGUEL DE MANGUEIRA</v>
          </cell>
          <cell r="C1333">
            <v>0</v>
          </cell>
          <cell r="D1333">
            <v>648</v>
          </cell>
        </row>
        <row r="1334">
          <cell r="A1334" t="str">
            <v>05.032.001-0</v>
          </cell>
          <cell r="B1334" t="str">
            <v>ESCORAMENTO DE POSTE DE CONCR. OU MET.</v>
          </cell>
          <cell r="C1334" t="str">
            <v>UN</v>
          </cell>
          <cell r="D1334">
            <v>119.33</v>
          </cell>
        </row>
        <row r="1335">
          <cell r="A1335" t="str">
            <v>05.032.999-0</v>
          </cell>
          <cell r="B1335" t="str">
            <v>INDICE 05.032ESCORAMENTO DE POSTE CONC. METALICO</v>
          </cell>
          <cell r="C1335">
            <v>0</v>
          </cell>
          <cell r="D1335">
            <v>2361</v>
          </cell>
        </row>
        <row r="1336">
          <cell r="A1336" t="str">
            <v>05.033.001-0</v>
          </cell>
          <cell r="B1336" t="str">
            <v>ENCHIMENTO DE VAO SOBRE ABOBADA DE TUNEL, C/PEDRA-DE-MAO JOGADA</v>
          </cell>
          <cell r="C1336" t="str">
            <v>M3</v>
          </cell>
          <cell r="D1336">
            <v>46.3</v>
          </cell>
        </row>
        <row r="1337">
          <cell r="A1337" t="str">
            <v>05.033.002-0</v>
          </cell>
          <cell r="B1337" t="str">
            <v>ENCHIMENTO DE VAO SOBRE ABOBADA DE TUNEL, C/PEDRA-DE-MAO ARRUMADA</v>
          </cell>
          <cell r="C1337" t="str">
            <v>M3</v>
          </cell>
          <cell r="D1337">
            <v>54.95</v>
          </cell>
        </row>
        <row r="1338">
          <cell r="A1338" t="str">
            <v>05.033.003-0</v>
          </cell>
          <cell r="B1338" t="str">
            <v>ARRUMACAO DE MAT. ROCHOSO, EM BL. DE ATE 15KG, EM PILHAS REGULARES</v>
          </cell>
          <cell r="C1338" t="str">
            <v>M3</v>
          </cell>
          <cell r="D1338">
            <v>25.95</v>
          </cell>
        </row>
        <row r="1339">
          <cell r="A1339" t="str">
            <v>05.033.999-0</v>
          </cell>
          <cell r="B1339" t="str">
            <v>INDICE 05.033ENCHIMENTO VAO DE TUNEL P/PEDRA</v>
          </cell>
          <cell r="C1339">
            <v>0</v>
          </cell>
          <cell r="D1339">
            <v>1754</v>
          </cell>
        </row>
        <row r="1340">
          <cell r="A1340" t="str">
            <v>05.035.001-0</v>
          </cell>
          <cell r="B1340" t="str">
            <v>CERCA DE VEDACAO C/MOIROES DE MAD. DE LEI 3" X 3", C/ 2,00MDE ALT. LIVRE E 0,50M ENTERRADO E 7 FIOS DE ARAME FARPADO</v>
          </cell>
          <cell r="C1340" t="str">
            <v>M</v>
          </cell>
          <cell r="D1340">
            <v>9.49</v>
          </cell>
        </row>
        <row r="1341">
          <cell r="A1341" t="str">
            <v>05.035.002-0</v>
          </cell>
          <cell r="B1341" t="str">
            <v>CERCA DE VEDACAO C/MOIROES DE MAD. DE LEI 3" X 3", C/ 1,50MDE ALT. LIVRE E 0,50M ENTERRADO E 5 FIOS DE ARAME FARPADO</v>
          </cell>
          <cell r="C1341" t="str">
            <v>M</v>
          </cell>
          <cell r="D1341">
            <v>7.56</v>
          </cell>
        </row>
        <row r="1342">
          <cell r="A1342" t="str">
            <v>05.035.003-0</v>
          </cell>
          <cell r="B1342" t="str">
            <v>CERCA DE VEDACAO EM PECAS DE PEROBA ROSA 3" X 3", C/TELA GALV., SENDO O MADEIRAM. PINTADO C/IMUNIZANTE FUNGICIDA</v>
          </cell>
          <cell r="C1342" t="str">
            <v>M2</v>
          </cell>
          <cell r="D1342">
            <v>35.11</v>
          </cell>
        </row>
        <row r="1343">
          <cell r="A1343" t="str">
            <v>05.035.004-0</v>
          </cell>
          <cell r="B1343" t="str">
            <v>CERCA C/MOIRAO RETO DE CONCR. ARMADO E SECAO RETANGULAR, C/5 FIOS DE ARAME GALV. Nº12</v>
          </cell>
          <cell r="C1343" t="str">
            <v>M</v>
          </cell>
          <cell r="D1343">
            <v>11.37</v>
          </cell>
        </row>
        <row r="1344">
          <cell r="A1344" t="str">
            <v>05.035.005-0</v>
          </cell>
          <cell r="B1344" t="str">
            <v>CERCA C/MOIRAO RETO DE CONCR. ARMADO E SECAO RETANGULAR, C/8 FIOS DE ARAME FARPADO Nº14</v>
          </cell>
          <cell r="C1344" t="str">
            <v>M</v>
          </cell>
          <cell r="D1344">
            <v>13.7</v>
          </cell>
        </row>
        <row r="1345">
          <cell r="A1345" t="str">
            <v>05.035.006-0</v>
          </cell>
          <cell r="B1345" t="str">
            <v>CERCA C/MOIRAO DE CONCR. ARMADO, SECAO "T", C/ 11 FIOS DE ARAME GALV. Nº12</v>
          </cell>
          <cell r="C1345" t="str">
            <v>M</v>
          </cell>
          <cell r="D1345">
            <v>21.07</v>
          </cell>
        </row>
        <row r="1346">
          <cell r="A1346" t="str">
            <v>05.035.010-0</v>
          </cell>
          <cell r="B1346" t="str">
            <v>CERCA DIVISORIA C/MOIROES DE MAD. DE LEI 3" X 3", C/ 4 FIOSDE ARAME FARPADO</v>
          </cell>
          <cell r="C1346" t="str">
            <v>M</v>
          </cell>
          <cell r="D1346">
            <v>8.2100000000000009</v>
          </cell>
        </row>
        <row r="1347">
          <cell r="A1347" t="str">
            <v>05.035.015-0</v>
          </cell>
          <cell r="B1347" t="str">
            <v>CERCA DE ARAME FARPADO, C/ 4 FIOS DE ARAME GALV. DE 2MM DE ESP., EXCL. ESTICADORES E POSTES</v>
          </cell>
          <cell r="C1347" t="str">
            <v>M</v>
          </cell>
          <cell r="D1347">
            <v>3.02</v>
          </cell>
        </row>
        <row r="1348">
          <cell r="A1348" t="str">
            <v>05.035.016-0</v>
          </cell>
          <cell r="B1348" t="str">
            <v>CERCA DE ARAME FARPADO, C/ 4 FIOS DE ARAME GALV. DE 2MM DE ESP., INCL. FORN. E ASSENT. DE MOIROES DE CONCR. ARMADO</v>
          </cell>
          <cell r="C1348" t="str">
            <v>M</v>
          </cell>
          <cell r="D1348">
            <v>7.86</v>
          </cell>
        </row>
        <row r="1349">
          <cell r="A1349" t="str">
            <v>05.035.999-0</v>
          </cell>
          <cell r="B1349" t="str">
            <v>INDICE DA FAMILIA</v>
          </cell>
          <cell r="C1349">
            <v>0</v>
          </cell>
          <cell r="D1349">
            <v>2619</v>
          </cell>
        </row>
        <row r="1350">
          <cell r="A1350" t="str">
            <v>05.038.001-0</v>
          </cell>
          <cell r="B1350" t="str">
            <v>MURO DE CONCR. PRE-MOLD. C/ 1,80M DE ALT., MONTANTES, CIMALHA E FUNDACAO DE CONCR. P/OS MONTANTES</v>
          </cell>
          <cell r="C1350" t="str">
            <v>M</v>
          </cell>
          <cell r="D1350">
            <v>77.16</v>
          </cell>
        </row>
        <row r="1351">
          <cell r="A1351" t="str">
            <v>05.038.999-0</v>
          </cell>
          <cell r="B1351" t="str">
            <v>INDICE 05.038CERCAS DE MURO</v>
          </cell>
          <cell r="C1351">
            <v>0</v>
          </cell>
          <cell r="D1351">
            <v>1507</v>
          </cell>
        </row>
        <row r="1352">
          <cell r="A1352" t="str">
            <v>05.040.870-0</v>
          </cell>
          <cell r="B1352" t="str">
            <v>RASPAGEM, CALAFETACAO E ENCERAMENTO DE PISO DE TACOS COMUNSOU SOALHO DE MADEIRA, C/UMA DEMAO DE CERA</v>
          </cell>
          <cell r="C1352" t="str">
            <v>M2</v>
          </cell>
          <cell r="D1352">
            <v>7.47</v>
          </cell>
        </row>
        <row r="1353">
          <cell r="A1353" t="str">
            <v>05.040.999-0</v>
          </cell>
          <cell r="B1353" t="str">
            <v>INDICE DA FAMILIA</v>
          </cell>
          <cell r="C1353">
            <v>0</v>
          </cell>
          <cell r="D1353">
            <v>2377</v>
          </cell>
        </row>
        <row r="1354">
          <cell r="A1354" t="str">
            <v>05.041.875-0</v>
          </cell>
          <cell r="B1354" t="str">
            <v>RASPAGEM, CALAFETACAO E APLICACAO DE 3 DEMAOS DE RESINA LIQUIDA, A BASE DE UREIA-FORMOL, EM TACOS OU SOALHO DE MAD.</v>
          </cell>
          <cell r="C1354" t="str">
            <v>M2</v>
          </cell>
          <cell r="D1354">
            <v>11</v>
          </cell>
        </row>
        <row r="1355">
          <cell r="A1355" t="str">
            <v>05.041.999-0</v>
          </cell>
          <cell r="B1355" t="str">
            <v>INDICE DA FAMILIA</v>
          </cell>
          <cell r="C1355">
            <v>0</v>
          </cell>
          <cell r="D1355">
            <v>2395</v>
          </cell>
        </row>
        <row r="1356">
          <cell r="A1356" t="str">
            <v>05.042.880-0</v>
          </cell>
          <cell r="B1356" t="str">
            <v>ENCERAMENTO DE PISO DE QUALQUER NATUREZA, UMA DEMAO</v>
          </cell>
          <cell r="C1356" t="str">
            <v>M2</v>
          </cell>
          <cell r="D1356">
            <v>1.44</v>
          </cell>
        </row>
        <row r="1357">
          <cell r="A1357" t="str">
            <v>05.042.999-0</v>
          </cell>
          <cell r="B1357" t="str">
            <v>INDICE DA FAMILIA</v>
          </cell>
          <cell r="C1357">
            <v>0</v>
          </cell>
          <cell r="D1357">
            <v>2578</v>
          </cell>
        </row>
        <row r="1358">
          <cell r="A1358" t="str">
            <v>05.050.001-0</v>
          </cell>
          <cell r="B1358" t="str">
            <v>PLACA DE INAUGURACAO EM ALUMINIO, C/DIMENSOES DE 0,40 X 0,60M</v>
          </cell>
          <cell r="C1358" t="str">
            <v>UN</v>
          </cell>
          <cell r="D1358">
            <v>219.07</v>
          </cell>
        </row>
        <row r="1359">
          <cell r="A1359" t="str">
            <v>05.050.002-0</v>
          </cell>
          <cell r="B1359" t="str">
            <v>PLACA DE INAUGURACAO EM BRONZE, C/DIMENSOES DE 0,35 X 0,50M</v>
          </cell>
          <cell r="C1359" t="str">
            <v>UN</v>
          </cell>
          <cell r="D1359">
            <v>987.09</v>
          </cell>
        </row>
        <row r="1360">
          <cell r="A1360" t="str">
            <v>05.050.999-0</v>
          </cell>
          <cell r="B1360" t="str">
            <v>INDICE 05.050PLACAS INAUGURACAO</v>
          </cell>
          <cell r="C1360">
            <v>0</v>
          </cell>
          <cell r="D1360">
            <v>1581</v>
          </cell>
        </row>
        <row r="1361">
          <cell r="A1361" t="str">
            <v>05.054.001-0</v>
          </cell>
          <cell r="B1361" t="str">
            <v>PLACA DE ACRILICO P/IDENTIFICACAO DE SALAS, MED. 8 X 25CM, POLIDA NAS BORDAS</v>
          </cell>
          <cell r="C1361" t="str">
            <v>UN</v>
          </cell>
          <cell r="D1361">
            <v>17.86</v>
          </cell>
        </row>
        <row r="1362">
          <cell r="A1362" t="str">
            <v>05.054.015-0</v>
          </cell>
          <cell r="B1362" t="str">
            <v>PLACA DE ACRILICO, DESENHADA, INDICANDO SANIT. MASCULINO OUFEMININO, DE 39 X 19CM</v>
          </cell>
          <cell r="C1362" t="str">
            <v>UN</v>
          </cell>
          <cell r="D1362">
            <v>31.3</v>
          </cell>
        </row>
        <row r="1363">
          <cell r="A1363" t="str">
            <v>05.054.999-0</v>
          </cell>
          <cell r="B1363" t="str">
            <v>INDICE 05.054PLACAS IDENTIFICACAO DE SALAS</v>
          </cell>
          <cell r="C1363">
            <v>0</v>
          </cell>
          <cell r="D1363">
            <v>1596</v>
          </cell>
        </row>
        <row r="1364">
          <cell r="A1364" t="str">
            <v>05.055.010-0</v>
          </cell>
          <cell r="B1364" t="str">
            <v>LETRA DE ACO INOX Nº22, C/ 20CM DE ALT.</v>
          </cell>
          <cell r="C1364" t="str">
            <v>UN</v>
          </cell>
          <cell r="D1364">
            <v>33.18</v>
          </cell>
        </row>
        <row r="1365">
          <cell r="A1365" t="str">
            <v>05.055.020-0</v>
          </cell>
          <cell r="B1365" t="str">
            <v>LETRA DE LATAO, C/ 30CM DE ALT., TIPO HELVETICA MEDIUM OU SIMILAR</v>
          </cell>
          <cell r="C1365" t="str">
            <v>UN</v>
          </cell>
          <cell r="D1365">
            <v>73.180000000000007</v>
          </cell>
        </row>
        <row r="1366">
          <cell r="A1366" t="str">
            <v>05.055.999-0</v>
          </cell>
          <cell r="B1366" t="str">
            <v>INDICE 05.055LETRAS METALICAS</v>
          </cell>
          <cell r="C1366">
            <v>0</v>
          </cell>
          <cell r="D1366">
            <v>1693</v>
          </cell>
        </row>
        <row r="1367">
          <cell r="A1367" t="str">
            <v>05.056.001-0</v>
          </cell>
          <cell r="B1367" t="str">
            <v>PLACA DE FERRO ESMALTADO, DE 12 X 15CM, C/NUMERACAO P/IDENTIFICACAO DE IMOVEIS EM LOGRADOURO, PADRAO CEHAB</v>
          </cell>
          <cell r="C1367" t="str">
            <v>UN</v>
          </cell>
          <cell r="D1367">
            <v>17.07</v>
          </cell>
        </row>
        <row r="1368">
          <cell r="A1368" t="str">
            <v>05.056.002-0</v>
          </cell>
          <cell r="B1368" t="str">
            <v>PLACA DE FERRO ESMALTADO, FORMA ELIPTICA Nº13, P/IDENTIFICARMARCADOR DE LUZ, GAS, ETC, EM CONJ. HABITACIONAL DA CEHAB</v>
          </cell>
          <cell r="C1368" t="str">
            <v>UN</v>
          </cell>
          <cell r="D1368">
            <v>5.05</v>
          </cell>
        </row>
        <row r="1369">
          <cell r="A1369" t="str">
            <v>05.056.999-0</v>
          </cell>
          <cell r="B1369" t="str">
            <v>INDICE 05.056PLACA IDENTIFICACAO DE IMOVEIS</v>
          </cell>
          <cell r="C1369">
            <v>0</v>
          </cell>
          <cell r="D1369">
            <v>2695</v>
          </cell>
        </row>
        <row r="1370">
          <cell r="A1370" t="str">
            <v>05.058.010-0</v>
          </cell>
          <cell r="B1370" t="str">
            <v>PLASTICO NA COR PRETA P/PROTECAO DE TELHADOS, MOVEIS E PISOS, C/ 0,15MM DE ESP., REUTILIZADO 5 VEZES</v>
          </cell>
          <cell r="C1370" t="str">
            <v>M2</v>
          </cell>
          <cell r="D1370">
            <v>0.3</v>
          </cell>
        </row>
        <row r="1371">
          <cell r="A1371" t="str">
            <v>05.058.999-0</v>
          </cell>
          <cell r="B1371" t="str">
            <v>FAMILIA 05.058</v>
          </cell>
          <cell r="C1371" t="str">
            <v>0</v>
          </cell>
          <cell r="D1371">
            <v>1619</v>
          </cell>
        </row>
        <row r="1372">
          <cell r="A1372" t="str">
            <v>05.060.005-0</v>
          </cell>
          <cell r="B1372" t="str">
            <v>FOTOGRAFIA COLORIDA, FORN. DE FILME E REVELACAO DE UM CONJ.DE 12 FOTOS DE 9 X 12CM</v>
          </cell>
          <cell r="C1372" t="str">
            <v>UN</v>
          </cell>
          <cell r="D1372">
            <v>12.83</v>
          </cell>
        </row>
        <row r="1373">
          <cell r="A1373" t="str">
            <v>05.060.010-0</v>
          </cell>
          <cell r="B1373" t="str">
            <v>FOTOGRAFIA COLORIDA, FORN. DE FILME E REVELACAO DE UM CONJ.DE 24 FOTOS DE 9 X 12CM</v>
          </cell>
          <cell r="C1373" t="str">
            <v>UN</v>
          </cell>
          <cell r="D1373">
            <v>19.71</v>
          </cell>
        </row>
        <row r="1374">
          <cell r="A1374" t="str">
            <v>05.060.999-0</v>
          </cell>
          <cell r="B1374" t="str">
            <v>FAMILIA 05.060</v>
          </cell>
          <cell r="C1374" t="str">
            <v>0</v>
          </cell>
          <cell r="D1374">
            <v>1947</v>
          </cell>
        </row>
        <row r="1375">
          <cell r="A1375" t="str">
            <v>05.075.005-0</v>
          </cell>
          <cell r="B1375" t="str">
            <v>CRAVACAO DE PERFIL "H" 6" X 6",ATE 4,50M,EM TER.DE FRACA RESISTENCIA,C/UTILIZACAO 6 VEZES,P/EXECUCAO DE PRANCHADA HORIZ.</v>
          </cell>
          <cell r="C1375" t="str">
            <v>M</v>
          </cell>
          <cell r="D1375">
            <v>53.7</v>
          </cell>
        </row>
        <row r="1376">
          <cell r="A1376" t="str">
            <v>05.075.006-0</v>
          </cell>
          <cell r="B1376" t="str">
            <v>CRAVACAO DE PERFIL "H" 6" X 6",ATE 4,50M,EM TER.DE MEDIA RESISTENCIA,C/UTILIZACAO 4 VEZES,P/EXECUCAO DE PRANCHADA HORIZ.</v>
          </cell>
          <cell r="C1376" t="str">
            <v>M</v>
          </cell>
          <cell r="D1376">
            <v>68.17</v>
          </cell>
        </row>
        <row r="1377">
          <cell r="A1377" t="str">
            <v>05.075.007-1</v>
          </cell>
          <cell r="B1377" t="str">
            <v>CRAVACAO DE PERFIL "H" 6" X 6",ATE 9,00M,EM TER.DE FRACA RESISTENCIA,C/UTILIZACAO 5 VEZES,P/EXECUCAO DE PRANCHADA HORIZ.</v>
          </cell>
          <cell r="C1377" t="str">
            <v>M</v>
          </cell>
          <cell r="D1377">
            <v>38.880000000000003</v>
          </cell>
        </row>
        <row r="1378">
          <cell r="A1378" t="str">
            <v>05.075.008-0</v>
          </cell>
          <cell r="B1378" t="str">
            <v>CRAVACAO DE PERFIL "H" 6" X 6",ATE 9,00M,EM TER.DE MEDIA RESISTENCIA,C/UTILIZACAO 3 VEZES,P/EXECUCAO DE PRANCHADA HORIZ.</v>
          </cell>
          <cell r="C1378" t="str">
            <v>M</v>
          </cell>
          <cell r="D1378">
            <v>51.68</v>
          </cell>
        </row>
        <row r="1379">
          <cell r="A1379" t="str">
            <v>05.075.999-0</v>
          </cell>
          <cell r="B1379" t="str">
            <v>INDICE DA FAMILIA</v>
          </cell>
          <cell r="C1379">
            <v>0</v>
          </cell>
          <cell r="D1379">
            <v>2375</v>
          </cell>
        </row>
        <row r="1380">
          <cell r="A1380" t="str">
            <v>05.077.001-0</v>
          </cell>
          <cell r="B1380" t="str">
            <v>ESCORAMENTO DE VALAS EM PRANCHADA HORIZ., C/PINHO DE 3ª E PERFIL "H" 6" X 6", REUTILIZADOS 5 VEZES</v>
          </cell>
          <cell r="C1380" t="str">
            <v>M2</v>
          </cell>
          <cell r="D1380">
            <v>75.739999999999995</v>
          </cell>
        </row>
        <row r="1381">
          <cell r="A1381" t="str">
            <v>05.077.999-0</v>
          </cell>
          <cell r="B1381" t="str">
            <v>INDICE DA FAMILIA</v>
          </cell>
          <cell r="C1381">
            <v>0</v>
          </cell>
          <cell r="D1381">
            <v>2239</v>
          </cell>
        </row>
        <row r="1382">
          <cell r="A1382" t="str">
            <v>05.080.020-0</v>
          </cell>
          <cell r="B1382" t="str">
            <v>ENSECADEIRA DE ESTACAS-PRANCHAS DE ACO, EM VALAS/CAVAS ATE 4,00M DE PROF., REUTILIZACAO DE 60 VEZES P/ESTACAS</v>
          </cell>
          <cell r="C1382" t="str">
            <v>M2</v>
          </cell>
          <cell r="D1382">
            <v>22.83</v>
          </cell>
        </row>
        <row r="1383">
          <cell r="A1383" t="str">
            <v>05.080.025-0</v>
          </cell>
          <cell r="B1383" t="str">
            <v>ENSECADEIRA DE ESTACAS-PRANCHAS DE ACO, EM VALAS/CAVAS ATE 4,00M DE PROF., REUTILIZACAO DE 40 VEZES P/ESTACAS</v>
          </cell>
          <cell r="C1383" t="str">
            <v>M2</v>
          </cell>
          <cell r="D1383">
            <v>25.04</v>
          </cell>
        </row>
        <row r="1384">
          <cell r="A1384" t="str">
            <v>05.080.030-0</v>
          </cell>
          <cell r="B1384" t="str">
            <v>ENSECADEIRA DE ESTACAS-PRANCHAS DE ACO, EM VALAS/CAVAS ATE 4,00M DE PROF., REUTILIZACAO DE 15 VEZES P/ESTACAS</v>
          </cell>
          <cell r="C1384" t="str">
            <v>M2</v>
          </cell>
          <cell r="D1384">
            <v>35.28</v>
          </cell>
        </row>
        <row r="1385">
          <cell r="A1385" t="str">
            <v>05.080.040-0</v>
          </cell>
          <cell r="B1385" t="str">
            <v>ENSECADEIRA DE ESTACAS-PRANCHAS DE ACO, EM VALAS/CAVAS ATE 5,00M DE PROF., REUTILIZACAO DE 60 VEZES P/ESTACAS</v>
          </cell>
          <cell r="C1385" t="str">
            <v>M2</v>
          </cell>
          <cell r="D1385">
            <v>30.05</v>
          </cell>
        </row>
        <row r="1386">
          <cell r="A1386" t="str">
            <v>05.080.045-0</v>
          </cell>
          <cell r="B1386" t="str">
            <v>ENSECADEIRA DE ESTACAS-PRANCHAS DE ACO, EM VALAS/CAVAS ATE 5,00M DE PROF., REUTILIZACAO DE 40 VEZES P/ESTACAS</v>
          </cell>
          <cell r="C1386" t="str">
            <v>M2</v>
          </cell>
          <cell r="D1386">
            <v>32.81</v>
          </cell>
        </row>
        <row r="1387">
          <cell r="A1387" t="str">
            <v>05.080.050-0</v>
          </cell>
          <cell r="B1387" t="str">
            <v>ENSECADEIRA DE ESTACAS-PRANCHAS DE ACO, EM VALAS/CAVAS ATE 5,00M DE PROF., REUTILIZACAO DE 15 VEZES P/ESTACAS</v>
          </cell>
          <cell r="C1387" t="str">
            <v>M2</v>
          </cell>
          <cell r="D1387">
            <v>42.5</v>
          </cell>
        </row>
        <row r="1388">
          <cell r="A1388" t="str">
            <v>05.080.060-0</v>
          </cell>
          <cell r="B1388" t="str">
            <v>ENSECADEIRA DE ESTACAS-PRANCHAS DE ACO, EM VALAS/CAVAS ATE 6,00M DE PROF., REUTILIZACAO DE 60 VEZES P/ESTACAS</v>
          </cell>
          <cell r="C1388" t="str">
            <v>M2</v>
          </cell>
          <cell r="D1388">
            <v>36.25</v>
          </cell>
        </row>
        <row r="1389">
          <cell r="A1389" t="str">
            <v>05.080.065-0</v>
          </cell>
          <cell r="B1389" t="str">
            <v>ENSECADEIRA DE ESTACAS-PRANCHAS DE ACO, EM VALAS/CAVAS ATE 6,00M DE PROF., REUTILIZACAO DE 40 VEZES P/ESTACAS</v>
          </cell>
          <cell r="C1389" t="str">
            <v>M2</v>
          </cell>
          <cell r="D1389">
            <v>38.32</v>
          </cell>
        </row>
        <row r="1390">
          <cell r="A1390" t="str">
            <v>05.080.070-0</v>
          </cell>
          <cell r="B1390" t="str">
            <v>ENSECADEIRA DE ESTACAS-PRANCHAS DE ACO, EM VALAS/CAVAS ATE 6,00M DE PROF., REUTILIZACAO DE 15 VEZES P/ESTACAS</v>
          </cell>
          <cell r="C1390" t="str">
            <v>M2</v>
          </cell>
          <cell r="D1390">
            <v>48.7</v>
          </cell>
        </row>
        <row r="1391">
          <cell r="A1391" t="str">
            <v>05.080.999-0</v>
          </cell>
          <cell r="B1391" t="str">
            <v>INDICE DA FAMILIA</v>
          </cell>
          <cell r="C1391">
            <v>0</v>
          </cell>
          <cell r="D1391">
            <v>1656</v>
          </cell>
        </row>
        <row r="1392">
          <cell r="A1392" t="str">
            <v>05.081.010-0</v>
          </cell>
          <cell r="B1392" t="str">
            <v>ENSECADEIRA DE ESTACAS-PRANCHAS DE ACO, EM VALAS/CAVAS ATE 4,00M DE PROF., REUTILIZACAO DE 60 VEZES P/ESTACAS</v>
          </cell>
          <cell r="C1392" t="str">
            <v>M2</v>
          </cell>
          <cell r="D1392">
            <v>26.73</v>
          </cell>
        </row>
        <row r="1393">
          <cell r="A1393" t="str">
            <v>05.081.012-0</v>
          </cell>
          <cell r="B1393" t="str">
            <v>ENSECADEIRA DE ESTACAS-PRANCHAS DE ACO, EM VALAS/CAVAS ATE 4,00M DE PROF., REUTILIZACAO DE 40 VEZES P/ESTACAS</v>
          </cell>
          <cell r="C1393" t="str">
            <v>M2</v>
          </cell>
          <cell r="D1393">
            <v>28.94</v>
          </cell>
        </row>
        <row r="1394">
          <cell r="A1394" t="str">
            <v>05.081.015-0</v>
          </cell>
          <cell r="B1394" t="str">
            <v>ENSECADEIRA DE ESTACAS-PRANCHAS DE ACO, EM VALAS/CAVAS ATE 4,00M DE PROF., REUTILIZACAO DE 15 VEZES P/ESTACAS</v>
          </cell>
          <cell r="C1394" t="str">
            <v>M2</v>
          </cell>
          <cell r="D1394">
            <v>39.18</v>
          </cell>
        </row>
        <row r="1395">
          <cell r="A1395" t="str">
            <v>05.081.017-0</v>
          </cell>
          <cell r="B1395" t="str">
            <v>ENSECADEIRA DE ESTACAS-PRANCHAS DE ACO, EM VALAS/CAVAS ATE 5,00M DE PROF., REUTILIZACAO DE 60 VEZES P/ESTACAS</v>
          </cell>
          <cell r="C1395" t="str">
            <v>M2</v>
          </cell>
          <cell r="D1395">
            <v>37.299999999999997</v>
          </cell>
        </row>
        <row r="1396">
          <cell r="A1396" t="str">
            <v>05.081.020-0</v>
          </cell>
          <cell r="B1396" t="str">
            <v>ENSECADEIRA DE ESTACAS-PRANCHAS DE ACO, EM VALAS/CAVAS ATE 5,00M DE PROF., REUTILIZACAO 40 VEZES P/ESTACAS</v>
          </cell>
          <cell r="C1396" t="str">
            <v>M2</v>
          </cell>
          <cell r="D1396">
            <v>40.06</v>
          </cell>
        </row>
        <row r="1397">
          <cell r="A1397" t="str">
            <v>05.081.022-0</v>
          </cell>
          <cell r="B1397" t="str">
            <v>ENSECADEIRA DE ESTACAS-PRANCHAS DE ACO, EM VALAS/CAVAS ATE 5,00M DE PROF., REUTILIZACAO DE 15 VEZES P/ESTACAS</v>
          </cell>
          <cell r="C1397" t="str">
            <v>M2</v>
          </cell>
          <cell r="D1397">
            <v>49.75</v>
          </cell>
        </row>
        <row r="1398">
          <cell r="A1398" t="str">
            <v>05.081.025-0</v>
          </cell>
          <cell r="B1398" t="str">
            <v>ENSECADEIRA DE ESTACAS-PRANCHAS DE ACO, EM VALAS/CAVAS ATE 6,00M DE PROF., REUTILIZACAO 60 VEZES P/ESTACAS</v>
          </cell>
          <cell r="C1398" t="str">
            <v>M2</v>
          </cell>
          <cell r="D1398">
            <v>43.77</v>
          </cell>
        </row>
        <row r="1399">
          <cell r="A1399" t="str">
            <v>05.081.027-0</v>
          </cell>
          <cell r="B1399" t="str">
            <v>ENSECADEIRA DE ESTACAS-PRANCHAS DE ACO, EM VALAS/CAVAS ATE 6,00M DE PROF., REUTILIZACAO 40 VEZES P/ESTACAS</v>
          </cell>
          <cell r="C1399" t="str">
            <v>M2</v>
          </cell>
          <cell r="D1399">
            <v>45.85</v>
          </cell>
        </row>
        <row r="1400">
          <cell r="A1400" t="str">
            <v>05.081.029-0</v>
          </cell>
          <cell r="B1400" t="str">
            <v>ENSECADEIRA DE ESTACAS-PRANCHAS DE ACO, EM VALAS/CAVAS ATE 6,00M DE PROF., REUTILIZACAO DE 15 VEZES P/ESTACAS</v>
          </cell>
          <cell r="C1400" t="str">
            <v>M2</v>
          </cell>
          <cell r="D1400">
            <v>56.22</v>
          </cell>
        </row>
        <row r="1401">
          <cell r="A1401" t="str">
            <v>05.081.999-0</v>
          </cell>
          <cell r="B1401" t="str">
            <v>INDICE DA FAMILIA</v>
          </cell>
          <cell r="C1401">
            <v>0</v>
          </cell>
          <cell r="D1401">
            <v>1862</v>
          </cell>
        </row>
        <row r="1402">
          <cell r="A1402" t="str">
            <v>05.085.010-1</v>
          </cell>
          <cell r="B1402" t="str">
            <v>ENSECADEIRA DE ESTACAS-PRANCHAS DE MAD., EM VALAS ATE 3,00MDE PROF., EM TER. DE FRACA RESISTENCIA. USADAS 4 VEZES</v>
          </cell>
          <cell r="C1402" t="str">
            <v>M2</v>
          </cell>
          <cell r="D1402">
            <v>136.97999999999999</v>
          </cell>
        </row>
        <row r="1403">
          <cell r="A1403" t="str">
            <v>05.085.011-0</v>
          </cell>
          <cell r="B1403" t="str">
            <v>ENSECADERIA DE ESTACAS-PRANCHAS DE MAD., EM VALAS ATE 3,00MDE PROF., EM TER. DE MEDIA RESISTENCIA. USADAS 3 VEZES</v>
          </cell>
          <cell r="C1403" t="str">
            <v>M2</v>
          </cell>
          <cell r="D1403">
            <v>169.73</v>
          </cell>
        </row>
        <row r="1404">
          <cell r="A1404" t="str">
            <v>05.085.012-0</v>
          </cell>
          <cell r="B1404" t="str">
            <v>ENSECADEIRA DE ESTACAS-PRANCHAS DE MAD., EM VALAS ATE 4,50MDE PROF., EM TER. DE FRACA RESISTENCIA. USADAS 4 VEZES</v>
          </cell>
          <cell r="C1404" t="str">
            <v>M2</v>
          </cell>
          <cell r="D1404">
            <v>141.85</v>
          </cell>
        </row>
        <row r="1405">
          <cell r="A1405" t="str">
            <v>05.085.013-1</v>
          </cell>
          <cell r="B1405" t="str">
            <v>ENSECADEIRA DE ESTACAS-PRANCHAS DE MAD., EM VALAS ATE 4,50MDE PROF., EM TER. DE MEDIA RESISTENCIA. USADAS 3 VEZES</v>
          </cell>
          <cell r="C1405" t="str">
            <v>M2</v>
          </cell>
          <cell r="D1405">
            <v>161.21</v>
          </cell>
        </row>
        <row r="1406">
          <cell r="A1406" t="str">
            <v>05.085.014-0</v>
          </cell>
          <cell r="B1406" t="str">
            <v>ENSECADEIRA DE ESTACAS-PRANCHAS DE MAD., EM CX. ATE 3,00M DEPROF. USADAS 4 VEZES</v>
          </cell>
          <cell r="C1406" t="str">
            <v>M2</v>
          </cell>
          <cell r="D1406">
            <v>93.17</v>
          </cell>
        </row>
        <row r="1407">
          <cell r="A1407" t="str">
            <v>05.085.015-0</v>
          </cell>
          <cell r="B1407" t="str">
            <v>ENSECADEIRA DE ESTACAS-PRANCHAS DE MAD., EM CX. ATE 4,50M DEPROF. USADAS 4 VEZES</v>
          </cell>
          <cell r="C1407" t="str">
            <v>M2</v>
          </cell>
          <cell r="D1407">
            <v>90.29</v>
          </cell>
        </row>
        <row r="1408">
          <cell r="A1408" t="str">
            <v>05.085.016-1</v>
          </cell>
          <cell r="B1408" t="str">
            <v>ENSECADEIRA SIMPLES DE ESTACAS-PRANCHAS DE MAD.,EM VALAS ATE3,00M DE PROF.,EM TER. DE FRACA RESISTENCIA. USADAS 4 VEZES</v>
          </cell>
          <cell r="C1408" t="str">
            <v>M2</v>
          </cell>
          <cell r="D1408">
            <v>133.91999999999999</v>
          </cell>
        </row>
        <row r="1409">
          <cell r="A1409" t="str">
            <v>05.085.017-0</v>
          </cell>
          <cell r="B1409" t="str">
            <v>ENSECADEIRA SIMPLES DE ESTACAS-PRANCHAS DE MAD.,EM VALAS ATE3,00M DE PROF.,EM TER. DE MEDIA RESISTENCIA. USADAS 3 VEZES</v>
          </cell>
          <cell r="C1409" t="str">
            <v>M2</v>
          </cell>
          <cell r="D1409">
            <v>167.4</v>
          </cell>
        </row>
        <row r="1410">
          <cell r="A1410" t="str">
            <v>05.085.018-0</v>
          </cell>
          <cell r="B1410" t="str">
            <v>ENSECADEIRA SIMPLES DE ESTACAS-PRANCHAS DE MAD.,EM VALAS ATE4,50M DE PROF.,EM TER. DE FRACA RESISTENCIA. USADAS 4 VEZES</v>
          </cell>
          <cell r="C1410" t="str">
            <v>M2</v>
          </cell>
          <cell r="D1410">
            <v>140.61000000000001</v>
          </cell>
        </row>
        <row r="1411">
          <cell r="A1411" t="str">
            <v>05.085.019-0</v>
          </cell>
          <cell r="B1411" t="str">
            <v>ENSECADEIRA SIMPLES DE ESTACAS-PRANCHAS DE MAD.,EM VALAS ATE4,50M DE PROF.,EM TER. DE MEDIA RESISTENCIA. USADAS 3 VEZES</v>
          </cell>
          <cell r="C1411" t="str">
            <v>M2</v>
          </cell>
          <cell r="D1411">
            <v>180.79</v>
          </cell>
        </row>
        <row r="1412">
          <cell r="A1412" t="str">
            <v>05.085.020-0</v>
          </cell>
          <cell r="B1412" t="str">
            <v>ENSECADEIRA SIMPLES DE ESTACAS-PRANCHAS DE MAD., EM CX. ATE3,00M DE PROF. USADAS 4 VEZES</v>
          </cell>
          <cell r="C1412" t="str">
            <v>M2</v>
          </cell>
          <cell r="D1412">
            <v>93.88</v>
          </cell>
        </row>
        <row r="1413">
          <cell r="A1413" t="str">
            <v>05.085.021-0</v>
          </cell>
          <cell r="B1413" t="str">
            <v>ENSECADEIRA SIMPLES DE ESTACAS-PRANCHAS DE MAD., EM CX. ATE4,50M DE PROF. USADAS 4 VEZES</v>
          </cell>
          <cell r="C1413" t="str">
            <v>M2</v>
          </cell>
          <cell r="D1413">
            <v>91.75</v>
          </cell>
        </row>
        <row r="1414">
          <cell r="A1414" t="str">
            <v>05.085.999-0</v>
          </cell>
          <cell r="B1414" t="str">
            <v>INDICE DA FAMILIA</v>
          </cell>
          <cell r="C1414">
            <v>0</v>
          </cell>
          <cell r="D1414">
            <v>2637</v>
          </cell>
        </row>
        <row r="1415">
          <cell r="A1415" t="str">
            <v>05.090.001-0</v>
          </cell>
          <cell r="B1415" t="str">
            <v>ENSECADEIRA SIMPLES DE ESTACAS-PRANCHAS DE PINHO DE 3ª. ESTACAS, LONGARINAS E ESTRONCAS USADAS 3 VEZES</v>
          </cell>
          <cell r="C1415" t="str">
            <v>M2</v>
          </cell>
          <cell r="D1415">
            <v>44.22</v>
          </cell>
        </row>
        <row r="1416">
          <cell r="A1416" t="str">
            <v>05.090.002-0</v>
          </cell>
          <cell r="B1416" t="str">
            <v>ENSECADEIRA SIMPLES DE ESTACAS-PRANCHAS DE PINHO DE 3ª. ESTACAS, LONGARINAS E ESTRONCAS USADAS 2 VEZES</v>
          </cell>
          <cell r="C1416" t="str">
            <v>M2</v>
          </cell>
          <cell r="D1416">
            <v>51.33</v>
          </cell>
        </row>
        <row r="1417">
          <cell r="A1417" t="str">
            <v>05.090.999-0</v>
          </cell>
          <cell r="B1417" t="str">
            <v>INDICE DA FAMILIA</v>
          </cell>
          <cell r="C1417">
            <v>0</v>
          </cell>
          <cell r="D1417">
            <v>2338</v>
          </cell>
        </row>
        <row r="1418">
          <cell r="A1418" t="str">
            <v>05.095.001-0</v>
          </cell>
          <cell r="B1418" t="str">
            <v>PRANCHADA HORIZ., EM ESCOR. FECHADO, ATE 8,00M DE PROF., PRANCHAS 3 X 12", MED. ATE 2,50M, APROVEIT. 4,5 VEZES</v>
          </cell>
          <cell r="C1418" t="str">
            <v>M2</v>
          </cell>
          <cell r="D1418">
            <v>64.27</v>
          </cell>
        </row>
        <row r="1419">
          <cell r="A1419" t="str">
            <v>05.095.002-1</v>
          </cell>
          <cell r="B1419" t="str">
            <v>PRANCHADA HORIZ., EM ESCOR. FECHADO, ATE 6,00M DE PROF., PRANCHAS 3 X 9", MED. ATE 2,00M, APROVEIT. 3 VEZES</v>
          </cell>
          <cell r="C1419" t="str">
            <v>M2</v>
          </cell>
          <cell r="D1419">
            <v>35.950000000000003</v>
          </cell>
        </row>
        <row r="1420">
          <cell r="A1420" t="str">
            <v>05.095.999-0</v>
          </cell>
          <cell r="B1420" t="str">
            <v>INDICE DA FAMILIA</v>
          </cell>
          <cell r="C1420">
            <v>0</v>
          </cell>
          <cell r="D1420">
            <v>2250</v>
          </cell>
        </row>
        <row r="1421">
          <cell r="A1421" t="str">
            <v>05.098.002-0</v>
          </cell>
          <cell r="B1421" t="str">
            <v>ESCORAMENTO DE VALA/CAVA ATE 4,00M, C/PRANCHOES DE MAD. 3 X9", REUTILIZADOS 4 VEZES</v>
          </cell>
          <cell r="C1421" t="str">
            <v>M2</v>
          </cell>
          <cell r="D1421">
            <v>52.25</v>
          </cell>
        </row>
        <row r="1422">
          <cell r="A1422" t="str">
            <v>05.098.999-0</v>
          </cell>
          <cell r="B1422" t="str">
            <v>INDICE DA FMILIA</v>
          </cell>
          <cell r="C1422">
            <v>0</v>
          </cell>
          <cell r="D1422">
            <v>2949</v>
          </cell>
        </row>
        <row r="1423">
          <cell r="A1423" t="str">
            <v>05.099.001-1</v>
          </cell>
          <cell r="B1423" t="str">
            <v>CONSOLO DE PERFIL DE ACO C/PESO ATE 10KG, P/SUPORTE DE GUIAEM TRAB. DO ESCOR., UTILIZADO 10 VEZES</v>
          </cell>
          <cell r="C1423" t="str">
            <v>UN</v>
          </cell>
          <cell r="D1423">
            <v>33.22</v>
          </cell>
        </row>
        <row r="1424">
          <cell r="A1424" t="str">
            <v>05.099.002-1</v>
          </cell>
          <cell r="B1424" t="str">
            <v>GUIA DE PERFIL DE ACO "I", DE 6", EM TRAB. DE ESCOR., SOLDADA SOBRE CONSOLOS E ESTACAS INTERVALADAS DE 1,50 A 2,00M</v>
          </cell>
          <cell r="C1424" t="str">
            <v>M</v>
          </cell>
          <cell r="D1424">
            <v>23.83</v>
          </cell>
        </row>
        <row r="1425">
          <cell r="A1425" t="str">
            <v>05.099.003-0</v>
          </cell>
          <cell r="B1425" t="str">
            <v>GUIA DE PERFIL DE ACO "I", DE 10", EM TRAB. DE ESCOR., SOLDADA SOBRE CONSOLOS E ESTACAS INTERVALADAS DE 2,00 A 2,50M</v>
          </cell>
          <cell r="C1425" t="str">
            <v>M</v>
          </cell>
          <cell r="D1425">
            <v>29.05</v>
          </cell>
        </row>
        <row r="1426">
          <cell r="A1426" t="str">
            <v>05.099.004-1</v>
          </cell>
          <cell r="B1426" t="str">
            <v>ESTRONCA DE PERFIL DE ACO "I", DE 6", EM TRAB. DE ESCOR., MED. DE 2,50 A 3,00M</v>
          </cell>
          <cell r="C1426" t="str">
            <v>UN</v>
          </cell>
          <cell r="D1426">
            <v>44.42</v>
          </cell>
        </row>
        <row r="1427">
          <cell r="A1427" t="str">
            <v>05.099.999-0</v>
          </cell>
          <cell r="B1427" t="str">
            <v>INDICE DA FAMILIA</v>
          </cell>
          <cell r="C1427">
            <v>0</v>
          </cell>
          <cell r="D1427">
            <v>2108</v>
          </cell>
        </row>
        <row r="1428">
          <cell r="A1428" t="str">
            <v>05.100.010-0</v>
          </cell>
          <cell r="B1428" t="str">
            <v>UNIDADE DE REF. P/ADMINISTRACAO LOCAL</v>
          </cell>
          <cell r="C1428" t="str">
            <v>UR</v>
          </cell>
          <cell r="D1428">
            <v>25.29</v>
          </cell>
        </row>
        <row r="1429">
          <cell r="A1429" t="str">
            <v>05.100.999-0</v>
          </cell>
          <cell r="B1429" t="str">
            <v>INDICE 05.100INDICE DE CONSTRUCAO CIVIL</v>
          </cell>
          <cell r="C1429">
            <v>0</v>
          </cell>
          <cell r="D1429">
            <v>2004</v>
          </cell>
        </row>
        <row r="1430">
          <cell r="A1430" t="str">
            <v>05.103.999-0</v>
          </cell>
          <cell r="B1430" t="str">
            <v>FAMILIA 05.103</v>
          </cell>
          <cell r="C1430">
            <v>0</v>
          </cell>
          <cell r="D1430">
            <v>1665</v>
          </cell>
        </row>
        <row r="1431">
          <cell r="A1431" t="str">
            <v>05.105.001-0</v>
          </cell>
          <cell r="B1431" t="str">
            <v>MAO-DE-OBRA DE VIGIA</v>
          </cell>
          <cell r="C1431" t="str">
            <v>H</v>
          </cell>
          <cell r="D1431">
            <v>4.46</v>
          </cell>
        </row>
        <row r="1432">
          <cell r="A1432" t="str">
            <v>05.105.002-0</v>
          </cell>
          <cell r="B1432" t="str">
            <v>MA0-DE-OBRA DE MARCENEIRO</v>
          </cell>
          <cell r="C1432" t="str">
            <v>H</v>
          </cell>
          <cell r="D1432">
            <v>8.32</v>
          </cell>
        </row>
        <row r="1433">
          <cell r="A1433" t="str">
            <v>05.105.003-0</v>
          </cell>
          <cell r="B1433" t="str">
            <v>MAO-DE-OBRA DE SERRALHEIRO DE CONSTRUCAO CIVIL</v>
          </cell>
          <cell r="C1433" t="str">
            <v>H</v>
          </cell>
          <cell r="D1433">
            <v>5.53</v>
          </cell>
        </row>
        <row r="1434">
          <cell r="A1434" t="str">
            <v>05.105.004-0</v>
          </cell>
          <cell r="B1434" t="str">
            <v>MAO-DE-OBRA DE PINTOR</v>
          </cell>
          <cell r="C1434" t="str">
            <v>H</v>
          </cell>
          <cell r="D1434">
            <v>5.76</v>
          </cell>
        </row>
        <row r="1435">
          <cell r="A1435" t="str">
            <v>05.105.005-0</v>
          </cell>
          <cell r="B1435" t="str">
            <v>MAO-DE-OBRA DE GESSEIRO</v>
          </cell>
          <cell r="C1435" t="str">
            <v>H</v>
          </cell>
          <cell r="D1435">
            <v>5.76</v>
          </cell>
        </row>
        <row r="1436">
          <cell r="A1436" t="str">
            <v>05.105.006-0</v>
          </cell>
          <cell r="B1436" t="str">
            <v>MAO-DE-OBRA DE LADRILHEIRO</v>
          </cell>
          <cell r="C1436" t="str">
            <v>H</v>
          </cell>
          <cell r="D1436">
            <v>6.23</v>
          </cell>
        </row>
        <row r="1437">
          <cell r="A1437" t="str">
            <v>05.105.007-0</v>
          </cell>
          <cell r="B1437" t="str">
            <v>MAO-DE-OBRA DE TAQUEIRO</v>
          </cell>
          <cell r="C1437" t="str">
            <v>H</v>
          </cell>
          <cell r="D1437">
            <v>6.23</v>
          </cell>
        </row>
        <row r="1438">
          <cell r="A1438" t="str">
            <v>05.105.008-0</v>
          </cell>
          <cell r="B1438" t="str">
            <v>MAO-DE-OBRA DE ESTUCADOR</v>
          </cell>
          <cell r="C1438" t="str">
            <v>H</v>
          </cell>
          <cell r="D1438">
            <v>6.23</v>
          </cell>
        </row>
        <row r="1439">
          <cell r="A1439" t="str">
            <v>05.105.009-0</v>
          </cell>
          <cell r="B1439" t="str">
            <v>MAO-DE-OBRA DE PEDREIRO</v>
          </cell>
          <cell r="C1439" t="str">
            <v>H</v>
          </cell>
          <cell r="D1439">
            <v>5.76</v>
          </cell>
        </row>
        <row r="1440">
          <cell r="A1440" t="str">
            <v>05.105.010-0</v>
          </cell>
          <cell r="B1440" t="str">
            <v>MAO-DE-OBRA DE CARPINTEIRO DE FORMAS</v>
          </cell>
          <cell r="C1440" t="str">
            <v>H</v>
          </cell>
          <cell r="D1440">
            <v>5.76</v>
          </cell>
        </row>
        <row r="1441">
          <cell r="A1441" t="str">
            <v>05.105.011-0</v>
          </cell>
          <cell r="B1441" t="str">
            <v>MAO-DE-OBRA DE BOMBEIRO HIDRAULICO</v>
          </cell>
          <cell r="C1441" t="str">
            <v>H</v>
          </cell>
          <cell r="D1441">
            <v>6.23</v>
          </cell>
        </row>
        <row r="1442">
          <cell r="A1442" t="str">
            <v>05.105.012-0</v>
          </cell>
          <cell r="B1442" t="str">
            <v>MAO-DE-OBRA DE CARPINTEIRO DE ESQUADRIAS</v>
          </cell>
          <cell r="C1442" t="str">
            <v>H</v>
          </cell>
          <cell r="D1442">
            <v>6.23</v>
          </cell>
        </row>
        <row r="1443">
          <cell r="A1443" t="str">
            <v>05.105.013-0</v>
          </cell>
          <cell r="B1443" t="str">
            <v>MAO-DE-OBRA DE ELETRICISTA</v>
          </cell>
          <cell r="C1443" t="str">
            <v>H</v>
          </cell>
          <cell r="D1443">
            <v>6.23</v>
          </cell>
        </row>
        <row r="1444">
          <cell r="A1444" t="str">
            <v>05.105.014-0</v>
          </cell>
          <cell r="B1444" t="str">
            <v>MAO-DE-OBRA DE PINTOR DE LETRAS</v>
          </cell>
          <cell r="C1444" t="str">
            <v>H</v>
          </cell>
          <cell r="D1444">
            <v>5.76</v>
          </cell>
        </row>
        <row r="1445">
          <cell r="A1445" t="str">
            <v>05.105.015-0</v>
          </cell>
          <cell r="B1445" t="str">
            <v>MAO-DE-OBRA DE SERVENTE</v>
          </cell>
          <cell r="C1445" t="str">
            <v>H</v>
          </cell>
          <cell r="D1445">
            <v>4.12</v>
          </cell>
        </row>
        <row r="1446">
          <cell r="A1446" t="str">
            <v>05.105.016-0</v>
          </cell>
          <cell r="B1446" t="str">
            <v>MAO-DE-OBRA DE AJUDANTE</v>
          </cell>
          <cell r="C1446" t="str">
            <v>H</v>
          </cell>
          <cell r="D1446">
            <v>4.12</v>
          </cell>
        </row>
        <row r="1447">
          <cell r="A1447" t="str">
            <v>05.105.017-0</v>
          </cell>
          <cell r="B1447" t="str">
            <v>MAO-DE-OBRA DE SOLDADOR, EM CONSTRUCAO CIVIL</v>
          </cell>
          <cell r="C1447" t="str">
            <v>H</v>
          </cell>
          <cell r="D1447">
            <v>5.76</v>
          </cell>
        </row>
        <row r="1448">
          <cell r="A1448" t="str">
            <v>05.105.018-0</v>
          </cell>
          <cell r="B1448" t="str">
            <v>MAO-DE-OBRA DE ARMADOR, DE CONSTRUCAO CIVIL</v>
          </cell>
          <cell r="C1448" t="str">
            <v>H</v>
          </cell>
          <cell r="D1448">
            <v>5.76</v>
          </cell>
        </row>
        <row r="1449">
          <cell r="A1449" t="str">
            <v>05.105.019-0</v>
          </cell>
          <cell r="B1449" t="str">
            <v>MAO-DE-OBRA DE MARTELETEIRO</v>
          </cell>
          <cell r="C1449" t="str">
            <v>H</v>
          </cell>
          <cell r="D1449">
            <v>5.76</v>
          </cell>
        </row>
        <row r="1450">
          <cell r="A1450" t="str">
            <v>05.105.020-0</v>
          </cell>
          <cell r="B1450" t="str">
            <v>MAO-DE-OBRA DE JARDINEIRO</v>
          </cell>
          <cell r="C1450" t="str">
            <v>H</v>
          </cell>
          <cell r="D1450">
            <v>5.54</v>
          </cell>
        </row>
        <row r="1451">
          <cell r="A1451" t="str">
            <v>05.105.021-0</v>
          </cell>
          <cell r="B1451" t="str">
            <v>MAO-DE-OBRA DE OPERADOR DE MAQUINAS, EM CONSTRUCAO CIVIL</v>
          </cell>
          <cell r="C1451" t="str">
            <v>H</v>
          </cell>
          <cell r="D1451">
            <v>5.71</v>
          </cell>
        </row>
        <row r="1452">
          <cell r="A1452" t="str">
            <v>05.105.022-0</v>
          </cell>
          <cell r="B1452" t="str">
            <v>MAO-DE-OBRA DE APONTADOR</v>
          </cell>
          <cell r="C1452" t="str">
            <v>H</v>
          </cell>
          <cell r="D1452">
            <v>6.23</v>
          </cell>
        </row>
        <row r="1453">
          <cell r="A1453" t="str">
            <v>05.105.023-0</v>
          </cell>
          <cell r="B1453" t="str">
            <v>MAO-DE-OBRA DE ALMOXARIFE</v>
          </cell>
          <cell r="C1453" t="str">
            <v>H</v>
          </cell>
          <cell r="D1453">
            <v>6.23</v>
          </cell>
        </row>
        <row r="1454">
          <cell r="A1454" t="str">
            <v>05.105.024-0</v>
          </cell>
          <cell r="B1454" t="str">
            <v>MAO-DE-OBRA DE AUXILIAR DE ALMOXARIFADO</v>
          </cell>
          <cell r="C1454" t="str">
            <v>H</v>
          </cell>
          <cell r="D1454">
            <v>4.46</v>
          </cell>
        </row>
        <row r="1455">
          <cell r="A1455" t="str">
            <v>05.105.025-0</v>
          </cell>
          <cell r="B1455" t="str">
            <v>MAO-DE-OBRA DE ESTAGIARIO</v>
          </cell>
          <cell r="C1455" t="str">
            <v>H</v>
          </cell>
          <cell r="D1455">
            <v>1.2</v>
          </cell>
        </row>
        <row r="1456">
          <cell r="A1456" t="str">
            <v>05.105.026-0</v>
          </cell>
          <cell r="B1456" t="str">
            <v>MAO-DE-OBRA DE AUXILIAR TECNICO</v>
          </cell>
          <cell r="C1456" t="str">
            <v>H</v>
          </cell>
          <cell r="D1456">
            <v>7.63</v>
          </cell>
        </row>
        <row r="1457">
          <cell r="A1457" t="str">
            <v>05.105.027-0</v>
          </cell>
          <cell r="B1457" t="str">
            <v>MAO-DE-OBRA DE FEITOR</v>
          </cell>
          <cell r="C1457" t="str">
            <v>H</v>
          </cell>
          <cell r="D1457">
            <v>7.94</v>
          </cell>
        </row>
        <row r="1458">
          <cell r="A1458" t="str">
            <v>05.105.028-0</v>
          </cell>
          <cell r="B1458" t="str">
            <v>MAO-DE-OBRA DE ENCARREGADO</v>
          </cell>
          <cell r="C1458" t="str">
            <v>H</v>
          </cell>
          <cell r="D1458">
            <v>9.6999999999999993</v>
          </cell>
        </row>
        <row r="1459">
          <cell r="A1459" t="str">
            <v>05.105.029-0</v>
          </cell>
          <cell r="B1459" t="str">
            <v>MAO-DE-OBRA DE MESTRE DE OBRAS "A"</v>
          </cell>
          <cell r="C1459" t="str">
            <v>H</v>
          </cell>
          <cell r="D1459">
            <v>12.7</v>
          </cell>
        </row>
        <row r="1460">
          <cell r="A1460" t="str">
            <v>05.105.030-0</v>
          </cell>
          <cell r="B1460" t="str">
            <v>MAO-DE-OBRA DE MESTRE DE OBRAS "B"</v>
          </cell>
          <cell r="C1460" t="str">
            <v>H</v>
          </cell>
          <cell r="D1460">
            <v>9.5500000000000007</v>
          </cell>
        </row>
        <row r="1461">
          <cell r="A1461" t="str">
            <v>05.105.032-0</v>
          </cell>
          <cell r="B1461" t="str">
            <v>MAO-DE-OBRA DE ENGENHEIRO OU ARQUITETO JR.</v>
          </cell>
          <cell r="C1461" t="str">
            <v>H</v>
          </cell>
          <cell r="D1461">
            <v>18.22</v>
          </cell>
        </row>
        <row r="1462">
          <cell r="A1462" t="str">
            <v>05.105.033-0</v>
          </cell>
          <cell r="B1462" t="str">
            <v>MAO-DE-OBRA DE ENGENHEIRO OU ARQUITETO SENIOR</v>
          </cell>
          <cell r="C1462" t="str">
            <v>H</v>
          </cell>
          <cell r="D1462">
            <v>26.83</v>
          </cell>
        </row>
        <row r="1463">
          <cell r="A1463" t="str">
            <v>05.105.034-0</v>
          </cell>
          <cell r="B1463" t="str">
            <v>MAO-DE-OBRA DE ENGENHEIRO OU ARQUITETO, COORDENADOR GERAL DEPROJETOS OU SUPERVISOR DE OBRAS</v>
          </cell>
          <cell r="C1463" t="str">
            <v>H</v>
          </cell>
          <cell r="D1463">
            <v>35.799999999999997</v>
          </cell>
        </row>
        <row r="1464">
          <cell r="A1464" t="str">
            <v>05.105.035-0</v>
          </cell>
          <cell r="B1464" t="str">
            <v>MAO-DE-OBRA DE DESENHISTA "A"</v>
          </cell>
          <cell r="C1464" t="str">
            <v>H</v>
          </cell>
          <cell r="D1464">
            <v>7.66</v>
          </cell>
        </row>
        <row r="1465">
          <cell r="A1465" t="str">
            <v>05.105.036-0</v>
          </cell>
          <cell r="B1465" t="str">
            <v>MAO-DE-OBRA DE AUXILIAR DE DESENHISTA</v>
          </cell>
          <cell r="C1465" t="str">
            <v>H</v>
          </cell>
          <cell r="D1465">
            <v>5.18</v>
          </cell>
        </row>
        <row r="1466">
          <cell r="A1466" t="str">
            <v>05.105.037-0</v>
          </cell>
          <cell r="B1466" t="str">
            <v>MAO-DE-OBRA DE CHEFE DE ESCRITORIO</v>
          </cell>
          <cell r="C1466" t="str">
            <v>H</v>
          </cell>
          <cell r="D1466">
            <v>8.44</v>
          </cell>
        </row>
        <row r="1467">
          <cell r="A1467" t="str">
            <v>05.105.038-0</v>
          </cell>
          <cell r="B1467" t="str">
            <v>MAO-DE-OBRA DE SECRETARIA</v>
          </cell>
          <cell r="C1467" t="str">
            <v>H</v>
          </cell>
          <cell r="D1467">
            <v>5.2</v>
          </cell>
        </row>
        <row r="1468">
          <cell r="A1468" t="str">
            <v>05.105.039-0</v>
          </cell>
          <cell r="B1468" t="str">
            <v>MAO-DE-OBRA DE DATILOGRAFO</v>
          </cell>
          <cell r="C1468" t="str">
            <v>H</v>
          </cell>
          <cell r="D1468">
            <v>5.1100000000000003</v>
          </cell>
        </row>
        <row r="1469">
          <cell r="A1469" t="str">
            <v>05.105.040-0</v>
          </cell>
          <cell r="B1469" t="str">
            <v>MAO-DE-OBRA DE ESCRITURARIO</v>
          </cell>
          <cell r="C1469" t="str">
            <v>H</v>
          </cell>
          <cell r="D1469">
            <v>5.1100000000000003</v>
          </cell>
        </row>
        <row r="1470">
          <cell r="A1470" t="str">
            <v>05.105.041-0</v>
          </cell>
          <cell r="B1470" t="str">
            <v>MAO-DE-OBRA DE AUXILIAR DE ESCRITORIO</v>
          </cell>
          <cell r="C1470" t="str">
            <v>H</v>
          </cell>
          <cell r="D1470">
            <v>5.1100000000000003</v>
          </cell>
        </row>
        <row r="1471">
          <cell r="A1471" t="str">
            <v>05.105.042-0</v>
          </cell>
          <cell r="B1471" t="str">
            <v>MAO-DE-OBRA DE CALCETEIRO</v>
          </cell>
          <cell r="C1471" t="str">
            <v>H</v>
          </cell>
          <cell r="D1471">
            <v>5.76</v>
          </cell>
        </row>
        <row r="1472">
          <cell r="A1472" t="str">
            <v>05.105.043-0</v>
          </cell>
          <cell r="B1472" t="str">
            <v>MAO-DE-OBRA DE VIDRACEIRO</v>
          </cell>
          <cell r="C1472" t="str">
            <v>H</v>
          </cell>
          <cell r="D1472">
            <v>6.23</v>
          </cell>
        </row>
        <row r="1473">
          <cell r="A1473" t="str">
            <v>05.105.044-0</v>
          </cell>
          <cell r="B1473" t="str">
            <v>MAO-DE-OBRA DE ENCARREGADO DE MONTAGEM</v>
          </cell>
          <cell r="C1473" t="str">
            <v>H</v>
          </cell>
          <cell r="D1473">
            <v>8.25</v>
          </cell>
        </row>
        <row r="1474">
          <cell r="A1474" t="str">
            <v>05.105.045-0</v>
          </cell>
          <cell r="B1474" t="str">
            <v>MAO-DE-OBRA DE SERRALHEIRO DE ESQUADRIAS DE ALUMINIO</v>
          </cell>
          <cell r="C1474" t="str">
            <v>H</v>
          </cell>
          <cell r="D1474">
            <v>3.18</v>
          </cell>
        </row>
        <row r="1475">
          <cell r="A1475" t="str">
            <v>05.105.046-0</v>
          </cell>
          <cell r="B1475" t="str">
            <v>MAO-DE-OBRA DE IMPERMEABILIZADOR</v>
          </cell>
          <cell r="C1475" t="str">
            <v>H</v>
          </cell>
          <cell r="D1475">
            <v>7.03</v>
          </cell>
        </row>
        <row r="1476">
          <cell r="A1476" t="str">
            <v>05.105.050-0</v>
          </cell>
          <cell r="B1476" t="str">
            <v>MAO-DE-OBRA DE TECNICO DE EDIFICACOES</v>
          </cell>
          <cell r="C1476" t="str">
            <v>H</v>
          </cell>
          <cell r="D1476">
            <v>10.43</v>
          </cell>
        </row>
        <row r="1477">
          <cell r="A1477" t="str">
            <v>05.105.999-0</v>
          </cell>
          <cell r="B1477" t="str">
            <v>INDICE 05.105INDICE MAO-DE-OBRA E SALARIO CONSTRUCAO CIVIL</v>
          </cell>
          <cell r="C1477">
            <v>0</v>
          </cell>
          <cell r="D1477">
            <v>2338</v>
          </cell>
        </row>
        <row r="1478">
          <cell r="A1478" t="str">
            <v>05.110.999-0</v>
          </cell>
          <cell r="B1478" t="str">
            <v>INDICE 05.110INDICE DE SALARIO INDUSTRIAL</v>
          </cell>
          <cell r="C1478">
            <v>0</v>
          </cell>
          <cell r="D1478">
            <v>1701</v>
          </cell>
        </row>
        <row r="1479">
          <cell r="A1479" t="str">
            <v>05.115.999-0</v>
          </cell>
          <cell r="B1479" t="str">
            <v>INDICE 05.115INDICE MATERIA-PRIMA NACIONAL</v>
          </cell>
          <cell r="C1479">
            <v>0</v>
          </cell>
          <cell r="D1479">
            <v>1990</v>
          </cell>
        </row>
        <row r="1480">
          <cell r="A1480" t="str">
            <v>05.120.999-0</v>
          </cell>
          <cell r="B1480" t="str">
            <v>INDICE 05.120INDICE MATERIA-PRIMA IMPORTADA</v>
          </cell>
          <cell r="C1480">
            <v>0</v>
          </cell>
          <cell r="D1480">
            <v>2132</v>
          </cell>
        </row>
        <row r="1481">
          <cell r="A1481" t="str">
            <v>05.125.999-0</v>
          </cell>
          <cell r="B1481" t="str">
            <v>INDICE 05.125INDICE SERVICO MANUT.EQUIP.ELETRO MECANICO</v>
          </cell>
          <cell r="C1481">
            <v>0</v>
          </cell>
          <cell r="D1481">
            <v>1597</v>
          </cell>
        </row>
        <row r="1482">
          <cell r="A1482" t="str">
            <v>05.130.999-0</v>
          </cell>
          <cell r="B1482" t="str">
            <v>INDICE 05.130INDICE MONTAGEM DUTOS PARA AR CONDICIONADO</v>
          </cell>
          <cell r="C1482">
            <v>0</v>
          </cell>
          <cell r="D1482">
            <v>2196</v>
          </cell>
        </row>
        <row r="1483">
          <cell r="A1483" t="str">
            <v>05.135.500-0</v>
          </cell>
          <cell r="B1483" t="str">
            <v>UNIDADE DE REFERENCIA P/FORN. E INSTAL. DE ELEVADOR DE PASSAGEIROS OU CARGA</v>
          </cell>
          <cell r="C1483" t="str">
            <v>UR</v>
          </cell>
          <cell r="D1483">
            <v>22.69</v>
          </cell>
        </row>
        <row r="1484">
          <cell r="A1484" t="str">
            <v>05.135.999-0</v>
          </cell>
          <cell r="B1484" t="str">
            <v>INDICE 05.135INDICE FORN. INST. ELEVADOR PASSAG. OU CARGA</v>
          </cell>
          <cell r="C1484">
            <v>0</v>
          </cell>
          <cell r="D1484">
            <v>1285</v>
          </cell>
        </row>
        <row r="1485">
          <cell r="A1485" t="str">
            <v>05.140.999-0</v>
          </cell>
          <cell r="B1485" t="str">
            <v>FAMILIA - 05.140</v>
          </cell>
          <cell r="C1485">
            <v>0</v>
          </cell>
          <cell r="D1485">
            <v>1781</v>
          </cell>
        </row>
        <row r="1486">
          <cell r="A1486" t="str">
            <v>05.170.999-0</v>
          </cell>
          <cell r="B1486" t="str">
            <v>FAMILIA 05.170INDICE PARA SERVICOS DE FORNECIMENTO DE TICKET-REFEICAO</v>
          </cell>
          <cell r="C1486">
            <v>0</v>
          </cell>
          <cell r="D1486">
            <v>1226</v>
          </cell>
        </row>
        <row r="1487">
          <cell r="A1487" t="str">
            <v>05.175.999-0</v>
          </cell>
          <cell r="B1487" t="str">
            <v>FAMILIA 05.175INDICE PARA SERVICOS DE COPEIRAGEM</v>
          </cell>
          <cell r="C1487">
            <v>0</v>
          </cell>
          <cell r="D1487">
            <v>1322</v>
          </cell>
        </row>
        <row r="1488">
          <cell r="A1488" t="str">
            <v>05.180.999-0</v>
          </cell>
          <cell r="B1488" t="str">
            <v>FAMILIA 05.180INDICE PARA SERVICOS DE ASCENSORISTAS</v>
          </cell>
          <cell r="C1488">
            <v>0</v>
          </cell>
          <cell r="D1488">
            <v>1485</v>
          </cell>
        </row>
        <row r="1489">
          <cell r="A1489" t="str">
            <v>05.185.999-0</v>
          </cell>
          <cell r="B1489" t="str">
            <v>FAMILIA 05.185INDICE PARA SERVICOS DE LOCACAO DE MAQUINAS COPIADORAS</v>
          </cell>
          <cell r="C1489">
            <v>0</v>
          </cell>
          <cell r="D1489">
            <v>1419</v>
          </cell>
        </row>
        <row r="1490">
          <cell r="A1490" t="str">
            <v>05.205.999-0</v>
          </cell>
          <cell r="B1490" t="e">
            <v>#N/A</v>
          </cell>
          <cell r="C1490" t="e">
            <v>#N/A</v>
          </cell>
          <cell r="D1490">
            <v>1552</v>
          </cell>
        </row>
        <row r="1491">
          <cell r="A1491" t="str">
            <v>05.220.999-0</v>
          </cell>
          <cell r="B1491" t="str">
            <v>FAMILIA 05.220INDICE PARA EVOLUCAO SALARIOS DE PROCESSAMENTO DE DADOS</v>
          </cell>
          <cell r="C1491">
            <v>0</v>
          </cell>
          <cell r="D1491">
            <v>1505</v>
          </cell>
        </row>
        <row r="1492">
          <cell r="A1492" t="str">
            <v>05.221.999-0</v>
          </cell>
          <cell r="B1492" t="str">
            <v>FAMILIA 05.221INDICE PARA SERVICOS DE PROCESSAMENTO DE DADOS</v>
          </cell>
          <cell r="C1492">
            <v>0</v>
          </cell>
          <cell r="D1492">
            <v>1501</v>
          </cell>
        </row>
        <row r="1493">
          <cell r="A1493" t="str">
            <v>05.222.999-0</v>
          </cell>
          <cell r="B1493" t="str">
            <v>FAMILIA 05.222INDICE P/ LOCACAO DE EQUIPAMENTOS DE PROCESSAMENTO DE DADOS</v>
          </cell>
          <cell r="C1493">
            <v>0</v>
          </cell>
          <cell r="D1493">
            <v>1391</v>
          </cell>
        </row>
        <row r="1494">
          <cell r="A1494" t="str">
            <v>05.240.999-0</v>
          </cell>
          <cell r="B1494" t="str">
            <v>FAMILIA 05.240</v>
          </cell>
          <cell r="C1494">
            <v>0</v>
          </cell>
          <cell r="D1494">
            <v>1685</v>
          </cell>
        </row>
        <row r="1495">
          <cell r="A1495" t="str">
            <v>05.255.999-0</v>
          </cell>
          <cell r="B1495" t="str">
            <v>FAMILIA 05.255</v>
          </cell>
          <cell r="C1495">
            <v>0</v>
          </cell>
          <cell r="D1495">
            <v>1532</v>
          </cell>
        </row>
        <row r="1496">
          <cell r="A1496" t="str">
            <v>05.258.999-0</v>
          </cell>
          <cell r="B1496" t="str">
            <v>FAMILIA 05.258</v>
          </cell>
          <cell r="C1496">
            <v>0</v>
          </cell>
          <cell r="D1496">
            <v>1317</v>
          </cell>
        </row>
        <row r="1497">
          <cell r="A1497" t="str">
            <v>05.270.999-0</v>
          </cell>
          <cell r="B1497" t="str">
            <v>FAMILIA 05.270</v>
          </cell>
          <cell r="C1497">
            <v>0</v>
          </cell>
          <cell r="D1497">
            <v>1527</v>
          </cell>
        </row>
        <row r="1498">
          <cell r="A1498" t="str">
            <v>05.288.999-0</v>
          </cell>
          <cell r="B1498" t="str">
            <v>FAMILIA 05.288</v>
          </cell>
          <cell r="C1498">
            <v>0</v>
          </cell>
          <cell r="D1498">
            <v>1542</v>
          </cell>
        </row>
        <row r="1499">
          <cell r="A1499" t="str">
            <v>05.296.999-0</v>
          </cell>
          <cell r="B1499" t="str">
            <v>FAMILIA 05.296</v>
          </cell>
          <cell r="C1499">
            <v>0</v>
          </cell>
          <cell r="D1499">
            <v>1233</v>
          </cell>
        </row>
        <row r="1500">
          <cell r="A1500" t="str">
            <v>05.300.999-0</v>
          </cell>
          <cell r="B1500" t="e">
            <v>#N/A</v>
          </cell>
          <cell r="C1500" t="e">
            <v>#N/A</v>
          </cell>
          <cell r="D1500">
            <v>1677</v>
          </cell>
        </row>
        <row r="1501">
          <cell r="A1501" t="str">
            <v>05.305.999-0</v>
          </cell>
          <cell r="B1501" t="str">
            <v>INDICE 05.305INDICE PARA SERVICOS DE LAVANDERIA</v>
          </cell>
          <cell r="C1501">
            <v>0</v>
          </cell>
          <cell r="D1501">
            <v>1559</v>
          </cell>
        </row>
        <row r="1502">
          <cell r="A1502" t="str">
            <v>05.310.999-0</v>
          </cell>
          <cell r="B1502" t="str">
            <v>INDICE 05.310INDICE P/ LOCACAO DE EQUIP. ELETROMECANICOS E ELETRONICOS</v>
          </cell>
          <cell r="C1502">
            <v>0</v>
          </cell>
          <cell r="D1502">
            <v>750</v>
          </cell>
        </row>
        <row r="1503">
          <cell r="A1503" t="str">
            <v>05.320.999-0</v>
          </cell>
          <cell r="B1503" t="str">
            <v>INDICE 05.320INDICE PARA SERVICOS DE AQUISICAO DE FARDAMENTO MILITAR</v>
          </cell>
          <cell r="C1503">
            <v>0</v>
          </cell>
          <cell r="D1503">
            <v>773</v>
          </cell>
        </row>
        <row r="1504">
          <cell r="A1504" t="str">
            <v>05.330.999-0</v>
          </cell>
          <cell r="B1504" t="str">
            <v>FAMILIA 05.330</v>
          </cell>
          <cell r="C1504">
            <v>0</v>
          </cell>
          <cell r="D1504">
            <v>1601</v>
          </cell>
        </row>
        <row r="1505">
          <cell r="A1505" t="str">
            <v>05.350.999-0</v>
          </cell>
          <cell r="B1505" t="str">
            <v>INDICE DA FAMILIA</v>
          </cell>
          <cell r="C1505">
            <v>0</v>
          </cell>
          <cell r="D1505">
            <v>2471</v>
          </cell>
        </row>
        <row r="1506">
          <cell r="A1506" t="str">
            <v>05.355.999-0</v>
          </cell>
          <cell r="B1506" t="str">
            <v>FAMILIA 05.355IND. P/SERV. DE LOCACAO DE MAQ. DE FRANQUEAR CORRESPONDENCIA</v>
          </cell>
          <cell r="C1506">
            <v>0</v>
          </cell>
          <cell r="D1506">
            <v>1360</v>
          </cell>
        </row>
        <row r="1507">
          <cell r="A1507" t="str">
            <v>05.500.999-0</v>
          </cell>
          <cell r="B1507" t="str">
            <v>INDICE 05.500INDICE DE SERVICO REFORMA EM MOVEIS</v>
          </cell>
          <cell r="C1507">
            <v>0</v>
          </cell>
          <cell r="D1507">
            <v>1400</v>
          </cell>
        </row>
        <row r="1508">
          <cell r="A1508" t="str">
            <v>05.560.999-0</v>
          </cell>
          <cell r="B1508">
            <v>1400</v>
          </cell>
          <cell r="C1508">
            <v>0</v>
          </cell>
          <cell r="D1508">
            <v>989</v>
          </cell>
        </row>
        <row r="1509">
          <cell r="A1509" t="str">
            <v>05.580.999-0</v>
          </cell>
          <cell r="B1509">
            <v>989</v>
          </cell>
          <cell r="C1509">
            <v>0</v>
          </cell>
          <cell r="D1509">
            <v>956</v>
          </cell>
        </row>
        <row r="1510">
          <cell r="A1510" t="str">
            <v>05.585.999-0</v>
          </cell>
          <cell r="B1510">
            <v>956</v>
          </cell>
          <cell r="C1510">
            <v>0</v>
          </cell>
          <cell r="D1510">
            <v>1020</v>
          </cell>
        </row>
        <row r="1511">
          <cell r="A1511" t="str">
            <v>05.590.999-0</v>
          </cell>
          <cell r="B1511">
            <v>1020</v>
          </cell>
          <cell r="C1511">
            <v>0</v>
          </cell>
          <cell r="D1511">
            <v>1049</v>
          </cell>
        </row>
        <row r="1512">
          <cell r="A1512" t="str">
            <v>05.600.999-0</v>
          </cell>
          <cell r="B1512" t="str">
            <v>INDICE 05.600INDICE ASSENTAMENTO TUBULACAO DE GAS</v>
          </cell>
          <cell r="C1512">
            <v>0</v>
          </cell>
          <cell r="D1512">
            <v>2178</v>
          </cell>
        </row>
        <row r="1513">
          <cell r="A1513" t="str">
            <v>06.001.020-0</v>
          </cell>
          <cell r="B1513" t="str">
            <v>ASSENTAMEMTO DE TUBOS DE CONCR. SIMPLES, P/AGUAS PLUVIAIS, DIAM. DE 200MM</v>
          </cell>
          <cell r="C1513" t="str">
            <v>M</v>
          </cell>
          <cell r="D1513">
            <v>7.33</v>
          </cell>
        </row>
        <row r="1514">
          <cell r="A1514" t="str">
            <v>06.001.021-0</v>
          </cell>
          <cell r="B1514" t="str">
            <v>ASSENTAMENTO DE TUBOS DE CONCR. SIMPLES, P/AGUAS PLUVIAIS, DIAM. DE 250MM</v>
          </cell>
          <cell r="C1514" t="str">
            <v>M</v>
          </cell>
          <cell r="D1514">
            <v>8.99</v>
          </cell>
        </row>
        <row r="1515">
          <cell r="A1515" t="str">
            <v>06.001.022-0</v>
          </cell>
          <cell r="B1515" t="str">
            <v>ASSENTAMENTO DE TUBOS DE CONCR. SIMPLES, P/AGUAS PLUVIAIS, DIAM. DE 300MM</v>
          </cell>
          <cell r="C1515" t="str">
            <v>M</v>
          </cell>
          <cell r="D1515">
            <v>10.75</v>
          </cell>
        </row>
        <row r="1516">
          <cell r="A1516" t="str">
            <v>06.001.023-0</v>
          </cell>
          <cell r="B1516" t="str">
            <v>ASSENTAMENTO DE TUBOS DE CONCR. SIMPLES, P/AGUAS PLUVIAIS, DIAM. DE 400MM</v>
          </cell>
          <cell r="C1516" t="str">
            <v>M</v>
          </cell>
          <cell r="D1516">
            <v>15.18</v>
          </cell>
        </row>
        <row r="1517">
          <cell r="A1517" t="str">
            <v>06.001.024-0</v>
          </cell>
          <cell r="B1517" t="str">
            <v>ASSENTAMENTO DE TUBOS DE CONCR. SIMPLES, P/AGUAS PLUVIAIS, DIAM. DE 500MM</v>
          </cell>
          <cell r="C1517" t="str">
            <v>M</v>
          </cell>
          <cell r="D1517">
            <v>19.47</v>
          </cell>
        </row>
        <row r="1518">
          <cell r="A1518" t="str">
            <v>06.001.025-0</v>
          </cell>
          <cell r="B1518" t="str">
            <v>ASSENTAMENTO DE TUBOS DE CONCR. SIMPLES, P/AGUAS PLUVIAIS, DIAM. DE 600MM</v>
          </cell>
          <cell r="C1518" t="str">
            <v>M</v>
          </cell>
          <cell r="D1518">
            <v>22.95</v>
          </cell>
        </row>
        <row r="1519">
          <cell r="A1519" t="str">
            <v>06.001.031-0</v>
          </cell>
          <cell r="B1519" t="str">
            <v>ASSENTAMENTO DE TUBOS DE CONCR. ARMADO, P/ESGOTO SANIT. E AGUAS PLUVIAIS, DIAM. DE 400MM</v>
          </cell>
          <cell r="C1519" t="str">
            <v>M</v>
          </cell>
          <cell r="D1519">
            <v>16.149999999999999</v>
          </cell>
        </row>
        <row r="1520">
          <cell r="A1520" t="str">
            <v>06.001.032-0</v>
          </cell>
          <cell r="B1520" t="str">
            <v>ASSENTAMENTO DE TUBOS DE CONCR. ARMADO, P/ESGOTO SANIT. E AGUAS PLUVIAIS, DIAM. DE 500MM</v>
          </cell>
          <cell r="C1520" t="str">
            <v>M</v>
          </cell>
          <cell r="D1520">
            <v>20.13</v>
          </cell>
        </row>
        <row r="1521">
          <cell r="A1521" t="str">
            <v>06.001.033-0</v>
          </cell>
          <cell r="B1521" t="str">
            <v>ASSENTAMENTO DE TUBOS DE CONCR. ARMADO, P/ESGOTO SANIT. E AGUAS PLUVIAIS, DIAM. DE 600MM</v>
          </cell>
          <cell r="C1521" t="str">
            <v>M</v>
          </cell>
          <cell r="D1521">
            <v>25.08</v>
          </cell>
        </row>
        <row r="1522">
          <cell r="A1522" t="str">
            <v>06.001.034-0</v>
          </cell>
          <cell r="B1522" t="str">
            <v>ASSENTAMENTO DE TUBOS DE CONCR. ARMADO, P/ESGOTO SANIT. E AGUAS PLUVIAIS, DIAM. DE 700MM</v>
          </cell>
          <cell r="C1522" t="str">
            <v>M</v>
          </cell>
          <cell r="D1522">
            <v>29.33</v>
          </cell>
        </row>
        <row r="1523">
          <cell r="A1523" t="str">
            <v>06.001.035-0</v>
          </cell>
          <cell r="B1523" t="str">
            <v>ASSENTAMENTO DE TUBOS DE CONCR. ARMADO, P/ESGOTO SANIT. E AGUAS PLUVIAIS, DIAM. DE 800MM</v>
          </cell>
          <cell r="C1523" t="str">
            <v>M</v>
          </cell>
          <cell r="D1523">
            <v>36.229999999999997</v>
          </cell>
        </row>
        <row r="1524">
          <cell r="A1524" t="str">
            <v>06.001.036-0</v>
          </cell>
          <cell r="B1524" t="str">
            <v>ASSENTAMENTO DE TUBOS DE CONCR. ARMADO, P/ESGOTO SANIT. E AGUAS PLUVIAIS, DIAM. DE 900MM</v>
          </cell>
          <cell r="C1524" t="str">
            <v>M</v>
          </cell>
          <cell r="D1524">
            <v>42.02</v>
          </cell>
        </row>
        <row r="1525">
          <cell r="A1525" t="str">
            <v>06.001.037-0</v>
          </cell>
          <cell r="B1525" t="str">
            <v>ASSENTAMENTO DE TUBOS DE CONCR. ARMADO, P/ESGOTO SANIT. E AGUAS PLUVIAIS, DIAM. DE 1000MM</v>
          </cell>
          <cell r="C1525" t="str">
            <v>M</v>
          </cell>
          <cell r="D1525">
            <v>70.55</v>
          </cell>
        </row>
        <row r="1526">
          <cell r="A1526" t="str">
            <v>06.001.038-0</v>
          </cell>
          <cell r="B1526" t="str">
            <v>ASSENTAMENTO DE TUBOS DE CONCR. ARMADO, P/ESGOTO SANIT. E AGUAS PLUVIAIS, DIAM. DE 1100MM</v>
          </cell>
          <cell r="C1526" t="str">
            <v>M</v>
          </cell>
          <cell r="D1526">
            <v>78.53</v>
          </cell>
        </row>
        <row r="1527">
          <cell r="A1527" t="str">
            <v>06.001.039-0</v>
          </cell>
          <cell r="B1527" t="str">
            <v>ASSENTAMENTO DE TUBOS DE CONCR. ARMADO, P/ESGOTO SANIT. E AGUAS PLUVIAIS, DIAM. DE 1200MM</v>
          </cell>
          <cell r="C1527" t="str">
            <v>M</v>
          </cell>
          <cell r="D1527">
            <v>88.5</v>
          </cell>
        </row>
        <row r="1528">
          <cell r="A1528" t="str">
            <v>06.001.040-0</v>
          </cell>
          <cell r="B1528" t="str">
            <v>ASSENTAMENTO DE TUBOS DE CONCR. ARMADO, P/ESGOTO SANIT. E AGUAS PLUVIAIS, DIAM. DE 1500MM</v>
          </cell>
          <cell r="C1528" t="str">
            <v>M</v>
          </cell>
          <cell r="D1528">
            <v>106.88</v>
          </cell>
        </row>
        <row r="1529">
          <cell r="A1529" t="str">
            <v>06.001.060-0</v>
          </cell>
          <cell r="B1529" t="str">
            <v>ASSENTAMENTO DE TUBOS DE CONCR. ARMADO C/JUNTAS DE ANEL DE BORRACHA, P/GALERIAS DE ESGOTO SANIT., DIAM. DE 400MM</v>
          </cell>
          <cell r="C1529" t="str">
            <v>M</v>
          </cell>
          <cell r="D1529">
            <v>10.36</v>
          </cell>
        </row>
        <row r="1530">
          <cell r="A1530" t="str">
            <v>06.001.061-0</v>
          </cell>
          <cell r="B1530" t="str">
            <v>ASSENTAMENTO DE TUBOS DE CONCR. ARMADO C/JUNTAS DE ANEL DE BORRACHA, P/GALERIAS DE ESGOTO SANIT., DIAM. DE 500MM</v>
          </cell>
          <cell r="C1530" t="str">
            <v>M</v>
          </cell>
          <cell r="D1530">
            <v>14.5</v>
          </cell>
        </row>
        <row r="1531">
          <cell r="A1531" t="str">
            <v>06.001.062-0</v>
          </cell>
          <cell r="B1531" t="str">
            <v>ASSENTAMENTO DE TUBOS DE CONCR. ARMADO C/JUNTAS DE ANEL DE BORRACHA, P/GALERIAS DE ESGOTO SANIT., DIAM. DE 600MM</v>
          </cell>
          <cell r="C1531" t="str">
            <v>M</v>
          </cell>
          <cell r="D1531">
            <v>17.36</v>
          </cell>
        </row>
        <row r="1532">
          <cell r="A1532" t="str">
            <v>06.001.063-0</v>
          </cell>
          <cell r="B1532" t="str">
            <v>ASSENTAMENTO DE TUBOS DE CONCR. ARMADO C/JUNTAS DE ANEL DE BORRACHA, P/GALERIAS DE ESGOTO SANIT., DIAM. DE 700MM</v>
          </cell>
          <cell r="C1532" t="str">
            <v>M</v>
          </cell>
          <cell r="D1532">
            <v>20.71</v>
          </cell>
        </row>
        <row r="1533">
          <cell r="A1533" t="str">
            <v>06.001.064-0</v>
          </cell>
          <cell r="B1533" t="str">
            <v>ASSENTAMENTO DE TUBOS DE CONCR. ARMADO C/JUNTAS DE ANEL DE BORRACHA, P/GALERIAS DE ESGOTO SANIT., DIAM. DE 800MM</v>
          </cell>
          <cell r="C1533" t="str">
            <v>M</v>
          </cell>
          <cell r="D1533">
            <v>25.25</v>
          </cell>
        </row>
        <row r="1534">
          <cell r="A1534" t="str">
            <v>06.001.065-0</v>
          </cell>
          <cell r="B1534" t="str">
            <v>ASSENTAMENTO DE TUBOS DE CONCR. ARMADO C/JUNTAS DE ANEL DE BORRACHA, P/GALERIAS DE ESGOTO SANIT., DIAM. DE 900MM</v>
          </cell>
          <cell r="C1534" t="str">
            <v>M</v>
          </cell>
          <cell r="D1534">
            <v>29.55</v>
          </cell>
        </row>
        <row r="1535">
          <cell r="A1535" t="str">
            <v>06.001.066-0</v>
          </cell>
          <cell r="B1535" t="str">
            <v>ASSENTAMENTO DE TUBOS DE CONCR. ARMADO C/JUNTAS DE ANEL DE BORRACHA, P/GALERIAS DE ESGOTO SANIT., DIAM. DE 1000MM</v>
          </cell>
          <cell r="C1535" t="str">
            <v>M</v>
          </cell>
          <cell r="D1535">
            <v>56.2</v>
          </cell>
        </row>
        <row r="1536">
          <cell r="A1536" t="str">
            <v>06.001.067-0</v>
          </cell>
          <cell r="B1536" t="str">
            <v>ASSENTAMENTO DE TUBOS DE CONCR. ARMADO C/JUNTAS DE ANEL DE BORRACHA, P/GALERIAS DE ESGOTO SANIT., DIAM. DE 1100MM</v>
          </cell>
          <cell r="C1536" t="str">
            <v>M</v>
          </cell>
          <cell r="D1536">
            <v>62.45</v>
          </cell>
        </row>
        <row r="1537">
          <cell r="A1537" t="str">
            <v>06.001.068-0</v>
          </cell>
          <cell r="B1537" t="str">
            <v>ASSENTAMENTO DE TUBOS DE CONCR. ARMADO C/JUNTAS DE ANEL DE BORRACHA, P/GALERIAS ESGOTO SANIT., DIAM. DE 1200MM</v>
          </cell>
          <cell r="C1537" t="str">
            <v>M</v>
          </cell>
          <cell r="D1537">
            <v>70.900000000000006</v>
          </cell>
        </row>
        <row r="1538">
          <cell r="A1538" t="str">
            <v>06.001.069-0</v>
          </cell>
          <cell r="B1538" t="str">
            <v>ASSENTAMENTO DE TUBOS DE CONCR. ARMADO C/JUNTAS DE ANEL DE BORRACHA, P/GALERIAS ESGOTO SANIT., DIAM. DE 1500MM</v>
          </cell>
          <cell r="C1538" t="str">
            <v>M</v>
          </cell>
          <cell r="D1538">
            <v>83.42</v>
          </cell>
        </row>
        <row r="1539">
          <cell r="A1539" t="str">
            <v>06.001.080-0</v>
          </cell>
          <cell r="B1539" t="str">
            <v>ASSENTAMENTO DE TUBOS DE CIM.-AMIANTO C/JUNTAS DE ANEL DE BORRACHA, TIPO ESGOTO, DIAM. DE 75MM</v>
          </cell>
          <cell r="C1539" t="str">
            <v>M</v>
          </cell>
          <cell r="D1539">
            <v>1.22</v>
          </cell>
        </row>
        <row r="1540">
          <cell r="A1540" t="str">
            <v>06.001.081-0</v>
          </cell>
          <cell r="B1540" t="str">
            <v>ASSENTAMENTO DE TUBOS DE CIM.-AMIANTO C/JUNTAS DE ANEL DE BORRACHA, TIPO ESGOTO, DIAM. DE 100MM</v>
          </cell>
          <cell r="C1540" t="str">
            <v>M</v>
          </cell>
          <cell r="D1540">
            <v>1.41</v>
          </cell>
        </row>
        <row r="1541">
          <cell r="A1541" t="str">
            <v>06.001.082-0</v>
          </cell>
          <cell r="B1541" t="str">
            <v>ASSENTAMENTO DE TUBOS DE CIM.-AMIANTO C/JUNTAS DE ANEL DE BORRACHA, TIPO ESGOTO, DIAM. DE 150MM</v>
          </cell>
          <cell r="C1541" t="str">
            <v>M</v>
          </cell>
          <cell r="D1541">
            <v>1.63</v>
          </cell>
        </row>
        <row r="1542">
          <cell r="A1542" t="str">
            <v>06.001.083-0</v>
          </cell>
          <cell r="B1542" t="str">
            <v>ASSENTAMENTO DE TUBOS DE CIM.-AMIANTO C/JUNTAS DE ANEL DE BORRACHA, TIPO ESGOTO, DIAM. DE 200MM</v>
          </cell>
          <cell r="C1542" t="str">
            <v>M</v>
          </cell>
          <cell r="D1542">
            <v>1.86</v>
          </cell>
        </row>
        <row r="1543">
          <cell r="A1543" t="str">
            <v>06.001.084-0</v>
          </cell>
          <cell r="B1543" t="str">
            <v>ASSENTAMENTO DE TUBOS DE CIM.-AMIANTO C/JUNTAS DE ANEL DE BORRACHA, TIPO ESGOTO, DIAM. DE 250MM</v>
          </cell>
          <cell r="C1543" t="str">
            <v>M</v>
          </cell>
          <cell r="D1543">
            <v>2.11</v>
          </cell>
        </row>
        <row r="1544">
          <cell r="A1544" t="str">
            <v>06.001.085-0</v>
          </cell>
          <cell r="B1544" t="str">
            <v>ASSENTAMENTO DE TUBOS DE CIM.-AMIANTO C/JUNTAS DE ANEL DE BORRACHA, TIPO ESGOTO, DIAM. DE 300MM</v>
          </cell>
          <cell r="C1544" t="str">
            <v>M</v>
          </cell>
          <cell r="D1544">
            <v>2.39</v>
          </cell>
        </row>
        <row r="1545">
          <cell r="A1545" t="str">
            <v>06.001.101-0</v>
          </cell>
          <cell r="B1545" t="str">
            <v>ASSENTAMENTO DE TUBOS DE CERAM., DIAM. DE 100MM</v>
          </cell>
          <cell r="C1545" t="str">
            <v>M</v>
          </cell>
          <cell r="D1545">
            <v>6.18</v>
          </cell>
        </row>
        <row r="1546">
          <cell r="A1546" t="str">
            <v>06.001.102-0</v>
          </cell>
          <cell r="B1546" t="str">
            <v>ASSENTAMENTO DE TUBOS DE CERAM., DIAM. DE 150MM</v>
          </cell>
          <cell r="C1546" t="str">
            <v>M</v>
          </cell>
          <cell r="D1546">
            <v>7.38</v>
          </cell>
        </row>
        <row r="1547">
          <cell r="A1547" t="str">
            <v>06.001.103-0</v>
          </cell>
          <cell r="B1547" t="str">
            <v>ASSENTAMENTO DE TUBOS DE CERAM., DIAM. DE 200MM</v>
          </cell>
          <cell r="C1547" t="str">
            <v>M</v>
          </cell>
          <cell r="D1547">
            <v>8.6300000000000008</v>
          </cell>
        </row>
        <row r="1548">
          <cell r="A1548" t="str">
            <v>06.001.105-0</v>
          </cell>
          <cell r="B1548" t="str">
            <v>ASSENTAMENTO DE TUBOS DE CERAM., DIAM. DE 250MM</v>
          </cell>
          <cell r="C1548" t="str">
            <v>M</v>
          </cell>
          <cell r="D1548">
            <v>11.09</v>
          </cell>
        </row>
        <row r="1549">
          <cell r="A1549" t="str">
            <v>06.001.106-0</v>
          </cell>
          <cell r="B1549" t="str">
            <v>ASSENTAMENTO DE TUBOS DE CERAM., DIAM. DE 300MM</v>
          </cell>
          <cell r="C1549" t="str">
            <v>M</v>
          </cell>
          <cell r="D1549">
            <v>12.47</v>
          </cell>
        </row>
        <row r="1550">
          <cell r="A1550" t="str">
            <v>06.001.110-0</v>
          </cell>
          <cell r="B1550" t="str">
            <v>ASSENTAMENTO DE TUBOS DE CERAM. VIDRADA C/JUNTA ELASTICA, DIAM. DE 100MM</v>
          </cell>
          <cell r="C1550" t="str">
            <v>M</v>
          </cell>
          <cell r="D1550">
            <v>4.01</v>
          </cell>
        </row>
        <row r="1551">
          <cell r="A1551" t="str">
            <v>06.001.115-0</v>
          </cell>
          <cell r="B1551" t="str">
            <v>ASSENTAMENTO DE TUBOS DE CERAM. VIDRADA C/JUNTA ELASTICA, DIAM. DE 150MM</v>
          </cell>
          <cell r="C1551" t="str">
            <v>M</v>
          </cell>
          <cell r="D1551">
            <v>4.8600000000000003</v>
          </cell>
        </row>
        <row r="1552">
          <cell r="A1552" t="str">
            <v>06.001.120-0</v>
          </cell>
          <cell r="B1552" t="str">
            <v>ASSENTAMENTO DE TUBOS DE CERAM. VIDRADA C/JUNTA ELASTICA, DIAM. DE 200MM</v>
          </cell>
          <cell r="C1552" t="str">
            <v>M</v>
          </cell>
          <cell r="D1552">
            <v>5.79</v>
          </cell>
        </row>
        <row r="1553">
          <cell r="A1553" t="str">
            <v>06.001.125-0</v>
          </cell>
          <cell r="B1553" t="str">
            <v>ASSENTAMENTO DE TUBOS DE CERAM. VIDRADA C/JUNTA ELASTICA, DIAM. DE 250MM</v>
          </cell>
          <cell r="C1553" t="str">
            <v>M</v>
          </cell>
          <cell r="D1553">
            <v>6.81</v>
          </cell>
        </row>
        <row r="1554">
          <cell r="A1554" t="str">
            <v>06.001.130-0</v>
          </cell>
          <cell r="B1554" t="str">
            <v>ASSENTAMENTO DE TUBOS DE CERAM. VIDRADA C/JUNTA ELASTICA, DIAM. DE 300MM</v>
          </cell>
          <cell r="C1554" t="str">
            <v>M</v>
          </cell>
          <cell r="D1554">
            <v>7.92</v>
          </cell>
        </row>
        <row r="1555">
          <cell r="A1555" t="str">
            <v>06.001.151-0</v>
          </cell>
          <cell r="B1555" t="str">
            <v>LEVANTAMENTO, LIMP. E REASSENTAM. DE MANILHA CERAM., DIAM. DE 100MM</v>
          </cell>
          <cell r="C1555" t="str">
            <v>M</v>
          </cell>
          <cell r="D1555">
            <v>8.7799999999999994</v>
          </cell>
        </row>
        <row r="1556">
          <cell r="A1556" t="str">
            <v>06.001.152-0</v>
          </cell>
          <cell r="B1556" t="str">
            <v>LEVANTAMENTO, LIMP. E REASSENTAM. DE MANILHA CERAM., DIAM. DE 150MM</v>
          </cell>
          <cell r="C1556" t="str">
            <v>M</v>
          </cell>
          <cell r="D1556">
            <v>10.89</v>
          </cell>
        </row>
        <row r="1557">
          <cell r="A1557" t="str">
            <v>06.001.153-0</v>
          </cell>
          <cell r="B1557" t="str">
            <v>LEVANTAMENTO, LIMP. E REASSENTAM. DE MANILHA CERAM., DIAM. DE 200MM</v>
          </cell>
          <cell r="C1557" t="str">
            <v>M</v>
          </cell>
          <cell r="D1557">
            <v>15.16</v>
          </cell>
        </row>
        <row r="1558">
          <cell r="A1558" t="str">
            <v>06.001.155-0</v>
          </cell>
          <cell r="B1558" t="str">
            <v>LEVANTAMENTO, LIMP. E REASSENTAM. DE MANILHA CERAM., DIAM. DE 250MM</v>
          </cell>
          <cell r="C1558" t="str">
            <v>M</v>
          </cell>
          <cell r="D1558">
            <v>17.32</v>
          </cell>
        </row>
        <row r="1559">
          <cell r="A1559" t="str">
            <v>06.001.161-0</v>
          </cell>
          <cell r="B1559" t="str">
            <v>LEVANTAMENTO, LIMP. E REASSENTAM. DE CURVA CERAM., DIAM. DE100MM</v>
          </cell>
          <cell r="C1559" t="str">
            <v>UN</v>
          </cell>
          <cell r="D1559">
            <v>5.05</v>
          </cell>
        </row>
        <row r="1560">
          <cell r="A1560" t="str">
            <v>06.001.162-0</v>
          </cell>
          <cell r="B1560" t="str">
            <v>LEVANTAMENTO, LIMP. E REASSENTAM. DE CURVA CERAM., DIAM. DE150MM</v>
          </cell>
          <cell r="C1560" t="str">
            <v>UN</v>
          </cell>
          <cell r="D1560">
            <v>7.05</v>
          </cell>
        </row>
        <row r="1561">
          <cell r="A1561" t="str">
            <v>06.001.163-0</v>
          </cell>
          <cell r="B1561" t="str">
            <v>LEVANTAMENTO, LIMP. E REASSENTAM. DE CURVA CERAM., DIAM. DE200MM</v>
          </cell>
          <cell r="C1561" t="str">
            <v>UN</v>
          </cell>
          <cell r="D1561">
            <v>8.6199999999999992</v>
          </cell>
        </row>
        <row r="1562">
          <cell r="A1562" t="str">
            <v>06.001.165-0</v>
          </cell>
          <cell r="B1562" t="str">
            <v>LEVANTAMENTO, LIMP. E REASSENTAM. DE CURVA CERAM., DIAM. DE250MM</v>
          </cell>
          <cell r="C1562" t="str">
            <v>UN</v>
          </cell>
          <cell r="D1562">
            <v>9.57</v>
          </cell>
        </row>
        <row r="1563">
          <cell r="A1563" t="str">
            <v>06.001.170-0</v>
          </cell>
          <cell r="B1563" t="str">
            <v>LEVANTAMENTO, LIMP. E REASSENTAM. DE JUNCAO CERAM., DIAM. DE75MM</v>
          </cell>
          <cell r="C1563" t="str">
            <v>UN</v>
          </cell>
          <cell r="D1563">
            <v>9.5500000000000007</v>
          </cell>
        </row>
        <row r="1564">
          <cell r="A1564" t="str">
            <v>06.001.171-0</v>
          </cell>
          <cell r="B1564" t="str">
            <v>LEVANTAMENTO, LIMP. E REASSENTAM. DE JUNCAO CERAM., DIAM. DE100MM</v>
          </cell>
          <cell r="C1564" t="str">
            <v>UN</v>
          </cell>
          <cell r="D1564">
            <v>10.94</v>
          </cell>
        </row>
        <row r="1565">
          <cell r="A1565" t="str">
            <v>06.001.172-0</v>
          </cell>
          <cell r="B1565" t="str">
            <v>LEVANTAMENTO, LIMP. E REASSENTAM. DE JUNCAO CERAM., DIAM. DE150MM</v>
          </cell>
          <cell r="C1565" t="str">
            <v>UN</v>
          </cell>
          <cell r="D1565">
            <v>13.55</v>
          </cell>
        </row>
        <row r="1566">
          <cell r="A1566" t="str">
            <v>06.001.173-0</v>
          </cell>
          <cell r="B1566" t="str">
            <v>LEVANTAMENTO, LIMP. E REASSENTAM. DE JUNCAO CERAM., DIAM. DE200MM</v>
          </cell>
          <cell r="C1566" t="str">
            <v>UN</v>
          </cell>
          <cell r="D1566">
            <v>14.89</v>
          </cell>
        </row>
        <row r="1567">
          <cell r="A1567" t="str">
            <v>06.001.174-0</v>
          </cell>
          <cell r="B1567" t="str">
            <v>LEVANTAMENTO, LIMP. E REASSENTAM. DE JUNCAO CERAM., DIAM. DE250MM</v>
          </cell>
          <cell r="C1567" t="str">
            <v>UN</v>
          </cell>
          <cell r="D1567">
            <v>20.11</v>
          </cell>
        </row>
        <row r="1568">
          <cell r="A1568" t="str">
            <v>06.001.241-0</v>
          </cell>
          <cell r="B1568" t="str">
            <v>ASSENTAMENTO DE TUBUL. PVC C/JUNTA ELASTICA, P/ESGOTO, DIAM.NOMINAL DE 75MM</v>
          </cell>
          <cell r="C1568" t="str">
            <v>M</v>
          </cell>
          <cell r="D1568">
            <v>1.67</v>
          </cell>
        </row>
        <row r="1569">
          <cell r="A1569" t="str">
            <v>06.001.242-0</v>
          </cell>
          <cell r="B1569" t="str">
            <v>ASSENTAMENTO DE TUBUL. PVC C/JUNTA ELASTICA, P/ESGOTO, DIAM.NOMINAL DE 100MM</v>
          </cell>
          <cell r="C1569" t="str">
            <v>M</v>
          </cell>
          <cell r="D1569">
            <v>2.04</v>
          </cell>
        </row>
        <row r="1570">
          <cell r="A1570" t="str">
            <v>06.001.243-0</v>
          </cell>
          <cell r="B1570" t="str">
            <v>ASSENTAMENTO DE TUBUL. PVC C/JUNTA ELASTICA, P/ESGOTO, DIAM.NOMINAL DE 140MM</v>
          </cell>
          <cell r="C1570" t="str">
            <v>M</v>
          </cell>
          <cell r="D1570">
            <v>2.79</v>
          </cell>
        </row>
        <row r="1571">
          <cell r="A1571" t="str">
            <v>06.001.244-0</v>
          </cell>
          <cell r="B1571" t="str">
            <v>ASSENTAMENTO DE TUBUL. PVC C/JUNTA ELASTICA, P/ESGOTO, DIAM.NOMINAL DE 180MM</v>
          </cell>
          <cell r="C1571" t="str">
            <v>M</v>
          </cell>
          <cell r="D1571">
            <v>3.53</v>
          </cell>
        </row>
        <row r="1572">
          <cell r="A1572" t="str">
            <v>06.001.245-0</v>
          </cell>
          <cell r="B1572" t="str">
            <v>ASSENTAMENTO DE TUBUL. PVC C/JUNTA ELASTICA, P/ESGOTO, DIAM.NOMINAL DE 220MM</v>
          </cell>
          <cell r="C1572" t="str">
            <v>M</v>
          </cell>
          <cell r="D1572">
            <v>4.28</v>
          </cell>
        </row>
        <row r="1573">
          <cell r="A1573" t="str">
            <v>06.001.246-0</v>
          </cell>
          <cell r="B1573" t="str">
            <v>ASSENTAMENTO DE TUBUL. PVC C/JUNTA ELASTICA, P/ESGOTO, DIAM.NOMINAL DE 270MM</v>
          </cell>
          <cell r="C1573" t="str">
            <v>M</v>
          </cell>
          <cell r="D1573">
            <v>5.0199999999999996</v>
          </cell>
        </row>
        <row r="1574">
          <cell r="A1574" t="str">
            <v>06.001.250-0</v>
          </cell>
          <cell r="B1574" t="str">
            <v>ASSENTAMENTO DE TUBUL. PVC RIGIDO C/JUNTA ELASTICA, DIAM. DE50MM</v>
          </cell>
          <cell r="C1574" t="str">
            <v>M</v>
          </cell>
          <cell r="D1574">
            <v>0.68</v>
          </cell>
        </row>
        <row r="1575">
          <cell r="A1575" t="str">
            <v>06.001.251-0</v>
          </cell>
          <cell r="B1575" t="str">
            <v>ASSENTAMENTO DE TUBUL. PVC RIGIDO C/JUNTA ELASTICA, DIAM. DE75MM</v>
          </cell>
          <cell r="C1575" t="str">
            <v>M</v>
          </cell>
          <cell r="D1575">
            <v>1.19</v>
          </cell>
        </row>
        <row r="1576">
          <cell r="A1576" t="str">
            <v>06.001.252-0</v>
          </cell>
          <cell r="B1576" t="str">
            <v>ASSENTAMENTO DE TUBUL. PVC RIGIDO C/JUNTA ELASTICA, DIAM. DE100MM</v>
          </cell>
          <cell r="C1576" t="str">
            <v>M</v>
          </cell>
          <cell r="D1576">
            <v>1.61</v>
          </cell>
        </row>
        <row r="1577">
          <cell r="A1577" t="str">
            <v>06.001.254-0</v>
          </cell>
          <cell r="B1577" t="str">
            <v>ASSENTAMENTO DE TUBUL. PVC RIGIDO C/JUNTA ELASTICA, DIAM. DE140MM</v>
          </cell>
          <cell r="C1577" t="str">
            <v>M</v>
          </cell>
          <cell r="D1577">
            <v>2.44</v>
          </cell>
        </row>
        <row r="1578">
          <cell r="A1578" t="str">
            <v>06.001.255-0</v>
          </cell>
          <cell r="B1578" t="str">
            <v>ASSENTAMENTO DE TUBUL. PVC RIGIDO C/JUNTA ELASTICA, DIAM. DE180MM</v>
          </cell>
          <cell r="C1578" t="str">
            <v>M</v>
          </cell>
          <cell r="D1578">
            <v>3.41</v>
          </cell>
        </row>
        <row r="1579">
          <cell r="A1579" t="str">
            <v>06.001.256-0</v>
          </cell>
          <cell r="B1579" t="str">
            <v>ASSENTAMENTO DE TUBUL. PVC RIGIDO C/JUNTA ELASTICA, DIAM. DE220MM</v>
          </cell>
          <cell r="C1579" t="str">
            <v>M</v>
          </cell>
          <cell r="D1579">
            <v>4.4000000000000004</v>
          </cell>
        </row>
        <row r="1580">
          <cell r="A1580" t="str">
            <v>06.001.257-0</v>
          </cell>
          <cell r="B1580" t="str">
            <v>ASSENTAMENTO DE TUBUL. PVC RIGIDO C/JUNTA ELASTICA, DIAM. DE270MM</v>
          </cell>
          <cell r="C1580" t="str">
            <v>M</v>
          </cell>
          <cell r="D1580">
            <v>5.44</v>
          </cell>
        </row>
        <row r="1581">
          <cell r="A1581" t="str">
            <v>06.001.260-0</v>
          </cell>
          <cell r="B1581" t="str">
            <v>ASSENTAMENTO DE PECAS E ACESSORIOS DE PVC RIGIDO C/JUNTA ELASTICA, DIAM. DE 50MM</v>
          </cell>
          <cell r="C1581" t="str">
            <v>UN</v>
          </cell>
          <cell r="D1581">
            <v>1.73</v>
          </cell>
        </row>
        <row r="1582">
          <cell r="A1582" t="str">
            <v>06.001.261-0</v>
          </cell>
          <cell r="B1582" t="str">
            <v>ASSENTAMENTO DE PECAS E ACESSORIOS DE PVC RIGIDO C/JUNTA ELASTICA, DIAM. DE 75MM</v>
          </cell>
          <cell r="C1582" t="str">
            <v>UN</v>
          </cell>
          <cell r="D1582">
            <v>2.6</v>
          </cell>
        </row>
        <row r="1583">
          <cell r="A1583" t="str">
            <v>06.001.262-0</v>
          </cell>
          <cell r="B1583" t="str">
            <v>ASSENTAMENTO DE PECAS E ACESSORIOS DE PVC RIGIDO C/JUNTA ELASTICA, DIAM. DE 100MM</v>
          </cell>
          <cell r="C1583" t="str">
            <v>UN</v>
          </cell>
          <cell r="D1583">
            <v>3.47</v>
          </cell>
        </row>
        <row r="1584">
          <cell r="A1584" t="str">
            <v>06.001.263-0</v>
          </cell>
          <cell r="B1584" t="str">
            <v>ASSENTAMENTO DE PECAS E ACESSORIOS DE PVC RIGIDO C/JUNTA ELASTICA, DIAM. DE 140MM</v>
          </cell>
          <cell r="C1584" t="str">
            <v>UN</v>
          </cell>
          <cell r="D1584">
            <v>4.34</v>
          </cell>
        </row>
        <row r="1585">
          <cell r="A1585" t="str">
            <v>06.001.264-0</v>
          </cell>
          <cell r="B1585" t="str">
            <v>ASSENTAMENTO DE PECAS E ACESSORIOS DE PVC RIGIDO C/JUNTA ELASTICA, DIAM. DE 180MM</v>
          </cell>
          <cell r="C1585" t="str">
            <v>UN</v>
          </cell>
          <cell r="D1585">
            <v>5.21</v>
          </cell>
        </row>
        <row r="1586">
          <cell r="A1586" t="str">
            <v>06.001.265-0</v>
          </cell>
          <cell r="B1586" t="str">
            <v>ASSENTAMENTO DE PECAS E ACESSORIOS DE PVC RIGIDO C/JUNTA ELASTICA, DIAM. DE 220MM</v>
          </cell>
          <cell r="C1586" t="str">
            <v>UN</v>
          </cell>
          <cell r="D1586">
            <v>6.08</v>
          </cell>
        </row>
        <row r="1587">
          <cell r="A1587" t="str">
            <v>06.001.266-0</v>
          </cell>
          <cell r="B1587" t="str">
            <v>ASSENTAMENTO DE PECAS E ACESSORIOS DE PVC RIGIDO C/JUNTA ELASTICA, DIAM. DE 270MM</v>
          </cell>
          <cell r="C1587" t="str">
            <v>UN</v>
          </cell>
          <cell r="D1587">
            <v>6.95</v>
          </cell>
        </row>
        <row r="1588">
          <cell r="A1588" t="str">
            <v>06.001.270-0</v>
          </cell>
          <cell r="B1588" t="str">
            <v>ASSENTAMENTO DE TUBO PVC RQ, DIAM. DE 1/2"</v>
          </cell>
          <cell r="C1588" t="str">
            <v>M</v>
          </cell>
          <cell r="D1588">
            <v>0.41</v>
          </cell>
        </row>
        <row r="1589">
          <cell r="A1589" t="str">
            <v>06.001.271-0</v>
          </cell>
          <cell r="B1589" t="str">
            <v>ASSENTAMENTO DE TUBO PVC RQ, DIAM. DE 3/4"</v>
          </cell>
          <cell r="C1589" t="str">
            <v>M</v>
          </cell>
          <cell r="D1589">
            <v>0.45</v>
          </cell>
        </row>
        <row r="1590">
          <cell r="A1590" t="str">
            <v>06.001.272-0</v>
          </cell>
          <cell r="B1590" t="str">
            <v>ASSENTAMENTO DE TUBO PVC RQ, DIAM. DE 1"</v>
          </cell>
          <cell r="C1590" t="str">
            <v>M</v>
          </cell>
          <cell r="D1590">
            <v>0.54</v>
          </cell>
        </row>
        <row r="1591">
          <cell r="A1591" t="str">
            <v>06.001.273-0</v>
          </cell>
          <cell r="B1591" t="str">
            <v>ASSENTAMENTO DE TUBO PVC RQ, DIAM. DE 1.1/2"</v>
          </cell>
          <cell r="C1591" t="str">
            <v>M</v>
          </cell>
          <cell r="D1591">
            <v>0.65</v>
          </cell>
        </row>
        <row r="1592">
          <cell r="A1592" t="str">
            <v>06.001.274-0</v>
          </cell>
          <cell r="B1592" t="str">
            <v>ASSENTAMENTO DE TUBO PVC RQ, DIAM. DE 2"</v>
          </cell>
          <cell r="C1592" t="str">
            <v>M</v>
          </cell>
          <cell r="D1592">
            <v>0.71</v>
          </cell>
        </row>
        <row r="1593">
          <cell r="A1593" t="str">
            <v>06.001.275-0</v>
          </cell>
          <cell r="B1593" t="str">
            <v>ASSENTAMENTO DE TUBO PVC RQ, DIAM. DE 3"</v>
          </cell>
          <cell r="C1593" t="str">
            <v>M</v>
          </cell>
          <cell r="D1593">
            <v>0.92</v>
          </cell>
        </row>
        <row r="1594">
          <cell r="A1594" t="str">
            <v>06.001.276-0</v>
          </cell>
          <cell r="B1594" t="str">
            <v>ASSENTAMENTO DE TUBO PVC RQ, DIAM. DE 4"</v>
          </cell>
          <cell r="C1594" t="str">
            <v>M</v>
          </cell>
          <cell r="D1594">
            <v>1.18</v>
          </cell>
        </row>
        <row r="1595">
          <cell r="A1595" t="str">
            <v>06.001.300-0</v>
          </cell>
          <cell r="B1595" t="str">
            <v>MONTAGEM DE COMPORTA QUADRADA OU CIRC. C/DIM. MAIORES QUE 0,70 X 0,70M</v>
          </cell>
          <cell r="C1595" t="str">
            <v>UN</v>
          </cell>
          <cell r="D1595">
            <v>404.18</v>
          </cell>
        </row>
        <row r="1596">
          <cell r="A1596" t="str">
            <v>06.001.301-0</v>
          </cell>
          <cell r="B1596" t="str">
            <v>MONTAGEM DE COMPORTA QUADRADA OU CIRC. C/DIM. ATE 0,70 X 0,70M</v>
          </cell>
          <cell r="C1596" t="str">
            <v>UN</v>
          </cell>
          <cell r="D1596">
            <v>199.79</v>
          </cell>
        </row>
        <row r="1597">
          <cell r="A1597" t="str">
            <v>06.001.305-0</v>
          </cell>
          <cell r="B1597" t="str">
            <v>MONTAGEM DE PEDESTAL, HASTE E VOLANTE, P/ACIONAMENTO DE COMPORTA OU REGISTRO</v>
          </cell>
          <cell r="C1597" t="str">
            <v>CJ</v>
          </cell>
          <cell r="D1597">
            <v>102.79</v>
          </cell>
        </row>
        <row r="1598">
          <cell r="A1598" t="str">
            <v>06.001.319-0</v>
          </cell>
          <cell r="B1598" t="str">
            <v>ASSENTAMENTO DE TAMPAO DE FºFº, TIPO QUADRADO, ATE 25 X 25CM, ASSENTADO C/ARG. DE CIM. E AREIA NO TRACO 1:4</v>
          </cell>
          <cell r="C1598" t="str">
            <v>UN</v>
          </cell>
          <cell r="D1598">
            <v>10.88</v>
          </cell>
        </row>
        <row r="1599">
          <cell r="A1599" t="str">
            <v>06.001.320-0</v>
          </cell>
          <cell r="B1599" t="str">
            <v>ASSENTAMENTO DE TAMPAO DE FºFº,TIPO QUADRADO,DE 0,50 X 0,50ME 1,00 X 1,00M, ASSENTADO C/ARG.DE CIM.E AREIA NO TRACO 1:4</v>
          </cell>
          <cell r="C1599" t="str">
            <v>UN</v>
          </cell>
          <cell r="D1599">
            <v>43.2</v>
          </cell>
        </row>
        <row r="1600">
          <cell r="A1600" t="str">
            <v>06.001.325-0</v>
          </cell>
          <cell r="B1600" t="str">
            <v>ASSENTAMENTO DE TAMPAO DE FºFº, TIPO CIRC., C/DIAM. DE 0,60A 1,00M, ASSENTADO C/ARG. DE CIM. E AREIA NO TRACO 1:4</v>
          </cell>
          <cell r="C1600" t="str">
            <v>UN</v>
          </cell>
          <cell r="D1600">
            <v>59.39</v>
          </cell>
        </row>
        <row r="1601">
          <cell r="A1601" t="str">
            <v>06.001.327-0</v>
          </cell>
          <cell r="B1601" t="str">
            <v>ASSENTAMENTO DE TAMPAO DE FºFº, TIPO CIRC., C/DIAM. DE 0,40A 0,60M, ASSENTADO C/ARG. DE CIM. E AREIA NO TRACO 1:4</v>
          </cell>
          <cell r="C1601" t="str">
            <v>UN</v>
          </cell>
          <cell r="D1601">
            <v>21.6</v>
          </cell>
        </row>
        <row r="1602">
          <cell r="A1602" t="str">
            <v>06.001.328-0</v>
          </cell>
          <cell r="B1602" t="str">
            <v>ASSENTAMENTO DE TAMPAO DE FºFº, TIPO CIRC., C/DIAM. DE 0,60ME ATE 225KG, ASSENTADO C/ARG. DE CIM. E AREIA NO TRACO 1:4</v>
          </cell>
          <cell r="C1602" t="str">
            <v>UN</v>
          </cell>
          <cell r="D1602">
            <v>21.6</v>
          </cell>
        </row>
        <row r="1603">
          <cell r="A1603" t="str">
            <v>06.001.329-0</v>
          </cell>
          <cell r="B1603" t="str">
            <v>ASSENTAMENTO DE TAMPAO DE FºFº, DE TRES SECOES, C/LARG. ATE1,60M, ASSENTADO C/ARG. DE CIM. E AREIA NO TRACO 1:4</v>
          </cell>
          <cell r="C1603" t="str">
            <v>UN</v>
          </cell>
          <cell r="D1603">
            <v>43.2</v>
          </cell>
        </row>
        <row r="1604">
          <cell r="A1604" t="str">
            <v>06.001.330-0</v>
          </cell>
          <cell r="B1604" t="str">
            <v>ASSENTAMENTO DE TAMPAO DE FºFº, DE QUATRO SECOES, C/LARG. MINIMA DE 2,00M, ASSENTADO C/ARG. DE CIM. E AREIA NO TRACO 1:4</v>
          </cell>
          <cell r="C1604" t="str">
            <v>UN</v>
          </cell>
          <cell r="D1604">
            <v>64.81</v>
          </cell>
        </row>
        <row r="1605">
          <cell r="A1605" t="str">
            <v>06.001.331-0</v>
          </cell>
          <cell r="B1605" t="str">
            <v>ASSENTAMENTO DE TAMPAO DE FºFº, DE SETE SECOES, C/LARG. MINIMA DE 4,00M, ASSENTADO C/ARG. DE CIM. E AREIA NO TRACO 1:4</v>
          </cell>
          <cell r="C1605" t="str">
            <v>UN</v>
          </cell>
          <cell r="D1605">
            <v>110.59</v>
          </cell>
        </row>
        <row r="1606">
          <cell r="A1606" t="str">
            <v>06.001.332-0</v>
          </cell>
          <cell r="B1606" t="str">
            <v>ASSENTAMENTO DE TAMPAO DE FºFº, DE 30 X 90CM, P/CX. DE RALO,ASSENTADO C/ARG. DE CIM. E AREIA NO TRACO 1:4</v>
          </cell>
          <cell r="C1606" t="str">
            <v>UN</v>
          </cell>
          <cell r="D1606">
            <v>28.34</v>
          </cell>
        </row>
        <row r="1607">
          <cell r="A1607" t="str">
            <v>06.001.335-0</v>
          </cell>
          <cell r="B1607" t="str">
            <v>ASSENTAMENTO DE CX. DE PASSEIO P/REGISTRO EM FºFº, PADRAO CEDAE, ASSENTADA C/ARG. DE CIM. E AREIA NO TRACO 1:4</v>
          </cell>
          <cell r="C1607" t="str">
            <v>UN</v>
          </cell>
          <cell r="D1607">
            <v>16.41</v>
          </cell>
        </row>
        <row r="1608">
          <cell r="A1608" t="str">
            <v>06.001.340-0</v>
          </cell>
          <cell r="B1608" t="str">
            <v>ASSENTAMENTO DE CONJ. DE PECAS DE LIGACAO EM CIM.-AMIANTO, DIAM. DE 100MM</v>
          </cell>
          <cell r="C1608" t="str">
            <v>UN</v>
          </cell>
          <cell r="D1608">
            <v>14.18</v>
          </cell>
        </row>
        <row r="1609">
          <cell r="A1609" t="str">
            <v>06.001.341-0</v>
          </cell>
          <cell r="B1609" t="str">
            <v>ASSENTAMENTO DE CONJ. DE PECAS DE LIGACAO EM CIM.-AMIANTO, DIAM. DE 150MM</v>
          </cell>
          <cell r="C1609" t="str">
            <v>UN</v>
          </cell>
          <cell r="D1609">
            <v>20.38</v>
          </cell>
        </row>
        <row r="1610">
          <cell r="A1610" t="str">
            <v>06.001.600-0</v>
          </cell>
          <cell r="B1610" t="str">
            <v>ASSENTAMENTO DE TUBUL. DE FºFº C/JUNTA ELASTICA, DIAM. DE 50MM</v>
          </cell>
          <cell r="C1610" t="str">
            <v>M</v>
          </cell>
          <cell r="D1610">
            <v>1.0900000000000001</v>
          </cell>
        </row>
        <row r="1611">
          <cell r="A1611" t="str">
            <v>06.001.601-0</v>
          </cell>
          <cell r="B1611" t="str">
            <v>ASSENTAMENTO DE TUBUL. DE FºFº C/JUNTA ELASTICA, DIAM. DE 75MM</v>
          </cell>
          <cell r="C1611" t="str">
            <v>M</v>
          </cell>
          <cell r="D1611">
            <v>1.77</v>
          </cell>
        </row>
        <row r="1612">
          <cell r="A1612" t="str">
            <v>06.001.602-0</v>
          </cell>
          <cell r="B1612" t="str">
            <v>ASSENTAMENTO DE TUBUL. DE FºFº C/JUNTA ELASTICA, DIAM. DE 100MM</v>
          </cell>
          <cell r="C1612" t="str">
            <v>M</v>
          </cell>
          <cell r="D1612">
            <v>2.57</v>
          </cell>
        </row>
        <row r="1613">
          <cell r="A1613" t="str">
            <v>06.001.603-0</v>
          </cell>
          <cell r="B1613" t="str">
            <v>ASSENTAMENTO DE TUBUL. DE FºFº C/JUNTA ELASTICA, DIAM. DE 150MM</v>
          </cell>
          <cell r="C1613" t="str">
            <v>M</v>
          </cell>
          <cell r="D1613">
            <v>4.22</v>
          </cell>
        </row>
        <row r="1614">
          <cell r="A1614" t="str">
            <v>06.001.604-0</v>
          </cell>
          <cell r="B1614" t="str">
            <v>ASSENTAMENTO DE TUBUL. DE FºFº C/JUNTA ELASTICA, DIAM. DE 200MM</v>
          </cell>
          <cell r="C1614" t="str">
            <v>M</v>
          </cell>
          <cell r="D1614">
            <v>6.32</v>
          </cell>
        </row>
        <row r="1615">
          <cell r="A1615" t="str">
            <v>06.001.605-0</v>
          </cell>
          <cell r="B1615" t="str">
            <v>ASSENTAMENTO DE TUBUL. DE FºFº C/JUNTA ELASTICA, DIAM. DE 250MM</v>
          </cell>
          <cell r="C1615" t="str">
            <v>M</v>
          </cell>
          <cell r="D1615">
            <v>8.25</v>
          </cell>
        </row>
        <row r="1616">
          <cell r="A1616" t="str">
            <v>06.001.606-0</v>
          </cell>
          <cell r="B1616" t="str">
            <v>ASSENTAMENTO DE TUBUL. DE FºFº C/JUNTA ELASTICA, DIAM. DE 300MM</v>
          </cell>
          <cell r="C1616" t="str">
            <v>M</v>
          </cell>
          <cell r="D1616">
            <v>9.2799999999999994</v>
          </cell>
        </row>
        <row r="1617">
          <cell r="A1617" t="str">
            <v>06.001.607-0</v>
          </cell>
          <cell r="B1617" t="str">
            <v>ASSENTAMENTO DE TUBUL. DE FºFº C/JUNTA ELASTICA, DIAM. DE 350MM</v>
          </cell>
          <cell r="C1617" t="str">
            <v>M</v>
          </cell>
          <cell r="D1617">
            <v>10.76</v>
          </cell>
        </row>
        <row r="1618">
          <cell r="A1618" t="str">
            <v>06.001.608-0</v>
          </cell>
          <cell r="B1618" t="str">
            <v>ASSENTAMENTO DE TUBUL. DE FºFº C/JUNTA ELASTICA, DIAM. DE 400MM</v>
          </cell>
          <cell r="C1618" t="str">
            <v>M</v>
          </cell>
          <cell r="D1618">
            <v>12.57</v>
          </cell>
        </row>
        <row r="1619">
          <cell r="A1619" t="str">
            <v>06.001.609-0</v>
          </cell>
          <cell r="B1619" t="str">
            <v>ASSENTAMENTO DE TUBUL. DE FºFº C/JUNTA ELASTICA, DIAM. DE 500MM</v>
          </cell>
          <cell r="C1619" t="str">
            <v>M</v>
          </cell>
          <cell r="D1619">
            <v>16.05</v>
          </cell>
        </row>
        <row r="1620">
          <cell r="A1620" t="str">
            <v>06.001.610-0</v>
          </cell>
          <cell r="B1620" t="str">
            <v>ASSENTAMENTO DE TUBUL. DE FºFº C/JUNTA ELASTICA, DIAM. DE 600MM</v>
          </cell>
          <cell r="C1620" t="str">
            <v>M</v>
          </cell>
          <cell r="D1620">
            <v>19.670000000000002</v>
          </cell>
        </row>
        <row r="1621">
          <cell r="A1621" t="str">
            <v>06.001.611-0</v>
          </cell>
          <cell r="B1621" t="str">
            <v>ASSENTAMENTO DE TUBUL. DE FºFº C/JUNTA ELASTICA, DIAM. DE 700MM</v>
          </cell>
          <cell r="C1621" t="str">
            <v>M</v>
          </cell>
          <cell r="D1621">
            <v>32.36</v>
          </cell>
        </row>
        <row r="1622">
          <cell r="A1622" t="str">
            <v>06.001.612-0</v>
          </cell>
          <cell r="B1622" t="str">
            <v>ASSENTAMENTO DE TUBUL. DE FºFº C/JUNTA ELASTICA, DIAM. DE 800MM</v>
          </cell>
          <cell r="C1622" t="str">
            <v>M</v>
          </cell>
          <cell r="D1622">
            <v>38.54</v>
          </cell>
        </row>
        <row r="1623">
          <cell r="A1623" t="str">
            <v>06.001.613-0</v>
          </cell>
          <cell r="B1623" t="str">
            <v>ASSENTAMENTO DE TUBUL. DE FºFº C/JUNTA ELASTICA, DIAM. DE 900MM</v>
          </cell>
          <cell r="C1623" t="str">
            <v>M</v>
          </cell>
          <cell r="D1623">
            <v>46.24</v>
          </cell>
        </row>
        <row r="1624">
          <cell r="A1624" t="str">
            <v>06.001.614-0</v>
          </cell>
          <cell r="B1624" t="str">
            <v>ASSENTAMENTO DE TUBUL. DE FºFº C/JUNTA ELASTICA, DIAM. DE 1000MM</v>
          </cell>
          <cell r="C1624" t="str">
            <v>M</v>
          </cell>
          <cell r="D1624">
            <v>53.92</v>
          </cell>
        </row>
        <row r="1625">
          <cell r="A1625" t="str">
            <v>06.001.615-0</v>
          </cell>
          <cell r="B1625" t="str">
            <v>ASSENTAMENTO DE TUBUL. DE FºFº C/JUNTA ELASTICA, DIAM. DE 1200MM</v>
          </cell>
          <cell r="C1625" t="str">
            <v>M</v>
          </cell>
          <cell r="D1625">
            <v>66.91</v>
          </cell>
        </row>
        <row r="1626">
          <cell r="A1626" t="str">
            <v>06.001.630-0</v>
          </cell>
          <cell r="B1626" t="str">
            <v>ASSENTAMENTO DE TUBO DE FºFº C/JUNTA ELASTICA, P/ESGOTO, DIAM. DE 100MM</v>
          </cell>
          <cell r="C1626" t="str">
            <v>UN</v>
          </cell>
          <cell r="D1626">
            <v>2.52</v>
          </cell>
        </row>
        <row r="1627">
          <cell r="A1627" t="str">
            <v>06.001.631-0</v>
          </cell>
          <cell r="B1627" t="str">
            <v>ASSENTAMENTO DE TUBO DE FºFº C/JUNTA ELASTICA, P/ESGOTO, DIAM. DE 150MM</v>
          </cell>
          <cell r="C1627" t="str">
            <v>UN</v>
          </cell>
          <cell r="D1627">
            <v>4.16</v>
          </cell>
        </row>
        <row r="1628">
          <cell r="A1628" t="str">
            <v>06.001.632-0</v>
          </cell>
          <cell r="B1628" t="str">
            <v>ASSENTAMENTO DE TUBO DE FºFº C/JUNTA ELASTICA, P/ESGOTO, DIAM. DE 200MM</v>
          </cell>
          <cell r="C1628" t="str">
            <v>UN</v>
          </cell>
          <cell r="D1628">
            <v>6.25</v>
          </cell>
        </row>
        <row r="1629">
          <cell r="A1629" t="str">
            <v>06.001.633-0</v>
          </cell>
          <cell r="B1629" t="str">
            <v>ASSENTAMENTO DE TUBO DE FºFº C/JUNTA ELASTICA, P/ESGOTO, DIAM. DE 250MM</v>
          </cell>
          <cell r="C1629" t="str">
            <v>UN</v>
          </cell>
          <cell r="D1629">
            <v>8.15</v>
          </cell>
        </row>
        <row r="1630">
          <cell r="A1630" t="str">
            <v>06.001.634-0</v>
          </cell>
          <cell r="B1630" t="str">
            <v>ASSENTAMENTO DE TUBO DE FºFº C/JUNTA ELASTICA, P/ESGOTO, DIAM. DE 300MM</v>
          </cell>
          <cell r="C1630" t="str">
            <v>UN</v>
          </cell>
          <cell r="D1630">
            <v>9.15</v>
          </cell>
        </row>
        <row r="1631">
          <cell r="A1631" t="str">
            <v>06.001.650-0</v>
          </cell>
          <cell r="B1631" t="str">
            <v>ASSENTAMENTO DE PECAS ESPECIAIS DE FºFº C/JUNTA ELASTICA, DIAM. DE 50MM</v>
          </cell>
          <cell r="C1631" t="str">
            <v>UN</v>
          </cell>
          <cell r="D1631">
            <v>2.17</v>
          </cell>
        </row>
        <row r="1632">
          <cell r="A1632" t="str">
            <v>06.001.651-0</v>
          </cell>
          <cell r="B1632" t="str">
            <v>ASSENTAMENTO DE PECAS ESPECIAIS DE FºFº C/JUNTA ELASTICA, DIAM. DE 75MM</v>
          </cell>
          <cell r="C1632" t="str">
            <v>UN</v>
          </cell>
          <cell r="D1632">
            <v>3.26</v>
          </cell>
        </row>
        <row r="1633">
          <cell r="A1633" t="str">
            <v>06.001.652-0</v>
          </cell>
          <cell r="B1633" t="str">
            <v>ASSENTAMENTO DE PECAS ESPECIAIS DE FºFº C/JUNTA ELASTICA, DIAM. DE 100MM</v>
          </cell>
          <cell r="C1633" t="str">
            <v>UN</v>
          </cell>
          <cell r="D1633">
            <v>4.34</v>
          </cell>
        </row>
        <row r="1634">
          <cell r="A1634" t="str">
            <v>06.001.653-0</v>
          </cell>
          <cell r="B1634" t="str">
            <v>ASSENTAMENTO DE PECAS ESPECIAIS DE FºFº C/JUNTA ELASTICA, DIAM. DE 150MM</v>
          </cell>
          <cell r="C1634" t="str">
            <v>UN</v>
          </cell>
          <cell r="D1634">
            <v>5.43</v>
          </cell>
        </row>
        <row r="1635">
          <cell r="A1635" t="str">
            <v>06.001.654-0</v>
          </cell>
          <cell r="B1635" t="str">
            <v>ASSENTAMENTO DE PECAS ESPECIAIS DE FºFº C/JUNTA ELASTICA, DIAM. DE 200MM</v>
          </cell>
          <cell r="C1635" t="str">
            <v>UN</v>
          </cell>
          <cell r="D1635">
            <v>6.52</v>
          </cell>
        </row>
        <row r="1636">
          <cell r="A1636" t="str">
            <v>06.001.655-0</v>
          </cell>
          <cell r="B1636" t="str">
            <v>ASSENTAMENTO DE PECAS ESPECIAIS DE FºFº C/JUNTA ELASTICA, DIAM. DE 250MM</v>
          </cell>
          <cell r="C1636" t="str">
            <v>UN</v>
          </cell>
          <cell r="D1636">
            <v>7.6</v>
          </cell>
        </row>
        <row r="1637">
          <cell r="A1637" t="str">
            <v>06.001.656-0</v>
          </cell>
          <cell r="B1637" t="str">
            <v>ASSENTAMENTO DE PECAS ESPECIAIS DE FºFº C/JUNTA ELASTICA, DIAM. DE 300MM</v>
          </cell>
          <cell r="C1637" t="str">
            <v>UN</v>
          </cell>
          <cell r="D1637">
            <v>8.69</v>
          </cell>
        </row>
        <row r="1638">
          <cell r="A1638" t="str">
            <v>06.001.657-0</v>
          </cell>
          <cell r="B1638" t="str">
            <v>ASSENTAMENTO DE PECAS ESPECIAIS DE FºFº C/JUNTA ELASTICA, DIAM. DE 350MM</v>
          </cell>
          <cell r="C1638" t="str">
            <v>UN</v>
          </cell>
          <cell r="D1638">
            <v>9.7799999999999994</v>
          </cell>
        </row>
        <row r="1639">
          <cell r="A1639" t="str">
            <v>06.001.658-0</v>
          </cell>
          <cell r="B1639" t="str">
            <v>ASSENTAMENTO DE PECAS ESPECIAIS DE FºFº C/JUNTA ELASTICA, DIAM. DE 400MM</v>
          </cell>
          <cell r="C1639" t="str">
            <v>UN</v>
          </cell>
          <cell r="D1639">
            <v>10.86</v>
          </cell>
        </row>
        <row r="1640">
          <cell r="A1640" t="str">
            <v>06.001.659-0</v>
          </cell>
          <cell r="B1640" t="str">
            <v>ASSENTAMENTO DE PECAS ESPECIAIS DE FºFº C/JUNTA ELASTICA, DIAM. DE 450MM</v>
          </cell>
          <cell r="C1640" t="str">
            <v>UN</v>
          </cell>
          <cell r="D1640">
            <v>11.95</v>
          </cell>
        </row>
        <row r="1641">
          <cell r="A1641" t="str">
            <v>06.001.660-0</v>
          </cell>
          <cell r="B1641" t="str">
            <v>ASSENTAMENTO DE PECAS ESPECIAIS DE FºFº C/JUNTA ELASTICA, DIAM. DE 500MM</v>
          </cell>
          <cell r="C1641" t="str">
            <v>UN</v>
          </cell>
          <cell r="D1641">
            <v>13.04</v>
          </cell>
        </row>
        <row r="1642">
          <cell r="A1642" t="str">
            <v>06.001.661-0</v>
          </cell>
          <cell r="B1642" t="str">
            <v>ASSENTAMENTO DE PECAS ESPECIAIS DE FºFº C/JUNTA ELASTICA, DIAM. DE 600MM</v>
          </cell>
          <cell r="C1642" t="str">
            <v>UN</v>
          </cell>
          <cell r="D1642">
            <v>14.12</v>
          </cell>
        </row>
        <row r="1643">
          <cell r="A1643" t="str">
            <v>06.001.670-0</v>
          </cell>
          <cell r="B1643" t="str">
            <v>ASSENTAMENTO DE PECAS DE FºFº C/JUNTA MEC. OU FLANGEADA, DIAM. DE 50MM</v>
          </cell>
          <cell r="C1643" t="str">
            <v>UN</v>
          </cell>
          <cell r="D1643">
            <v>5.43</v>
          </cell>
        </row>
        <row r="1644">
          <cell r="A1644" t="str">
            <v>06.001.671-0</v>
          </cell>
          <cell r="B1644" t="str">
            <v>ASSENTAMENTO DE PECAS DE FºFº C/JUNTA MEC. OU FLANGEADA, DIAM. DE 75MM</v>
          </cell>
          <cell r="C1644" t="str">
            <v>UN</v>
          </cell>
          <cell r="D1644">
            <v>8.0399999999999991</v>
          </cell>
        </row>
        <row r="1645">
          <cell r="A1645" t="str">
            <v>06.001.672-0</v>
          </cell>
          <cell r="B1645" t="str">
            <v>ASSENTAMENTO DE PECAS DE FºFº C/JUNTA MEC. OU FLANGEADA, DIAM. DE 100MM</v>
          </cell>
          <cell r="C1645" t="str">
            <v>UN</v>
          </cell>
          <cell r="D1645">
            <v>10.54</v>
          </cell>
        </row>
        <row r="1646">
          <cell r="A1646" t="str">
            <v>06.001.673-0</v>
          </cell>
          <cell r="B1646" t="str">
            <v>ASSENTAMENTO DE PECAS DE FºFº C/JUNTA MEC. OU FLANGEADA, DIAM. DE 150MM</v>
          </cell>
          <cell r="C1646" t="str">
            <v>UN</v>
          </cell>
          <cell r="D1646">
            <v>15.64</v>
          </cell>
        </row>
        <row r="1647">
          <cell r="A1647" t="str">
            <v>06.001.674-0</v>
          </cell>
          <cell r="B1647" t="str">
            <v>ASSENTAMENTO DE PECAS DE FºFº C/JUNTA MEC. OU FLANGEADA, DIAM. DE 200MM</v>
          </cell>
          <cell r="C1647" t="str">
            <v>UN</v>
          </cell>
          <cell r="D1647">
            <v>20.32</v>
          </cell>
        </row>
        <row r="1648">
          <cell r="A1648" t="str">
            <v>06.001.675-0</v>
          </cell>
          <cell r="B1648" t="str">
            <v>ASSENTAMENTO DE PECAS DE FºFº C/JUNTA MEC. OU FLANGEADA, DIAM. DE 250MM</v>
          </cell>
          <cell r="C1648" t="str">
            <v>UN</v>
          </cell>
          <cell r="D1648">
            <v>24.88</v>
          </cell>
        </row>
        <row r="1649">
          <cell r="A1649" t="str">
            <v>06.001.676-0</v>
          </cell>
          <cell r="B1649" t="str">
            <v>ASSENTAMENTO DE PECAS DE FºFº C/JUNTA MEC. OU FLANGEADA, DIAM. DE 300MM</v>
          </cell>
          <cell r="C1649" t="str">
            <v>UN</v>
          </cell>
          <cell r="D1649">
            <v>29.23</v>
          </cell>
        </row>
        <row r="1650">
          <cell r="A1650" t="str">
            <v>06.001.677-0</v>
          </cell>
          <cell r="B1650" t="str">
            <v>ASSENTAMENTO DE PECAS DE FºFº C/JUNTA MEC. OU FLANGEADA, DIAM. DE 350MM</v>
          </cell>
          <cell r="C1650" t="str">
            <v>UN</v>
          </cell>
          <cell r="D1650">
            <v>33.25</v>
          </cell>
        </row>
        <row r="1651">
          <cell r="A1651" t="str">
            <v>06.001.678-0</v>
          </cell>
          <cell r="B1651" t="str">
            <v>ASSENTAMENTO DE PECAS DE FºFº C/JUNTA MEC. OU FLANGEADA, DIAM. DE 400MM</v>
          </cell>
          <cell r="C1651" t="str">
            <v>UN</v>
          </cell>
          <cell r="D1651">
            <v>37.049999999999997</v>
          </cell>
        </row>
        <row r="1652">
          <cell r="A1652" t="str">
            <v>06.001.679-0</v>
          </cell>
          <cell r="B1652" t="str">
            <v>ASSENTAMENTO DE PECAS DE FºFº C/JUNTA MEC. OU FLANGEADA, DIAM. DE 450MM</v>
          </cell>
          <cell r="C1652" t="str">
            <v>UN</v>
          </cell>
          <cell r="D1652">
            <v>40.75</v>
          </cell>
        </row>
        <row r="1653">
          <cell r="A1653" t="str">
            <v>06.001.680-0</v>
          </cell>
          <cell r="B1653" t="str">
            <v>ASSENTAMENTO DE PECAS DE FºFº C/JUNTA MEC. OU FLANGEADA, DIAM. DE 500MM</v>
          </cell>
          <cell r="C1653" t="str">
            <v>UN</v>
          </cell>
          <cell r="D1653">
            <v>44.12</v>
          </cell>
        </row>
        <row r="1654">
          <cell r="A1654" t="str">
            <v>06.001.681-0</v>
          </cell>
          <cell r="B1654" t="str">
            <v>ASSENTAMENTO DE PECAS DE FºFº C/JUNTA MEC. OU FLANGEADA, DIAM. DE 600MM</v>
          </cell>
          <cell r="C1654" t="str">
            <v>UN</v>
          </cell>
          <cell r="D1654">
            <v>50.31</v>
          </cell>
        </row>
        <row r="1655">
          <cell r="A1655" t="str">
            <v>06.001.682-0</v>
          </cell>
          <cell r="B1655" t="str">
            <v>ASSENTAMENTO DE PECAS DE FºFº C/JUNTA MEC. OU FLANGEADA, DIAM. DE 700MM</v>
          </cell>
          <cell r="C1655" t="str">
            <v>UN</v>
          </cell>
          <cell r="D1655">
            <v>55.53</v>
          </cell>
        </row>
        <row r="1656">
          <cell r="A1656" t="str">
            <v>06.001.683-0</v>
          </cell>
          <cell r="B1656" t="str">
            <v>ASSENTAMENTO DE PECAS DE FºFº C/JUNTA MEC. OU FLANGEADA, DIAM. DE 800MM</v>
          </cell>
          <cell r="C1656" t="str">
            <v>UN</v>
          </cell>
          <cell r="D1656">
            <v>58.03</v>
          </cell>
        </row>
        <row r="1657">
          <cell r="A1657" t="str">
            <v>06.001.684-0</v>
          </cell>
          <cell r="B1657" t="str">
            <v>ASSENTAMENTO DE PECAS DE FºFº C/JUNTA MEC. OU FLANGEADA, DIAM. DE 900MM</v>
          </cell>
          <cell r="C1657" t="str">
            <v>UN</v>
          </cell>
          <cell r="D1657">
            <v>59.87</v>
          </cell>
        </row>
        <row r="1658">
          <cell r="A1658" t="str">
            <v>06.001.685-0</v>
          </cell>
          <cell r="B1658" t="str">
            <v>ASSENTAMENTO DE PECAS DE FºFº C/JUNTA MEC. OU FLANGEADA, DIAM. DE 1000MM</v>
          </cell>
          <cell r="C1658" t="str">
            <v>UN</v>
          </cell>
          <cell r="D1658">
            <v>65.739999999999995</v>
          </cell>
        </row>
        <row r="1659">
          <cell r="A1659" t="str">
            <v>06.001.686-0</v>
          </cell>
          <cell r="B1659" t="str">
            <v>ASSENTAMENTO DE PECAS DE FºFº C/JUNTA MEC. OU FLANGEADA, DIAM. DE 1200MM</v>
          </cell>
          <cell r="C1659" t="str">
            <v>UN</v>
          </cell>
          <cell r="D1659">
            <v>68.13</v>
          </cell>
        </row>
        <row r="1660">
          <cell r="A1660" t="str">
            <v>06.001.690-0</v>
          </cell>
          <cell r="B1660" t="str">
            <v>ASSENTAMENTO DE PECAS DE FºFº C/JUNTA DE CHUMBO, P/CHUMBADA,DIAM. DE 50MM</v>
          </cell>
          <cell r="C1660" t="str">
            <v>UN</v>
          </cell>
          <cell r="D1660">
            <v>16.079999999999998</v>
          </cell>
        </row>
        <row r="1661">
          <cell r="A1661" t="str">
            <v>06.001.691-0</v>
          </cell>
          <cell r="B1661" t="str">
            <v>ASSENTAMENTO DE PECAS FºFº C/JUNTA DE CHUMBO, P/CHUMBADA, DIAM. 75MM</v>
          </cell>
          <cell r="C1661" t="str">
            <v>UN</v>
          </cell>
          <cell r="D1661">
            <v>23.59</v>
          </cell>
        </row>
        <row r="1662">
          <cell r="A1662" t="str">
            <v>06.001.692-0</v>
          </cell>
          <cell r="B1662" t="str">
            <v>ASSENTAMENTO DE PECAS DE FºFº C/JUNTA DE CHUMBO, P/CHUMBADA,DIAM. DE 100MM</v>
          </cell>
          <cell r="C1662" t="str">
            <v>UN</v>
          </cell>
          <cell r="D1662">
            <v>31.17</v>
          </cell>
        </row>
        <row r="1663">
          <cell r="A1663" t="str">
            <v>06.001.693-0</v>
          </cell>
          <cell r="B1663" t="str">
            <v>ASSENTAMENTO DE PECAS DE FºFº C/JUNTA DE CHUMBO, P/CHUMBADA,DIAM. DE 150MM</v>
          </cell>
          <cell r="C1663" t="str">
            <v>UN</v>
          </cell>
          <cell r="D1663">
            <v>46.24</v>
          </cell>
        </row>
        <row r="1664">
          <cell r="A1664" t="str">
            <v>06.001.694-0</v>
          </cell>
          <cell r="B1664" t="str">
            <v>ASSENTAMENTO DE PECAS DE FºFº C/JUNTA DE CHUMBO, P/CHUMBADA,DIAM. DE 200MM</v>
          </cell>
          <cell r="C1664" t="str">
            <v>UN</v>
          </cell>
          <cell r="D1664">
            <v>61.55</v>
          </cell>
        </row>
        <row r="1665">
          <cell r="A1665" t="str">
            <v>06.001.695-0</v>
          </cell>
          <cell r="B1665" t="str">
            <v>ASSENTAMENTO DE PECAS DE FºFº C/JUNTA DE CHUMBO, P/CHUMBADA,DIAM. DE 250MM</v>
          </cell>
          <cell r="C1665" t="str">
            <v>UN</v>
          </cell>
          <cell r="D1665">
            <v>76.63</v>
          </cell>
        </row>
        <row r="1666">
          <cell r="A1666" t="str">
            <v>06.001.696-0</v>
          </cell>
          <cell r="B1666" t="str">
            <v>ASSENTAMENTO DE PECAS DE FºFº C/JUNTA DE CHUMBO, P/CHUMBADA,DIAM. DE 300MM</v>
          </cell>
          <cell r="C1666" t="str">
            <v>UN</v>
          </cell>
          <cell r="D1666">
            <v>91.73</v>
          </cell>
        </row>
        <row r="1667">
          <cell r="A1667" t="str">
            <v>06.001.697-0</v>
          </cell>
          <cell r="B1667" t="str">
            <v>ASSENTAMENTO DE PECAS DE FºFº C/JUNTA DE CHUMBO, P/CHUMBADA,DIAM. DE 400MM</v>
          </cell>
          <cell r="C1667" t="str">
            <v>UN</v>
          </cell>
          <cell r="D1667">
            <v>122.61</v>
          </cell>
        </row>
        <row r="1668">
          <cell r="A1668" t="str">
            <v>06.001.698-0</v>
          </cell>
          <cell r="B1668" t="str">
            <v>ASSENTAMENTO DE PECAS DE FºFº C/JUNTA DE CHUMBO, P/CHUMBADA,DIAM. DE 500MM</v>
          </cell>
          <cell r="C1668" t="str">
            <v>UN</v>
          </cell>
          <cell r="D1668">
            <v>150.66</v>
          </cell>
        </row>
        <row r="1669">
          <cell r="A1669" t="str">
            <v>06.001.699-0</v>
          </cell>
          <cell r="B1669" t="str">
            <v>ASSENTAMENTO DE PECAS DE FºFº C/JUNTA DE CHUMBO, P/CHUMBADA,DIAM. DE 600MM</v>
          </cell>
          <cell r="C1669" t="str">
            <v>UN</v>
          </cell>
          <cell r="D1669">
            <v>180.42</v>
          </cell>
        </row>
        <row r="1670">
          <cell r="A1670" t="str">
            <v>06.001.700-0</v>
          </cell>
          <cell r="B1670" t="str">
            <v>ASSENTAMENTO DE PECAS DE FºFº C/JUNTA DE CHUMBO, P/CHUMBADA,DIAM. DE 700MM</v>
          </cell>
          <cell r="C1670" t="str">
            <v>UN</v>
          </cell>
          <cell r="D1670">
            <v>209.05</v>
          </cell>
        </row>
        <row r="1671">
          <cell r="A1671" t="str">
            <v>06.001.999-0</v>
          </cell>
          <cell r="B1671" t="str">
            <v>FAMILIA 06.001TUBOS DE CONCRETO</v>
          </cell>
          <cell r="C1671">
            <v>0</v>
          </cell>
          <cell r="D1671">
            <v>2349</v>
          </cell>
        </row>
        <row r="1672">
          <cell r="A1672" t="str">
            <v>06.002.010-0</v>
          </cell>
          <cell r="B1672" t="str">
            <v>TUBO DE CONCR. ARMADO, CLASSE A-2, C/JUNTA ELASTICA, P/ESGOTO, DIAM. DE 400MM. FORN. E ASSENT.</v>
          </cell>
          <cell r="C1672" t="str">
            <v>M</v>
          </cell>
          <cell r="D1672">
            <v>101.71</v>
          </cell>
        </row>
        <row r="1673">
          <cell r="A1673" t="str">
            <v>06.002.011-0</v>
          </cell>
          <cell r="B1673" t="str">
            <v>TUBO DE CONCR. ARMADO, CLASSE A-2, C/JUNTA ELASTICA, P/ESGOTO, DIAM. DE 500MM. FORN. E ASSENT.</v>
          </cell>
          <cell r="C1673" t="str">
            <v>M</v>
          </cell>
          <cell r="D1673">
            <v>118.5</v>
          </cell>
        </row>
        <row r="1674">
          <cell r="A1674" t="str">
            <v>06.002.012-0</v>
          </cell>
          <cell r="B1674" t="str">
            <v>TUBO DE CONCR. ARMADO, CLASSE A-2, C/JUNTA ELASTICA, P/ESGOTO, DIAM. DE 600MM. FORN. E ASSENT.</v>
          </cell>
          <cell r="C1674" t="str">
            <v>M</v>
          </cell>
          <cell r="D1674">
            <v>143.36000000000001</v>
          </cell>
        </row>
        <row r="1675">
          <cell r="A1675" t="str">
            <v>06.002.013-0</v>
          </cell>
          <cell r="B1675" t="str">
            <v>TUBO DE CONCR. ARMADO, CLASSE A-2, C/JUNTA ELASTICA, P/ESGOTO, DIAM. DE 700MM. FORN. E ASSENT.</v>
          </cell>
          <cell r="C1675" t="str">
            <v>M</v>
          </cell>
          <cell r="D1675">
            <v>175.71</v>
          </cell>
        </row>
        <row r="1676">
          <cell r="A1676" t="str">
            <v>06.002.014-0</v>
          </cell>
          <cell r="B1676" t="str">
            <v>TUBO DE CONCR. ARMADO, CLASSE A-2, C/JUNTA ELASTICA, P/ESGOTO, DIAM. DE 800MM. FORN. E ASSENT.</v>
          </cell>
          <cell r="C1676" t="str">
            <v>M</v>
          </cell>
          <cell r="D1676">
            <v>237.25</v>
          </cell>
        </row>
        <row r="1677">
          <cell r="A1677" t="str">
            <v>06.002.015-0</v>
          </cell>
          <cell r="B1677" t="str">
            <v>TUBO DE CONCR. ARMADO, CLASSE A-2, C/JUNTA ELASTICA, P/ESGOTO, DIAM. DE 900MM. FORN. E ASSENT.</v>
          </cell>
          <cell r="C1677" t="str">
            <v>M</v>
          </cell>
          <cell r="D1677">
            <v>311.55</v>
          </cell>
        </row>
        <row r="1678">
          <cell r="A1678" t="str">
            <v>06.002.016-0</v>
          </cell>
          <cell r="B1678" t="str">
            <v>TUBO DE CONCR. ARMADO, CLASSE A-2, C/JUNTA ELASTICA, P/ESGOTO, DIAM. DE 1000MM. FORN. E ASSENT.</v>
          </cell>
          <cell r="C1678" t="str">
            <v>M</v>
          </cell>
          <cell r="D1678">
            <v>355.2</v>
          </cell>
        </row>
        <row r="1679">
          <cell r="A1679" t="str">
            <v>06.002.017-0</v>
          </cell>
          <cell r="B1679" t="str">
            <v>TUBO DE CONCR. ARMADO, CLASSE A-2, C/JUNTA ELASTICA, P/ESGOTO, DIAM. DE 1200MM. FORN. E ASSENT.</v>
          </cell>
          <cell r="C1679" t="str">
            <v>M</v>
          </cell>
          <cell r="D1679">
            <v>439.9</v>
          </cell>
        </row>
        <row r="1680">
          <cell r="A1680" t="str">
            <v>06.002.018-0</v>
          </cell>
          <cell r="B1680" t="str">
            <v>TUBO DE CONCR. ARMADO, CLASSE A-2, C/JUNTA ELASTICA, P/ESGOTO, DIAM. DE 1500MM. FORN. E ASSENT.</v>
          </cell>
          <cell r="C1680" t="str">
            <v>M</v>
          </cell>
          <cell r="D1680">
            <v>673.42</v>
          </cell>
        </row>
        <row r="1681">
          <cell r="A1681" t="str">
            <v>06.002.999-0</v>
          </cell>
          <cell r="B1681" t="str">
            <v>INDICE DA FAMILIA</v>
          </cell>
          <cell r="C1681">
            <v>0</v>
          </cell>
          <cell r="D1681">
            <v>1955</v>
          </cell>
        </row>
        <row r="1682">
          <cell r="A1682" t="str">
            <v>06.003.010-0</v>
          </cell>
          <cell r="B1682" t="str">
            <v>CALHA DE MEIO-TUBO CIRC. DE CONCR. VIBRADO, DIAM. INT. DE 300MM. FORN. E ASSENT.</v>
          </cell>
          <cell r="C1682" t="str">
            <v>M</v>
          </cell>
          <cell r="D1682">
            <v>14.83</v>
          </cell>
        </row>
        <row r="1683">
          <cell r="A1683" t="str">
            <v>06.003.011-0</v>
          </cell>
          <cell r="B1683" t="str">
            <v>CALHA DE MEIO-TUBO CIRC. DE CONCR. VIBRADO, DIAM. INT. DE 400MM. FORN. E ASSENT.</v>
          </cell>
          <cell r="C1683" t="str">
            <v>M</v>
          </cell>
          <cell r="D1683">
            <v>20.079999999999998</v>
          </cell>
        </row>
        <row r="1684">
          <cell r="A1684" t="str">
            <v>06.003.012-0</v>
          </cell>
          <cell r="B1684" t="str">
            <v>CALHA DE MEIO-TUBO CIRC. DE CONCR. VIBRADO, DIAM. INT. DE 500MM. FORN. E ASSENT.</v>
          </cell>
          <cell r="C1684" t="str">
            <v>M</v>
          </cell>
          <cell r="D1684">
            <v>32.29</v>
          </cell>
        </row>
        <row r="1685">
          <cell r="A1685" t="str">
            <v>06.003.013-0</v>
          </cell>
          <cell r="B1685" t="str">
            <v>CALHA DE MEIO-TUBO CIRC. DE CONCR. VIBRADO, DIAM. INT. DE 600MM. FORN. E ASSENT.</v>
          </cell>
          <cell r="C1685" t="str">
            <v>M</v>
          </cell>
          <cell r="D1685">
            <v>48.62</v>
          </cell>
        </row>
        <row r="1686">
          <cell r="A1686" t="str">
            <v>06.003.015-0</v>
          </cell>
          <cell r="B1686" t="str">
            <v>CALHA DE MEIO-TUBO CIRC. DE CONCR. VIBRADO, DIAM. INT. DE 800MM. FORN. E ASSENT.</v>
          </cell>
          <cell r="C1686" t="str">
            <v>M</v>
          </cell>
          <cell r="D1686">
            <v>124.6</v>
          </cell>
        </row>
        <row r="1687">
          <cell r="A1687" t="str">
            <v>06.003.017-0</v>
          </cell>
          <cell r="B1687" t="str">
            <v>CALHA DE MEIO-TUBO CIRC. DE CONCR. VIBRADO, DIAM. INT. DE 1000MM. FORN. E ASSENT.</v>
          </cell>
          <cell r="C1687" t="str">
            <v>M</v>
          </cell>
          <cell r="D1687">
            <v>175.56</v>
          </cell>
        </row>
        <row r="1688">
          <cell r="A1688" t="str">
            <v>06.003.050-0</v>
          </cell>
          <cell r="B1688" t="str">
            <v>TUBO DE CONCR. SIMPLES, CLASSE C-1, P/AGUAS PLUVIAIS, DIAM.DE 200MM. FORN. E ASSENT.</v>
          </cell>
          <cell r="C1688" t="str">
            <v>M</v>
          </cell>
          <cell r="D1688">
            <v>18.59</v>
          </cell>
        </row>
        <row r="1689">
          <cell r="A1689" t="str">
            <v>06.003.051-0</v>
          </cell>
          <cell r="B1689" t="str">
            <v>TUBO DE CONCR. SIMPLES, CLASSE C-1, P/AGUAS PLUVIAIS, DIAM.DE 250MM. FORN. E ASSENT.</v>
          </cell>
          <cell r="C1689" t="str">
            <v>M</v>
          </cell>
          <cell r="D1689">
            <v>20.63</v>
          </cell>
        </row>
        <row r="1690">
          <cell r="A1690" t="str">
            <v>06.003.053-0</v>
          </cell>
          <cell r="B1690" t="str">
            <v>TUBO DE CONCR. SIMPLES, CLASSE C-1, P/AGUAS PLUVIAIS, DIAM.DE 300MM. FORN. E ASSENT.</v>
          </cell>
          <cell r="C1690" t="str">
            <v>M</v>
          </cell>
          <cell r="D1690">
            <v>23.1</v>
          </cell>
        </row>
        <row r="1691">
          <cell r="A1691" t="str">
            <v>06.003.055-0</v>
          </cell>
          <cell r="B1691" t="str">
            <v>TUBO DE CONCR. SIMPLES, CLASSE C-1, P/AGUAS PLUVIAIS, DIAM.DE 400MM. FORN. E ASSENT.</v>
          </cell>
          <cell r="C1691" t="str">
            <v>M</v>
          </cell>
          <cell r="D1691">
            <v>33.18</v>
          </cell>
        </row>
        <row r="1692">
          <cell r="A1692" t="str">
            <v>06.003.057-0</v>
          </cell>
          <cell r="B1692" t="str">
            <v>TUBO DE CONCR. SIMPLES, CLASSE C-1, P/AGUAS PLUVIAIS, DIAM.DE 500MM. FORN. E ASSENT.</v>
          </cell>
          <cell r="C1692" t="str">
            <v>M</v>
          </cell>
          <cell r="D1692">
            <v>45.12</v>
          </cell>
        </row>
        <row r="1693">
          <cell r="A1693" t="str">
            <v>06.003.058-0</v>
          </cell>
          <cell r="B1693" t="str">
            <v>TUBO DE CONCR. SIMPLES, CLASSE C-1, P/AGUAS PLUVIAIS, DIAM.DE 600MM. FORN. E ASSENT.</v>
          </cell>
          <cell r="C1693" t="str">
            <v>M</v>
          </cell>
          <cell r="D1693">
            <v>57.15</v>
          </cell>
        </row>
        <row r="1694">
          <cell r="A1694" t="str">
            <v>06.003.999-0</v>
          </cell>
          <cell r="B1694" t="str">
            <v>FAMILIA 06.003CALHA CONC. VIBRADO TUBO CONC. CL-C-1</v>
          </cell>
          <cell r="C1694">
            <v>0</v>
          </cell>
          <cell r="D1694">
            <v>2061</v>
          </cell>
        </row>
        <row r="1695">
          <cell r="A1695" t="str">
            <v>06.004.030-0</v>
          </cell>
          <cell r="B1695" t="str">
            <v>TUBO DE CONCR. ARMADO, CLASSE CA-1, P/GALERIA DE AGUAS PLUVIAIS, DIAM. DE 400MM. FORN. E ASSENT.</v>
          </cell>
          <cell r="C1695" t="str">
            <v>M</v>
          </cell>
          <cell r="D1695">
            <v>43.87</v>
          </cell>
        </row>
        <row r="1696">
          <cell r="A1696" t="str">
            <v>06.004.031-0</v>
          </cell>
          <cell r="B1696" t="str">
            <v>TUBO DE CONCR. ARMADO, CLASSE CA-1, P/GALERIA DE AGUAS PLUVIAIS, DIAM. DE 500MM. FORN. E ASSENT.</v>
          </cell>
          <cell r="C1696" t="str">
            <v>M</v>
          </cell>
          <cell r="D1696">
            <v>58.61</v>
          </cell>
        </row>
        <row r="1697">
          <cell r="A1697" t="str">
            <v>06.004.032-0</v>
          </cell>
          <cell r="B1697" t="str">
            <v>TUBO DE CONCR. ARMADO, CLASSE CA-1, P/GALERIA DE AGUAS PLUVIAIS, DIAM. DE 600MM. FORN. E ASSENT.</v>
          </cell>
          <cell r="C1697" t="str">
            <v>M</v>
          </cell>
          <cell r="D1697">
            <v>70.95</v>
          </cell>
        </row>
        <row r="1698">
          <cell r="A1698" t="str">
            <v>06.004.033-0</v>
          </cell>
          <cell r="B1698" t="str">
            <v>TUBO DE CONCR. ARMADO, CLASSE CA-1, P/GALERIA DE AGUAS PLUVIAIS, DIAM. DE 700MM. FORN. E ASSENT.</v>
          </cell>
          <cell r="C1698" t="str">
            <v>M</v>
          </cell>
          <cell r="D1698">
            <v>100.03</v>
          </cell>
        </row>
        <row r="1699">
          <cell r="A1699" t="str">
            <v>06.004.034-0</v>
          </cell>
          <cell r="B1699" t="str">
            <v>TUBO DE CONCR. ARMADO, CLASSE CA-1, P/GALERIA DE AGUAS PLUVIAIS, DIAM. DE 800MM. FORN. E ASSENT.</v>
          </cell>
          <cell r="C1699" t="str">
            <v>M</v>
          </cell>
          <cell r="D1699">
            <v>116</v>
          </cell>
        </row>
        <row r="1700">
          <cell r="A1700" t="str">
            <v>06.004.035-0</v>
          </cell>
          <cell r="B1700" t="str">
            <v>TUBO DE CONCR. ARMADO, CLASSE CA-1, P/GALERIA DE AGUAS PLUVIAIS, DIAM. DE 900MM. FORN. E ASSENT.</v>
          </cell>
          <cell r="C1700" t="str">
            <v>M</v>
          </cell>
          <cell r="D1700">
            <v>149.19999999999999</v>
          </cell>
        </row>
        <row r="1701">
          <cell r="A1701" t="str">
            <v>06.004.036-0</v>
          </cell>
          <cell r="B1701" t="str">
            <v>TUBO DE CONCR. ARMADO, CLASSE CA-1, P/GALERIA DE AGUAS PLUVIAIS, DIAM. DE 1000MM. FORN. E ASSENT.</v>
          </cell>
          <cell r="C1701" t="str">
            <v>M</v>
          </cell>
          <cell r="D1701">
            <v>196.3</v>
          </cell>
        </row>
        <row r="1702">
          <cell r="A1702" t="str">
            <v>06.004.037-0</v>
          </cell>
          <cell r="B1702" t="str">
            <v>TUBO DE CONCR. ARMADO, CLASSE CA-1, P/GALERIA DE AGUAS PLUVIAIS, DIAM. DE 1100MM. FORN. E ASSENT.</v>
          </cell>
          <cell r="C1702" t="str">
            <v>M</v>
          </cell>
          <cell r="D1702">
            <v>243.79</v>
          </cell>
        </row>
        <row r="1703">
          <cell r="A1703" t="str">
            <v>06.004.038-0</v>
          </cell>
          <cell r="B1703" t="str">
            <v>TUBO DE CONCR. ARMADO, CLASSE CA-1, P/GALERIA DE AGUAS PLUVIAIS, DIAM. DE 1200MM. FORN. E ASSENT.</v>
          </cell>
          <cell r="C1703" t="str">
            <v>M</v>
          </cell>
          <cell r="D1703">
            <v>263.67</v>
          </cell>
        </row>
        <row r="1704">
          <cell r="A1704" t="str">
            <v>06.004.039-0</v>
          </cell>
          <cell r="B1704" t="str">
            <v>TUBO DE CONCR. ARMADO, CLASSE CA-1, P/GALERIA DE AGUAS PLUVIAIS, DIAM. DE 1500MM. FORN. E ASSENT.</v>
          </cell>
          <cell r="C1704" t="str">
            <v>M</v>
          </cell>
          <cell r="D1704">
            <v>405.15</v>
          </cell>
        </row>
        <row r="1705">
          <cell r="A1705" t="str">
            <v>06.004.040-0</v>
          </cell>
          <cell r="B1705" t="str">
            <v>TUBO DE CONCR. ARMADO, CLASSE CA-2, P/GALERIA DE AGUAS PLUVIAIS, DIAM. DE 400MM. FORN. E ASSENT.</v>
          </cell>
          <cell r="C1705" t="str">
            <v>M</v>
          </cell>
          <cell r="D1705">
            <v>52.32</v>
          </cell>
        </row>
        <row r="1706">
          <cell r="A1706" t="str">
            <v>06.004.041-0</v>
          </cell>
          <cell r="B1706" t="str">
            <v>TUBO DE CONCR. ARMADO, CLASSE CA-2, P/GALERIA DE AGUAS PLUVIAIS, DIAM. DE 500MM. FORN. E ASSENT.</v>
          </cell>
          <cell r="C1706" t="str">
            <v>M</v>
          </cell>
          <cell r="D1706">
            <v>78.47</v>
          </cell>
        </row>
        <row r="1707">
          <cell r="A1707" t="str">
            <v>06.004.042-0</v>
          </cell>
          <cell r="B1707" t="str">
            <v>TUBO DE CONCR. ARMADO, CLASSE CA-2, P/GALERIA DE AGUAS PLUVIAIS, DIAM. DE 600MM. FORN. E ASSENT.</v>
          </cell>
          <cell r="C1707" t="str">
            <v>M</v>
          </cell>
          <cell r="D1707">
            <v>91.37</v>
          </cell>
        </row>
        <row r="1708">
          <cell r="A1708" t="str">
            <v>06.004.043-0</v>
          </cell>
          <cell r="B1708" t="str">
            <v>TUBO DE CONCR. ARMADO, CLASSE CA-2, P/GALERIA DE AGUAS PLUVIAIS, DIAM. DE 700MM. FORN. E ASSENT.</v>
          </cell>
          <cell r="C1708" t="str">
            <v>M</v>
          </cell>
          <cell r="D1708">
            <v>116.97</v>
          </cell>
        </row>
        <row r="1709">
          <cell r="A1709" t="str">
            <v>06.004.044-0</v>
          </cell>
          <cell r="B1709" t="str">
            <v>TUBO DE CONCR. ARMADO, CLASSE CA-2, P/GALERIA DE AGUAS PLUVIAIS, DIAM. DE 800MM. FORN. E ASSENT.</v>
          </cell>
          <cell r="C1709" t="str">
            <v>M</v>
          </cell>
          <cell r="D1709">
            <v>143.41</v>
          </cell>
        </row>
        <row r="1710">
          <cell r="A1710" t="str">
            <v>06.004.045-0</v>
          </cell>
          <cell r="B1710" t="str">
            <v>TUBO DE CONCR. ARMADO, CLASSE CA-2, P/GALERIA DE AGUAS PLUVIAIS, DIAM. DE 900MM. FORN. E ASSENT.</v>
          </cell>
          <cell r="C1710" t="str">
            <v>M</v>
          </cell>
          <cell r="D1710">
            <v>179.99</v>
          </cell>
        </row>
        <row r="1711">
          <cell r="A1711" t="str">
            <v>06.004.046-0</v>
          </cell>
          <cell r="B1711" t="str">
            <v>TUBO DE CONCR. ARMADO, CLASSE CA-2, P/GALERIA DE AGUAS PLUVIAIS, DIAM. DE 1000MM. FORN. E ASSENT.</v>
          </cell>
          <cell r="C1711" t="str">
            <v>M</v>
          </cell>
          <cell r="D1711">
            <v>233.25</v>
          </cell>
        </row>
        <row r="1712">
          <cell r="A1712" t="str">
            <v>06.004.047-0</v>
          </cell>
          <cell r="B1712" t="str">
            <v>TUBO DE CONCR. ARMADO, CLASSE CA-2, P/GALERIA DE AGUAS PLUVIAIS, DIAM. DE 1100MM. FORN. E ASSENT.</v>
          </cell>
          <cell r="C1712" t="str">
            <v>M</v>
          </cell>
          <cell r="D1712">
            <v>265.79000000000002</v>
          </cell>
        </row>
        <row r="1713">
          <cell r="A1713" t="str">
            <v>06.004.048-0</v>
          </cell>
          <cell r="B1713" t="str">
            <v>TUBO DE CONCR. ARMADO, CLASSE CA-2, P/GALERIA DE AGUAS PLUVIAIS, DIAM. DE 1200MM. FORN. E ASSENT.</v>
          </cell>
          <cell r="C1713" t="str">
            <v>M</v>
          </cell>
          <cell r="D1713">
            <v>316.04000000000002</v>
          </cell>
        </row>
        <row r="1714">
          <cell r="A1714" t="str">
            <v>06.004.049-0</v>
          </cell>
          <cell r="B1714" t="str">
            <v>TUBO DE CONCR. ARMADO, CLASSE CA-2, P/GALERIA DE AGUAS PLUVIAIS, DIAM. DE 1500MM. FORN. E ASSENT.</v>
          </cell>
          <cell r="C1714" t="str">
            <v>M</v>
          </cell>
          <cell r="D1714">
            <v>456.15</v>
          </cell>
        </row>
        <row r="1715">
          <cell r="A1715" t="str">
            <v>06.004.050-0</v>
          </cell>
          <cell r="B1715" t="str">
            <v>TUBO DE CONCR. ARMADO, CLASSE A-3, P/GALERIA DE AGUAS PLUVIAIS, DIAM. DE 400MM. FORN. E ASSENT.</v>
          </cell>
          <cell r="C1715" t="str">
            <v>M</v>
          </cell>
          <cell r="D1715">
            <v>77.180000000000007</v>
          </cell>
        </row>
        <row r="1716">
          <cell r="A1716" t="str">
            <v>06.004.051-0</v>
          </cell>
          <cell r="B1716" t="str">
            <v>TUBO DE CONCR. ARMADO, CLASSE A-3, P/GALERIA DE AGUAS PLUVIAIS, DIAM. DE 500MM. FORN. E ASSENT.</v>
          </cell>
          <cell r="C1716" t="str">
            <v>M</v>
          </cell>
          <cell r="D1716">
            <v>99.47</v>
          </cell>
        </row>
        <row r="1717">
          <cell r="A1717" t="str">
            <v>06.004.052-0</v>
          </cell>
          <cell r="B1717" t="str">
            <v>TUBO DE CONCR. ARMADO, CLASSE A-3, P/GALERIA DE AGUAS PLUVIAIS, DIAM. DE 600MM. FORN. E ASSENT.</v>
          </cell>
          <cell r="C1717" t="str">
            <v>M</v>
          </cell>
          <cell r="D1717">
            <v>118.95</v>
          </cell>
        </row>
        <row r="1718">
          <cell r="A1718" t="str">
            <v>06.004.053-0</v>
          </cell>
          <cell r="B1718" t="str">
            <v>TUBO DE CONCR. ARMADO, CLASSE A-3, P/GALERIA DE AGUAS PLUVIAIS, DIAM. DE 700MM. FORN. E ASSENT.</v>
          </cell>
          <cell r="C1718" t="str">
            <v>M</v>
          </cell>
          <cell r="D1718">
            <v>133.52000000000001</v>
          </cell>
        </row>
        <row r="1719">
          <cell r="A1719" t="str">
            <v>06.004.054-0</v>
          </cell>
          <cell r="B1719" t="str">
            <v>TUBO DE CONCR. ARMADO, CLASSE A-3, P/GALERIA DE AGUAS PLUVIAIS, DIAM. DE 800MM. FORN. E ASSENT.</v>
          </cell>
          <cell r="C1719" t="str">
            <v>M</v>
          </cell>
          <cell r="D1719">
            <v>154.16</v>
          </cell>
        </row>
        <row r="1720">
          <cell r="A1720" t="str">
            <v>06.004.055-0</v>
          </cell>
          <cell r="B1720" t="str">
            <v>TUBO DE CONCR. ARMADO, CLASSE A-3, P/GALERIA DE AGUAS PLUVIAIS, DIAM. DE 900MM. FORN. E ASSENT.</v>
          </cell>
          <cell r="C1720" t="str">
            <v>M</v>
          </cell>
          <cell r="D1720">
            <v>229.99</v>
          </cell>
        </row>
        <row r="1721">
          <cell r="A1721" t="str">
            <v>06.004.056-0</v>
          </cell>
          <cell r="B1721" t="str">
            <v>TUBO DE CONCR. ARMADO, CLASSE A-3, P/GALERIA DE AGUAS PLUVIAIS, DIAM. DE 1000MM. FORN. E ASSENT.</v>
          </cell>
          <cell r="C1721" t="str">
            <v>M</v>
          </cell>
          <cell r="D1721">
            <v>284.25</v>
          </cell>
        </row>
        <row r="1722">
          <cell r="A1722" t="str">
            <v>06.004.057-0</v>
          </cell>
          <cell r="B1722" t="str">
            <v>TUBO DE CONCR. ARMADO, CLASSE A-3, P/GALERIA DE AGUAS PLUVIAIS, DIAM. DE 1100MM. FORN. E ASSENT.</v>
          </cell>
          <cell r="C1722" t="str">
            <v>M</v>
          </cell>
          <cell r="D1722">
            <v>360.79</v>
          </cell>
        </row>
        <row r="1723">
          <cell r="A1723" t="str">
            <v>06.004.058-0</v>
          </cell>
          <cell r="B1723" t="str">
            <v>TUBO DE CONCR. ARMADO, CLASSE A-3, P/GALERIA DE AGUAS PLUVIAIS, DIAM. DE 1200MM. FORN. E ASSENT.</v>
          </cell>
          <cell r="C1723" t="str">
            <v>M</v>
          </cell>
          <cell r="D1723">
            <v>382.67</v>
          </cell>
        </row>
        <row r="1724">
          <cell r="A1724" t="str">
            <v>06.004.059-0</v>
          </cell>
          <cell r="B1724" t="str">
            <v>TUBO DE CONCR. ARMADO, CLASSE A-3, P/GALERIA DE AGUAS PLUVIAIS, DIAM. DE 1500MM. FORN. E ASSENT.</v>
          </cell>
          <cell r="C1724" t="str">
            <v>M</v>
          </cell>
          <cell r="D1724">
            <v>526.15</v>
          </cell>
        </row>
        <row r="1725">
          <cell r="A1725" t="str">
            <v>06.004.999-0</v>
          </cell>
          <cell r="B1725" t="str">
            <v>FAMILIA 06.004TUBOS CONCRETO AGUAS PLUVIAIS ESGOTO SANITARIO</v>
          </cell>
          <cell r="C1725">
            <v>0</v>
          </cell>
          <cell r="D1725">
            <v>2070</v>
          </cell>
        </row>
        <row r="1726">
          <cell r="A1726" t="str">
            <v>06.005.030-0</v>
          </cell>
          <cell r="B1726" t="str">
            <v>TUBO CERAM. VIDRADO, PADRAO CEDAE, P/ESGOTO, ATERRO E SOCA,DIAM. DE 100MM. FORN. E ASSENT.</v>
          </cell>
          <cell r="C1726" t="str">
            <v>M</v>
          </cell>
          <cell r="D1726">
            <v>11.79</v>
          </cell>
        </row>
        <row r="1727">
          <cell r="A1727" t="str">
            <v>06.005.035-0</v>
          </cell>
          <cell r="B1727" t="str">
            <v>TUBO CERAM. VIDRADO, PADRAO CEDAE, P/ESGOTO, ATERRO E SOCA,DIAM. DE 150MM. FORN. E ASSENT.</v>
          </cell>
          <cell r="C1727" t="str">
            <v>M</v>
          </cell>
          <cell r="D1727">
            <v>15.52</v>
          </cell>
        </row>
        <row r="1728">
          <cell r="A1728" t="str">
            <v>06.005.040-0</v>
          </cell>
          <cell r="B1728" t="str">
            <v>TUBO CERAM. VIDRADO, PADRAO CEDAE, P/ESGOTO, ATERRO E SOCA,DIAM. DE 200MM. FORN. E ASSENT.</v>
          </cell>
          <cell r="C1728" t="str">
            <v>M</v>
          </cell>
          <cell r="D1728">
            <v>22.49</v>
          </cell>
        </row>
        <row r="1729">
          <cell r="A1729" t="str">
            <v>06.005.045-0</v>
          </cell>
          <cell r="B1729" t="str">
            <v>TUBO CERAM. VIDRADO, PADRAO CEDAE, P/ESGOTO, ATERRO E SOCA,DIAM. DE 250MM. FORN. E ASSENT.</v>
          </cell>
          <cell r="C1729" t="str">
            <v>M</v>
          </cell>
          <cell r="D1729">
            <v>35.909999999999997</v>
          </cell>
        </row>
        <row r="1730">
          <cell r="A1730" t="str">
            <v>06.005.050-0</v>
          </cell>
          <cell r="B1730" t="str">
            <v>TUBO CERAM. VIDRADO, PADRAO CEDAE, P/ESGOTO, ATERRO E SOCA,DIAM. DE 300MM. FORN. E ASSENT.</v>
          </cell>
          <cell r="C1730" t="str">
            <v>M</v>
          </cell>
          <cell r="D1730">
            <v>46.43</v>
          </cell>
        </row>
        <row r="1731">
          <cell r="A1731" t="str">
            <v>06.005.080-0</v>
          </cell>
          <cell r="B1731" t="str">
            <v>TUBO CERAM. P/AGUAS PLUVIAIS, DIAM. DE 100MM. FORN. E ASSENT.</v>
          </cell>
          <cell r="C1731" t="str">
            <v>M</v>
          </cell>
          <cell r="D1731">
            <v>11.51</v>
          </cell>
        </row>
        <row r="1732">
          <cell r="A1732" t="str">
            <v>06.005.085-0</v>
          </cell>
          <cell r="B1732" t="str">
            <v>TUBO CERAM. P/AGUAS PLUVIAIS, DIAM. DE 150MM. FORN. E ASSENT.</v>
          </cell>
          <cell r="C1732" t="str">
            <v>M</v>
          </cell>
          <cell r="D1732">
            <v>15.12</v>
          </cell>
        </row>
        <row r="1733">
          <cell r="A1733" t="str">
            <v>06.005.090-0</v>
          </cell>
          <cell r="B1733" t="str">
            <v>TUBO CERAM. P/AGUAS PLUVIAIS, DIAM. DE 250MM. FORN. E ASSENT.</v>
          </cell>
          <cell r="C1733" t="str">
            <v>M</v>
          </cell>
          <cell r="D1733">
            <v>34.67</v>
          </cell>
        </row>
        <row r="1734">
          <cell r="A1734" t="str">
            <v>06.005.999-0</v>
          </cell>
          <cell r="B1734" t="str">
            <v>FAMILIA 06.005MANILHAS CERAMICAS E CONEXOES</v>
          </cell>
          <cell r="C1734">
            <v>0</v>
          </cell>
          <cell r="D1734">
            <v>2192</v>
          </cell>
        </row>
        <row r="1735">
          <cell r="A1735" t="str">
            <v>06.006.010-0</v>
          </cell>
          <cell r="B1735" t="str">
            <v>CAIXA DE VISITA, EXECUTADA C/CONEXOES CERAM., DIAM. DE 150MM, PADRAO CEDAE, C/PROF. ATE 1,00M. FORN. E ASSENT.</v>
          </cell>
          <cell r="C1735" t="str">
            <v>UN</v>
          </cell>
          <cell r="D1735">
            <v>85.51</v>
          </cell>
        </row>
        <row r="1736">
          <cell r="A1736" t="str">
            <v>06.006.011-0</v>
          </cell>
          <cell r="B1736" t="str">
            <v>ADICIONAL DE PROF. EXCED. A 1,00M, REFERENTE AO ITEM 06.006.010</v>
          </cell>
          <cell r="C1736" t="str">
            <v>M</v>
          </cell>
          <cell r="D1736">
            <v>14.58</v>
          </cell>
        </row>
        <row r="1737">
          <cell r="A1737" t="str">
            <v>06.006.015-0</v>
          </cell>
          <cell r="B1737" t="str">
            <v>CAIXA DE VISITA, EXECUTADA C/CONEXOES CERAM., DIAM. DE 100MM, PADRAO CEDAE, C/PROF. ATE 1,00M</v>
          </cell>
          <cell r="C1737" t="str">
            <v>UN</v>
          </cell>
          <cell r="D1737">
            <v>50.61</v>
          </cell>
        </row>
        <row r="1738">
          <cell r="A1738" t="str">
            <v>06.006.016-0</v>
          </cell>
          <cell r="B1738" t="str">
            <v>ADICIONAL DE PROF. EXCED. A 1,00M, REFERENTE AO ITEM 06.006.015</v>
          </cell>
          <cell r="C1738" t="str">
            <v>M</v>
          </cell>
          <cell r="D1738">
            <v>9.84</v>
          </cell>
        </row>
        <row r="1739">
          <cell r="A1739" t="str">
            <v>06.006.020-0</v>
          </cell>
          <cell r="B1739" t="str">
            <v>CAIXA DE INSPECAO, EXECUTADA C/CONEXOES CERAM., DIAM. DE 100MM, PADRAO CEDAE</v>
          </cell>
          <cell r="C1739" t="str">
            <v>UN</v>
          </cell>
          <cell r="D1739">
            <v>33.770000000000003</v>
          </cell>
        </row>
        <row r="1740">
          <cell r="A1740" t="str">
            <v>06.006.030-0</v>
          </cell>
          <cell r="B1740" t="str">
            <v>TUBO DE QUEDA EM CERAM., DIAM. DE 100MM, C/DESNIVEL DE ATE 1,00M, P/POCO DE VISITA DE ESGOTO SANIT., PADRAO CEDAE</v>
          </cell>
          <cell r="C1740" t="str">
            <v>UN</v>
          </cell>
          <cell r="D1740">
            <v>54.13</v>
          </cell>
        </row>
        <row r="1741">
          <cell r="A1741" t="str">
            <v>06.006.031-0</v>
          </cell>
          <cell r="B1741" t="str">
            <v>ADICIONAL P/DESNIVEL EXCED. DE 1,00M, REFERENTE AO ITEM 06.006.030</v>
          </cell>
          <cell r="C1741" t="str">
            <v>M</v>
          </cell>
          <cell r="D1741">
            <v>33.200000000000003</v>
          </cell>
        </row>
        <row r="1742">
          <cell r="A1742" t="str">
            <v>06.006.035-0</v>
          </cell>
          <cell r="B1742" t="str">
            <v>TUBO DE QUEDA EM CERAM., DIAM. DE 150MM, C/DESNIVEL DE ATE 1,00M, P/POCO DE VISITA DE ESGOTO SANIT., PADRAO CEDAE</v>
          </cell>
          <cell r="C1742" t="str">
            <v>UN</v>
          </cell>
          <cell r="D1742">
            <v>74.48</v>
          </cell>
        </row>
        <row r="1743">
          <cell r="A1743" t="str">
            <v>06.006.036-0</v>
          </cell>
          <cell r="B1743" t="str">
            <v>ADICIONAL P/DESNIVEL EXCEDENTE DE 1,00M, REFERENTE AO ITEM 06.006.035</v>
          </cell>
          <cell r="C1743" t="str">
            <v>M</v>
          </cell>
          <cell r="D1743">
            <v>42.62</v>
          </cell>
        </row>
        <row r="1744">
          <cell r="A1744" t="str">
            <v>06.006.040-0</v>
          </cell>
          <cell r="B1744" t="str">
            <v>TUBO DE QUEDA EM CERAM., DIAM. DE 200MM, C/DESNIVEL DE ATE 1,00, P/POCO DE VISITA DE ESGOTO SANIT., PADRAO CEDAE</v>
          </cell>
          <cell r="C1744" t="str">
            <v>UN</v>
          </cell>
          <cell r="D1744">
            <v>117.13</v>
          </cell>
        </row>
        <row r="1745">
          <cell r="A1745" t="str">
            <v>06.006.041-0</v>
          </cell>
          <cell r="B1745" t="str">
            <v>ADICIONAL P/DESNIVEL EXCED. DE 1,00M, REFERENTE AO ITEM 06.006.040</v>
          </cell>
          <cell r="C1745" t="str">
            <v>M</v>
          </cell>
          <cell r="D1745">
            <v>55.09</v>
          </cell>
        </row>
        <row r="1746">
          <cell r="A1746" t="str">
            <v>06.006.050-0</v>
          </cell>
          <cell r="B1746" t="str">
            <v>TUBO DE QUEDA EM CERAM., DIAM. DE 250MM, C/DESNIVEL DE ATE 1,00M, P/POCO DE VISITA DE ESGOTO SANIT., PADRAO CEDAE</v>
          </cell>
          <cell r="C1746" t="str">
            <v>UN</v>
          </cell>
          <cell r="D1746">
            <v>287.58</v>
          </cell>
        </row>
        <row r="1747">
          <cell r="A1747" t="str">
            <v>06.006.051-0</v>
          </cell>
          <cell r="B1747" t="str">
            <v>ADICIONAL P/DESNIVEL EXCED. DE 1,00M, REFERENTE AO ITEM 06.006.050</v>
          </cell>
          <cell r="C1747" t="str">
            <v>M</v>
          </cell>
          <cell r="D1747">
            <v>74.069999999999993</v>
          </cell>
        </row>
        <row r="1748">
          <cell r="A1748" t="str">
            <v>06.006.060-0</v>
          </cell>
          <cell r="B1748" t="str">
            <v>TUBO DE QUEDA EM CERAM., DIAM. DE 300MM, C/DESNIVEL DE ATE 1,00M, P/POCO DE VISITA DE ESGOTO SANIT., PADRAO CEDAE</v>
          </cell>
          <cell r="C1748" t="str">
            <v>UN</v>
          </cell>
          <cell r="D1748">
            <v>417.37</v>
          </cell>
        </row>
        <row r="1749">
          <cell r="A1749" t="str">
            <v>06.006.061-0</v>
          </cell>
          <cell r="B1749" t="str">
            <v>ADICIONAL P/DESNIVEL EXCED. DE 1,00M, REFERENTE AO ITEM 06.006.060</v>
          </cell>
          <cell r="C1749" t="str">
            <v>M</v>
          </cell>
          <cell r="D1749">
            <v>92.44</v>
          </cell>
        </row>
        <row r="1750">
          <cell r="A1750" t="str">
            <v>06.006.090-0</v>
          </cell>
          <cell r="B1750" t="str">
            <v>CONJUNTO DE PECAS DE LIGACAO EM CERAM., DIAM. DE 100MM</v>
          </cell>
          <cell r="C1750" t="str">
            <v>UN</v>
          </cell>
          <cell r="D1750">
            <v>23.33</v>
          </cell>
        </row>
        <row r="1751">
          <cell r="A1751" t="str">
            <v>06.006.999-0</v>
          </cell>
          <cell r="B1751" t="str">
            <v>FAMILIA 06.006CAIXAS E TUBOS DE QUEDA MAT. CERAMICO</v>
          </cell>
          <cell r="C1751">
            <v>0</v>
          </cell>
          <cell r="D1751">
            <v>1796</v>
          </cell>
        </row>
        <row r="1752">
          <cell r="A1752" t="str">
            <v>06.007.010-0</v>
          </cell>
          <cell r="B1752" t="str">
            <v>LEVANTAMENTO, LIMP. E REASSENTAM. DE TUBO DE FºFº, PONTA E BOLSA, TIPO ESGOTO, DIAM. DE 50MM</v>
          </cell>
          <cell r="C1752" t="str">
            <v>M</v>
          </cell>
          <cell r="D1752">
            <v>9.23</v>
          </cell>
        </row>
        <row r="1753">
          <cell r="A1753" t="str">
            <v>06.007.011-0</v>
          </cell>
          <cell r="B1753" t="str">
            <v>LEVANTAMENTO, LIMP. E REASSENTAM. DE TUBO DE FºFº, PONTA E BOLSA, TIPO ESGOTO, DIAM. DE 75MM</v>
          </cell>
          <cell r="C1753" t="str">
            <v>M</v>
          </cell>
          <cell r="D1753">
            <v>11.64</v>
          </cell>
        </row>
        <row r="1754">
          <cell r="A1754" t="str">
            <v>06.007.012-0</v>
          </cell>
          <cell r="B1754" t="str">
            <v>LEVANTAMENTO, LIMP. E REASSENTAM. DE TUBO DE FºFº, PONTA E BOLSA, TIPO ESGOTO, DIAM. DE 100MM</v>
          </cell>
          <cell r="C1754" t="str">
            <v>M</v>
          </cell>
          <cell r="D1754">
            <v>15.85</v>
          </cell>
        </row>
        <row r="1755">
          <cell r="A1755" t="str">
            <v>06.007.013-0</v>
          </cell>
          <cell r="B1755" t="str">
            <v>LEVANTAMENTO, LIMP. E REASSENTAM. DE TUBO DE FºFº, PONTA E BOLSA, TIPO ESGOTO, DIAM. DE 150MM</v>
          </cell>
          <cell r="C1755" t="str">
            <v>M</v>
          </cell>
          <cell r="D1755">
            <v>19.649999999999999</v>
          </cell>
        </row>
        <row r="1756">
          <cell r="A1756" t="str">
            <v>06.007.015-0</v>
          </cell>
          <cell r="B1756" t="str">
            <v>LEVANTAMENTO, LIMP. E REASSENTAM. DE TUBO DE FºFº, PONTA E BOLSA, TIPO ESGOTO, DIAM. DE 200MM</v>
          </cell>
          <cell r="C1756" t="str">
            <v>M</v>
          </cell>
          <cell r="D1756">
            <v>19.579999999999998</v>
          </cell>
        </row>
        <row r="1757">
          <cell r="A1757" t="str">
            <v>06.007.016-0</v>
          </cell>
          <cell r="B1757" t="str">
            <v>LEVANTAMENTO, LIMP. E REASSENTAM. DE TUBO DE FºFº, PONTA E BOLSA, TIPO ESGOTO, DIAM. DE 250MM</v>
          </cell>
          <cell r="C1757" t="str">
            <v>M</v>
          </cell>
          <cell r="D1757">
            <v>24.02</v>
          </cell>
        </row>
        <row r="1758">
          <cell r="A1758" t="str">
            <v>06.007.017-0</v>
          </cell>
          <cell r="B1758" t="str">
            <v>LEVANTAMENTO, LIMP. E REASSENTAM. DE TUBO DE FºFº, PONTA E BOLSA, TIPO ESGOTO, DIAM. DE 300MM</v>
          </cell>
          <cell r="C1758" t="str">
            <v>M</v>
          </cell>
          <cell r="D1758">
            <v>28.47</v>
          </cell>
        </row>
        <row r="1759">
          <cell r="A1759" t="str">
            <v>06.007.060-0</v>
          </cell>
          <cell r="B1759" t="str">
            <v>LEVANTAMENTO, LIMP. E REASSENTAM. DE CURVA DE FºFº, PONTA EBOLSA, DIAM. DE 75MM</v>
          </cell>
          <cell r="C1759" t="str">
            <v>UN</v>
          </cell>
          <cell r="D1759">
            <v>13.38</v>
          </cell>
        </row>
        <row r="1760">
          <cell r="A1760" t="str">
            <v>06.007.061-0</v>
          </cell>
          <cell r="B1760" t="str">
            <v>LEVANTAMENTO, LIMP. E REASSENTAM. DE CURVA DE FºFº, PONTA EBOLSA, DIAM. DE 100MM</v>
          </cell>
          <cell r="C1760" t="str">
            <v>UN</v>
          </cell>
          <cell r="D1760">
            <v>17.93</v>
          </cell>
        </row>
        <row r="1761">
          <cell r="A1761" t="str">
            <v>06.007.062-0</v>
          </cell>
          <cell r="B1761" t="str">
            <v>LEVANTAMENTO, LIMP. E REASSENTAM. DE CURVA DE FºFº, PONTA EBOLSA, DIAM. DE 150MM</v>
          </cell>
          <cell r="C1761" t="str">
            <v>UN</v>
          </cell>
          <cell r="D1761">
            <v>27.3</v>
          </cell>
        </row>
        <row r="1762">
          <cell r="A1762" t="str">
            <v>06.007.063-0</v>
          </cell>
          <cell r="B1762" t="str">
            <v>LEVANTAMENTO, LIMP. E REASSENTAM. DE CURVA DE FºFº, PONTA EBOLSA, DIAM. DE 200MM</v>
          </cell>
          <cell r="C1762" t="str">
            <v>UN</v>
          </cell>
          <cell r="D1762">
            <v>42.71</v>
          </cell>
        </row>
        <row r="1763">
          <cell r="A1763" t="str">
            <v>06.007.064-0</v>
          </cell>
          <cell r="B1763" t="str">
            <v>LEVANTAMENTO, LIMP. E REASSENTAM. DE CURVA DE FºFº, PONTA EBOLSA, DIAM. DE 250MM</v>
          </cell>
          <cell r="C1763" t="str">
            <v>UN</v>
          </cell>
          <cell r="D1763">
            <v>55.38</v>
          </cell>
        </row>
        <row r="1764">
          <cell r="A1764" t="str">
            <v>06.007.065-0</v>
          </cell>
          <cell r="B1764" t="str">
            <v>LEVANTAMENTO, LIMP. E REASSENTAM. DE CURVA DE FºFº, PONTA EBOLSA, DIAM. DE 300MM</v>
          </cell>
          <cell r="C1764" t="str">
            <v>UN</v>
          </cell>
          <cell r="D1764">
            <v>67.89</v>
          </cell>
        </row>
        <row r="1765">
          <cell r="A1765" t="str">
            <v>06.007.080-0</v>
          </cell>
          <cell r="B1765" t="str">
            <v>LEVANTAMENTO, LIMP. E REASSENTAM. DE JUNCAO 45° DE FºFº, PONTA E BOLSA, DIAM. DE 75MM</v>
          </cell>
          <cell r="C1765" t="str">
            <v>UN</v>
          </cell>
          <cell r="D1765">
            <v>26.98</v>
          </cell>
        </row>
        <row r="1766">
          <cell r="A1766" t="str">
            <v>06.007.081-0</v>
          </cell>
          <cell r="B1766" t="str">
            <v>LEVANTAMENTO, LIMP. E REASSENTAM. DE JUNCAO 45° DE FºFº, PONTA E BOLSA, DIAM. DE 100MM</v>
          </cell>
          <cell r="C1766" t="str">
            <v>UN</v>
          </cell>
          <cell r="D1766">
            <v>34.94</v>
          </cell>
        </row>
        <row r="1767">
          <cell r="A1767" t="str">
            <v>06.007.082-0</v>
          </cell>
          <cell r="B1767" t="str">
            <v>LEVANTAMENTO, LIMP. E REASSENTAM. DE JUNCAO 45° DE FºFº, PONTA E BOLSA, DIAM. DE 150MM</v>
          </cell>
          <cell r="C1767" t="str">
            <v>UN</v>
          </cell>
          <cell r="D1767">
            <v>54.22</v>
          </cell>
        </row>
        <row r="1768">
          <cell r="A1768" t="str">
            <v>06.007.083-0</v>
          </cell>
          <cell r="B1768" t="str">
            <v>LEVANTAMENTO, LIMP. E REASSENTAM. DE JUNCAO 45° DE FºFº, PONTA E BOLSA, DIAM. DE 200MM</v>
          </cell>
          <cell r="C1768" t="str">
            <v>UN</v>
          </cell>
          <cell r="D1768">
            <v>85.43</v>
          </cell>
        </row>
        <row r="1769">
          <cell r="A1769" t="str">
            <v>06.007.084-0</v>
          </cell>
          <cell r="B1769" t="str">
            <v>LEVANTAMENTO, LIMP. E REASSENTAM. DE JUNCAO 45° DE FºFº, PONTA E BOLSA, DIAM. DE 250MM</v>
          </cell>
          <cell r="C1769" t="str">
            <v>UN</v>
          </cell>
          <cell r="D1769">
            <v>110.93</v>
          </cell>
        </row>
        <row r="1770">
          <cell r="A1770" t="str">
            <v>06.007.085-0</v>
          </cell>
          <cell r="B1770" t="str">
            <v>LEVANTAMENTO, LIMP. E REASSENTAM. DE JUNCAO 45° DE FºFº, PONTA E BOLSA, DIAM. DE 300MM</v>
          </cell>
          <cell r="C1770" t="str">
            <v>UN</v>
          </cell>
          <cell r="D1770">
            <v>135.62</v>
          </cell>
        </row>
        <row r="1771">
          <cell r="A1771" t="str">
            <v>06.007.100-0</v>
          </cell>
          <cell r="B1771" t="str">
            <v>LEVANTAMENTO, LIMP. E REASSENTAM. DE LUVA DE FºFº, TIPO ESGOTO OU STANDARD, DIAM. DE 75MM</v>
          </cell>
          <cell r="C1771" t="str">
            <v>UN</v>
          </cell>
          <cell r="D1771">
            <v>26.98</v>
          </cell>
        </row>
        <row r="1772">
          <cell r="A1772" t="str">
            <v>06.007.101-0</v>
          </cell>
          <cell r="B1772" t="str">
            <v>LEVANTAMENTO, LIMP. E REASSENTAM. DE LUVA DE FºFº, TIPO ESGOTO OU STANDARD, DIAM. DE 100MM</v>
          </cell>
          <cell r="C1772" t="str">
            <v>UN</v>
          </cell>
          <cell r="D1772">
            <v>35.1</v>
          </cell>
        </row>
        <row r="1773">
          <cell r="A1773" t="str">
            <v>06.007.102-0</v>
          </cell>
          <cell r="B1773" t="str">
            <v>LEVANTAMENTO, LIMP. E REASSENTAM. DE LUVA DE FºFº, TIPO ESGOTO OU STANDARD, DIAM. DE 150MM</v>
          </cell>
          <cell r="C1773" t="str">
            <v>UN</v>
          </cell>
          <cell r="D1773">
            <v>53.67</v>
          </cell>
        </row>
        <row r="1774">
          <cell r="A1774" t="str">
            <v>06.007.120-0</v>
          </cell>
          <cell r="B1774" t="str">
            <v>LEVANTAMENTO, LIMP. E REASSENTAM. DE LUVA DE CORRER, TIPO STANDARD, DIAM. DE 75MM</v>
          </cell>
          <cell r="C1774" t="str">
            <v>UN</v>
          </cell>
          <cell r="D1774">
            <v>35.61</v>
          </cell>
        </row>
        <row r="1775">
          <cell r="A1775" t="str">
            <v>06.007.121-0</v>
          </cell>
          <cell r="B1775" t="str">
            <v>LEVANTAMENTO, LIMP. E REASSENTAM. DE LUVA DE CORRER, TIPO STANDARD, DIAM. DE 100MM</v>
          </cell>
          <cell r="C1775" t="str">
            <v>UN</v>
          </cell>
          <cell r="D1775">
            <v>47.12</v>
          </cell>
        </row>
        <row r="1776">
          <cell r="A1776" t="str">
            <v>06.007.122-0</v>
          </cell>
          <cell r="B1776" t="str">
            <v>LEVANTAMENTO, LIMP. E REASSENTAM. DE LUVA DE CORRER, TIPO STANDARD, DIAM. DE 150MM</v>
          </cell>
          <cell r="C1776" t="str">
            <v>UN</v>
          </cell>
          <cell r="D1776">
            <v>75.64</v>
          </cell>
        </row>
        <row r="1777">
          <cell r="A1777" t="str">
            <v>06.007.123-0</v>
          </cell>
          <cell r="B1777" t="str">
            <v>LEVANTAMENTO, LIMP. E REASSENTAM. DE LUVA DE CORRER, TIPO STANDARD, DIAM. DE 200MM</v>
          </cell>
          <cell r="C1777" t="str">
            <v>UN</v>
          </cell>
          <cell r="D1777">
            <v>122.61</v>
          </cell>
        </row>
        <row r="1778">
          <cell r="A1778" t="str">
            <v>06.007.124-0</v>
          </cell>
          <cell r="B1778" t="str">
            <v>LEVANTAMENTO, LIMP. E REASSENTAM. DE LUVA DE CORRER, TIPO STANDARD, DIAM. DE 250MM</v>
          </cell>
          <cell r="C1778" t="str">
            <v>UN</v>
          </cell>
          <cell r="D1778">
            <v>165.57</v>
          </cell>
        </row>
        <row r="1779">
          <cell r="A1779" t="str">
            <v>06.007.125-0</v>
          </cell>
          <cell r="B1779" t="str">
            <v>LEVANTAMENTO, LIMP. E REASSENTAM. DE LUVA DE CORRER, TIPO STANDARD, DIAM. DE 300MM</v>
          </cell>
          <cell r="C1779" t="str">
            <v>UN</v>
          </cell>
          <cell r="D1779">
            <v>199.87</v>
          </cell>
        </row>
        <row r="1780">
          <cell r="A1780" t="str">
            <v>06.007.999-0</v>
          </cell>
          <cell r="B1780" t="str">
            <v>FAMILIA 06.007LEVANT.LIMP.E REASSENT. TUBOS F.F.</v>
          </cell>
          <cell r="C1780">
            <v>0</v>
          </cell>
          <cell r="D1780">
            <v>2532</v>
          </cell>
        </row>
        <row r="1781">
          <cell r="A1781" t="str">
            <v>06.008.010-0</v>
          </cell>
          <cell r="B1781" t="str">
            <v>TUBO DE FºFº, CINZENTO, C/REVESTIM. INT. E EXT., PONTA E PONTA, P/ESGOTO, DIAM. DE 50MM. FORN. E ASSENT.</v>
          </cell>
          <cell r="C1781" t="str">
            <v>M</v>
          </cell>
          <cell r="D1781">
            <v>40.869999999999997</v>
          </cell>
        </row>
        <row r="1782">
          <cell r="A1782" t="str">
            <v>06.008.011-0</v>
          </cell>
          <cell r="B1782" t="str">
            <v>TUBO DE FºFº, CINZENTO, C/REVESTIM. INT. E EXT., PONTA E PONTA, P/ESGOTO, DIAM. DE 75MM. FORN. E ASSENT.</v>
          </cell>
          <cell r="C1782" t="str">
            <v>M</v>
          </cell>
          <cell r="D1782">
            <v>58.56</v>
          </cell>
        </row>
        <row r="1783">
          <cell r="A1783" t="str">
            <v>06.008.012-0</v>
          </cell>
          <cell r="B1783" t="str">
            <v>TUBO DE FºFº, CINZENTO, C/REVESTIM. INT. E EXT., PONTA E PONTA, P/ESGOTO, DIAM. DE 100MM. FORN. E ASSENT.</v>
          </cell>
          <cell r="C1783" t="str">
            <v>M</v>
          </cell>
          <cell r="D1783">
            <v>72.95</v>
          </cell>
        </row>
        <row r="1784">
          <cell r="A1784" t="str">
            <v>06.008.013-0</v>
          </cell>
          <cell r="B1784" t="str">
            <v>TUBO DE FºFº, CINZENTO, C/REVESTIM. INT. E EXT., PONTA E PONTA, P/ESGOTO, DIAM. DE 150MM. FORN. E ASSENT.</v>
          </cell>
          <cell r="C1784" t="str">
            <v>M</v>
          </cell>
          <cell r="D1784">
            <v>119.76</v>
          </cell>
        </row>
        <row r="1785">
          <cell r="A1785" t="str">
            <v>06.008.999-0</v>
          </cell>
          <cell r="B1785" t="str">
            <v>FAMILIA 06.008TUBO F.F. (BARBARA)</v>
          </cell>
          <cell r="C1785">
            <v>0</v>
          </cell>
          <cell r="D1785">
            <v>3100</v>
          </cell>
        </row>
        <row r="1786">
          <cell r="A1786" t="str">
            <v>06.009.051-0</v>
          </cell>
          <cell r="B1786" t="str">
            <v>TUBO DE FºFº DUCTIL, CLASSE K-9, C/JUNTA ELASTICA, DIAM. DE75MM. FORN. E ASSENT.</v>
          </cell>
          <cell r="C1786" t="str">
            <v>M</v>
          </cell>
          <cell r="D1786">
            <v>107.37</v>
          </cell>
        </row>
        <row r="1787">
          <cell r="A1787" t="str">
            <v>06.009.052-0</v>
          </cell>
          <cell r="B1787" t="str">
            <v>TUBO DE FºFº DUCTIL, CLASSE K-9, C/JUNTA ELASTICA, DIAM. DE100MM. FORN. E ASSENT.</v>
          </cell>
          <cell r="C1787" t="str">
            <v>M</v>
          </cell>
          <cell r="D1787">
            <v>111.53</v>
          </cell>
        </row>
        <row r="1788">
          <cell r="A1788" t="str">
            <v>06.009.053-0</v>
          </cell>
          <cell r="B1788" t="str">
            <v>TUBO DE FºFº DUCTIL, CLASSE K-9, C/JUNTA ELASTICA, DIAM. DE150MM. FORN. E ASSENT.</v>
          </cell>
          <cell r="C1788" t="str">
            <v>M</v>
          </cell>
          <cell r="D1788">
            <v>127.64</v>
          </cell>
        </row>
        <row r="1789">
          <cell r="A1789" t="str">
            <v>06.009.054-0</v>
          </cell>
          <cell r="B1789" t="str">
            <v>TUBO DE FºFº DUCTIL, CLASSE K-9, C/JUNTA ELASTICA, DIAM. DE200MM. FORN. E ASSENT.</v>
          </cell>
          <cell r="C1789" t="str">
            <v>M</v>
          </cell>
          <cell r="D1789">
            <v>172.18</v>
          </cell>
        </row>
        <row r="1790">
          <cell r="A1790" t="str">
            <v>06.009.055-0</v>
          </cell>
          <cell r="B1790" t="str">
            <v>TUBO DE FºFº DUCTIL, CLASSE K-9, C/JUNTA ELASTICA, DIAM. DE250MM. FORN. E ASSENT.</v>
          </cell>
          <cell r="C1790" t="str">
            <v>M</v>
          </cell>
          <cell r="D1790">
            <v>225.19</v>
          </cell>
        </row>
        <row r="1791">
          <cell r="A1791" t="str">
            <v>06.009.056-0</v>
          </cell>
          <cell r="B1791" t="str">
            <v>TUBO DE FºFº DUCTIL, CLASSE K-9, C/JUNTA ELASTICA, DIAM. DE300MM. FORN. E ASSENT.</v>
          </cell>
          <cell r="C1791" t="str">
            <v>M</v>
          </cell>
          <cell r="D1791">
            <v>282.69</v>
          </cell>
        </row>
        <row r="1792">
          <cell r="A1792" t="str">
            <v>06.009.057-0</v>
          </cell>
          <cell r="B1792" t="str">
            <v>TUBO DE FºFº DUCTIL, CLASSE K-9, C/JUNTA ELASTICA, DIAM. DE400MM. FORN. E ASSENT.</v>
          </cell>
          <cell r="C1792" t="str">
            <v>M</v>
          </cell>
          <cell r="D1792">
            <v>437.75</v>
          </cell>
        </row>
        <row r="1793">
          <cell r="A1793" t="str">
            <v>06.009.058-0</v>
          </cell>
          <cell r="B1793" t="str">
            <v>TUBO DE FºFº DUCTIL, CLASSE K-9, C/JUNTA ELASTICA, DIAM. DE500MM. FORN. E ASSENT.</v>
          </cell>
          <cell r="C1793" t="str">
            <v>M</v>
          </cell>
          <cell r="D1793">
            <v>596.9</v>
          </cell>
        </row>
        <row r="1794">
          <cell r="A1794" t="str">
            <v>06.009.059-0</v>
          </cell>
          <cell r="B1794" t="str">
            <v>TUBO DE FºFº DUCTIL, CLASSE K-9, C/JUNTA ELASTICA, DIAM. DE600MM. FORN. E ASSENT.</v>
          </cell>
          <cell r="C1794" t="str">
            <v>M</v>
          </cell>
          <cell r="D1794">
            <v>776.91</v>
          </cell>
        </row>
        <row r="1795">
          <cell r="A1795" t="str">
            <v>06.009.060-0</v>
          </cell>
          <cell r="B1795" t="str">
            <v>TUBO DE FºFº DUCTIL, CLASSE K-9, C/JUNTA ELASTICA, DIAM. DE700MM. FORN. E ASSENT.</v>
          </cell>
          <cell r="C1795" t="str">
            <v>M</v>
          </cell>
          <cell r="D1795">
            <v>935.4</v>
          </cell>
        </row>
        <row r="1796">
          <cell r="A1796" t="str">
            <v>06.009.061-0</v>
          </cell>
          <cell r="B1796" t="str">
            <v>TUBO DE FºFº DUCTIL, CLASSE K-9, C/JUNTA ELASTICA, DIAM. DE800MM. FORN. E ASSENT.</v>
          </cell>
          <cell r="C1796" t="str">
            <v>M</v>
          </cell>
          <cell r="D1796">
            <v>1146.08</v>
          </cell>
        </row>
        <row r="1797">
          <cell r="A1797" t="str">
            <v>06.009.062-0</v>
          </cell>
          <cell r="B1797" t="str">
            <v>TUBO DE FºFº DUCTIL, CLASSE K-9, C/JUNTA ELASTICA, DIAM. DE900MM. FORN. E ASSENT.</v>
          </cell>
          <cell r="C1797" t="str">
            <v>M</v>
          </cell>
          <cell r="D1797">
            <v>1375.23</v>
          </cell>
        </row>
        <row r="1798">
          <cell r="A1798" t="str">
            <v>06.009.063-0</v>
          </cell>
          <cell r="B1798" t="str">
            <v>TUBO DE FºFº DUCTIL, CLASSE K-9, C/JUNTA ELASTICA, DIAM. DE1000MM. FORN. E ASSENT.</v>
          </cell>
          <cell r="C1798" t="str">
            <v>M</v>
          </cell>
          <cell r="D1798">
            <v>1623.47</v>
          </cell>
        </row>
        <row r="1799">
          <cell r="A1799" t="str">
            <v>06.009.064-0</v>
          </cell>
          <cell r="B1799" t="str">
            <v>TUBO DE FºFº DUCTIL, CLASSE K-9, C/JUNTA ELASTICA, DIAM. DE1200MM. FORN. E ASSENT.</v>
          </cell>
          <cell r="C1799" t="str">
            <v>M</v>
          </cell>
          <cell r="D1799">
            <v>2179.4299999999998</v>
          </cell>
        </row>
        <row r="1800">
          <cell r="A1800" t="str">
            <v>06.009.081-0</v>
          </cell>
          <cell r="B1800" t="str">
            <v>TUBO DE FºFº DUCTIL, CLASSE K-7, C/JUNTA ELASTICA, DIAM. DE150MM. FORN. E ASSENT.</v>
          </cell>
          <cell r="C1800" t="str">
            <v>M</v>
          </cell>
          <cell r="D1800">
            <v>116.49</v>
          </cell>
        </row>
        <row r="1801">
          <cell r="A1801" t="str">
            <v>06.009.082-0</v>
          </cell>
          <cell r="B1801" t="str">
            <v>TUBO DE FºFº DUCTIL, CLASSE K-7, C/JUNTA ELASTICA, DIAM. DE200MM. FORN. E ASSENT.</v>
          </cell>
          <cell r="C1801" t="str">
            <v>M</v>
          </cell>
          <cell r="D1801">
            <v>148.47</v>
          </cell>
        </row>
        <row r="1802">
          <cell r="A1802" t="str">
            <v>06.009.083-0</v>
          </cell>
          <cell r="B1802" t="str">
            <v>TUBO DE FºFº DUCTIL, CLASSE K-7, C/JUNTA ELASTICA, DIAM. DE250MM. FORN. E ASSENT.</v>
          </cell>
          <cell r="C1802" t="str">
            <v>M</v>
          </cell>
          <cell r="D1802">
            <v>190.81</v>
          </cell>
        </row>
        <row r="1803">
          <cell r="A1803" t="str">
            <v>06.009.084-0</v>
          </cell>
          <cell r="B1803" t="str">
            <v>TUBO DE FºFº DUCTIL, CLASSE K-7, C/JUNTA ELASTICA, DIAM. DE300MM. FORN. E ASSENT.</v>
          </cell>
          <cell r="C1803" t="str">
            <v>M</v>
          </cell>
          <cell r="D1803">
            <v>234.55</v>
          </cell>
        </row>
        <row r="1804">
          <cell r="A1804" t="str">
            <v>06.009.085-0</v>
          </cell>
          <cell r="B1804" t="str">
            <v>TUBO DE FºFº DUCTIL, CLASSE K-7, C/JUNTA ELASTICA, DIAM. DE400MM. FORN. E ASSENT.</v>
          </cell>
          <cell r="C1804" t="str">
            <v>M</v>
          </cell>
          <cell r="D1804">
            <v>364.42</v>
          </cell>
        </row>
        <row r="1805">
          <cell r="A1805" t="str">
            <v>06.009.086-0</v>
          </cell>
          <cell r="B1805" t="str">
            <v>TUBO DE FºFº DUCTIL, CLASSE K-7, C/JUNTA ELASTICA, DIAM. DE500MM. FORN. E ASSENT.</v>
          </cell>
          <cell r="C1805" t="str">
            <v>M</v>
          </cell>
          <cell r="D1805">
            <v>494.03</v>
          </cell>
        </row>
        <row r="1806">
          <cell r="A1806" t="str">
            <v>06.009.087-0</v>
          </cell>
          <cell r="B1806" t="str">
            <v>TUBO DE FºFº DUCTIL, CLASSE K-7, C/JUNTA ELASTICA, DIAM. DE600MM. FORN. E ASSENT.</v>
          </cell>
          <cell r="C1806" t="str">
            <v>M</v>
          </cell>
          <cell r="D1806">
            <v>637.76</v>
          </cell>
        </row>
        <row r="1807">
          <cell r="A1807" t="str">
            <v>06.009.088-0</v>
          </cell>
          <cell r="B1807" t="str">
            <v>TUBO DE FºFº DUCTIL, CLASSE K-7, C/JUNTA ELASTICA, DIAM. DE700MM. FORN. E ASSENT.</v>
          </cell>
          <cell r="C1807" t="str">
            <v>M</v>
          </cell>
          <cell r="D1807">
            <v>769.7</v>
          </cell>
        </row>
        <row r="1808">
          <cell r="A1808" t="str">
            <v>06.009.089-0</v>
          </cell>
          <cell r="B1808" t="str">
            <v>TUBO DE FºFº DUCTIL, CLASSE K-7, C/JUNTA ELASTICA, DIAM. DE800MM. FORN. E ASSENT.</v>
          </cell>
          <cell r="C1808" t="str">
            <v>M</v>
          </cell>
          <cell r="D1808">
            <v>940.98</v>
          </cell>
        </row>
        <row r="1809">
          <cell r="A1809" t="str">
            <v>06.009.090-0</v>
          </cell>
          <cell r="B1809" t="str">
            <v>TUBO DE FºFº DUCTIL, CLASSE K-7, C/JUNTA ELASTICA, DIAM. DE900MM. FORN. E ASSENT.</v>
          </cell>
          <cell r="C1809" t="str">
            <v>M</v>
          </cell>
          <cell r="D1809">
            <v>1127.54</v>
          </cell>
        </row>
        <row r="1810">
          <cell r="A1810" t="str">
            <v>06.009.091-0</v>
          </cell>
          <cell r="B1810" t="str">
            <v>TUBO DE FºFº DUCTIL, CLASSE K-7, C/JUNTA ELASTICA, DIAM. DE1000MM. FORN. E ASSENT.</v>
          </cell>
          <cell r="C1810" t="str">
            <v>M</v>
          </cell>
          <cell r="D1810">
            <v>1329.89</v>
          </cell>
        </row>
        <row r="1811">
          <cell r="A1811" t="str">
            <v>06.009.092-0</v>
          </cell>
          <cell r="B1811" t="str">
            <v>TUBO DE FºFº DUCTIL, CLASSE K-7, C/JUNTA ELASTICA, DIAM. DE1200MM. FORN. E ASSENT.</v>
          </cell>
          <cell r="C1811" t="str">
            <v>M</v>
          </cell>
          <cell r="D1811">
            <v>1784.32</v>
          </cell>
        </row>
        <row r="1812">
          <cell r="A1812" t="str">
            <v>06.009.999-0</v>
          </cell>
          <cell r="B1812" t="str">
            <v>FAMILIA 06.009TUBOS DE F.F. (P/PRESSAO)</v>
          </cell>
          <cell r="C1812">
            <v>0</v>
          </cell>
          <cell r="D1812">
            <v>2174</v>
          </cell>
        </row>
        <row r="1813">
          <cell r="A1813" t="str">
            <v>06.011.101-0</v>
          </cell>
          <cell r="B1813" t="str">
            <v>ASSENTAMENTO S/FORN. DE TUBO ATE 1,00M DE COMPR. OU CONEXAODE FºFº OU ACO, C/FLANGES, CLASSE PN-10, DIAM. DE 50MM</v>
          </cell>
          <cell r="C1813" t="str">
            <v>UN</v>
          </cell>
          <cell r="D1813">
            <v>17.22</v>
          </cell>
        </row>
        <row r="1814">
          <cell r="A1814" t="str">
            <v>06.011.102-0</v>
          </cell>
          <cell r="B1814" t="str">
            <v>ASSENTAMENTO S/FORN. DE TUBO ATE 1,00M DE COMPR. OU CONEXAODE FºFº OU ACO, C/FLANGES, CLASSE PN-10, DIAM. DE 75MM</v>
          </cell>
          <cell r="C1814" t="str">
            <v>UN</v>
          </cell>
          <cell r="D1814">
            <v>18.23</v>
          </cell>
        </row>
        <row r="1815">
          <cell r="A1815" t="str">
            <v>06.011.103-0</v>
          </cell>
          <cell r="B1815" t="str">
            <v>ASSENTAMENTO S/FORN. DE TUBO ATE 1,00M DE COMPR. OU CONEXAODE FºFº OU ACO, C/FLANGES, CLASSE PN-10, DIAM. DE 100MM</v>
          </cell>
          <cell r="C1815" t="str">
            <v>UN</v>
          </cell>
          <cell r="D1815">
            <v>34.76</v>
          </cell>
        </row>
        <row r="1816">
          <cell r="A1816" t="str">
            <v>06.011.104-0</v>
          </cell>
          <cell r="B1816" t="str">
            <v>ASSENTAMENTO S/FORN. DE TUBO ATE 1,00M DE COMPR. OU CONEXAODE FºFº OU ACO, C/FLANGES, CLASSE PN-10, DIAM. DE 150MM</v>
          </cell>
          <cell r="C1816" t="str">
            <v>UN</v>
          </cell>
          <cell r="D1816">
            <v>38.96</v>
          </cell>
        </row>
        <row r="1817">
          <cell r="A1817" t="str">
            <v>06.011.105-0</v>
          </cell>
          <cell r="B1817" t="str">
            <v>ASSENTAMENTO S/FORN. DE TUBO ATE 1,00M DE COMPR. OU CONEXAODE FºFº OU ACO, C/FLANGES, CLASSE PN-10, DIAM. DE 200MM</v>
          </cell>
          <cell r="C1817" t="str">
            <v>UN</v>
          </cell>
          <cell r="D1817">
            <v>41.15</v>
          </cell>
        </row>
        <row r="1818">
          <cell r="A1818" t="str">
            <v>06.011.106-0</v>
          </cell>
          <cell r="B1818" t="str">
            <v>ASSENTAMENTO S/FORN. DE TUBO ATE 1,00M DE COMPR. OU CONEXAODE FºFº OU ACO, C/FLANGES, CLASSE PN-10, DIAM. DE 250MM</v>
          </cell>
          <cell r="C1818" t="str">
            <v>UN</v>
          </cell>
          <cell r="D1818">
            <v>78.8</v>
          </cell>
        </row>
        <row r="1819">
          <cell r="A1819" t="str">
            <v>06.011.107-0</v>
          </cell>
          <cell r="B1819" t="str">
            <v>ASSENTAMENTO S/FORN. DE TUBO ATE 1,00M DE COMPR. OU CONEXAODE FºFº OU ACO, C/FLANGES, CLASSE PN-10, DIAM. DE 300MM</v>
          </cell>
          <cell r="C1819" t="str">
            <v>UN</v>
          </cell>
          <cell r="D1819">
            <v>95.28</v>
          </cell>
        </row>
        <row r="1820">
          <cell r="A1820" t="str">
            <v>06.011.108-0</v>
          </cell>
          <cell r="B1820" t="str">
            <v>ASSENTAMENTO S/FORN. DE TUBO ATE 1,00M DE COMPR. OU CONEXAODE FºFº OU ACO, C/FLANGES, CLASSE PN-10, DIAM. DE 350MM</v>
          </cell>
          <cell r="C1820" t="str">
            <v>UN</v>
          </cell>
          <cell r="D1820">
            <v>117.04</v>
          </cell>
        </row>
        <row r="1821">
          <cell r="A1821" t="str">
            <v>06.011.109-0</v>
          </cell>
          <cell r="B1821" t="str">
            <v>ASSENTAMENTO S/FORN. DE TUBO ATE 1,00M DE COMPR. OU CONEXAODE FºFº OU ACO, C/FLANGES, CLASSE PN-10, DIAM. DE 400MM</v>
          </cell>
          <cell r="C1821" t="str">
            <v>UN</v>
          </cell>
          <cell r="D1821">
            <v>323.12</v>
          </cell>
        </row>
        <row r="1822">
          <cell r="A1822" t="str">
            <v>06.011.111-0</v>
          </cell>
          <cell r="B1822" t="str">
            <v>ASSENTAMENTO S/FORN. DE TUBO ATE 1,00M DE COMPR. OU CONEXAODE FºFº OU ACO, C/FLANGES, CLASSE PN-10, DIAM. DE 500MM</v>
          </cell>
          <cell r="C1822" t="str">
            <v>UN</v>
          </cell>
          <cell r="D1822">
            <v>388.66</v>
          </cell>
        </row>
        <row r="1823">
          <cell r="A1823" t="str">
            <v>06.011.112-0</v>
          </cell>
          <cell r="B1823" t="str">
            <v>ASSENTAMENTO S/FORN. DE TUBO ATE 1,00M DE COMPR. OU CONEXAODE FºFº OU ACO, C/FLANGES, CLASSE PN-10, DIAM. DE 600MM</v>
          </cell>
          <cell r="C1823" t="str">
            <v>UN</v>
          </cell>
          <cell r="D1823">
            <v>600.25</v>
          </cell>
        </row>
        <row r="1824">
          <cell r="A1824" t="str">
            <v>06.011.113-0</v>
          </cell>
          <cell r="B1824" t="str">
            <v>ASSENTAMENTO S/FORN. DE TUBO ATE 1,00M DE COMPR. OU CONEXAODE FºFº OU ACO, C/FLANGES, CLASSE PN-10, DIAM. DE 700MM</v>
          </cell>
          <cell r="C1824" t="str">
            <v>UN</v>
          </cell>
          <cell r="D1824">
            <v>783.18</v>
          </cell>
        </row>
        <row r="1825">
          <cell r="A1825" t="str">
            <v>06.011.115-0</v>
          </cell>
          <cell r="B1825" t="str">
            <v>ASSENTAMENTO S/FORN. DE TUBO ATE 1,00M DE COMPR. OU CONEXAODE FºFº OU ACO, C/FLANGES, CLASSE PN-10, DIAM. DE 800MM</v>
          </cell>
          <cell r="C1825" t="str">
            <v>UN</v>
          </cell>
          <cell r="D1825">
            <v>1046.28</v>
          </cell>
        </row>
        <row r="1826">
          <cell r="A1826" t="str">
            <v>06.011.116-0</v>
          </cell>
          <cell r="B1826" t="str">
            <v>ASSENTAMENTO S/FORN. DE TUBO ATE 1,00M DE COMPR. OU CONEXAODE FºFº OU ACO, C/FLANGES, CLASSE PN-10, DIAM. DE 900MM</v>
          </cell>
          <cell r="C1826" t="str">
            <v>UN</v>
          </cell>
          <cell r="D1826">
            <v>1200.1099999999999</v>
          </cell>
        </row>
        <row r="1827">
          <cell r="A1827" t="str">
            <v>06.011.117-0</v>
          </cell>
          <cell r="B1827" t="str">
            <v>ASSENTAMENTO S/FORN. DE TUBO ATE 1,00M DE COMPR. OU CONEXAODE FºFº OU ACO, C/FLANGES, CLASSE PN-10, DIAM. DE 1000MM</v>
          </cell>
          <cell r="C1827" t="str">
            <v>UN</v>
          </cell>
          <cell r="D1827">
            <v>1505.13</v>
          </cell>
        </row>
        <row r="1828">
          <cell r="A1828" t="str">
            <v>06.011.119-0</v>
          </cell>
          <cell r="B1828" t="str">
            <v>ASSENTAMENTO S/FORN. DE TUBO ATE 1,00M DE COMPR. OU CONEXAODE FºFº OU ACO, C/FLANGES, CLASSE PN-10, DIAM. DE 1200MM</v>
          </cell>
          <cell r="C1828" t="str">
            <v>UN</v>
          </cell>
          <cell r="D1828">
            <v>2098.4</v>
          </cell>
        </row>
        <row r="1829">
          <cell r="A1829" t="str">
            <v>06.011.131-0</v>
          </cell>
          <cell r="B1829" t="str">
            <v>ASSENTAMENTO S/FORN. DE TUBO ATE 1,00M DE COMPR. OU CONEXAODE FºFº OU ACO, C/FLANGES, CLASSE PN-16, DIAM. DE 50MM</v>
          </cell>
          <cell r="C1829" t="str">
            <v>UN</v>
          </cell>
          <cell r="D1829">
            <v>14.62</v>
          </cell>
        </row>
        <row r="1830">
          <cell r="A1830" t="str">
            <v>06.011.132-0</v>
          </cell>
          <cell r="B1830" t="str">
            <v>ASSENTAMENTO S/FORN. DE TUBO ATE 1,00M DE COMPR. OU CONEXAODE FºFº OU ACO, C/FLANGES, CLASSE PN-16, DIAM. DE 75MM</v>
          </cell>
          <cell r="C1830" t="str">
            <v>UN</v>
          </cell>
          <cell r="D1830">
            <v>14.75</v>
          </cell>
        </row>
        <row r="1831">
          <cell r="A1831" t="str">
            <v>06.011.133-0</v>
          </cell>
          <cell r="B1831" t="str">
            <v>ASSENTAMENTO S/FORN. DE TUBO ATE 1,00M DE COMPR. OU CONEXAODE FºFº OU ACO, C/FLANGES, CLASSE PN-16, DIAM. DE 100MM</v>
          </cell>
          <cell r="C1831" t="str">
            <v>UN</v>
          </cell>
          <cell r="D1831">
            <v>27.07</v>
          </cell>
        </row>
        <row r="1832">
          <cell r="A1832" t="str">
            <v>06.011.134-0</v>
          </cell>
          <cell r="B1832" t="str">
            <v>ASSENTAMENTO S/FORN. DE TUBO ATE 1,00M DE COMPR. OU CONEXAODE FºFº OU ACO, C/FLANGES, CLASSE PN-16, DIAM. DE 150MM</v>
          </cell>
          <cell r="C1832" t="str">
            <v>UN</v>
          </cell>
          <cell r="D1832">
            <v>35.78</v>
          </cell>
        </row>
        <row r="1833">
          <cell r="A1833" t="str">
            <v>06.011.135-0</v>
          </cell>
          <cell r="B1833" t="str">
            <v>ASSENTAMENTO S/FORN. DE TUBO ATE 1,00M DE COMPR. OU CONEXAODE FºFº OU ACO, C/FLANGES, CLASSE PN-16, DIAM. DE 200MM</v>
          </cell>
          <cell r="C1833" t="str">
            <v>UN</v>
          </cell>
          <cell r="D1833">
            <v>52.85</v>
          </cell>
        </row>
        <row r="1834">
          <cell r="A1834" t="str">
            <v>06.011.136-0</v>
          </cell>
          <cell r="B1834" t="str">
            <v>ASSENTAMENTO S/FORN. DE TUBO ATE 1,00M DE COMPR. OU CONEXAODE FºFº OU ACO, C/FLANGES, CLASSE PN-16, DIAM. DE 250MM</v>
          </cell>
          <cell r="C1834" t="str">
            <v>UN</v>
          </cell>
          <cell r="D1834">
            <v>226.61</v>
          </cell>
        </row>
        <row r="1835">
          <cell r="A1835" t="str">
            <v>06.011.137-0</v>
          </cell>
          <cell r="B1835" t="str">
            <v>ASSENTAMENTO S/FORN. DE TUBO ATE 1,00M DE COMPR. OU CONEXAODE FºFº OU ACO, C/FLANGES, CLASSE PN-16, DIAM. DE 300MM</v>
          </cell>
          <cell r="C1835" t="str">
            <v>UN</v>
          </cell>
          <cell r="D1835">
            <v>229.86</v>
          </cell>
        </row>
        <row r="1836">
          <cell r="A1836" t="str">
            <v>06.011.139-0</v>
          </cell>
          <cell r="B1836" t="str">
            <v>ASSENTAMENTO S/FORN. DE TUBO ATE 1,00M DE COMPR. OU CONEXAODE FºFº OU ACO, C/FLANGES, CLASSE PN-16, DIAM. DE 400MM</v>
          </cell>
          <cell r="C1836" t="str">
            <v>UN</v>
          </cell>
          <cell r="D1836">
            <v>440.43</v>
          </cell>
        </row>
        <row r="1837">
          <cell r="A1837" t="str">
            <v>06.011.141-0</v>
          </cell>
          <cell r="B1837" t="str">
            <v>ASSENTAMENTO S/FORN. DE TUBO ATE 1,00M DE COMPR. OU CONEXAODE FºFº OU ACO, C/FLANGES, CLASSE PN-16, DIAM. DE 500MM</v>
          </cell>
          <cell r="C1837" t="str">
            <v>UN</v>
          </cell>
          <cell r="D1837">
            <v>743.21</v>
          </cell>
        </row>
        <row r="1838">
          <cell r="A1838" t="str">
            <v>06.011.142-0</v>
          </cell>
          <cell r="B1838" t="str">
            <v>ASSENTAMENTO S/FORN. DE TUBO ATE 1,00M DE COMPR. OU CONEXAODE FºFº OU ACO, C/FLANGES, CLASSE PN-16, DIAM. DE 600MM</v>
          </cell>
          <cell r="C1838" t="str">
            <v>UN</v>
          </cell>
          <cell r="D1838">
            <v>756.84</v>
          </cell>
        </row>
        <row r="1839">
          <cell r="A1839" t="str">
            <v>06.011.143-0</v>
          </cell>
          <cell r="B1839" t="str">
            <v>ASSENTAMENTO S/FORN. DE TUBO ATE 1,00M DE COMPR. OU CONEXAODE FºFº OU ACO, C/FLANGES, CLASSE PN-16, DIAM. DE 700MM</v>
          </cell>
          <cell r="C1839" t="str">
            <v>UN</v>
          </cell>
          <cell r="D1839">
            <v>1219.46</v>
          </cell>
        </row>
        <row r="1840">
          <cell r="A1840" t="str">
            <v>06.011.145-0</v>
          </cell>
          <cell r="B1840" t="str">
            <v>ASSENTAMENTO S/FORN. DE TUBO ATE 1,00M DE COMPR. OU CONEXAODE FºFº OU ACO, C/FLANGES, CLASSE PN-16, DIAM. DE 800MM</v>
          </cell>
          <cell r="C1840" t="str">
            <v>UN</v>
          </cell>
          <cell r="D1840">
            <v>1531.83</v>
          </cell>
        </row>
        <row r="1841">
          <cell r="A1841" t="str">
            <v>06.011.146-0</v>
          </cell>
          <cell r="B1841" t="str">
            <v>ASSENTAMENTO S/FORN. DE TUBO ATE 1,00M DE COMPR. OU CONEXAODE FºFº OU ACO, C/FLANGES, CLASSE PN-16, DIAM. DE 900MM</v>
          </cell>
          <cell r="C1841" t="str">
            <v>UN</v>
          </cell>
          <cell r="D1841">
            <v>1854.57</v>
          </cell>
        </row>
        <row r="1842">
          <cell r="A1842" t="str">
            <v>06.011.147-0</v>
          </cell>
          <cell r="B1842" t="str">
            <v>ASSENTAMENTO S/FORN. DE TUBO ATE 1,00M DE COMPR. OU CONEXAODE FºFº OU ACO, C/FLANGES, CLASSE PN-16, DIAM. DE 1000MM</v>
          </cell>
          <cell r="C1842" t="str">
            <v>UN</v>
          </cell>
          <cell r="D1842">
            <v>2385.38</v>
          </cell>
        </row>
        <row r="1843">
          <cell r="A1843" t="str">
            <v>06.011.149-0</v>
          </cell>
          <cell r="B1843" t="str">
            <v>ASSENTAMENTO S/FORN. DE TUBO ATE 1,00M DE COMPR. OU CONEXAODE FºFº OU ACO, C/FLANGES, CLASSE PN-16, DIAM. DE 1200MM</v>
          </cell>
          <cell r="C1843" t="str">
            <v>UN</v>
          </cell>
          <cell r="D1843">
            <v>4029.74</v>
          </cell>
        </row>
        <row r="1844">
          <cell r="A1844" t="str">
            <v>06.011.161-0</v>
          </cell>
          <cell r="B1844" t="str">
            <v>ASSENTAMENTO S/FORN. DE TUBO ATE 1,00M DE COMPR. OU CONEXAODE FºFº OU ACO, C/FLANGES, CLASSE PN-25, DIAM. DE 50MM</v>
          </cell>
          <cell r="C1844" t="str">
            <v>UN</v>
          </cell>
          <cell r="D1844">
            <v>14.62</v>
          </cell>
        </row>
        <row r="1845">
          <cell r="A1845" t="str">
            <v>06.011.162-0</v>
          </cell>
          <cell r="B1845" t="str">
            <v>ASSENTAMENTO S/FORN. DE TUBO ATE 1,00M DE COMPR. OU CONEXAODE FºFº OU ACO, C/FLANGES, CLASSE PN-25, DIAM. DE 75MM</v>
          </cell>
          <cell r="C1845" t="str">
            <v>UN</v>
          </cell>
          <cell r="D1845">
            <v>25.78</v>
          </cell>
        </row>
        <row r="1846">
          <cell r="A1846" t="str">
            <v>06.011.163-0</v>
          </cell>
          <cell r="B1846" t="str">
            <v>ASSENTAMENTO S/FORN. DE TUBO ATE 1,00M DE COMPR. OU CONEXAODE FºFº OU ACO, C/FLANGES, CLASSE PN-25, DIAM. DE 100MM</v>
          </cell>
          <cell r="C1846" t="str">
            <v>UN</v>
          </cell>
          <cell r="D1846">
            <v>31.61</v>
          </cell>
        </row>
        <row r="1847">
          <cell r="A1847" t="str">
            <v>06.011.164-0</v>
          </cell>
          <cell r="B1847" t="str">
            <v>ASSENTAMENTO S/FORN. DE TUBO ATE 1,00M DE COMPR. OU CONEXAODE FºFº OU ACO, C/FLANGES, CLASSE PN-25, DIAM. DE 150MM</v>
          </cell>
          <cell r="C1847" t="str">
            <v>UN</v>
          </cell>
          <cell r="D1847">
            <v>137.08000000000001</v>
          </cell>
        </row>
        <row r="1848">
          <cell r="A1848" t="str">
            <v>06.011.165-0</v>
          </cell>
          <cell r="B1848" t="str">
            <v>ASSENTAMENTO S/FORN. DE TUBO ATE 1,00M DE COMPR. OU CONEXAODE FºFº OU ACO, C/FLANGES, CLASSE PN-25, DIAM. DE 200MM</v>
          </cell>
          <cell r="C1848" t="str">
            <v>UN</v>
          </cell>
          <cell r="D1848">
            <v>204.8</v>
          </cell>
        </row>
        <row r="1849">
          <cell r="A1849" t="str">
            <v>06.011.166-0</v>
          </cell>
          <cell r="B1849" t="str">
            <v>ASSENTAMENTO S/FORN. DE TUBO ATE 1,00M DE COMPR. OU CONEXAODE FºFº OU ACO, C/FLANGES, CLASSE PN-25, DIAM. DE 250MM</v>
          </cell>
          <cell r="C1849" t="str">
            <v>UN</v>
          </cell>
          <cell r="D1849">
            <v>321.16000000000003</v>
          </cell>
        </row>
        <row r="1850">
          <cell r="A1850" t="str">
            <v>06.011.167-0</v>
          </cell>
          <cell r="B1850" t="str">
            <v>ASSENTAMENTO S/FORN. DE TUBO ATE 1,00M DE COMPR. OU CONEXAODE FºFº OU ACO, C/FLANGES, CLASSE PN-25, DIAM. DE 300MM</v>
          </cell>
          <cell r="C1850" t="str">
            <v>UN</v>
          </cell>
          <cell r="D1850">
            <v>419.89</v>
          </cell>
        </row>
        <row r="1851">
          <cell r="A1851" t="str">
            <v>06.011.169-0</v>
          </cell>
          <cell r="B1851" t="str">
            <v>ASSENTAMENTO S/FORN. DE TUBO ATE 1,00M DE COMPR. OU CONEXAODE FºFº OU ACO, C/FLANGES, CLASSE PN-25, DIAM. DE 400MM</v>
          </cell>
          <cell r="C1851" t="str">
            <v>UN</v>
          </cell>
          <cell r="D1851">
            <v>739.15</v>
          </cell>
        </row>
        <row r="1852">
          <cell r="A1852" t="str">
            <v>06.011.171-0</v>
          </cell>
          <cell r="B1852" t="str">
            <v>ASSENTAMENTO S/FORN. DE TUBO ATE 1,00M DE COMPR. OU CONEXAODE FºFº OU ACO, C/FLANGES, CLASSE PN-25, DIAM. DE 500MM</v>
          </cell>
          <cell r="C1852" t="str">
            <v>UN</v>
          </cell>
          <cell r="D1852">
            <v>929.41</v>
          </cell>
        </row>
        <row r="1853">
          <cell r="A1853" t="str">
            <v>06.011.172-0</v>
          </cell>
          <cell r="B1853" t="str">
            <v>ASSENTAMENTO S/FORN. DE TUBO ATE 1,00M DE COMPR. OU CONEXAODE FºFº OU ACO, C/FLANGES, CLASSE PN-25, DIAM. DE 600MM</v>
          </cell>
          <cell r="C1853" t="str">
            <v>UN</v>
          </cell>
          <cell r="D1853">
            <v>1185.21</v>
          </cell>
        </row>
        <row r="1854">
          <cell r="A1854" t="str">
            <v>06.011.173-0</v>
          </cell>
          <cell r="B1854" t="str">
            <v>ASSENTAMENTO S/FORN. DE TUBO ATE 1,00M DE COMPR. OU CONEXAODE FºFº OU ACO, C/FLANGES, CLASSE PN-25, DIAM. DE 700MM</v>
          </cell>
          <cell r="C1854" t="str">
            <v>UN</v>
          </cell>
          <cell r="D1854">
            <v>1898.17</v>
          </cell>
        </row>
        <row r="1855">
          <cell r="A1855" t="str">
            <v>06.011.175-0</v>
          </cell>
          <cell r="B1855" t="str">
            <v>ASSENTAMENTO S/FORN. DE TUBO ATE 1,00M DE COMPR. OU CONEXAODE FºFº OU ACO, C/FLANGES, CLASSE PN-25, DIAM. DE 800MM</v>
          </cell>
          <cell r="C1855" t="str">
            <v>UN</v>
          </cell>
          <cell r="D1855">
            <v>2938.41</v>
          </cell>
        </row>
        <row r="1856">
          <cell r="A1856" t="str">
            <v>06.011.176-0</v>
          </cell>
          <cell r="B1856" t="str">
            <v>ASSENTAMENTO S/FORN. DE TUBO ATE 1,00M DE COMPR. OU CONEXAODE FºFº OU ACO, C/FLANGES, CLASSE PN-25, DIAM. DE 900MM</v>
          </cell>
          <cell r="C1856" t="str">
            <v>UN</v>
          </cell>
          <cell r="D1856">
            <v>3495.6</v>
          </cell>
        </row>
        <row r="1857">
          <cell r="A1857" t="str">
            <v>06.011.177-0</v>
          </cell>
          <cell r="B1857" t="str">
            <v>ASSENTAMENTO S/FORN. DE TUBO ATE 1,00M DE COMPR. OU CONEXAODE FºFº OU ACO, C/FLANGES, CLASSE PN-25, DIAM. DE 1000MM</v>
          </cell>
          <cell r="C1857" t="str">
            <v>UN</v>
          </cell>
          <cell r="D1857">
            <v>4682.2299999999996</v>
          </cell>
        </row>
        <row r="1858">
          <cell r="A1858" t="str">
            <v>06.011.179-0</v>
          </cell>
          <cell r="B1858" t="str">
            <v>ASSENTAMENTO S/FORN. DE TUBO ATE 1,00M DE COMPR. OU CONEXAODE FºFº OU ACO, C/FLANGES, CLASSE PN-25, DIAM. DE 1200MM</v>
          </cell>
          <cell r="C1858" t="str">
            <v>UN</v>
          </cell>
          <cell r="D1858">
            <v>5294.79</v>
          </cell>
        </row>
        <row r="1859">
          <cell r="A1859" t="str">
            <v>06.011.191-0</v>
          </cell>
          <cell r="B1859" t="str">
            <v>CUSTO ADIC. AOS ITENS 06.011.101 A 06.011.179, P/M DE TUBO EXCED. A 1,00M DE COMPR. E DIAM. DE 50MM</v>
          </cell>
          <cell r="C1859" t="str">
            <v>M</v>
          </cell>
          <cell r="D1859">
            <v>0.71</v>
          </cell>
        </row>
        <row r="1860">
          <cell r="A1860" t="str">
            <v>06.011.192-0</v>
          </cell>
          <cell r="B1860" t="str">
            <v>CUSTO ADIC. AOS ITENS 06.011.101 A 06.011.179, P/M DE TUBO EXCED. A 1,00M DE COMPR. E DIAM. DE 75MM</v>
          </cell>
          <cell r="C1860" t="str">
            <v>M</v>
          </cell>
          <cell r="D1860">
            <v>3.59</v>
          </cell>
        </row>
        <row r="1861">
          <cell r="A1861" t="str">
            <v>06.011.193-0</v>
          </cell>
          <cell r="B1861" t="str">
            <v>CUSTO ADIC. AOS ITENS 06.011.101 A 06.011.179, P/M DE TUBO EXCED. A 1,00M DE COMPR. E DIAM. DE 100MM</v>
          </cell>
          <cell r="C1861" t="str">
            <v>M</v>
          </cell>
          <cell r="D1861">
            <v>3.59</v>
          </cell>
        </row>
        <row r="1862">
          <cell r="A1862" t="str">
            <v>06.011.194-0</v>
          </cell>
          <cell r="B1862" t="str">
            <v>CUSTO ADIC. AOS ITENS 06.011.101 A 06.011.179, P/M DE TUBO EXCED. A 1,00M DE COMPR. E DIAM. DE 150MM</v>
          </cell>
          <cell r="C1862" t="str">
            <v>M</v>
          </cell>
          <cell r="D1862">
            <v>3.65</v>
          </cell>
        </row>
        <row r="1863">
          <cell r="A1863" t="str">
            <v>06.011.195-0</v>
          </cell>
          <cell r="B1863" t="str">
            <v>CUSTO ADIC. AOS ITENS 06.011.101 A 06.011.179, P/M DE TUBO EXCED. A 1,00M DE COMPR. E DIAM. DE 200MM</v>
          </cell>
          <cell r="C1863" t="str">
            <v>M</v>
          </cell>
          <cell r="D1863">
            <v>3.65</v>
          </cell>
        </row>
        <row r="1864">
          <cell r="A1864" t="str">
            <v>06.011.196-0</v>
          </cell>
          <cell r="B1864" t="str">
            <v>CUSTO ADIC. AOS ITENS 06.011.101 A 06.011.179, P/M DE TUBO EXCED. A 1,00M DE COMPR. E DIAM. DE 250MM</v>
          </cell>
          <cell r="C1864" t="str">
            <v>M</v>
          </cell>
          <cell r="D1864">
            <v>3.8</v>
          </cell>
        </row>
        <row r="1865">
          <cell r="A1865" t="str">
            <v>06.011.197-0</v>
          </cell>
          <cell r="B1865" t="str">
            <v>CUSTO ADIC. AOS ITENS 06.011.101 A 06.011.179, P/M DE TUBO EXCED. A 1,00M DE COMPR. E DIAM. 300MM</v>
          </cell>
          <cell r="C1865" t="str">
            <v>M</v>
          </cell>
          <cell r="D1865">
            <v>3.81</v>
          </cell>
        </row>
        <row r="1866">
          <cell r="A1866" t="str">
            <v>06.011.198-0</v>
          </cell>
          <cell r="B1866" t="str">
            <v>CUSTO ADIC. AOS ITENS 06.011.101 A 06.011.179, P/M DE TUBO EXCED. A 1,00M DE COMPR. E DIAM. DE 350MM</v>
          </cell>
          <cell r="C1866" t="str">
            <v>M</v>
          </cell>
          <cell r="D1866">
            <v>3.87</v>
          </cell>
        </row>
        <row r="1867">
          <cell r="A1867" t="str">
            <v>06.011.199-0</v>
          </cell>
          <cell r="B1867" t="str">
            <v>CUSTO ADIC. AOS ITENS 06.011.101 A 06.011.179, P/M DE TUBO EXCED. A 1,00M DE COMPR. E DIAM. DE 400MM</v>
          </cell>
          <cell r="C1867" t="str">
            <v>M</v>
          </cell>
          <cell r="D1867">
            <v>3.88</v>
          </cell>
        </row>
        <row r="1868">
          <cell r="A1868" t="str">
            <v>06.011.201-0</v>
          </cell>
          <cell r="B1868" t="str">
            <v>CUSTO ADIC. AOS ITENS 06.011.101 A 06.011.179, P/M DE TUBO EXCED. A 1,00M DE COMPR. E DIAM. DE 500MM</v>
          </cell>
          <cell r="C1868" t="str">
            <v>M</v>
          </cell>
          <cell r="D1868">
            <v>4.09</v>
          </cell>
        </row>
        <row r="1869">
          <cell r="A1869" t="str">
            <v>06.011.202-0</v>
          </cell>
          <cell r="B1869" t="str">
            <v>CUSTO ADIC. AOS ITENS 06.011.101 A 06.011.179, P/M DE TUBO EXCED. A 1,00M DE COMPR. E DIAM. DE 600MM</v>
          </cell>
          <cell r="C1869" t="str">
            <v>M</v>
          </cell>
          <cell r="D1869">
            <v>4.24</v>
          </cell>
        </row>
        <row r="1870">
          <cell r="A1870" t="str">
            <v>06.011.203-0</v>
          </cell>
          <cell r="B1870" t="str">
            <v>CUSTO ADIC. AOS ITENS 06.011.101 A 06.011.179, P/M DE TUBO EXCED. A 1,00M DE COMPR. E DIAM. DE 700MM</v>
          </cell>
          <cell r="C1870" t="str">
            <v>M</v>
          </cell>
          <cell r="D1870">
            <v>4.46</v>
          </cell>
        </row>
        <row r="1871">
          <cell r="A1871" t="str">
            <v>06.011.205-0</v>
          </cell>
          <cell r="B1871" t="str">
            <v>CUSTO ADIC. AOS ITENS 06.011.101 A 06.011.179, P/M DE TUBO EXCED. A 1,00M DE COMPR. E DIAM. DE 800MM</v>
          </cell>
          <cell r="C1871" t="str">
            <v>M</v>
          </cell>
          <cell r="D1871">
            <v>4.5999999999999996</v>
          </cell>
        </row>
        <row r="1872">
          <cell r="A1872" t="str">
            <v>06.011.206-0</v>
          </cell>
          <cell r="B1872" t="str">
            <v>CUSTO ADIC. AOS ITENS 06.011.101 A 06.011.179, P/M DE TUBO EXCED. A 1,00M DE COMPR. E DIAM. DE 900MM</v>
          </cell>
          <cell r="C1872" t="str">
            <v>M</v>
          </cell>
          <cell r="D1872">
            <v>4.87</v>
          </cell>
        </row>
        <row r="1873">
          <cell r="A1873" t="str">
            <v>06.011.207-0</v>
          </cell>
          <cell r="B1873" t="str">
            <v>CUSTO ADIC. AOS ITENS 06.011.101 A 06.011.179, P/M DE TUBO EXCED. A 1,00M DE COMPR. E DIAM. DE 1000MM</v>
          </cell>
          <cell r="C1873" t="str">
            <v>M</v>
          </cell>
          <cell r="D1873">
            <v>5.09</v>
          </cell>
        </row>
        <row r="1874">
          <cell r="A1874" t="str">
            <v>06.011.209-0</v>
          </cell>
          <cell r="B1874" t="str">
            <v>CUSTO ADIC. AOS ITENS 06.011.101 A 06.011.179, P/M DE TUBO EXCED. A 1,00M DE COMPR. E DIAM. DE 1200MM</v>
          </cell>
          <cell r="C1874" t="str">
            <v>M</v>
          </cell>
          <cell r="D1874">
            <v>5.73</v>
          </cell>
        </row>
        <row r="1875">
          <cell r="A1875" t="str">
            <v>06.011.221-0</v>
          </cell>
          <cell r="B1875" t="str">
            <v>MONTAGEM S/FORN. DE VALVULA DE GAVETA, DE RETENCAO, VENTOSA,HIDRANTE, ETC, C/FLANGES, CLASSE PN-10, DIAM. DE 50MM</v>
          </cell>
          <cell r="C1875" t="str">
            <v>UN</v>
          </cell>
          <cell r="D1875">
            <v>16.989999999999998</v>
          </cell>
        </row>
        <row r="1876">
          <cell r="A1876" t="str">
            <v>06.011.222-0</v>
          </cell>
          <cell r="B1876" t="str">
            <v>MONTAGEM S/FORN. DE VALVULA DE GAVETA, DE RETENCAO, VENTOSA,HIDRANTE, ETC, C/FLANGES, CLASSE PN-10, DIAM., DE 75MM</v>
          </cell>
          <cell r="C1876" t="str">
            <v>UN</v>
          </cell>
          <cell r="D1876">
            <v>18.260000000000002</v>
          </cell>
        </row>
        <row r="1877">
          <cell r="A1877" t="str">
            <v>06.011.223-0</v>
          </cell>
          <cell r="B1877" t="str">
            <v>MONTAGEM S/FORN. DE VALVULA DE GAVETA, DE RETENCAO, VENTOSA,HIDRANTE, ETC, C/FLANGES, CLASSE PN-10, DIAM. DE 100MM</v>
          </cell>
          <cell r="C1877" t="str">
            <v>UN</v>
          </cell>
          <cell r="D1877">
            <v>31.79</v>
          </cell>
        </row>
        <row r="1878">
          <cell r="A1878" t="str">
            <v>06.011.224-0</v>
          </cell>
          <cell r="B1878" t="str">
            <v>MONTAGEM S/FORN. DE VALVULA DE GAVETA, DE RETENCAO, VENTOSA,HIDRANTE, ETC, C/FLANGES, CLASSE PN-10, DIAM. DE 150MM</v>
          </cell>
          <cell r="C1878" t="str">
            <v>UN</v>
          </cell>
          <cell r="D1878">
            <v>39.090000000000003</v>
          </cell>
        </row>
        <row r="1879">
          <cell r="A1879" t="str">
            <v>06.011.225-0</v>
          </cell>
          <cell r="B1879" t="str">
            <v>MONTAGEM S/FORN. DE VALVULA DE GAVETA, DE RETENCAO, VENTOSA,HIDRANTE, C/FLANGES, CLASSE PN-10, DIAM. DE 200MM</v>
          </cell>
          <cell r="C1879" t="str">
            <v>UN</v>
          </cell>
          <cell r="D1879">
            <v>55.49</v>
          </cell>
        </row>
        <row r="1880">
          <cell r="A1880" t="str">
            <v>06.011.226-0</v>
          </cell>
          <cell r="B1880" t="str">
            <v>MONTAGEM S/FORN. DE VALVULA DE GAVETA, DE RETENCAO, VENTOSA,HIDRANTE, ETC, C/FLANGES, CLASSE PN-10, DIAM. DE 250MM</v>
          </cell>
          <cell r="C1880" t="str">
            <v>UN</v>
          </cell>
          <cell r="D1880">
            <v>78.92</v>
          </cell>
        </row>
        <row r="1881">
          <cell r="A1881" t="str">
            <v>06.011.227-0</v>
          </cell>
          <cell r="B1881" t="str">
            <v>MONTAGEM S/FORN. DE VALVULA DE GAVETA, DE RETENCAO, VENTOSA,HIDRANTE, ETC, C/FLANGES, CLASSE PN-10, DIAM. DE 300MM</v>
          </cell>
          <cell r="C1881" t="str">
            <v>UN</v>
          </cell>
          <cell r="D1881">
            <v>95.64</v>
          </cell>
        </row>
        <row r="1882">
          <cell r="A1882" t="str">
            <v>06.011.228-0</v>
          </cell>
          <cell r="B1882" t="str">
            <v>MONTAGEM S/FORN. DE VALVULA DE GAVETA, DE RETENCAO, VENTOSA,HIDRANTE, ETC, C/FLANGES, CLASSE PN-10, DIAM. DE 350MM</v>
          </cell>
          <cell r="C1882" t="str">
            <v>UN</v>
          </cell>
          <cell r="D1882">
            <v>117.82</v>
          </cell>
        </row>
        <row r="1883">
          <cell r="A1883" t="str">
            <v>06.011.229-0</v>
          </cell>
          <cell r="B1883" t="str">
            <v>MONTAGEM S/FORN. DE VALVULA DE GAVETA, DE RETENCAO, VENTOSA,HIDRANTE, ETC, C/FLANGES, CLASSE PN-10, DIAM. DE 400MM</v>
          </cell>
          <cell r="C1883" t="str">
            <v>UN</v>
          </cell>
          <cell r="D1883">
            <v>324.06</v>
          </cell>
        </row>
        <row r="1884">
          <cell r="A1884" t="str">
            <v>06.011.231-0</v>
          </cell>
          <cell r="B1884" t="str">
            <v>MONTAGEM S/FORN. DE VALVULA DE GAVETA, DE RETENCAO, VENTOSA,HIDRANTE, ETC, C/FLANGES, CLASSE PN-10, DIAM. DE 500MM</v>
          </cell>
          <cell r="C1884" t="str">
            <v>UN</v>
          </cell>
          <cell r="D1884">
            <v>390.75</v>
          </cell>
        </row>
        <row r="1885">
          <cell r="A1885" t="str">
            <v>06.011.232-0</v>
          </cell>
          <cell r="B1885" t="str">
            <v>MONTAGEM S/FORN. DE VALVULA DE GAVETA, DE RETENCAO, VENTOSA,HIDRANTE, ETC, C/FLANGES, CLASSE PN-10, DIAM. DE 600MM</v>
          </cell>
          <cell r="C1885" t="str">
            <v>UN</v>
          </cell>
          <cell r="D1885">
            <v>603.41</v>
          </cell>
        </row>
        <row r="1886">
          <cell r="A1886" t="str">
            <v>06.011.233-0</v>
          </cell>
          <cell r="B1886" t="str">
            <v>MONTAGEM S/FORN. DE VALVULA DE GAVETA, DE RETENCAO, VENTOSA,HIDRANTE, ETC, C/FLANGES, CLASSE PN-10, DIAM. DE 700MM</v>
          </cell>
          <cell r="C1886" t="str">
            <v>UN</v>
          </cell>
          <cell r="D1886">
            <v>788.43</v>
          </cell>
        </row>
        <row r="1887">
          <cell r="A1887" t="str">
            <v>06.011.235-0</v>
          </cell>
          <cell r="B1887" t="str">
            <v>MONTAGEM S/FORN. DE VALVULA DE GAVETA, DE RETENCAO, VENTOSA,HIDRANTE, ETC, C/FLANGES, CLASSE PN-10, DIAM. DE 800MM</v>
          </cell>
          <cell r="C1887" t="str">
            <v>UN</v>
          </cell>
          <cell r="D1887">
            <v>1052.28</v>
          </cell>
        </row>
        <row r="1888">
          <cell r="A1888" t="str">
            <v>06.011.236-0</v>
          </cell>
          <cell r="B1888" t="str">
            <v>MONTAGEM S/FORN. DE VALVULA DE GAVETA, DE RETENCAO, VENTOSA,HIDRANTE, ETC, C/FLANGES, CLASSE PN-10, DIAM. DE 900MM</v>
          </cell>
          <cell r="C1888" t="str">
            <v>UN</v>
          </cell>
          <cell r="D1888">
            <v>1208.98</v>
          </cell>
        </row>
        <row r="1889">
          <cell r="A1889" t="str">
            <v>06.011.237-0</v>
          </cell>
          <cell r="B1889" t="str">
            <v>MONTAGEM S/FORN. DE VALVULA DE GAVETA, DE RETENCAO, VENTOSA,HIDRANTE, ETC, C/FLANGES, CLASSE PN-10, DIAM. DE 1000MM</v>
          </cell>
          <cell r="C1889" t="str">
            <v>UN</v>
          </cell>
          <cell r="D1889">
            <v>1516.93</v>
          </cell>
        </row>
        <row r="1890">
          <cell r="A1890" t="str">
            <v>06.011.239-0</v>
          </cell>
          <cell r="B1890" t="str">
            <v>MONTAGEM S/FORN. DE VALVULA DE GAVETA, DE RETENCAO, VENTOSA,HIDRANTE, ETC, C/FLANGES, CLASSE PN-10, DIAM. DE 1200MM</v>
          </cell>
          <cell r="C1890" t="str">
            <v>UN</v>
          </cell>
          <cell r="D1890">
            <v>2139.84</v>
          </cell>
        </row>
        <row r="1891">
          <cell r="A1891" t="str">
            <v>06.011.251-0</v>
          </cell>
          <cell r="B1891" t="str">
            <v>MONTAGEM S/FORN. DE VALVULA DE GAVETA, DE RETENCAO, VENTOSA,HIDRANTE, ETC, C/FLANGES, CLASSE PN-16, DIAM. DE 50MM</v>
          </cell>
          <cell r="C1891" t="str">
            <v>UN</v>
          </cell>
          <cell r="D1891">
            <v>14.6</v>
          </cell>
        </row>
        <row r="1892">
          <cell r="A1892" t="str">
            <v>06.011.252-0</v>
          </cell>
          <cell r="B1892" t="str">
            <v>MONTAGEM S/FORN. DE VALVULA DE GAVETA, DE RETENCAO, VENTOSA,HIDRANTE, ETC, C/FLANGES, CLASSE PN-16, DIAM. DE 75MM</v>
          </cell>
          <cell r="C1892" t="str">
            <v>UN</v>
          </cell>
          <cell r="D1892">
            <v>14.78</v>
          </cell>
        </row>
        <row r="1893">
          <cell r="A1893" t="str">
            <v>06.011.253-0</v>
          </cell>
          <cell r="B1893" t="str">
            <v>MONTAGEM S/FORN. DE VALVULA DE GAVETA, DE RETENCAO, VENTOSA,HIDRANTE, ETC, C/FLANGES, CLASSE PN-16, DIAM. DE 100MM</v>
          </cell>
          <cell r="C1893" t="str">
            <v>UN</v>
          </cell>
          <cell r="D1893">
            <v>28.1</v>
          </cell>
        </row>
        <row r="1894">
          <cell r="A1894" t="str">
            <v>06.011.254-0</v>
          </cell>
          <cell r="B1894" t="str">
            <v>MONTAGEM S/FORN. DE VALVULA DE GAVETA, DE RETENCAO, VENTOSA,HIDRANTE, ETC, C/FLANGES, CLASSE PN-16, DIAM. DE 150MM</v>
          </cell>
          <cell r="C1894" t="str">
            <v>UN</v>
          </cell>
          <cell r="D1894">
            <v>35.909999999999997</v>
          </cell>
        </row>
        <row r="1895">
          <cell r="A1895" t="str">
            <v>06.011.255-0</v>
          </cell>
          <cell r="B1895" t="str">
            <v>MONTAGEM S/FORN. DE VALVULA DE GAVETA, DE RETENCAO, VENTOSA,HIDRANTE, ETC, C/FLANGES, CLASSE PN-16, DIAM. DE 200MM</v>
          </cell>
          <cell r="C1895" t="str">
            <v>UN</v>
          </cell>
          <cell r="D1895">
            <v>67.09</v>
          </cell>
        </row>
        <row r="1896">
          <cell r="A1896" t="str">
            <v>06.011.256-0</v>
          </cell>
          <cell r="B1896" t="str">
            <v>MONTAGEM S/FORN. DE VALVULA DE GAVETA, DE RETENCAO, VENTOSA,HIDRANTE, ETC, C/FLANGES, CLASSE PN-16, DIAM. DE 250MM</v>
          </cell>
          <cell r="C1896" t="str">
            <v>UN</v>
          </cell>
          <cell r="D1896">
            <v>226.82</v>
          </cell>
        </row>
        <row r="1897">
          <cell r="A1897" t="str">
            <v>06.011.257-0</v>
          </cell>
          <cell r="B1897" t="str">
            <v>MONTAGEM S/FORN. DE VALVULA DE GAVETA, DE RETENCAO, VENTOSA,HIDRANTE, ETC, C/FLANGES, CLASSE PN-16, DIAM. DE 300MM</v>
          </cell>
          <cell r="C1897" t="str">
            <v>UN</v>
          </cell>
          <cell r="D1897">
            <v>228.88</v>
          </cell>
        </row>
        <row r="1898">
          <cell r="A1898" t="str">
            <v>06.011.259-0</v>
          </cell>
          <cell r="B1898" t="str">
            <v>MONTAGEM S/FORN. DE VALVULA DE GAVETA, DE RETENCAO, VENTOSA,HIDRANTE, ETC, C/FLANGES, CLASSE PN-16, DIAM. DE 400MM</v>
          </cell>
          <cell r="C1898" t="str">
            <v>UN</v>
          </cell>
          <cell r="D1898">
            <v>441.65</v>
          </cell>
        </row>
        <row r="1899">
          <cell r="A1899" t="str">
            <v>06.011.261-0</v>
          </cell>
          <cell r="B1899" t="str">
            <v>MONTAGEM S/FORN. DE VALVULA DE GAVETA, DE RETENCAO, VENTOSA,HIDRANTE, ETC, C/FLANGES, CLASSE PN-16, DIAM. DE 500MM</v>
          </cell>
          <cell r="C1899" t="str">
            <v>UN</v>
          </cell>
          <cell r="D1899">
            <v>745.3</v>
          </cell>
        </row>
        <row r="1900">
          <cell r="A1900" t="str">
            <v>06.011.262-0</v>
          </cell>
          <cell r="B1900" t="str">
            <v>MONTAGEM S/FORN. DE VALVULA DE GAVETA, DE RETENCAO, VENTOSA,HIDRANTE, ETC, C/FLANGES, CLASSE PN-16, DIAM. DE 600MM</v>
          </cell>
          <cell r="C1900" t="str">
            <v>UN</v>
          </cell>
          <cell r="D1900">
            <v>942.2</v>
          </cell>
        </row>
        <row r="1901">
          <cell r="A1901" t="str">
            <v>06.011.263-0</v>
          </cell>
          <cell r="B1901" t="str">
            <v>MONTAGEM S/FORN. DE VALVULA DE GAVETA, DE RETENCAO, VENTOSA,HIDRANTE, ETC, C/FLANGES, CLASSE PN-16, DIAM. DE 700MM</v>
          </cell>
          <cell r="C1901" t="str">
            <v>UN</v>
          </cell>
          <cell r="D1901">
            <v>1224.6199999999999</v>
          </cell>
        </row>
        <row r="1902">
          <cell r="A1902" t="str">
            <v>06.011.265-0</v>
          </cell>
          <cell r="B1902" t="str">
            <v>MONTAGEM S/FORN. DE VALVULA DE GAVETA, DE RETENCAO, VENTOSA,HIDRANTE, ETC, C/FLANGES, CLASSE PN-16, DIAM. DE 800MM</v>
          </cell>
          <cell r="C1902" t="str">
            <v>UN</v>
          </cell>
          <cell r="D1902">
            <v>1538.11</v>
          </cell>
        </row>
        <row r="1903">
          <cell r="A1903" t="str">
            <v>06.011.266-0</v>
          </cell>
          <cell r="B1903" t="str">
            <v>MONTAGEM S/FORN. DE VALVULA DE GAVETA, DE RETENCAO, VENTOSA,HIDRANTE, ETC, C/FLANGES, CLASSE PN-16, DIAM. DE 900MM</v>
          </cell>
          <cell r="C1903" t="str">
            <v>UN</v>
          </cell>
          <cell r="D1903">
            <v>1863.47</v>
          </cell>
        </row>
        <row r="1904">
          <cell r="A1904" t="str">
            <v>06.011.267-0</v>
          </cell>
          <cell r="B1904" t="str">
            <v>MONTAGEM S/FORN. DE VALVULA DE GAVETA, DE RETENCAO, VENTOSA,HIDRANTE, ETC, C/FLANGES, CLASSE PN-16, DIAM. DE 1000MM</v>
          </cell>
          <cell r="C1904" t="str">
            <v>UN</v>
          </cell>
          <cell r="D1904">
            <v>2395.79</v>
          </cell>
        </row>
        <row r="1905">
          <cell r="A1905" t="str">
            <v>06.011.269-0</v>
          </cell>
          <cell r="B1905" t="str">
            <v>MONTAGEM S/FORN. DE VALVULA DE GAVETA, DE RETENCAO, VENTOSA,HIDRANTE, ETC, C/FLANGES, CLASSE PN-16, DIAM. DE 1200MM</v>
          </cell>
          <cell r="C1905" t="str">
            <v>UN</v>
          </cell>
          <cell r="D1905">
            <v>4061.62</v>
          </cell>
        </row>
        <row r="1906">
          <cell r="A1906" t="str">
            <v>06.011.281-0</v>
          </cell>
          <cell r="B1906" t="str">
            <v>MONTAGEM S/FORN. DE VALVULA DE GAVETA, DE RETENCAO, VENTOSA,HIDRANTE, ETC, C/FLANGES, CLASSE PN-25, DIAM. DE 50MM</v>
          </cell>
          <cell r="C1906" t="str">
            <v>UN</v>
          </cell>
          <cell r="D1906">
            <v>14.64</v>
          </cell>
        </row>
        <row r="1907">
          <cell r="A1907" t="str">
            <v>06.011.282-0</v>
          </cell>
          <cell r="B1907" t="str">
            <v>MONTAGEM S/FORN. DE VALVULA DE GAVETA, DE RETENCAO, VENTOSA,HIDRANTE, ETC, C/FLANGES, CLASSE PN-25, DIAM. DE 75MM</v>
          </cell>
          <cell r="C1907" t="str">
            <v>UN</v>
          </cell>
          <cell r="D1907">
            <v>25.8</v>
          </cell>
        </row>
        <row r="1908">
          <cell r="A1908" t="str">
            <v>06.011.283-0</v>
          </cell>
          <cell r="B1908" t="str">
            <v>MONTAGEM S/FORN. DE VALVULA DE GAVETA, DE RETENCAO, VENTOSA,HIDRANTE, ETC, C/FLANGES, CLASSE PN-25, DIAM. DE 100MM</v>
          </cell>
          <cell r="C1908" t="str">
            <v>UN</v>
          </cell>
          <cell r="D1908">
            <v>32.880000000000003</v>
          </cell>
        </row>
        <row r="1909">
          <cell r="A1909" t="str">
            <v>06.011.284-0</v>
          </cell>
          <cell r="B1909" t="str">
            <v>MONTAGEM S/FORN. DE VALVULA DE GAVETA, DE RETENCAO, VENTOSA,HIDRANTE, ETC, C/FLANGES, CLASSE PN-25, DIAM. DE 150MM</v>
          </cell>
          <cell r="C1909" t="str">
            <v>UN</v>
          </cell>
          <cell r="D1909">
            <v>137.29</v>
          </cell>
        </row>
        <row r="1910">
          <cell r="A1910" t="str">
            <v>06.011.285-0</v>
          </cell>
          <cell r="B1910" t="str">
            <v>MONTAGEM S/FORN. DE VALVULA DE GAVETA, DE RETENCAO, VENTOSA,HIDRANTE, ETC, C/FLANGES, CLASSE PN-25, DIAM. DE 200MM</v>
          </cell>
          <cell r="C1910" t="str">
            <v>UN</v>
          </cell>
          <cell r="D1910">
            <v>219.16</v>
          </cell>
        </row>
        <row r="1911">
          <cell r="A1911" t="str">
            <v>06.011.286-0</v>
          </cell>
          <cell r="B1911" t="str">
            <v>MONTAGEM S/FORN. DE VALVULA DE GAVETA, DE RETENCAO, VENTOSA,HIDRANTE, ETC, C/FLANGES, CLASSE PN-25, DIAM. DE 250MM</v>
          </cell>
          <cell r="C1911" t="str">
            <v>UN</v>
          </cell>
          <cell r="D1911">
            <v>321.54000000000002</v>
          </cell>
        </row>
        <row r="1912">
          <cell r="A1912" t="str">
            <v>06.011.287-0</v>
          </cell>
          <cell r="B1912" t="str">
            <v>MONTAGEM S/FORN. DE VALVULA DE GAVETA, DE RETENCAO, VENTOSA,HIDRANTE, ETC, C/FLANGES, CLASSE PN-25, DIAM. DE 300MM</v>
          </cell>
          <cell r="C1912" t="str">
            <v>UN</v>
          </cell>
          <cell r="D1912">
            <v>420.41</v>
          </cell>
        </row>
        <row r="1913">
          <cell r="A1913" t="str">
            <v>06.011.289-0</v>
          </cell>
          <cell r="B1913" t="str">
            <v>MONTAGEM S/FORN. DE VALVULA DE GAVETA, DE RETENCAO, VENTOSA,HIDRANTE, ETC, C/FLANGES, CLASSE PN-25, DIAM. DE 400MM</v>
          </cell>
          <cell r="C1913" t="str">
            <v>UN</v>
          </cell>
          <cell r="D1913">
            <v>592.52</v>
          </cell>
        </row>
        <row r="1914">
          <cell r="A1914" t="str">
            <v>06.011.291-0</v>
          </cell>
          <cell r="B1914" t="str">
            <v>MONTAGEM S/FORN. DE VALVULA DE GAVETA, DE RETENCAO, VENTOSA,HIDRANTE, ETC, C/FLANGES, CLASSE PN-25, DIAM. DE 500MM</v>
          </cell>
          <cell r="C1914" t="str">
            <v>UN</v>
          </cell>
          <cell r="D1914">
            <v>931.52</v>
          </cell>
        </row>
        <row r="1915">
          <cell r="A1915" t="str">
            <v>06.011.292-0</v>
          </cell>
          <cell r="B1915" t="str">
            <v>MONTAGEM S/FORN. DE VALVULA DE GAVETA, DE RETENCAO, VENTOSA,HIDRANTE, ETC, C/FLANGES, CLASSE PN-25, DIAM. DE 600MM</v>
          </cell>
          <cell r="C1915" t="str">
            <v>UN</v>
          </cell>
          <cell r="D1915">
            <v>1188.1500000000001</v>
          </cell>
        </row>
        <row r="1916">
          <cell r="A1916" t="str">
            <v>06.011.293-0</v>
          </cell>
          <cell r="B1916" t="str">
            <v>MONTAGEM S/FORN. DE VALVULA DE GAVETA, DE RETENCAO, VENTOSA,HIDRANTE, ETC, C/FLANGES, CLASSE PN-25, DIAM. DE 700MM</v>
          </cell>
          <cell r="C1916" t="str">
            <v>UN</v>
          </cell>
          <cell r="D1916">
            <v>1903.01</v>
          </cell>
        </row>
        <row r="1917">
          <cell r="A1917" t="str">
            <v>06.011.295-0</v>
          </cell>
          <cell r="B1917" t="str">
            <v>MONTAGEM S/FORN. DE VALVULA DE GAVETA, DE RETENCAO, VENTOSA,HIDRANTE, ETC, C/FLANGES, CLASSE PN-25, DIAM. DE 800MM</v>
          </cell>
          <cell r="C1917" t="str">
            <v>UN</v>
          </cell>
          <cell r="D1917">
            <v>2944.65</v>
          </cell>
        </row>
        <row r="1918">
          <cell r="A1918" t="str">
            <v>06.011.296-0</v>
          </cell>
          <cell r="B1918" t="str">
            <v>MONTAGEM S/FORN. DE VALVULA DE GAVETA, DE RETENCAO, VENTOSA,HIDRANTE, ETC, C/FLANGES, CLASSE PN-25, DIAM. DE 900MM</v>
          </cell>
          <cell r="C1918" t="str">
            <v>UN</v>
          </cell>
          <cell r="D1918">
            <v>3504.03</v>
          </cell>
        </row>
        <row r="1919">
          <cell r="A1919" t="str">
            <v>06.011.297-0</v>
          </cell>
          <cell r="B1919" t="str">
            <v>MONTAGEM S/FORN. DE VALVULA DE GAVETA, DE RETENCAO, VENTOSA,HIDRANTE, ETC, C/FLANGES, CLASSE PN-25, DIAM. DE 1000MM</v>
          </cell>
          <cell r="C1919" t="str">
            <v>UN</v>
          </cell>
          <cell r="D1919">
            <v>4693.76</v>
          </cell>
        </row>
        <row r="1920">
          <cell r="A1920" t="str">
            <v>06.011.299-0</v>
          </cell>
          <cell r="B1920" t="str">
            <v>MONTAGEM S/FORN. DE VALVULA DE GAVETA, DE RETENCAO, VENTOSA,HIDRANTE, ETC, C/FLANGES, CLASSE PN-25, DIAM. DE 1200MM</v>
          </cell>
          <cell r="C1920" t="str">
            <v>UN</v>
          </cell>
          <cell r="D1920">
            <v>5336.35</v>
          </cell>
        </row>
        <row r="1921">
          <cell r="A1921" t="str">
            <v>06.011.311-0</v>
          </cell>
          <cell r="B1921" t="str">
            <v>MONTAGEM S/FORN. DE VALVULA DE BORBOLETA, C/FLANGES, CLASSEPN-10, DIAM. DE 75MM</v>
          </cell>
          <cell r="C1921" t="str">
            <v>UN</v>
          </cell>
          <cell r="D1921">
            <v>18.329999999999998</v>
          </cell>
        </row>
        <row r="1922">
          <cell r="A1922" t="str">
            <v>06.011.312-0</v>
          </cell>
          <cell r="B1922" t="str">
            <v>MONTAGEM S/FORN. DE VALVULA DE BORBOLETA, C/FLANGES, CLASSEPN-10, DIAM. DE 100MM</v>
          </cell>
          <cell r="C1922" t="str">
            <v>UN</v>
          </cell>
          <cell r="D1922">
            <v>31.84</v>
          </cell>
        </row>
        <row r="1923">
          <cell r="A1923" t="str">
            <v>06.011.313-0</v>
          </cell>
          <cell r="B1923" t="str">
            <v>MONTAGEM S/FORN. DE VALVULA DE BORBOLETA, C/FLANGES, CLASSEPN-10, DIAM. DE 150MM</v>
          </cell>
          <cell r="C1923" t="str">
            <v>UN</v>
          </cell>
          <cell r="D1923">
            <v>39.03</v>
          </cell>
        </row>
        <row r="1924">
          <cell r="A1924" t="str">
            <v>06.011.314-0</v>
          </cell>
          <cell r="B1924" t="str">
            <v>MONTAGEM S/FORN. DE VALVULA DE BORBOLETA, C/FLANGES, CLASSEPN-10, DIAM. DE 200MM</v>
          </cell>
          <cell r="C1924" t="str">
            <v>UN</v>
          </cell>
          <cell r="D1924">
            <v>55.43</v>
          </cell>
        </row>
        <row r="1925">
          <cell r="A1925" t="str">
            <v>06.011.315-0</v>
          </cell>
          <cell r="B1925" t="str">
            <v>MONTAGEM S/FORN. DE VALVULA DE BORBOLETA, C/FLANGES, CLASSEPN-10, DIAM. DE 250MM</v>
          </cell>
          <cell r="C1925" t="str">
            <v>UN</v>
          </cell>
          <cell r="D1925">
            <v>78.849999999999994</v>
          </cell>
        </row>
        <row r="1926">
          <cell r="A1926" t="str">
            <v>06.011.316-0</v>
          </cell>
          <cell r="B1926" t="str">
            <v>MONTAGEM S/FORN. DE VALVULA DE BORBOLETA, C/FLANGES, CLASSEPN-10, DIAM. DE 300MM</v>
          </cell>
          <cell r="C1926" t="str">
            <v>UN</v>
          </cell>
          <cell r="D1926">
            <v>95.42</v>
          </cell>
        </row>
        <row r="1927">
          <cell r="A1927" t="str">
            <v>06.011.317-0</v>
          </cell>
          <cell r="B1927" t="str">
            <v>MONTAGEM S/FORN. DE VALVULA DE BORBOLETA, C/FLANGES, CLASSEPN-10, DIAM. DE 350MM</v>
          </cell>
          <cell r="C1927" t="str">
            <v>UN</v>
          </cell>
          <cell r="D1927">
            <v>117.1</v>
          </cell>
        </row>
        <row r="1928">
          <cell r="A1928" t="str">
            <v>06.011.318-0</v>
          </cell>
          <cell r="B1928" t="str">
            <v>MONTAGEM S/FORN. DE VALVULA DE BORBOLETA, C/FLANGES, CLASSEPN-10, DIAM. DE 400MM</v>
          </cell>
          <cell r="C1928" t="str">
            <v>UN</v>
          </cell>
          <cell r="D1928">
            <v>323.26</v>
          </cell>
        </row>
        <row r="1929">
          <cell r="A1929" t="str">
            <v>06.011.320-0</v>
          </cell>
          <cell r="B1929" t="str">
            <v>MONTAGEM S/FORN. DE VALVULA DE BORBOLETA, C/FLANGES, CLASSEPN-10, DIAM. DE 500MM</v>
          </cell>
          <cell r="C1929" t="str">
            <v>UN</v>
          </cell>
          <cell r="D1929">
            <v>388.88</v>
          </cell>
        </row>
        <row r="1930">
          <cell r="A1930" t="str">
            <v>06.011.321-0</v>
          </cell>
          <cell r="B1930" t="str">
            <v>MONTAGEM S/FORN. DE VALVULA DE BORBOLETA, C/FLANGES, CLASSEPN-10, DIAM. DE 600MM</v>
          </cell>
          <cell r="C1930" t="str">
            <v>UN</v>
          </cell>
          <cell r="D1930">
            <v>600.74</v>
          </cell>
        </row>
        <row r="1931">
          <cell r="A1931" t="str">
            <v>06.011.322-0</v>
          </cell>
          <cell r="B1931" t="str">
            <v>MONTAGEM S/FORN. DE VALVULA DE BORBOLETA, C/FLANGES, CLASSEPN-10, DIAM. DE 700MM</v>
          </cell>
          <cell r="C1931" t="str">
            <v>UN</v>
          </cell>
          <cell r="D1931">
            <v>783.69</v>
          </cell>
        </row>
        <row r="1932">
          <cell r="A1932" t="str">
            <v>06.011.324-0</v>
          </cell>
          <cell r="B1932" t="str">
            <v>MONTAGEM S/FORN. DE VALVULA DE BORBOLETA, C/FLANGES, CLASSEPN-10, DIAM. DE 800MM</v>
          </cell>
          <cell r="C1932" t="str">
            <v>UN</v>
          </cell>
          <cell r="D1932">
            <v>1048</v>
          </cell>
        </row>
        <row r="1933">
          <cell r="A1933" t="str">
            <v>06.011.325-0</v>
          </cell>
          <cell r="B1933" t="str">
            <v>MONTAGEM S/FORN. DE VALVULA DE BORBOLETA, C/FLANGES, CLASSEPN-10, DIAM. DE 900MM</v>
          </cell>
          <cell r="C1933" t="str">
            <v>UN</v>
          </cell>
          <cell r="D1933">
            <v>1202.02</v>
          </cell>
        </row>
        <row r="1934">
          <cell r="A1934" t="str">
            <v>06.011.326-0</v>
          </cell>
          <cell r="B1934" t="str">
            <v>MONTAGEM S/FORN. DE VALVULA DE BORBOLETA, C/FLANGES, CLASSEPN-10, DIAM. DE 1000MM</v>
          </cell>
          <cell r="C1934" t="str">
            <v>UN</v>
          </cell>
          <cell r="D1934">
            <v>1507.14</v>
          </cell>
        </row>
        <row r="1935">
          <cell r="A1935" t="str">
            <v>06.011.328-0</v>
          </cell>
          <cell r="B1935" t="str">
            <v>MONTAGEM S/FORN. DE VALVULA DE BORBOLETA, C/FLANGES, CLASSEPN-10, DIAM. DE 1200MM</v>
          </cell>
          <cell r="C1935" t="str">
            <v>UN</v>
          </cell>
          <cell r="D1935">
            <v>2102.4899999999998</v>
          </cell>
        </row>
        <row r="1936">
          <cell r="A1936" t="str">
            <v>06.011.341-0</v>
          </cell>
          <cell r="B1936" t="str">
            <v>MONTAGEM S/FORN. DE VALVULA DE BORBOLETA, C/FLANGES, CLASSEPN-16, DIAM. DE 75MM</v>
          </cell>
          <cell r="C1936" t="str">
            <v>UN</v>
          </cell>
          <cell r="D1936">
            <v>15.85</v>
          </cell>
        </row>
        <row r="1937">
          <cell r="A1937" t="str">
            <v>06.011.342-0</v>
          </cell>
          <cell r="B1937" t="str">
            <v>MONTAGEM S/FORN. DE VALVULA DE BORBOLETA, C/FLANGES, CLASSEPN-16, DIAM. DE 100MM</v>
          </cell>
          <cell r="C1937" t="str">
            <v>UN</v>
          </cell>
          <cell r="D1937">
            <v>28.18</v>
          </cell>
        </row>
        <row r="1938">
          <cell r="A1938" t="str">
            <v>06.011.343-0</v>
          </cell>
          <cell r="B1938" t="str">
            <v>MONTAGEM S/FORN. DE VALVULA DE BORBOLETA, C/FLANGES, CLASSEPN-16, DIAM. DE 150MM</v>
          </cell>
          <cell r="C1938" t="str">
            <v>UN</v>
          </cell>
          <cell r="D1938">
            <v>35.81</v>
          </cell>
        </row>
        <row r="1939">
          <cell r="A1939" t="str">
            <v>06.011.344-0</v>
          </cell>
          <cell r="B1939" t="str">
            <v>MONTAGEM S/FORN. DE VALVULA DE BORBOLETA, C/FLANGES, CLASSEPN-16, DIAM. DE 200MM</v>
          </cell>
          <cell r="C1939" t="str">
            <v>UN</v>
          </cell>
          <cell r="D1939">
            <v>67.19</v>
          </cell>
        </row>
        <row r="1940">
          <cell r="A1940" t="str">
            <v>06.011.345-0</v>
          </cell>
          <cell r="B1940" t="str">
            <v>MONTAGEM S/FORN. DE VALVULA DE BORBOLETA, C/FLANGES, CLASSEPN-16, DIAM. DE 250MM</v>
          </cell>
          <cell r="C1940" t="str">
            <v>UN</v>
          </cell>
          <cell r="D1940">
            <v>226.81</v>
          </cell>
        </row>
        <row r="1941">
          <cell r="A1941" t="str">
            <v>06.011.346-0</v>
          </cell>
          <cell r="B1941" t="str">
            <v>MONTAGEM S/FORN. DE VALVULA DE BORBOLETA, C/FLANGES, CLASSEPN-16, DIAM. DE 300MM</v>
          </cell>
          <cell r="C1941" t="str">
            <v>UN</v>
          </cell>
          <cell r="D1941">
            <v>229.91</v>
          </cell>
        </row>
        <row r="1942">
          <cell r="A1942" t="str">
            <v>06.011.348-0</v>
          </cell>
          <cell r="B1942" t="str">
            <v>MONTAGEM S/FORN. DE VALVULA DE BORBOLETA, C/FLANGES, CLASSEPN-16, DIAM. DE 400MM</v>
          </cell>
          <cell r="C1942" t="str">
            <v>UN</v>
          </cell>
          <cell r="D1942">
            <v>440.58</v>
          </cell>
        </row>
        <row r="1943">
          <cell r="A1943" t="str">
            <v>06.011.350-0</v>
          </cell>
          <cell r="B1943" t="str">
            <v>MONTAGEM S/FORN. DE VALVULA DE BORBOLETA, C/FLANGES, CLASSEPN-16, DIAM. DE 500MM</v>
          </cell>
          <cell r="C1943" t="str">
            <v>UN</v>
          </cell>
          <cell r="D1943">
            <v>743.58</v>
          </cell>
        </row>
        <row r="1944">
          <cell r="A1944" t="str">
            <v>06.011.351-0</v>
          </cell>
          <cell r="B1944" t="str">
            <v>MONTAGEM S/FORN. DE VALVULA DE BORBOLETA, C/FLANGES, CLASSEPN-16, DIAM. DE 600MM</v>
          </cell>
          <cell r="C1944" t="str">
            <v>UN</v>
          </cell>
          <cell r="D1944">
            <v>941.92</v>
          </cell>
        </row>
        <row r="1945">
          <cell r="A1945" t="str">
            <v>06.011.352-0</v>
          </cell>
          <cell r="B1945" t="str">
            <v>MONTAGEM S/FORN. DE VALVULA DE BORBOLETA, C/FLANGES, CLASSEPN-16, DIAM. DE 700MM</v>
          </cell>
          <cell r="C1945" t="str">
            <v>UN</v>
          </cell>
          <cell r="D1945">
            <v>1220.23</v>
          </cell>
        </row>
        <row r="1946">
          <cell r="A1946" t="str">
            <v>06.011.354-0</v>
          </cell>
          <cell r="B1946" t="str">
            <v>MONTAGEM S/FORN. DE VALVULA DE BORBOLETA, C/FLANGES, CLASSEPN-16, DIAM. DE 800MM</v>
          </cell>
          <cell r="C1946" t="str">
            <v>UN</v>
          </cell>
          <cell r="D1946">
            <v>1533.76</v>
          </cell>
        </row>
        <row r="1947">
          <cell r="A1947" t="str">
            <v>06.011.355-0</v>
          </cell>
          <cell r="B1947" t="str">
            <v>MONTAGEM S/FORN. DE VALVULA DE BORBOLETA, C/FLANGES, CLASSEPN-16, DIAM. DE 900MM</v>
          </cell>
          <cell r="C1947" t="str">
            <v>UN</v>
          </cell>
          <cell r="D1947">
            <v>1857.52</v>
          </cell>
        </row>
        <row r="1948">
          <cell r="A1948" t="str">
            <v>06.011.356-0</v>
          </cell>
          <cell r="B1948" t="str">
            <v>MONTAGEM S/FORN. DE VALVULA DE BORBOLETA, C/FLANGES, CLASSEPN-16, DIAM. DE 1000MM</v>
          </cell>
          <cell r="C1948" t="str">
            <v>UN</v>
          </cell>
          <cell r="D1948">
            <v>2387.61</v>
          </cell>
        </row>
        <row r="1949">
          <cell r="A1949" t="str">
            <v>06.011.358-0</v>
          </cell>
          <cell r="B1949" t="str">
            <v>MONTAGEM S/FORN. DE VALVULA DE BORBOLETA, C/FLANGES, CLASSEPN-16, DIAM. DE 1200MM</v>
          </cell>
          <cell r="C1949" t="str">
            <v>UN</v>
          </cell>
          <cell r="D1949">
            <v>4034.22</v>
          </cell>
        </row>
        <row r="1950">
          <cell r="A1950" t="str">
            <v>06.011.999-0</v>
          </cell>
          <cell r="B1950" t="str">
            <v>FAMILIA 06.011REGISTRO GAVETA, TUBOS E CONEXOES F.F.</v>
          </cell>
          <cell r="C1950">
            <v>0</v>
          </cell>
          <cell r="D1950">
            <v>1788</v>
          </cell>
        </row>
        <row r="1951">
          <cell r="A1951" t="str">
            <v>06.012.001-0</v>
          </cell>
          <cell r="B1951" t="str">
            <v>CAIXA DE AREIA DE CONCR. ARMADO DE 1,00 X 1,00 X 1,80M, P/COLETOR DE AGUAS PLUVIAIS, DIAM. DE 0,40M</v>
          </cell>
          <cell r="C1951" t="str">
            <v>UN</v>
          </cell>
          <cell r="D1951">
            <v>960.35</v>
          </cell>
        </row>
        <row r="1952">
          <cell r="A1952" t="str">
            <v>06.012.002-0</v>
          </cell>
          <cell r="B1952" t="str">
            <v>CAIXA DE AREIA DE CONCR. ARMADO DE 1,00 X 1,00 X 1,90M, P/COLETOR DE AGUAS PLUVIAIS, DIAM. DE 0,50M</v>
          </cell>
          <cell r="C1952" t="str">
            <v>UN</v>
          </cell>
          <cell r="D1952">
            <v>1007.75</v>
          </cell>
        </row>
        <row r="1953">
          <cell r="A1953" t="str">
            <v>06.012.003-0</v>
          </cell>
          <cell r="B1953" t="str">
            <v>CAIXA DE AREIA DE CONCR. ARMADO DE 1,10 X 1,10 X 2,00M, P/COLETOR DE AGUAS PLUVIAIS, DIAM. DE 0,60M</v>
          </cell>
          <cell r="C1953" t="str">
            <v>UN</v>
          </cell>
          <cell r="D1953">
            <v>1124.8900000000001</v>
          </cell>
        </row>
        <row r="1954">
          <cell r="A1954" t="str">
            <v>06.012.004-0</v>
          </cell>
          <cell r="B1954" t="str">
            <v>CAIXA DE AREIA DE CONCR. ARMADO DE 1,20 X 1,20 X 2,10M, P/COLETOR DE AGUAS PLUVIAIS, DIAM. DE 0,70M</v>
          </cell>
          <cell r="C1954" t="str">
            <v>UN</v>
          </cell>
          <cell r="D1954">
            <v>1256.54</v>
          </cell>
        </row>
        <row r="1955">
          <cell r="A1955" t="str">
            <v>06.012.005-0</v>
          </cell>
          <cell r="B1955" t="str">
            <v>CAIXA DE AREIA DE CONCR. ARMADO DE 1,30 X 1,30 X 2,20M, P/COLETOR DE AGUAS PLUVIAIS, DIAM. DE 0,80M</v>
          </cell>
          <cell r="C1955" t="str">
            <v>UN</v>
          </cell>
          <cell r="D1955">
            <v>1366.8</v>
          </cell>
        </row>
        <row r="1956">
          <cell r="A1956" t="str">
            <v>06.012.006-0</v>
          </cell>
          <cell r="B1956" t="str">
            <v>CAIXA DE AREIA DE CONCR. ARMADO DE 1,40 X 1,40 X 2,30M, P/COLETOR DE AGUAS PLUVIAIS, DIAM. DE 0,90M</v>
          </cell>
          <cell r="C1956" t="str">
            <v>UN</v>
          </cell>
          <cell r="D1956">
            <v>1572.52</v>
          </cell>
        </row>
        <row r="1957">
          <cell r="A1957" t="str">
            <v>06.012.007-0</v>
          </cell>
          <cell r="B1957" t="str">
            <v>CAIXA DE AREIA DE CONCR. ARMADO DE 1,50 X 1,50 X 2,40M, P/COLETOR DE AGUAS PLUVIAIS, DIAM. DE 1,00M</v>
          </cell>
          <cell r="C1957" t="str">
            <v>UN</v>
          </cell>
          <cell r="D1957">
            <v>1738.87</v>
          </cell>
        </row>
        <row r="1958">
          <cell r="A1958" t="str">
            <v>06.012.008-0</v>
          </cell>
          <cell r="B1958" t="str">
            <v>CAIXA DE AREIA DE CONCR. ARMADO DE 1,60 X 1,60 X 2,50M, P/COLETOR DE AGUAS PLUVIAIS, DIAM. DE 1,10M</v>
          </cell>
          <cell r="C1958" t="str">
            <v>UN</v>
          </cell>
          <cell r="D1958">
            <v>1920.28</v>
          </cell>
        </row>
        <row r="1959">
          <cell r="A1959" t="str">
            <v>06.012.009-0</v>
          </cell>
          <cell r="B1959" t="str">
            <v>CAIXA DE AREIA DE CONCR. ARMADO DE 1,70 X 1,70 X 2,60M, P/COLETOR DE AGUAS PLUVIAIS, DIAM. DE 1,20M</v>
          </cell>
          <cell r="C1959" t="str">
            <v>UN</v>
          </cell>
          <cell r="D1959">
            <v>2152.5300000000002</v>
          </cell>
        </row>
        <row r="1960">
          <cell r="A1960" t="str">
            <v>06.012.015-0</v>
          </cell>
          <cell r="B1960" t="str">
            <v>POCO DE VISITA DE CONCR. ARMADO DE 1,00 X 1,00 X 1,40M, P/COLETOR DE AGUAS PLUVIAIS, DIAM. DE 0,40 A 0,50M</v>
          </cell>
          <cell r="C1960" t="str">
            <v>UN</v>
          </cell>
          <cell r="D1960">
            <v>705.72</v>
          </cell>
        </row>
        <row r="1961">
          <cell r="A1961" t="str">
            <v>06.012.016-0</v>
          </cell>
          <cell r="B1961" t="str">
            <v>POCO DE VISITA DE CONCR. ARMADO DE 1,10 X 1,10 X 1,40M, P/COLETOR DE AGUAS PLUVIAIS, DIAM. DE 0,60M</v>
          </cell>
          <cell r="C1961" t="str">
            <v>UN</v>
          </cell>
          <cell r="D1961">
            <v>822.79</v>
          </cell>
        </row>
        <row r="1962">
          <cell r="A1962" t="str">
            <v>06.012.017-0</v>
          </cell>
          <cell r="B1962" t="str">
            <v>POCO DE VISITA DE CONCR. ARMADO DE 1,20 X 1,20 X 1,40M, P/COLETOR DE AGUAS PLUVIAIS, DIAM. DE 0,70M</v>
          </cell>
          <cell r="C1962" t="str">
            <v>UN</v>
          </cell>
          <cell r="D1962">
            <v>891.99</v>
          </cell>
        </row>
        <row r="1963">
          <cell r="A1963" t="str">
            <v>06.012.018-0</v>
          </cell>
          <cell r="B1963" t="str">
            <v>POCO DE VISITA DE CONCR. ARMADO DE 1,30 X 1,30 X 1,40M, P/COLETOR DE AGUAS PLUVIAIS, DIAM. DE 0,80M</v>
          </cell>
          <cell r="C1963" t="str">
            <v>UN</v>
          </cell>
          <cell r="D1963">
            <v>1000.89</v>
          </cell>
        </row>
        <row r="1964">
          <cell r="A1964" t="str">
            <v>06.012.019-0</v>
          </cell>
          <cell r="B1964" t="str">
            <v>POCO DE VISITA DE CONCR. ARMADO DE 1,40 X 1,40 X 1,50M, P/COLETOR DE AGUAS PLUVIAIS, DIAM. DE 0,90M</v>
          </cell>
          <cell r="C1964" t="str">
            <v>UN</v>
          </cell>
          <cell r="D1964">
            <v>1167.33</v>
          </cell>
        </row>
        <row r="1965">
          <cell r="A1965" t="str">
            <v>06.012.020-0</v>
          </cell>
          <cell r="B1965" t="str">
            <v>POCO DE VISITA DE CONCR. ARMADO DE 1,50 X 1,50 X 1,60M, P/COLETOR DE AGUAS PLUVIAIS, DIAM. DE 1,00M</v>
          </cell>
          <cell r="C1965" t="str">
            <v>UN</v>
          </cell>
          <cell r="D1965">
            <v>1285.82</v>
          </cell>
        </row>
        <row r="1966">
          <cell r="A1966" t="str">
            <v>06.012.021-0</v>
          </cell>
          <cell r="B1966" t="str">
            <v>POCO DE VISITA DE CONCR. ARMADO DE 1,60 X 1,60 X 1,70M, P/COLETOR DE AGUAS PLUVIAIS, DIAM. DE 1,10M</v>
          </cell>
          <cell r="C1966" t="str">
            <v>UN</v>
          </cell>
          <cell r="D1966">
            <v>1400.6</v>
          </cell>
        </row>
        <row r="1967">
          <cell r="A1967" t="str">
            <v>06.012.022-0</v>
          </cell>
          <cell r="B1967" t="str">
            <v>POCO DE VISITA DE CONCR. ARMADO DE 1,70 X 1,70 X 1,80M, P/COLETOR DE AGUAS PLUVIAIS, DIAM. DE 1,20M</v>
          </cell>
          <cell r="C1967" t="str">
            <v>UN</v>
          </cell>
          <cell r="D1967">
            <v>1505.08</v>
          </cell>
        </row>
        <row r="1968">
          <cell r="A1968" t="str">
            <v>06.012.039-0</v>
          </cell>
          <cell r="B1968" t="str">
            <v>CAIXA P/REGISTRO DE CONCR. ARMADO DE 1,00 X 1,30 X 2,00M, P/TUBUL. DE FºFº, DIAM. DE 0,60M</v>
          </cell>
          <cell r="C1968" t="str">
            <v>UN</v>
          </cell>
          <cell r="D1968">
            <v>679.5</v>
          </cell>
        </row>
        <row r="1969">
          <cell r="A1969" t="str">
            <v>06.012.040-0</v>
          </cell>
          <cell r="B1969" t="str">
            <v>CAIXA P/REGISTRO DE CONCR. ARMADO DE 1,00 X 1,25 X 1,85M, P/TUBUL. DE FºFº, DIAM. DE 0,55M</v>
          </cell>
          <cell r="C1969" t="str">
            <v>UN</v>
          </cell>
          <cell r="D1969">
            <v>623.02</v>
          </cell>
        </row>
        <row r="1970">
          <cell r="A1970" t="str">
            <v>06.012.041-0</v>
          </cell>
          <cell r="B1970" t="str">
            <v>CAIXA P/REGISTRO DE CONCR. ARMADO DE 1,00 X 1,20 X 1,70M, P/TUBUL. DE FºFº, DIAM. DE 0,50M</v>
          </cell>
          <cell r="C1970" t="str">
            <v>UN</v>
          </cell>
          <cell r="D1970">
            <v>588.54999999999995</v>
          </cell>
        </row>
        <row r="1971">
          <cell r="A1971" t="str">
            <v>06.012.042-0</v>
          </cell>
          <cell r="B1971" t="str">
            <v>CAIXA P/REGISTRO DE CONCR. ARMADO DE 1,00 X 1,15 X 1,40M, P/TUBUL. DE FºFº, DIAM. DE 0,45M</v>
          </cell>
          <cell r="C1971" t="str">
            <v>UN</v>
          </cell>
          <cell r="D1971">
            <v>520.34</v>
          </cell>
        </row>
        <row r="1972">
          <cell r="A1972" t="str">
            <v>06.012.043-0</v>
          </cell>
          <cell r="B1972" t="str">
            <v>CAIXA P/REGISTRO DE CONCR. ARMADO DE 1,00 X 1,10 X 1,40M, P/TUBUL. DE FºFº, DIAM. DE 0,40M</v>
          </cell>
          <cell r="C1972" t="str">
            <v>UN</v>
          </cell>
          <cell r="D1972">
            <v>497.59</v>
          </cell>
        </row>
        <row r="1973">
          <cell r="A1973" t="str">
            <v>06.012.200-0</v>
          </cell>
          <cell r="B1973" t="str">
            <v>POCO DE VISITA DE CONCR. ARMADO DE 1,10 X 1,10 X 1,20M, P/ESGOTO SANIT., DIAM. DE 0,60M, PADRAO CEDAE</v>
          </cell>
          <cell r="C1973" t="str">
            <v>UN</v>
          </cell>
          <cell r="D1973">
            <v>1478.03</v>
          </cell>
        </row>
        <row r="1974">
          <cell r="A1974" t="str">
            <v>06.012.201-0</v>
          </cell>
          <cell r="B1974" t="str">
            <v>POCO DE VISITA DE CONCR. ARMADO DE 1,10 X 1,10 X 1,50M, P/ESGOTO SANIT., DIAM. DE 0,60M, PADRAO CEDAE</v>
          </cell>
          <cell r="C1974" t="str">
            <v>UN</v>
          </cell>
          <cell r="D1974">
            <v>1620.65</v>
          </cell>
        </row>
        <row r="1975">
          <cell r="A1975" t="str">
            <v>06.012.202-0</v>
          </cell>
          <cell r="B1975" t="str">
            <v>POCO DE VISITA DE CONCR. ARMADO DE 1,10 X 1,10 X 1,80M, P/ESGOTO SANIT., DIAM. DE 0,60M, PADRAO CEDAE</v>
          </cell>
          <cell r="C1975" t="str">
            <v>UN</v>
          </cell>
          <cell r="D1975">
            <v>1773.52</v>
          </cell>
        </row>
        <row r="1976">
          <cell r="A1976" t="str">
            <v>06.012.203-0</v>
          </cell>
          <cell r="B1976" t="str">
            <v>POCO DE VISITA DE CONCR. ARMADO DE 1,10 X 1,10 X 2,10M, P/ESGOTO SANIT., DIAM. DE 0,60M, PADRAO CEDAE</v>
          </cell>
          <cell r="C1976" t="str">
            <v>UN</v>
          </cell>
          <cell r="D1976">
            <v>1931.73</v>
          </cell>
        </row>
        <row r="1977">
          <cell r="A1977" t="str">
            <v>06.012.204-0</v>
          </cell>
          <cell r="B1977" t="str">
            <v>POCO DE VISITA DE CONCR. ARMADO DE 1,10 X 1,10 X 2,40M, P/ESGOTO SANIT., DIAM. DE 0,60M, PADRAO CEDAE</v>
          </cell>
          <cell r="C1977" t="str">
            <v>UN</v>
          </cell>
          <cell r="D1977">
            <v>2145.81</v>
          </cell>
        </row>
        <row r="1978">
          <cell r="A1978" t="str">
            <v>06.012.205-0</v>
          </cell>
          <cell r="B1978" t="str">
            <v>POCO DE VISITA DE CONCR. ARMADO DE 1,10 X 1,10 X 2,70M, P/ESGOTO SANIT., DIAM. DE 0,60M, PADRAO CEDAE</v>
          </cell>
          <cell r="C1978" t="str">
            <v>UN</v>
          </cell>
          <cell r="D1978">
            <v>2359.15</v>
          </cell>
        </row>
        <row r="1979">
          <cell r="A1979" t="str">
            <v>06.012.206-0</v>
          </cell>
          <cell r="B1979" t="str">
            <v>POCO DE VISITA DE CONCR. ARMADO DE 1,10 X 1,10 X 3,00M, P/ESGOTO SANIT., DIAM. DE 0,60M, PADRAO CEDAE</v>
          </cell>
          <cell r="C1979" t="str">
            <v>UN</v>
          </cell>
          <cell r="D1979">
            <v>2385.2800000000002</v>
          </cell>
        </row>
        <row r="1980">
          <cell r="A1980" t="str">
            <v>06.012.207-0</v>
          </cell>
          <cell r="B1980" t="str">
            <v>POCO DE VISITA DE CONCR. ARMADO DE 1,10 X 1,10 X 3,30M, P/ESGOTO SANIT., DIAM. DE 0,60M, PADRAO CEDAE</v>
          </cell>
          <cell r="C1980" t="str">
            <v>UN</v>
          </cell>
          <cell r="D1980">
            <v>2422.4499999999998</v>
          </cell>
        </row>
        <row r="1981">
          <cell r="A1981" t="str">
            <v>06.012.208-0</v>
          </cell>
          <cell r="B1981" t="str">
            <v>POCO DE VISITA DE CONCR. ARMADO DE 1,10 X 1,10 X 3,60M, P/ESGOTO SANIT., DIAM. DE 0,60M, PADRAO CEDAE</v>
          </cell>
          <cell r="C1981" t="str">
            <v>UN</v>
          </cell>
          <cell r="D1981">
            <v>2542.86</v>
          </cell>
        </row>
        <row r="1982">
          <cell r="A1982" t="str">
            <v>06.012.209-0</v>
          </cell>
          <cell r="B1982" t="str">
            <v>POCO DE VISITA DE CONCR. ARMADO DE 1,10 X 1,10 X 3,90M, P/ESGOTO SANIT., DIAM. DE 0,60M, PADRAO CEDAE</v>
          </cell>
          <cell r="C1982" t="str">
            <v>UN</v>
          </cell>
          <cell r="D1982">
            <v>2649.04</v>
          </cell>
        </row>
        <row r="1983">
          <cell r="A1983" t="str">
            <v>06.012.210-0</v>
          </cell>
          <cell r="B1983" t="str">
            <v>POCO DE VISITA DE CONCR. ARMADO DE 1,10 X 1,10 X 4,20M, P/ESGOTO SANIT., DIAM. DE 0,60M, PADRAO CEDAE</v>
          </cell>
          <cell r="C1983" t="str">
            <v>UN</v>
          </cell>
          <cell r="D1983">
            <v>2754.79</v>
          </cell>
        </row>
        <row r="1984">
          <cell r="A1984" t="str">
            <v>06.012.211-0</v>
          </cell>
          <cell r="B1984" t="str">
            <v>POCO DE VISITA DE CONCR. ARMADO DE 1,10 X 1,10 X 4,50M, P/ESGOTO SANIT., DIAM. DE 0,60M, PADRAO CEDAE</v>
          </cell>
          <cell r="C1984" t="str">
            <v>UN</v>
          </cell>
          <cell r="D1984">
            <v>2861</v>
          </cell>
        </row>
        <row r="1985">
          <cell r="A1985" t="str">
            <v>06.012.212-0</v>
          </cell>
          <cell r="B1985" t="str">
            <v>POCO DE VISITA DE CONCR. ARMADO DE 1,10 X 1,10 X 4,80M, P/ESGOTO SANIT., DIAM. DE 0,60M, PADRAO CEDAE</v>
          </cell>
          <cell r="C1985" t="str">
            <v>UN</v>
          </cell>
          <cell r="D1985">
            <v>2967.18</v>
          </cell>
        </row>
        <row r="1986">
          <cell r="A1986" t="str">
            <v>06.012.213-0</v>
          </cell>
          <cell r="B1986" t="str">
            <v>POCO DE VISITA DE CONCR. ARMADO DE 1,10 X 1,10 X 5,10M, P/ESGOTO SANIT., DIAM. DE 0,60M, PADRAO CEDAE</v>
          </cell>
          <cell r="C1986" t="str">
            <v>UN</v>
          </cell>
          <cell r="D1986">
            <v>3072.93</v>
          </cell>
        </row>
        <row r="1987">
          <cell r="A1987" t="str">
            <v>06.012.214-0</v>
          </cell>
          <cell r="B1987" t="str">
            <v>POCO DE VISITA DE CONCR. ARMADO DE 1,10 X 1,10 X 5,40M, P/ESGOTO SANIT., DIAM. DE 0,60M, PADRAO CEDAE</v>
          </cell>
          <cell r="C1987" t="str">
            <v>UN</v>
          </cell>
          <cell r="D1987">
            <v>3179.12</v>
          </cell>
        </row>
        <row r="1988">
          <cell r="A1988" t="str">
            <v>06.012.215-0</v>
          </cell>
          <cell r="B1988" t="str">
            <v>POCO DE VISITA DE CONCR. ARMADO DE 1,10 X 1,10 X 5,70M, P/ESGOTO SANIT., DIAM. DE 0,60M, PADRAO CEDAE</v>
          </cell>
          <cell r="C1988" t="str">
            <v>UN</v>
          </cell>
          <cell r="D1988">
            <v>3285.32</v>
          </cell>
        </row>
        <row r="1989">
          <cell r="A1989" t="str">
            <v>06.012.216-0</v>
          </cell>
          <cell r="B1989" t="str">
            <v>POCO DE VISITA DE CONCR. ARMADO DE 1,10 X 1,10 X 6,00M, P/ESGOTO SANIT., DIAM. DE 0,60M, PADRAO CEDAE</v>
          </cell>
          <cell r="C1989" t="str">
            <v>UN</v>
          </cell>
          <cell r="D1989">
            <v>3391.07</v>
          </cell>
        </row>
        <row r="1990">
          <cell r="A1990" t="str">
            <v>06.012.217-0</v>
          </cell>
          <cell r="B1990" t="str">
            <v>POCO DE VISITA DE CONCR. ARMADO DE 1,20 X 1,20 X 1,50M, P/ESGOTO SANIT., DIAM. DE 0,70M, PADRAO CEDAE</v>
          </cell>
          <cell r="C1990" t="str">
            <v>UN</v>
          </cell>
          <cell r="D1990">
            <v>1823.5</v>
          </cell>
        </row>
        <row r="1991">
          <cell r="A1991" t="str">
            <v>06.012.218-0</v>
          </cell>
          <cell r="B1991" t="str">
            <v>POCO DE VISITA DE CONCR. ARMADO DE 1,20 X 1,20 X 1,80M, P/ESGOTO SANIT., DIAM. DE 0,70M, PADRAO CEDAE</v>
          </cell>
          <cell r="C1991" t="str">
            <v>UN</v>
          </cell>
          <cell r="D1991">
            <v>1988.59</v>
          </cell>
        </row>
        <row r="1992">
          <cell r="A1992" t="str">
            <v>06.012.219-0</v>
          </cell>
          <cell r="B1992" t="str">
            <v>POCO DE VISITA DE CONCR. ARMADO DE 1,20 X 1,20 X 2,10M, P/ESGOTO SANIT., DIAM. DE 0,70M, PADRAO CEDAE</v>
          </cell>
          <cell r="C1992" t="str">
            <v>UN</v>
          </cell>
          <cell r="D1992">
            <v>2153.8200000000002</v>
          </cell>
        </row>
        <row r="1993">
          <cell r="A1993" t="str">
            <v>06.012.220-0</v>
          </cell>
          <cell r="B1993" t="str">
            <v>POCO DE VISITA DE CONCR. ARMADO DE 1,20 X 1,20 X 2,40M, P/ESGOTO SANIT., DIAM. DE 0,70M, PADRAO CEDAE</v>
          </cell>
          <cell r="C1993" t="str">
            <v>UN</v>
          </cell>
          <cell r="D1993">
            <v>2389.25</v>
          </cell>
        </row>
        <row r="1994">
          <cell r="A1994" t="str">
            <v>06.012.221-0</v>
          </cell>
          <cell r="B1994" t="str">
            <v>POCO DE VISITA DE CONCR. ARMADO DE 1,20 X 1,20 X 2,70M, P/ESGOTO SANIT., DIAM. DE 0,70M, PADRAO CEDAE</v>
          </cell>
          <cell r="C1994" t="str">
            <v>UN</v>
          </cell>
          <cell r="D1994">
            <v>2613.6999999999998</v>
          </cell>
        </row>
        <row r="1995">
          <cell r="A1995" t="str">
            <v>06.012.222-0</v>
          </cell>
          <cell r="B1995" t="str">
            <v>POCO DE VISITA DE CONCR. ARMADO DE 1,20 X 1,20 X 3,00M, P/ESGOTO SANIT., DIAM. DE 0,70M, PADRAO CEDAE</v>
          </cell>
          <cell r="C1995" t="str">
            <v>UN</v>
          </cell>
          <cell r="D1995">
            <v>2713.37</v>
          </cell>
        </row>
        <row r="1996">
          <cell r="A1996" t="str">
            <v>06.012.223-0</v>
          </cell>
          <cell r="B1996" t="str">
            <v>POCO DE VISITA DE CONCR. ARMADO DE 1,20 X 1,20 X 3,30M, P/ESGOTO SANIT., DIAM. DE 0,70M, PADRAO CEDAE</v>
          </cell>
          <cell r="C1996" t="str">
            <v>UN</v>
          </cell>
          <cell r="D1996">
            <v>2793.02</v>
          </cell>
        </row>
        <row r="1997">
          <cell r="A1997" t="str">
            <v>06.012.224-0</v>
          </cell>
          <cell r="B1997" t="str">
            <v>POCO DE VISITA DE CONCR. ARMADO DE 1,20 X 1,20 X 3,60M, P/ESGOTO SANIT., DIAM. DE 0,70M, PADRAO CEDAE</v>
          </cell>
          <cell r="C1997" t="str">
            <v>UN</v>
          </cell>
          <cell r="D1997">
            <v>2906.2</v>
          </cell>
        </row>
        <row r="1998">
          <cell r="A1998" t="str">
            <v>06.012.225-0</v>
          </cell>
          <cell r="B1998" t="str">
            <v>POCO DE VISITA DE CONCR. ARMADO DE 1,20 X 1,20 X 3,90M, P/ESGOTO SANIT., DIAM. DE 0,70M, PADRAO CEDAE</v>
          </cell>
          <cell r="C1998" t="str">
            <v>UN</v>
          </cell>
          <cell r="D1998">
            <v>2947.5</v>
          </cell>
        </row>
        <row r="1999">
          <cell r="A1999" t="str">
            <v>06.012.226-0</v>
          </cell>
          <cell r="B1999" t="str">
            <v>POCO DE VISITA DE CONCR. ARMADO DE 1,20 X 1,20 X 4,20M, P/ESGOTO SANIT., DIAM. DE 0,70M, PADRAO CEDAE</v>
          </cell>
          <cell r="C1999" t="str">
            <v>UN</v>
          </cell>
          <cell r="D1999">
            <v>3053.25</v>
          </cell>
        </row>
        <row r="2000">
          <cell r="A2000" t="str">
            <v>06.012.227-0</v>
          </cell>
          <cell r="B2000" t="str">
            <v>POCO DE VISITA DE CONCR. ARMADO DE 1,20 X 1,20 X 4,50M, P/ESGOTO SANIT., DIAM. DE 0,70M, PADRAO CEDAE</v>
          </cell>
          <cell r="C2000" t="str">
            <v>UN</v>
          </cell>
          <cell r="D2000">
            <v>3159.46</v>
          </cell>
        </row>
        <row r="2001">
          <cell r="A2001" t="str">
            <v>06.012.228-0</v>
          </cell>
          <cell r="B2001" t="str">
            <v>POCO DE VISITA DE CONCR. ARMADO DE 1,20 X 1,20 X 4,80M, P/ESGOTO SANIT., DIAM. DE 0,70M, PADRAO CEDAE</v>
          </cell>
          <cell r="C2001" t="str">
            <v>UN</v>
          </cell>
          <cell r="D2001">
            <v>3265.64</v>
          </cell>
        </row>
        <row r="2002">
          <cell r="A2002" t="str">
            <v>06.012.229-0</v>
          </cell>
          <cell r="B2002" t="str">
            <v>POCO DE VISITA DE CONCR. ARMADO DE 1,20 X 1,20 X 5,10M, P/ESGOTO SANIT., DIAM. DE 0,70M, PADRAO CEDAE</v>
          </cell>
          <cell r="C2002" t="str">
            <v>UN</v>
          </cell>
          <cell r="D2002">
            <v>3371.39</v>
          </cell>
        </row>
        <row r="2003">
          <cell r="A2003" t="str">
            <v>06.012.230-0</v>
          </cell>
          <cell r="B2003" t="str">
            <v>POCO DE VISITA DE CONCR. ARMADO DE 1,20 X 1,20 X 5,40M, P/ESGOTO SANIT., DIAM. DE 0,70M, PADRAO CEDAE</v>
          </cell>
          <cell r="C2003" t="str">
            <v>UN</v>
          </cell>
          <cell r="D2003">
            <v>3477.57</v>
          </cell>
        </row>
        <row r="2004">
          <cell r="A2004" t="str">
            <v>06.012.231-0</v>
          </cell>
          <cell r="B2004" t="str">
            <v>POCO DE VISITA DE CONCR. ARMADO DE 1,20 X 1,20 X 5,70M, P/ESGOTO SANIT., DIAM. DE 0,70M, PADRAO CEDAE</v>
          </cell>
          <cell r="C2004" t="str">
            <v>UN</v>
          </cell>
          <cell r="D2004">
            <v>3583.78</v>
          </cell>
        </row>
        <row r="2005">
          <cell r="A2005" t="str">
            <v>06.012.232-0</v>
          </cell>
          <cell r="B2005" t="str">
            <v>POCO DE VISITA DE CONCR. ARMADO DE 1,20 X 1,20 X 6,00M, P/ESGOTO SANIT., DIAM. DE 0,70M, PADRAO CEDAE</v>
          </cell>
          <cell r="C2005" t="str">
            <v>UN</v>
          </cell>
          <cell r="D2005">
            <v>3689.53</v>
          </cell>
        </row>
        <row r="2006">
          <cell r="A2006" t="str">
            <v>06.012.233-0</v>
          </cell>
          <cell r="B2006" t="str">
            <v>POCO DE VISITA DE CONCR. ARMADO DE 1,30 X 1,30 X 1,50M, P/ESGOTO SANIT., DIAM. DE 0,80M, PADRAO CEDAE</v>
          </cell>
          <cell r="C2006" t="str">
            <v>UN</v>
          </cell>
          <cell r="D2006">
            <v>2079.16</v>
          </cell>
        </row>
        <row r="2007">
          <cell r="A2007" t="str">
            <v>06.012.234-0</v>
          </cell>
          <cell r="B2007" t="str">
            <v>POCO DE VISITA DE CONCR. ARMADO DE 1,30 X 1,30 X 1,80M, P/ESGOTO SANIT., DIAM. DE 0,80M, PADRAO CEDAE</v>
          </cell>
          <cell r="C2007" t="str">
            <v>UN</v>
          </cell>
          <cell r="D2007">
            <v>2260.1799999999998</v>
          </cell>
        </row>
        <row r="2008">
          <cell r="A2008" t="str">
            <v>06.012.235-0</v>
          </cell>
          <cell r="B2008" t="str">
            <v>POCO DE VISITA DE CONCR. ARMADO DE 1,30 X 1,30 X 2,10M, P/ESGOTO SANIT., DIAM. DE 0,80M, PADRAO CEDAE</v>
          </cell>
          <cell r="C2008" t="str">
            <v>UN</v>
          </cell>
          <cell r="D2008">
            <v>2440.04</v>
          </cell>
        </row>
        <row r="2009">
          <cell r="A2009" t="str">
            <v>06.012.236-0</v>
          </cell>
          <cell r="B2009" t="str">
            <v>POCO DE VISITA DE CONCR. ARMADO DE 1,30 X 1,30 X 2,40M, P/ESGOTO SANIT., DIAM. DE 0,80M, PADRAO CEDAE</v>
          </cell>
          <cell r="C2009" t="str">
            <v>UN</v>
          </cell>
          <cell r="D2009">
            <v>2632.09</v>
          </cell>
        </row>
        <row r="2010">
          <cell r="A2010" t="str">
            <v>06.012.237-0</v>
          </cell>
          <cell r="B2010" t="str">
            <v>POCO DE VISITA DE CONCR. ARMADO DE 1,30 X 1,30 X 2,70M, P/ESGOTO SANIT., DIAM. DE 0,80M, PADRAO CEDAE</v>
          </cell>
          <cell r="C2010" t="str">
            <v>UN</v>
          </cell>
          <cell r="D2010">
            <v>2877.76</v>
          </cell>
        </row>
        <row r="2011">
          <cell r="A2011" t="str">
            <v>06.012.238-0</v>
          </cell>
          <cell r="B2011" t="str">
            <v>POCO DE VISITA DE CONCR. ARMADO DE 1,30 X 1,30 X 3,00M, P/ESGOTO SANIT., DIAM. DE 0,80M, PADRAO CEDAE</v>
          </cell>
          <cell r="C2011" t="str">
            <v>UN</v>
          </cell>
          <cell r="D2011">
            <v>3047.43</v>
          </cell>
        </row>
        <row r="2012">
          <cell r="A2012" t="str">
            <v>06.012.239-0</v>
          </cell>
          <cell r="B2012" t="str">
            <v>POCO DE VISITA DE CONCR. ARMADO DE 1,30 X 1,30 X 3,30M, P/ESGOTO SANIT., DIAM. DE 0,80M, PADRAO CEDAE</v>
          </cell>
          <cell r="C2012" t="str">
            <v>UN</v>
          </cell>
          <cell r="D2012">
            <v>3104.33</v>
          </cell>
        </row>
        <row r="2013">
          <cell r="A2013" t="str">
            <v>06.012.240-0</v>
          </cell>
          <cell r="B2013" t="str">
            <v>POCO DE VISITA DE CONCR. ARMADO DE 1,30 X 1,30 X 3,60M, P/ESGOTO SANIT., DIAM. DE 0,80M, PADRAO CEDAE</v>
          </cell>
          <cell r="C2013" t="str">
            <v>UN</v>
          </cell>
          <cell r="D2013">
            <v>3186.49</v>
          </cell>
        </row>
        <row r="2014">
          <cell r="A2014" t="str">
            <v>06.012.241-0</v>
          </cell>
          <cell r="B2014" t="str">
            <v>POCO DE VISITA DE CONCR. ARMADO DE 1,30 X 1,30 X 3,90M, P/ESGOTO SANIT., DIAM. DE 0,80M, PADRAO CEDAE</v>
          </cell>
          <cell r="C2014" t="str">
            <v>UN</v>
          </cell>
          <cell r="D2014">
            <v>3307.42</v>
          </cell>
        </row>
        <row r="2015">
          <cell r="A2015" t="str">
            <v>06.012.242-0</v>
          </cell>
          <cell r="B2015" t="str">
            <v>POCO DE VISITA DE CONCR. ARMADO DE 1,30 X 1,30 X 4,20M, P/ESGOTO SANIT., DIAM. DE 0,80M, PADRAO CEDAE</v>
          </cell>
          <cell r="C2015" t="str">
            <v>UN</v>
          </cell>
          <cell r="D2015">
            <v>3413.35</v>
          </cell>
        </row>
        <row r="2016">
          <cell r="A2016" t="str">
            <v>06.012.243-0</v>
          </cell>
          <cell r="B2016" t="str">
            <v>POCO DE VISITA DE CONCR. ARMADO DE 1,30 X 1,30 X 4,50M, P/ESGOTO SANIT., DIAM. DE 0,80M, PADRAO CEDAE</v>
          </cell>
          <cell r="C2016" t="str">
            <v>UN</v>
          </cell>
          <cell r="D2016">
            <v>3519.56</v>
          </cell>
        </row>
        <row r="2017">
          <cell r="A2017" t="str">
            <v>06.012.244-0</v>
          </cell>
          <cell r="B2017" t="str">
            <v>POCO DE VISITA DE CONCR. ARMADO DE 1,30 X 1,30 X 4,80M, P/ESGOTO SANIT., DIAM. DE 0,80M, PADRAO CEDAE</v>
          </cell>
          <cell r="C2017" t="str">
            <v>UN</v>
          </cell>
          <cell r="D2017">
            <v>3625.02</v>
          </cell>
        </row>
        <row r="2018">
          <cell r="A2018" t="str">
            <v>06.012.245-0</v>
          </cell>
          <cell r="B2018" t="str">
            <v>POCO DE VISITA DE CONCR. ARMADO DE 1,30 X 1,30 X 5,10M, P/ESGOTO SANIT., DIAM. DE 0,80M, PADRAO CEDAE</v>
          </cell>
          <cell r="C2018" t="str">
            <v>UN</v>
          </cell>
          <cell r="D2018">
            <v>3731.49</v>
          </cell>
        </row>
        <row r="2019">
          <cell r="A2019" t="str">
            <v>06.012.246-0</v>
          </cell>
          <cell r="B2019" t="str">
            <v>POCO DE VISITA DE CONCR. ARMADO DE 1,30 X 1,30 X 5,40M, P/ESGOTO SANIT., DIAM. DE 0,80M, PADRAO CEDAE</v>
          </cell>
          <cell r="C2019" t="str">
            <v>UN</v>
          </cell>
          <cell r="D2019">
            <v>3837.67</v>
          </cell>
        </row>
        <row r="2020">
          <cell r="A2020" t="str">
            <v>06.012.247-0</v>
          </cell>
          <cell r="B2020" t="str">
            <v>POCO DE VISITA DE CONCR. ARMADO DE 1,30 X 1,30 X 5,70M, P/ESGOTO SANIT., DIAM. DE 0,80M, PADRAO CEDAE</v>
          </cell>
          <cell r="C2020" t="str">
            <v>UN</v>
          </cell>
          <cell r="D2020">
            <v>3943.23</v>
          </cell>
        </row>
        <row r="2021">
          <cell r="A2021" t="str">
            <v>06.012.248-0</v>
          </cell>
          <cell r="B2021" t="str">
            <v>POCO DE VISITA DE CONCR. ARMADO DE 1,30 X 1,30 X 6,00M, P/ESGOTO SANIT., DIAM. DE 0,80M, PADRAO CEDAE</v>
          </cell>
          <cell r="C2021" t="str">
            <v>UN</v>
          </cell>
          <cell r="D2021">
            <v>4049.67</v>
          </cell>
        </row>
        <row r="2022">
          <cell r="A2022" t="str">
            <v>06.012.249-0</v>
          </cell>
          <cell r="B2022" t="str">
            <v>POCO DE VISITA DE CONCR. ARMADO DE 1,40 X 1,40 X 1,80M, P/ESGOTO SANIT., DIAM. DE 0,90M, PADRAO CEDAE</v>
          </cell>
          <cell r="C2022" t="str">
            <v>UN</v>
          </cell>
          <cell r="D2022">
            <v>2486.61</v>
          </cell>
        </row>
        <row r="2023">
          <cell r="A2023" t="str">
            <v>06.012.250-0</v>
          </cell>
          <cell r="B2023" t="str">
            <v>POCO DE VISITA DE CONCR. ARMADO DE 1,40 X 1,40 X 2,10M, P/ESGOTO SANIT., DIAM. DE 0,90M, PADRAO CEDAE</v>
          </cell>
          <cell r="C2023" t="str">
            <v>UN</v>
          </cell>
          <cell r="D2023">
            <v>2681.09</v>
          </cell>
        </row>
        <row r="2024">
          <cell r="A2024" t="str">
            <v>06.012.251-0</v>
          </cell>
          <cell r="B2024" t="str">
            <v>POCO DE VISITA DE CONCR. ARMADO DE 1,40 X 1,40 X 2,40M, P/ESGOTO SANIT., DIAM. DE 0,90M, PADRAO CEDAE</v>
          </cell>
          <cell r="C2024" t="str">
            <v>UN</v>
          </cell>
          <cell r="D2024">
            <v>2875.55</v>
          </cell>
        </row>
        <row r="2025">
          <cell r="A2025" t="str">
            <v>06.012.252-0</v>
          </cell>
          <cell r="B2025" t="str">
            <v>POCO DE VISITA DE CONCR. ARMADO DE 1,40 X 1,40 X 2,70M, P/ESGOTO SANIT., DIAM. DE 0,90M, PADRAO CEDAE</v>
          </cell>
          <cell r="C2025" t="str">
            <v>UN</v>
          </cell>
          <cell r="D2025">
            <v>3137.54</v>
          </cell>
        </row>
        <row r="2026">
          <cell r="A2026" t="str">
            <v>06.012.253-0</v>
          </cell>
          <cell r="B2026" t="str">
            <v>POCO DE VISITA DE CONCR. ARMADO DE 1,40 X 1,40 X 3,00M, P/ESGOTO SANIT., DIAM. DE 0,90M, PADRAO CEDAE</v>
          </cell>
          <cell r="C2026" t="str">
            <v>UN</v>
          </cell>
          <cell r="D2026">
            <v>3413.79</v>
          </cell>
        </row>
        <row r="2027">
          <cell r="A2027" t="str">
            <v>06.012.254-0</v>
          </cell>
          <cell r="B2027" t="str">
            <v>POCO DE VISITA DE CONCR. ARMADO DE 1,40 X 1,40 X 3,30M, P/ESGOTO SANIT., DIAM. DE 0,90M, PADRAO CEDAE</v>
          </cell>
          <cell r="C2027" t="str">
            <v>UN</v>
          </cell>
          <cell r="D2027">
            <v>3454.84</v>
          </cell>
        </row>
        <row r="2028">
          <cell r="A2028" t="str">
            <v>06.012.255-0</v>
          </cell>
          <cell r="B2028" t="str">
            <v>POCO DE VISITA DE CONCR. ARMADO DE 1,40 X 1,40 X 3,60M, P/ESGOTO SANIT., DIAM. DE 0,90M, PADRAO CEDAE</v>
          </cell>
          <cell r="C2028" t="str">
            <v>UN</v>
          </cell>
          <cell r="D2028">
            <v>3462.09</v>
          </cell>
        </row>
        <row r="2029">
          <cell r="A2029" t="str">
            <v>06.012.256-0</v>
          </cell>
          <cell r="B2029" t="str">
            <v>POCO DE VISITA DE CONCR. ARMADO DE 1,40 X 1,40 X 3,90M, P/ESGOTO SANIT., DIAM. DE 0,90M, PADRAO CEDAE</v>
          </cell>
          <cell r="C2029" t="str">
            <v>UN</v>
          </cell>
          <cell r="D2029">
            <v>3582.79</v>
          </cell>
        </row>
        <row r="2030">
          <cell r="A2030" t="str">
            <v>06.012.257-0</v>
          </cell>
          <cell r="B2030" t="str">
            <v>POCO DE VISITA DE CONCR. ARMADO DE 1,40 X 1,40 X 4,20M, P/ESGOTO SANIT., DIAM. DE 0,90M, PADRAO CEDAE</v>
          </cell>
          <cell r="C2030" t="str">
            <v>UN</v>
          </cell>
          <cell r="D2030">
            <v>3688.97</v>
          </cell>
        </row>
        <row r="2031">
          <cell r="A2031" t="str">
            <v>06.012.258-0</v>
          </cell>
          <cell r="B2031" t="str">
            <v>POCO DE VISITA DE CONCR. ARMADO DE 1,40 X 1,40 X 4,50M, P/ESGOTO SANIT., DIAM. DE 0,90M, PADRAO CEDAE</v>
          </cell>
          <cell r="C2031" t="str">
            <v>UN</v>
          </cell>
          <cell r="D2031">
            <v>3795.15</v>
          </cell>
        </row>
        <row r="2032">
          <cell r="A2032" t="str">
            <v>06.012.259-0</v>
          </cell>
          <cell r="B2032" t="str">
            <v>POCO DE VISITA DE CONCR. ARMADO DE 1,40 X 1,40 X 4,80M, P/ESGOTO SANIT., DIAM. DE 0,90M, PADRAO CEDAE</v>
          </cell>
          <cell r="C2032" t="str">
            <v>UN</v>
          </cell>
          <cell r="D2032">
            <v>3900.93</v>
          </cell>
        </row>
        <row r="2033">
          <cell r="A2033" t="str">
            <v>06.012.260-0</v>
          </cell>
          <cell r="B2033" t="str">
            <v>POCO DE VISITA DE CONCR. ARMADO DE 1,40 X 1,40 X 5,10M, P/ESGOTO SANIT., DIAM. DE 0,90M, PADRAO CEDAE</v>
          </cell>
          <cell r="C2033" t="str">
            <v>UN</v>
          </cell>
          <cell r="D2033">
            <v>4007.11</v>
          </cell>
        </row>
        <row r="2034">
          <cell r="A2034" t="str">
            <v>06.012.261-0</v>
          </cell>
          <cell r="B2034" t="str">
            <v>POCO DE VISITA DE CONCR. ARMADO DE 1,40 X 1,40 X 5,40M, P/ESGOTO SANIT., DIAM. DE 0,90M, PADRAO CEDAE</v>
          </cell>
          <cell r="C2034" t="str">
            <v>UN</v>
          </cell>
          <cell r="D2034">
            <v>4113.29</v>
          </cell>
        </row>
        <row r="2035">
          <cell r="A2035" t="str">
            <v>06.012.262-0</v>
          </cell>
          <cell r="B2035" t="str">
            <v>POCO DE VISITA DE CONCR. ARMADO DE 1,40 X 1,40 X 5,70M, P/ESGOTO SANIT., DIAM. DE 0,90M, PADRAO CEDAE</v>
          </cell>
          <cell r="C2035" t="str">
            <v>UN</v>
          </cell>
          <cell r="D2035">
            <v>4219.04</v>
          </cell>
        </row>
        <row r="2036">
          <cell r="A2036" t="str">
            <v>06.012.263-0</v>
          </cell>
          <cell r="B2036" t="str">
            <v>POCO DE VISITA DE CONCR. ARMADO DE 1,40 X 1,40 X 6,00M, P/ESGOTO SANIT., DIAM. DE 0,90M, PADRAO CEDAE</v>
          </cell>
          <cell r="C2036" t="str">
            <v>UN</v>
          </cell>
          <cell r="D2036">
            <v>4325.25</v>
          </cell>
        </row>
        <row r="2037">
          <cell r="A2037" t="str">
            <v>06.012.264-0</v>
          </cell>
          <cell r="B2037" t="str">
            <v>POCO DE VISITA DE CONCR. ARMADO DE 1,50 X 1,50 X 1,80M, P/ESGOTO SANIT., DIAM. DE 1,00M, PADRAO CEDAE</v>
          </cell>
          <cell r="C2037" t="str">
            <v>UN</v>
          </cell>
          <cell r="D2037">
            <v>2799.06</v>
          </cell>
        </row>
        <row r="2038">
          <cell r="A2038" t="str">
            <v>06.012.265-0</v>
          </cell>
          <cell r="B2038" t="str">
            <v>POCO DE VISITA DE CONCR. ARMADO DE 1,50 X 1,50 X 2,10M, P/ESGOTO SANIT., DIAM. DE 1,00M, PADRAO CEDAE</v>
          </cell>
          <cell r="C2038" t="str">
            <v>UN</v>
          </cell>
          <cell r="D2038">
            <v>3004.05</v>
          </cell>
        </row>
        <row r="2039">
          <cell r="A2039" t="str">
            <v>06.012.266-0</v>
          </cell>
          <cell r="B2039" t="str">
            <v>POCO DE VISITA DE CONCR. ARMADO DE 1,50 X 1,50 X 2,40M, P/ESGOTO SANIT., DIAM. DE 1,00M, PADRAO CEDAE</v>
          </cell>
          <cell r="C2039" t="str">
            <v>UN</v>
          </cell>
          <cell r="D2039">
            <v>3212.63</v>
          </cell>
        </row>
        <row r="2040">
          <cell r="A2040" t="str">
            <v>06.012.267-0</v>
          </cell>
          <cell r="B2040" t="str">
            <v>POCO DE VISITA DE CONCR. ARMADO DE 1,50 X 1,50 X 2,70M, P/ESGOTO SANIT., DIAM. DE 1,00M, PADRAO CEDAE</v>
          </cell>
          <cell r="C2040" t="str">
            <v>UN</v>
          </cell>
          <cell r="D2040">
            <v>3422.64</v>
          </cell>
        </row>
        <row r="2041">
          <cell r="A2041" t="str">
            <v>06.012.268-0</v>
          </cell>
          <cell r="B2041" t="str">
            <v>POCO DE VISITA DE CONCR. ARMADO DE 1,50 X 1,50 X 3,00M, P/ESGOTO SANIT., DIAM. DE 1,00M, PADRAO CEDAE</v>
          </cell>
          <cell r="C2041" t="str">
            <v>UN</v>
          </cell>
          <cell r="D2041">
            <v>3712.12</v>
          </cell>
        </row>
        <row r="2042">
          <cell r="A2042" t="str">
            <v>06.012.269-0</v>
          </cell>
          <cell r="B2042" t="str">
            <v>POCO DE VISITA DE CONCR. ARMADO DE 1,50 X 1,50 X 3,30M, P/ESGOTO SANIT., DIAM. DE 1,00M, PADRAO CEDAE</v>
          </cell>
          <cell r="C2042" t="str">
            <v>UN</v>
          </cell>
          <cell r="D2042">
            <v>3840.27</v>
          </cell>
        </row>
        <row r="2043">
          <cell r="A2043" t="str">
            <v>06.012.270-0</v>
          </cell>
          <cell r="B2043" t="str">
            <v>POCO DE VISITA DE CONCR. ARMADO DE 1,50 X 1,50 X 3,60M, P/ESGOTO SANIT., DIAM. DE 1,00M, PADRAO CEDAE</v>
          </cell>
          <cell r="C2043" t="str">
            <v>UN</v>
          </cell>
          <cell r="D2043">
            <v>3904.58</v>
          </cell>
        </row>
        <row r="2044">
          <cell r="A2044" t="str">
            <v>06.012.271-0</v>
          </cell>
          <cell r="B2044" t="str">
            <v>POCO DE VISITA DE CONCR. ARMADO DE 1,50 X 1,50 X 3,90M, P/ESGOTO SANIT., DIAM. DE 1,00M, PADRAO CEDAE</v>
          </cell>
          <cell r="C2044" t="str">
            <v>UN</v>
          </cell>
          <cell r="D2044">
            <v>4042.98</v>
          </cell>
        </row>
        <row r="2045">
          <cell r="A2045" t="str">
            <v>06.012.272-0</v>
          </cell>
          <cell r="B2045" t="str">
            <v>POCO DE VISITA DE CONCR. ARMADO DE 1,50 X 1,50 X 4,20M, P/ESGOTO SANIT., DIAM. DE 1,00M, PADRAO CEDAE</v>
          </cell>
          <cell r="C2045" t="str">
            <v>UN</v>
          </cell>
          <cell r="D2045">
            <v>4063.42</v>
          </cell>
        </row>
        <row r="2046">
          <cell r="A2046" t="str">
            <v>06.012.273-0</v>
          </cell>
          <cell r="B2046" t="str">
            <v>POCO DE VISITA DE CONCR. ARMADO DE 1,50 X 1,50 X 4,50M, P/ESGOTO SANIT., DIAM. DE 1,00M, PADRAO CEDAE</v>
          </cell>
          <cell r="C2046" t="str">
            <v>UN</v>
          </cell>
          <cell r="D2046">
            <v>4169.49</v>
          </cell>
        </row>
        <row r="2047">
          <cell r="A2047" t="str">
            <v>06.012.274-0</v>
          </cell>
          <cell r="B2047" t="str">
            <v>POCO DE VISITA DE CONCR. ARMADO DE 1,50 X 1,50 X 4,80M, P/ESGOTO SANIT., DIAM. DE 1,00M, PADRAO CEDAE</v>
          </cell>
          <cell r="C2047" t="str">
            <v>UN</v>
          </cell>
          <cell r="D2047">
            <v>4275.67</v>
          </cell>
        </row>
        <row r="2048">
          <cell r="A2048" t="str">
            <v>06.012.275-0</v>
          </cell>
          <cell r="B2048" t="str">
            <v>POCO DE VISITA DE CONCR. ARMADO DE 1,50 X 1,50 X 5,10M, P/ESGOTO SANIT., DIAM. DE 1,00M, PADRAO CEDAE</v>
          </cell>
          <cell r="C2048" t="str">
            <v>UN</v>
          </cell>
          <cell r="D2048">
            <v>4381.8599999999997</v>
          </cell>
        </row>
        <row r="2049">
          <cell r="A2049" t="str">
            <v>06.012.276-0</v>
          </cell>
          <cell r="B2049" t="str">
            <v>POCO DE VISITA DE CONCR. ARMADO DE 1,50 X 1,50 X 5,40M, P/ESGOTO SANIT., DIAM. DE 1,00M, PADRAO CEDAE</v>
          </cell>
          <cell r="C2049" t="str">
            <v>UN</v>
          </cell>
          <cell r="D2049">
            <v>4487.63</v>
          </cell>
        </row>
        <row r="2050">
          <cell r="A2050" t="str">
            <v>06.012.277-0</v>
          </cell>
          <cell r="B2050" t="str">
            <v>POCO DE VISITA DE CONCR. ARMADO DE 1,50 X 1,50 X 5,70M, P/ESGOTO SANIT., DIAM. DE 1,00M, PADRAO CEDAE</v>
          </cell>
          <cell r="C2050" t="str">
            <v>UN</v>
          </cell>
          <cell r="D2050">
            <v>4593.8100000000004</v>
          </cell>
        </row>
        <row r="2051">
          <cell r="A2051" t="str">
            <v>06.012.278-0</v>
          </cell>
          <cell r="B2051" t="str">
            <v>POCO DE VISITA DE CONCR. ARMADO DE 1,50 X 1,50 X 6,00M, P/ESGOTO SANIT., DIAM. DE 1,00M, PADRAO CEDAE</v>
          </cell>
          <cell r="C2051" t="str">
            <v>UN</v>
          </cell>
          <cell r="D2051">
            <v>4700</v>
          </cell>
        </row>
        <row r="2052">
          <cell r="A2052" t="str">
            <v>06.012.279-0</v>
          </cell>
          <cell r="B2052" t="str">
            <v>POCO DE VISITA DE CONCR. ARMADO DE 1,70 X 1,70 X 1,80M, P/ESGOTO SANIT., DIAM. DE 1,20M, PADRAO CEDAE</v>
          </cell>
          <cell r="C2052" t="str">
            <v>UN</v>
          </cell>
          <cell r="D2052">
            <v>3781.34</v>
          </cell>
        </row>
        <row r="2053">
          <cell r="A2053" t="str">
            <v>06.012.280-0</v>
          </cell>
          <cell r="B2053" t="str">
            <v>POCO DE VISITA DE CONCR. ARMADO DE 1,70 X 1,70 X 2,10M, P/ESGOTO SANIT., DIAM. DE 1,20M, PADRAO CEDAE</v>
          </cell>
          <cell r="C2053" t="str">
            <v>UN</v>
          </cell>
          <cell r="D2053">
            <v>3850.63</v>
          </cell>
        </row>
        <row r="2054">
          <cell r="A2054" t="str">
            <v>06.012.281-0</v>
          </cell>
          <cell r="B2054" t="str">
            <v>POCO DE VISITA DE CONCR. ARMADO DE 1,70 X 1,70 X 2,40M, P/ESGOTO SANIT., DIAM. DE 1,20M, PADRAO CEDAE</v>
          </cell>
          <cell r="C2054" t="str">
            <v>UN</v>
          </cell>
          <cell r="D2054">
            <v>3893.97</v>
          </cell>
        </row>
        <row r="2055">
          <cell r="A2055" t="str">
            <v>06.012.282-0</v>
          </cell>
          <cell r="B2055" t="str">
            <v>POCO DE VISITA DE CONCR. ARMADO DE 1,70 X 1,70 X 2,70M, P/ESGOTO SANIT., DIAM. DE 1,20M, PADRAO CEDAE</v>
          </cell>
          <cell r="C2055" t="str">
            <v>UN</v>
          </cell>
          <cell r="D2055">
            <v>4012.12</v>
          </cell>
        </row>
        <row r="2056">
          <cell r="A2056" t="str">
            <v>06.012.283-0</v>
          </cell>
          <cell r="B2056" t="str">
            <v>POCO DE VISITA DE CONCR. ARMADO DE 1,70 X 1,70 X 3,00M, P/ESGOTO SANIT., DIAM. DE 1,20M, PADRAO CEDAE</v>
          </cell>
          <cell r="C2056" t="str">
            <v>UN</v>
          </cell>
          <cell r="D2056">
            <v>4336.76</v>
          </cell>
        </row>
        <row r="2057">
          <cell r="A2057" t="str">
            <v>06.012.284-0</v>
          </cell>
          <cell r="B2057" t="str">
            <v>POCO DE VISITA DE CONCR. ARMADO DE 1,70 X 1,70 X 3,30M, P/ESGOTO SANIT., DIAM. DE 1,20M, PADRAO CEDAE</v>
          </cell>
          <cell r="C2057" t="str">
            <v>UN</v>
          </cell>
          <cell r="D2057">
            <v>4662.3500000000004</v>
          </cell>
        </row>
        <row r="2058">
          <cell r="A2058" t="str">
            <v>06.012.285-0</v>
          </cell>
          <cell r="B2058" t="str">
            <v>POCO DE VISITA DE CONCR. ARMADO DE 1,70 X 1,70 X 3,60M, P/ESGOTO SANIT., DIAM. DE 1,20M, PADRAO CEDAE</v>
          </cell>
          <cell r="C2058" t="str">
            <v>UN</v>
          </cell>
          <cell r="D2058">
            <v>4658.04</v>
          </cell>
        </row>
        <row r="2059">
          <cell r="A2059" t="str">
            <v>06.012.286-0</v>
          </cell>
          <cell r="B2059" t="str">
            <v>POCO DE VISITA DE CONCR. ARMADO DE 1,70 X 1,70 X 3,90M, P/ESGOTO SANIT., DIAM. DE 1,20M, PADRAO CEDAE</v>
          </cell>
          <cell r="C2059" t="str">
            <v>UN</v>
          </cell>
          <cell r="D2059">
            <v>4694.8900000000003</v>
          </cell>
        </row>
        <row r="2060">
          <cell r="A2060" t="str">
            <v>06.012.287-0</v>
          </cell>
          <cell r="B2060" t="str">
            <v>POCO DE VISITA DE CONCR. ARMADO DE 1,70 X 1,70 X 4,20M, P/ESGOTO SANIT., DIAM. DE 1,20M, PADRAO CEDAE</v>
          </cell>
          <cell r="C2060" t="str">
            <v>UN</v>
          </cell>
          <cell r="D2060">
            <v>4815.37</v>
          </cell>
        </row>
        <row r="2061">
          <cell r="A2061" t="str">
            <v>06.012.288-0</v>
          </cell>
          <cell r="B2061" t="str">
            <v>POCO DE VISITA DE CONCR. ARMADO DE 1,70 X 1,70 X 4,50M, P/ESGOTO SANIT., DIAM. DE 1,20M, PADRAO CEDAE</v>
          </cell>
          <cell r="C2061" t="str">
            <v>UN</v>
          </cell>
          <cell r="D2061">
            <v>4921.5600000000004</v>
          </cell>
        </row>
        <row r="2062">
          <cell r="A2062" t="str">
            <v>06.012.289-0</v>
          </cell>
          <cell r="B2062" t="str">
            <v>POCO DE VISITA DE CONCR. ARMADO DE 1,70 X 1,70 X 4,80M, P/ESGOTO SANIT., DIAM. DE 1,20M, PADRAO CEDAE</v>
          </cell>
          <cell r="C2062" t="str">
            <v>UN</v>
          </cell>
          <cell r="D2062">
            <v>5011.41</v>
          </cell>
        </row>
        <row r="2063">
          <cell r="A2063" t="str">
            <v>06.012.290-0</v>
          </cell>
          <cell r="B2063" t="str">
            <v>POCO DE VISITA DE CONCR. ARMADO DE 1,70 X 1,70 X 5,10M, P/ESGOTO SANIT., DIAM. DE 1,20M, PADRAO CEDAE</v>
          </cell>
          <cell r="C2063" t="str">
            <v>UN</v>
          </cell>
          <cell r="D2063">
            <v>5133.95</v>
          </cell>
        </row>
        <row r="2064">
          <cell r="A2064" t="str">
            <v>06.012.291-0</v>
          </cell>
          <cell r="B2064" t="str">
            <v>POCO DE VISITA DE CONCR. ARMADO DE 1,70 X 1,70 X 5,40M, P/ESGOTO SANIT., DIAM. DE 1,20M, PADRAO CEDAE</v>
          </cell>
          <cell r="C2064" t="str">
            <v>UN</v>
          </cell>
          <cell r="D2064">
            <v>5239.6899999999996</v>
          </cell>
        </row>
        <row r="2065">
          <cell r="A2065" t="str">
            <v>06.012.292-0</v>
          </cell>
          <cell r="B2065" t="str">
            <v>POCO DE VISITA DE CONCR. ARMADO DE 1,70 X 1,70 X 5,70M, P/ESGOTO SANIT., DIAM. DE 1,20M, PADRAO CEDAE</v>
          </cell>
          <cell r="C2065" t="str">
            <v>UN</v>
          </cell>
          <cell r="D2065">
            <v>5345.88</v>
          </cell>
        </row>
        <row r="2066">
          <cell r="A2066" t="str">
            <v>06.012.293-0</v>
          </cell>
          <cell r="B2066" t="str">
            <v>POCO DE VISITA DE CONCR. ARMADO DE 1,70 X 1,70 X 6,00M, P/ESGOTO SANIT., DIAM. DE 1,20M, PADRAO CEDAE</v>
          </cell>
          <cell r="C2066" t="str">
            <v>UN</v>
          </cell>
          <cell r="D2066">
            <v>5451.94</v>
          </cell>
        </row>
        <row r="2067">
          <cell r="A2067" t="str">
            <v>06.012.294-0</v>
          </cell>
          <cell r="B2067" t="str">
            <v>POCO DE VISITA DE CONCR. ARMADO DE 2,00 X 2,00 X 2,40M, P/ESGOTO SANIT., DIAM. DE 1,50M, PADRAO CEDAE</v>
          </cell>
          <cell r="C2067" t="str">
            <v>UN</v>
          </cell>
          <cell r="D2067">
            <v>5711.59</v>
          </cell>
        </row>
        <row r="2068">
          <cell r="A2068" t="str">
            <v>06.012.295-0</v>
          </cell>
          <cell r="B2068" t="str">
            <v>POCO DE VISITA DE CONCR. ARMADO DE 2,00 X 2,00 X 2,70M, P/ESGOTO SANIT., DIAM. DE 1,50M, PADRAO CEDAE</v>
          </cell>
          <cell r="C2068" t="str">
            <v>UN</v>
          </cell>
          <cell r="D2068">
            <v>5539.51</v>
          </cell>
        </row>
        <row r="2069">
          <cell r="A2069" t="str">
            <v>06.012.296-0</v>
          </cell>
          <cell r="B2069" t="str">
            <v>POCO DE VISITA DE CONCR. ARMADO DE 2,00 X 2,00 X 3,00M, P/ESGOTO SANIT., DIAM. DE 1,50M, PADRAO CEDAE</v>
          </cell>
          <cell r="C2069" t="str">
            <v>UN</v>
          </cell>
          <cell r="D2069">
            <v>6058.98</v>
          </cell>
        </row>
        <row r="2070">
          <cell r="A2070" t="str">
            <v>06.012.297-0</v>
          </cell>
          <cell r="B2070" t="str">
            <v>POCO DE VISITA DE CONCR. ARMADO DE 2,00 X 2,00 X 3,30M, P/ESGOTO SANIT., DIAM. DE 1,50M, PADRAO CEDAE</v>
          </cell>
          <cell r="C2070" t="str">
            <v>UN</v>
          </cell>
          <cell r="D2070">
            <v>6801.2</v>
          </cell>
        </row>
        <row r="2071">
          <cell r="A2071" t="str">
            <v>06.012.298-0</v>
          </cell>
          <cell r="B2071" t="str">
            <v>POCO DE VISITA DE CONCR. ARMADO DE 2,00 X 2,00 X 3,60M, P/ESGOTO SANIT., DIAM. DE 1,50M, PADRAO CEDAE</v>
          </cell>
          <cell r="C2071" t="str">
            <v>UN</v>
          </cell>
          <cell r="D2071">
            <v>6930.56</v>
          </cell>
        </row>
        <row r="2072">
          <cell r="A2072" t="str">
            <v>06.012.299-0</v>
          </cell>
          <cell r="B2072" t="str">
            <v>POCO DE VISITA DE CONCR. ARMADO DE 2,00 X 2,00 X 3,90M, P/ESGOTO SANIT., DIAM. DE 1,50M, PADRAO CEDAE</v>
          </cell>
          <cell r="C2072" t="str">
            <v>UN</v>
          </cell>
          <cell r="D2072">
            <v>6832.39</v>
          </cell>
        </row>
        <row r="2073">
          <cell r="A2073" t="str">
            <v>06.012.300-0</v>
          </cell>
          <cell r="B2073" t="str">
            <v>POCO DE VISITA DE CONCR. ARMADO DE 2,00 X 2,00 X 4,20M, P/ESGOTO SANIT., DIAM. DE 1,50M, PADRAO CEDAE</v>
          </cell>
          <cell r="C2073" t="str">
            <v>UN</v>
          </cell>
          <cell r="D2073">
            <v>6995.54</v>
          </cell>
        </row>
        <row r="2074">
          <cell r="A2074" t="str">
            <v>06.012.301-0</v>
          </cell>
          <cell r="B2074" t="str">
            <v>POCO DE VISITA DE CONCR. ARMADO DE 2,00 X 2,00 X 4,50M, P/ESGOTO SANIT., DIAM. DE 1,50M, PADRAO CEDAE</v>
          </cell>
          <cell r="C2074" t="str">
            <v>UN</v>
          </cell>
          <cell r="D2074">
            <v>7131.47</v>
          </cell>
        </row>
        <row r="2075">
          <cell r="A2075" t="str">
            <v>06.012.302-0</v>
          </cell>
          <cell r="B2075" t="str">
            <v>POCO DE VISITA DE CONCR. ARMADO DE 2,00 X 2,00 X 4,80M, P/ESGOTO SANIT., DIAM. DE 1,50M, PADRAO CEDAE</v>
          </cell>
          <cell r="C2075" t="str">
            <v>UN</v>
          </cell>
          <cell r="D2075">
            <v>7243.89</v>
          </cell>
        </row>
        <row r="2076">
          <cell r="A2076" t="str">
            <v>06.012.303-0</v>
          </cell>
          <cell r="B2076" t="str">
            <v>POCO DE VISITA DE CONCR. ARMADO DE 2,00 X 2,00 X 5,10M, P/ESGOTO SANIT., DIAM. DE 1,50M, PADRAO CEDAE</v>
          </cell>
          <cell r="C2076" t="str">
            <v>UN</v>
          </cell>
          <cell r="D2076">
            <v>7403.36</v>
          </cell>
        </row>
        <row r="2077">
          <cell r="A2077" t="str">
            <v>06.012.304-0</v>
          </cell>
          <cell r="B2077" t="str">
            <v>POCO DE VISITA DE CONCR. ARMADO DE 2,00 X 2,00 X 5,40M, P/ESGOTO SANIT., DIAM. DE 1,50M, PADRAO CEDAE</v>
          </cell>
          <cell r="C2077" t="str">
            <v>UN</v>
          </cell>
          <cell r="D2077">
            <v>7540.31</v>
          </cell>
        </row>
        <row r="2078">
          <cell r="A2078" t="str">
            <v>06.012.305-0</v>
          </cell>
          <cell r="B2078" t="str">
            <v>POCO DE VISITA DE CONCR. ARMADO DE 2,00 X 2,00 X 5,70M, P/ESGOTO SANIT., DIAM. DE 1,50M, PADRAO CEDAE</v>
          </cell>
          <cell r="C2078" t="str">
            <v>UN</v>
          </cell>
          <cell r="D2078">
            <v>7685.53</v>
          </cell>
        </row>
        <row r="2079">
          <cell r="A2079" t="str">
            <v>06.012.306-0</v>
          </cell>
          <cell r="B2079" t="str">
            <v>POCO DE VISITA DE CONCR. ARMADO DE 2,00 X 2,00 X 6,00M, P/ESGOTO SANIT., DIAM. DE 1,50M, PADRAO CEDAE</v>
          </cell>
          <cell r="C2079" t="str">
            <v>UN</v>
          </cell>
          <cell r="D2079">
            <v>7821.52</v>
          </cell>
        </row>
        <row r="2080">
          <cell r="A2080" t="str">
            <v>06.012.999-0</v>
          </cell>
          <cell r="B2080" t="str">
            <v>FAMILIA 06.012CAIXA AREIA POCO VISITA CONCRETO ARM.</v>
          </cell>
          <cell r="C2080">
            <v>0</v>
          </cell>
          <cell r="D2080">
            <v>2167</v>
          </cell>
        </row>
        <row r="2081">
          <cell r="A2081" t="str">
            <v>06.013.999-0</v>
          </cell>
          <cell r="B2081" t="str">
            <v>FAMILIA 06.013POCO DE VISITA P/COLETOR ESG.SANIT.</v>
          </cell>
          <cell r="C2081">
            <v>0</v>
          </cell>
          <cell r="D2081">
            <v>1871</v>
          </cell>
        </row>
        <row r="2082">
          <cell r="A2082" t="str">
            <v>06.014.012-0</v>
          </cell>
          <cell r="B2082" t="str">
            <v>POCO DE VISITA EM ALVEN. DE TIJ. MACICO, PAREDES DE 1 VEZ, DE 1,20 X 1,20 X 1,40M, P/AGUAS PLUVIAIS,DIAM.DE 0,40 A 0,70M</v>
          </cell>
          <cell r="C2082" t="str">
            <v>UN</v>
          </cell>
          <cell r="D2082">
            <v>996.02</v>
          </cell>
        </row>
        <row r="2083">
          <cell r="A2083" t="str">
            <v>06.014.013-0</v>
          </cell>
          <cell r="B2083" t="str">
            <v>POCO DE VISITA EM ALVEN. DE TIJ. MACICO, PAREDES DE 1 VEZ, DE 1,30 X 1,30 X 1,40M, P/AGUAS PLUVIAIS, DIAM. DE 0,80M</v>
          </cell>
          <cell r="C2083" t="str">
            <v>UN</v>
          </cell>
          <cell r="D2083">
            <v>1045.43</v>
          </cell>
        </row>
        <row r="2084">
          <cell r="A2084" t="str">
            <v>06.014.014-0</v>
          </cell>
          <cell r="B2084" t="str">
            <v>POCO DE VISITA EM ALVEN. DE TIJ. MACICO, PAREDES DE 1 VEZ, DE 1,40 X 1,40 X 1,50M, P/AGUAS PLUVIAIS, DIAM. DE 0,90M</v>
          </cell>
          <cell r="C2084" t="str">
            <v>UN</v>
          </cell>
          <cell r="D2084">
            <v>1149.6099999999999</v>
          </cell>
        </row>
        <row r="2085">
          <cell r="A2085" t="str">
            <v>06.014.015-0</v>
          </cell>
          <cell r="B2085" t="str">
            <v>POCO DE VISITA EM ALVEN. DE TIJ. MACICO, PAREDES DE 1 VEZ, DE 1,50 X 1,50 X 1,60M, P/AGUAS PLUVIAIS, DIAM. DE 1,00M</v>
          </cell>
          <cell r="C2085" t="str">
            <v>UN</v>
          </cell>
          <cell r="D2085">
            <v>1281.26</v>
          </cell>
        </row>
        <row r="2086">
          <cell r="A2086" t="str">
            <v>06.014.016-0</v>
          </cell>
          <cell r="B2086" t="str">
            <v>POCO DE VISITA EM ALVEN. DE TIJ. MACICO, PAREDES DE 1 VEZ, DE 1,60 X 1,60 X 1,70M, P/AGUAS PLUVIAIS, DIAM. DE 1,10M</v>
          </cell>
          <cell r="C2086" t="str">
            <v>UN</v>
          </cell>
          <cell r="D2086">
            <v>1430.38</v>
          </cell>
        </row>
        <row r="2087">
          <cell r="A2087" t="str">
            <v>06.014.049-0</v>
          </cell>
          <cell r="B2087" t="str">
            <v>CAIXA DE PASSAGEM EM ALVEN. DE TIJ. MACICO, PAREDES DE 1 VEZ, DE 0,40 X 0,40 X 0,60M, S/TAMPA</v>
          </cell>
          <cell r="C2087" t="str">
            <v>UN</v>
          </cell>
          <cell r="D2087">
            <v>170.21</v>
          </cell>
        </row>
        <row r="2088">
          <cell r="A2088" t="str">
            <v>06.014.052-0</v>
          </cell>
          <cell r="B2088" t="str">
            <v>CAIXA DE PASSAGEM EM ALVEN. DE TIJ. MACICO, PAREDES DE 1 VEZ, DE 0,40 X 0,60 X 0,60M, S/TAMPA</v>
          </cell>
          <cell r="C2088" t="str">
            <v>UN</v>
          </cell>
          <cell r="D2088">
            <v>203.05</v>
          </cell>
        </row>
        <row r="2089">
          <cell r="A2089" t="str">
            <v>06.014.054-0</v>
          </cell>
          <cell r="B2089" t="str">
            <v>CAIXA DE PASSAGEM EM ALVEN. DE TIJ. MACICO, PAREDES DE 1 VEZ, DE 0,60 X 0,60 X 0,80M, S/TAMPA</v>
          </cell>
          <cell r="C2089" t="str">
            <v>UN</v>
          </cell>
          <cell r="D2089">
            <v>296.64</v>
          </cell>
        </row>
        <row r="2090">
          <cell r="A2090" t="str">
            <v>06.014.057-0</v>
          </cell>
          <cell r="B2090" t="str">
            <v>CAIXA DE PASSAGEM EM ALVEN. DE TIJ. MACICO, PAREDES DE 1 VEZ, DE 0,60 X 0,60 X 1,00M, S/TAMPA</v>
          </cell>
          <cell r="C2090" t="str">
            <v>UN</v>
          </cell>
          <cell r="D2090">
            <v>393.12</v>
          </cell>
        </row>
        <row r="2091">
          <cell r="A2091" t="str">
            <v>06.014.060-0</v>
          </cell>
          <cell r="B2091" t="str">
            <v>CAIXA DE PASSAGEM EM ALVEN. DE TIJ. MACICO, PAREDES DE 1 VEZ, DE 0,40 X 0,40 X 0,60M, INCL. TAMPA DE CONCR. ARMADO 15MPA</v>
          </cell>
          <cell r="C2091" t="str">
            <v>UN</v>
          </cell>
          <cell r="D2091">
            <v>203.08</v>
          </cell>
        </row>
        <row r="2092">
          <cell r="A2092" t="str">
            <v>06.014.062-0</v>
          </cell>
          <cell r="B2092" t="str">
            <v>CAIXA DE PASSAGEM EM ALVEN. DE TIJ. MACICO, PAREDES DE 1 VEZ, DE 0,40 X 0,60 X 0,60M, INCL. TAMPA DE CONCR. ARMADO 15MPA</v>
          </cell>
          <cell r="C2092" t="str">
            <v>UN</v>
          </cell>
          <cell r="D2092">
            <v>245.8</v>
          </cell>
        </row>
        <row r="2093">
          <cell r="A2093" t="str">
            <v>06.014.064-0</v>
          </cell>
          <cell r="B2093" t="str">
            <v>CAIXA DE PASSAGEM EM ALVEN. DE TIJ. MACICO, PAREDES DE 1 VEZ, DE 0,60 X 0,60 X 0,80M, INCL. TAMPA DE CONCR. ARMADO 15MPA</v>
          </cell>
          <cell r="C2093" t="str">
            <v>UN</v>
          </cell>
          <cell r="D2093">
            <v>344.6</v>
          </cell>
        </row>
        <row r="2094">
          <cell r="A2094" t="str">
            <v>06.014.066-0</v>
          </cell>
          <cell r="B2094" t="str">
            <v>CAIXA DE PASSAGEM EM ALVEN. DE TIJ. MACICO, PAREDES DE 1 VEZ, DE 0,60 X 0,60 X 1,00M, INCL. TAMPA DE CONCR. ARMADO 15MPA</v>
          </cell>
          <cell r="C2094" t="str">
            <v>UN</v>
          </cell>
          <cell r="D2094">
            <v>441.08</v>
          </cell>
        </row>
        <row r="2095">
          <cell r="A2095" t="str">
            <v>06.014.080-0</v>
          </cell>
          <cell r="B2095" t="str">
            <v>CAIXA P/REGISTRO EM ALVEN.DE TIJ.MACICO,PAREDES DE 1/2 VEZ,DE 0,60 X 0,60 X 0,80M,P/TUBUL.DE FºFº C/DIAM.DE 0,40 A 0,60M</v>
          </cell>
          <cell r="C2095" t="str">
            <v>UN</v>
          </cell>
          <cell r="D2095">
            <v>191.42</v>
          </cell>
        </row>
        <row r="2096">
          <cell r="A2096" t="str">
            <v>06.014.081-0</v>
          </cell>
          <cell r="B2096" t="str">
            <v>CAIXA P/REGISTRO EM ALVEN. DE TIJ. MACICO, PAREDES DE 1/2 VEZ, DE 0,55 X 0,55 X 0,70M, P/TUBUL. DE FºFº C/DIAM. DE 0,35M</v>
          </cell>
          <cell r="C2096" t="str">
            <v>UN</v>
          </cell>
          <cell r="D2096">
            <v>161.77000000000001</v>
          </cell>
        </row>
        <row r="2097">
          <cell r="A2097" t="str">
            <v>06.014.082-0</v>
          </cell>
          <cell r="B2097" t="str">
            <v>CAIXA P/REGISTRO EM ALVEN. DE TIJ. MACICO, PAREDES DE 1/2 VEZ, DE 0,50 X 0,50 X 0,70M, P/TUBUL. DE FºFº C/DIAM. DE 0,30M</v>
          </cell>
          <cell r="C2097" t="str">
            <v>UN</v>
          </cell>
          <cell r="D2097">
            <v>176.48</v>
          </cell>
        </row>
        <row r="2098">
          <cell r="A2098" t="str">
            <v>06.014.083-0</v>
          </cell>
          <cell r="B2098" t="str">
            <v>CAIXA P/REGISTRO EM ALVEN. DE TIJ. MACICO, PAREDES DE 1/2 VEZ, DE 0,45 X 0,45 X 0,60M, P/TUBUL. DE FºFº C/DIAM. DE 0,25M</v>
          </cell>
          <cell r="C2098" t="str">
            <v>UN</v>
          </cell>
          <cell r="D2098">
            <v>135.54</v>
          </cell>
        </row>
        <row r="2099">
          <cell r="A2099" t="str">
            <v>06.014.084-0</v>
          </cell>
          <cell r="B2099" t="str">
            <v>CAIXA P/REGISTRO EM ALVEN. DE TIJ. MACICO, PAREDES DE 1/2 VEZ, DE 0,40 X 0,40 X 0,50M, P/TUBUL. DE FºFº C/DIAM. DE 0,20M</v>
          </cell>
          <cell r="C2099" t="str">
            <v>UN</v>
          </cell>
          <cell r="D2099">
            <v>102.86</v>
          </cell>
        </row>
        <row r="2100">
          <cell r="A2100" t="str">
            <v>06.014.085-0</v>
          </cell>
          <cell r="B2100" t="str">
            <v>CAIXA P/REGISTRO EM ALVEN. DE TIJ. MACICO, PAREDES DE 1/2 VEZ, DE 0,35 X 0,35 X 0,50M, P/TUBUL. DE FºFº C/DIAM. DE 0,15M</v>
          </cell>
          <cell r="C2100" t="str">
            <v>UN</v>
          </cell>
          <cell r="D2100">
            <v>93</v>
          </cell>
        </row>
        <row r="2101">
          <cell r="A2101" t="str">
            <v>06.014.086-0</v>
          </cell>
          <cell r="B2101" t="str">
            <v>CAIXA P/REGISTRO EM ALVEN. DE TIJ. MACICO, PAREDES DE 1/2 VEZ, DE 0,30 X 0,30 X 0,50M, P/TUBUL. DE FºFº C/DIAM. DE 0,10M</v>
          </cell>
          <cell r="C2101" t="str">
            <v>UN</v>
          </cell>
          <cell r="D2101">
            <v>83.41</v>
          </cell>
        </row>
        <row r="2102">
          <cell r="A2102" t="str">
            <v>06.014.087-0</v>
          </cell>
          <cell r="B2102" t="str">
            <v>CAIXA P/REGISTRO EM ALVEN. DE TIJ. MACICO, PAREDES DE 1/2 VEZ, DE 0,28 X 0,28 X 0,50M, P/TUBUL. DE FºFº C/DIAM.DE 0,075M</v>
          </cell>
          <cell r="C2102" t="str">
            <v>UN</v>
          </cell>
          <cell r="D2102">
            <v>79.39</v>
          </cell>
        </row>
        <row r="2103">
          <cell r="A2103" t="str">
            <v>06.014.100-1</v>
          </cell>
          <cell r="B2103" t="str">
            <v>CAIXA DE RALO EM ALVEN. DE TIJ. MACICO, DE 0,90 X 1,20 X 1,50M</v>
          </cell>
          <cell r="C2103" t="str">
            <v>UN</v>
          </cell>
          <cell r="D2103">
            <v>727.79</v>
          </cell>
        </row>
        <row r="2104">
          <cell r="A2104" t="str">
            <v>06.014.101-0</v>
          </cell>
          <cell r="B2104" t="str">
            <v>CAIXA DE RALO EM ALVEN. DE TIJ. MACICO, DE 0,30 X 0,90 X 0,90M, P/AGUAS PLUVIAIS</v>
          </cell>
          <cell r="C2104" t="str">
            <v>UN</v>
          </cell>
          <cell r="D2104">
            <v>511.12</v>
          </cell>
        </row>
        <row r="2105">
          <cell r="A2105" t="str">
            <v>06.014.102-0</v>
          </cell>
          <cell r="B2105" t="str">
            <v>CAIXA DE RALO EM ALVEN. DE TIJ. MACICO, DE 0,30 X 0,90 X 0,90M, P/AGUAS PLUVIAIS, C/BOCA DE LOBO DE FºFº</v>
          </cell>
          <cell r="C2105" t="str">
            <v>UN</v>
          </cell>
          <cell r="D2105">
            <v>655.13</v>
          </cell>
        </row>
        <row r="2106">
          <cell r="A2106" t="str">
            <v>06.014.105-0</v>
          </cell>
          <cell r="B2106" t="str">
            <v>CAIXA DE RALO EM ALVEN. DE TIJ. MACICO, DE 0,30 X 0,90 X 0,90M, P/AGUAS PLUVIAIS, INCL.ESCAV.,REATERRO E REMOCAO DO MAT.</v>
          </cell>
          <cell r="C2106" t="str">
            <v>UN</v>
          </cell>
          <cell r="D2106">
            <v>530.58000000000004</v>
          </cell>
        </row>
        <row r="2107">
          <cell r="A2107" t="str">
            <v>06.014.999-0</v>
          </cell>
          <cell r="B2107" t="str">
            <v>FAMILIA 06.014CAIXAS:AREIA PASSAGEM,P/REGISTRO E POCO ALVEN. AGUAS PLUV.</v>
          </cell>
          <cell r="C2107">
            <v>0</v>
          </cell>
          <cell r="D2107">
            <v>2522</v>
          </cell>
        </row>
        <row r="2108">
          <cell r="A2108" t="str">
            <v>06.015.010-0</v>
          </cell>
          <cell r="B2108" t="str">
            <v>POCO DE VISITA EM ALVEN. DE BL. DE CONCR.,PAREDES DE 20CM, DE 1,20 X 1,20 X 1,40M, P/AGUAS PLUVIAIS,DIAM.DE 0,40 A 0,70M</v>
          </cell>
          <cell r="C2108" t="str">
            <v>UN</v>
          </cell>
          <cell r="D2108">
            <v>789.31</v>
          </cell>
        </row>
        <row r="2109">
          <cell r="A2109" t="str">
            <v>06.015.011-0</v>
          </cell>
          <cell r="B2109" t="str">
            <v>POCO DE VISITA EM ALVEN. DE BL. DE CONCR., PAREDES DE 20CM,DE 1,30 X 1,30 X 1,40M, P/AGUAS PLUVIAIS, DIAM. DE 0,80M</v>
          </cell>
          <cell r="C2109" t="str">
            <v>UN</v>
          </cell>
          <cell r="D2109">
            <v>828.53</v>
          </cell>
        </row>
        <row r="2110">
          <cell r="A2110" t="str">
            <v>06.015.012-0</v>
          </cell>
          <cell r="B2110" t="str">
            <v>POCO DE VISITA EM ALVEN. DE BL. DE CONCR., PAREDES DE 20CM,DE 1,40 X 1,40 X 1,50M, P/AGUAS PLUVIAIS, DIAM. DE 0,90M</v>
          </cell>
          <cell r="C2110" t="str">
            <v>UN</v>
          </cell>
          <cell r="D2110">
            <v>937.35</v>
          </cell>
        </row>
        <row r="2111">
          <cell r="A2111" t="str">
            <v>06.015.013-0</v>
          </cell>
          <cell r="B2111" t="str">
            <v>POCO DE VISITA EM ALVEN. DE BL. DE CONCR., PAREDES DE 20CM,DE 1,50 X 1,50 X 1,60M, P/AGUAS PLUVIAIS, DIAM. DE 1,00M</v>
          </cell>
          <cell r="C2111" t="str">
            <v>UN</v>
          </cell>
          <cell r="D2111">
            <v>1034.42</v>
          </cell>
        </row>
        <row r="2112">
          <cell r="A2112" t="str">
            <v>06.015.014-0</v>
          </cell>
          <cell r="B2112" t="str">
            <v>POCO DE VISITA EM ALVEN. DE BL. DE CONCR., PAREDES DE 20CM,DE 1,60 X 1,60 X 1,70M, P/AGUAS PLUVIAIS, DIAM. DE 1,10M</v>
          </cell>
          <cell r="C2112" t="str">
            <v>UN</v>
          </cell>
          <cell r="D2112">
            <v>1139.8900000000001</v>
          </cell>
        </row>
        <row r="2113">
          <cell r="A2113" t="str">
            <v>06.015.015-0</v>
          </cell>
          <cell r="B2113" t="str">
            <v>POCO DE VISITA EM ALVEN. DE BL. DE CONCR., PAREDES DE 20CM,DE 1,70 X 1,70 X 1,80M, P/AGUAS PLUVIAIS, DIAM. DE 1,20M</v>
          </cell>
          <cell r="C2113" t="str">
            <v>UN</v>
          </cell>
          <cell r="D2113">
            <v>1250.68</v>
          </cell>
        </row>
        <row r="2114">
          <cell r="A2114" t="str">
            <v>06.015.016-0</v>
          </cell>
          <cell r="B2114" t="str">
            <v>POCO DE VISITA EM ALVEN. DE BL. DE CONCR., PAREDES DE 20CM,DE 2,00 X 2,00 X 2,10M, P/AGUAS PLUVIAIS, DIAM. DE 1,50M</v>
          </cell>
          <cell r="C2114" t="str">
            <v>UN</v>
          </cell>
          <cell r="D2114">
            <v>1623.48</v>
          </cell>
        </row>
        <row r="2115">
          <cell r="A2115" t="str">
            <v>06.015.030-0</v>
          </cell>
          <cell r="B2115" t="str">
            <v>CAIXA DE RALO EM ALVEN. DE BL. DE CONCR., PAREDES DE 20CM, DE 0,30 X 0,90 X 0,90M, P/AGUAS PLUVIAIS, C/GRELHA DE FºFº</v>
          </cell>
          <cell r="C2115" t="str">
            <v>UN</v>
          </cell>
          <cell r="D2115">
            <v>307.14</v>
          </cell>
        </row>
        <row r="2116">
          <cell r="A2116" t="str">
            <v>06.015.031-0</v>
          </cell>
          <cell r="B2116" t="str">
            <v>CAIXA DE RALO EM ALVEN. DE BL. DE CONCR., PAREDES DE 20CM, DE 0,90 X 1,20 X 1,50M, P/AGUAS PLUVIAIS, C/GRELHA DE FºFº</v>
          </cell>
          <cell r="C2116" t="str">
            <v>UN</v>
          </cell>
          <cell r="D2116">
            <v>993.88</v>
          </cell>
        </row>
        <row r="2117">
          <cell r="A2117" t="str">
            <v>06.015.999-0</v>
          </cell>
          <cell r="B2117" t="str">
            <v>FAMILIA 06.015CAIXA DE RALO</v>
          </cell>
          <cell r="C2117">
            <v>0</v>
          </cell>
          <cell r="D2117">
            <v>1697</v>
          </cell>
        </row>
        <row r="2118">
          <cell r="A2118" t="str">
            <v>06.016.001-0</v>
          </cell>
          <cell r="B2118" t="str">
            <v>TAMPAO COMPLETO DE FºFº, DIAM. DE 0,60M, C/ 175KG, P/CHAMINEDE CX. DE AREIA OU POCO DE VISITA</v>
          </cell>
          <cell r="C2118" t="str">
            <v>UN</v>
          </cell>
          <cell r="D2118">
            <v>175.6</v>
          </cell>
        </row>
        <row r="2119">
          <cell r="A2119" t="str">
            <v>06.016.002-0</v>
          </cell>
          <cell r="B2119" t="str">
            <v>TAMPAO COMPLETO DE FºFº, TIPO MEDIO, C/ 125KG, P/POCO DE VISITA DE ESGOTO SANIT.</v>
          </cell>
          <cell r="C2119" t="str">
            <v>UN</v>
          </cell>
          <cell r="D2119">
            <v>146.11000000000001</v>
          </cell>
        </row>
        <row r="2120">
          <cell r="A2120" t="str">
            <v>06.016.003-0</v>
          </cell>
          <cell r="B2120" t="str">
            <v>TAMPAO COMPLETO DE FºFº, TIPO PESADO, C/ 225KG, P/POCO DE VISITA DE ESGOTO SANIT.</v>
          </cell>
          <cell r="C2120" t="str">
            <v>UN</v>
          </cell>
          <cell r="D2120">
            <v>175.6</v>
          </cell>
        </row>
        <row r="2121">
          <cell r="A2121" t="str">
            <v>06.016.004-0</v>
          </cell>
          <cell r="B2121" t="str">
            <v>TAMPAO COMPLETO DE FºFº, DIAM. DE 0,40 A 0,60M, C/ 125KG, P/CX. DE REGISTRO</v>
          </cell>
          <cell r="C2121" t="str">
            <v>UN</v>
          </cell>
          <cell r="D2121">
            <v>141.79</v>
          </cell>
        </row>
        <row r="2122">
          <cell r="A2122" t="str">
            <v>06.016.005-0</v>
          </cell>
          <cell r="B2122" t="str">
            <v>TAMPAO COMPLETO DE FºFº, TIPO QUADRADO (0,24 X 0,24M), C/ 34KG</v>
          </cell>
          <cell r="C2122" t="str">
            <v>UN</v>
          </cell>
          <cell r="D2122">
            <v>35.880000000000003</v>
          </cell>
        </row>
        <row r="2123">
          <cell r="A2123" t="str">
            <v>06.016.009-0</v>
          </cell>
          <cell r="B2123" t="str">
            <v>TAMPAO COMPLETO DE FºFº, P/CX. DE INSPECAO OU SEMELHANTE, C/25KG</v>
          </cell>
          <cell r="C2123" t="str">
            <v>UN</v>
          </cell>
          <cell r="D2123">
            <v>63.4</v>
          </cell>
        </row>
        <row r="2124">
          <cell r="A2124" t="str">
            <v>06.016.010-0</v>
          </cell>
          <cell r="B2124" t="str">
            <v>GRELHA COMPLETA DE FºFº, DE 0,30 X 0,90M, C/ 135KG, P/CX. DERALO</v>
          </cell>
          <cell r="C2124" t="str">
            <v>UN</v>
          </cell>
          <cell r="D2124">
            <v>162.72</v>
          </cell>
        </row>
        <row r="2125">
          <cell r="A2125" t="str">
            <v>06.016.011-0</v>
          </cell>
          <cell r="B2125" t="str">
            <v>GRELHA COMPLETA DE FºFº, DE 0,30 X 0,90M, C/ 85KG, P/CX. DERALO</v>
          </cell>
          <cell r="C2125" t="str">
            <v>UN</v>
          </cell>
          <cell r="D2125">
            <v>137.34</v>
          </cell>
        </row>
        <row r="2126">
          <cell r="A2126" t="str">
            <v>06.016.012-0</v>
          </cell>
          <cell r="B2126" t="str">
            <v>GRELHA COMPLETA DE FºFº, DE 0,30 X 0,90M, C/ 135KG, ARTICULADA, PADRAO PREFEITURA-RJ, P/CX. DE RALO</v>
          </cell>
          <cell r="C2126" t="str">
            <v>UN</v>
          </cell>
          <cell r="D2126">
            <v>162.72</v>
          </cell>
        </row>
        <row r="2127">
          <cell r="A2127" t="str">
            <v>06.016.015-0</v>
          </cell>
          <cell r="B2127" t="str">
            <v>TAMPAO COMPLETO DE FºFº, ARTICULADO, PESADO, DIAM. DE 0,60M,TIPO AVENIDA</v>
          </cell>
          <cell r="C2127" t="str">
            <v>UN</v>
          </cell>
          <cell r="D2127">
            <v>171.28</v>
          </cell>
        </row>
        <row r="2128">
          <cell r="A2128" t="str">
            <v>06.016.016-0</v>
          </cell>
          <cell r="B2128" t="str">
            <v>TAMPAO COMPLETO DE FºFº, TIPO TS (3 SECOES), P/POCO DE VISITA DE ESGOTO SANIT., PADRAO CEDAE, C/ 690KG</v>
          </cell>
          <cell r="C2128" t="str">
            <v>UN</v>
          </cell>
          <cell r="D2128">
            <v>1450.89</v>
          </cell>
        </row>
        <row r="2129">
          <cell r="A2129" t="str">
            <v>06.016.030-0</v>
          </cell>
          <cell r="B2129" t="str">
            <v>TAMPAO COMPLETO DE FºFº, P/CX. R 1, PADRAO TELEBRAS</v>
          </cell>
          <cell r="C2129" t="str">
            <v>UN</v>
          </cell>
          <cell r="D2129">
            <v>83.68</v>
          </cell>
        </row>
        <row r="2130">
          <cell r="A2130" t="str">
            <v>06.016.031-0</v>
          </cell>
          <cell r="B2130" t="str">
            <v>TAMPAO COMPLETO DE FºFº, P/CX. R 2, PADRAO TELEBRAS</v>
          </cell>
          <cell r="C2130" t="str">
            <v>UN</v>
          </cell>
          <cell r="D2130">
            <v>169.64</v>
          </cell>
        </row>
        <row r="2131">
          <cell r="A2131" t="str">
            <v>06.016.032-0</v>
          </cell>
          <cell r="B2131" t="str">
            <v>TAMPAO COMPLETO DE FºFº, P/CX. R 3, PADRAO TELEBRAS</v>
          </cell>
          <cell r="C2131" t="str">
            <v>UN</v>
          </cell>
          <cell r="D2131">
            <v>378.36</v>
          </cell>
        </row>
        <row r="2132">
          <cell r="A2132" t="str">
            <v>06.016.040-0</v>
          </cell>
          <cell r="B2132" t="str">
            <v>TAMPAO COMPLETO DE FºFº, ARTICULADO, DIAM. DE 0,60M, PADRAOCME, TIPO LEVE</v>
          </cell>
          <cell r="C2132" t="str">
            <v>UN</v>
          </cell>
          <cell r="D2132">
            <v>104.28</v>
          </cell>
        </row>
        <row r="2133">
          <cell r="A2133" t="str">
            <v>06.016.041-0</v>
          </cell>
          <cell r="B2133" t="str">
            <v>TAMPAO COMPLETO DE FºFº, ARTICULADO, DIAM. DE 0,60M, PADRAOCME, TIPO PESADO</v>
          </cell>
          <cell r="C2133" t="str">
            <v>UN</v>
          </cell>
          <cell r="D2133">
            <v>157.43</v>
          </cell>
        </row>
        <row r="2134">
          <cell r="A2134" t="str">
            <v>06.016.050-0</v>
          </cell>
          <cell r="B2134" t="str">
            <v>GRELHA P/CANALETA DE FºFº, C/ 0,15M DE LARG.</v>
          </cell>
          <cell r="C2134" t="str">
            <v>M</v>
          </cell>
          <cell r="D2134">
            <v>27.71</v>
          </cell>
        </row>
        <row r="2135">
          <cell r="A2135" t="str">
            <v>06.016.051-0</v>
          </cell>
          <cell r="B2135" t="str">
            <v>GRELHA P/CANALETA DE FºFº, C/ 0,20M DE LARG.</v>
          </cell>
          <cell r="C2135" t="str">
            <v>M</v>
          </cell>
          <cell r="D2135">
            <v>31.61</v>
          </cell>
        </row>
        <row r="2136">
          <cell r="A2136" t="str">
            <v>06.016.052-0</v>
          </cell>
          <cell r="B2136" t="str">
            <v>GRELHA P/CANALETA DE FºFº, C/ 0,30M DE LARG.</v>
          </cell>
          <cell r="C2136" t="str">
            <v>M</v>
          </cell>
          <cell r="D2136">
            <v>55.69</v>
          </cell>
        </row>
        <row r="2137">
          <cell r="A2137" t="str">
            <v>06.016.053-0</v>
          </cell>
          <cell r="B2137" t="str">
            <v>GRELHA P/CANALETA DE FºFº, C/ 0,40M DE LARG.</v>
          </cell>
          <cell r="C2137" t="str">
            <v>M</v>
          </cell>
          <cell r="D2137">
            <v>81.650000000000006</v>
          </cell>
        </row>
        <row r="2138">
          <cell r="A2138" t="str">
            <v>06.016.060-0</v>
          </cell>
          <cell r="B2138" t="str">
            <v>CAIXA DE PASSEIO DE FºFº, P/REGISTRO, C/ 28KG, PADRAO CEDAE</v>
          </cell>
          <cell r="C2138" t="str">
            <v>UN</v>
          </cell>
          <cell r="D2138">
            <v>74.819999999999993</v>
          </cell>
        </row>
        <row r="2139">
          <cell r="A2139" t="str">
            <v>06.016.061-0</v>
          </cell>
          <cell r="B2139" t="str">
            <v>CAIXA DE RUA COMPLETA DE FºFº, P/REGISTRO, C/ 59KG, PADRAO CEDAE</v>
          </cell>
          <cell r="C2139" t="str">
            <v>UN</v>
          </cell>
          <cell r="D2139">
            <v>181.79</v>
          </cell>
        </row>
        <row r="2140">
          <cell r="A2140" t="str">
            <v>06.016.080-0</v>
          </cell>
          <cell r="B2140" t="str">
            <v>DEGRAU DE FºFº, C/ 2,5KG, FIX. EM CONCR.</v>
          </cell>
          <cell r="C2140" t="str">
            <v>UN</v>
          </cell>
          <cell r="D2140">
            <v>23.1</v>
          </cell>
        </row>
        <row r="2141">
          <cell r="A2141" t="str">
            <v>06.016.081-0</v>
          </cell>
          <cell r="B2141" t="str">
            <v>DEGRAU DE FºFº, C/ 3KG, FIX. EM CONCR.</v>
          </cell>
          <cell r="C2141" t="str">
            <v>UN</v>
          </cell>
          <cell r="D2141">
            <v>39.06</v>
          </cell>
        </row>
        <row r="2142">
          <cell r="A2142" t="str">
            <v>06.016.082-0</v>
          </cell>
          <cell r="B2142" t="str">
            <v>DEGRAU DE FºFº, C/ 7KG, FIX. EM CONCR.</v>
          </cell>
          <cell r="C2142" t="str">
            <v>UN</v>
          </cell>
          <cell r="D2142">
            <v>66.58</v>
          </cell>
        </row>
        <row r="2143">
          <cell r="A2143" t="str">
            <v>06.016.100-0</v>
          </cell>
          <cell r="B2143" t="str">
            <v>TAMPAO MISTO (FºFº E CONCR.), PESADO, DIAM. DE 0,60M, C/ 106KG, CONFORME PROJ. DA CEDAE</v>
          </cell>
          <cell r="C2143" t="str">
            <v>UN</v>
          </cell>
          <cell r="D2143">
            <v>141.6</v>
          </cell>
        </row>
        <row r="2144">
          <cell r="A2144" t="str">
            <v>06.016.105-0</v>
          </cell>
          <cell r="B2144" t="str">
            <v>TAMPAO MISTO (FºFº E CONCR.), LEVE, DIAM. DE 0,60M, C/ 36KG,CONFORME PROJ. DA CEDAE</v>
          </cell>
          <cell r="C2144" t="str">
            <v>UN</v>
          </cell>
          <cell r="D2144">
            <v>78.13</v>
          </cell>
        </row>
        <row r="2145">
          <cell r="A2145" t="str">
            <v>06.016.999-0</v>
          </cell>
          <cell r="B2145" t="str">
            <v>FAMILIA 06.016ARTEFATOS DE F.F.</v>
          </cell>
          <cell r="C2145">
            <v>0</v>
          </cell>
          <cell r="D2145">
            <v>2177</v>
          </cell>
        </row>
        <row r="2146">
          <cell r="A2146" t="str">
            <v>06.017.001-0</v>
          </cell>
          <cell r="B2146" t="str">
            <v>POCO DE VISITA, DE ANEIS DE CONCR. PRE-MOLD. P/ESGOTO SANIT., SEGUNDO ESPEC. DA CEDAE, C/PROF. DE 0,60M</v>
          </cell>
          <cell r="C2146" t="str">
            <v>UN</v>
          </cell>
          <cell r="D2146">
            <v>79.16</v>
          </cell>
        </row>
        <row r="2147">
          <cell r="A2147" t="str">
            <v>06.017.002-0</v>
          </cell>
          <cell r="B2147" t="str">
            <v>POCO DE VISITA, DE ANEIS DE CONCR. PRE-MOLD. P/ESGOTO SANIT., SEGUNDO ESPEC. DA CEDAE, C/PROF. DE 0,80M</v>
          </cell>
          <cell r="C2147" t="str">
            <v>UN</v>
          </cell>
          <cell r="D2147">
            <v>115.8</v>
          </cell>
        </row>
        <row r="2148">
          <cell r="A2148" t="str">
            <v>06.017.003-0</v>
          </cell>
          <cell r="B2148" t="str">
            <v>POCO DE VISITA, DE ANEIS DE CONCR. PRE-MOLD. P/ESGOTO SANIT., SEGUNDO ESPEC. DA CEDAE, C/PROF. DE 1,00M</v>
          </cell>
          <cell r="C2148" t="str">
            <v>UN</v>
          </cell>
          <cell r="D2148">
            <v>137.6</v>
          </cell>
        </row>
        <row r="2149">
          <cell r="A2149" t="str">
            <v>06.017.004-0</v>
          </cell>
          <cell r="B2149" t="str">
            <v>POCO DE VISITA, DE ANEIS DE CONCR. PRE-MOLD. P/ESGOTO SANIT., SEGUNDO ESPEC. DA CEDAE, C/PROF. DE 1,05M</v>
          </cell>
          <cell r="C2149" t="str">
            <v>UN</v>
          </cell>
          <cell r="D2149">
            <v>328.8</v>
          </cell>
        </row>
        <row r="2150">
          <cell r="A2150" t="str">
            <v>06.017.005-0</v>
          </cell>
          <cell r="B2150" t="str">
            <v>POCO DE VISITA, DE ANEIS DE CONCR. PRE-MOLD. P/ESGOTO SANIT., SEGUNDO ESPEC. DA CEDAE, C/PROF. DE 1,20M</v>
          </cell>
          <cell r="C2150" t="str">
            <v>UN</v>
          </cell>
          <cell r="D2150">
            <v>340.78</v>
          </cell>
        </row>
        <row r="2151">
          <cell r="A2151" t="str">
            <v>06.017.006-0</v>
          </cell>
          <cell r="B2151" t="str">
            <v>POCO DE VISITA, DE ANEIS DE CONCR. PRE-MOLD. P/ESGOTO SANIT., SEGUNDO ESPEC. DA CEDAE, C/PROF. DE 1,40M</v>
          </cell>
          <cell r="C2151" t="str">
            <v>UN</v>
          </cell>
          <cell r="D2151">
            <v>379.74</v>
          </cell>
        </row>
        <row r="2152">
          <cell r="A2152" t="str">
            <v>06.017.007-0</v>
          </cell>
          <cell r="B2152" t="str">
            <v>POCO DE VISITA, DE ANEIS DE CONCR. PRE-MOLD. P/ESGOTO SANIT., SEGUNDO ESPEC. DA CEDAE, C/PROF. DE 1,50M</v>
          </cell>
          <cell r="C2152" t="str">
            <v>UN</v>
          </cell>
          <cell r="D2152">
            <v>386.97</v>
          </cell>
        </row>
        <row r="2153">
          <cell r="A2153" t="str">
            <v>06.017.008-0</v>
          </cell>
          <cell r="B2153" t="str">
            <v>POCO DE VISITA, DE ANEIS DE CONCR. PRE-MOLD. P/ESGOTO SANIT., SEGUNDO ESPEC. DA CEDAE, C/PROF. DE 1,60M</v>
          </cell>
          <cell r="C2153" t="str">
            <v>UN</v>
          </cell>
          <cell r="D2153">
            <v>388.45</v>
          </cell>
        </row>
        <row r="2154">
          <cell r="A2154" t="str">
            <v>06.017.009-0</v>
          </cell>
          <cell r="B2154" t="str">
            <v>POCO DE VISITA, DE ANEIS DE CONCR. PRE-MOLD. P/ESGOTO SANIT., SEGUNDO ESPEC. DA CEDAE, C/PROF. DE 1,70M</v>
          </cell>
          <cell r="C2154" t="str">
            <v>UN</v>
          </cell>
          <cell r="D2154">
            <v>427.2</v>
          </cell>
        </row>
        <row r="2155">
          <cell r="A2155" t="str">
            <v>06.017.010-0</v>
          </cell>
          <cell r="B2155" t="str">
            <v>POCO DE VISITA, DE ANEIS DE CONCR. PRE-MOLD. P/ESGOTO SANIT., SEGUNDO ESPEC. DA CEDAE, C/PROF. DE 2,00M</v>
          </cell>
          <cell r="C2155" t="str">
            <v>UN</v>
          </cell>
          <cell r="D2155">
            <v>456.29</v>
          </cell>
        </row>
        <row r="2156">
          <cell r="A2156" t="str">
            <v>06.017.011-0</v>
          </cell>
          <cell r="B2156" t="str">
            <v>POCO DE VISITA, DE ANEIS DE CONCR. PRE-MOLD. P/ESGOTO SANIT., SEGUNDO ESPEC. DA CEDAE, C/PROF. DE 2,30M</v>
          </cell>
          <cell r="C2156" t="str">
            <v>UN</v>
          </cell>
          <cell r="D2156">
            <v>479.84</v>
          </cell>
        </row>
        <row r="2157">
          <cell r="A2157" t="str">
            <v>06.017.012-0</v>
          </cell>
          <cell r="B2157" t="str">
            <v>POCO DE VISITA, DE ANEIS DE CONCR. PRE-MOLD. P/ESGOTO SANIT., SEGUNDO ESPEC. DA CEDAE, C/PROF. DE 2,60M</v>
          </cell>
          <cell r="C2157" t="str">
            <v>UN</v>
          </cell>
          <cell r="D2157">
            <v>516.13</v>
          </cell>
        </row>
        <row r="2158">
          <cell r="A2158" t="str">
            <v>06.017.013-0</v>
          </cell>
          <cell r="B2158" t="str">
            <v>POCO DE VISITA, DE ANEIS DE CONCR. PRE-MOLD. P/ESGOTO SANIT., SEGUNDO ESPEC. DA CEDAE, C/PROF. DE 2,90M</v>
          </cell>
          <cell r="C2158" t="str">
            <v>UN</v>
          </cell>
          <cell r="D2158">
            <v>561.87</v>
          </cell>
        </row>
        <row r="2159">
          <cell r="A2159" t="str">
            <v>06.017.014-0</v>
          </cell>
          <cell r="B2159" t="str">
            <v>POCO DE VISITA, DE ANEIS DE CONCR. PRE-MOLD. P/ESGOTO SANIT., SEGUNDO ESPEC. DA CEDAE, C/PROF. DE 3,20M</v>
          </cell>
          <cell r="C2159" t="str">
            <v>UN</v>
          </cell>
          <cell r="D2159">
            <v>609.38</v>
          </cell>
        </row>
        <row r="2160">
          <cell r="A2160" t="str">
            <v>06.017.015-0</v>
          </cell>
          <cell r="B2160" t="str">
            <v>POCO DE VISITA, DE ANEIS DE CONCR. PRE-MOLD. P/ESGOTO SANIT., SEGUNDO ESPEC. DA CEDAE, C/PROF. DE 3,50M</v>
          </cell>
          <cell r="C2160" t="str">
            <v>UN</v>
          </cell>
          <cell r="D2160">
            <v>659.97</v>
          </cell>
        </row>
        <row r="2161">
          <cell r="A2161" t="str">
            <v>06.017.016-0</v>
          </cell>
          <cell r="B2161" t="str">
            <v>POCO DE VISITA, DE ANEIS DE CONCR. PRE-MOLD. P/ESGOTO SANIT., SEGUNDO ESPEC. DA CEDAE, C/PROF. DE 3,80M</v>
          </cell>
          <cell r="C2161" t="str">
            <v>UN</v>
          </cell>
          <cell r="D2161">
            <v>702.64</v>
          </cell>
        </row>
        <row r="2162">
          <cell r="A2162" t="str">
            <v>06.017.017-0</v>
          </cell>
          <cell r="B2162" t="str">
            <v>POCO DE VISITA, DE ANEIS DE CONCR. PRE-MOLD. P/ESGOTO SANIT., SEGUNDO ESPEC. DA CEDAE, C/PROF. DE 4,10M</v>
          </cell>
          <cell r="C2162" t="str">
            <v>UN</v>
          </cell>
          <cell r="D2162">
            <v>748.38</v>
          </cell>
        </row>
        <row r="2163">
          <cell r="A2163" t="str">
            <v>06.017.018-0</v>
          </cell>
          <cell r="B2163" t="str">
            <v>POCO DE VISITA, DE ANEIS DE CONCR. PRE-MOLD. P/ESGOTO SANIT., SEGUNDO ESPEC. DA CEDAE, C/PROF. DE 4,40M</v>
          </cell>
          <cell r="C2163" t="str">
            <v>UN</v>
          </cell>
          <cell r="D2163">
            <v>795.9</v>
          </cell>
        </row>
        <row r="2164">
          <cell r="A2164" t="str">
            <v>06.017.019-0</v>
          </cell>
          <cell r="B2164" t="str">
            <v>POCO DE VISITA, DE ANEIS DE CONCR. PRE-MOLD. P/ESGOTO SANIT., SEGUNDO ESPEC. DA CEDAE, C/PROF. DE 4,70M</v>
          </cell>
          <cell r="C2164" t="str">
            <v>UN</v>
          </cell>
          <cell r="D2164">
            <v>796.64</v>
          </cell>
        </row>
        <row r="2165">
          <cell r="A2165" t="str">
            <v>06.017.020-0</v>
          </cell>
          <cell r="B2165" t="str">
            <v>POCO DE VISITA, DE ANEIS DE CONCR. PRE-MOLD. P/ESGOTO SANIT., SEGUNDO ESPEC. DA CEDAE, C/PROF. DE 5,00M</v>
          </cell>
          <cell r="C2165" t="str">
            <v>UN</v>
          </cell>
          <cell r="D2165">
            <v>889.11</v>
          </cell>
        </row>
        <row r="2166">
          <cell r="A2166" t="str">
            <v>06.017.021-0</v>
          </cell>
          <cell r="B2166" t="str">
            <v>POCO DE VISITA, DE ANEIS DE CONCR. PRE-MOLD. P/ESGOTO SANIT., SEGUNDO ESPEC. DA CEDAE, C/PROF. DE 5,30M</v>
          </cell>
          <cell r="C2166" t="str">
            <v>UN</v>
          </cell>
          <cell r="D2166">
            <v>934.9</v>
          </cell>
        </row>
        <row r="2167">
          <cell r="A2167" t="str">
            <v>06.017.022-0</v>
          </cell>
          <cell r="B2167" t="str">
            <v>POCO DE VISITA, DE ANEIS DE CONCR. PRE-MOLD. P/ESGOTO SANIT., SEGUNDO ESPEC. DA CEDAE, C/PROF. DE 5,60M</v>
          </cell>
          <cell r="C2167" t="str">
            <v>UN</v>
          </cell>
          <cell r="D2167">
            <v>982.96</v>
          </cell>
        </row>
        <row r="2168">
          <cell r="A2168" t="str">
            <v>06.017.023-0</v>
          </cell>
          <cell r="B2168" t="str">
            <v>POCO DE VISITA, DE ANEIS DE CONCR. PRE-MOLD. P/ESGOTO SANIT., SEGUNDO ESPEC. DA CEDAE, C/PROF. DE 5,90M</v>
          </cell>
          <cell r="C2168" t="str">
            <v>UN</v>
          </cell>
          <cell r="D2168">
            <v>1028.1600000000001</v>
          </cell>
        </row>
        <row r="2169">
          <cell r="A2169" t="str">
            <v>06.017.024-0</v>
          </cell>
          <cell r="B2169" t="str">
            <v>POCO DE VISITA, DE ANEIS DE CONCR. PRE-MOLD. P/ESGOTO SANIT., SEGUNDO ESPEC. DA CEDAE, C/PROF. DE 6,20M</v>
          </cell>
          <cell r="C2169" t="str">
            <v>UN</v>
          </cell>
          <cell r="D2169">
            <v>1075.55</v>
          </cell>
        </row>
        <row r="2170">
          <cell r="A2170" t="str">
            <v>06.017.025-0</v>
          </cell>
          <cell r="B2170" t="str">
            <v>POCO DE VISITA, DE ANEIS DE CONCR. PRE-MOLD. P/ESGOTO SANIT., SEGUNDO ESPEC. DA CEDAE, C/PROF. DE 6,50M</v>
          </cell>
          <cell r="C2170" t="str">
            <v>UN</v>
          </cell>
          <cell r="D2170">
            <v>1121.42</v>
          </cell>
        </row>
        <row r="2171">
          <cell r="A2171" t="str">
            <v>06.017.026-0</v>
          </cell>
          <cell r="B2171" t="str">
            <v>POCO DE VISITA, DE ANEIS DE CONCR. PRE-MOLD. P/ESGOTO SANIT., SEGUNDO ESPEC. DA CEDAE, C/PROF. DE 6,80M</v>
          </cell>
          <cell r="C2171" t="str">
            <v>UN</v>
          </cell>
          <cell r="D2171">
            <v>1168.93</v>
          </cell>
        </row>
        <row r="2172">
          <cell r="A2172" t="str">
            <v>06.017.027-0</v>
          </cell>
          <cell r="B2172" t="str">
            <v>POCO DE VISITA, DE ANEIS DE CONCR. PRE-MOLD. P/ESGOTO SANIT., SEGUNDO ESPEC. DA CEDAE, C/PROF. DE 7,10M</v>
          </cell>
          <cell r="C2172" t="str">
            <v>UN</v>
          </cell>
          <cell r="D2172">
            <v>1214.67</v>
          </cell>
        </row>
        <row r="2173">
          <cell r="A2173" t="str">
            <v>06.017.040-0</v>
          </cell>
          <cell r="B2173" t="str">
            <v>BASE E FUNDO DE CONCR. SIMPLES, P/POCO DE VISITA, PADRAO CEDAE, DE ANEIS PRE-MOLD. C/DIAM. DE 0,60M</v>
          </cell>
          <cell r="C2173" t="str">
            <v>UN</v>
          </cell>
          <cell r="D2173">
            <v>36.94</v>
          </cell>
        </row>
        <row r="2174">
          <cell r="A2174" t="str">
            <v>06.017.041-0</v>
          </cell>
          <cell r="B2174" t="str">
            <v>BASE E FUNDO DE CONCR. SIMPLES, P/POCO DE VISITA, PADRAO CEDAE, DE ANEIS PRE-MOLD. C/DIAM. DE 1,10M</v>
          </cell>
          <cell r="C2174" t="str">
            <v>UN</v>
          </cell>
          <cell r="D2174">
            <v>181.39</v>
          </cell>
        </row>
        <row r="2175">
          <cell r="A2175" t="str">
            <v>06.017.042-0</v>
          </cell>
          <cell r="B2175" t="str">
            <v>CORPO DE POCO DE VISITA, DE ANEIS PRE-MOLD., C/DIAM. DE 0,60M, S/DEGRAUS</v>
          </cell>
          <cell r="C2175" t="str">
            <v>M</v>
          </cell>
          <cell r="D2175">
            <v>74.31</v>
          </cell>
        </row>
        <row r="2176">
          <cell r="A2176" t="str">
            <v>06.017.043-0</v>
          </cell>
          <cell r="B2176" t="str">
            <v>CORPO DE POCO DE VISITA, DE ANEIS PRE-MOLD., C/DIAM. DE 1,10M, S/DEGRAUS</v>
          </cell>
          <cell r="C2176" t="str">
            <v>M</v>
          </cell>
          <cell r="D2176">
            <v>136.47</v>
          </cell>
        </row>
        <row r="2177">
          <cell r="A2177" t="str">
            <v>06.017.044-0</v>
          </cell>
          <cell r="B2177" t="str">
            <v>CORPO DE POCO DE VISITA, DE ANEIS PRE-MOLD., C/DIAM. DE 0,60M, C/DEGRAUS DE FºFº</v>
          </cell>
          <cell r="C2177" t="str">
            <v>M</v>
          </cell>
          <cell r="D2177">
            <v>102.78</v>
          </cell>
        </row>
        <row r="2178">
          <cell r="A2178" t="str">
            <v>06.017.045-0</v>
          </cell>
          <cell r="B2178" t="str">
            <v>CORPO DE POCO DE VISITA, DE ANEIS PRE-MOLD., C/DIAM. DE 1,10M, C/DEGRAUS DE FºFº</v>
          </cell>
          <cell r="C2178" t="str">
            <v>M</v>
          </cell>
          <cell r="D2178">
            <v>155.35</v>
          </cell>
        </row>
        <row r="2179">
          <cell r="A2179" t="str">
            <v>06.017.999-0</v>
          </cell>
          <cell r="B2179" t="str">
            <v>FAMILIA 06.017POCO DE VISITA</v>
          </cell>
          <cell r="C2179">
            <v>0</v>
          </cell>
          <cell r="D2179">
            <v>2090</v>
          </cell>
        </row>
        <row r="2180">
          <cell r="A2180" t="str">
            <v>06.018.001-0</v>
          </cell>
          <cell r="B2180" t="str">
            <v>CAIXA DE ANEIS PRE-MOLD. DE CONCR., TIPO "C", PADRAO CEDAE,P/REGISTROS ATE 200MM</v>
          </cell>
          <cell r="C2180" t="str">
            <v>UN</v>
          </cell>
          <cell r="D2180">
            <v>70.349999999999994</v>
          </cell>
        </row>
        <row r="2181">
          <cell r="A2181" t="str">
            <v>06.018.002-0</v>
          </cell>
          <cell r="B2181" t="str">
            <v>CAIXA DE ANEIS PRE-MOLD. DE CONCR., TIPO "D", PADRAO CEDAE,P/REGISTROS C/DIAM. DE 250 A 600MM</v>
          </cell>
          <cell r="C2181" t="str">
            <v>UN</v>
          </cell>
          <cell r="D2181">
            <v>49.46</v>
          </cell>
        </row>
        <row r="2182">
          <cell r="A2182" t="str">
            <v>06.018.003-0</v>
          </cell>
          <cell r="B2182" t="str">
            <v>CAIXA DE ANEIS PRE-MOLD. DE CONCR., TIPO "B", PADRAO CEDAE,P/VENTOSAS</v>
          </cell>
          <cell r="C2182" t="str">
            <v>UN</v>
          </cell>
          <cell r="D2182">
            <v>30.44</v>
          </cell>
        </row>
        <row r="2183">
          <cell r="A2183" t="str">
            <v>06.018.004-0</v>
          </cell>
          <cell r="B2183" t="str">
            <v>PAREDE CILINDRICA DE ANEIS PRE-MOLD. DE CONCR. ARMADO, P/CX.DE INSPECAO, DIAM. INT. DE 2,00M, PADRAO CEDAE</v>
          </cell>
          <cell r="C2183" t="str">
            <v>M</v>
          </cell>
          <cell r="D2183">
            <v>623.14</v>
          </cell>
        </row>
        <row r="2184">
          <cell r="A2184" t="str">
            <v>06.018.999-0</v>
          </cell>
          <cell r="B2184" t="str">
            <v>FAMILIA 06.018CAIXA DE ANEIS DE CONC. P/REGISTRO</v>
          </cell>
          <cell r="C2184">
            <v>0</v>
          </cell>
          <cell r="D2184">
            <v>2166</v>
          </cell>
        </row>
        <row r="2185">
          <cell r="A2185" t="str">
            <v>06.020.080-0</v>
          </cell>
          <cell r="B2185" t="str">
            <v>MONTAGEM E ASSENT. DE TUBUL. DE CHAPA DE ACO DE 3/16" DE ESP., C/ 6,00M DE COMPR. E 150MM DE DIAM.</v>
          </cell>
          <cell r="C2185" t="str">
            <v>M</v>
          </cell>
          <cell r="D2185">
            <v>14.22</v>
          </cell>
        </row>
        <row r="2186">
          <cell r="A2186" t="str">
            <v>06.020.081-0</v>
          </cell>
          <cell r="B2186" t="str">
            <v>MONTAGEM E ASSENT. DE TUBUL. DE CHAPA DE ACO DE 3/16" DE ESP., C/ 6,00M DE COMPR. E 200MM DE DIAM.</v>
          </cell>
          <cell r="C2186" t="str">
            <v>M</v>
          </cell>
          <cell r="D2186">
            <v>15.64</v>
          </cell>
        </row>
        <row r="2187">
          <cell r="A2187" t="str">
            <v>06.020.082-0</v>
          </cell>
          <cell r="B2187" t="str">
            <v>MONTAGEM E ASSENT. DE TUBUL. DE CHAPA DE ACO DE 3/16" DE ESP., C/ 6,00M DE COMPR. E 250MM DE DIAM.</v>
          </cell>
          <cell r="C2187" t="str">
            <v>M</v>
          </cell>
          <cell r="D2187">
            <v>16.47</v>
          </cell>
        </row>
        <row r="2188">
          <cell r="A2188" t="str">
            <v>06.020.083-0</v>
          </cell>
          <cell r="B2188" t="str">
            <v>MONTAGEM E ASSENT. DE TUBUL. DE CHAPA DE ACO DE 3/16" DE ESP., C/ 6,00M DE COMPR. E 300MM DE DIAM.</v>
          </cell>
          <cell r="C2188" t="str">
            <v>M</v>
          </cell>
          <cell r="D2188">
            <v>17.920000000000002</v>
          </cell>
        </row>
        <row r="2189">
          <cell r="A2189" t="str">
            <v>06.020.084-0</v>
          </cell>
          <cell r="B2189" t="str">
            <v>MONTAGEM E ASSENT. DE TUBUL. DE CHAPA DE ACO DE 3/16" DE ESP., C/ 6,00M DE COMPR. E 350MM DE DIAM.</v>
          </cell>
          <cell r="C2189" t="str">
            <v>M</v>
          </cell>
          <cell r="D2189">
            <v>18.66</v>
          </cell>
        </row>
        <row r="2190">
          <cell r="A2190" t="str">
            <v>06.020.085-0</v>
          </cell>
          <cell r="B2190" t="str">
            <v>MONTAGEM E ASSENT. DE TUBUL. DE CHAPA DE ACO DE 3/16" DE ESP., C/ 6,00M DE COMPR. E 400MM DE DIAM.</v>
          </cell>
          <cell r="C2190" t="str">
            <v>M</v>
          </cell>
          <cell r="D2190">
            <v>20.55</v>
          </cell>
        </row>
        <row r="2191">
          <cell r="A2191" t="str">
            <v>06.020.090-0</v>
          </cell>
          <cell r="B2191" t="str">
            <v>MONTAGEM E ASSENT. DE TUBUL. DE CHAPA DE ACO DE 1/4" DE ESP., C/ 6,00M DE COMPR. E 150MM DE DIAM.</v>
          </cell>
          <cell r="C2191" t="str">
            <v>M</v>
          </cell>
          <cell r="D2191">
            <v>14.88</v>
          </cell>
        </row>
        <row r="2192">
          <cell r="A2192" t="str">
            <v>06.020.091-0</v>
          </cell>
          <cell r="B2192" t="str">
            <v>MONTAGEM E ASSENT. DE TUBUL. DE CHAPA DE ACO DE 1/4" DE ESP., C/ 6,00M DE COMPR. E 200MM DE DIAM.</v>
          </cell>
          <cell r="C2192" t="str">
            <v>M</v>
          </cell>
          <cell r="D2192">
            <v>16.510000000000002</v>
          </cell>
        </row>
        <row r="2193">
          <cell r="A2193" t="str">
            <v>06.020.092-0</v>
          </cell>
          <cell r="B2193" t="str">
            <v>MONTAGEM E ASSENT. DE TUBUL. DE CHAPA DE ACO DE 1/4" DE ESP., C/ 6,00M DE COMPR. E 250MM DE DIAM.</v>
          </cell>
          <cell r="C2193" t="str">
            <v>M</v>
          </cell>
          <cell r="D2193">
            <v>17.55</v>
          </cell>
        </row>
        <row r="2194">
          <cell r="A2194" t="str">
            <v>06.020.093-0</v>
          </cell>
          <cell r="B2194" t="str">
            <v>MONTAGEM E ASSENT. DE TUBUL. DE CHAPA DE ACO DE 1/4" DE ESP., C/ 6,00M DE COMPR. E 300MM DE DIAM.</v>
          </cell>
          <cell r="C2194" t="str">
            <v>M</v>
          </cell>
          <cell r="D2194">
            <v>19.23</v>
          </cell>
        </row>
        <row r="2195">
          <cell r="A2195" t="str">
            <v>06.020.094-0</v>
          </cell>
          <cell r="B2195" t="str">
            <v>MONTAGEM E ASSENT. DE TUBUL. DE CHAPA DE ACO DE 1/4" DE ESP., C/ 6,00M DE COMPR. E 350MM DE DIAM.</v>
          </cell>
          <cell r="C2195" t="str">
            <v>M</v>
          </cell>
          <cell r="D2195">
            <v>20.3</v>
          </cell>
        </row>
        <row r="2196">
          <cell r="A2196" t="str">
            <v>06.020.095-0</v>
          </cell>
          <cell r="B2196" t="str">
            <v>MONTAGEM E ASSENT. DE TUBUL. DE CHAPA DE ACO DE 1/4" DE ESP., C/ 6,00M DE COMPR. E 400MM DE DIAM.</v>
          </cell>
          <cell r="C2196" t="str">
            <v>M</v>
          </cell>
          <cell r="D2196">
            <v>22.29</v>
          </cell>
        </row>
        <row r="2197">
          <cell r="A2197" t="str">
            <v>06.020.096-0</v>
          </cell>
          <cell r="B2197" t="str">
            <v>MONTAGEM E ASSENT. DE TUBUL. DE CHAPA DE ACO DE 1/4" DE ESP., C/ 6,00M DE COMPR. E 450MM DE DIAM.</v>
          </cell>
          <cell r="C2197" t="str">
            <v>M</v>
          </cell>
          <cell r="D2197">
            <v>23.28</v>
          </cell>
        </row>
        <row r="2198">
          <cell r="A2198" t="str">
            <v>06.020.097-0</v>
          </cell>
          <cell r="B2198" t="str">
            <v>MONTAGEM E ASSENT. DE TUBUL. DE CHAPA DE ACO DE 1/4" DE ESP., C/ 6,00M DE COMPR. E 500MM DE DIAM.</v>
          </cell>
          <cell r="C2198" t="str">
            <v>M</v>
          </cell>
          <cell r="D2198">
            <v>25.16</v>
          </cell>
        </row>
        <row r="2199">
          <cell r="A2199" t="str">
            <v>06.020.098-0</v>
          </cell>
          <cell r="B2199" t="str">
            <v>MONTAGEM E ASSENT. DE TUBUL. DE CHAPA DE ACO DE 1/4" DE ESP., C/ 6,00M DE COMPR. E 600MM DE DIAM.</v>
          </cell>
          <cell r="C2199" t="str">
            <v>M</v>
          </cell>
          <cell r="D2199">
            <v>27.2</v>
          </cell>
        </row>
        <row r="2200">
          <cell r="A2200" t="str">
            <v>06.020.100-0</v>
          </cell>
          <cell r="B2200" t="str">
            <v>MONTAGEM E ASSENT. DE TUBUL. DE CHAPA DE ACO DE 5/16" DE ESP., C/ 6,00M DE COMPR. E 300MM DE DIAM.</v>
          </cell>
          <cell r="C2200" t="str">
            <v>M</v>
          </cell>
          <cell r="D2200">
            <v>29.35</v>
          </cell>
        </row>
        <row r="2201">
          <cell r="A2201" t="str">
            <v>06.020.101-0</v>
          </cell>
          <cell r="B2201" t="str">
            <v>MONTAGEM E ASSENT. DE TUBUL. DE CHAPA DE ACO DE 5/16" DE ESP., C/ 6,00M DE COMPR. E 350MM DE DIAM.</v>
          </cell>
          <cell r="C2201" t="str">
            <v>M</v>
          </cell>
          <cell r="D2201">
            <v>30.07</v>
          </cell>
        </row>
        <row r="2202">
          <cell r="A2202" t="str">
            <v>06.020.102-0</v>
          </cell>
          <cell r="B2202" t="str">
            <v>MONTAGEM E ASSENT. DE TUBUL. DE CHAPA DE ACO DE 5/16" DE ESP., C/ 6,00M DE COMPR. E 400MM DE DIAM.</v>
          </cell>
          <cell r="C2202" t="str">
            <v>M</v>
          </cell>
          <cell r="D2202">
            <v>32.65</v>
          </cell>
        </row>
        <row r="2203">
          <cell r="A2203" t="str">
            <v>06.020.103-0</v>
          </cell>
          <cell r="B2203" t="str">
            <v>MONTAGEM E ASSENT. DE TUBUL. DE CHAPA DE ACO DE 5/16" DE ESP., C/ 6,00M DE COMPR. E 450MM DE DIAM.</v>
          </cell>
          <cell r="C2203" t="str">
            <v>M</v>
          </cell>
          <cell r="D2203">
            <v>33.99</v>
          </cell>
        </row>
        <row r="2204">
          <cell r="A2204" t="str">
            <v>06.020.104-0</v>
          </cell>
          <cell r="B2204" t="str">
            <v>MONTAGEM E ASSENT. DE TUBUL. DE CHAPA DE ACO DE 5/16" DE ESP., C/ 6,00M DE COMPR. E 500MM DE DIAM.</v>
          </cell>
          <cell r="C2204" t="str">
            <v>M</v>
          </cell>
          <cell r="D2204">
            <v>41.41</v>
          </cell>
        </row>
        <row r="2205">
          <cell r="A2205" t="str">
            <v>06.020.105-0</v>
          </cell>
          <cell r="B2205" t="str">
            <v>MONTAGEM E ASSENT. DE TUBUL. DE CHAPA DE ACO DE 5/16" DE ESP., C/ 6,00M DE COMPR. E 600MM DE DIAM.</v>
          </cell>
          <cell r="C2205" t="str">
            <v>M</v>
          </cell>
          <cell r="D2205">
            <v>50.22</v>
          </cell>
        </row>
        <row r="2206">
          <cell r="A2206" t="str">
            <v>06.020.106-0</v>
          </cell>
          <cell r="B2206" t="str">
            <v>MONTAGEM E ASSENT. DE TUBUL. DE CHAPA DE ACO DE 5/16" DE ESP., C/ 6,00M DE COMPR. E 700MM DE DIAM.</v>
          </cell>
          <cell r="C2206" t="str">
            <v>M</v>
          </cell>
          <cell r="D2206">
            <v>53.35</v>
          </cell>
        </row>
        <row r="2207">
          <cell r="A2207" t="str">
            <v>06.020.110-0</v>
          </cell>
          <cell r="B2207" t="str">
            <v>MONTAGEM E ASSENT. DE TUBUL. DE CHAPA DE ACO DE 3/8" DE ESP., C/ 6,00M DE COMPR. E 350MM DE DIAM.</v>
          </cell>
          <cell r="C2207" t="str">
            <v>M</v>
          </cell>
          <cell r="D2207">
            <v>37.17</v>
          </cell>
        </row>
        <row r="2208">
          <cell r="A2208" t="str">
            <v>06.020.111-0</v>
          </cell>
          <cell r="B2208" t="str">
            <v>MONTAGEM E ASSENT. DE TUBUL. DE CHAPA DE ACO DE 3/8" DE ESP., C/ 6,00M DE COMPR. E 400MM DE DIAM.</v>
          </cell>
          <cell r="C2208" t="str">
            <v>M</v>
          </cell>
          <cell r="D2208">
            <v>40.79</v>
          </cell>
        </row>
        <row r="2209">
          <cell r="A2209" t="str">
            <v>06.020.112-0</v>
          </cell>
          <cell r="B2209" t="str">
            <v>MONTAGEM E ASSENT. DE TUBUL. DE CHAPA DE ACO DE 3/8" DE ESP., C/ 6,00M DE COMPR. E 500MM DE DIAM.</v>
          </cell>
          <cell r="C2209" t="str">
            <v>M</v>
          </cell>
          <cell r="D2209">
            <v>51.68</v>
          </cell>
        </row>
        <row r="2210">
          <cell r="A2210" t="str">
            <v>06.020.113-0</v>
          </cell>
          <cell r="B2210" t="str">
            <v>MONTAGEM E ASSENT. DE TUBUL. DE CHAPA DE ACO DE 3/8" DE ESP., C/ 6,00M DE COMPR. E 600MM DE DIAM.</v>
          </cell>
          <cell r="C2210" t="str">
            <v>M</v>
          </cell>
          <cell r="D2210">
            <v>62.39</v>
          </cell>
        </row>
        <row r="2211">
          <cell r="A2211" t="str">
            <v>06.020.114-0</v>
          </cell>
          <cell r="B2211" t="str">
            <v>MONTAGEM E ASSENT. DE TUBUL. DE CHAPA DE ACO DE 3/8" DE ESP., C/ 6,00M DE COMPR. E 700MM DE DIAM.</v>
          </cell>
          <cell r="C2211" t="str">
            <v>M</v>
          </cell>
          <cell r="D2211">
            <v>67.69</v>
          </cell>
        </row>
        <row r="2212">
          <cell r="A2212" t="str">
            <v>06.020.115-0</v>
          </cell>
          <cell r="B2212" t="str">
            <v>MONTAGEM E ASSENT. DE TUBUL. DE CHAPA DE ACO DE 3/8" DE ESP., C/ 6,00M DE COMPR. E 800MM DE DIAM.</v>
          </cell>
          <cell r="C2212" t="str">
            <v>M</v>
          </cell>
          <cell r="D2212">
            <v>80.67</v>
          </cell>
        </row>
        <row r="2213">
          <cell r="A2213" t="str">
            <v>06.020.116-0</v>
          </cell>
          <cell r="B2213" t="str">
            <v>MONTAGEM E ASSENT. DE TUBUL. DE CHAPA DE ACO DE 3/8" DE ESP., C/ 6,00M DE COMPR. E 900MM DE DIAM.</v>
          </cell>
          <cell r="C2213" t="str">
            <v>M</v>
          </cell>
          <cell r="D2213">
            <v>85.4</v>
          </cell>
        </row>
        <row r="2214">
          <cell r="A2214" t="str">
            <v>06.020.117-0</v>
          </cell>
          <cell r="B2214" t="str">
            <v>MONTAGEM E ASSENT. DE TUBUL. DE CHAPA DE ACO DE 3/8" DE ESP., C/ 6,00M DE COMPR. E 1000MM DE DIAM.</v>
          </cell>
          <cell r="C2214" t="str">
            <v>M</v>
          </cell>
          <cell r="D2214">
            <v>98.19</v>
          </cell>
        </row>
        <row r="2215">
          <cell r="A2215" t="str">
            <v>06.020.118-0</v>
          </cell>
          <cell r="B2215" t="str">
            <v>MONTAGEM E ASSENT. DE TUBUL. DE CHAPA DE ACO DE 3/8" DE ESP., C/ 6,00M DE COMPR. E 1200MM DE DIAM.</v>
          </cell>
          <cell r="C2215" t="str">
            <v>M</v>
          </cell>
          <cell r="D2215">
            <v>107.65</v>
          </cell>
        </row>
        <row r="2216">
          <cell r="A2216" t="str">
            <v>06.020.119-0</v>
          </cell>
          <cell r="B2216" t="str">
            <v>MONTAGEM E ASSENT. DE TUBUL. DE CHAPA DE ACO DE 3/8" DE ESP., C/ 6,00M DE COMPR. E 1300MM DE DIAM.</v>
          </cell>
          <cell r="C2216" t="str">
            <v>M</v>
          </cell>
          <cell r="D2216">
            <v>122.4</v>
          </cell>
        </row>
        <row r="2217">
          <cell r="A2217" t="str">
            <v>06.020.120-0</v>
          </cell>
          <cell r="B2217" t="str">
            <v>MONTAGEM E ASSENT. DE TUBUL. DE CHAPA DE ACO DE 3/8" DE ESP., C/ 6,00M DE COMPR. E 1500MM DE DIAM.</v>
          </cell>
          <cell r="C2217" t="str">
            <v>M</v>
          </cell>
          <cell r="D2217">
            <v>131.86000000000001</v>
          </cell>
        </row>
        <row r="2218">
          <cell r="A2218" t="str">
            <v>06.020.130-0</v>
          </cell>
          <cell r="B2218" t="str">
            <v>MONTAGEM E ASSENT. DE TUBUL. DE CHAPA DE ACO DE 1/2" DE ESP., C/ 6,00M DE COMPR. E 600MM DE DIAM.</v>
          </cell>
          <cell r="C2218" t="str">
            <v>M</v>
          </cell>
          <cell r="D2218">
            <v>79.12</v>
          </cell>
        </row>
        <row r="2219">
          <cell r="A2219" t="str">
            <v>06.020.131-0</v>
          </cell>
          <cell r="B2219" t="str">
            <v>MONTAGEM E ASSENT. DE TUBUL. DE CHAPA DE ACO DE 1/2" DE ESP., C/ 6,00M DE COMPR. E 700MM DE DIAM.</v>
          </cell>
          <cell r="C2219" t="str">
            <v>M</v>
          </cell>
          <cell r="D2219">
            <v>85.79</v>
          </cell>
        </row>
        <row r="2220">
          <cell r="A2220" t="str">
            <v>06.020.132-0</v>
          </cell>
          <cell r="B2220" t="str">
            <v>MONTAGEM E ASSENT. DE TUBUL. DE CHAPA DE ACO DE 1/2" DE ESP., C/ 6,00M DE COMPR. E 800MM DE DIAM.</v>
          </cell>
          <cell r="C2220" t="str">
            <v>M</v>
          </cell>
          <cell r="D2220">
            <v>97.98</v>
          </cell>
        </row>
        <row r="2221">
          <cell r="A2221" t="str">
            <v>06.020.133-0</v>
          </cell>
          <cell r="B2221" t="str">
            <v>MONTAGEM E ASSENT. DE TUBUL. DE CHAPA DE ACO DE 1/2" DE ESP., C/ 6,00M DE COMPR. E 900MM DE DIAM.</v>
          </cell>
          <cell r="C2221" t="str">
            <v>M</v>
          </cell>
          <cell r="D2221">
            <v>104.29</v>
          </cell>
        </row>
        <row r="2222">
          <cell r="A2222" t="str">
            <v>06.020.134-0</v>
          </cell>
          <cell r="B2222" t="str">
            <v>MONTAGEM E ASSENT. DE TUBUL. DE CHAPA DE ACO DE 1/2" DE ESP., C/ 6,00M DE COMPR. E 1000MM DE DIAM.</v>
          </cell>
          <cell r="C2222" t="str">
            <v>M</v>
          </cell>
          <cell r="D2222">
            <v>118.41</v>
          </cell>
        </row>
        <row r="2223">
          <cell r="A2223" t="str">
            <v>06.020.135-0</v>
          </cell>
          <cell r="B2223" t="str">
            <v>MONTAGEM E ASSENT. DE TUBUL. DE CHAPA DE ACO DE 1/2" DE ESP., C/ 6,00M DE COMPR. E 1200MM DE DIAM.</v>
          </cell>
          <cell r="C2223" t="str">
            <v>M</v>
          </cell>
          <cell r="D2223">
            <v>132.29</v>
          </cell>
        </row>
        <row r="2224">
          <cell r="A2224" t="str">
            <v>06.020.136-0</v>
          </cell>
          <cell r="B2224" t="str">
            <v>MONTAGEM E ASSENT. DE TUBUL. DE CHAPA DE ACO DE 1/2" DE ESP., C/ 6,00M DE COMPR. E 1500MM DE DIAM.</v>
          </cell>
          <cell r="C2224" t="str">
            <v>M</v>
          </cell>
          <cell r="D2224">
            <v>162.21</v>
          </cell>
        </row>
        <row r="2225">
          <cell r="A2225" t="str">
            <v>06.020.137-0</v>
          </cell>
          <cell r="B2225" t="str">
            <v>MONTAGEM E ASSENT. DE TUBUL. DE CHAPA DE ACO DE 1/2" DE ESP., C/ 6,00M DE COMPR. E 1750MM DE DIAM.</v>
          </cell>
          <cell r="C2225" t="str">
            <v>M</v>
          </cell>
          <cell r="D2225">
            <v>189.37</v>
          </cell>
        </row>
        <row r="2226">
          <cell r="A2226" t="str">
            <v>06.020.138-0</v>
          </cell>
          <cell r="B2226" t="str">
            <v>MONTAGEM E ASSENT. DE TUBUL. DE CHAPA DE ACO DE 1/2" DE ESP., C/ 6,00M DE COMPR. E 1800MM DE DIAM.</v>
          </cell>
          <cell r="C2226" t="str">
            <v>M</v>
          </cell>
          <cell r="D2226">
            <v>191.89</v>
          </cell>
        </row>
        <row r="2227">
          <cell r="A2227" t="str">
            <v>06.020.139-0</v>
          </cell>
          <cell r="B2227" t="str">
            <v>MONTAGEM E ASSENT. DE TUBUL. DE CHAPA DE ACO DE 1/2" DE ESP., C/ 6,00M DE COMPR. E 2000MM DE DIAM.</v>
          </cell>
          <cell r="C2227" t="str">
            <v>M</v>
          </cell>
          <cell r="D2227">
            <v>210.75</v>
          </cell>
        </row>
        <row r="2228">
          <cell r="A2228" t="str">
            <v>06.020.140-0</v>
          </cell>
          <cell r="B2228" t="str">
            <v>MONTAGEM E ASSENT. DE TUBUL. DE CHAPA DE ACO DE 1/2" DE ESP., C/ 6,00M DE COMPR. E 2500MM DE DIAM.</v>
          </cell>
          <cell r="C2228" t="str">
            <v>M</v>
          </cell>
          <cell r="D2228">
            <v>259.26</v>
          </cell>
        </row>
        <row r="2229">
          <cell r="A2229" t="str">
            <v>06.020.150-0</v>
          </cell>
          <cell r="B2229" t="str">
            <v>MONTAGEM E ASSENT. DE TUBUL. DE CHAPA DE ACO DE 5/8" DE ESP., C/ 6,00M DE COMPR. E 1800MM DE DIAM.</v>
          </cell>
          <cell r="C2229" t="str">
            <v>M</v>
          </cell>
          <cell r="D2229">
            <v>227.49</v>
          </cell>
        </row>
        <row r="2230">
          <cell r="A2230" t="str">
            <v>06.020.151-0</v>
          </cell>
          <cell r="B2230" t="str">
            <v>MONTAGEM E ASSENT. DE TUBUL. DE CHAPA DE ACO DE 5/8" DE ESP., C/ 6,00M DE COMPR. E 2000MM DE DIAM.</v>
          </cell>
          <cell r="C2230" t="str">
            <v>M</v>
          </cell>
          <cell r="D2230">
            <v>250.51</v>
          </cell>
        </row>
        <row r="2231">
          <cell r="A2231" t="str">
            <v>06.020.152-0</v>
          </cell>
          <cell r="B2231" t="str">
            <v>MONTAGEM E ASSENT. DE TUBUL. DE CHAPA DE ACO DE 5/8" DE ESP., C/ 6,00M DE COMPR. E 2500MM DE DIAM.</v>
          </cell>
          <cell r="C2231" t="str">
            <v>M</v>
          </cell>
          <cell r="D2231">
            <v>308.87</v>
          </cell>
        </row>
        <row r="2232">
          <cell r="A2232" t="str">
            <v>06.020.200-0</v>
          </cell>
          <cell r="B2232" t="str">
            <v>MONTAGEM E ASSENT. DE TUBUL. DE CHAPA DE ACO DE 3/16" DE ESP., C/ 12,00M DE COMPR. E 150MM DE DIAM.</v>
          </cell>
          <cell r="C2232" t="str">
            <v>M</v>
          </cell>
          <cell r="D2232">
            <v>8.5399999999999991</v>
          </cell>
        </row>
        <row r="2233">
          <cell r="A2233" t="str">
            <v>06.020.201-0</v>
          </cell>
          <cell r="B2233" t="str">
            <v>MONTAGEM E ASSENT. DE TUBUL. DE CHAPA DE ACO DE 3/16" DE ESP., C/ 12,00M DE COMPR. E 200MM DE DIAM.</v>
          </cell>
          <cell r="C2233" t="str">
            <v>M</v>
          </cell>
          <cell r="D2233">
            <v>9.2200000000000006</v>
          </cell>
        </row>
        <row r="2234">
          <cell r="A2234" t="str">
            <v>06.020.202-0</v>
          </cell>
          <cell r="B2234" t="str">
            <v>MONTAGEM E ASSENT. DE TUBUL. DE CHAPA DE ACO DE 3/16" DE ESP., C/ 12,00M DE COMPR. E 250MM DE DIAM.</v>
          </cell>
          <cell r="C2234" t="str">
            <v>M</v>
          </cell>
          <cell r="D2234">
            <v>9.65</v>
          </cell>
        </row>
        <row r="2235">
          <cell r="A2235" t="str">
            <v>06.020.203-0</v>
          </cell>
          <cell r="B2235" t="str">
            <v>MONTAGEM E ASSENT. DE TUBUL. DE CHAPA DE ACO DE 3/16" DE ESP., C/ 12,00M DE COMPR. E 300MM DE DIAM.</v>
          </cell>
          <cell r="C2235" t="str">
            <v>M</v>
          </cell>
          <cell r="D2235">
            <v>10.08</v>
          </cell>
        </row>
        <row r="2236">
          <cell r="A2236" t="str">
            <v>06.020.204-0</v>
          </cell>
          <cell r="B2236" t="str">
            <v>MONTAGEM E ASSENT. DE TUBUL. DE CHAPA DE ACO DE 3/16" DE ESP., C/ 12,00M DE COMPR. E 350MM DE DIAM.</v>
          </cell>
          <cell r="C2236" t="str">
            <v>M</v>
          </cell>
          <cell r="D2236">
            <v>10.97</v>
          </cell>
        </row>
        <row r="2237">
          <cell r="A2237" t="str">
            <v>06.020.205-0</v>
          </cell>
          <cell r="B2237" t="str">
            <v>MONTAGEM E ASSENT. DE TUBUL. DE CHAPA DE ACO DE 3/16" DE ESP., C/ 12,00M DE COMPR. E 400MM DE DIAM.</v>
          </cell>
          <cell r="C2237" t="str">
            <v>M</v>
          </cell>
          <cell r="D2237">
            <v>11.88</v>
          </cell>
        </row>
        <row r="2238">
          <cell r="A2238" t="str">
            <v>06.020.210-0</v>
          </cell>
          <cell r="B2238" t="str">
            <v>MONTAGEM E ASSENT. DE TUBUL. DE CHAPA DE ACO DE 1/4" DE ESP., C/ 12,00M DE COMPR. E 150MM DE DIAM.</v>
          </cell>
          <cell r="C2238" t="str">
            <v>M</v>
          </cell>
          <cell r="D2238">
            <v>8.8699999999999992</v>
          </cell>
        </row>
        <row r="2239">
          <cell r="A2239" t="str">
            <v>06.020.211-0</v>
          </cell>
          <cell r="B2239" t="str">
            <v>MONTAGEM E ASSENT. DE TUBUL. DE CHAPA DE ACO DE 1/4" DE ESP., C/ 12,00M DE COMPR. E 200MM DE DIAM.</v>
          </cell>
          <cell r="C2239" t="str">
            <v>M</v>
          </cell>
          <cell r="D2239">
            <v>9.65</v>
          </cell>
        </row>
        <row r="2240">
          <cell r="A2240" t="str">
            <v>06.020.212-0</v>
          </cell>
          <cell r="B2240" t="str">
            <v>MONTAGEM E ASSENT. DE TUBUL. DE CHAPA DE ACO DE 1/4" DE ESP., C/ 12,00M DE COMPR. E 250MM DE DIAM.</v>
          </cell>
          <cell r="C2240" t="str">
            <v>M</v>
          </cell>
          <cell r="D2240">
            <v>10.19</v>
          </cell>
        </row>
        <row r="2241">
          <cell r="A2241" t="str">
            <v>06.020.213-0</v>
          </cell>
          <cell r="B2241" t="str">
            <v>MONTAGEM E ASSENT. DE TUBUL. DE CHAPA DE ACO DE 1/4" DE ESP., C/ 12,00M DE COMPR. E 300MM DE DIAM.</v>
          </cell>
          <cell r="C2241" t="str">
            <v>M</v>
          </cell>
          <cell r="D2241">
            <v>10.61</v>
          </cell>
        </row>
        <row r="2242">
          <cell r="A2242" t="str">
            <v>06.020.214-0</v>
          </cell>
          <cell r="B2242" t="str">
            <v>MONTAGEM E ASSENT. DE TUBUL. DE CHAPA DE ACO DE 1/4" DE ESP., C/ 12,00M DE COMPR. E 350MM DE DIAM.</v>
          </cell>
          <cell r="C2242" t="str">
            <v>M</v>
          </cell>
          <cell r="D2242">
            <v>11.73</v>
          </cell>
        </row>
        <row r="2243">
          <cell r="A2243" t="str">
            <v>06.020.215-0</v>
          </cell>
          <cell r="B2243" t="str">
            <v>MONTAGEM E ASSENT. DE TUBUL. DE CHAPA DE ACO DE 1/4" DE ESP., C/ 12,00M DE COMPR. E 400MM DE DIAM.</v>
          </cell>
          <cell r="C2243" t="str">
            <v>M</v>
          </cell>
          <cell r="D2243">
            <v>12.74</v>
          </cell>
        </row>
        <row r="2244">
          <cell r="A2244" t="str">
            <v>06.020.216-0</v>
          </cell>
          <cell r="B2244" t="str">
            <v>MONTAGEM E ASSENT. DE TUBUL. DE CHAPA DE ACO DE 1/4" DE ESP., C/ 12,00M DE COMPR. E 450MM DE DIAM.</v>
          </cell>
          <cell r="C2244" t="str">
            <v>M</v>
          </cell>
          <cell r="D2244">
            <v>13.36</v>
          </cell>
        </row>
        <row r="2245">
          <cell r="A2245" t="str">
            <v>06.020.217-0</v>
          </cell>
          <cell r="B2245" t="str">
            <v>MONTAGEM E ASSENT. DE TUBUL. DE CHAPA DE ACO DE 1/4" DE ESP., C/ 12,00M DE COMPR. E 500MM DE DIAM.</v>
          </cell>
          <cell r="C2245" t="str">
            <v>M</v>
          </cell>
          <cell r="D2245">
            <v>14.18</v>
          </cell>
        </row>
        <row r="2246">
          <cell r="A2246" t="str">
            <v>06.020.218-0</v>
          </cell>
          <cell r="B2246" t="str">
            <v>MONTAGEM E ASSENT. DE TUBUL. DE CHAPA DE ACO DE 1/4" DE ESP., C/ 12,00M DE COMPR. E 600MM DE DIAM.</v>
          </cell>
          <cell r="C2246" t="str">
            <v>M</v>
          </cell>
          <cell r="D2246">
            <v>15.28</v>
          </cell>
        </row>
        <row r="2247">
          <cell r="A2247" t="str">
            <v>06.020.220-0</v>
          </cell>
          <cell r="B2247" t="str">
            <v>MONTAGEM E ASSENT. DE TUBUL. DE CHAPA DE ACO DE 5/16" DE ESP., C/ 12,00M DE COMPR. E 300MM DE DIAM.</v>
          </cell>
          <cell r="C2247" t="str">
            <v>M</v>
          </cell>
          <cell r="D2247">
            <v>15.96</v>
          </cell>
        </row>
        <row r="2248">
          <cell r="A2248" t="str">
            <v>06.020.221-0</v>
          </cell>
          <cell r="B2248" t="str">
            <v>MONTAGEM E ASSENT. DE TUBUL. DE CHAPA DE ACO DE 5/16" DE ESP., C/ 12,00M DE COMPR. E 350MM DE DIAM.</v>
          </cell>
          <cell r="C2248" t="str">
            <v>M</v>
          </cell>
          <cell r="D2248">
            <v>17.46</v>
          </cell>
        </row>
        <row r="2249">
          <cell r="A2249" t="str">
            <v>06.020.222-0</v>
          </cell>
          <cell r="B2249" t="str">
            <v>MONTAGEM E ASSENT. DE TUBUL. DE CHAPA DE ACO DE 5/16" DE ESP., C/ 12,00M DE COMPR. E 400MM DE DIAM.</v>
          </cell>
          <cell r="C2249" t="str">
            <v>M</v>
          </cell>
          <cell r="D2249">
            <v>18.73</v>
          </cell>
        </row>
        <row r="2250">
          <cell r="A2250" t="str">
            <v>06.020.223-0</v>
          </cell>
          <cell r="B2250" t="str">
            <v>MONTAGEM E ASSENT. DE TUBUL. DE CHAPA DE ACO DE 5/16" DE ESP., C/ 12,00M DE COMPR. E 450MM DE DIAM.</v>
          </cell>
          <cell r="C2250" t="str">
            <v>M</v>
          </cell>
          <cell r="D2250">
            <v>19.559999999999999</v>
          </cell>
        </row>
        <row r="2251">
          <cell r="A2251" t="str">
            <v>06.020.224-0</v>
          </cell>
          <cell r="B2251" t="str">
            <v>MONTAGEM E ASSENT. DE TUBUL. DE CHAPA DE ACO DE 5/16" DE ESP., C/ 12,00M DE COMPR. E 500MM DE DIAM.</v>
          </cell>
          <cell r="C2251" t="str">
            <v>M</v>
          </cell>
          <cell r="D2251">
            <v>25.44</v>
          </cell>
        </row>
        <row r="2252">
          <cell r="A2252" t="str">
            <v>06.020.225-0</v>
          </cell>
          <cell r="B2252" t="str">
            <v>MONTAGEM E ASSENT. DE TUBUL. DE CHAPA DE ACO DE 5/16" DE ESP., C/ 12,00M DE COMPR. E 600MM DE DIAM.</v>
          </cell>
          <cell r="C2252" t="str">
            <v>M</v>
          </cell>
          <cell r="D2252">
            <v>29.13</v>
          </cell>
        </row>
        <row r="2253">
          <cell r="A2253" t="str">
            <v>06.020.226-0</v>
          </cell>
          <cell r="B2253" t="str">
            <v>MONTAGEM E ASSENT. DE TUBUL. DE CHAPA DE ACO DE 5/16" DE ESP., C/ 12,00M DE COMPR. E 700MM DE DIAM.</v>
          </cell>
          <cell r="C2253" t="str">
            <v>M</v>
          </cell>
          <cell r="D2253">
            <v>30.58</v>
          </cell>
        </row>
        <row r="2254">
          <cell r="A2254" t="str">
            <v>06.020.230-0</v>
          </cell>
          <cell r="B2254" t="str">
            <v>MONTAGEM E ASSENT. DE TUBUL. DE CHAPA DE ACO DE 3/8" DE ESP., C/ 12,00M DE COMPR. E 350MM DE DIAM.</v>
          </cell>
          <cell r="C2254" t="str">
            <v>M</v>
          </cell>
          <cell r="D2254">
            <v>21.03</v>
          </cell>
        </row>
        <row r="2255">
          <cell r="A2255" t="str">
            <v>06.020.231-0</v>
          </cell>
          <cell r="B2255" t="str">
            <v>MONTAGEM E ASSENT. DE TUBUL. DE CHAPA DE ACO DE 3/8" DE ESP., C/ 12,00M DE COMPR. E 400MM DE DIAM.</v>
          </cell>
          <cell r="C2255" t="str">
            <v>M</v>
          </cell>
          <cell r="D2255">
            <v>22.76</v>
          </cell>
        </row>
        <row r="2256">
          <cell r="A2256" t="str">
            <v>06.020.232-0</v>
          </cell>
          <cell r="B2256" t="str">
            <v>MONTAGEM E ASSENT. DE TUBUL. DE CHAPA DE ACO DE 3/8" DE ESP., C/ 12,00M DE COMPR. E 500MM DE DIAM.</v>
          </cell>
          <cell r="C2256" t="str">
            <v>M</v>
          </cell>
          <cell r="D2256">
            <v>30.52</v>
          </cell>
        </row>
        <row r="2257">
          <cell r="A2257" t="str">
            <v>06.020.233-0</v>
          </cell>
          <cell r="B2257" t="str">
            <v>MONTAGEM E ASSENT. DE TUBUL. DE CHAPA DE ACO DE 3/8" DE ESP., C/ 12,00M DE COMPR. E 600MM DE DIAM.</v>
          </cell>
          <cell r="C2257" t="str">
            <v>M</v>
          </cell>
          <cell r="D2257">
            <v>35.22</v>
          </cell>
        </row>
        <row r="2258">
          <cell r="A2258" t="str">
            <v>06.020.234-0</v>
          </cell>
          <cell r="B2258" t="str">
            <v>MONTAGEM E ASSENT. DE TUBUL. DE CHAPA DE ACO DE 3/8" DE ESP., C/ 12,00M DE COMPR. E 700MM DE DIAM.</v>
          </cell>
          <cell r="C2258" t="str">
            <v>M</v>
          </cell>
          <cell r="D2258">
            <v>37.68</v>
          </cell>
        </row>
        <row r="2259">
          <cell r="A2259" t="str">
            <v>06.020.235-0</v>
          </cell>
          <cell r="B2259" t="str">
            <v>MONTAGEM E ASSENT. DE TUBUL. DE CHAPA DE ACO DE 3/8" DE ESP., C/ 12,00M DE COMPR. E 800MM DE DIAM.</v>
          </cell>
          <cell r="C2259" t="str">
            <v>M</v>
          </cell>
          <cell r="D2259">
            <v>45.33</v>
          </cell>
        </row>
        <row r="2260">
          <cell r="A2260" t="str">
            <v>06.020.236-0</v>
          </cell>
          <cell r="B2260" t="str">
            <v>MONTAGEM E ASSENT. DE TUBUL. DE CHAPA DE ACO DE 3/8" DE ESP., C/ 12,00M DE COMPR. E 900MM DE DIAM.</v>
          </cell>
          <cell r="C2260" t="str">
            <v>M</v>
          </cell>
          <cell r="D2260">
            <v>47.22</v>
          </cell>
        </row>
        <row r="2261">
          <cell r="A2261" t="str">
            <v>06.020.237-0</v>
          </cell>
          <cell r="B2261" t="str">
            <v>MONTAGEM E ASSENT. DE TUBUL. DE CHAPA DE ACO DE 3/8" DE ESP., C/ 12,00M DE COMPR. E 1000MM DE DIAM.</v>
          </cell>
          <cell r="C2261" t="str">
            <v>M</v>
          </cell>
          <cell r="D2261">
            <v>54.7</v>
          </cell>
        </row>
        <row r="2262">
          <cell r="A2262" t="str">
            <v>06.020.238-0</v>
          </cell>
          <cell r="B2262" t="str">
            <v>MONTAGEM E ASSENT. DE TUBUL. DE CHAPA DE ACO DE 3/8" DE ESP., C/ 12,00M DE COMPR. E 1200MM DE DIAM.</v>
          </cell>
          <cell r="C2262" t="str">
            <v>M</v>
          </cell>
          <cell r="D2262">
            <v>59.24</v>
          </cell>
        </row>
        <row r="2263">
          <cell r="A2263" t="str">
            <v>06.020.239-0</v>
          </cell>
          <cell r="B2263" t="str">
            <v>MONTAGEM E ASSENT. DE TUBUL. DE CHAPA DE ACO DE 3/8" DE ESP., C/ 12,00M DE COMPR. E 1300MM DE DIAM.</v>
          </cell>
          <cell r="C2263" t="str">
            <v>M</v>
          </cell>
          <cell r="D2263">
            <v>68.3</v>
          </cell>
        </row>
        <row r="2264">
          <cell r="A2264" t="str">
            <v>06.020.240-0</v>
          </cell>
          <cell r="B2264" t="str">
            <v>MONTAGEM E ASSENT. DE TUBUL. DE CHAPA DE ACO DE 3/8" DE ESP., C/ 12,00M DE COMPR. E 1500MM DE DIAM.</v>
          </cell>
          <cell r="C2264" t="str">
            <v>M</v>
          </cell>
          <cell r="D2264">
            <v>73.03</v>
          </cell>
        </row>
        <row r="2265">
          <cell r="A2265" t="str">
            <v>06.020.250-0</v>
          </cell>
          <cell r="B2265" t="str">
            <v>MONTAGEM E ASSENT. DE TUBUL. DE CHAPA DE ACO DE 1/2" DE ESP., C/ 12,00M DE COMPR. E 600MM DE DIAM.</v>
          </cell>
          <cell r="C2265" t="str">
            <v>M</v>
          </cell>
          <cell r="D2265">
            <v>44.41</v>
          </cell>
        </row>
        <row r="2266">
          <cell r="A2266" t="str">
            <v>06.020.251-0</v>
          </cell>
          <cell r="B2266" t="str">
            <v>MONTAGEM E ASSENT. DE TUBUL. DE CHAPA DE ACO DE 1/2" DE ESP., C/ 12,00M DE COMPR. E 700MM DE DIAM.</v>
          </cell>
          <cell r="C2266" t="str">
            <v>M</v>
          </cell>
          <cell r="D2266">
            <v>47.69</v>
          </cell>
        </row>
        <row r="2267">
          <cell r="A2267" t="str">
            <v>06.020.252-0</v>
          </cell>
          <cell r="B2267" t="str">
            <v>MONTAGEM E ASSENT. DE TUBUL. DE CHAPA DE ACO DE 1/2" DE ESP., C/ 12,00M DE COMPR. E 800MM DE DIAM.</v>
          </cell>
          <cell r="C2267" t="str">
            <v>M</v>
          </cell>
          <cell r="D2267">
            <v>54.55</v>
          </cell>
        </row>
        <row r="2268">
          <cell r="A2268" t="str">
            <v>06.020.253-0</v>
          </cell>
          <cell r="B2268" t="str">
            <v>MONTAGEM E ASSENT. DE TUBUL. DE CHAPA DE ACO DE 1/2" DE ESP., C/ 12,00M DE COMPR. E 900MM DE DIAM.</v>
          </cell>
          <cell r="C2268" t="str">
            <v>M</v>
          </cell>
          <cell r="D2268">
            <v>57.07</v>
          </cell>
        </row>
        <row r="2269">
          <cell r="A2269" t="str">
            <v>06.020.254-0</v>
          </cell>
          <cell r="B2269" t="str">
            <v>MONTAGEM E ASSENT. DE TUBUL. DE CHAPA DE ACO DE 1/2" DE ESP., C/ 12,00M DE COMPR. E 1000MM DE DIAM.</v>
          </cell>
          <cell r="C2269" t="str">
            <v>M</v>
          </cell>
          <cell r="D2269">
            <v>65.91</v>
          </cell>
        </row>
        <row r="2270">
          <cell r="A2270" t="str">
            <v>06.020.255-0</v>
          </cell>
          <cell r="B2270" t="str">
            <v>MONTAGEM E ASSENT. DE TUBUL. DE CHAPA DE ACO DE 1/2" DE ESP., C/ 12,00M DE COMPR. E 1200MM DE DIAM.</v>
          </cell>
          <cell r="C2270" t="str">
            <v>M</v>
          </cell>
          <cell r="D2270">
            <v>71.959999999999994</v>
          </cell>
        </row>
        <row r="2271">
          <cell r="A2271" t="str">
            <v>06.020.256-0</v>
          </cell>
          <cell r="B2271" t="str">
            <v>MONTAGEM E ASSENT. DE TUBUL. DE CHAPA DE ACO DE 1/2" DE ESP., C/ 12,00M DE COMPR. E 1500MM DE DIAM.</v>
          </cell>
          <cell r="C2271" t="str">
            <v>M</v>
          </cell>
          <cell r="D2271">
            <v>88.94</v>
          </cell>
        </row>
        <row r="2272">
          <cell r="A2272" t="str">
            <v>06.020.257-0</v>
          </cell>
          <cell r="B2272" t="str">
            <v>MONTAGEM E ASSENT. DE TUBUL. DE CHAPA DE ACO DE 1/2" DE ESP., C/ 12,00M DE COMPR. E 1750MM DE DIAM.</v>
          </cell>
          <cell r="C2272" t="str">
            <v>M</v>
          </cell>
          <cell r="D2272">
            <v>103.45</v>
          </cell>
        </row>
        <row r="2273">
          <cell r="A2273" t="str">
            <v>06.020.258-0</v>
          </cell>
          <cell r="B2273" t="str">
            <v>MONTAGEM E ASSENT. DE TUBUL. DE CHAPA DE ACO DE 1/2" DE ESP., C/ 12,00M DE COMPR. E 1800MM DE DIAM.</v>
          </cell>
          <cell r="C2273" t="str">
            <v>M</v>
          </cell>
          <cell r="D2273">
            <v>104.71</v>
          </cell>
        </row>
        <row r="2274">
          <cell r="A2274" t="str">
            <v>06.020.259-0</v>
          </cell>
          <cell r="B2274" t="str">
            <v>MONTAGEM E ASSENT. DE TUBUL. DE CHAPA DE ACO DE 1/2" DE ESP., C/ 12,00M DE COMPR. E 2000MM DE DIAM.</v>
          </cell>
          <cell r="C2274" t="str">
            <v>M</v>
          </cell>
          <cell r="D2274">
            <v>114.27</v>
          </cell>
        </row>
        <row r="2275">
          <cell r="A2275" t="str">
            <v>06.020.260-0</v>
          </cell>
          <cell r="B2275" t="str">
            <v>MONTAGEM E ASSENT. DE TUBUL. DE CHAPA DE ACO DE 1/2" DE ESP., C/ 12,00M DE COMPR. E 2500MM DE DIAM.</v>
          </cell>
          <cell r="C2275" t="str">
            <v>M</v>
          </cell>
          <cell r="D2275">
            <v>140.53</v>
          </cell>
        </row>
        <row r="2276">
          <cell r="A2276" t="str">
            <v>06.020.270-0</v>
          </cell>
          <cell r="B2276" t="str">
            <v>MONTAGEM E ASSENT. DE TUBUL. DE CHAPA DE ACO DE 5/8" DE ESP., C/ 12,00M DE COMPR. E 1800MM DE DIAM.</v>
          </cell>
          <cell r="C2276" t="str">
            <v>M</v>
          </cell>
          <cell r="D2276">
            <v>122.51</v>
          </cell>
        </row>
        <row r="2277">
          <cell r="A2277" t="str">
            <v>06.020.271-0</v>
          </cell>
          <cell r="B2277" t="str">
            <v>MONTAGEM E ASSENT. DE TUBUL. DE CHAPA DE ACO DE 5/8" DE ESP., C/ 12,00M DE COMPR. E 2000MM DE DIAM.</v>
          </cell>
          <cell r="C2277" t="str">
            <v>M</v>
          </cell>
          <cell r="D2277">
            <v>133.96</v>
          </cell>
        </row>
        <row r="2278">
          <cell r="A2278" t="str">
            <v>06.020.272-0</v>
          </cell>
          <cell r="B2278" t="str">
            <v>MONTAGEM E ASSENT. DE TUBUL. DE CHAPA DE ACO DE 5/8" DE ESP., C/ 12,00M DE COMPR. E 2500MM DE DIAM.</v>
          </cell>
          <cell r="C2278" t="str">
            <v>M</v>
          </cell>
          <cell r="D2278">
            <v>165.14</v>
          </cell>
        </row>
        <row r="2279">
          <cell r="A2279" t="str">
            <v>06.020.300-0</v>
          </cell>
          <cell r="B2279" t="str">
            <v>MONTAGEM E ASSENT. DE PECAS DE CHAPA DE ACO DE 3/16" DE ESP., P/JUNTA SOLDADA, DE 150MM DE DIAM.</v>
          </cell>
          <cell r="C2279" t="str">
            <v>UN</v>
          </cell>
          <cell r="D2279">
            <v>44.96</v>
          </cell>
        </row>
        <row r="2280">
          <cell r="A2280" t="str">
            <v>06.020.301-0</v>
          </cell>
          <cell r="B2280" t="str">
            <v>MONTAGEM E ASSENT. DE PECAS DE CHAPA DE ACO DE 3/16" DE ESP., P/JUNTA SOLDADA, DE 200MM DE DIAM.</v>
          </cell>
          <cell r="C2280" t="str">
            <v>UN</v>
          </cell>
          <cell r="D2280">
            <v>56.02</v>
          </cell>
        </row>
        <row r="2281">
          <cell r="A2281" t="str">
            <v>06.020.302-0</v>
          </cell>
          <cell r="B2281" t="str">
            <v>MONTAGEM E ASSENT. DE PECAS DE CHAPA DE ACO DE 3/16" DE ESP., P/JUNTA SOLDADA, DE 250MM DE DIAM.</v>
          </cell>
          <cell r="C2281" t="str">
            <v>UN</v>
          </cell>
          <cell r="D2281">
            <v>66.430000000000007</v>
          </cell>
        </row>
        <row r="2282">
          <cell r="A2282" t="str">
            <v>06.020.303-0</v>
          </cell>
          <cell r="B2282" t="str">
            <v>MONTAGEM E ASSENT. DE PECAS DE CHAPA DE ACO DE 3/16" DE ESP., P/JUNTA SOLDADA, DE 300MM DE DIAM.</v>
          </cell>
          <cell r="C2282" t="str">
            <v>UN</v>
          </cell>
          <cell r="D2282">
            <v>78.09</v>
          </cell>
        </row>
        <row r="2283">
          <cell r="A2283" t="str">
            <v>06.020.304-0</v>
          </cell>
          <cell r="B2283" t="str">
            <v>MONTAGEM E ASSENT. DE PECAS DE CHAPA DE ACO DE 3/16" DE ESP., P/JUNTA SOLDADA, DE 350MM DE DIAM.</v>
          </cell>
          <cell r="C2283" t="str">
            <v>UN</v>
          </cell>
          <cell r="D2283">
            <v>88.75</v>
          </cell>
        </row>
        <row r="2284">
          <cell r="A2284" t="str">
            <v>06.020.305-0</v>
          </cell>
          <cell r="B2284" t="str">
            <v>MONTAGEM E ASSENT. DE PECAS DE CHAPA DE ACO DE 3/16" DE ESP., P/JUNTA SOLDADA, DE 400MM DE DIAM.</v>
          </cell>
          <cell r="C2284" t="str">
            <v>UN</v>
          </cell>
          <cell r="D2284">
            <v>100.67</v>
          </cell>
        </row>
        <row r="2285">
          <cell r="A2285" t="str">
            <v>06.020.310-0</v>
          </cell>
          <cell r="B2285" t="str">
            <v>MONTAGEM E ASSENT. DE PECAS DE CHAPA DE ACO DE 1/4" DE ESP.,P/JUNTA SOLDADA, DE 150MM DE DIAM.</v>
          </cell>
          <cell r="C2285" t="str">
            <v>UN</v>
          </cell>
          <cell r="D2285">
            <v>52.89</v>
          </cell>
        </row>
        <row r="2286">
          <cell r="A2286" t="str">
            <v>06.020.311-0</v>
          </cell>
          <cell r="B2286" t="str">
            <v>MONTAGEM E ASSENT. DE PECAS DE CHAPA DE ACO DE 1/4" DE ESP.,P/JUNTA SOLADA, DE 200MM DE DIAM.</v>
          </cell>
          <cell r="C2286" t="str">
            <v>UN</v>
          </cell>
          <cell r="D2286">
            <v>66.64</v>
          </cell>
        </row>
        <row r="2287">
          <cell r="A2287" t="str">
            <v>06.020.312-0</v>
          </cell>
          <cell r="B2287" t="str">
            <v>MONTAGEM E ASSENT. DE PECAS DE CHAPA DE ACO DE 1/4" DE ESP.,P/JUNTA SOLDADA, DE 250MM DE DIAM.</v>
          </cell>
          <cell r="C2287" t="str">
            <v>UN</v>
          </cell>
          <cell r="D2287">
            <v>79.66</v>
          </cell>
        </row>
        <row r="2288">
          <cell r="A2288" t="str">
            <v>06.020.313-0</v>
          </cell>
          <cell r="B2288" t="str">
            <v>MONTAGEM E ASSENT. DE PECAS DE CHAPA DE ACO DE 1/4" DE ESP.,P/JUNTA SOLDADA, DE 300MM DE DIAM.</v>
          </cell>
          <cell r="C2288" t="str">
            <v>UN</v>
          </cell>
          <cell r="D2288">
            <v>93.93</v>
          </cell>
        </row>
        <row r="2289">
          <cell r="A2289" t="str">
            <v>06.020.314-0</v>
          </cell>
          <cell r="B2289" t="str">
            <v>MONTAGEM E ASSENT. DE PECAS DE CHAPA DE ACO DE 1/4" DE ESP.,P/JUNTA SOLDADA, DE 350MM DE DIAM.</v>
          </cell>
          <cell r="C2289" t="str">
            <v>UN</v>
          </cell>
          <cell r="D2289">
            <v>107.36</v>
          </cell>
        </row>
        <row r="2290">
          <cell r="A2290" t="str">
            <v>06.020.315-0</v>
          </cell>
          <cell r="B2290" t="str">
            <v>MONTAGEM E ASSENT. DE PECAS DE CHAPA DE ACO DE 1/4" DE ESP.,P/JUNTA SOLDADA, DE 400MM DE DIAM.</v>
          </cell>
          <cell r="C2290" t="str">
            <v>UN</v>
          </cell>
          <cell r="D2290">
            <v>121.9</v>
          </cell>
        </row>
        <row r="2291">
          <cell r="A2291" t="str">
            <v>06.020.316-0</v>
          </cell>
          <cell r="B2291" t="str">
            <v>MONTAGEM E ASSENT. DE PECAS DE CHAPA DE ACO DE 1/4" DE ESP.,P/JUNTA SOLDADA, DE 450MM DE DIAM.</v>
          </cell>
          <cell r="C2291" t="str">
            <v>UN</v>
          </cell>
          <cell r="D2291">
            <v>135.34</v>
          </cell>
        </row>
        <row r="2292">
          <cell r="A2292" t="str">
            <v>06.020.317-0</v>
          </cell>
          <cell r="B2292" t="str">
            <v>MONTAGEM E ASSENT. DE PECAS DE CHAPA DE ACO DE 1/4" DE ESP.,P/JUNTA SOLDADA, DE 500MM DE DIAM.</v>
          </cell>
          <cell r="C2292" t="str">
            <v>UN</v>
          </cell>
          <cell r="D2292">
            <v>149.07</v>
          </cell>
        </row>
        <row r="2293">
          <cell r="A2293" t="str">
            <v>06.020.318-0</v>
          </cell>
          <cell r="B2293" t="str">
            <v>MONTAGEM E ASSENT. DE PECAS DE CHAPA DE ACO DE 1/4" DE ESP.,P/JUNTA SOLDADA, DE 600MM DE DIAM.</v>
          </cell>
          <cell r="C2293" t="str">
            <v>UN</v>
          </cell>
          <cell r="D2293">
            <v>181.41</v>
          </cell>
        </row>
        <row r="2294">
          <cell r="A2294" t="str">
            <v>06.020.320-0</v>
          </cell>
          <cell r="B2294" t="str">
            <v>MONTAGEM E ASSENT. DE PECAS DE CHAPA DE ACO DE 5/16" DE ESP., P/JUNTA SOLDADA, DE 300MM DE DIAM.</v>
          </cell>
          <cell r="C2294" t="str">
            <v>UN</v>
          </cell>
          <cell r="D2294">
            <v>129.22999999999999</v>
          </cell>
        </row>
        <row r="2295">
          <cell r="A2295" t="str">
            <v>06.020.321-0</v>
          </cell>
          <cell r="B2295" t="str">
            <v>MONTAGEM E ASSENT. DE PECAS DE CHAPA DE ACO DE 5/16" DE ESP., P/JUNTA SOLDADA, DE 350MM DE DIAM.</v>
          </cell>
          <cell r="C2295" t="str">
            <v>UN</v>
          </cell>
          <cell r="D2295">
            <v>147.32</v>
          </cell>
        </row>
        <row r="2296">
          <cell r="A2296" t="str">
            <v>06.020.322-0</v>
          </cell>
          <cell r="B2296" t="str">
            <v>MONTAGEM E ASSENT. DE PECAS DE CHAPA DE ACO DE 5/16" DE ESP., P/JUNTA SOLDADA, DE 400MM DE DIAM.</v>
          </cell>
          <cell r="C2296" t="str">
            <v>UN</v>
          </cell>
          <cell r="D2296">
            <v>166.89</v>
          </cell>
        </row>
        <row r="2297">
          <cell r="A2297" t="str">
            <v>06.020.323-0</v>
          </cell>
          <cell r="B2297" t="str">
            <v>MONTAGEM E ASSENT. DE PECAS DE CHAPA DE ACO DE 5/16" DE ESP., P/JUNTA SOLDADA, DE 450MM DE DIAM.</v>
          </cell>
          <cell r="C2297" t="str">
            <v>UN</v>
          </cell>
          <cell r="D2297">
            <v>184.97</v>
          </cell>
        </row>
        <row r="2298">
          <cell r="A2298" t="str">
            <v>06.020.324-0</v>
          </cell>
          <cell r="B2298" t="str">
            <v>MONTAGEM E ASSENT. DE PECAS DE CHAPA DE ACO DE 5/16" DE ESP., P/JUNTA SOLDADA, DE 500MM DE DIAM.</v>
          </cell>
          <cell r="C2298" t="str">
            <v>UN</v>
          </cell>
          <cell r="D2298">
            <v>204.61</v>
          </cell>
        </row>
        <row r="2299">
          <cell r="A2299" t="str">
            <v>06.020.325-0</v>
          </cell>
          <cell r="B2299" t="str">
            <v>MONTAGEM E ASSENT. DE PECAS DE CHAPA DE ACO DE 5/16" DE ESP., P/JUNTA SOLDADA, DE 600MM DE DIAM.</v>
          </cell>
          <cell r="C2299" t="str">
            <v>UN</v>
          </cell>
          <cell r="D2299">
            <v>254.46</v>
          </cell>
        </row>
        <row r="2300">
          <cell r="A2300" t="str">
            <v>06.020.326-0</v>
          </cell>
          <cell r="B2300" t="str">
            <v>MONTAGEM E ASSENT. DE PECAS DE CHAPA DE ACO DE 5/16" DE ESP., P/JUNTA SOLDADA, DE 700MM DE DIAM.</v>
          </cell>
          <cell r="C2300" t="str">
            <v>UN</v>
          </cell>
          <cell r="D2300">
            <v>290.93</v>
          </cell>
        </row>
        <row r="2301">
          <cell r="A2301" t="str">
            <v>06.020.330-0</v>
          </cell>
          <cell r="B2301" t="str">
            <v>MONTAGEM E ASSENT. DE PECAS DE CHAPA DE ACO DE 3/8" DE ESP.,P/JUNTA SOLDADA, DE 350MM DE DIAM.</v>
          </cell>
          <cell r="C2301" t="str">
            <v>UN</v>
          </cell>
          <cell r="D2301">
            <v>233.3</v>
          </cell>
        </row>
        <row r="2302">
          <cell r="A2302" t="str">
            <v>06.020.331-0</v>
          </cell>
          <cell r="B2302" t="str">
            <v>MONTAGEM E ASSENT. DE PECAS DE CHAPA DE ACO DE 3/8" DE ESP.,P/JUNTA SOLDADA, DE 400MM DE DIAM.</v>
          </cell>
          <cell r="C2302" t="str">
            <v>UN</v>
          </cell>
          <cell r="D2302">
            <v>264.98</v>
          </cell>
        </row>
        <row r="2303">
          <cell r="A2303" t="str">
            <v>06.020.332-0</v>
          </cell>
          <cell r="B2303" t="str">
            <v>MONTAGEM E ASSENT. DE PECAS DE CHAPA DE ACO DE 3/8" DE ESP.,P/JUNTA SOLDADA, DE 500MM DE DIAM.</v>
          </cell>
          <cell r="C2303" t="str">
            <v>UN</v>
          </cell>
          <cell r="D2303">
            <v>327.33999999999997</v>
          </cell>
        </row>
        <row r="2304">
          <cell r="A2304" t="str">
            <v>06.020.333-0</v>
          </cell>
          <cell r="B2304" t="str">
            <v>MONTAGEM E ASSENT. DE PECAS DE CHAPA DE ACO DE 3/8" DE ESP.,P/JUNTA SOLDADA, DE 600MM DE DIAM.</v>
          </cell>
          <cell r="C2304" t="str">
            <v>UN</v>
          </cell>
          <cell r="D2304">
            <v>401.61</v>
          </cell>
        </row>
        <row r="2305">
          <cell r="A2305" t="str">
            <v>06.020.334-0</v>
          </cell>
          <cell r="B2305" t="str">
            <v>MONTAGEM E ASSENT. DE PECAS DE CHAPA DE ACO DE 3/8" DE ESP.,P/JUNTA SOLDADA, DE 700MM DE DIAM.</v>
          </cell>
          <cell r="C2305" t="str">
            <v>UN</v>
          </cell>
          <cell r="D2305">
            <v>461.84</v>
          </cell>
        </row>
        <row r="2306">
          <cell r="A2306" t="str">
            <v>06.020.335-0</v>
          </cell>
          <cell r="B2306" t="str">
            <v>MONTAGEM E ASSENT. DE PECAS DE CHAPA DE ACO DE 3/8" DE ESP.,P/JUNTA SOLDADA, DE 800MM DE DIAM.</v>
          </cell>
          <cell r="C2306" t="str">
            <v>UN</v>
          </cell>
          <cell r="D2306">
            <v>532.83000000000004</v>
          </cell>
        </row>
        <row r="2307">
          <cell r="A2307" t="str">
            <v>06.020.336-0</v>
          </cell>
          <cell r="B2307" t="str">
            <v>MONTAGEM E ASSENT. DE PECAS DE CHAPA DE ACO DE 3/8" DE ESP.,P/JUNTA SOLDADA, DE 900MM DE DIAM.</v>
          </cell>
          <cell r="C2307" t="str">
            <v>UN</v>
          </cell>
          <cell r="D2307">
            <v>592.1</v>
          </cell>
        </row>
        <row r="2308">
          <cell r="A2308" t="str">
            <v>06.020.337-0</v>
          </cell>
          <cell r="B2308" t="str">
            <v>MONTAGEM E ASSENT. DE PECAS DE CHAPA DE ACO DE 3/8" DE ESP.,P/JUNTA SOLDADA, DE 1000MM DE DIAM.</v>
          </cell>
          <cell r="C2308" t="str">
            <v>UN</v>
          </cell>
          <cell r="D2308">
            <v>665.96</v>
          </cell>
        </row>
        <row r="2309">
          <cell r="A2309" t="str">
            <v>06.020.338-0</v>
          </cell>
          <cell r="B2309" t="str">
            <v>MONTAGEM E ASSENT. DE PECAS DE CHAPA DE ACO DE 3/8" DE ESP.,P/JUNTA SOLDADA, DE 1200MM DE DIAM.</v>
          </cell>
          <cell r="C2309" t="str">
            <v>UN</v>
          </cell>
          <cell r="D2309">
            <v>786.41</v>
          </cell>
        </row>
        <row r="2310">
          <cell r="A2310" t="str">
            <v>06.020.339-0</v>
          </cell>
          <cell r="B2310" t="str">
            <v>MONTAGEM E ASSENT. DE PECAS DE CHAPA DE ACO DE 3/8" DE ESP.,P/JUNTA SOLDADA, DE 1300MM DE DIAM.</v>
          </cell>
          <cell r="C2310" t="str">
            <v>UN</v>
          </cell>
          <cell r="D2310">
            <v>855.39</v>
          </cell>
        </row>
        <row r="2311">
          <cell r="A2311" t="str">
            <v>06.020.340-0</v>
          </cell>
          <cell r="B2311" t="str">
            <v>MONTAGEM E ASSENT. DE PECAS DE CHAPA DE ACO DE 3/8" DE ESP.,P/JUNTA SOLDADA, DE 1500MM DE DIAM.</v>
          </cell>
          <cell r="C2311" t="str">
            <v>UN</v>
          </cell>
          <cell r="D2311">
            <v>974.9</v>
          </cell>
        </row>
        <row r="2312">
          <cell r="A2312" t="str">
            <v>06.020.350-0</v>
          </cell>
          <cell r="B2312" t="str">
            <v>MONTAGEM E ASSENT. DE PECAS DE CHAPA DE ACO DE 1/2" DE ESP.,P/JUNTA SOLDADA, DE 600MM DE DIAM.</v>
          </cell>
          <cell r="C2312" t="str">
            <v>UN</v>
          </cell>
          <cell r="D2312">
            <v>560.25</v>
          </cell>
        </row>
        <row r="2313">
          <cell r="A2313" t="str">
            <v>06.020.351-0</v>
          </cell>
          <cell r="B2313" t="str">
            <v>MONTAGEM E ASSENT. DE PECAS DE CHAPA DE ACO DE 1/2" DE ESP.,P/JUNTA SOLDADA, DE 700MM DE DIAM.</v>
          </cell>
          <cell r="C2313" t="str">
            <v>UN</v>
          </cell>
          <cell r="D2313">
            <v>640.61</v>
          </cell>
        </row>
        <row r="2314">
          <cell r="A2314" t="str">
            <v>06.020.352-0</v>
          </cell>
          <cell r="B2314" t="str">
            <v>MONTAGEM E ASSENT. DE PECAS DE CHAPA DE ACO DE 1/2" DE ESP.,P/JUNTA SOLDADA, DE 800MM DE DIAM.</v>
          </cell>
          <cell r="C2314" t="str">
            <v>UN</v>
          </cell>
          <cell r="D2314">
            <v>734.86</v>
          </cell>
        </row>
        <row r="2315">
          <cell r="A2315" t="str">
            <v>06.020.353-0</v>
          </cell>
          <cell r="B2315" t="str">
            <v>MONTAGEM E ASSENT. DE PECAS DE CHAPA DE ACO DE 1/2" DE ESP.,P/JUNTA SOLDADA, DE 900MM DE DIAM.</v>
          </cell>
          <cell r="C2315" t="str">
            <v>UN</v>
          </cell>
          <cell r="D2315">
            <v>813.95</v>
          </cell>
        </row>
        <row r="2316">
          <cell r="A2316" t="str">
            <v>06.020.354-0</v>
          </cell>
          <cell r="B2316" t="str">
            <v>MONTAGEM E ASSENT. DE PECAS DE CHAPA DE ACO DE 1/2" DE ESP.,P/JUNTA SOLDADA, DE 1000MM DE DIAM.</v>
          </cell>
          <cell r="C2316" t="str">
            <v>UN</v>
          </cell>
          <cell r="D2316">
            <v>909.88</v>
          </cell>
        </row>
        <row r="2317">
          <cell r="A2317" t="str">
            <v>06.020.355-0</v>
          </cell>
          <cell r="B2317" t="str">
            <v>MONTAGEM E ASSENT. DE PECAS DE CHAPA DE ACO DE 1/2" DE ESP.,P/JUNTA SOLDADA, DE 1200MM DE DIAM.</v>
          </cell>
          <cell r="C2317" t="str">
            <v>UN</v>
          </cell>
          <cell r="D2317">
            <v>1070.6099999999999</v>
          </cell>
        </row>
        <row r="2318">
          <cell r="A2318" t="str">
            <v>06.020.356-0</v>
          </cell>
          <cell r="B2318" t="str">
            <v>MONTAGEM E ASSENT. DE PECAS DE CHAPA DE ACO DE 1/2" DE ESP.,P/JUNTA SOLDADA, DE 1500MM DE DIAM.</v>
          </cell>
          <cell r="C2318" t="str">
            <v>UN</v>
          </cell>
          <cell r="D2318">
            <v>1335.54</v>
          </cell>
        </row>
        <row r="2319">
          <cell r="A2319" t="str">
            <v>06.020.357-0</v>
          </cell>
          <cell r="B2319" t="str">
            <v>MONTAGEM E ASSENT. DE PECAS DE CHAPA DE ACO DE 1/2" DE ESP.,P/JUNTA SOLDADA, DE 1750MM DE DIAM.</v>
          </cell>
          <cell r="C2319" t="str">
            <v>UN</v>
          </cell>
          <cell r="D2319">
            <v>1558.28</v>
          </cell>
        </row>
        <row r="2320">
          <cell r="A2320" t="str">
            <v>06.020.358-0</v>
          </cell>
          <cell r="B2320" t="str">
            <v>MONTAGEM E ASSENT. DE PECAS DE CHAPA DE ACO DE 1/2" DE ESP.,P/JUNTA SOLDADA, DE 1800MM DE DIAM.</v>
          </cell>
          <cell r="C2320" t="str">
            <v>UN</v>
          </cell>
          <cell r="D2320">
            <v>1599.1</v>
          </cell>
        </row>
        <row r="2321">
          <cell r="A2321" t="str">
            <v>06.020.359-0</v>
          </cell>
          <cell r="B2321" t="str">
            <v>MONTAGEM E ASSENT. DE PECAS DE CHAPA DE ACO DE 1/2" DE ESP.,P/JUNTA SOLDADA, DE 2000MM DE DIAM.</v>
          </cell>
          <cell r="C2321" t="str">
            <v>UN</v>
          </cell>
          <cell r="D2321">
            <v>1774.44</v>
          </cell>
        </row>
        <row r="2322">
          <cell r="A2322" t="str">
            <v>06.020.360-0</v>
          </cell>
          <cell r="B2322" t="str">
            <v>MONTAGEM E ASSENT. DE PECAS DE CHAPA DE ACO DE 1/2" DE ESP.,P/JUNTA SOLDADA, DE 2500MM DE DIAM.</v>
          </cell>
          <cell r="C2322" t="str">
            <v>UN</v>
          </cell>
          <cell r="D2322">
            <v>2216.7600000000002</v>
          </cell>
        </row>
        <row r="2323">
          <cell r="A2323" t="str">
            <v>06.020.370-0</v>
          </cell>
          <cell r="B2323" t="str">
            <v>MONTAGEM E ASSENT. DE PECAS DE CHAPA DE ACO DE 5/8" DE ESP.,P/JUNTA SOLDADA, DE 1800MM DE DIAM.</v>
          </cell>
          <cell r="C2323" t="str">
            <v>UN</v>
          </cell>
          <cell r="D2323">
            <v>2031.04</v>
          </cell>
        </row>
        <row r="2324">
          <cell r="A2324" t="str">
            <v>06.020.371-0</v>
          </cell>
          <cell r="B2324" t="str">
            <v>MONTAGEM E ASSENT. DE PECAS DE CHAPA DE ACO DE 5/8" DE ESP.,P/JUNTA SOLDADA, DE 2000MM DE DIAM.</v>
          </cell>
          <cell r="C2324" t="str">
            <v>UN</v>
          </cell>
          <cell r="D2324">
            <v>2254.12</v>
          </cell>
        </row>
        <row r="2325">
          <cell r="A2325" t="str">
            <v>06.020.372-0</v>
          </cell>
          <cell r="B2325" t="str">
            <v>MONTAGEM E ASSENT. DE PECAS DE CHAPA DE ACO DE 5/8" DE ESP.,P/JUNTA SOLDADA, DE 2500MM DE DIAM.</v>
          </cell>
          <cell r="C2325" t="str">
            <v>UN</v>
          </cell>
          <cell r="D2325">
            <v>2816.76</v>
          </cell>
        </row>
        <row r="2326">
          <cell r="A2326" t="str">
            <v>06.020.500-0</v>
          </cell>
          <cell r="B2326" t="str">
            <v>MONTAGEM DE PESCOCO DE DERIVACAO DE ACO, DIAM. DE 150MM, SOLDADO EM TUBO DUCTIL C/ELETRODO ESPECIAL</v>
          </cell>
          <cell r="C2326" t="str">
            <v>UN</v>
          </cell>
          <cell r="D2326">
            <v>72.06</v>
          </cell>
        </row>
        <row r="2327">
          <cell r="A2327" t="str">
            <v>06.020.501-0</v>
          </cell>
          <cell r="B2327" t="str">
            <v>MONTAGEM DE PESCOCO DE DERIVACAO DE ACO, DIAM. DE 200MM, SOLDADO EM TUBO DUCTIL C/ELETRODO ESPECIAL</v>
          </cell>
          <cell r="C2327" t="str">
            <v>UN</v>
          </cell>
          <cell r="D2327">
            <v>76.31</v>
          </cell>
        </row>
        <row r="2328">
          <cell r="A2328" t="str">
            <v>06.020.999-0</v>
          </cell>
          <cell r="B2328" t="str">
            <v>FAMILIA 06.020TUBOS DE ACO COM MATERIAL DE SOLDA</v>
          </cell>
          <cell r="C2328">
            <v>0</v>
          </cell>
          <cell r="D2328">
            <v>1819</v>
          </cell>
        </row>
        <row r="2329">
          <cell r="A2329" t="str">
            <v>06.021.010-0</v>
          </cell>
          <cell r="B2329" t="str">
            <v>MONTAGEM PREVIA DE VAOS RETOS, P/TRAVESSIAS AEREAS DE ADUTORAS DE ACO, C/DIAM. DE 300MM</v>
          </cell>
          <cell r="C2329" t="str">
            <v>M</v>
          </cell>
          <cell r="D2329">
            <v>88.8</v>
          </cell>
        </row>
        <row r="2330">
          <cell r="A2330" t="str">
            <v>06.021.011-0</v>
          </cell>
          <cell r="B2330" t="str">
            <v>MONTAGEM PREVIA DE VAOS RETOS, P/TRAVESSIAS AEREAS DE ADUTORAS DE ACO, C/DIAM. DE 400MM</v>
          </cell>
          <cell r="C2330" t="str">
            <v>M</v>
          </cell>
          <cell r="D2330">
            <v>113.95</v>
          </cell>
        </row>
        <row r="2331">
          <cell r="A2331" t="str">
            <v>06.021.012-0</v>
          </cell>
          <cell r="B2331" t="str">
            <v>MONTAGEM PREVIA DE VAOS RETOS, P/TRAVESSIAS AEREAS DE ADUTORAS DE ACO, C/DIAM. DE 500MM</v>
          </cell>
          <cell r="C2331" t="str">
            <v>M</v>
          </cell>
          <cell r="D2331">
            <v>133.49</v>
          </cell>
        </row>
        <row r="2332">
          <cell r="A2332" t="str">
            <v>06.021.013-0</v>
          </cell>
          <cell r="B2332" t="str">
            <v>MONTAGEM PREVIA DE VAOS RETOS, P/TRAVESSIAS AEREAS DE ADUTORAS DE ACO, C/DIAM. DE 600MM</v>
          </cell>
          <cell r="C2332" t="str">
            <v>M</v>
          </cell>
          <cell r="D2332">
            <v>162.46</v>
          </cell>
        </row>
        <row r="2333">
          <cell r="A2333" t="str">
            <v>06.021.014-0</v>
          </cell>
          <cell r="B2333" t="str">
            <v>MONTAGEM PREVIA DE VAOS RETOS, P/TRAVESSIAS AEREAS DE ADUTORAS DE ACO, C/DIAM. DE 700MM</v>
          </cell>
          <cell r="C2333" t="str">
            <v>M</v>
          </cell>
          <cell r="D2333">
            <v>213.02</v>
          </cell>
        </row>
        <row r="2334">
          <cell r="A2334" t="str">
            <v>06.021.015-0</v>
          </cell>
          <cell r="B2334" t="str">
            <v>MONTAGEM PREVIA DE VAOS RETOS, P/TRAVESSIAS AEREAS DE ADUTORAS DE ACO, C/DIAM. DE 800MM</v>
          </cell>
          <cell r="C2334" t="str">
            <v>M</v>
          </cell>
          <cell r="D2334">
            <v>249.61</v>
          </cell>
        </row>
        <row r="2335">
          <cell r="A2335" t="str">
            <v>06.021.016-0</v>
          </cell>
          <cell r="B2335" t="str">
            <v>MONTAGEM PREVIA DE VAOS RETOS, P/TRAVESSIAS AEREAS DE ADUTORAS DE ACO, C/DIAM. DE 900MM</v>
          </cell>
          <cell r="C2335" t="str">
            <v>M</v>
          </cell>
          <cell r="D2335">
            <v>300.12</v>
          </cell>
        </row>
        <row r="2336">
          <cell r="A2336" t="str">
            <v>06.021.017-0</v>
          </cell>
          <cell r="B2336" t="str">
            <v>MONTAGEM PREVIA DE VAOS RETOS, P/TRAVESSIAS AEREAS DE ADUTORAS DE ACO, C/DIAM. DE 1000MM</v>
          </cell>
          <cell r="C2336" t="str">
            <v>M</v>
          </cell>
          <cell r="D2336">
            <v>278.64</v>
          </cell>
        </row>
        <row r="2337">
          <cell r="A2337" t="str">
            <v>06.021.018-0</v>
          </cell>
          <cell r="B2337" t="str">
            <v>MONTAGEM PREVIA DE VAOS RETOS, P/TRAVESSIAS AEREAS DE ADUTORAS DE ACO, C/DIAM. DE 1200MM</v>
          </cell>
          <cell r="C2337" t="str">
            <v>M</v>
          </cell>
          <cell r="D2337">
            <v>366.7</v>
          </cell>
        </row>
        <row r="2338">
          <cell r="A2338" t="str">
            <v>06.021.019-0</v>
          </cell>
          <cell r="B2338" t="str">
            <v>MONTAGEM PREVIA DE VAOS RETOS, P/TRAVESSIAS AEREAS DE ADUTORAS DE ACO, C/DIAM DE 1500MM</v>
          </cell>
          <cell r="C2338" t="str">
            <v>M</v>
          </cell>
          <cell r="D2338">
            <v>432.2</v>
          </cell>
        </row>
        <row r="2339">
          <cell r="A2339" t="str">
            <v>06.021.020-0</v>
          </cell>
          <cell r="B2339" t="str">
            <v>MONTAGEM PREVIA DE VAOS RETOS, P/TRAVESSIAS AEREAS DE ADUTORAS DE ACO, C/DIAM. DE 1750MM</v>
          </cell>
          <cell r="C2339" t="str">
            <v>M</v>
          </cell>
          <cell r="D2339">
            <v>554.84</v>
          </cell>
        </row>
        <row r="2340">
          <cell r="A2340" t="str">
            <v>06.021.021-0</v>
          </cell>
          <cell r="B2340" t="str">
            <v>MONTAGEM PREVIA DE VAOS RETOS, P/TRAVESSIAS AEREAS DE ADUTORAS DE ACO, C/DIAM. DE 2000MM</v>
          </cell>
          <cell r="C2340" t="str">
            <v>M</v>
          </cell>
          <cell r="D2340">
            <v>624.12</v>
          </cell>
        </row>
        <row r="2341">
          <cell r="A2341" t="str">
            <v>06.021.025-0</v>
          </cell>
          <cell r="B2341" t="str">
            <v>MONTAGEM PREVIA DE PORTICOS OU ARCOS, P/TRAVESSIAS AEREAS EMTUBOS DE ACO, C/DIAM. DE 300MM</v>
          </cell>
          <cell r="C2341" t="str">
            <v>M</v>
          </cell>
          <cell r="D2341">
            <v>198.88</v>
          </cell>
        </row>
        <row r="2342">
          <cell r="A2342" t="str">
            <v>06.021.026-0</v>
          </cell>
          <cell r="B2342" t="str">
            <v>MONTAGEM PREVIA DE PORTICOS OU ARCOS, P/TRAVESSIAS AEREAS EMTUBOS DE ACO, C/DIAM. DE 400MM</v>
          </cell>
          <cell r="C2342" t="str">
            <v>M</v>
          </cell>
          <cell r="D2342">
            <v>255.42</v>
          </cell>
        </row>
        <row r="2343">
          <cell r="A2343" t="str">
            <v>06.021.027-0</v>
          </cell>
          <cell r="B2343" t="str">
            <v>MONTAGEM PREVIA DE PORTICOS OU ARCOS, P/TRAVESSIAS AEREAS EMTUBOS DE ACO, C/DIAM. DE 500MM</v>
          </cell>
          <cell r="C2343" t="str">
            <v>M</v>
          </cell>
          <cell r="D2343">
            <v>341.38</v>
          </cell>
        </row>
        <row r="2344">
          <cell r="A2344" t="str">
            <v>06.021.028-0</v>
          </cell>
          <cell r="B2344" t="str">
            <v>MONTAGEM PREVIA DE PORTICOS OU ARCOS, P/TRAVESSIAS AEREAS EMTUBOS DE ACO, C/DIAM. DE 600MM</v>
          </cell>
          <cell r="C2344" t="str">
            <v>M</v>
          </cell>
          <cell r="D2344">
            <v>414.6</v>
          </cell>
        </row>
        <row r="2345">
          <cell r="A2345" t="str">
            <v>06.021.029-0</v>
          </cell>
          <cell r="B2345" t="str">
            <v>MONTAGEM PREVIA DE PORTICOS OU ARCOS, P/TRAVESSIAS AEREAS EMTUBOS DE ACO, C/DIAM. DE 700MM</v>
          </cell>
          <cell r="C2345" t="str">
            <v>M</v>
          </cell>
          <cell r="D2345">
            <v>676.28</v>
          </cell>
        </row>
        <row r="2346">
          <cell r="A2346" t="str">
            <v>06.021.030-0</v>
          </cell>
          <cell r="B2346" t="str">
            <v>MONTAGEM PREVIA DE PORTICOS OU ARCOS, P/TRAVESSIAS AEREAS EMTUBOS DE ACO, C/DIAM. DE 800MM</v>
          </cell>
          <cell r="C2346" t="str">
            <v>M</v>
          </cell>
          <cell r="D2346">
            <v>665.4</v>
          </cell>
        </row>
        <row r="2347">
          <cell r="A2347" t="str">
            <v>06.021.031-0</v>
          </cell>
          <cell r="B2347" t="str">
            <v>MONTAGEM PREVIA DE PORTICOS OU ARCOS, P/TRAVESSIAS AEREAS EMTUBOS DE ACO, C/DIAM. DE 900MM</v>
          </cell>
          <cell r="C2347" t="str">
            <v>M</v>
          </cell>
          <cell r="D2347">
            <v>854.3</v>
          </cell>
        </row>
        <row r="2348">
          <cell r="A2348" t="str">
            <v>06.021.032-0</v>
          </cell>
          <cell r="B2348" t="str">
            <v>MONTAGEM PREVIA DE PORTICOS OU ARCOS, P/TRAVESSIAS AEREAS EMTUBOS DE ACO, C/DIAM. DE 1000MM</v>
          </cell>
          <cell r="C2348" t="str">
            <v>M</v>
          </cell>
          <cell r="D2348">
            <v>934.62</v>
          </cell>
        </row>
        <row r="2349">
          <cell r="A2349" t="str">
            <v>06.021.033-0</v>
          </cell>
          <cell r="B2349" t="str">
            <v>MONTAGEM PREVIA DE PORTICOS OU ARCOS, P/TRAVESSIAS AEREAS EMTUBOS DE ACO, C/DIAM. DE 1200MM</v>
          </cell>
          <cell r="C2349" t="str">
            <v>M</v>
          </cell>
          <cell r="D2349">
            <v>1097.17</v>
          </cell>
        </row>
        <row r="2350">
          <cell r="A2350" t="str">
            <v>06.021.034-0</v>
          </cell>
          <cell r="B2350" t="str">
            <v>MONTAGEM PREVIA DE PORTICOS OU ARCOS, P/TRAVESSIAS AEREAS EMTUBOS DE ACO, C/DIAM. DE 1500MM</v>
          </cell>
          <cell r="C2350" t="str">
            <v>M</v>
          </cell>
          <cell r="D2350">
            <v>1414.33</v>
          </cell>
        </row>
        <row r="2351">
          <cell r="A2351" t="str">
            <v>06.021.035-0</v>
          </cell>
          <cell r="B2351" t="str">
            <v>MONTAGEM PREVIA DE PORTICOS OU ARCOS, P/TRAVESSIAS AEREAS EMTUBOS DE ACO, C/DIAM. DE 1750MM</v>
          </cell>
          <cell r="C2351" t="str">
            <v>M</v>
          </cell>
          <cell r="D2351">
            <v>1872.81</v>
          </cell>
        </row>
        <row r="2352">
          <cell r="A2352" t="str">
            <v>06.021.036-0</v>
          </cell>
          <cell r="B2352" t="str">
            <v>MONTAGEM PREVIA DE PORTICOS OU ARCOS, P/TRAVESSIAS AEREAS EMTUBOS DE ACO, C/DIAM. DE 2000MM</v>
          </cell>
          <cell r="C2352" t="str">
            <v>M</v>
          </cell>
          <cell r="D2352">
            <v>2115.12</v>
          </cell>
        </row>
        <row r="2353">
          <cell r="A2353" t="str">
            <v>06.021.040-0</v>
          </cell>
          <cell r="B2353" t="str">
            <v>ASSENTAMENTO DE VAOS RETOS DE TUBOS DE ACO, ATE 30,00M, NO LCAL DEFINITIVO DA TRAVESSIA,C/UTILIZACAO DIRETA DE GUINDASTE</v>
          </cell>
          <cell r="C2353" t="str">
            <v>UN</v>
          </cell>
          <cell r="D2353">
            <v>1856</v>
          </cell>
        </row>
        <row r="2354">
          <cell r="A2354" t="str">
            <v>06.021.041-0</v>
          </cell>
          <cell r="B2354" t="str">
            <v>ASSENTAMENTO DE PORTICOS OU ARCOS SIMPLES DE TUBOS DE ACO, DE 31,00 A 50,00M,LOCAL DA TRAVESSIA,C/UTILIZACAO DE GUINDATE</v>
          </cell>
          <cell r="C2354" t="str">
            <v>UN</v>
          </cell>
          <cell r="D2354">
            <v>4141.1400000000003</v>
          </cell>
        </row>
        <row r="2355">
          <cell r="A2355" t="str">
            <v>06.021.999-0</v>
          </cell>
          <cell r="B2355" t="str">
            <v>FAMILIA 06.021ELEMENTOS P/TRAVESSA A AEREA DE TUBULACAO</v>
          </cell>
          <cell r="C2355">
            <v>0</v>
          </cell>
          <cell r="D2355">
            <v>1798</v>
          </cell>
        </row>
        <row r="2356">
          <cell r="A2356" t="str">
            <v>06.022.010-0</v>
          </cell>
          <cell r="B2356" t="str">
            <v>SUPORTES TIPO CONSOLE EM CHAPA ATE 3/8" DE ESP., PERFIS CANTON. 4 X 4", SOLDADOS, P/FIX. SUSPENSA DE TUBUL.</v>
          </cell>
          <cell r="C2356" t="str">
            <v>KG</v>
          </cell>
          <cell r="D2356">
            <v>16.87</v>
          </cell>
        </row>
        <row r="2357">
          <cell r="A2357" t="str">
            <v>06.022.999-0</v>
          </cell>
          <cell r="B2357" t="str">
            <v>FAMILIA 06.022ELEMENTOS COMPLEMENTARES E SUPORTES TUB. D/ACO</v>
          </cell>
          <cell r="C2357">
            <v>0</v>
          </cell>
          <cell r="D2357">
            <v>2061</v>
          </cell>
        </row>
        <row r="2358">
          <cell r="A2358" t="str">
            <v>06.030.001-0</v>
          </cell>
          <cell r="B2358" t="str">
            <v>TUBO DE CHAPA DE ACO, C/ESP. DE 1/2", DIAM. DE 1,20 A 1,50M,P/CRAVACAO HORIZ. C/MACACO HIDR., CONFORME 06.106.010</v>
          </cell>
          <cell r="C2358" t="str">
            <v>KG</v>
          </cell>
          <cell r="D2358">
            <v>7.43</v>
          </cell>
        </row>
        <row r="2359">
          <cell r="A2359" t="str">
            <v>06.030.999-0</v>
          </cell>
          <cell r="B2359" t="str">
            <v>FAMILIA 06.030TUBO DE CHAPA DE ACO FORNECIMENTO</v>
          </cell>
          <cell r="C2359">
            <v>0</v>
          </cell>
          <cell r="D2359">
            <v>2162</v>
          </cell>
        </row>
        <row r="2360">
          <cell r="A2360" t="str">
            <v>06.031.031-0</v>
          </cell>
          <cell r="B2360" t="str">
            <v>TUBO DE CHAPA DE ACO, C/COSTURA, P/AGUA, C/REVESTIM. INT. EEXT., PONTAS BISELADAS P/SOLDA, C/ 150MM X 3/16"</v>
          </cell>
          <cell r="C2360" t="str">
            <v>M</v>
          </cell>
          <cell r="D2360">
            <v>207.92</v>
          </cell>
        </row>
        <row r="2361">
          <cell r="A2361" t="str">
            <v>06.031.032-0</v>
          </cell>
          <cell r="B2361" t="str">
            <v>TUBO DE CHAPA DE ACO, C/COSTURA, P/AGUA, C/REVESTIM. INT. EEXT., PONTAS BISELADAS P/SOLDA, C/ 200MM X 3/16"</v>
          </cell>
          <cell r="C2361" t="str">
            <v>M</v>
          </cell>
          <cell r="D2361">
            <v>272.55</v>
          </cell>
        </row>
        <row r="2362">
          <cell r="A2362" t="str">
            <v>06.031.035-0</v>
          </cell>
          <cell r="B2362" t="str">
            <v>TUBO DE CHAPA DE ACO, C/COSTURA, P/AGUA, C/REVESTIM. INT. EEXT., PONTAS BISELADAS P/SOLDA, C/ 250MM X 3/16"</v>
          </cell>
          <cell r="C2362" t="str">
            <v>M</v>
          </cell>
          <cell r="D2362">
            <v>341.28</v>
          </cell>
        </row>
        <row r="2363">
          <cell r="A2363" t="str">
            <v>06.031.039-0</v>
          </cell>
          <cell r="B2363" t="str">
            <v>TUBO DE CHAPA DE ACO, C/COSTURA, P/AGUA, C/REVESTIM. INT. EEXT., PONTAS BISELADAS P/SOLDA, C/ 300MM X 3/16"</v>
          </cell>
          <cell r="C2363" t="str">
            <v>M</v>
          </cell>
          <cell r="D2363">
            <v>405.91</v>
          </cell>
        </row>
        <row r="2364">
          <cell r="A2364" t="str">
            <v>06.031.041-0</v>
          </cell>
          <cell r="B2364" t="str">
            <v>TUBO DE CHAPA DE ACO, C/COSTURA, P/AGUA, C/REVESTIM. INT. EEXT., PONTAS BISELADAS P/SOLDA, C/ 350MM X 3/16"</v>
          </cell>
          <cell r="C2364" t="str">
            <v>M</v>
          </cell>
          <cell r="D2364">
            <v>446.16</v>
          </cell>
        </row>
        <row r="2365">
          <cell r="A2365" t="str">
            <v>06.031.043-0</v>
          </cell>
          <cell r="B2365" t="str">
            <v>TUBO DE CHAPA DE ACO, C/COSTURA, P/AGUA, C/REVESTIM. INT. EEXT., PONTAS BISELADAS P/SOLDA, C/ 400MM X 3/16"</v>
          </cell>
          <cell r="C2365" t="str">
            <v>M</v>
          </cell>
          <cell r="D2365">
            <v>510.79</v>
          </cell>
        </row>
        <row r="2366">
          <cell r="A2366" t="str">
            <v>06.031.095-0</v>
          </cell>
          <cell r="B2366" t="str">
            <v>TUBO DE CHAPA DE ACO, C/COSTURA, P/AGUA, C/REVESTIM. INT. EEXT., PONTAS BISELADAS P/SOLDA, C/ 450MM X 3/16"</v>
          </cell>
          <cell r="C2366" t="str">
            <v>M</v>
          </cell>
          <cell r="D2366">
            <v>574.66999999999996</v>
          </cell>
        </row>
        <row r="2367">
          <cell r="A2367" t="str">
            <v>06.031.098-0</v>
          </cell>
          <cell r="B2367" t="str">
            <v>TUBO DE CHAPA DE ACO, C/COSTURA, P/AGUA, C/REVESTIM. INT. EEXT., PONTAS BISELADAS P/SOLDA, C/ 150MM X 1/4"</v>
          </cell>
          <cell r="C2367" t="str">
            <v>M</v>
          </cell>
          <cell r="D2367">
            <v>251.54</v>
          </cell>
        </row>
        <row r="2368">
          <cell r="A2368" t="str">
            <v>06.031.100-0</v>
          </cell>
          <cell r="B2368" t="str">
            <v>TUBO DE CHAPA DE ACO, C/COSTURA, P/AGUA, C/REVESTIM. INT. EEXT., PONTAS BISELADAS P/SOLDA, C/ 200MM X 1/4"</v>
          </cell>
          <cell r="C2368" t="str">
            <v>M</v>
          </cell>
          <cell r="D2368">
            <v>335.43</v>
          </cell>
        </row>
        <row r="2369">
          <cell r="A2369" t="str">
            <v>06.031.105-0</v>
          </cell>
          <cell r="B2369" t="str">
            <v>TUBO DE CHAPA DE ACO, C/COSTURA, P/AGUA, C/REVESTIM. INT. EEXT., PONTAS BISELADAS P/SOLDA, C/ 250MM X 1/4"</v>
          </cell>
          <cell r="C2369" t="str">
            <v>M</v>
          </cell>
          <cell r="D2369">
            <v>417.6</v>
          </cell>
        </row>
        <row r="2370">
          <cell r="A2370" t="str">
            <v>06.031.110-0</v>
          </cell>
          <cell r="B2370" t="str">
            <v>TUBO DE CHAPA DE ACO, C/COSTURA, P/AGUA, C/REVESTIM. INT. EEXT., PONTAS BISELADAS P/SOLDA, C/ 300MM X 1/4"</v>
          </cell>
          <cell r="C2370" t="str">
            <v>M</v>
          </cell>
          <cell r="D2370">
            <v>500.78</v>
          </cell>
        </row>
        <row r="2371">
          <cell r="A2371" t="str">
            <v>06.031.115-0</v>
          </cell>
          <cell r="B2371" t="str">
            <v>TUBO DE CHAPA DE ACO, C/COSTURA, P/AGUA, C/REVESTIM. INT. EEXT., PONTAS BISELADAS P/SOLDA, C/ 350MM X 1/4"</v>
          </cell>
          <cell r="C2371" t="str">
            <v>M</v>
          </cell>
          <cell r="D2371">
            <v>550.72</v>
          </cell>
        </row>
        <row r="2372">
          <cell r="A2372" t="str">
            <v>06.031.120-0</v>
          </cell>
          <cell r="B2372" t="str">
            <v>TUBO DE CHAPA DE ACO, C/COSTURA, P/AGUA, C/REVESTIM. INT. EEXT., PONTAS BISELADAS P/SOLDA, C/ 400MM X 1/4"</v>
          </cell>
          <cell r="C2372" t="str">
            <v>M</v>
          </cell>
          <cell r="D2372">
            <v>586.30999999999995</v>
          </cell>
        </row>
        <row r="2373">
          <cell r="A2373" t="str">
            <v>06.031.125-0</v>
          </cell>
          <cell r="B2373" t="str">
            <v>TUBO DE CHAPA DE ACO, C/COSTURA, P/AGUA, C/REVESTIM. INT. EEXT., PONTAS BISELADAS P/SOLDA, C/ 450MM X 1/4"</v>
          </cell>
          <cell r="C2373" t="str">
            <v>M</v>
          </cell>
          <cell r="D2373">
            <v>660.53</v>
          </cell>
        </row>
        <row r="2374">
          <cell r="A2374" t="str">
            <v>06.031.130-0</v>
          </cell>
          <cell r="B2374" t="str">
            <v>TUBO DE CHAPA DE ACO, C/COSTURA, P/AGUA, C/REVESTIM. INT. EEXT., PONTAS BISELADAS P/SOLDA, C/ 500MM X 1/4"</v>
          </cell>
          <cell r="C2374" t="str">
            <v>M</v>
          </cell>
          <cell r="D2374">
            <v>706.16</v>
          </cell>
        </row>
        <row r="2375">
          <cell r="A2375" t="str">
            <v>06.031.135-0</v>
          </cell>
          <cell r="B2375" t="str">
            <v>TUBO DE CHAPA DE ACO, C/COSTURA, P/AGUA, C/REVESTIM. INT. EEXT., PONTAS BISELADAS P/SOLDA, C/ 600MM X 1/4"</v>
          </cell>
          <cell r="C2375" t="str">
            <v>M</v>
          </cell>
          <cell r="D2375">
            <v>849.82</v>
          </cell>
        </row>
        <row r="2376">
          <cell r="A2376" t="str">
            <v>06.031.255-0</v>
          </cell>
          <cell r="B2376" t="str">
            <v>TUBO DE CHAPA DE ACO, C/COSTURA, P/AGUA, C/REVESTIM. INT. EEXT., PONTAS BISELADAS P/SOLDA, C/ 300MM X 5/16"</v>
          </cell>
          <cell r="C2376" t="str">
            <v>M</v>
          </cell>
          <cell r="D2376">
            <v>535.64</v>
          </cell>
        </row>
        <row r="2377">
          <cell r="A2377" t="str">
            <v>06.031.260-0</v>
          </cell>
          <cell r="B2377" t="str">
            <v>TUBO DE CHAPA DE ACO, C/COSTURA, P/AGUA, C/REVESTIM. INT. EEXT., PONTAS BISELADAS P/SOLDA, C/ 350MM X 5/16"</v>
          </cell>
          <cell r="C2377" t="str">
            <v>M</v>
          </cell>
          <cell r="D2377">
            <v>589.37</v>
          </cell>
        </row>
        <row r="2378">
          <cell r="A2378" t="str">
            <v>06.031.265-0</v>
          </cell>
          <cell r="B2378" t="str">
            <v>TUBO DE CHAPA DE ACO, C/COSTURA, P/AGUA, C/REVESTIM. INT. EEXT., PONTAS BISELADAS P/SOLDA, C/ 400MM X 5/16"</v>
          </cell>
          <cell r="C2378" t="str">
            <v>M</v>
          </cell>
          <cell r="D2378">
            <v>675.56</v>
          </cell>
        </row>
        <row r="2379">
          <cell r="A2379" t="str">
            <v>06.031.270-0</v>
          </cell>
          <cell r="B2379" t="str">
            <v>TUBO DE CHAPA DE ACO, C/COSTURA, P/AGUA, C/REVESTIM. INT. EEXT., PONTAS BISELADAS P/SOLDA, C/ 450MM X 5/16"</v>
          </cell>
          <cell r="C2379" t="str">
            <v>M</v>
          </cell>
          <cell r="D2379">
            <v>761.32</v>
          </cell>
        </row>
        <row r="2380">
          <cell r="A2380" t="str">
            <v>06.031.275-0</v>
          </cell>
          <cell r="B2380" t="str">
            <v>TUBO DE CHAPA DE ACO, C/COSTURA, P/AGUA, C/REVESTIM. INT. EEXT., PONTAS BISELADAS P/SOLDA, C/ 500MM X 5/16"</v>
          </cell>
          <cell r="C2380" t="str">
            <v>M</v>
          </cell>
          <cell r="D2380">
            <v>841.91</v>
          </cell>
        </row>
        <row r="2381">
          <cell r="A2381" t="str">
            <v>06.031.280-0</v>
          </cell>
          <cell r="B2381" t="str">
            <v>TUBO DE CHAPA DE ACO, C/COSTURA, P/AGUA, C/REVESTIM. INT. EEXT., PONTAS BISELADAS P/SOLDA, C/ 600MM X 5/16"</v>
          </cell>
          <cell r="C2381" t="str">
            <v>M</v>
          </cell>
          <cell r="D2381">
            <v>928.86</v>
          </cell>
        </row>
        <row r="2382">
          <cell r="A2382" t="str">
            <v>06.031.283-0</v>
          </cell>
          <cell r="B2382" t="str">
            <v>TUBO DE CHAPA DE ACO, C/COSTURA, P/AGUA, C/REVESTIM. INT. EEXT., PONTAS BISELADAS P/SOLDA, C/ 700MM X 5/16"</v>
          </cell>
          <cell r="C2382" t="str">
            <v>M</v>
          </cell>
          <cell r="D2382">
            <v>1132.8900000000001</v>
          </cell>
        </row>
        <row r="2383">
          <cell r="A2383" t="str">
            <v>06.031.410-0</v>
          </cell>
          <cell r="B2383" t="str">
            <v>TUBO DE CHAPA DE ACO, C/COSTURA, P/AGUA, C/REVESTIM. INT. EEXT., PONTAS BISELADAS P/SOLDA, C/ 350MM X 3/8"</v>
          </cell>
          <cell r="C2383" t="str">
            <v>M</v>
          </cell>
          <cell r="D2383">
            <v>650.64</v>
          </cell>
        </row>
        <row r="2384">
          <cell r="A2384" t="str">
            <v>06.031.415-0</v>
          </cell>
          <cell r="B2384" t="str">
            <v>TUBO DE CHAPA DE ACO, C/COSTURA, P/AGUA, C/REVESTIM. INT. EEXT., PONTAS BISELADAS P/SOLDA, C/ 400MM X 3/8"</v>
          </cell>
          <cell r="C2384" t="str">
            <v>M</v>
          </cell>
          <cell r="D2384">
            <v>746.16</v>
          </cell>
        </row>
        <row r="2385">
          <cell r="A2385" t="str">
            <v>06.031.425-0</v>
          </cell>
          <cell r="B2385" t="str">
            <v>TUBO DE CHAPA DE ACO, C/COSTURA, P/AGUA, C/REVESTIM. INT. EEXT., PONTAS BISELADAS P/SOLDA, C/ 500MM X 3/8"</v>
          </cell>
          <cell r="C2385" t="str">
            <v>M</v>
          </cell>
          <cell r="D2385">
            <v>937.2</v>
          </cell>
        </row>
        <row r="2386">
          <cell r="A2386" t="str">
            <v>06.031.430-0</v>
          </cell>
          <cell r="B2386" t="str">
            <v>TUBO DE CHAPA DE ACO, C/COSTURA, P/AGUA, C/REVESTIM. INT. EEXT., PONTAS BISELADAS P/SOLDA, C/ 600MM X 3/8"</v>
          </cell>
          <cell r="C2386" t="str">
            <v>M</v>
          </cell>
          <cell r="D2386">
            <v>1095.0899999999999</v>
          </cell>
        </row>
        <row r="2387">
          <cell r="A2387" t="str">
            <v>06.031.435-0</v>
          </cell>
          <cell r="B2387" t="str">
            <v>TUBO DE CHAPA DE ACO, C/COSTURA, P/AGUA, C/REVESTIM. INT. EEXT., PONTAS BISELADAS P/SOLDA, C/ 700MM X 3/8"</v>
          </cell>
          <cell r="C2387" t="str">
            <v>M</v>
          </cell>
          <cell r="D2387">
            <v>1279.23</v>
          </cell>
        </row>
        <row r="2388">
          <cell r="A2388" t="str">
            <v>06.031.440-0</v>
          </cell>
          <cell r="B2388" t="str">
            <v>TUBO DE CHAPA DE ACO, C/COSTURA, P/AGUA, C/REVESTIM. INT. EEXT., PONTAS BISELADAS P/SOLDA, C/ 800MM X 3/8"</v>
          </cell>
          <cell r="C2388" t="str">
            <v>M</v>
          </cell>
          <cell r="D2388">
            <v>1465.24</v>
          </cell>
        </row>
        <row r="2389">
          <cell r="A2389" t="str">
            <v>06.031.445-0</v>
          </cell>
          <cell r="B2389" t="str">
            <v>TUBO DE CHAPA DE ACO, C/COSTURA, P/AGUA, C/REVESTIM. INT. EEXT., PONTAS BISELADAS P/SOLDA, C/ 900MM X 3/8"</v>
          </cell>
          <cell r="C2389" t="str">
            <v>M</v>
          </cell>
          <cell r="D2389">
            <v>1600.57</v>
          </cell>
        </row>
        <row r="2390">
          <cell r="A2390" t="str">
            <v>06.031.450-0</v>
          </cell>
          <cell r="B2390" t="str">
            <v>TUBO DE CHAPA DE ACO, C/COSTURA, P/AGUA, C/REVESTIM. INT. EEXT., PONTAS BISELADAS P/SOLDA, C/ 1000MM X 3/8"</v>
          </cell>
          <cell r="C2390" t="str">
            <v>M</v>
          </cell>
          <cell r="D2390">
            <v>1781.07</v>
          </cell>
        </row>
        <row r="2391">
          <cell r="A2391" t="str">
            <v>06.031.455-0</v>
          </cell>
          <cell r="B2391" t="str">
            <v>TUBO DE CHAPA DE ACO, C/COSTURA, P/AGUA, C/REVESTIM. INT. EEXT., PONTAS BISELADAS P/SOLDA, C/ 1200MM X 3/8"</v>
          </cell>
          <cell r="C2391" t="str">
            <v>M</v>
          </cell>
          <cell r="D2391">
            <v>2066.42</v>
          </cell>
        </row>
        <row r="2392">
          <cell r="A2392" t="str">
            <v>06.031.465-0</v>
          </cell>
          <cell r="B2392" t="str">
            <v>TUBO DE CHAPA DE ACO, C/COSTURA, P/AGUA, C/REVESTIM. INT. EEXT., PONTAS BISELADAS P/SOLDA, C/ 1300MM X 3/8"</v>
          </cell>
          <cell r="C2392" t="str">
            <v>M</v>
          </cell>
          <cell r="D2392">
            <v>2240.6799999999998</v>
          </cell>
        </row>
        <row r="2393">
          <cell r="A2393" t="str">
            <v>06.031.475-0</v>
          </cell>
          <cell r="B2393" t="str">
            <v>TUBO DE CHAPA DE ACO, C/COSTURA, P/AGUA, C/REVESTIM. INT. EEXT., PONTAS BISELADAS P/SOLDA, C/ 1500MM X 3/8"</v>
          </cell>
          <cell r="C2393" t="str">
            <v>M</v>
          </cell>
          <cell r="D2393">
            <v>2587.5300000000002</v>
          </cell>
        </row>
        <row r="2394">
          <cell r="A2394" t="str">
            <v>06.031.610-0</v>
          </cell>
          <cell r="B2394" t="str">
            <v>TUBO DE CHAPA DE ACO, C/COSTURA, P/AGUA, C/REVESTIM. INT. EEXT., PONTAS BISELADAS P/SOLDA, C/ 600MM X 1/2"</v>
          </cell>
          <cell r="C2394" t="str">
            <v>M</v>
          </cell>
          <cell r="D2394">
            <v>1303.8</v>
          </cell>
        </row>
        <row r="2395">
          <cell r="A2395" t="str">
            <v>06.031.620-0</v>
          </cell>
          <cell r="B2395" t="str">
            <v>TUBO DE CHAPA DE ACO, C/COSTURA, P/AGUA, C/REVESTIM. INT. EEXT., PONTAS BISELADAS P/SOLDA, C/ 700MM X 1/2"</v>
          </cell>
          <cell r="C2395" t="str">
            <v>M</v>
          </cell>
          <cell r="D2395">
            <v>1523.57</v>
          </cell>
        </row>
        <row r="2396">
          <cell r="A2396" t="str">
            <v>06.031.630-0</v>
          </cell>
          <cell r="B2396" t="str">
            <v>TUBO DE CHAPA DE ACO, C/COSTURA, P/AGUA, C/REVESTIM. INT. EEXT., PONTAS BISELADAS P/SOLDA, C/ 800MM X 1/2"</v>
          </cell>
          <cell r="C2396" t="str">
            <v>M</v>
          </cell>
          <cell r="D2396">
            <v>1746.96</v>
          </cell>
        </row>
        <row r="2397">
          <cell r="A2397" t="str">
            <v>06.031.640-0</v>
          </cell>
          <cell r="B2397" t="str">
            <v>TUBO DE CHAPA DE ACO, C/COSTURA, P/AGUA, C/REVESTIM. INT. EEXT., PONTAS BISELADAS P/SOLDA, C/ 900MM X 1/2"</v>
          </cell>
          <cell r="C2397" t="str">
            <v>M</v>
          </cell>
          <cell r="D2397">
            <v>2317.4299999999998</v>
          </cell>
        </row>
        <row r="2398">
          <cell r="A2398" t="str">
            <v>06.031.650-0</v>
          </cell>
          <cell r="B2398" t="str">
            <v>TUBO DE CHAPA DE ACO, C/COSTURA, P/AGUA, C/REVESTIM. INT. EEXT., PONTAS BISELADAS P/SOLDA, C/ 1000MM X 1/2"</v>
          </cell>
          <cell r="C2398" t="str">
            <v>M</v>
          </cell>
          <cell r="D2398">
            <v>2579.7399999999998</v>
          </cell>
        </row>
        <row r="2399">
          <cell r="A2399" t="str">
            <v>06.031.660-0</v>
          </cell>
          <cell r="B2399" t="str">
            <v>TUBO DE CHAPA DE ACO, C/COSTURA, P/AGUA, C/REVESTIM. INT. EEXT., PONTAS BISELADAS P/SOLDA, C/ 1200MM X 1/2"</v>
          </cell>
          <cell r="C2399" t="str">
            <v>M</v>
          </cell>
          <cell r="D2399">
            <v>3101.65</v>
          </cell>
        </row>
        <row r="2400">
          <cell r="A2400" t="str">
            <v>06.031.675-0</v>
          </cell>
          <cell r="B2400" t="str">
            <v>TUBO DE CHAPA DE ACO, C/COSTURA, P/AGUA, C/REVESTIM. INT. EEXT., PONTAS BISELADAS P/SOLDA, C/ 1500MM X 1/2"</v>
          </cell>
          <cell r="C2400" t="str">
            <v>M</v>
          </cell>
          <cell r="D2400">
            <v>3668.15</v>
          </cell>
        </row>
        <row r="2401">
          <cell r="A2401" t="str">
            <v>06.031.690-0</v>
          </cell>
          <cell r="B2401" t="str">
            <v>TUBO DE CHAPA DE ACO, C/COSTURA, P/AGUA, C/REVESTIM. INT. EEXT., PONTAS BISELADAS P/SOLDA, C/ 1750MM X 1/2"</v>
          </cell>
          <cell r="C2401" t="str">
            <v>M</v>
          </cell>
          <cell r="D2401">
            <v>4160.8900000000003</v>
          </cell>
        </row>
        <row r="2402">
          <cell r="A2402" t="str">
            <v>06.031.700-0</v>
          </cell>
          <cell r="B2402" t="str">
            <v>TUBO DE CHAPA DE ACO, C/COSTURA, P/AGUA, C/REVESTIM. INT. EEXT., PONTAS BISELADAS P/SOLDA, C/ 2000MM X 1/2"</v>
          </cell>
          <cell r="C2402" t="str">
            <v>M</v>
          </cell>
          <cell r="D2402">
            <v>4361.17</v>
          </cell>
        </row>
        <row r="2403">
          <cell r="A2403" t="str">
            <v>06.031.750-0</v>
          </cell>
          <cell r="B2403" t="str">
            <v>TUBO DE CHAPA DE ACO, C/COSTURA, P/AGUA, C/REVESTIM. INT. EEXT., PONTAS BISELADAS P/SOLDA, C/ 2500MM X 1/2"</v>
          </cell>
          <cell r="C2403" t="str">
            <v>M</v>
          </cell>
          <cell r="D2403">
            <v>5444.59</v>
          </cell>
        </row>
        <row r="2404">
          <cell r="A2404" t="str">
            <v>06.031.895-0</v>
          </cell>
          <cell r="B2404" t="str">
            <v>TUBO DE CHAPA DE ACO, C/COSTURA, P/AGUA, C/REVESTIM. INT. EEXT., PONTAS BISELADAS P/SOLDA, C/ 1800MM X 5/8"</v>
          </cell>
          <cell r="C2404" t="str">
            <v>M</v>
          </cell>
          <cell r="D2404">
            <v>4288.88</v>
          </cell>
        </row>
        <row r="2405">
          <cell r="A2405" t="str">
            <v>06.031.897-0</v>
          </cell>
          <cell r="B2405" t="str">
            <v>TUBO DE CHAPA DE ACO, C/COSTURA, P/AGUA, C/REVESTIM. INT. EEXT., PONTAS BISELADAS P/SOLDA, C/ 2000MM X 5/8"</v>
          </cell>
          <cell r="C2405" t="str">
            <v>M</v>
          </cell>
          <cell r="D2405">
            <v>4768.6400000000003</v>
          </cell>
        </row>
        <row r="2406">
          <cell r="A2406" t="str">
            <v>06.031.898-0</v>
          </cell>
          <cell r="B2406" t="str">
            <v>TUBO DE CHAPA DE ACO, C/COSTURA, P/AGUA, C/REVESTIM. INT. EEXT., PONTAS BISELADAS P/SOLDA, C/ 2500MM X 5/8"</v>
          </cell>
          <cell r="C2406" t="str">
            <v>M</v>
          </cell>
          <cell r="D2406">
            <v>5960.75</v>
          </cell>
        </row>
        <row r="2407">
          <cell r="A2407" t="str">
            <v>06.031.999-0</v>
          </cell>
          <cell r="B2407" t="str">
            <v>FAMILIA 06.031TUBOS DE ACO SOLDADO FORNECIMENTO</v>
          </cell>
          <cell r="C2407">
            <v>0</v>
          </cell>
          <cell r="D2407">
            <v>1675</v>
          </cell>
        </row>
        <row r="2408">
          <cell r="A2408" t="str">
            <v>06.032.030-0</v>
          </cell>
          <cell r="B2408" t="str">
            <v>PECAS DE ACO SOLDADO, C/REVESTIM. INT. E EXT., ACIMA DE 300MM DE DIAM. FORN.</v>
          </cell>
          <cell r="C2408" t="str">
            <v>KG</v>
          </cell>
          <cell r="D2408">
            <v>378.16</v>
          </cell>
        </row>
        <row r="2409">
          <cell r="A2409" t="str">
            <v>06.032.035-0</v>
          </cell>
          <cell r="B2409" t="str">
            <v>PECAS DE ACO SOLDADO, C/REVESTIM. INT. E EXT., ACIMA DE 300MM DE DIAM. FORN.</v>
          </cell>
          <cell r="C2409" t="str">
            <v>KG</v>
          </cell>
          <cell r="D2409">
            <v>959.18</v>
          </cell>
        </row>
        <row r="2410">
          <cell r="A2410" t="str">
            <v>06.032.040-0</v>
          </cell>
          <cell r="B2410" t="str">
            <v>PECAS DE ACO SOLDADO, C/REVESTIM. INT. E EXT., ACIMA DE 300MM DE DIAM. FORN.</v>
          </cell>
          <cell r="C2410" t="str">
            <v>KG</v>
          </cell>
          <cell r="D2410">
            <v>1435.46</v>
          </cell>
        </row>
        <row r="2411">
          <cell r="A2411" t="str">
            <v>06.032.045-0</v>
          </cell>
          <cell r="B2411" t="str">
            <v>PECAS DE ACO SOLDADO, C/REVESTIM. INT. E EXT., ACIMA DE 300MM DE DIAM. FORN.</v>
          </cell>
          <cell r="C2411" t="str">
            <v>KG</v>
          </cell>
          <cell r="D2411">
            <v>2965.73</v>
          </cell>
        </row>
        <row r="2412">
          <cell r="A2412" t="str">
            <v>06.032.050-0</v>
          </cell>
          <cell r="B2412" t="str">
            <v>PECAS DE ACO SOLDADO, C/REVESTIM. INT. E EXT., ACIMA DE 300MM DE DIAM. FORN.</v>
          </cell>
          <cell r="C2412" t="str">
            <v>KG</v>
          </cell>
          <cell r="D2412">
            <v>5084.7299999999996</v>
          </cell>
        </row>
        <row r="2413">
          <cell r="A2413" t="str">
            <v>06.032.999-0</v>
          </cell>
          <cell r="B2413" t="str">
            <v>FAMILIA 06.032PECAS DE ACO SOLDADO FORNECIMENTO</v>
          </cell>
          <cell r="C2413">
            <v>0</v>
          </cell>
          <cell r="D2413">
            <v>1842</v>
          </cell>
        </row>
        <row r="2414">
          <cell r="A2414" t="str">
            <v>06.033.010-0</v>
          </cell>
          <cell r="B2414" t="str">
            <v>FLANGES DE ACO SOLDADO, C/REVESTIM. INT. E EXT., ATE 800MM DE DIAM. FORN.</v>
          </cell>
          <cell r="C2414" t="str">
            <v>KG</v>
          </cell>
          <cell r="D2414">
            <v>26.74</v>
          </cell>
        </row>
        <row r="2415">
          <cell r="A2415" t="str">
            <v>06.033.020-0</v>
          </cell>
          <cell r="B2415" t="str">
            <v>FLANGES DE ACO SOLDADO, C/REVESTIM. INT. E EXT., DE 800 ATE1200MM DE DIAM. FORN.</v>
          </cell>
          <cell r="C2415" t="str">
            <v>KG</v>
          </cell>
          <cell r="D2415">
            <v>37.57</v>
          </cell>
        </row>
        <row r="2416">
          <cell r="A2416" t="str">
            <v>06.033.030-0</v>
          </cell>
          <cell r="B2416" t="str">
            <v>FLANGES DE ACO SOLDADO, C/REVESTIM. INT. E EXT., ACIMA DE 1200MM DE DIAM. FORN.</v>
          </cell>
          <cell r="C2416" t="str">
            <v>KG</v>
          </cell>
          <cell r="D2416">
            <v>32.369999999999997</v>
          </cell>
        </row>
        <row r="2417">
          <cell r="A2417" t="str">
            <v>06.033.999-0</v>
          </cell>
          <cell r="B2417" t="str">
            <v>FAMILIA 06.033FLANGES D/ACO SOLDADO FORNECIMENTO</v>
          </cell>
          <cell r="C2417">
            <v>0</v>
          </cell>
          <cell r="D2417">
            <v>2687</v>
          </cell>
        </row>
        <row r="2418">
          <cell r="A2418" t="str">
            <v>06.034.031-0</v>
          </cell>
          <cell r="B2418" t="str">
            <v>TUBO DE CHAPA DE ACO, C/COSTURA, P/AGUA, C/REVESTIM. INT. EMESMALTE E EXT. EM BORRACHA CLORADA, C/ 150MM X 3/16"</v>
          </cell>
          <cell r="C2418" t="str">
            <v>M</v>
          </cell>
          <cell r="D2418">
            <v>202.72</v>
          </cell>
        </row>
        <row r="2419">
          <cell r="A2419" t="str">
            <v>06.034.032-0</v>
          </cell>
          <cell r="B2419" t="str">
            <v>TUBO DE CHAPA DE ACO, C/COSTURA, P/AGUA, C/REVESTIM. INT. EMESMALTE E EXT. EM BORRACHA CLORADA, C/ 200MM X 3/16"</v>
          </cell>
          <cell r="C2419" t="str">
            <v>M</v>
          </cell>
          <cell r="D2419">
            <v>265.73</v>
          </cell>
        </row>
        <row r="2420">
          <cell r="A2420" t="str">
            <v>06.034.035-0</v>
          </cell>
          <cell r="B2420" t="str">
            <v>TUBO DE CHAPA DE ACO, C/COSTURA, P/AGUA, C/REVESTIM. INT. EMESMALTE E EXT. EM BORRACHA CLORADA, C/ 250MM X 3/16"</v>
          </cell>
          <cell r="C2420" t="str">
            <v>M</v>
          </cell>
          <cell r="D2420">
            <v>332.74</v>
          </cell>
        </row>
        <row r="2421">
          <cell r="A2421" t="str">
            <v>06.034.039-0</v>
          </cell>
          <cell r="B2421" t="str">
            <v>TUBO DE CHAPA DE ACO, C/COSTURA, P/AGUA, C/REVESTIM. INT. EMESMALTE E EXT. EM BORRACHA CLORADA, C/ 300MM X 3/16"</v>
          </cell>
          <cell r="C2421" t="str">
            <v>M</v>
          </cell>
          <cell r="D2421">
            <v>395.76</v>
          </cell>
        </row>
        <row r="2422">
          <cell r="A2422" t="str">
            <v>06.034.041-0</v>
          </cell>
          <cell r="B2422" t="str">
            <v>TUBO DE CHAPA DE ACO, C/COSTURA, P/AGUA, C/REVESTIM. INT. EMESMALTE E EXT. EM BORRACHA CLORADA, C/ 350MM X 3/16"</v>
          </cell>
          <cell r="C2422" t="str">
            <v>M</v>
          </cell>
          <cell r="D2422">
            <v>423.83</v>
          </cell>
        </row>
        <row r="2423">
          <cell r="A2423" t="str">
            <v>06.034.043-0</v>
          </cell>
          <cell r="B2423" t="str">
            <v>TUBO DE CHAPA DE ACO, C/COSTURA, P/AGUA, C/REVESTIM. INT. EMESMALTE E EXT. EM BORRACHA CLORADA, C/ 400MM X 3/16"</v>
          </cell>
          <cell r="C2423" t="str">
            <v>M</v>
          </cell>
          <cell r="D2423">
            <v>485.23</v>
          </cell>
        </row>
        <row r="2424">
          <cell r="A2424" t="str">
            <v>06.034.098-0</v>
          </cell>
          <cell r="B2424" t="str">
            <v>TUBO DE CHAPA DE ACO, C/COSTURA, P/AGUA, C/REVESTIM. INT. EMESMALTE E EXT. EM BORRACHA CLORADA, C/ 150MM X 1/4"</v>
          </cell>
          <cell r="C2424" t="str">
            <v>M</v>
          </cell>
          <cell r="D2424">
            <v>233.81</v>
          </cell>
        </row>
        <row r="2425">
          <cell r="A2425" t="str">
            <v>06.034.100-0</v>
          </cell>
          <cell r="B2425" t="str">
            <v>TUBO DE CHAPA DE ACO, C/COSTURA, P/AGUA, C/REVESTIM. INT. EMESMALTE E EXT. EM BORRACHA CLORADA, C/ 200MM X 1/4"</v>
          </cell>
          <cell r="C2425" t="str">
            <v>M</v>
          </cell>
          <cell r="D2425">
            <v>311.77999999999997</v>
          </cell>
        </row>
        <row r="2426">
          <cell r="A2426" t="str">
            <v>06.034.105-0</v>
          </cell>
          <cell r="B2426" t="str">
            <v>TUBO DE CHAPA DE ACO, C/COSTURA, P/AGUA, C/REVESTIM. INT. EMESMALTE E EXT. EM BORRACHA CLORADA, C/ 250MM X 1/4"</v>
          </cell>
          <cell r="C2426" t="str">
            <v>M</v>
          </cell>
          <cell r="D2426">
            <v>388.15</v>
          </cell>
        </row>
        <row r="2427">
          <cell r="A2427" t="str">
            <v>06.034.110-0</v>
          </cell>
          <cell r="B2427" t="str">
            <v>TUBO DE CHAPA DE ACO, C/COSTURA, P/AGUA, C/REVESTIM. INT. EMESMALTE E EXT. EM BORRACHA CLORADA, C/ 300MM X 1/4"</v>
          </cell>
          <cell r="C2427" t="str">
            <v>M</v>
          </cell>
          <cell r="D2427">
            <v>465.47</v>
          </cell>
        </row>
        <row r="2428">
          <cell r="A2428" t="str">
            <v>06.034.115-0</v>
          </cell>
          <cell r="B2428" t="str">
            <v>TUBO DE CHAPA DE ACO, C/COSTURA, P/AGUA, C/REVESTIM. INT. EMESMALTE E EXT. EM BORRACHA CLORADA, C/ 350MM X 1/4"</v>
          </cell>
          <cell r="C2428" t="str">
            <v>M</v>
          </cell>
          <cell r="D2428">
            <v>511.89</v>
          </cell>
        </row>
        <row r="2429">
          <cell r="A2429" t="str">
            <v>06.034.120-0</v>
          </cell>
          <cell r="B2429" t="str">
            <v>TUBO DE CHAPA DE ACO, C/COSTURA, P/AGUA, C/REVESTIM. INT. EMESMALTE E EXT. EM BORRACHA CLORADA, C/ 400MM X 1/4"</v>
          </cell>
          <cell r="C2429" t="str">
            <v>M</v>
          </cell>
          <cell r="D2429">
            <v>563.13</v>
          </cell>
        </row>
        <row r="2430">
          <cell r="A2430" t="str">
            <v>06.034.125-0</v>
          </cell>
          <cell r="B2430" t="str">
            <v>TUBO DE CHAPA DE ACO, C/COSTURA, P/AGUA, C/REVESTIM. INT. EMESMALTE E EXT. EM BORRACHA CLORADA, C/ 450MM X 1/4"</v>
          </cell>
          <cell r="C2430" t="str">
            <v>M</v>
          </cell>
          <cell r="D2430">
            <v>634.41999999999996</v>
          </cell>
        </row>
        <row r="2431">
          <cell r="A2431" t="str">
            <v>06.034.130-0</v>
          </cell>
          <cell r="B2431" t="str">
            <v>TUBO DE CHAPA DE ACO, C/COSTURA, P/AGUA, C/REVESTIM. INT. EMESMALTE E EXT. EM BORRACHA CLORADA, C/ 500MM X 1/4"</v>
          </cell>
          <cell r="C2431" t="str">
            <v>M</v>
          </cell>
          <cell r="D2431">
            <v>710.09</v>
          </cell>
        </row>
        <row r="2432">
          <cell r="A2432" t="str">
            <v>06.034.135-0</v>
          </cell>
          <cell r="B2432" t="str">
            <v>TUBO DE CHAPA DE ACO, C/COSTURA, P/AGUA, C/REVESTIM. INT. EMESMALTE E EXT. EM BORRACHA CLORADA, C/ 600MM X 1/4"</v>
          </cell>
          <cell r="C2432" t="str">
            <v>M</v>
          </cell>
          <cell r="D2432">
            <v>854.55</v>
          </cell>
        </row>
        <row r="2433">
          <cell r="A2433" t="str">
            <v>06.034.255-0</v>
          </cell>
          <cell r="B2433" t="str">
            <v>TUBO DE CHAPA DE ACO, C/COSTURA, P/AGUA, C/REVESTIM. INT. EMESMALTE E EXT. EM BORRACHA CLORADA, C/ 300MM X 5/16"</v>
          </cell>
          <cell r="C2433" t="str">
            <v>M</v>
          </cell>
          <cell r="D2433">
            <v>531.94000000000005</v>
          </cell>
        </row>
        <row r="2434">
          <cell r="A2434" t="str">
            <v>06.034.260-0</v>
          </cell>
          <cell r="B2434" t="str">
            <v>TUBO DE CHAPA DE ACO, C/COSTURA, P/AGUA, C/REVESTIM. INT. EMESMALTE E EXT. EM BORRACHA CLORADA, C/ 350MM X 5/16"</v>
          </cell>
          <cell r="C2434" t="str">
            <v>M</v>
          </cell>
          <cell r="D2434">
            <v>585.29</v>
          </cell>
        </row>
        <row r="2435">
          <cell r="A2435" t="str">
            <v>06.034.265-0</v>
          </cell>
          <cell r="B2435" t="str">
            <v>TUBO DE CHAPA DE ACO, C/COSTURA, P/AGUA, C/REVESTIM. INT. EMESMALTE E EXT. EM BORRACHA CLORADA, C/ 400MM X 5/16"</v>
          </cell>
          <cell r="C2435" t="str">
            <v>M</v>
          </cell>
          <cell r="D2435">
            <v>670.89</v>
          </cell>
        </row>
        <row r="2436">
          <cell r="A2436" t="str">
            <v>06.034.270-0</v>
          </cell>
          <cell r="B2436" t="str">
            <v>TUBO DE CHAPA DE ACO, C/COSTURA, P/AGUA, C/REVESTIM. INT. EMESMALTE E EXT. EM BORRACHA CLORADA, C/ 450MM X 5/16"</v>
          </cell>
          <cell r="C2436" t="str">
            <v>M</v>
          </cell>
          <cell r="D2436">
            <v>756.06</v>
          </cell>
        </row>
        <row r="2437">
          <cell r="A2437" t="str">
            <v>06.034.275-0</v>
          </cell>
          <cell r="B2437" t="str">
            <v>TUBO DE CHAPA DE ACO, C/COSTURA, P/AGUA, C/REVESTIM. INT. EMESMALTE E EXT. EM BORRACHA CLORADA, C/ 500MM X 5/16"</v>
          </cell>
          <cell r="C2437" t="str">
            <v>M</v>
          </cell>
          <cell r="D2437">
            <v>805.77</v>
          </cell>
        </row>
        <row r="2438">
          <cell r="A2438" t="str">
            <v>06.034.280-0</v>
          </cell>
          <cell r="B2438" t="str">
            <v>TUBO DE CHAPA DE ACO, C/COSTURA, P/AGUA, C/REVESTIM. INT. EMESMALTE E EXT. EM BORRACHA CLORADA, C/ 600MM X 5/16"</v>
          </cell>
          <cell r="C2438" t="str">
            <v>M</v>
          </cell>
          <cell r="D2438">
            <v>900.72</v>
          </cell>
        </row>
        <row r="2439">
          <cell r="A2439" t="str">
            <v>06.034.283-0</v>
          </cell>
          <cell r="B2439" t="str">
            <v>TUBO DE CHAPA DE ACO, C/COSTURA, P/AGUA, C/REVESTIM. INT. EMESMALTE E EXT. EM BORRACHA CLORADA, C/ 700MM X 5/16"</v>
          </cell>
          <cell r="C2439" t="str">
            <v>M</v>
          </cell>
          <cell r="D2439">
            <v>1098.56</v>
          </cell>
        </row>
        <row r="2440">
          <cell r="A2440" t="str">
            <v>06.034.410-0</v>
          </cell>
          <cell r="B2440" t="str">
            <v>TUBO DE CHAPA DE ACO, C/COSTURA, P/AGUA, C/REVESTIM. INT. EMESMALTE E EXT. EM BORRACHA CLORADA, C/ 350MM X 3/8"</v>
          </cell>
          <cell r="C2440" t="str">
            <v>M</v>
          </cell>
          <cell r="D2440">
            <v>631.12</v>
          </cell>
        </row>
        <row r="2441">
          <cell r="A2441" t="str">
            <v>06.034.415-0</v>
          </cell>
          <cell r="B2441" t="str">
            <v>TUBO DE CHAPA DE ACO, C/COSTURA, P/AGUA, C/REVESTIM. INT. EMESMALTE E EXT. EM BORRACHA CLORADA, C/ 400MM X 3/8"</v>
          </cell>
          <cell r="C2441" t="str">
            <v>M</v>
          </cell>
          <cell r="D2441">
            <v>723.77</v>
          </cell>
        </row>
        <row r="2442">
          <cell r="A2442" t="str">
            <v>06.034.425-0</v>
          </cell>
          <cell r="B2442" t="str">
            <v>TUBO DE CHAPA DE ACO, C/COSTURA, P/AGUA, C/REVESTIM. INT. EMESMALTE E EXT. EM BORRACHA CLORADA, C/ 500MM X 3/8"</v>
          </cell>
          <cell r="C2442" t="str">
            <v>M</v>
          </cell>
          <cell r="D2442">
            <v>909.08</v>
          </cell>
        </row>
        <row r="2443">
          <cell r="A2443" t="str">
            <v>06.034.430-0</v>
          </cell>
          <cell r="B2443" t="str">
            <v>TUBO DE CHAPA DE ACO, C/COSTURA, P/AGUA, C/REVESTIM. INT. EMESMALTE E EXT. EM BORRACHA CLORADA, C/ 600MM X 3/8"</v>
          </cell>
          <cell r="C2443" t="str">
            <v>M</v>
          </cell>
          <cell r="D2443">
            <v>1062.6300000000001</v>
          </cell>
        </row>
        <row r="2444">
          <cell r="A2444" t="str">
            <v>06.034.435-0</v>
          </cell>
          <cell r="B2444" t="str">
            <v>TUBO DE CHAPA DE ACO, C/COSTURA, P/AGUA, C/REVESTIM. INT. EMESMALTE E EXT. EM BORRACHA CLORADA, C/ 700MM X 3/8"</v>
          </cell>
          <cell r="C2444" t="str">
            <v>M</v>
          </cell>
          <cell r="D2444">
            <v>1241.32</v>
          </cell>
        </row>
        <row r="2445">
          <cell r="A2445" t="str">
            <v>06.034.440-0</v>
          </cell>
          <cell r="B2445" t="str">
            <v>TUBO DE CHAPA DE ACO, C/COSTURA, P/AGUA, C/REVESTIM. INT. EMESMALTE E EXT. EM BORRACHA CLORADA, C/ 800MM X 3/8"</v>
          </cell>
          <cell r="C2445" t="str">
            <v>M</v>
          </cell>
          <cell r="D2445">
            <v>1421.81</v>
          </cell>
        </row>
        <row r="2446">
          <cell r="A2446" t="str">
            <v>06.034.445-0</v>
          </cell>
          <cell r="B2446" t="str">
            <v>TUBO DE CHAPA DE ACO, C/COSTURA, P/AGUA, C/REVESTIM. INT. EMESMALTE E EXT. EM BORRACHA CLORADA, C/ 900MM X 3/8"</v>
          </cell>
          <cell r="C2446" t="str">
            <v>M</v>
          </cell>
          <cell r="D2446">
            <v>1545.31</v>
          </cell>
        </row>
        <row r="2447">
          <cell r="A2447" t="str">
            <v>06.034.450-0</v>
          </cell>
          <cell r="B2447" t="str">
            <v>TUBO DE CHAPA DE ACO, C/COSTURA, P/AGUA, C/REVESTIM. INT. EMESMALTE E EXT. EM BORRACHA CLORADA, C/ 1000MM X 3/8"</v>
          </cell>
          <cell r="C2447" t="str">
            <v>M</v>
          </cell>
          <cell r="D2447">
            <v>1719.57</v>
          </cell>
        </row>
        <row r="2448">
          <cell r="A2448" t="str">
            <v>06.034.455-0</v>
          </cell>
          <cell r="B2448" t="str">
            <v>TUBO DE CHAPA DE ACO, C/COSTURA, P/AGUA, C/REVESTIM. INT. EMESMALTE E EXT. EM BORRACHA CLORADA, C/ 1200MM X 3/8"</v>
          </cell>
          <cell r="C2448" t="str">
            <v>M</v>
          </cell>
          <cell r="D2448">
            <v>1981.15</v>
          </cell>
        </row>
        <row r="2449">
          <cell r="A2449" t="str">
            <v>06.034.465-0</v>
          </cell>
          <cell r="B2449" t="str">
            <v>TUBO DE CHAPA DE ACO, C/COSTURA, P/AGUA, C/REVESTIM. INT. EMESMALTE E EXT. EM BORRACHA CLORADA, C/ 1300MM X 3/8"</v>
          </cell>
          <cell r="C2449" t="str">
            <v>M</v>
          </cell>
          <cell r="D2449">
            <v>2148.2199999999998</v>
          </cell>
        </row>
        <row r="2450">
          <cell r="A2450" t="str">
            <v>06.034.475-0</v>
          </cell>
          <cell r="B2450" t="str">
            <v>TUBO DE CHAPA DE ACO, C/COSTURA, P/AGUA, C/REVESTIM. INT. EMESMALTE E EXT. EM BORRACHA CLORADA, C/ 1500MM X 3/8"</v>
          </cell>
          <cell r="C2450" t="str">
            <v>M</v>
          </cell>
          <cell r="D2450">
            <v>2480.7600000000002</v>
          </cell>
        </row>
        <row r="2451">
          <cell r="A2451" t="str">
            <v>06.034.610-0</v>
          </cell>
          <cell r="B2451" t="str">
            <v>TUBO DE CHAPA DE ACO, C/COSTURA, P/AGUA, C/REVESTIM. INT. EMESMALTE E EXT. EM BORRACHA CLORADA, C/ 600MM X 1/2"</v>
          </cell>
          <cell r="C2451" t="str">
            <v>M</v>
          </cell>
          <cell r="D2451">
            <v>1535.76</v>
          </cell>
        </row>
        <row r="2452">
          <cell r="A2452" t="str">
            <v>06.034.620-0</v>
          </cell>
          <cell r="B2452" t="str">
            <v>TUBO DE CHAPA DE ACO, C/COSTURA, P/AGUA, C/REVESTIM. INT. EMESMALTE E EXT. EM BORRACHA CLORADA, C/ 700MM X 1/2"</v>
          </cell>
          <cell r="C2452" t="str">
            <v>M</v>
          </cell>
          <cell r="D2452">
            <v>1794.62</v>
          </cell>
        </row>
        <row r="2453">
          <cell r="A2453" t="str">
            <v>06.034.630-0</v>
          </cell>
          <cell r="B2453" t="str">
            <v>TUBO DE CHAPA DE ACO, C/COSTURA, P/AGUA, C/REVESTIM. INT. EMESMALTE E EXT. EM BORRACHA CLORADA, C/ 800MM X 1/2"</v>
          </cell>
          <cell r="C2453" t="str">
            <v>M</v>
          </cell>
          <cell r="D2453">
            <v>2057.75</v>
          </cell>
        </row>
        <row r="2454">
          <cell r="A2454" t="str">
            <v>06.034.640-0</v>
          </cell>
          <cell r="B2454" t="str">
            <v>TUBO DE CHAPA DE ACO, C/COSTURA, P/AGUA, C/REVESTIM. INT. EMESMALTE E EXT. EM BORRACHA CLORADA, C/ 900MM X 1/2"</v>
          </cell>
          <cell r="C2454" t="str">
            <v>M</v>
          </cell>
          <cell r="D2454">
            <v>2125.4899999999998</v>
          </cell>
        </row>
        <row r="2455">
          <cell r="A2455" t="str">
            <v>06.034.650-0</v>
          </cell>
          <cell r="B2455" t="str">
            <v>TUBO DE CHAPA DE ACO, C/COSTURA, P/AGUA, C/REVESTIM. INT. EMESMALTE E EXT. EM BORRACHA CLORADA, C/ 1000MM X 1/2"</v>
          </cell>
          <cell r="C2455" t="str">
            <v>M</v>
          </cell>
          <cell r="D2455">
            <v>2366.0700000000002</v>
          </cell>
        </row>
        <row r="2456">
          <cell r="A2456" t="str">
            <v>06.034.660-0</v>
          </cell>
          <cell r="B2456" t="str">
            <v>TUBO DE CHAPA DE ACO, C/COSTURA, P/AGUA, C/REVESTIM. INT. EMESMALTE E EXT. EM BORRACHA CLORADA, C/ 1200MM X 1/2"</v>
          </cell>
          <cell r="C2456" t="str">
            <v>M</v>
          </cell>
          <cell r="D2456">
            <v>2844.75</v>
          </cell>
        </row>
        <row r="2457">
          <cell r="A2457" t="str">
            <v>06.034.675-0</v>
          </cell>
          <cell r="B2457" t="str">
            <v>TUBO DE CHAPA DE ACO, C/COSTURA, P/AGUA, C/REVESTIM. INT. EMESMALTE E EXT. EM BORRACHA CLORADA, C/ 1500MM X 1/2"</v>
          </cell>
          <cell r="C2457" t="str">
            <v>M</v>
          </cell>
          <cell r="D2457">
            <v>3284.77</v>
          </cell>
        </row>
        <row r="2458">
          <cell r="A2458" t="str">
            <v>06.034.690-0</v>
          </cell>
          <cell r="B2458" t="str">
            <v>TUBO DE CHAPA DE ACO, C/COSTURA, P/AGUA, C/REVESTIM. INT. EMESMALTE E EXT. EM BORRACHA CLORADA, C/ 1750MM X 1/2"</v>
          </cell>
          <cell r="C2458" t="str">
            <v>M</v>
          </cell>
          <cell r="D2458">
            <v>3726.01</v>
          </cell>
        </row>
        <row r="2459">
          <cell r="A2459" t="str">
            <v>06.034.705-0</v>
          </cell>
          <cell r="B2459" t="str">
            <v>TUBO DE CHAPA DE ACO, C/COSTURA, P/AGUA, C/REVESTIM. INT. EMESMALTE E EXT. EM BORRACHA CLORADA, C/ 2000MM X 1/2"</v>
          </cell>
          <cell r="C2459" t="str">
            <v>M</v>
          </cell>
          <cell r="D2459">
            <v>3982.49</v>
          </cell>
        </row>
        <row r="2460">
          <cell r="A2460" t="str">
            <v>06.034.730-0</v>
          </cell>
          <cell r="B2460" t="str">
            <v>TUBO DE CHAPA DE ACO, C/COSTURA, P/AGUA, C/REVESTIM. INT. EMESMALTE E EXT. EM BORRACHA CLORADA, C/ 2500MM X 1/2"</v>
          </cell>
          <cell r="C2460" t="str">
            <v>M</v>
          </cell>
          <cell r="D2460">
            <v>4971.83</v>
          </cell>
        </row>
        <row r="2461">
          <cell r="A2461" t="str">
            <v>06.034.895-0</v>
          </cell>
          <cell r="B2461" t="str">
            <v>TUBO DE CHAPA DE ACO, C/COSTURA, P/AGUA, C/REVESTIM. INT. EMESMALTE E EXT. EM BORRACHA CLORADA, C/ 1800MM X 5/8"</v>
          </cell>
          <cell r="C2461" t="str">
            <v>M</v>
          </cell>
          <cell r="D2461">
            <v>4288.88</v>
          </cell>
        </row>
        <row r="2462">
          <cell r="A2462" t="str">
            <v>06.034.897-0</v>
          </cell>
          <cell r="B2462" t="str">
            <v>TUBO DE CHAPA DE ACO, C/COSTURA, P/AGUA, C/REVESTIM. INT. EMESMALTE E EXT. EM BORRACHA CLORADA, C/ 2000MM X 5/8"</v>
          </cell>
          <cell r="C2462" t="str">
            <v>M</v>
          </cell>
          <cell r="D2462">
            <v>4768.6400000000003</v>
          </cell>
        </row>
        <row r="2463">
          <cell r="A2463" t="str">
            <v>06.034.898-0</v>
          </cell>
          <cell r="B2463" t="str">
            <v>TUBO DE CHAPA DE ACO, C/COSTURA, P/AGUA, C/REVESTIM. INT. EMESMALTE E EXT. EM BORRACHA CLORADA, C/ 2500MM X 5/8"</v>
          </cell>
          <cell r="C2463" t="str">
            <v>M</v>
          </cell>
          <cell r="D2463">
            <v>5960.75</v>
          </cell>
        </row>
        <row r="2464">
          <cell r="A2464" t="str">
            <v>06.034.999-0</v>
          </cell>
          <cell r="B2464" t="str">
            <v>FAMILIA 06.034</v>
          </cell>
          <cell r="C2464">
            <v>0</v>
          </cell>
          <cell r="D2464">
            <v>1835</v>
          </cell>
        </row>
        <row r="2465">
          <cell r="A2465" t="str">
            <v>06.040.999-0</v>
          </cell>
          <cell r="B2465" t="str">
            <v>FAMILIA 06.040TUBOS ACO SOLDADO FORNECIMENTO E ASSENTAMENTO</v>
          </cell>
          <cell r="C2465">
            <v>0</v>
          </cell>
          <cell r="D2465">
            <v>1148</v>
          </cell>
        </row>
        <row r="2466">
          <cell r="A2466" t="str">
            <v>06.043.010-0</v>
          </cell>
          <cell r="B2466" t="str">
            <v>FLANGES DE ACO SOLDADO, C/REVESTIM. INT. E EXT., DIAM. ATE 800MM. FORN. E ASSENT.</v>
          </cell>
          <cell r="C2466" t="str">
            <v>KG</v>
          </cell>
          <cell r="D2466">
            <v>27.37</v>
          </cell>
        </row>
        <row r="2467">
          <cell r="A2467" t="str">
            <v>06.043.020-0</v>
          </cell>
          <cell r="B2467" t="str">
            <v>FLANGES DE ACO SOLDADO, C/REVESTIM. INT. E EXT., DIAM. DE 800MM ATE 1200MM. FORN. E ASSENT.</v>
          </cell>
          <cell r="C2467" t="str">
            <v>KG</v>
          </cell>
          <cell r="D2467">
            <v>38.200000000000003</v>
          </cell>
        </row>
        <row r="2468">
          <cell r="A2468" t="str">
            <v>06.043.030-0</v>
          </cell>
          <cell r="B2468" t="str">
            <v>FLANGES DE ACO SOLDADO, C/REVESTIM. INT. E EXT., DIAM. ACIMADE 1200MM. FORN. E ASSENT.</v>
          </cell>
          <cell r="C2468" t="str">
            <v>KG</v>
          </cell>
          <cell r="D2468">
            <v>33</v>
          </cell>
        </row>
        <row r="2469">
          <cell r="A2469" t="str">
            <v>06.043.999-0</v>
          </cell>
          <cell r="B2469" t="str">
            <v>FAMILIA 06.043FLANGES ACO SOLDADO FORN.E ASSENT.</v>
          </cell>
          <cell r="C2469">
            <v>0</v>
          </cell>
          <cell r="D2469">
            <v>2649</v>
          </cell>
        </row>
        <row r="2470">
          <cell r="A2470" t="str">
            <v>06.061.105-0</v>
          </cell>
          <cell r="B2470" t="str">
            <v>JUNCAO DE 45° OU 90° DE CERAM. VIDRADA INTERNAMENTE, P/ESGOTO, DIAM. MAIOR DE 100MM</v>
          </cell>
          <cell r="C2470" t="str">
            <v>UN</v>
          </cell>
          <cell r="D2470">
            <v>13.69</v>
          </cell>
        </row>
        <row r="2471">
          <cell r="A2471" t="str">
            <v>06.061.110-0</v>
          </cell>
          <cell r="B2471" t="str">
            <v>JUNCAO DE 45° OU 90° DE CERAM. VIDRADA INTERNAMENTE, P/ESGOTO, DIAM. MAIOR DE 150MM</v>
          </cell>
          <cell r="C2471" t="str">
            <v>UN</v>
          </cell>
          <cell r="D2471">
            <v>22.23</v>
          </cell>
        </row>
        <row r="2472">
          <cell r="A2472" t="str">
            <v>06.061.115-0</v>
          </cell>
          <cell r="B2472" t="str">
            <v>JUNCAO DE 45° OU 90° DE CERAM. VIDRADA INTERNAMENTE, P/ESGOTO, DIAM. MAIOR DE 200MM</v>
          </cell>
          <cell r="C2472" t="str">
            <v>UN</v>
          </cell>
          <cell r="D2472">
            <v>43.88</v>
          </cell>
        </row>
        <row r="2473">
          <cell r="A2473" t="str">
            <v>06.061.120-0</v>
          </cell>
          <cell r="B2473" t="str">
            <v>JUNCAO DE 45° OU 90° DE CERAM. VIDRADA INTERNAMENTE, P/ESGOTO, DIAM. MAIOR DE 250MM</v>
          </cell>
          <cell r="C2473" t="str">
            <v>UN</v>
          </cell>
          <cell r="D2473">
            <v>103.8</v>
          </cell>
        </row>
        <row r="2474">
          <cell r="A2474" t="str">
            <v>06.061.150-0</v>
          </cell>
          <cell r="B2474" t="str">
            <v>CURVA DE 45° OU 90° DE CERAM. VIDRADA INTERNAMENTE, P/ESGOTO, DIAM. DE 100MM</v>
          </cell>
          <cell r="C2474" t="str">
            <v>UN</v>
          </cell>
          <cell r="D2474">
            <v>9.2799999999999994</v>
          </cell>
        </row>
        <row r="2475">
          <cell r="A2475" t="str">
            <v>06.061.155-0</v>
          </cell>
          <cell r="B2475" t="str">
            <v>CURVA DE 45° OU 90° DE CERAM. VIDRADA INTERNAMENTE, P/ESGOTO, DIAM. DE 150MM</v>
          </cell>
          <cell r="C2475" t="str">
            <v>UN</v>
          </cell>
          <cell r="D2475">
            <v>12.54</v>
          </cell>
        </row>
        <row r="2476">
          <cell r="A2476" t="str">
            <v>06.061.160-0</v>
          </cell>
          <cell r="B2476" t="str">
            <v>CURVA DE 45° OU 90° DE CERAM. VIDRADA INTERNAMENTE, P/ESGOTO, DIAM. DE 200MM</v>
          </cell>
          <cell r="C2476" t="str">
            <v>UN</v>
          </cell>
          <cell r="D2476">
            <v>20.079999999999998</v>
          </cell>
        </row>
        <row r="2477">
          <cell r="A2477" t="str">
            <v>06.061.165-0</v>
          </cell>
          <cell r="B2477" t="str">
            <v>CURVA DE 45° OU 90° DE CERAM. VIDRADA INTERNAMENTE, P/ESGOTO, DIAM. DE 250MM</v>
          </cell>
          <cell r="C2477" t="str">
            <v>UN</v>
          </cell>
          <cell r="D2477">
            <v>72.489999999999995</v>
          </cell>
        </row>
        <row r="2478">
          <cell r="A2478" t="str">
            <v>06.061.999-0</v>
          </cell>
          <cell r="B2478" t="str">
            <v>FAMILIA 06.061</v>
          </cell>
          <cell r="C2478">
            <v>0</v>
          </cell>
          <cell r="D2478">
            <v>1883</v>
          </cell>
        </row>
        <row r="2479">
          <cell r="A2479" t="str">
            <v>06.062.001-0</v>
          </cell>
          <cell r="B2479" t="str">
            <v>POCO DE CRAVACAO P/EXEC. DE TRAVESSIA SUBTER., C/CABECOTE P/TERRA</v>
          </cell>
          <cell r="C2479" t="str">
            <v>UN</v>
          </cell>
          <cell r="D2479">
            <v>25828.92</v>
          </cell>
        </row>
        <row r="2480">
          <cell r="A2480" t="str">
            <v>06.062.002-0</v>
          </cell>
          <cell r="B2480" t="str">
            <v>POCO DE CRAVACAO P/EXEC. DE TRAVESSIA SUBTER., C/CABECOTE P/ROCHA</v>
          </cell>
          <cell r="C2480" t="str">
            <v>UN</v>
          </cell>
          <cell r="D2480">
            <v>42587.14</v>
          </cell>
        </row>
        <row r="2481">
          <cell r="A2481" t="str">
            <v>06.062.999-0</v>
          </cell>
          <cell r="B2481" t="str">
            <v>FAMILIA 06.062POCO DE CRAVACAO</v>
          </cell>
          <cell r="C2481">
            <v>0</v>
          </cell>
          <cell r="D2481">
            <v>2870</v>
          </cell>
        </row>
        <row r="2482">
          <cell r="A2482" t="str">
            <v>06.063.005-0</v>
          </cell>
          <cell r="B2482" t="str">
            <v>TUBO CAMISA EM CONCR. ARMADO, DIAM. DE 1,00M, P/TRAVESSIAS SUBTER. (TUNNEL-LINE)</v>
          </cell>
          <cell r="C2482" t="str">
            <v>M</v>
          </cell>
          <cell r="D2482">
            <v>477.69</v>
          </cell>
        </row>
        <row r="2483">
          <cell r="A2483" t="str">
            <v>06.063.006-0</v>
          </cell>
          <cell r="B2483" t="str">
            <v>TUBO CAMISA EM CONCR. ARMADO, DIAM. DE 1,20M, P/TRAVESSIAS SUBTER. (TUNNEL-LINE)</v>
          </cell>
          <cell r="C2483" t="str">
            <v>M</v>
          </cell>
          <cell r="D2483">
            <v>572.5</v>
          </cell>
        </row>
        <row r="2484">
          <cell r="A2484" t="str">
            <v>06.063.007-0</v>
          </cell>
          <cell r="B2484" t="str">
            <v>TUBO CAMISA EM CONCR. ARMADO, DIAM. DE 1,50M, P/TRAVESSIAS SUBTER. (TUNNEL-LINE)</v>
          </cell>
          <cell r="C2484" t="str">
            <v>M</v>
          </cell>
          <cell r="D2484">
            <v>766.95</v>
          </cell>
        </row>
        <row r="2485">
          <cell r="A2485" t="str">
            <v>06.063.999-0</v>
          </cell>
          <cell r="B2485" t="str">
            <v>FAMILIA 06.063TUBO DE CAMISA FORN.</v>
          </cell>
          <cell r="C2485">
            <v>0</v>
          </cell>
          <cell r="D2485">
            <v>2172</v>
          </cell>
        </row>
        <row r="2486">
          <cell r="A2486" t="str">
            <v>06.064.999-0</v>
          </cell>
          <cell r="B2486" t="str">
            <v>FAMILIA 06.064INDICE TUBO CONCRETO</v>
          </cell>
          <cell r="C2486">
            <v>0</v>
          </cell>
          <cell r="D2486">
            <v>2400</v>
          </cell>
        </row>
        <row r="2487">
          <cell r="A2487" t="str">
            <v>06.065.010-0</v>
          </cell>
          <cell r="B2487" t="str">
            <v>HIDRANTE DE COLUNA, COMPLETO, P/LINHA DE 75MM</v>
          </cell>
          <cell r="C2487" t="str">
            <v>UN</v>
          </cell>
          <cell r="D2487">
            <v>1512.83</v>
          </cell>
        </row>
        <row r="2488">
          <cell r="A2488" t="str">
            <v>06.065.011-0</v>
          </cell>
          <cell r="B2488" t="str">
            <v>HIDRANTE DE COLUNA, COMPLETO, P/LINHA DE 100MM</v>
          </cell>
          <cell r="C2488" t="str">
            <v>UN</v>
          </cell>
          <cell r="D2488">
            <v>1681.62</v>
          </cell>
        </row>
        <row r="2489">
          <cell r="A2489" t="str">
            <v>06.065.999-0</v>
          </cell>
          <cell r="B2489" t="str">
            <v>FAMILIA 06.065HIDRANTES FORN. E ASSENT.</v>
          </cell>
          <cell r="C2489">
            <v>0</v>
          </cell>
          <cell r="D2489">
            <v>2163</v>
          </cell>
        </row>
        <row r="2490">
          <cell r="A2490" t="str">
            <v>06.066.010-0</v>
          </cell>
          <cell r="B2490" t="str">
            <v>HIDRANTE DE COLUNA, COMPLETO, P/LINHA DE 75MM, EXCL. HIDRANTE</v>
          </cell>
          <cell r="C2490" t="str">
            <v>UN</v>
          </cell>
          <cell r="D2490">
            <v>556.03</v>
          </cell>
        </row>
        <row r="2491">
          <cell r="A2491" t="str">
            <v>06.066.011-0</v>
          </cell>
          <cell r="B2491" t="str">
            <v>HIDRANTE DE COLUNA, COMPLETO, P/LINHA DE 100M, EXCL. HIDRANTE</v>
          </cell>
          <cell r="C2491" t="str">
            <v>UN</v>
          </cell>
          <cell r="D2491">
            <v>681.62</v>
          </cell>
        </row>
        <row r="2492">
          <cell r="A2492" t="str">
            <v>06.066.015-0</v>
          </cell>
          <cell r="B2492" t="str">
            <v>HIDRANTE SUBTER., COMPLETO (CURVA LONGA E CX.), EXCL. HIDRANTE</v>
          </cell>
          <cell r="C2492" t="str">
            <v>UN</v>
          </cell>
          <cell r="D2492">
            <v>297.72000000000003</v>
          </cell>
        </row>
        <row r="2493">
          <cell r="A2493" t="str">
            <v>06.066.020-0</v>
          </cell>
          <cell r="B2493" t="e">
            <v>#N/A</v>
          </cell>
          <cell r="C2493" t="e">
            <v>#N/A</v>
          </cell>
          <cell r="D2493">
            <v>321.32</v>
          </cell>
        </row>
        <row r="2494">
          <cell r="A2494" t="str">
            <v>06.066.999-0</v>
          </cell>
          <cell r="B2494" t="str">
            <v>HIDRANTES ASSENT.</v>
          </cell>
          <cell r="C2494">
            <v>0</v>
          </cell>
          <cell r="D2494">
            <v>1758</v>
          </cell>
        </row>
        <row r="2495">
          <cell r="A2495" t="str">
            <v>06.068.999-0</v>
          </cell>
          <cell r="B2495" t="str">
            <v>FAMILIA 06.068LINHAS DUTO PVC</v>
          </cell>
          <cell r="C2495">
            <v>0</v>
          </cell>
          <cell r="D2495">
            <v>1143</v>
          </cell>
        </row>
        <row r="2496">
          <cell r="A2496" t="str">
            <v>06.069.010-0</v>
          </cell>
          <cell r="B2496" t="str">
            <v>CONSTRUCAO DE LINHA SIMPLES DE DUTO ESPIRAL FLEXIVEL, SINGELO, P/PROT. DE CONDUTORES, DIAM. DE 50MM, C/FIO GUIA</v>
          </cell>
          <cell r="C2496" t="str">
            <v>M</v>
          </cell>
          <cell r="D2496">
            <v>6.07</v>
          </cell>
        </row>
        <row r="2497">
          <cell r="A2497" t="str">
            <v>06.069.015-0</v>
          </cell>
          <cell r="B2497" t="str">
            <v>CONSTRUCAO DE LINHA DUPLA DE DUTO ESPIRAL FLEXIVEL, SINGELO,P/PROT. DE CONDUTORES, DIAM. DE 50MM, C/FIO GUIA</v>
          </cell>
          <cell r="C2497" t="str">
            <v>M</v>
          </cell>
          <cell r="D2497">
            <v>10.6</v>
          </cell>
        </row>
        <row r="2498">
          <cell r="A2498" t="str">
            <v>06.069.020-0</v>
          </cell>
          <cell r="B2498" t="str">
            <v>CONSTRUCAO DE LINHA SIMPLES DE DUTO ESPIRAL FLEXIVEL, SINGELO, P/PROT. DE CONDUTORES, DIAM. DE 75MM, C/FIO GUIA</v>
          </cell>
          <cell r="C2498" t="str">
            <v>M</v>
          </cell>
          <cell r="D2498">
            <v>7.27</v>
          </cell>
        </row>
        <row r="2499">
          <cell r="A2499" t="str">
            <v>06.069.025-0</v>
          </cell>
          <cell r="B2499" t="str">
            <v>CONSTRUCAO DE LINHA DUPLA DE DUTO ESPIRAL FLEXIVEL, SINGELO,P/PROT. DE CONDUTORES, DIAM. DE 75MM, C/FIO GUIA</v>
          </cell>
          <cell r="C2499" t="str">
            <v>M</v>
          </cell>
          <cell r="D2499">
            <v>12.97</v>
          </cell>
        </row>
        <row r="2500">
          <cell r="A2500" t="str">
            <v>06.069.030-0</v>
          </cell>
          <cell r="B2500" t="str">
            <v>CONSTRUCAO DE LINHA SIMPLES DE DUTO ESPIRAL FLEXIVEL, SINGELO, P/PROT. DE CONDUTORES, DIAM. DE 100MM, C/FIO GUIA</v>
          </cell>
          <cell r="C2500" t="str">
            <v>M</v>
          </cell>
          <cell r="D2500">
            <v>8.7100000000000009</v>
          </cell>
        </row>
        <row r="2501">
          <cell r="A2501" t="str">
            <v>06.069.035-0</v>
          </cell>
          <cell r="B2501" t="str">
            <v>CONSTRUCAO DE LINHA DUPLA DE DUTO ESPIRAL FLEXIVEL, SINGELO,P/PROT. DE CONDUTORES, DIAM. DE 100MM, C/FIO GUIA</v>
          </cell>
          <cell r="C2501" t="str">
            <v>M</v>
          </cell>
          <cell r="D2501">
            <v>16.59</v>
          </cell>
        </row>
        <row r="2502">
          <cell r="A2502" t="str">
            <v>06.069.040-0</v>
          </cell>
          <cell r="B2502" t="str">
            <v>CONSTRUCAO DE LINHA SIMPLES DE DUTO ESPIRAL FLEXIVEL, SINGELO, P/PROT. DE CONDUTORES, DIAM. DE 125MM, C/FIO GUIA</v>
          </cell>
          <cell r="C2502" t="str">
            <v>M</v>
          </cell>
          <cell r="D2502">
            <v>16.440000000000001</v>
          </cell>
        </row>
        <row r="2503">
          <cell r="A2503" t="str">
            <v>06.069.045-0</v>
          </cell>
          <cell r="B2503" t="str">
            <v>CONSTRUCAO DE LINHA DUPLA DE DUTO ESPIRAL FLEXIVEL, SINGELO,P/PROT. DE CONDUTORES, DIAM. DE 125MM, C/FIO GUIA</v>
          </cell>
          <cell r="C2503" t="str">
            <v>M</v>
          </cell>
          <cell r="D2503">
            <v>31.16</v>
          </cell>
        </row>
        <row r="2504">
          <cell r="A2504" t="str">
            <v>06.069.050-0</v>
          </cell>
          <cell r="B2504" t="str">
            <v>CONSTRUCAO DE LINHA SIMPLES DE DUTO ESPIRAL FLEXIVEL, SINGELO, P/PROT. DE CONDUTORES, DIAM. DE 150MM, C/FIO GUIA</v>
          </cell>
          <cell r="C2504" t="str">
            <v>M</v>
          </cell>
          <cell r="D2504">
            <v>20.07</v>
          </cell>
        </row>
        <row r="2505">
          <cell r="A2505" t="str">
            <v>06.069.055-0</v>
          </cell>
          <cell r="B2505" t="str">
            <v>CONSTRUCAO DE LINHA DUPLA DE DUTO ESPIRAL FLEXIVEL, SINGELO,P/PROT. DE CONDUTORES, DIAM. DE 150MM, C/FIO GUIA</v>
          </cell>
          <cell r="C2505" t="str">
            <v>M</v>
          </cell>
          <cell r="D2505">
            <v>38.409999999999997</v>
          </cell>
        </row>
        <row r="2506">
          <cell r="A2506" t="str">
            <v>06.069.999-0</v>
          </cell>
          <cell r="B2506" t="str">
            <v>FAMILIA 06.069LINHA DUTO ESPIRAL</v>
          </cell>
          <cell r="C2506">
            <v>0</v>
          </cell>
          <cell r="D2506">
            <v>1558</v>
          </cell>
        </row>
        <row r="2507">
          <cell r="A2507" t="str">
            <v>06.070.999-0</v>
          </cell>
          <cell r="B2507" t="str">
            <v>FAMILIA 06.070DUTOS CERAMICOS</v>
          </cell>
          <cell r="C2507">
            <v>0</v>
          </cell>
          <cell r="D2507">
            <v>2131</v>
          </cell>
        </row>
        <row r="2508">
          <cell r="A2508" t="str">
            <v>06.072.001-0</v>
          </cell>
          <cell r="B2508" t="str">
            <v>GABIAO CX. DE 1,00M DE ALT., MALHA HEXAGONAL 8 X 10, FIO 2,7MM, INCL. OS MAT. E COLOC., EXCL. FORN. E TRANSP. DE PEDRAS</v>
          </cell>
          <cell r="C2508" t="str">
            <v>M3</v>
          </cell>
          <cell r="D2508">
            <v>99.27</v>
          </cell>
        </row>
        <row r="2509">
          <cell r="A2509" t="str">
            <v>06.072.003-0</v>
          </cell>
          <cell r="B2509" t="str">
            <v>GABIAO CX. DE 0,50M DE ALT., MALHA HEXAGONAL 8 X 10, FIO 2,7MM, INCL. OS MAT. E COLOC., EXCL. FORN. E TRANSP. DE PEDRAS</v>
          </cell>
          <cell r="C2509" t="str">
            <v>M3</v>
          </cell>
          <cell r="D2509">
            <v>125.18</v>
          </cell>
        </row>
        <row r="2510">
          <cell r="A2510" t="str">
            <v>06.072.999-0</v>
          </cell>
          <cell r="B2510" t="str">
            <v>FAMILIA 06.072GABIAO</v>
          </cell>
          <cell r="C2510">
            <v>0</v>
          </cell>
          <cell r="D2510">
            <v>2041</v>
          </cell>
        </row>
        <row r="2511">
          <cell r="A2511" t="str">
            <v>06.075.010-0</v>
          </cell>
          <cell r="B2511" t="str">
            <v>GABIAO CX. DE 1,00M DE ALT., MALHA HEXAGONAL 8 X 10, FIO 2,7MM, INCL. O FORN. E COLOC. DE TODOS OS MAT.</v>
          </cell>
          <cell r="C2511" t="str">
            <v>M3</v>
          </cell>
          <cell r="D2511">
            <v>134.96</v>
          </cell>
        </row>
        <row r="2512">
          <cell r="A2512" t="str">
            <v>06.075.012-0</v>
          </cell>
          <cell r="B2512" t="str">
            <v>GABIAO CX. DE 0,50M DE ALT., MALHA HEXAGONAL 8 X 10, FIO 2,7MM, INCL. O FORN. E COLOC. DE TODOS OS MAT.</v>
          </cell>
          <cell r="C2512" t="str">
            <v>M3</v>
          </cell>
          <cell r="D2512">
            <v>159.97999999999999</v>
          </cell>
        </row>
        <row r="2513">
          <cell r="A2513" t="str">
            <v>06.075.999-0</v>
          </cell>
          <cell r="B2513" t="str">
            <v>FAMILIA 06.075GABIAO P/FORNEC. MATERIAIS</v>
          </cell>
          <cell r="C2513">
            <v>0</v>
          </cell>
          <cell r="D2513">
            <v>1802</v>
          </cell>
        </row>
        <row r="2514">
          <cell r="A2514" t="str">
            <v>06.076.005-0</v>
          </cell>
          <cell r="B2514" t="str">
            <v>GABIAO CAIXA DE 1,00M DE ALT., MALHA HEXAGONAL 8 X 10, FIO 2,4MM, REVEST. DE PVC, INCL. OS MAT. E COLOC., EXCL. PEDRAS</v>
          </cell>
          <cell r="C2514" t="str">
            <v>M3</v>
          </cell>
          <cell r="D2514">
            <v>112.92</v>
          </cell>
        </row>
        <row r="2515">
          <cell r="A2515" t="str">
            <v>06.076.010-0</v>
          </cell>
          <cell r="B2515" t="str">
            <v>GABIAO CX. DE 0,50M DE ALT., MALHA HEXAGONAL 8 X 10, FIO 2,4MM, REVEST. DE PVC, INCL. OS MAT. E COLOC., EXCL. PEDRAS</v>
          </cell>
          <cell r="C2515" t="str">
            <v>M3</v>
          </cell>
          <cell r="D2515">
            <v>149.33000000000001</v>
          </cell>
        </row>
        <row r="2516">
          <cell r="A2516" t="str">
            <v>06.076.015-0</v>
          </cell>
          <cell r="B2516" t="str">
            <v>GABIAO SACO, MALHA HEXAGONAL 8 X 10, FIO 2,4MM, REVEST. DE PVC, INCL. MAT. E COLOC. C/ESCAVADEIRA (3/4 JD3), EXCL.PEDRAS</v>
          </cell>
          <cell r="C2516" t="str">
            <v>M3</v>
          </cell>
          <cell r="D2516">
            <v>124.16</v>
          </cell>
        </row>
        <row r="2517">
          <cell r="A2517" t="str">
            <v>06.076.020-0</v>
          </cell>
          <cell r="B2517" t="str">
            <v>GABIAO MANTA,C/ESP.DE 0,30M, MALHA HEXAGONAL 6 X 8,FIO 2,2MM,REVEST. DE PVC,INCL.MAT.E COLOC.,EXCL.FORN.TRANSP.DE PEDRAS</v>
          </cell>
          <cell r="C2517" t="str">
            <v>M2</v>
          </cell>
          <cell r="D2517">
            <v>45.46</v>
          </cell>
        </row>
        <row r="2518">
          <cell r="A2518" t="str">
            <v>06.076.025-0</v>
          </cell>
          <cell r="B2518" t="str">
            <v>GABIAO MANTA,C/ESP.DE 0,23M, MALHA HEXAGONAL 6 X 8,FIO 2,2MM,REVEST. DE PVC,INCL.MAT.E COLOC.,EXCL.FORN.TRANSP.DE PEDRAS</v>
          </cell>
          <cell r="C2518" t="str">
            <v>M2</v>
          </cell>
          <cell r="D2518">
            <v>42</v>
          </cell>
        </row>
        <row r="2519">
          <cell r="A2519" t="str">
            <v>06.076.999-0</v>
          </cell>
          <cell r="B2519" t="str">
            <v>FAMILIA 06.076</v>
          </cell>
          <cell r="C2519">
            <v>0</v>
          </cell>
          <cell r="D2519">
            <v>1962</v>
          </cell>
        </row>
        <row r="2520">
          <cell r="A2520" t="str">
            <v>06.077.005-0</v>
          </cell>
          <cell r="B2520" t="str">
            <v>GABIAO CX. DE 1,00M DE ALT., MALHA HEXAGONAL 8 X 10, FIO 2,4MM, REVEST. DE PVC, INCL. FORN. E COLOC. DE TODOS OS MAT.</v>
          </cell>
          <cell r="C2520" t="str">
            <v>M3</v>
          </cell>
          <cell r="D2520">
            <v>147.72</v>
          </cell>
        </row>
        <row r="2521">
          <cell r="A2521" t="str">
            <v>06.077.010-0</v>
          </cell>
          <cell r="B2521" t="str">
            <v>GABIAO CX. DE 0,50M DE ALT., MALHA HEXAGONAL 8 X 10, FIO 2,4MM, REVEST. DE PVC, INCL. FORN. E COLOC. DE TODOS OS MAT.</v>
          </cell>
          <cell r="C2521" t="str">
            <v>M3</v>
          </cell>
          <cell r="D2521">
            <v>184.13</v>
          </cell>
        </row>
        <row r="2522">
          <cell r="A2522" t="str">
            <v>06.077.015-0</v>
          </cell>
          <cell r="B2522" t="str">
            <v>GABIAO SACO, MALHA HEXAGONAL 8 X 10, FIO 2,4MM, REVEST. DE PVC,INCL.FORN.E COLOC.DE TODOS OS MAT.C/ESCAVADEIRA (3/4 JD3)</v>
          </cell>
          <cell r="C2522" t="str">
            <v>M3</v>
          </cell>
          <cell r="D2522">
            <v>158.96</v>
          </cell>
        </row>
        <row r="2523">
          <cell r="A2523" t="str">
            <v>06.077.020-0</v>
          </cell>
          <cell r="B2523" t="str">
            <v>GABIAO MANTA, C/ESP. DE 0,30M, MALHA HEXAGONAL 6 X 8, FIO 2MM, REVEST. DE PVC, INCL. FORN. DE TODOS OS MAT. E COLOC.</v>
          </cell>
          <cell r="C2523" t="str">
            <v>M2</v>
          </cell>
          <cell r="D2523">
            <v>55.9</v>
          </cell>
        </row>
        <row r="2524">
          <cell r="A2524" t="str">
            <v>06.077.025-0</v>
          </cell>
          <cell r="B2524" t="str">
            <v>GABIAO MANTA, C/ESP. DE 0,23M, MALHA HEXAGONAL 6 X 8, FIO 2MM, REVEST. DE PVC, INCL. FORN. DE TODOS OS MAT. E COLOC.</v>
          </cell>
          <cell r="C2524" t="str">
            <v>M2</v>
          </cell>
          <cell r="D2524">
            <v>49.83</v>
          </cell>
        </row>
        <row r="2525">
          <cell r="A2525" t="str">
            <v>06.077.999-0</v>
          </cell>
          <cell r="B2525" t="str">
            <v>FAMILIA 06.077</v>
          </cell>
          <cell r="C2525">
            <v>0</v>
          </cell>
          <cell r="D2525">
            <v>1795</v>
          </cell>
        </row>
        <row r="2526">
          <cell r="A2526" t="str">
            <v>06.081.010-0</v>
          </cell>
          <cell r="B2526" t="str">
            <v>DRENO DE TUBOS DE CONCR., S/ARMADURA, DIAM. DE 0,30M, PERFURADOS OU NAO, ASSENTADOS EM DRENOS DE PEDRA BRITADA</v>
          </cell>
          <cell r="C2526" t="str">
            <v>M</v>
          </cell>
          <cell r="D2526">
            <v>28.22</v>
          </cell>
        </row>
        <row r="2527">
          <cell r="A2527" t="str">
            <v>06.081.999-0</v>
          </cell>
          <cell r="B2527" t="str">
            <v>FAMILIA 06.081DRENO TUBO DE CONCRETO</v>
          </cell>
          <cell r="C2527">
            <v>0</v>
          </cell>
          <cell r="D2527">
            <v>1805</v>
          </cell>
        </row>
        <row r="2528">
          <cell r="A2528" t="str">
            <v>06.082.010-0</v>
          </cell>
          <cell r="B2528" t="str">
            <v>DRENO PROFUNDO EM TUBO PLAST. PERFURADO, DIAM. DE 2.1/2"</v>
          </cell>
          <cell r="C2528" t="str">
            <v>M</v>
          </cell>
          <cell r="D2528">
            <v>8.42</v>
          </cell>
        </row>
        <row r="2529">
          <cell r="A2529" t="str">
            <v>06.082.015-0</v>
          </cell>
          <cell r="B2529" t="str">
            <v>DRENO PROFUNDO EM TUBO PLAST. PERFURADO, DIAM. DE 3"</v>
          </cell>
          <cell r="C2529" t="str">
            <v>M</v>
          </cell>
          <cell r="D2529">
            <v>10.050000000000001</v>
          </cell>
        </row>
        <row r="2530">
          <cell r="A2530" t="str">
            <v>06.082.020-0</v>
          </cell>
          <cell r="B2530" t="str">
            <v>DRENO PROFUNDO EM TUBO PLAST. PERFURADO, DIAM. DE 4"</v>
          </cell>
          <cell r="C2530" t="str">
            <v>M</v>
          </cell>
          <cell r="D2530">
            <v>12.05</v>
          </cell>
        </row>
        <row r="2531">
          <cell r="A2531" t="str">
            <v>06.082.050-0</v>
          </cell>
          <cell r="B2531" t="str">
            <v>DRENO OU BARBACA EM TUBO DE PVC, DIAM. DE 2"</v>
          </cell>
          <cell r="C2531" t="str">
            <v>M</v>
          </cell>
          <cell r="D2531">
            <v>4.67</v>
          </cell>
        </row>
        <row r="2532">
          <cell r="A2532" t="str">
            <v>06.082.053-0</v>
          </cell>
          <cell r="B2532" t="str">
            <v>DRENO OU BARBACA EM TUBO DE PVC, DIAM. DE 3"</v>
          </cell>
          <cell r="C2532" t="str">
            <v>M</v>
          </cell>
          <cell r="D2532">
            <v>5.54</v>
          </cell>
        </row>
        <row r="2533">
          <cell r="A2533" t="str">
            <v>06.082.055-0</v>
          </cell>
          <cell r="B2533" t="str">
            <v>DRENO OU BARBACA EM TUBO DE PVC, DIAM. DE 4"</v>
          </cell>
          <cell r="C2533" t="str">
            <v>M</v>
          </cell>
          <cell r="D2533">
            <v>6.14</v>
          </cell>
        </row>
        <row r="2534">
          <cell r="A2534" t="str">
            <v>06.082.070-0</v>
          </cell>
          <cell r="B2534" t="str">
            <v>DRENO EM TUBO DE PVC, DIAM. DE 3", P/VIADUTOS</v>
          </cell>
          <cell r="C2534" t="str">
            <v>M</v>
          </cell>
          <cell r="D2534">
            <v>5.04</v>
          </cell>
        </row>
        <row r="2535">
          <cell r="A2535" t="str">
            <v>06.082.075-0</v>
          </cell>
          <cell r="B2535" t="str">
            <v>DRENO EM TUBO DE PVC, DIAM. DE 4", P/VIADUTOS</v>
          </cell>
          <cell r="C2535" t="str">
            <v>M</v>
          </cell>
          <cell r="D2535">
            <v>5.59</v>
          </cell>
        </row>
        <row r="2536">
          <cell r="A2536" t="str">
            <v>06.082.999-0</v>
          </cell>
          <cell r="B2536" t="str">
            <v>FAMILIA 06.082DRENO TUBO PVC</v>
          </cell>
          <cell r="C2536">
            <v>0</v>
          </cell>
          <cell r="D2536">
            <v>2215</v>
          </cell>
        </row>
        <row r="2537">
          <cell r="A2537" t="str">
            <v>06.084.005-0</v>
          </cell>
          <cell r="B2537" t="str">
            <v>FILTRO HORIZ. DE AREIA, EM BARRAGEM, OBEDECENDO GRANULOM. ESPECIFICA</v>
          </cell>
          <cell r="C2537" t="str">
            <v>M3</v>
          </cell>
          <cell r="D2537">
            <v>39.56</v>
          </cell>
        </row>
        <row r="2538">
          <cell r="A2538" t="str">
            <v>06.084.999-0</v>
          </cell>
          <cell r="B2538" t="str">
            <v>FAMILIA 06.084</v>
          </cell>
          <cell r="C2538">
            <v>0</v>
          </cell>
          <cell r="D2538">
            <v>1861</v>
          </cell>
        </row>
        <row r="2539">
          <cell r="A2539" t="str">
            <v>06.085.010-0</v>
          </cell>
          <cell r="B2539" t="str">
            <v>DRENO VERT. NO PARAMENTO INT. DE MURO DE ARRIMO, EM PRISMA DE 25 X 25CM DE SECAO, ADMIT. BARBACAS</v>
          </cell>
          <cell r="C2539" t="str">
            <v>M2</v>
          </cell>
          <cell r="D2539">
            <v>2.91</v>
          </cell>
        </row>
        <row r="2540">
          <cell r="A2540" t="str">
            <v>06.085.015-0</v>
          </cell>
          <cell r="B2540" t="str">
            <v>VALETA DRENANTE DE 0,50M DE LARG. E 0,70M DE PROF., PREENCHIDA ATE 0,30M C/PEDRA BRITADA</v>
          </cell>
          <cell r="C2540" t="str">
            <v>M</v>
          </cell>
          <cell r="D2540">
            <v>22.54</v>
          </cell>
        </row>
        <row r="2541">
          <cell r="A2541" t="str">
            <v>06.085.020-0</v>
          </cell>
          <cell r="B2541" t="str">
            <v>CAMADA VERT. DRENANTE FEITA C/PEDRA BRITADA</v>
          </cell>
          <cell r="C2541" t="str">
            <v>M3</v>
          </cell>
          <cell r="D2541">
            <v>42.71</v>
          </cell>
        </row>
        <row r="2542">
          <cell r="A2542" t="str">
            <v>06.085.025-0</v>
          </cell>
          <cell r="B2542" t="str">
            <v>CAMADA HORIZ. DE BRITA, EM BARRAGEM</v>
          </cell>
          <cell r="C2542" t="str">
            <v>M3</v>
          </cell>
          <cell r="D2542">
            <v>46.03</v>
          </cell>
        </row>
        <row r="2543">
          <cell r="A2543" t="str">
            <v>06.085.040-0</v>
          </cell>
          <cell r="B2543" t="str">
            <v>ENROCAMENTO C/PEDRA-DE-MAO JOGADA</v>
          </cell>
          <cell r="C2543" t="str">
            <v>M3</v>
          </cell>
          <cell r="D2543">
            <v>40.549999999999997</v>
          </cell>
        </row>
        <row r="2544">
          <cell r="A2544" t="str">
            <v>06.085.045-0</v>
          </cell>
          <cell r="B2544" t="str">
            <v>ENROCAMENTO C/PEDRA-DE-MAO ARRUMADA</v>
          </cell>
          <cell r="C2544" t="str">
            <v>M3</v>
          </cell>
          <cell r="D2544">
            <v>49.2</v>
          </cell>
        </row>
        <row r="2545">
          <cell r="A2545" t="str">
            <v>06.085.050-1</v>
          </cell>
          <cell r="B2545" t="str">
            <v>ENROCAMENTO C/PEDRA DE 50 A 200KG</v>
          </cell>
          <cell r="C2545" t="str">
            <v>M3</v>
          </cell>
          <cell r="D2545">
            <v>79.86</v>
          </cell>
        </row>
        <row r="2546">
          <cell r="A2546" t="str">
            <v>06.085.055-0</v>
          </cell>
          <cell r="B2546" t="str">
            <v>EXECUCAO DE CAMADA RIP-RAP, DE PEDRA ARRUMADA, DIAM. MAIOR OU IGUAL A 0,30M, EM TALUDE DE BARRAGEM</v>
          </cell>
          <cell r="C2546" t="str">
            <v>M3</v>
          </cell>
          <cell r="D2546">
            <v>46.3</v>
          </cell>
        </row>
        <row r="2547">
          <cell r="A2547" t="str">
            <v>06.085.058-0</v>
          </cell>
          <cell r="B2547" t="str">
            <v>BARRAGEM PROVISORIA OU ENSECADEIRA, P/DESVIO DE PEQUENOS CURSOS D'AGUA, C/SACO DE AREIA</v>
          </cell>
          <cell r="C2547" t="str">
            <v>M3</v>
          </cell>
          <cell r="D2547">
            <v>98.15</v>
          </cell>
        </row>
        <row r="2548">
          <cell r="A2548" t="str">
            <v>06.085.060-0</v>
          </cell>
          <cell r="B2548" t="str">
            <v>EMBASAMENTO P/BERCO DE TUBUL. DE ESGOTO SANIT., FEITO C/BRITA Nº3</v>
          </cell>
          <cell r="C2548" t="str">
            <v>M3</v>
          </cell>
          <cell r="D2548">
            <v>41.97</v>
          </cell>
        </row>
        <row r="2549">
          <cell r="A2549" t="str">
            <v>06.085.999-0</v>
          </cell>
          <cell r="B2549" t="str">
            <v>FAMILIA 06.085DRENO</v>
          </cell>
          <cell r="C2549">
            <v>0</v>
          </cell>
          <cell r="D2549">
            <v>1606</v>
          </cell>
        </row>
        <row r="2550">
          <cell r="A2550" t="str">
            <v>06.086.010-0</v>
          </cell>
          <cell r="B2550" t="str">
            <v>EMBASAMENTO P/TUBUL. DE ESGOTOS, EM CONCR. SIMPLES, C/TRANSP. HORIZ. E CONSID. PROF. DE VALAS ATE 3,00M</v>
          </cell>
          <cell r="C2550" t="str">
            <v>M3</v>
          </cell>
          <cell r="D2550">
            <v>164.21</v>
          </cell>
        </row>
        <row r="2551">
          <cell r="A2551" t="str">
            <v>06.086.999-0</v>
          </cell>
          <cell r="B2551" t="str">
            <v>FAMILIA 06.086EMBASAMENTO EM CONC. SIMPLES</v>
          </cell>
          <cell r="C2551">
            <v>0</v>
          </cell>
          <cell r="D2551">
            <v>1705</v>
          </cell>
        </row>
        <row r="2552">
          <cell r="A2552" t="str">
            <v>06.087.010-0</v>
          </cell>
          <cell r="B2552" t="str">
            <v>EMBASAMENTO P/TUBUL. DE ESGOTOS DE CONCR. ARMADO, C/TRANSP.HORIZ. E CONSID. PROF. DE VALAS ATE 3,00M</v>
          </cell>
          <cell r="C2552" t="str">
            <v>M3</v>
          </cell>
          <cell r="D2552">
            <v>367.89</v>
          </cell>
        </row>
        <row r="2553">
          <cell r="A2553" t="str">
            <v>06.087.999-0</v>
          </cell>
          <cell r="B2553" t="str">
            <v>FAMILIA 06.087EMBASAMENTO EM CONC. ARMADO</v>
          </cell>
          <cell r="C2553">
            <v>0</v>
          </cell>
          <cell r="D2553">
            <v>2117</v>
          </cell>
        </row>
        <row r="2554">
          <cell r="A2554" t="str">
            <v>06.088.010-0</v>
          </cell>
          <cell r="B2554" t="str">
            <v>EMBASAMENTO DE TUBUL., FEITO COM PO DE PEDRA</v>
          </cell>
          <cell r="C2554" t="str">
            <v>M3</v>
          </cell>
          <cell r="D2554">
            <v>45.03</v>
          </cell>
        </row>
        <row r="2555">
          <cell r="A2555" t="str">
            <v>06.088.999-0</v>
          </cell>
          <cell r="B2555" t="str">
            <v>FAMILIA 06.088REATERRO DE VALAS C/PO-DE-PEDRA</v>
          </cell>
          <cell r="C2555">
            <v>0</v>
          </cell>
          <cell r="D2555">
            <v>1785</v>
          </cell>
        </row>
        <row r="2556">
          <cell r="A2556" t="str">
            <v>06.090.010-0</v>
          </cell>
          <cell r="B2556" t="str">
            <v>PREPARO DE BERCO, EM TER. FIRME, P/TUBUL. DE 1,20M DE DIAM.,APOIADA NUM ARCO DE 90°</v>
          </cell>
          <cell r="C2556" t="str">
            <v>M</v>
          </cell>
          <cell r="D2556">
            <v>1.42</v>
          </cell>
        </row>
        <row r="2557">
          <cell r="A2557" t="str">
            <v>06.090.999-0</v>
          </cell>
          <cell r="B2557" t="str">
            <v>FAMILIA 06.090PREPARO DE BERCO P/TUBULACAO</v>
          </cell>
          <cell r="C2557">
            <v>0</v>
          </cell>
          <cell r="D2557">
            <v>2382</v>
          </cell>
        </row>
        <row r="2558">
          <cell r="A2558" t="str">
            <v>06.100.010-0</v>
          </cell>
          <cell r="B2558" t="str">
            <v>MANTA GEOTEXTIL, DE 100% POLIPROPILENO OU 100% POLIESTER, EMDRENOS SUBTER.</v>
          </cell>
          <cell r="C2558" t="str">
            <v>M2</v>
          </cell>
          <cell r="D2558">
            <v>3.69</v>
          </cell>
        </row>
        <row r="2559">
          <cell r="A2559" t="str">
            <v>06.100.011-0</v>
          </cell>
          <cell r="B2559" t="str">
            <v>MANTA GEOTEXTIL, DE 100% POLIPROPILENO OU 100% POLIESTER, EMGABIOES, DRENOS PROFUNDOS OU VALETAS</v>
          </cell>
          <cell r="C2559" t="str">
            <v>M2</v>
          </cell>
          <cell r="D2559">
            <v>5.38</v>
          </cell>
        </row>
        <row r="2560">
          <cell r="A2560" t="str">
            <v>06.100.012-0</v>
          </cell>
          <cell r="B2560" t="str">
            <v>MANTA GEOTEXTIL, DE 100% POLIPROPILENO OU 100% POLIESTER, EMENROCAMENTOS OU FILTROS DE TRANSICAO</v>
          </cell>
          <cell r="C2560" t="str">
            <v>M2</v>
          </cell>
          <cell r="D2560">
            <v>6.97</v>
          </cell>
        </row>
        <row r="2561">
          <cell r="A2561" t="str">
            <v>06.100.020-0</v>
          </cell>
          <cell r="B2561" t="str">
            <v>MANTA GEOTEXTIL, DE 100% POLIPROPILENO OU 100% POLIESTER, EMCAMADA VERT. FEITA C/PEDRA BRITADA</v>
          </cell>
          <cell r="C2561" t="str">
            <v>M2</v>
          </cell>
          <cell r="D2561">
            <v>5.59</v>
          </cell>
        </row>
        <row r="2562">
          <cell r="A2562" t="str">
            <v>06.100.030-0</v>
          </cell>
          <cell r="B2562" t="str">
            <v>MANTA GEOTEXTIL, DE 100% POLIPROPILENO OU 100% POLIESTER, EMPOCOS DE ALIVIO</v>
          </cell>
          <cell r="C2562" t="str">
            <v>M2</v>
          </cell>
          <cell r="D2562">
            <v>8.32</v>
          </cell>
        </row>
        <row r="2563">
          <cell r="A2563" t="str">
            <v>06.100.040-0</v>
          </cell>
          <cell r="B2563" t="str">
            <v>MANTA GEOTEXTIL, DE 100% POLIPROPILENO OU 100% POLIESTER, EMPRE-FILTRO DE POCO TUBULAR</v>
          </cell>
          <cell r="C2563" t="str">
            <v>M2</v>
          </cell>
          <cell r="D2563">
            <v>7.15</v>
          </cell>
        </row>
        <row r="2564">
          <cell r="A2564" t="str">
            <v>06.100.050-0</v>
          </cell>
          <cell r="B2564" t="str">
            <v>MANTA GEOTEXTIL, DE 100% POLIPROPILENO OU 100% POLIESTER, EMDRENO SUB-HORIZ.</v>
          </cell>
          <cell r="C2564" t="str">
            <v>M2</v>
          </cell>
          <cell r="D2564">
            <v>7.15</v>
          </cell>
        </row>
        <row r="2565">
          <cell r="A2565" t="str">
            <v>06.100.051-0</v>
          </cell>
          <cell r="B2565" t="str">
            <v>MANTA GEOTEXTIL, DE 100% POLIPROPILENO OU 100% POLIESTER, EMUMA CAMADA, SOBRE PAVIMENT. BETUM.</v>
          </cell>
          <cell r="C2565" t="str">
            <v>M2</v>
          </cell>
          <cell r="D2565">
            <v>3.81</v>
          </cell>
        </row>
        <row r="2566">
          <cell r="A2566" t="str">
            <v>06.100.999-0</v>
          </cell>
          <cell r="B2566" t="str">
            <v>FAMILIA 06.100MANTA BIDIM</v>
          </cell>
          <cell r="C2566">
            <v>0</v>
          </cell>
          <cell r="D2566">
            <v>747</v>
          </cell>
        </row>
        <row r="2567">
          <cell r="A2567" t="str">
            <v>06.101.001-0</v>
          </cell>
          <cell r="B2567" t="str">
            <v>COLCHAO DRENANTE, C/CAMADA DE 30CM DE PEDRA BRITADA N°3 E FILTRO DE TRANSICAO DE MANTA GEOTEXTIL, FORN. E COLOC.DOS MAT.</v>
          </cell>
          <cell r="C2567" t="str">
            <v>M2</v>
          </cell>
          <cell r="D2567">
            <v>19.34</v>
          </cell>
        </row>
        <row r="2568">
          <cell r="A2568" t="str">
            <v>06.101.999-0</v>
          </cell>
          <cell r="B2568" t="str">
            <v>FAMILIA 06.101COLCHAO DRENANTE</v>
          </cell>
          <cell r="C2568">
            <v>0</v>
          </cell>
          <cell r="D2568">
            <v>853</v>
          </cell>
        </row>
        <row r="2569">
          <cell r="A2569" t="str">
            <v>06.105.999-0</v>
          </cell>
          <cell r="B2569" t="str">
            <v>FAMILIA 06.105POCO SERV. P/ESCORAM. EM SERVICO CRAVACAO</v>
          </cell>
          <cell r="C2569">
            <v>0</v>
          </cell>
          <cell r="D2569">
            <v>2932</v>
          </cell>
        </row>
        <row r="2570">
          <cell r="A2570" t="str">
            <v>06.106.010-0</v>
          </cell>
          <cell r="B2570" t="str">
            <v>CRAVACAO HORIZ., A MACACO HIDR., DE TUBO DE CHAPA DE ACO, DIAM. DE 1,20 A 1,50M, P/EXEC. DE TUNEL P/TUBUL. SUBTER.</v>
          </cell>
          <cell r="C2570" t="str">
            <v>M</v>
          </cell>
          <cell r="D2570">
            <v>505.25</v>
          </cell>
        </row>
        <row r="2571">
          <cell r="A2571" t="str">
            <v>06.106.999-0</v>
          </cell>
          <cell r="B2571" t="str">
            <v>FAMILIA 06.106CRAVACAO HORIZONTAL</v>
          </cell>
          <cell r="C2571">
            <v>0</v>
          </cell>
          <cell r="D2571">
            <v>2443</v>
          </cell>
        </row>
        <row r="2572">
          <cell r="A2572" t="str">
            <v>06.107.999-0</v>
          </cell>
          <cell r="B2572" t="str">
            <v>FAMILIA 06.107TRANSP. P/SERVICO CRAVACAO HORIZONTAL</v>
          </cell>
          <cell r="C2572">
            <v>0</v>
          </cell>
          <cell r="D2572">
            <v>2165</v>
          </cell>
        </row>
        <row r="2573">
          <cell r="A2573" t="str">
            <v>06.108.005-0</v>
          </cell>
          <cell r="B2573" t="str">
            <v>CRAVACAO HORIZ. DE TUBO CAMISA DE CONCR. ARMADO, DIAM. DE 1,00M, A PARTIR DE POCO CRAVADO P/MACACO</v>
          </cell>
          <cell r="C2573" t="str">
            <v>M</v>
          </cell>
          <cell r="D2573">
            <v>563.41</v>
          </cell>
        </row>
        <row r="2574">
          <cell r="A2574" t="str">
            <v>06.108.006-0</v>
          </cell>
          <cell r="B2574" t="str">
            <v>CRAVACAO HORIZ. DE TUBO CAMISA DE CONCR. ARMADO, DIAM. DE 1,20M, A PARTIR DE POCO CRAVADO P/MACACO</v>
          </cell>
          <cell r="C2574" t="str">
            <v>M</v>
          </cell>
          <cell r="D2574">
            <v>676.09</v>
          </cell>
        </row>
        <row r="2575">
          <cell r="A2575" t="str">
            <v>06.108.007-0</v>
          </cell>
          <cell r="B2575" t="str">
            <v>CRAVACAO HORIZ. DE TUBO CAMISA DE CONCR. ARMADO, DIAM. DE 1,50M, A PARTIR DE POCO CRAVADO P/MACACO</v>
          </cell>
          <cell r="C2575" t="str">
            <v>M</v>
          </cell>
          <cell r="D2575">
            <v>845.12</v>
          </cell>
        </row>
        <row r="2576">
          <cell r="A2576" t="str">
            <v>06.108.008-0</v>
          </cell>
          <cell r="B2576" t="str">
            <v>CRAVACAO HORIZ. DE TUBO CAMISA DE CONCR. ARMADO, DIAM. DE 2,00M, A PARTIR DE POCO CRAVADO P/MACACO</v>
          </cell>
          <cell r="C2576" t="str">
            <v>M</v>
          </cell>
          <cell r="D2576">
            <v>1126.83</v>
          </cell>
        </row>
        <row r="2577">
          <cell r="A2577" t="str">
            <v>06.108.009-0</v>
          </cell>
          <cell r="B2577" t="str">
            <v>CRAVACAO HORIZ. DE TUBO CAMISA DE CONCR. ARMADO, DIAM. DE 2,50M, A PARTIR DE POCO CRAVADO P/MACACO</v>
          </cell>
          <cell r="C2577" t="str">
            <v>M</v>
          </cell>
          <cell r="D2577">
            <v>1408.53</v>
          </cell>
        </row>
        <row r="2578">
          <cell r="A2578" t="str">
            <v>06.108.999-0</v>
          </cell>
          <cell r="B2578" t="str">
            <v>FAMILIA 06.108CRAVACAO HORIZONTAL C/TUBO CAMISA CONC. ARM.</v>
          </cell>
          <cell r="C2578">
            <v>0</v>
          </cell>
          <cell r="D2578">
            <v>1896</v>
          </cell>
        </row>
        <row r="2579">
          <cell r="A2579" t="str">
            <v>06.110.001-0</v>
          </cell>
          <cell r="B2579" t="str">
            <v>ENCHIMENTO C/ARG. NO TRACO 1:4, ENTRE TUBO CAMISA DE TUNEISEM TRAVESSIAS SUBTER. E A TUBUL. ASSENTADA DENTRO DAQUELES</v>
          </cell>
          <cell r="C2579" t="str">
            <v>M3</v>
          </cell>
          <cell r="D2579">
            <v>417.82</v>
          </cell>
        </row>
        <row r="2580">
          <cell r="A2580" t="str">
            <v>06.110.999-0</v>
          </cell>
          <cell r="B2580" t="str">
            <v>FAMILIA 06.110ENCHIMENTO</v>
          </cell>
          <cell r="C2580">
            <v>0</v>
          </cell>
          <cell r="D2580">
            <v>2097</v>
          </cell>
        </row>
        <row r="2581">
          <cell r="A2581" t="str">
            <v>06.115.001-0</v>
          </cell>
          <cell r="B2581" t="str">
            <v>REVESTIMENTO DE TALUDE C/SOLO-CIM. (TEOR DE CIM. 7,5%, EM PESO)</v>
          </cell>
          <cell r="C2581" t="str">
            <v>M3</v>
          </cell>
          <cell r="D2581">
            <v>125.36</v>
          </cell>
        </row>
        <row r="2582">
          <cell r="A2582" t="str">
            <v>06.115.999-0</v>
          </cell>
          <cell r="B2582" t="str">
            <v>FAMILIA 06.115REVESTIMENTO TALUDE</v>
          </cell>
          <cell r="C2582">
            <v>0</v>
          </cell>
          <cell r="D2582">
            <v>2028</v>
          </cell>
        </row>
        <row r="2583">
          <cell r="A2583" t="str">
            <v>06.200.051-0</v>
          </cell>
          <cell r="B2583" t="str">
            <v>TUBO DE FºFº, DUCTIL, CLASSE K-9 (JUNTA ELASTICA), DIAM. DE75MM. FORN.</v>
          </cell>
          <cell r="C2583" t="str">
            <v>M</v>
          </cell>
          <cell r="D2583">
            <v>105.6</v>
          </cell>
        </row>
        <row r="2584">
          <cell r="A2584" t="str">
            <v>06.200.052-0</v>
          </cell>
          <cell r="B2584" t="str">
            <v>TUBO DE FºFº, DUCTIL, CLASSE K-9 (JUNTA ELASTICA), DIAM. DE100MM. FORN.</v>
          </cell>
          <cell r="C2584" t="str">
            <v>M</v>
          </cell>
          <cell r="D2584">
            <v>108.96</v>
          </cell>
        </row>
        <row r="2585">
          <cell r="A2585" t="str">
            <v>06.200.053-0</v>
          </cell>
          <cell r="B2585" t="str">
            <v>TUBO DE FºFº, DUCTIL, CLASSE K-9 (JUNTA ELASTICA), DIAM. DE150MM. FORN.</v>
          </cell>
          <cell r="C2585" t="str">
            <v>M</v>
          </cell>
          <cell r="D2585">
            <v>123.42</v>
          </cell>
        </row>
        <row r="2586">
          <cell r="A2586" t="str">
            <v>06.200.054-0</v>
          </cell>
          <cell r="B2586" t="str">
            <v>TUBO DE FºFº, DUCTIL, CLASSE K-9 (JUNTA ELASTICA), DIAM. DE200MM. FORN.</v>
          </cell>
          <cell r="C2586" t="str">
            <v>M</v>
          </cell>
          <cell r="D2586">
            <v>165.86</v>
          </cell>
        </row>
        <row r="2587">
          <cell r="A2587" t="str">
            <v>06.200.055-0</v>
          </cell>
          <cell r="B2587" t="str">
            <v>TUBO DE FºFº, DUCTIL, CLASSE K-9 (JUNTA ELASTICA), DIAM. DE250MM. FORN.</v>
          </cell>
          <cell r="C2587" t="str">
            <v>M</v>
          </cell>
          <cell r="D2587">
            <v>216.94</v>
          </cell>
        </row>
        <row r="2588">
          <cell r="A2588" t="str">
            <v>06.200.056-0</v>
          </cell>
          <cell r="B2588" t="str">
            <v>TUBO DE FºFº, DUCTIL, CLASSE K-9 (JUNTA ELASTICA), DIAM. DE300MM. FORN.</v>
          </cell>
          <cell r="C2588" t="str">
            <v>M</v>
          </cell>
          <cell r="D2588">
            <v>273.41000000000003</v>
          </cell>
        </row>
        <row r="2589">
          <cell r="A2589" t="str">
            <v>06.200.057-0</v>
          </cell>
          <cell r="B2589" t="str">
            <v>TUBO DE FºFº, DUCTIL, CLASSE K-9 (JUNTA ELASTICA), DIAM. DE350MM. FORN.</v>
          </cell>
          <cell r="C2589" t="str">
            <v>M</v>
          </cell>
          <cell r="D2589">
            <v>357.93</v>
          </cell>
        </row>
        <row r="2590">
          <cell r="A2590" t="str">
            <v>06.200.058-0</v>
          </cell>
          <cell r="B2590" t="str">
            <v>TUBO DE FºFº, DUCTIL, CLASSE K-9 (JUNTA ELASTICA), DIAM. DE400MM. FORN.</v>
          </cell>
          <cell r="C2590" t="str">
            <v>M</v>
          </cell>
          <cell r="D2590">
            <v>425.18</v>
          </cell>
        </row>
        <row r="2591">
          <cell r="A2591" t="str">
            <v>06.200.060-0</v>
          </cell>
          <cell r="B2591" t="str">
            <v>TUBO DE FºFº, DUCTIL, CLASSE K-9 (JUNTA ELASTICA), DIAM. DE500MM. FORN.</v>
          </cell>
          <cell r="C2591" t="str">
            <v>M</v>
          </cell>
          <cell r="D2591">
            <v>580.85</v>
          </cell>
        </row>
        <row r="2592">
          <cell r="A2592" t="str">
            <v>06.200.062-0</v>
          </cell>
          <cell r="B2592" t="str">
            <v>TUBO DE FºFº, DUCTIL, CLASSE K-9 (JUNTA ELASTICA), DIAM. DE600MM. FORN.</v>
          </cell>
          <cell r="C2592" t="str">
            <v>M</v>
          </cell>
          <cell r="D2592">
            <v>757.24</v>
          </cell>
        </row>
        <row r="2593">
          <cell r="A2593" t="str">
            <v>06.200.064-0</v>
          </cell>
          <cell r="B2593" t="str">
            <v>TUBO DE FºFº, DUCTIL, CLASSE K-9 (JUNTA ELASTICA), DIAM. DE700MM. FORN.</v>
          </cell>
          <cell r="C2593" t="str">
            <v>M</v>
          </cell>
          <cell r="D2593">
            <v>912.46</v>
          </cell>
        </row>
        <row r="2594">
          <cell r="A2594" t="str">
            <v>06.200.065-0</v>
          </cell>
          <cell r="B2594" t="str">
            <v>TUBO DE FºFº, DUCTIL, CLASSE K-9 (JUNTA ELASTICA), DIAM. DE800MM. FORN.</v>
          </cell>
          <cell r="C2594" t="str">
            <v>M</v>
          </cell>
          <cell r="D2594">
            <v>1119.8800000000001</v>
          </cell>
        </row>
        <row r="2595">
          <cell r="A2595" t="str">
            <v>06.200.066-0</v>
          </cell>
          <cell r="B2595" t="str">
            <v>TUBO DE FºFº, DUCTIL, CLASSE K-9 (JUNTA ELASTICA), DIAM. DE900MM. FORN.</v>
          </cell>
          <cell r="C2595" t="str">
            <v>M</v>
          </cell>
          <cell r="D2595">
            <v>1345.76</v>
          </cell>
        </row>
        <row r="2596">
          <cell r="A2596" t="str">
            <v>06.200.067-0</v>
          </cell>
          <cell r="B2596" t="str">
            <v>TUBO DE FºFº, DUCTIL, CLASSE K-9 (JUNTA ELASTICA), DIAM. DE1000MM. FORN.</v>
          </cell>
          <cell r="C2596" t="str">
            <v>M</v>
          </cell>
          <cell r="D2596">
            <v>1591.12</v>
          </cell>
        </row>
        <row r="2597">
          <cell r="A2597" t="str">
            <v>06.200.068-0</v>
          </cell>
          <cell r="B2597" t="str">
            <v>TUBO DE FºFº, DUCTIL, CLASSE K-9 (JUNTA ELASTICA), DIAM. DE1200MM. FORN.</v>
          </cell>
          <cell r="C2597" t="str">
            <v>M</v>
          </cell>
          <cell r="D2597">
            <v>2144.23</v>
          </cell>
        </row>
        <row r="2598">
          <cell r="A2598" t="str">
            <v>06.200.071-0</v>
          </cell>
          <cell r="B2598" t="str">
            <v>TUBO DE FºFº, DUCTIL, CLASSE K-7 (JUNTA ELASTICA), DIAM. DE150MM. FORN.</v>
          </cell>
          <cell r="C2598" t="str">
            <v>M</v>
          </cell>
          <cell r="D2598">
            <v>112.27</v>
          </cell>
        </row>
        <row r="2599">
          <cell r="A2599" t="str">
            <v>06.200.072-0</v>
          </cell>
          <cell r="B2599" t="str">
            <v>TUBO DE FºFº, DUCTIL, CLASSE K-7 (JUNTA ELASTICA), DIAM. DE200MM. FORN.</v>
          </cell>
          <cell r="C2599" t="str">
            <v>M</v>
          </cell>
          <cell r="D2599">
            <v>142.15</v>
          </cell>
        </row>
        <row r="2600">
          <cell r="A2600" t="str">
            <v>06.200.073-0</v>
          </cell>
          <cell r="B2600" t="str">
            <v>TUBO DE FºFº, DUCTIL, CLASSE K-7 (JUNTA ELASTICA), DIAM. DE250MM. FORN.</v>
          </cell>
          <cell r="C2600" t="str">
            <v>M</v>
          </cell>
          <cell r="D2600">
            <v>182.56</v>
          </cell>
        </row>
        <row r="2601">
          <cell r="A2601" t="str">
            <v>06.200.074-0</v>
          </cell>
          <cell r="B2601" t="str">
            <v>TUBO DE FºFº, DUCTIL, CLASSE K-7 (JUNTA ELASTICA), DIAM. DE300MM. FORN.</v>
          </cell>
          <cell r="C2601" t="str">
            <v>M</v>
          </cell>
          <cell r="D2601">
            <v>225.27</v>
          </cell>
        </row>
        <row r="2602">
          <cell r="A2602" t="str">
            <v>06.200.075-0</v>
          </cell>
          <cell r="B2602" t="str">
            <v>TUBO DE FºFº, DUCTIL, CLASSE K-7 (JUNTA ELASTICA), DIAM. DE350MM. FORN.</v>
          </cell>
          <cell r="C2602" t="str">
            <v>M</v>
          </cell>
          <cell r="D2602">
            <v>293.29000000000002</v>
          </cell>
        </row>
        <row r="2603">
          <cell r="A2603" t="str">
            <v>06.200.076-0</v>
          </cell>
          <cell r="B2603" t="str">
            <v>TUBO DE FºFº, DUCTIL, CLASSE K-7 (JUNTA ELASTICA), DIAM. DE400MM. FORN.</v>
          </cell>
          <cell r="C2603" t="str">
            <v>M</v>
          </cell>
          <cell r="D2603">
            <v>351.85</v>
          </cell>
        </row>
        <row r="2604">
          <cell r="A2604" t="str">
            <v>06.200.078-0</v>
          </cell>
          <cell r="B2604" t="str">
            <v>TUBO DE FºFº, DUCTIL, CLASSE K-7 (JUNTA ELASTICA), DIAM. DE500MM. FORN.</v>
          </cell>
          <cell r="C2604" t="str">
            <v>M</v>
          </cell>
          <cell r="D2604">
            <v>477.98</v>
          </cell>
        </row>
        <row r="2605">
          <cell r="A2605" t="str">
            <v>06.200.080-0</v>
          </cell>
          <cell r="B2605" t="str">
            <v>TUBO DE FºFº, DUCTIL, CLASSE K-7 (JUNTA ELASTICA), DIAM. DE600MM. FORN.</v>
          </cell>
          <cell r="C2605" t="str">
            <v>M</v>
          </cell>
          <cell r="D2605">
            <v>620.82000000000005</v>
          </cell>
        </row>
        <row r="2606">
          <cell r="A2606" t="str">
            <v>06.200.081-0</v>
          </cell>
          <cell r="B2606" t="str">
            <v>TUBO DE FºFº, DUCTIL, CLASSE K-7 (JUNTA ELASTICA), DIAM. DE700MM. FORN.</v>
          </cell>
          <cell r="C2606" t="str">
            <v>M</v>
          </cell>
          <cell r="D2606">
            <v>749.94</v>
          </cell>
        </row>
        <row r="2607">
          <cell r="A2607" t="str">
            <v>06.200.083-0</v>
          </cell>
          <cell r="B2607" t="str">
            <v>TUBO DE FºFº, DUCTIL, CLASSE K-7 (JUNTA ELASTICA), DIAM. DE800MM. FORN.</v>
          </cell>
          <cell r="C2607" t="str">
            <v>M</v>
          </cell>
          <cell r="D2607">
            <v>918.41</v>
          </cell>
        </row>
        <row r="2608">
          <cell r="A2608" t="str">
            <v>06.200.084-0</v>
          </cell>
          <cell r="B2608" t="str">
            <v>TUBO DE FºFº, DUCTIL, CLASSE K-7 (JUNTA ELASTICA), DIAM. DE900MM. FORN.</v>
          </cell>
          <cell r="C2608" t="str">
            <v>M</v>
          </cell>
          <cell r="D2608">
            <v>1102.17</v>
          </cell>
        </row>
        <row r="2609">
          <cell r="A2609" t="str">
            <v>06.200.085-0</v>
          </cell>
          <cell r="B2609" t="str">
            <v>TUBO DE FºFº, DUCTIL, CLASSE K-7 (JUNTA ELASTICA), DIAM. DE1000MM. FORN.</v>
          </cell>
          <cell r="C2609" t="str">
            <v>M</v>
          </cell>
          <cell r="D2609">
            <v>1301.7</v>
          </cell>
        </row>
        <row r="2610">
          <cell r="A2610" t="str">
            <v>06.200.086-0</v>
          </cell>
          <cell r="B2610" t="str">
            <v>TUBO DE FºFº, DUCTIL, CLASSE K-7 (JUNTA ELASTICA), DIAM. DE1200MM. FORN.</v>
          </cell>
          <cell r="C2610" t="str">
            <v>M</v>
          </cell>
          <cell r="D2610">
            <v>1750.49</v>
          </cell>
        </row>
        <row r="2611">
          <cell r="A2611" t="str">
            <v>06.200.999-0</v>
          </cell>
          <cell r="B2611" t="str">
            <v>FAMILIA 06.200INDICE TUBO F.F.</v>
          </cell>
          <cell r="C2611">
            <v>0</v>
          </cell>
          <cell r="D2611">
            <v>2185</v>
          </cell>
        </row>
        <row r="2612">
          <cell r="A2612" t="str">
            <v>06.201.999-0</v>
          </cell>
          <cell r="B2612" t="str">
            <v>FAMILIA 06.201</v>
          </cell>
          <cell r="C2612">
            <v>0</v>
          </cell>
          <cell r="D2612">
            <v>1222</v>
          </cell>
        </row>
        <row r="2613">
          <cell r="A2613" t="str">
            <v>06.205.999-0</v>
          </cell>
          <cell r="B2613" t="str">
            <v>FAMILIA 06.201</v>
          </cell>
          <cell r="C2613">
            <v>0</v>
          </cell>
          <cell r="D2613">
            <v>123</v>
          </cell>
        </row>
        <row r="2614">
          <cell r="A2614" t="str">
            <v>06.210.012-0</v>
          </cell>
          <cell r="B2614" t="str">
            <v>CURVA DE 45° DE FºFº, DUCTIL, C/BOLSAS DE JUNTA ELASTICA, DIAM. DE 150MM. FORN.</v>
          </cell>
          <cell r="C2614" t="str">
            <v>UN</v>
          </cell>
          <cell r="D2614">
            <v>131.72999999999999</v>
          </cell>
        </row>
        <row r="2615">
          <cell r="A2615" t="str">
            <v>06.210.999-0</v>
          </cell>
          <cell r="B2615" t="str">
            <v>INDICE DA FAMILIA</v>
          </cell>
          <cell r="C2615">
            <v>0</v>
          </cell>
          <cell r="D2615">
            <v>1678</v>
          </cell>
        </row>
        <row r="2616">
          <cell r="A2616" t="str">
            <v>06.212.999-0</v>
          </cell>
          <cell r="B2616" t="str">
            <v>INDICE DA FAMILIA</v>
          </cell>
          <cell r="C2616">
            <v>0</v>
          </cell>
          <cell r="D2616">
            <v>1478</v>
          </cell>
        </row>
        <row r="2617">
          <cell r="A2617" t="str">
            <v>06.215.260-0</v>
          </cell>
          <cell r="B2617" t="str">
            <v>REGISTRO DE GAVETA EM FºFº, DUCTIL, C/FLANGES PN-10, CABECOTE E BY-PASS, DIAM. DE 400MM</v>
          </cell>
          <cell r="C2617" t="str">
            <v>UN</v>
          </cell>
          <cell r="D2617">
            <v>11752.03</v>
          </cell>
        </row>
        <row r="2618">
          <cell r="A2618" t="str">
            <v>06.215.265-0</v>
          </cell>
          <cell r="B2618" t="str">
            <v>REGISTRO DE GAVETA EM FºFº, DUCTIL, SERIE METRICA CHATA, FLANGES PN-10, REDUTOR DE ENGRENAGENS E BY-PASS, DIAM. DE 600MM</v>
          </cell>
          <cell r="C2618" t="str">
            <v>UN</v>
          </cell>
          <cell r="D2618">
            <v>28046.23</v>
          </cell>
        </row>
        <row r="2619">
          <cell r="A2619" t="str">
            <v>06.215.270-0</v>
          </cell>
          <cell r="B2619" t="str">
            <v>VALVULA DE BORBOLETA EM FºFº, DUCTIL, FLANGES PN-10, SERIE AWWA, REDUTOR DE ENGRENAGENS E VOLANTE, DIAM. DE 300MM</v>
          </cell>
          <cell r="C2619" t="str">
            <v>UN</v>
          </cell>
          <cell r="D2619">
            <v>11732.54</v>
          </cell>
        </row>
        <row r="2620">
          <cell r="A2620" t="str">
            <v>06.215.271-0</v>
          </cell>
          <cell r="B2620" t="str">
            <v>VALVULA DE BORBOLETA EM FºFº, DUCTIL, FLANGES PN-10, SERIE AWWA, REDUTOR DE ENGRENAGENS E VOLANTE, DIAM. DE 600MM</v>
          </cell>
          <cell r="C2620" t="str">
            <v>UN</v>
          </cell>
          <cell r="D2620">
            <v>19009.93</v>
          </cell>
        </row>
        <row r="2621">
          <cell r="A2621" t="str">
            <v>06.215.275-0</v>
          </cell>
          <cell r="B2621" t="str">
            <v>VALVULA DE BORBOLETA EM FºFº, DUCTIL, TIPO WAFER, PN-10, C/MECANISMO DE REDUCAO E VOLANTE, DIAM. DE 300MM</v>
          </cell>
          <cell r="C2621" t="str">
            <v>UN</v>
          </cell>
          <cell r="D2621">
            <v>11732.54</v>
          </cell>
        </row>
        <row r="2622">
          <cell r="A2622" t="str">
            <v>06.215.276-0</v>
          </cell>
          <cell r="B2622" t="str">
            <v>VALVULA DE BORBOLETA EM FºFº, DUCTIL, TIPO WAFER, PN-10, C/MECANISMO DE REDUCAO E VOLANTE, DIAM. DE 600MM</v>
          </cell>
          <cell r="C2622" t="str">
            <v>UN</v>
          </cell>
          <cell r="D2622">
            <v>19009.93</v>
          </cell>
        </row>
        <row r="2623">
          <cell r="A2623" t="str">
            <v>06.215.280-0</v>
          </cell>
          <cell r="B2623" t="str">
            <v>HIDRANTE DE COLUNA SIMPLES, DE FºFº, DUCTIL, DIAM. DE 100MM</v>
          </cell>
          <cell r="C2623" t="str">
            <v>UN</v>
          </cell>
          <cell r="D2623">
            <v>1000</v>
          </cell>
        </row>
        <row r="2624">
          <cell r="A2624" t="str">
            <v>06.215.285-0</v>
          </cell>
          <cell r="B2624" t="str">
            <v>VENTOSA DE TRIPLICE FUNCAO, DE FºFº, DUCTIL, C/FLANGE PN-10,DIAM. DE 200MM</v>
          </cell>
          <cell r="C2624" t="str">
            <v>UN</v>
          </cell>
          <cell r="D2624">
            <v>3212.14</v>
          </cell>
        </row>
        <row r="2625">
          <cell r="A2625" t="str">
            <v>06.215.286-0</v>
          </cell>
          <cell r="B2625" t="str">
            <v>VENTOSA SIMPLES DE FºFº, DUCTIL, C/ROSCA, DIAM. DE 50MM</v>
          </cell>
          <cell r="C2625" t="str">
            <v>UN</v>
          </cell>
          <cell r="D2625">
            <v>245.31</v>
          </cell>
        </row>
        <row r="2626">
          <cell r="A2626" t="str">
            <v>06.215.295-0</v>
          </cell>
          <cell r="B2626" t="str">
            <v>PEDESTAL DE SUSPENSAO SIMPLES, DE FºFº, DUCTIL, C/CHUMBADORES, P/COMPORTAS QUADRADAS OU CIRC., DE 300MM</v>
          </cell>
          <cell r="C2626" t="str">
            <v>UN</v>
          </cell>
          <cell r="D2626">
            <v>4754.5</v>
          </cell>
        </row>
        <row r="2627">
          <cell r="A2627" t="str">
            <v>06.215.999-0</v>
          </cell>
          <cell r="B2627" t="str">
            <v>INDICE DA FAMILIA</v>
          </cell>
          <cell r="C2627">
            <v>0</v>
          </cell>
          <cell r="D2627">
            <v>2495</v>
          </cell>
        </row>
        <row r="2628">
          <cell r="A2628" t="str">
            <v>06.250.001-0</v>
          </cell>
          <cell r="B2628" t="str">
            <v>TUBO DE CONCR. ARMADO, CLASSE A-2, JUNTA ELASTICA, P/ESGOTOSANIT., DIAM. DE 400MM. FORN.</v>
          </cell>
          <cell r="C2628" t="str">
            <v>M</v>
          </cell>
          <cell r="D2628">
            <v>88</v>
          </cell>
        </row>
        <row r="2629">
          <cell r="A2629" t="str">
            <v>06.250.002-0</v>
          </cell>
          <cell r="B2629" t="str">
            <v>TUBO DE CONCR. ARMADO, CLASSE A-2, JUNTA ELASTICA, P/ESGOTOSANIT., DIAM. DE 500MM. FORN.</v>
          </cell>
          <cell r="C2629" t="str">
            <v>M</v>
          </cell>
          <cell r="D2629">
            <v>104</v>
          </cell>
        </row>
        <row r="2630">
          <cell r="A2630" t="str">
            <v>06.250.003-0</v>
          </cell>
          <cell r="B2630" t="str">
            <v>TUBO DE CONCR. ARMADO, CLASSE A-2, JUNTA ELASTICA, P/ESGOTOSANIT., DIAM. DE 600MM. FORN.</v>
          </cell>
          <cell r="C2630" t="str">
            <v>M</v>
          </cell>
          <cell r="D2630">
            <v>126</v>
          </cell>
        </row>
        <row r="2631">
          <cell r="A2631" t="str">
            <v>06.250.004-0</v>
          </cell>
          <cell r="B2631" t="str">
            <v>TUBO DE CONCR. ARMADO, CLASSE A-2, JUNTA ELASTICA, P/ESGOTOSANIT., DIAM. DE 700MM. FORN.</v>
          </cell>
          <cell r="C2631" t="str">
            <v>M</v>
          </cell>
          <cell r="D2631">
            <v>155</v>
          </cell>
        </row>
        <row r="2632">
          <cell r="A2632" t="str">
            <v>06.250.005-0</v>
          </cell>
          <cell r="B2632" t="str">
            <v>TUBO DE CONCR. ARMADO, CLASSE A-2, JUNTA ELASTICA, P/ESGOTOSANIT., DIAM. DE 800MM. FORN.</v>
          </cell>
          <cell r="C2632" t="str">
            <v>M</v>
          </cell>
          <cell r="D2632">
            <v>212</v>
          </cell>
        </row>
        <row r="2633">
          <cell r="A2633" t="str">
            <v>06.250.006-0</v>
          </cell>
          <cell r="B2633" t="str">
            <v>TUBO DE CONCR. ARMADO, CLASSE A-2, JUNTA ELASTICA, P/ESGOTOSANIT., DIAM. DE 900MM. FORN.</v>
          </cell>
          <cell r="C2633" t="str">
            <v>M</v>
          </cell>
          <cell r="D2633">
            <v>282</v>
          </cell>
        </row>
        <row r="2634">
          <cell r="A2634" t="str">
            <v>06.250.007-0</v>
          </cell>
          <cell r="B2634" t="str">
            <v>TUBO DE CONCR. ARMADO, CLASSE A-2, JUNTA ELASTICA, P/ESGOTOSANIT., DIAM. DE 1000MM. FORN.</v>
          </cell>
          <cell r="C2634" t="str">
            <v>M</v>
          </cell>
          <cell r="D2634">
            <v>299</v>
          </cell>
        </row>
        <row r="2635">
          <cell r="A2635" t="str">
            <v>06.250.008-0</v>
          </cell>
          <cell r="B2635" t="str">
            <v>TUBO DE CONCR. ARMADO, CLASSE A-2, JUNTA ELASTICA, P/ESGOTOSANIT., DIAM. DE 1200MM. FORN.</v>
          </cell>
          <cell r="C2635" t="str">
            <v>M</v>
          </cell>
          <cell r="D2635">
            <v>369</v>
          </cell>
        </row>
        <row r="2636">
          <cell r="A2636" t="str">
            <v>06.250.009-0</v>
          </cell>
          <cell r="B2636" t="str">
            <v>TUBO DE CONCR. ARMADO, CLASSE A-2, JUNTA ELASTICA, P/ESGOTOSANIT., DIAM. DE 1500MM. FORN.</v>
          </cell>
          <cell r="C2636" t="str">
            <v>M</v>
          </cell>
          <cell r="D2636">
            <v>590</v>
          </cell>
        </row>
        <row r="2637">
          <cell r="A2637" t="str">
            <v>06.250.999-0</v>
          </cell>
          <cell r="B2637" t="str">
            <v>FAMILIA 06.250INDICE TUBO CONC. ARM.</v>
          </cell>
          <cell r="C2637">
            <v>0</v>
          </cell>
          <cell r="D2637">
            <v>1539</v>
          </cell>
        </row>
        <row r="2638">
          <cell r="A2638" t="str">
            <v>06.251.001-0</v>
          </cell>
          <cell r="B2638" t="str">
            <v>TUBO DE CONCR. ARMADO, CLASSE CA-1, P/AGUAS PLUVIAIS, DIAM.DE 400MM, JUNTA DE ARG. FORN.</v>
          </cell>
          <cell r="C2638" t="str">
            <v>M</v>
          </cell>
          <cell r="D2638">
            <v>28.69</v>
          </cell>
        </row>
        <row r="2639">
          <cell r="A2639" t="str">
            <v>06.251.002-0</v>
          </cell>
          <cell r="B2639" t="str">
            <v>TUBO DE CONCR. ARMADO, CLASSE CA-1, P/AGUAS PLUVIAIS, DIAM.DE 500MM, JUNTA DE ARG. FORN.</v>
          </cell>
          <cell r="C2639" t="str">
            <v>M</v>
          </cell>
          <cell r="D2639">
            <v>39.14</v>
          </cell>
        </row>
        <row r="2640">
          <cell r="A2640" t="str">
            <v>06.251.003-0</v>
          </cell>
          <cell r="B2640" t="str">
            <v>TUBO DE CONCR. ARMADO, CLASSE CA-1, P/AGUAS PLUVIAIS, DIAM.DE 600MM, JUNTA DE ARG. FORN.</v>
          </cell>
          <cell r="C2640" t="str">
            <v>M</v>
          </cell>
          <cell r="D2640">
            <v>48</v>
          </cell>
        </row>
        <row r="2641">
          <cell r="A2641" t="str">
            <v>06.251.004-0</v>
          </cell>
          <cell r="B2641" t="str">
            <v>TUBO DE CONCR. ARMADO, CLASSE CA-1, P/AGUAS PLUVIAIS, DIAM.DE 700MM, JUNTA DE ARG. FORN.</v>
          </cell>
          <cell r="C2641" t="str">
            <v>M</v>
          </cell>
          <cell r="D2641">
            <v>73.06</v>
          </cell>
        </row>
        <row r="2642">
          <cell r="A2642" t="str">
            <v>06.251.005-0</v>
          </cell>
          <cell r="B2642" t="str">
            <v>TUBO DE CONCR. ARMADO, CLASSE CA-1, P/AGUAS PLUVIAIS, DIAM.DE 800MM, JUNTA DE ARG. FORN.</v>
          </cell>
          <cell r="C2642" t="str">
            <v>M</v>
          </cell>
          <cell r="D2642">
            <v>85</v>
          </cell>
        </row>
        <row r="2643">
          <cell r="A2643" t="str">
            <v>06.251.006-0</v>
          </cell>
          <cell r="B2643" t="str">
            <v>TUBO DE CONCR. ARMADO, CLASSE CA-1, P/AGUAS PLUVIAIS, DIAM.DE 900MM, JUNTA DE ARG. FORN.</v>
          </cell>
          <cell r="C2643" t="str">
            <v>M</v>
          </cell>
          <cell r="D2643">
            <v>108.21</v>
          </cell>
        </row>
        <row r="2644">
          <cell r="A2644" t="str">
            <v>06.251.007-0</v>
          </cell>
          <cell r="B2644" t="str">
            <v>TUBO DE CONCR. ARMADO, CLASSE CA-1, P/AGUAS PLUVIAIS, DIAM.DE 1000MM, JUNTA DE ARG. FORN.</v>
          </cell>
          <cell r="C2644" t="str">
            <v>M</v>
          </cell>
          <cell r="D2644">
            <v>132.05000000000001</v>
          </cell>
        </row>
        <row r="2645">
          <cell r="A2645" t="str">
            <v>06.251.008-0</v>
          </cell>
          <cell r="B2645" t="str">
            <v>TUBO DE CONCR. ARMADO, CLASSE CA-1, P/AGUAS PLUVIAIS, DIAM.DE 1200MM, JUNTA DE ARG. FORN.</v>
          </cell>
          <cell r="C2645" t="str">
            <v>M</v>
          </cell>
          <cell r="D2645">
            <v>180</v>
          </cell>
        </row>
        <row r="2646">
          <cell r="A2646" t="str">
            <v>06.251.009-0</v>
          </cell>
          <cell r="B2646" t="str">
            <v>TUBO DE CONCR. ARMADO, CLASSE CA-1, P/AGUAS PLUVIAIS, DIAM.DE 1500MM, JUNTA DE ARG. FORN.</v>
          </cell>
          <cell r="C2646" t="str">
            <v>M</v>
          </cell>
          <cell r="D2646">
            <v>299</v>
          </cell>
        </row>
        <row r="2647">
          <cell r="A2647" t="str">
            <v>06.251.010-0</v>
          </cell>
          <cell r="B2647" t="str">
            <v>TUBO DE CONCR. ARMADO, CLASSE CA-2, P/AGUAS PLUVIAIS, DIAM.DE 400MM, JUNTA DE ARG. FORN.</v>
          </cell>
          <cell r="C2647" t="str">
            <v>M</v>
          </cell>
          <cell r="D2647">
            <v>37.14</v>
          </cell>
        </row>
        <row r="2648">
          <cell r="A2648" t="str">
            <v>06.251.011-0</v>
          </cell>
          <cell r="B2648" t="str">
            <v>TUBO DE CONCR. ARMADO, CLASSE CA-2, P/AGUAS PLUVIAIS, DIAM.DE 500MM, JUNTA DE ARG. FORN.</v>
          </cell>
          <cell r="C2648" t="str">
            <v>M</v>
          </cell>
          <cell r="D2648">
            <v>59</v>
          </cell>
        </row>
        <row r="2649">
          <cell r="A2649" t="str">
            <v>06.251.012-0</v>
          </cell>
          <cell r="B2649" t="str">
            <v>TUBO DE CONCR. ARMADO, CLASSE CA-2, P/AGUAS PLUVIAIS, DIAM.DE 600MM, JUNTA DE ARG. FORN.</v>
          </cell>
          <cell r="C2649" t="str">
            <v>M</v>
          </cell>
          <cell r="D2649">
            <v>68.42</v>
          </cell>
        </row>
        <row r="2650">
          <cell r="A2650" t="str">
            <v>06.251.013-0</v>
          </cell>
          <cell r="B2650" t="str">
            <v>TUBO DE CONCR. ARMADO, CLASSE CA-2, P/AGUAS PLUVIAIS, DIAM.DE 700MM, JUNTA DE ARG. FORN.</v>
          </cell>
          <cell r="C2650" t="str">
            <v>M</v>
          </cell>
          <cell r="D2650">
            <v>90</v>
          </cell>
        </row>
        <row r="2651">
          <cell r="A2651" t="str">
            <v>06.251.014-0</v>
          </cell>
          <cell r="B2651" t="str">
            <v>TUBO DE CONCR. ARMADO, CLASSE CA-2, P/AGUAS PLUVIAIS, DIAM.DE 800MM, JUNTA DE ARG. FORN.</v>
          </cell>
          <cell r="C2651" t="str">
            <v>M</v>
          </cell>
          <cell r="D2651">
            <v>112.41</v>
          </cell>
        </row>
        <row r="2652">
          <cell r="A2652" t="str">
            <v>06.251.015-0</v>
          </cell>
          <cell r="B2652" t="str">
            <v>TUBO DE CONCR. ARMADO, CLASSE CA-2, P/AGUAS PLUVIAIS, DIAM.DE 900MM, JUNTA DE ARG. FORN.</v>
          </cell>
          <cell r="C2652" t="str">
            <v>M</v>
          </cell>
          <cell r="D2652">
            <v>139</v>
          </cell>
        </row>
        <row r="2653">
          <cell r="A2653" t="str">
            <v>06.251.016-0</v>
          </cell>
          <cell r="B2653" t="str">
            <v>TUBO DE CONCR. ARMADO, CLASSE CA-2, P/AGUAS PLUVIAIS, DIAM.DE 1000MM, JUNTA DE ARG. FORN.</v>
          </cell>
          <cell r="C2653" t="str">
            <v>M</v>
          </cell>
          <cell r="D2653">
            <v>169</v>
          </cell>
        </row>
        <row r="2654">
          <cell r="A2654" t="str">
            <v>06.251.017-0</v>
          </cell>
          <cell r="B2654" t="str">
            <v>TUBO DE CONCR. ARMADO, CLASSE CA-2, P/AGUAS PLUVIAIS, DIAM.DE 1200MM, JUNTA DE ARG. FORN.</v>
          </cell>
          <cell r="C2654" t="str">
            <v>M</v>
          </cell>
          <cell r="D2654">
            <v>232.37</v>
          </cell>
        </row>
        <row r="2655">
          <cell r="A2655" t="str">
            <v>06.251.018-0</v>
          </cell>
          <cell r="B2655" t="str">
            <v>TUBO DE CONCR. ARMADO, CLASSE CA-2, P/AGUAS PLUVIAIS, DIAM.DE 1500MM, JUNTA DE ARG. FORN.</v>
          </cell>
          <cell r="C2655" t="str">
            <v>M</v>
          </cell>
          <cell r="D2655">
            <v>350</v>
          </cell>
        </row>
        <row r="2656">
          <cell r="A2656" t="str">
            <v>06.251.019-0</v>
          </cell>
          <cell r="B2656" t="str">
            <v>TUBO DE CONCR. ARMADO, CLASSE CA-3, P/AGUAS PLUVIAIS, DIAM.DE 400MM, JUNTA DE ARG. FORN.</v>
          </cell>
          <cell r="C2656" t="str">
            <v>M</v>
          </cell>
          <cell r="D2656">
            <v>62</v>
          </cell>
        </row>
        <row r="2657">
          <cell r="A2657" t="str">
            <v>06.251.020-0</v>
          </cell>
          <cell r="B2657" t="str">
            <v>TUBO DE CONCR. ARMADO, CLASSE CA-3, P/AGUAS PLUVIAIS, DIAM.DE 500MM, JUNTA DE ARG. FORN.</v>
          </cell>
          <cell r="C2657" t="str">
            <v>M</v>
          </cell>
          <cell r="D2657">
            <v>80</v>
          </cell>
        </row>
        <row r="2658">
          <cell r="A2658" t="str">
            <v>06.251.021-0</v>
          </cell>
          <cell r="B2658" t="str">
            <v>TUBO DE CONCR. ARMADO, CLASSE CA-3, P/AGUAS PLUVIAIS, DIAM.DE 600MM, JUNTA DE ARG. FORN.</v>
          </cell>
          <cell r="C2658" t="str">
            <v>M</v>
          </cell>
          <cell r="D2658">
            <v>96</v>
          </cell>
        </row>
        <row r="2659">
          <cell r="A2659" t="str">
            <v>06.251.022-0</v>
          </cell>
          <cell r="B2659" t="str">
            <v>TUBO DE CONCR. ARMADO, CLASSE CA-3, P/AGUAS PLUVIAIS, DIAM.DE 700MM, JUNTA DE ARG. FORN.</v>
          </cell>
          <cell r="C2659" t="str">
            <v>M</v>
          </cell>
          <cell r="D2659">
            <v>106.55</v>
          </cell>
        </row>
        <row r="2660">
          <cell r="A2660" t="str">
            <v>06.251.023-0</v>
          </cell>
          <cell r="B2660" t="str">
            <v>TUBO DE CONCR. ARMADO, CLASSE CA-3, P/AGUAS PLUVIAIS, DIAM.DE 800MM, JUNTA DE ARG. FORN.</v>
          </cell>
          <cell r="C2660" t="str">
            <v>M</v>
          </cell>
          <cell r="D2660">
            <v>123.16</v>
          </cell>
        </row>
        <row r="2661">
          <cell r="A2661" t="str">
            <v>06.251.024-0</v>
          </cell>
          <cell r="B2661" t="str">
            <v>TUBO DE CONCR. ARMADO, CLASSE CA-3, P/AGUAS PLUVIAIS, DIAM.DE 900MM, JUNTA DE ARG. FORN.</v>
          </cell>
          <cell r="C2661" t="str">
            <v>M</v>
          </cell>
          <cell r="D2661">
            <v>189</v>
          </cell>
        </row>
        <row r="2662">
          <cell r="A2662" t="str">
            <v>06.251.025-0</v>
          </cell>
          <cell r="B2662" t="str">
            <v>TUBO DE CONCR. ARMADO, CLASSE CA-3, P/AGUAS PLUVIAIS, DIAM.DE 1000MM, JUNTA DE ARG. FORN.</v>
          </cell>
          <cell r="C2662" t="str">
            <v>M</v>
          </cell>
          <cell r="D2662">
            <v>220</v>
          </cell>
        </row>
        <row r="2663">
          <cell r="A2663" t="str">
            <v>06.251.026-0</v>
          </cell>
          <cell r="B2663" t="str">
            <v>TUBO DE CONCR. ARMADO, CLASSE CA-3, P/AGUAS PLUVIAIS, DIAM.DE 1200MM, JUNTA DE ARG. FORN.</v>
          </cell>
          <cell r="C2663" t="str">
            <v>M</v>
          </cell>
          <cell r="D2663">
            <v>299</v>
          </cell>
        </row>
        <row r="2664">
          <cell r="A2664" t="str">
            <v>06.251.027-0</v>
          </cell>
          <cell r="B2664" t="str">
            <v>TUBO DE CONCR. ARMADO, CLASSE CA-3, P/AGUAS PLUVIAIS, DIAM.DE 1500MM, JUNTA DE ARG. FORN.</v>
          </cell>
          <cell r="C2664" t="str">
            <v>M</v>
          </cell>
          <cell r="D2664">
            <v>420</v>
          </cell>
        </row>
        <row r="2665">
          <cell r="A2665" t="str">
            <v>06.251.999-0</v>
          </cell>
          <cell r="B2665" t="str">
            <v>FAMILIA 06.251</v>
          </cell>
          <cell r="C2665">
            <v>0</v>
          </cell>
          <cell r="D2665">
            <v>2113</v>
          </cell>
        </row>
        <row r="2666">
          <cell r="A2666" t="str">
            <v>06.270.001-0</v>
          </cell>
          <cell r="B2666" t="str">
            <v>TUBO PVC-PBA, CLASSE 15, P/ADUCAO E DISTRIB. DE AGUA, DIAM.NOMINAL 50MM</v>
          </cell>
          <cell r="C2666" t="str">
            <v>M</v>
          </cell>
          <cell r="D2666">
            <v>4.2</v>
          </cell>
        </row>
        <row r="2667">
          <cell r="A2667" t="str">
            <v>06.270.002-0</v>
          </cell>
          <cell r="B2667" t="str">
            <v>TUBO PVC-PBA, CLASSE 15, P/ADUCAO E DISTRIB. DE AGUA, DIAM.NOMINAL 75MM</v>
          </cell>
          <cell r="C2667" t="str">
            <v>M</v>
          </cell>
          <cell r="D2667">
            <v>8.52</v>
          </cell>
        </row>
        <row r="2668">
          <cell r="A2668" t="str">
            <v>06.270.003-0</v>
          </cell>
          <cell r="B2668" t="str">
            <v>TUBO PVC-PBA, CLASSE 15, P/ADUCAO E DISTRIB. DE AGUA, DIAM.NOMINAL 100MM</v>
          </cell>
          <cell r="C2668" t="str">
            <v>M</v>
          </cell>
          <cell r="D2668">
            <v>14.11</v>
          </cell>
        </row>
        <row r="2669">
          <cell r="A2669" t="str">
            <v>06.270.005-0</v>
          </cell>
          <cell r="B2669" t="str">
            <v>TUBO PVC-PBA, CLASSE 15, P/ADUCAO E DISTRIB. DE AGUA, DIAM.NOMINAL 180MM</v>
          </cell>
          <cell r="C2669" t="str">
            <v>M</v>
          </cell>
          <cell r="D2669">
            <v>60.14</v>
          </cell>
        </row>
        <row r="2670">
          <cell r="A2670" t="str">
            <v>06.270.020-0</v>
          </cell>
          <cell r="B2670" t="str">
            <v>TUBO PVC-PBA, CLASSE 20, P/ADUCAO E DISTRIB. DE AGUA, DIAM.NOMINAL 50MM</v>
          </cell>
          <cell r="C2670" t="str">
            <v>M</v>
          </cell>
          <cell r="D2670">
            <v>5.34</v>
          </cell>
        </row>
        <row r="2671">
          <cell r="A2671" t="str">
            <v>06.270.021-0</v>
          </cell>
          <cell r="B2671" t="str">
            <v>TUBO PVC-PBA, CLASSE 20, P/ADUCAO E DISTRIB. DE AGUA, DIAM.NOMINAL 75MM</v>
          </cell>
          <cell r="C2671" t="str">
            <v>M</v>
          </cell>
          <cell r="D2671">
            <v>10.74</v>
          </cell>
        </row>
        <row r="2672">
          <cell r="A2672" t="str">
            <v>06.270.022-0</v>
          </cell>
          <cell r="B2672" t="str">
            <v>TUBO PVC-PBA, CLASSE 20, P/ADUCAO E DISTRIB. DE AGUA, DIAM.NOMINAL 100MM</v>
          </cell>
          <cell r="C2672" t="str">
            <v>M</v>
          </cell>
          <cell r="D2672">
            <v>17.7</v>
          </cell>
        </row>
        <row r="2673">
          <cell r="A2673" t="str">
            <v>06.270.999-0</v>
          </cell>
          <cell r="B2673" t="str">
            <v>FAMILIA 06.270INDICE TUBO DE PVC</v>
          </cell>
          <cell r="C2673">
            <v>0</v>
          </cell>
          <cell r="D2673">
            <v>1274</v>
          </cell>
        </row>
        <row r="2674">
          <cell r="A2674" t="str">
            <v>06.271.010-0</v>
          </cell>
          <cell r="B2674" t="str">
            <v>TUBO PVC-DEFOFO, P/ADUCAO E DISTRIB. DE AGUA, DIAM. NOMINAL100MM</v>
          </cell>
          <cell r="C2674" t="str">
            <v>M</v>
          </cell>
          <cell r="D2674">
            <v>12.29</v>
          </cell>
        </row>
        <row r="2675">
          <cell r="A2675" t="str">
            <v>06.271.011-0</v>
          </cell>
          <cell r="B2675" t="str">
            <v>TUBO PVC-DEFOFO, P/ADUCAO E DISTRIB. DE AGUA, DIAM. NOMINA150MM</v>
          </cell>
          <cell r="C2675" t="str">
            <v>M</v>
          </cell>
          <cell r="D2675">
            <v>24.99</v>
          </cell>
        </row>
        <row r="2676">
          <cell r="A2676" t="str">
            <v>06.271.012-0</v>
          </cell>
          <cell r="B2676" t="str">
            <v>TUBO PVC-DEFOFO, P/ADUCAO E DISTRIB. DE AGUA, DIAM. NOMINAL200MM</v>
          </cell>
          <cell r="C2676" t="str">
            <v>M</v>
          </cell>
          <cell r="D2676">
            <v>42.5</v>
          </cell>
        </row>
        <row r="2677">
          <cell r="A2677" t="str">
            <v>06.271.013-0</v>
          </cell>
          <cell r="B2677" t="str">
            <v>TUBO PVC-DEFOFO, P/ADUCAO E DISTRIB. DE AGUA, DIAM. NOMINAL250MM</v>
          </cell>
          <cell r="C2677" t="str">
            <v>M</v>
          </cell>
          <cell r="D2677">
            <v>65.16</v>
          </cell>
        </row>
        <row r="2678">
          <cell r="A2678" t="str">
            <v>06.271.014-0</v>
          </cell>
          <cell r="B2678" t="str">
            <v>TUBO PVC-DEFOFO, P/ADUCAO E DISTRIB. DE AGUA, DIAM. NOMINAL300MM</v>
          </cell>
          <cell r="C2678" t="str">
            <v>M</v>
          </cell>
          <cell r="D2678">
            <v>92.24</v>
          </cell>
        </row>
        <row r="2679">
          <cell r="A2679" t="str">
            <v>06.271.050-0</v>
          </cell>
          <cell r="B2679" t="str">
            <v>TUBO DE PVC RIGIDO RQ, P/AGUA FRIA, DIAM. DE 1/2"</v>
          </cell>
          <cell r="C2679" t="str">
            <v>M</v>
          </cell>
          <cell r="D2679">
            <v>1.22</v>
          </cell>
        </row>
        <row r="2680">
          <cell r="A2680" t="str">
            <v>06.271.051-0</v>
          </cell>
          <cell r="B2680" t="str">
            <v>TUBO DE PVC RIGIDO RQ, P/AGUA FRIA, DIAM. DE 3/4"</v>
          </cell>
          <cell r="C2680" t="str">
            <v>M</v>
          </cell>
          <cell r="D2680">
            <v>1.65</v>
          </cell>
        </row>
        <row r="2681">
          <cell r="A2681" t="str">
            <v>06.271.052-0</v>
          </cell>
          <cell r="B2681" t="str">
            <v>TUBO DE PVC RIGIDO RQ, P/AGUA FRIA, DIAM. DE 1"</v>
          </cell>
          <cell r="C2681" t="str">
            <v>M</v>
          </cell>
          <cell r="D2681">
            <v>3.23</v>
          </cell>
        </row>
        <row r="2682">
          <cell r="A2682" t="str">
            <v>06.271.053-0</v>
          </cell>
          <cell r="B2682" t="str">
            <v>TUBO DE PVC RIGIDO RQ, P/AGUA FRIA, DIAM. DE 1.1/2"</v>
          </cell>
          <cell r="C2682" t="str">
            <v>M</v>
          </cell>
          <cell r="D2682">
            <v>5.51</v>
          </cell>
        </row>
        <row r="2683">
          <cell r="A2683" t="str">
            <v>06.271.054-0</v>
          </cell>
          <cell r="B2683" t="str">
            <v>TUBO DE PVC RIGIDO RQ, P/AGUA FRIA, DIAM. DE 2"</v>
          </cell>
          <cell r="C2683" t="str">
            <v>M</v>
          </cell>
          <cell r="D2683">
            <v>8.83</v>
          </cell>
        </row>
        <row r="2684">
          <cell r="A2684" t="str">
            <v>06.271.055-0</v>
          </cell>
          <cell r="B2684" t="str">
            <v>TUBO DE PVC RIGIDO RQ, P/AGUA FRIA, DIAM. DE 3"</v>
          </cell>
          <cell r="C2684" t="str">
            <v>M</v>
          </cell>
          <cell r="D2684">
            <v>20.67</v>
          </cell>
        </row>
        <row r="2685">
          <cell r="A2685" t="str">
            <v>06.271.056-0</v>
          </cell>
          <cell r="B2685" t="str">
            <v>TUBO DE PVC RIGIDO RQ, P/AGUA FRIA, DIAM. DE 4"</v>
          </cell>
          <cell r="C2685" t="str">
            <v>M</v>
          </cell>
          <cell r="D2685">
            <v>24.41</v>
          </cell>
        </row>
        <row r="2686">
          <cell r="A2686" t="str">
            <v>06.271.060-0</v>
          </cell>
          <cell r="B2686" t="str">
            <v>TUBO DE PVC RIGIDO SD, P/AGUA FRIA, DIAM. DE 20MM</v>
          </cell>
          <cell r="C2686" t="str">
            <v>M</v>
          </cell>
          <cell r="D2686">
            <v>0.71</v>
          </cell>
        </row>
        <row r="2687">
          <cell r="A2687" t="str">
            <v>06.271.061-0</v>
          </cell>
          <cell r="B2687" t="str">
            <v>TUBO DE PVC RIGIDO SD, P/AGUA FRIA, DIAM. DE 25MM</v>
          </cell>
          <cell r="C2687" t="str">
            <v>M</v>
          </cell>
          <cell r="D2687">
            <v>0.95</v>
          </cell>
        </row>
        <row r="2688">
          <cell r="A2688" t="str">
            <v>06.271.062-0</v>
          </cell>
          <cell r="B2688" t="str">
            <v>TUBO DE PVC RIGIDO SD, P/AGUA FRIA, DIAM. DE 32MM</v>
          </cell>
          <cell r="C2688" t="str">
            <v>M</v>
          </cell>
          <cell r="D2688">
            <v>2.14</v>
          </cell>
        </row>
        <row r="2689">
          <cell r="A2689" t="str">
            <v>06.271.063-0</v>
          </cell>
          <cell r="B2689" t="str">
            <v>TUBO DE PVC RIGIDO SD, P/AGUA FRIA, DIAM. DE 40MM</v>
          </cell>
          <cell r="C2689" t="str">
            <v>M</v>
          </cell>
          <cell r="D2689">
            <v>2.96</v>
          </cell>
        </row>
        <row r="2690">
          <cell r="A2690" t="str">
            <v>06.271.064-0</v>
          </cell>
          <cell r="B2690" t="str">
            <v>TUBO DE PVC RIGIDO SD, P/AGUA FRIA, DIAM. DE 50MM</v>
          </cell>
          <cell r="C2690" t="str">
            <v>M</v>
          </cell>
          <cell r="D2690">
            <v>3.66</v>
          </cell>
        </row>
        <row r="2691">
          <cell r="A2691" t="str">
            <v>06.271.065-0</v>
          </cell>
          <cell r="B2691" t="str">
            <v>TUBO DE PVC RIGIDO SD, P/AGUA FRIA, DIAM. DE 60MM</v>
          </cell>
          <cell r="C2691" t="str">
            <v>M</v>
          </cell>
          <cell r="D2691">
            <v>5.9</v>
          </cell>
        </row>
        <row r="2692">
          <cell r="A2692" t="str">
            <v>06.271.066-0</v>
          </cell>
          <cell r="B2692" t="str">
            <v>TUBO DE PVC RIGIDO SD, P/AGUA FRIA, DIAM. DE 75MM</v>
          </cell>
          <cell r="C2692" t="str">
            <v>M</v>
          </cell>
          <cell r="D2692">
            <v>9.01</v>
          </cell>
        </row>
        <row r="2693">
          <cell r="A2693" t="str">
            <v>06.271.067-0</v>
          </cell>
          <cell r="B2693" t="str">
            <v>TUBO DE PVC RIGIDO SD, P/AGUA FRIA, DIAM. DE 85MM</v>
          </cell>
          <cell r="C2693" t="str">
            <v>M</v>
          </cell>
          <cell r="D2693">
            <v>11.48</v>
          </cell>
        </row>
        <row r="2694">
          <cell r="A2694" t="str">
            <v>06.271.068-0</v>
          </cell>
          <cell r="B2694" t="str">
            <v>TUBO DE PVC RIGIDO SD, P/AGUA FRIA, DIAM. DE 110MM</v>
          </cell>
          <cell r="C2694" t="str">
            <v>M</v>
          </cell>
          <cell r="D2694">
            <v>18.78</v>
          </cell>
        </row>
        <row r="2695">
          <cell r="A2695" t="str">
            <v>06.271.999-0</v>
          </cell>
          <cell r="B2695" t="str">
            <v>FAMILIA 06.271</v>
          </cell>
          <cell r="C2695">
            <v>0</v>
          </cell>
          <cell r="D2695">
            <v>1506</v>
          </cell>
        </row>
        <row r="2696">
          <cell r="A2696" t="str">
            <v>06.272.002-0</v>
          </cell>
          <cell r="B2696" t="str">
            <v>TUBO PVC P/ESGOTO SANIT., DIAM. NOMINAL 100MM</v>
          </cell>
          <cell r="C2696" t="str">
            <v>M</v>
          </cell>
          <cell r="D2696">
            <v>6.19</v>
          </cell>
        </row>
        <row r="2697">
          <cell r="A2697" t="str">
            <v>06.272.003-0</v>
          </cell>
          <cell r="B2697" t="str">
            <v>TUBO PVC P/ESGOTO SANIT., DIAM. NOMINAL 150MM</v>
          </cell>
          <cell r="C2697" t="str">
            <v>M</v>
          </cell>
          <cell r="D2697">
            <v>12.83</v>
          </cell>
        </row>
        <row r="2698">
          <cell r="A2698" t="str">
            <v>06.272.004-0</v>
          </cell>
          <cell r="B2698" t="str">
            <v>TUBO PVC P/ESGOTO SANIT., DIAM. NOMINAL 200MM</v>
          </cell>
          <cell r="C2698" t="str">
            <v>M</v>
          </cell>
          <cell r="D2698">
            <v>20.21</v>
          </cell>
        </row>
        <row r="2699">
          <cell r="A2699" t="str">
            <v>06.272.005-0</v>
          </cell>
          <cell r="B2699" t="str">
            <v>TUBO PVC P/ESGOTO SANIT., DIAM. NOMINAL 250MM</v>
          </cell>
          <cell r="C2699" t="str">
            <v>M</v>
          </cell>
          <cell r="D2699">
            <v>34.159999999999997</v>
          </cell>
        </row>
        <row r="2700">
          <cell r="A2700" t="str">
            <v>06.272.006-0</v>
          </cell>
          <cell r="B2700" t="str">
            <v>TUBO PVC P/ESGOTO SANIT., DIAM. NOMINAL 300MM</v>
          </cell>
          <cell r="C2700" t="str">
            <v>M</v>
          </cell>
          <cell r="D2700">
            <v>55.24</v>
          </cell>
        </row>
        <row r="2701">
          <cell r="A2701" t="str">
            <v>06.272.999-0</v>
          </cell>
          <cell r="B2701" t="str">
            <v>FAMILIA 06.272</v>
          </cell>
          <cell r="C2701">
            <v>0</v>
          </cell>
          <cell r="D2701">
            <v>1544</v>
          </cell>
        </row>
        <row r="2702">
          <cell r="A2702" t="str">
            <v>06.273.999-0</v>
          </cell>
          <cell r="B2702" t="str">
            <v>FAMILIA 06.272</v>
          </cell>
          <cell r="C2702">
            <v>0</v>
          </cell>
          <cell r="D2702">
            <v>2169</v>
          </cell>
        </row>
        <row r="2703">
          <cell r="A2703" t="str">
            <v>06.275.001-0</v>
          </cell>
          <cell r="B2703" t="str">
            <v>CURVA DE 45° DE PVC-PBA, C/BOLSAS DE JUNTA ELASTICA, DIAM. NOMINAL 50MM</v>
          </cell>
          <cell r="C2703" t="str">
            <v>UN</v>
          </cell>
          <cell r="D2703">
            <v>6.53</v>
          </cell>
        </row>
        <row r="2704">
          <cell r="A2704" t="str">
            <v>06.275.002-0</v>
          </cell>
          <cell r="B2704" t="str">
            <v>CURVA DE 45° DE PVC-PBA, C/BOLSAS DE JUNTA ELASTICA, DIAM. NOMINAL 75MM</v>
          </cell>
          <cell r="C2704" t="str">
            <v>UN</v>
          </cell>
          <cell r="D2704">
            <v>17.059999999999999</v>
          </cell>
        </row>
        <row r="2705">
          <cell r="A2705" t="str">
            <v>06.275.003-0</v>
          </cell>
          <cell r="B2705" t="str">
            <v>CURVA DE 45° DE PVC-PBA, C/BOLSAS DE JUNTA ELASTICA, DIAM. NOMINAL 100MM</v>
          </cell>
          <cell r="C2705" t="str">
            <v>UN</v>
          </cell>
          <cell r="D2705">
            <v>30.39</v>
          </cell>
        </row>
        <row r="2706">
          <cell r="A2706" t="str">
            <v>06.275.011-0</v>
          </cell>
          <cell r="B2706" t="str">
            <v>REDUCAO DE PVC-PBA, C/PONTA E BOLSA DE JUNTA ELASTICA, DIAM.NOMINAL 75 X 50MM</v>
          </cell>
          <cell r="C2706" t="str">
            <v>UN</v>
          </cell>
          <cell r="D2706">
            <v>4.0599999999999996</v>
          </cell>
        </row>
        <row r="2707">
          <cell r="A2707" t="str">
            <v>06.275.012-0</v>
          </cell>
          <cell r="B2707" t="str">
            <v>REDUCAO DE PVC-PBA, C/PONTA E BOLSA DE JUNTA ELASTICA, DIAM.NOMINAL 100 X 75MM</v>
          </cell>
          <cell r="C2707" t="str">
            <v>UN</v>
          </cell>
          <cell r="D2707">
            <v>8.82</v>
          </cell>
        </row>
        <row r="2708">
          <cell r="A2708" t="str">
            <v>06.275.020-0</v>
          </cell>
          <cell r="B2708" t="str">
            <v>TE DE PVC-PBA, C/TRES BOLSAS DE JUNTA ELASTICA, DIAM. NOMINAL 50MM</v>
          </cell>
          <cell r="C2708" t="str">
            <v>UN</v>
          </cell>
          <cell r="D2708">
            <v>4.53</v>
          </cell>
        </row>
        <row r="2709">
          <cell r="A2709" t="str">
            <v>06.275.021-0</v>
          </cell>
          <cell r="B2709" t="str">
            <v>TE DE PVC-PBA, C/TRES BOLSAS DE JUNTA ELASTICA, DIAM. NOMINAL 75MM</v>
          </cell>
          <cell r="C2709" t="str">
            <v>UN</v>
          </cell>
          <cell r="D2709">
            <v>11.06</v>
          </cell>
        </row>
        <row r="2710">
          <cell r="A2710" t="str">
            <v>06.275.022-0</v>
          </cell>
          <cell r="B2710" t="str">
            <v>TE DE PVC-PBA, C/TRES BOLSAS DE JUNTA ELASTICA, DIAM. NOMINAL 100MM</v>
          </cell>
          <cell r="C2710" t="str">
            <v>UN</v>
          </cell>
          <cell r="D2710">
            <v>21.37</v>
          </cell>
        </row>
        <row r="2711">
          <cell r="A2711" t="str">
            <v>06.275.999-0</v>
          </cell>
          <cell r="B2711" t="str">
            <v>INDICE DA FAMILIA</v>
          </cell>
          <cell r="C2711">
            <v>0</v>
          </cell>
          <cell r="D2711">
            <v>2234</v>
          </cell>
        </row>
        <row r="2712">
          <cell r="A2712" t="str">
            <v>06.300.001-0</v>
          </cell>
          <cell r="B2712" t="str">
            <v>TUBO CERAM., P/JUNTA NAO ELASTICA, P/ESGOTO SANIT., DIAM. DE100MM. FORN.</v>
          </cell>
          <cell r="C2712" t="str">
            <v>M</v>
          </cell>
          <cell r="D2712">
            <v>5.35</v>
          </cell>
        </row>
        <row r="2713">
          <cell r="A2713" t="str">
            <v>06.300.002-0</v>
          </cell>
          <cell r="B2713" t="str">
            <v>TUBO CERAM., P/JUNTA NAO ELASTICA, P/ESGOTO SANIT., DIAM. DE150MM. FORN.</v>
          </cell>
          <cell r="C2713" t="str">
            <v>M</v>
          </cell>
          <cell r="D2713">
            <v>7.76</v>
          </cell>
        </row>
        <row r="2714">
          <cell r="A2714" t="str">
            <v>06.300.003-0</v>
          </cell>
          <cell r="B2714" t="str">
            <v>TUBO CERAM., P/JUNTA NAO ELASTICA, P/ESGOTO SANIT., DIAM. DE200MM. FORN.</v>
          </cell>
          <cell r="C2714" t="str">
            <v>M</v>
          </cell>
          <cell r="D2714">
            <v>13.2</v>
          </cell>
        </row>
        <row r="2715">
          <cell r="A2715" t="str">
            <v>06.300.004-0</v>
          </cell>
          <cell r="B2715" t="str">
            <v>TUBO CERAM., P/JUNTA NAO ELASTICA, P/ESGOTO SANIT., DIAM. DE250MM. FORN.</v>
          </cell>
          <cell r="C2715" t="str">
            <v>M</v>
          </cell>
          <cell r="D2715">
            <v>23.64</v>
          </cell>
        </row>
        <row r="2716">
          <cell r="A2716" t="str">
            <v>06.300.005-0</v>
          </cell>
          <cell r="B2716" t="str">
            <v>TUBO CERAM., P/JUNTA NAO ELASTICA, P/ESGOTO SANIT., DIAM. DE300MM. FORN.</v>
          </cell>
          <cell r="C2716" t="str">
            <v>M</v>
          </cell>
          <cell r="D2716">
            <v>32.340000000000003</v>
          </cell>
        </row>
        <row r="2717">
          <cell r="A2717" t="str">
            <v>06.300.999-0</v>
          </cell>
          <cell r="B2717" t="str">
            <v>FAMILIA 06.300</v>
          </cell>
          <cell r="C2717">
            <v>0</v>
          </cell>
          <cell r="D2717">
            <v>2086</v>
          </cell>
        </row>
        <row r="2718">
          <cell r="A2718" t="str">
            <v>06.400.001-0</v>
          </cell>
          <cell r="B2718" t="str">
            <v>MONTAGEM DE CONJ. MOTOR-BOMBA ATE 5CV</v>
          </cell>
          <cell r="C2718" t="str">
            <v>UN</v>
          </cell>
          <cell r="D2718">
            <v>105.37</v>
          </cell>
        </row>
        <row r="2719">
          <cell r="A2719" t="str">
            <v>06.400.002-0</v>
          </cell>
          <cell r="B2719" t="str">
            <v>MONTAGEM DE CONJ. MOTOR-BOMBA DE 5,1 A 15CV</v>
          </cell>
          <cell r="C2719" t="str">
            <v>UN</v>
          </cell>
          <cell r="D2719">
            <v>117.51</v>
          </cell>
        </row>
        <row r="2720">
          <cell r="A2720" t="str">
            <v>06.400.003-0</v>
          </cell>
          <cell r="B2720" t="str">
            <v>MONTAGEM DE CONJ. MOTOR-BOMBA DE 15,1 A 40CV</v>
          </cell>
          <cell r="C2720" t="str">
            <v>UN</v>
          </cell>
          <cell r="D2720">
            <v>440.71</v>
          </cell>
        </row>
        <row r="2721">
          <cell r="A2721" t="str">
            <v>06.400.004-0</v>
          </cell>
          <cell r="B2721" t="str">
            <v>MONTAGEM DE CONJ. MOTOR-BOMBA DE 40,1 A 100CV</v>
          </cell>
          <cell r="C2721" t="str">
            <v>UN</v>
          </cell>
          <cell r="D2721">
            <v>522.86</v>
          </cell>
        </row>
        <row r="2722">
          <cell r="A2722" t="str">
            <v>06.400.005-0</v>
          </cell>
          <cell r="B2722" t="str">
            <v>MONTAGEM DE CONJ. MOTOR-BOMBA DE 100,1 A 400CV</v>
          </cell>
          <cell r="C2722" t="str">
            <v>UN</v>
          </cell>
          <cell r="D2722">
            <v>558.62</v>
          </cell>
        </row>
        <row r="2723">
          <cell r="A2723" t="str">
            <v>06.400.006-0</v>
          </cell>
          <cell r="B2723" t="str">
            <v>MONTAGEM DE CONJ. MOTOR-BOMBA DE 400,1 A 1000CV</v>
          </cell>
          <cell r="C2723" t="str">
            <v>UN</v>
          </cell>
          <cell r="D2723">
            <v>576.01</v>
          </cell>
        </row>
        <row r="2724">
          <cell r="A2724" t="str">
            <v>06.400.010-0</v>
          </cell>
          <cell r="B2724" t="str">
            <v>MONTAGEM DE PAINEL DE PARTIDA P/CONJ. ATE 5CV</v>
          </cell>
          <cell r="C2724" t="str">
            <v>UN</v>
          </cell>
          <cell r="D2724">
            <v>41.12</v>
          </cell>
        </row>
        <row r="2725">
          <cell r="A2725" t="str">
            <v>06.400.011-0</v>
          </cell>
          <cell r="B2725" t="str">
            <v>MONTAGEM DE PAINEL DE PARTIDA P/CONJ. DE 5,1 A 15CV</v>
          </cell>
          <cell r="C2725" t="str">
            <v>UN</v>
          </cell>
          <cell r="D2725">
            <v>49.28</v>
          </cell>
        </row>
        <row r="2726">
          <cell r="A2726" t="str">
            <v>06.400.012-0</v>
          </cell>
          <cell r="B2726" t="str">
            <v>MONTAGEM DE PAINEL DE PARTIDA P/CONJ. DE 15,1 A 40CV</v>
          </cell>
          <cell r="C2726" t="str">
            <v>UN</v>
          </cell>
          <cell r="D2726">
            <v>168.39</v>
          </cell>
        </row>
        <row r="2727">
          <cell r="A2727" t="str">
            <v>06.400.013-0</v>
          </cell>
          <cell r="B2727" t="str">
            <v>MONTAGEM DE PAINEL DE PARTIDA P/CONJ. DE 40,1 A 100CV</v>
          </cell>
          <cell r="C2727" t="str">
            <v>UN</v>
          </cell>
          <cell r="D2727">
            <v>203.33</v>
          </cell>
        </row>
        <row r="2728">
          <cell r="A2728" t="str">
            <v>06.400.014-0</v>
          </cell>
          <cell r="B2728" t="str">
            <v>MONTAGEM DE PAINEL DE PARTIDA P/CONJ. DE 100,1 A 400CV</v>
          </cell>
          <cell r="C2728" t="str">
            <v>UN</v>
          </cell>
          <cell r="D2728">
            <v>218.49</v>
          </cell>
        </row>
        <row r="2729">
          <cell r="A2729" t="str">
            <v>06.400.015-0</v>
          </cell>
          <cell r="B2729" t="str">
            <v>MONTAGEM DE PAINEL DE PARTIDA P/CONJ. DE 400,1 A 1000CV</v>
          </cell>
          <cell r="C2729" t="str">
            <v>UN</v>
          </cell>
          <cell r="D2729">
            <v>225.88</v>
          </cell>
        </row>
        <row r="2730">
          <cell r="A2730" t="str">
            <v>06.400.020-0</v>
          </cell>
          <cell r="B2730" t="str">
            <v>MONTAGEM DE CONJ. DE RECALQUE DE AGUA SUBTER. (PADRAO CEDAE)</v>
          </cell>
          <cell r="C2730" t="str">
            <v>UN</v>
          </cell>
          <cell r="D2730">
            <v>337.63</v>
          </cell>
        </row>
        <row r="2731">
          <cell r="A2731" t="str">
            <v>06.400.999-0</v>
          </cell>
          <cell r="B2731" t="str">
            <v>INDICE DA FAMILIA</v>
          </cell>
          <cell r="C2731">
            <v>0</v>
          </cell>
          <cell r="D2731">
            <v>1429</v>
          </cell>
        </row>
        <row r="2732">
          <cell r="A2732" t="str">
            <v>06.500.010-0</v>
          </cell>
          <cell r="B2732" t="str">
            <v>CARVAO ANTRACITOSO P/TRAT. DE AGUA C/ T.E. 0,9 A 1MM - C.U.1,7MM</v>
          </cell>
          <cell r="C2732" t="str">
            <v>M3</v>
          </cell>
          <cell r="D2732">
            <v>930</v>
          </cell>
        </row>
        <row r="2733">
          <cell r="A2733" t="str">
            <v>06.500.999-0</v>
          </cell>
          <cell r="B2733" t="str">
            <v>INDICE DA FAMILIA</v>
          </cell>
          <cell r="C2733">
            <v>0</v>
          </cell>
          <cell r="D2733">
            <v>948</v>
          </cell>
        </row>
        <row r="2734">
          <cell r="A2734" t="str">
            <v>06.501.010-0</v>
          </cell>
          <cell r="B2734" t="str">
            <v>AREIA P/LEITO FILTRANTE, C/GRANULOM. 12 A 40 (1,68 A 0,42MM)</v>
          </cell>
          <cell r="C2734" t="str">
            <v>M3</v>
          </cell>
          <cell r="D2734">
            <v>336</v>
          </cell>
        </row>
        <row r="2735">
          <cell r="A2735" t="str">
            <v>06.501.999-0</v>
          </cell>
          <cell r="B2735" t="str">
            <v>INDICE DA FAMILIA</v>
          </cell>
          <cell r="C2735">
            <v>0</v>
          </cell>
          <cell r="D2735">
            <v>1033</v>
          </cell>
        </row>
        <row r="2736">
          <cell r="A2736" t="str">
            <v>06.502.010-0</v>
          </cell>
          <cell r="B2736" t="str">
            <v>SEIXO P/LEITO FILTRANTE, DE 1.1/2" A 3/4" (38,1 19,1MM)</v>
          </cell>
          <cell r="C2736" t="str">
            <v>M3</v>
          </cell>
          <cell r="D2736">
            <v>512</v>
          </cell>
        </row>
        <row r="2737">
          <cell r="A2737" t="str">
            <v>06.502.999-0</v>
          </cell>
          <cell r="B2737" t="str">
            <v>INDICE DA FAMILIA</v>
          </cell>
          <cell r="C2737">
            <v>0</v>
          </cell>
          <cell r="D2737">
            <v>1034</v>
          </cell>
        </row>
        <row r="2738">
          <cell r="A2738" t="str">
            <v>07.001.010-1</v>
          </cell>
          <cell r="B2738" t="str">
            <v>PASTA DE CIM. COMUM</v>
          </cell>
          <cell r="C2738" t="str">
            <v>M3</v>
          </cell>
          <cell r="D2738">
            <v>445.18</v>
          </cell>
        </row>
        <row r="2739">
          <cell r="A2739" t="str">
            <v>07.001.015-1</v>
          </cell>
          <cell r="B2739" t="str">
            <v>PASTA DE CIM. BRANCO</v>
          </cell>
          <cell r="C2739" t="str">
            <v>M3</v>
          </cell>
          <cell r="D2739">
            <v>913.93</v>
          </cell>
        </row>
        <row r="2740">
          <cell r="A2740" t="str">
            <v>07.001.020-1</v>
          </cell>
          <cell r="B2740" t="str">
            <v>PASTA DE CAL</v>
          </cell>
          <cell r="C2740" t="str">
            <v>M3</v>
          </cell>
          <cell r="D2740">
            <v>228.05</v>
          </cell>
        </row>
        <row r="2741">
          <cell r="A2741" t="str">
            <v>07.001.025-1</v>
          </cell>
          <cell r="B2741" t="str">
            <v>PASTA DE GESSO</v>
          </cell>
          <cell r="C2741" t="str">
            <v>M3</v>
          </cell>
          <cell r="D2741">
            <v>562.17999999999995</v>
          </cell>
        </row>
        <row r="2742">
          <cell r="A2742" t="str">
            <v>07.001.030-1</v>
          </cell>
          <cell r="B2742" t="str">
            <v>PASTA DE CIM. BRANCO E CAL, NO TRACO 1:1</v>
          </cell>
          <cell r="C2742" t="str">
            <v>M3</v>
          </cell>
          <cell r="D2742">
            <v>570.99</v>
          </cell>
        </row>
        <row r="2743">
          <cell r="A2743" t="str">
            <v>07.001.035-1</v>
          </cell>
          <cell r="B2743" t="str">
            <v>ARGAMASSA DE CIM. E AREIA NO TRACO 1:1</v>
          </cell>
          <cell r="C2743" t="str">
            <v>M3</v>
          </cell>
          <cell r="D2743">
            <v>329.11</v>
          </cell>
        </row>
        <row r="2744">
          <cell r="A2744" t="str">
            <v>07.001.040-1</v>
          </cell>
          <cell r="B2744" t="str">
            <v>ARGAMASSA DE CIM. E AREIA NO TRACO 1:1,5</v>
          </cell>
          <cell r="C2744" t="str">
            <v>M3</v>
          </cell>
          <cell r="D2744">
            <v>294.56</v>
          </cell>
        </row>
        <row r="2745">
          <cell r="A2745" t="str">
            <v>07.001.045-1</v>
          </cell>
          <cell r="B2745" t="str">
            <v>ARGAMASSA DE CIM. E AREIA NO TRACO 1:2</v>
          </cell>
          <cell r="C2745" t="str">
            <v>M3</v>
          </cell>
          <cell r="D2745">
            <v>266.61</v>
          </cell>
        </row>
        <row r="2746">
          <cell r="A2746" t="str">
            <v>07.001.050-1</v>
          </cell>
          <cell r="B2746" t="str">
            <v>ARGAMASSA DE CIM. E AREIA NO TRACO 1:3</v>
          </cell>
          <cell r="C2746" t="str">
            <v>M3</v>
          </cell>
          <cell r="D2746">
            <v>224.53</v>
          </cell>
        </row>
        <row r="2747">
          <cell r="A2747" t="str">
            <v>07.001.055-1</v>
          </cell>
          <cell r="B2747" t="str">
            <v>ARGAMASSA DE CIM. E AREIA NO TRACO 1:4</v>
          </cell>
          <cell r="C2747" t="str">
            <v>M3</v>
          </cell>
          <cell r="D2747">
            <v>201.86</v>
          </cell>
        </row>
        <row r="2748">
          <cell r="A2748" t="str">
            <v>07.001.060-1</v>
          </cell>
          <cell r="B2748" t="str">
            <v>ARGAMASSA DE CIM. E AREIA NO TRACO 1:5</v>
          </cell>
          <cell r="C2748" t="str">
            <v>M3</v>
          </cell>
          <cell r="D2748">
            <v>184.01</v>
          </cell>
        </row>
        <row r="2749">
          <cell r="A2749" t="str">
            <v>07.001.065-1</v>
          </cell>
          <cell r="B2749" t="str">
            <v>ARGAMASSA DE CIM. E AREIA NO TRACO 1:6</v>
          </cell>
          <cell r="C2749" t="str">
            <v>M3</v>
          </cell>
          <cell r="D2749">
            <v>171.36</v>
          </cell>
        </row>
        <row r="2750">
          <cell r="A2750" t="str">
            <v>07.001.070-1</v>
          </cell>
          <cell r="B2750" t="str">
            <v>ARGAMASSA DE CIM. E AREIA NO TRACO 1:8</v>
          </cell>
          <cell r="C2750" t="str">
            <v>M3</v>
          </cell>
          <cell r="D2750">
            <v>154.41</v>
          </cell>
        </row>
        <row r="2751">
          <cell r="A2751" t="str">
            <v>07.001.075-1</v>
          </cell>
          <cell r="B2751" t="str">
            <v>ARGAMASSA DE CIM. E PO-DE-PEDRA NO TRACO 1:3</v>
          </cell>
          <cell r="C2751" t="str">
            <v>M3</v>
          </cell>
          <cell r="D2751">
            <v>203.97</v>
          </cell>
        </row>
        <row r="2752">
          <cell r="A2752" t="str">
            <v>07.001.080-1</v>
          </cell>
          <cell r="B2752" t="str">
            <v>ARGAMASSA DE CIM. E PO-DE-PEDRA NO TRACO 1:4</v>
          </cell>
          <cell r="C2752" t="str">
            <v>M3</v>
          </cell>
          <cell r="D2752">
            <v>179.82</v>
          </cell>
        </row>
        <row r="2753">
          <cell r="A2753" t="str">
            <v>07.001.085-1</v>
          </cell>
          <cell r="B2753" t="str">
            <v>ARGAMASSA DE CIM., CAL E AREIA FINA NO TRACO 1:3:5</v>
          </cell>
          <cell r="C2753" t="str">
            <v>M3</v>
          </cell>
          <cell r="D2753">
            <v>198.38</v>
          </cell>
        </row>
        <row r="2754">
          <cell r="A2754" t="str">
            <v>07.001.090-1</v>
          </cell>
          <cell r="B2754" t="str">
            <v>ARGAMASSA DE CIM., CAL E AREIA FINA NO TRACO 1:3:8</v>
          </cell>
          <cell r="C2754" t="str">
            <v>M3</v>
          </cell>
          <cell r="D2754">
            <v>175.82</v>
          </cell>
        </row>
        <row r="2755">
          <cell r="A2755" t="str">
            <v>07.001.095-1</v>
          </cell>
          <cell r="B2755" t="str">
            <v>ARGAMASSA DE CIM. BRANCO, CAL E PO DE MARMORE NO TRACO 1:1:3</v>
          </cell>
          <cell r="C2755" t="str">
            <v>M3</v>
          </cell>
          <cell r="D2755">
            <v>419.57</v>
          </cell>
        </row>
        <row r="2756">
          <cell r="A2756" t="str">
            <v>07.001.100-1</v>
          </cell>
          <cell r="B2756" t="str">
            <v>ARGAMASSA DE CIM. E SAIBRO NO TRACO 1:2</v>
          </cell>
          <cell r="C2756" t="str">
            <v>M3</v>
          </cell>
          <cell r="D2756">
            <v>240.18</v>
          </cell>
        </row>
        <row r="2757">
          <cell r="A2757" t="str">
            <v>07.001.105-1</v>
          </cell>
          <cell r="B2757" t="str">
            <v>ARGAMASSA DE CIM. E SAIBRO NO TRACO 1:4</v>
          </cell>
          <cell r="C2757" t="str">
            <v>M3</v>
          </cell>
          <cell r="D2757">
            <v>178.21</v>
          </cell>
        </row>
        <row r="2758">
          <cell r="A2758" t="str">
            <v>07.001.110-1</v>
          </cell>
          <cell r="B2758" t="str">
            <v>ARGAMASSA DE CIM. E SAIBRO NO TRACO 1:6</v>
          </cell>
          <cell r="C2758" t="str">
            <v>M3</v>
          </cell>
          <cell r="D2758">
            <v>149.71</v>
          </cell>
        </row>
        <row r="2759">
          <cell r="A2759" t="str">
            <v>07.001.115-1</v>
          </cell>
          <cell r="B2759" t="str">
            <v>ARGAMASSA DE CIM. E SAIBRO NO TRACO 1:8</v>
          </cell>
          <cell r="C2759" t="str">
            <v>M3</v>
          </cell>
          <cell r="D2759">
            <v>134.18</v>
          </cell>
        </row>
        <row r="2760">
          <cell r="A2760" t="str">
            <v>07.001.120-1</v>
          </cell>
          <cell r="B2760" t="str">
            <v>ARGAMASSA DE CIM., SAIBRO E AREIA NO TRACO 1:2:2</v>
          </cell>
          <cell r="C2760" t="str">
            <v>M3</v>
          </cell>
          <cell r="D2760">
            <v>162.43</v>
          </cell>
        </row>
        <row r="2761">
          <cell r="A2761" t="str">
            <v>07.001.125-1</v>
          </cell>
          <cell r="B2761" t="str">
            <v>ARGAMASSA DE CIM., SAIBRO E AREIA NO TRACO 1:2:3</v>
          </cell>
          <cell r="C2761" t="str">
            <v>M3</v>
          </cell>
          <cell r="D2761">
            <v>180.93</v>
          </cell>
        </row>
        <row r="2762">
          <cell r="A2762" t="str">
            <v>07.001.130-1</v>
          </cell>
          <cell r="B2762" t="str">
            <v>ARGAMASSA DE CIM., SAIBRO E AREIA NO TRACO 1:3:3</v>
          </cell>
          <cell r="C2762" t="str">
            <v>M3</v>
          </cell>
          <cell r="D2762">
            <v>168.81</v>
          </cell>
        </row>
        <row r="2763">
          <cell r="A2763" t="str">
            <v>07.001.135-1</v>
          </cell>
          <cell r="B2763" t="str">
            <v>ARGAMASSA DE CIM., SAIBRO E AREIA NO TRACO 1:3:5</v>
          </cell>
          <cell r="C2763" t="str">
            <v>M3</v>
          </cell>
          <cell r="D2763">
            <v>171.06</v>
          </cell>
        </row>
        <row r="2764">
          <cell r="A2764" t="str">
            <v>07.001.140-1</v>
          </cell>
          <cell r="B2764" t="str">
            <v>ARGAMASSA DE CIM., CAL, SAIBRO E AREIA NO TRACO 1:2:4:4</v>
          </cell>
          <cell r="C2764" t="str">
            <v>M3</v>
          </cell>
          <cell r="D2764">
            <v>155.69</v>
          </cell>
        </row>
        <row r="2765">
          <cell r="A2765" t="str">
            <v>07.001.145-1</v>
          </cell>
          <cell r="B2765" t="str">
            <v>ARGAMASSA DE CIM. E AREIA PRETA DE EMBOCO NO TRACO 1:2</v>
          </cell>
          <cell r="C2765" t="str">
            <v>M3</v>
          </cell>
          <cell r="D2765">
            <v>255.08</v>
          </cell>
        </row>
        <row r="2766">
          <cell r="A2766" t="str">
            <v>07.001.150-1</v>
          </cell>
          <cell r="B2766" t="str">
            <v>ARGAMASSA DE CIM. E AREIA PRETA DE EMBOCO NO TRACO 1:4</v>
          </cell>
          <cell r="C2766" t="str">
            <v>M3</v>
          </cell>
          <cell r="D2766">
            <v>186.83</v>
          </cell>
        </row>
        <row r="2767">
          <cell r="A2767" t="str">
            <v>07.001.155-1</v>
          </cell>
          <cell r="B2767" t="str">
            <v>ARGAMASSA DE CIM. E AREIA PRETA DE EMBOCO NO TRACO 1:6</v>
          </cell>
          <cell r="C2767" t="str">
            <v>M3</v>
          </cell>
          <cell r="D2767">
            <v>158.83000000000001</v>
          </cell>
        </row>
        <row r="2768">
          <cell r="A2768" t="str">
            <v>07.001.999-0</v>
          </cell>
          <cell r="B2768" t="str">
            <v>INDICE 07.001PASTAS DE CIMENTO, CAL E GESSO</v>
          </cell>
          <cell r="C2768">
            <v>0</v>
          </cell>
          <cell r="D2768">
            <v>1905</v>
          </cell>
        </row>
        <row r="2769">
          <cell r="A2769" t="str">
            <v>07.002.010-1</v>
          </cell>
          <cell r="B2769" t="str">
            <v>ARGAMASSA DE CIM. E AREIA NO TRACO 1:1</v>
          </cell>
          <cell r="C2769" t="str">
            <v>M3</v>
          </cell>
          <cell r="D2769">
            <v>291.39999999999998</v>
          </cell>
        </row>
        <row r="2770">
          <cell r="A2770" t="str">
            <v>07.002.015-1</v>
          </cell>
          <cell r="B2770" t="str">
            <v>ARGAMASSA DE CIM. E AREIA NO TRACO 1:1,5</v>
          </cell>
          <cell r="C2770" t="str">
            <v>M3</v>
          </cell>
          <cell r="D2770">
            <v>258.06</v>
          </cell>
        </row>
        <row r="2771">
          <cell r="A2771" t="str">
            <v>07.002.020-1</v>
          </cell>
          <cell r="B2771" t="str">
            <v>ARGAMASSA DE CIM. E AREIA NO TRACO 1:2</v>
          </cell>
          <cell r="C2771" t="str">
            <v>M3</v>
          </cell>
          <cell r="D2771">
            <v>231.28</v>
          </cell>
        </row>
        <row r="2772">
          <cell r="A2772" t="str">
            <v>07.002.025-1</v>
          </cell>
          <cell r="B2772" t="str">
            <v>ARGAMASSA DE CIM. E AREIA NO TRACO 1:3</v>
          </cell>
          <cell r="C2772" t="str">
            <v>M3</v>
          </cell>
          <cell r="D2772">
            <v>191.58</v>
          </cell>
        </row>
        <row r="2773">
          <cell r="A2773" t="str">
            <v>07.002.030-1</v>
          </cell>
          <cell r="B2773" t="str">
            <v>ARGAMASSA DE CIM. E AREIA NO TRACO 1:4</v>
          </cell>
          <cell r="C2773" t="str">
            <v>M3</v>
          </cell>
          <cell r="D2773">
            <v>171.28</v>
          </cell>
        </row>
        <row r="2774">
          <cell r="A2774" t="str">
            <v>07.002.035-1</v>
          </cell>
          <cell r="B2774" t="str">
            <v>ARGAMASSA DE CIM. E AREIA NO TRACO 1:5</v>
          </cell>
          <cell r="C2774" t="str">
            <v>M3</v>
          </cell>
          <cell r="D2774">
            <v>155.81</v>
          </cell>
        </row>
        <row r="2775">
          <cell r="A2775" t="str">
            <v>07.002.040-1</v>
          </cell>
          <cell r="B2775" t="str">
            <v>ARGAMASSA DE CIM. E AREIA NO TRACO 1:6</v>
          </cell>
          <cell r="C2775" t="str">
            <v>M3</v>
          </cell>
          <cell r="D2775">
            <v>145.33000000000001</v>
          </cell>
        </row>
        <row r="2776">
          <cell r="A2776" t="str">
            <v>07.002.045-1</v>
          </cell>
          <cell r="B2776" t="str">
            <v>ARGAMASSA DE CIM. E AREIA NO TRACO 1:8</v>
          </cell>
          <cell r="C2776" t="str">
            <v>M3</v>
          </cell>
          <cell r="D2776">
            <v>133.13999999999999</v>
          </cell>
        </row>
        <row r="2777">
          <cell r="A2777" t="str">
            <v>07.002.999-0</v>
          </cell>
          <cell r="B2777" t="str">
            <v>INDICE 07.002.ARGAMASSA</v>
          </cell>
          <cell r="C2777">
            <v>0</v>
          </cell>
          <cell r="D2777">
            <v>1982</v>
          </cell>
        </row>
        <row r="2778">
          <cell r="A2778" t="str">
            <v>07.003.010-1</v>
          </cell>
          <cell r="B2778" t="str">
            <v>ARGAMASSA DE CIM. E PO-DE-PEDRA NO TRACO 1:3</v>
          </cell>
          <cell r="C2778" t="str">
            <v>M3</v>
          </cell>
          <cell r="D2778">
            <v>171.02</v>
          </cell>
        </row>
        <row r="2779">
          <cell r="A2779" t="str">
            <v>07.003.015-1</v>
          </cell>
          <cell r="B2779" t="str">
            <v>ARGAMASSA DE CIM. E PO-DE-PEDRA NO TRACO 1:4</v>
          </cell>
          <cell r="C2779" t="str">
            <v>M3</v>
          </cell>
          <cell r="D2779">
            <v>149.25</v>
          </cell>
        </row>
        <row r="2780">
          <cell r="A2780" t="str">
            <v>07.003.999-0</v>
          </cell>
          <cell r="B2780" t="str">
            <v>INDICE 07.003.ARGAMASSA DE CIMENTO E PO-DE-PEDRA</v>
          </cell>
          <cell r="C2780">
            <v>0</v>
          </cell>
          <cell r="D2780">
            <v>1854</v>
          </cell>
        </row>
        <row r="2781">
          <cell r="A2781" t="str">
            <v>07.005.010-1</v>
          </cell>
          <cell r="B2781" t="str">
            <v>ARGAMASSA DE CIM., CAL E AREIA FINA NO TRACO 1:3:5</v>
          </cell>
          <cell r="C2781" t="str">
            <v>M3</v>
          </cell>
          <cell r="D2781">
            <v>177.33</v>
          </cell>
        </row>
        <row r="2782">
          <cell r="A2782" t="str">
            <v>07.005.015-1</v>
          </cell>
          <cell r="B2782" t="str">
            <v>ARGAMASSA DE CIM., CAL E AREIA FINA NO TRACO 1:3:8</v>
          </cell>
          <cell r="C2782" t="str">
            <v>M3</v>
          </cell>
          <cell r="D2782">
            <v>161.9</v>
          </cell>
        </row>
        <row r="2783">
          <cell r="A2783" t="str">
            <v>07.005.020-1</v>
          </cell>
          <cell r="B2783" t="str">
            <v>ARGAMASSA DE CIM. BRANCO, CAL E PO DE MARMORE NO TRACO 1:1:3</v>
          </cell>
          <cell r="C2783" t="str">
            <v>M3</v>
          </cell>
          <cell r="D2783">
            <v>389</v>
          </cell>
        </row>
        <row r="2784">
          <cell r="A2784" t="str">
            <v>07.005.999-0</v>
          </cell>
          <cell r="B2784" t="str">
            <v>INDICE 07.005.ARGAMASSA DE CIMENTO,AREIA,PO-DE-MARMORE</v>
          </cell>
          <cell r="C2784">
            <v>0</v>
          </cell>
          <cell r="D2784">
            <v>2072</v>
          </cell>
        </row>
        <row r="2785">
          <cell r="A2785" t="str">
            <v>07.006.010-1</v>
          </cell>
          <cell r="B2785" t="str">
            <v>ARGAMASSA DE CIM. E SAIBRO NO TRACO 1:2</v>
          </cell>
          <cell r="C2785" t="str">
            <v>M3</v>
          </cell>
          <cell r="D2785">
            <v>204.85</v>
          </cell>
        </row>
        <row r="2786">
          <cell r="A2786" t="str">
            <v>07.006.015-1</v>
          </cell>
          <cell r="B2786" t="str">
            <v>ARGAMASSA DE CIM. E SAIBRO NO TRACO 1:4</v>
          </cell>
          <cell r="C2786" t="str">
            <v>M3</v>
          </cell>
          <cell r="D2786">
            <v>147.63</v>
          </cell>
        </row>
        <row r="2787">
          <cell r="A2787" t="str">
            <v>07.006.020-1</v>
          </cell>
          <cell r="B2787" t="str">
            <v>ARGAMASSA DE CIM. E SAIBRO NO TRACO 1:6</v>
          </cell>
          <cell r="C2787" t="str">
            <v>M3</v>
          </cell>
          <cell r="D2787">
            <v>123.5</v>
          </cell>
        </row>
        <row r="2788">
          <cell r="A2788" t="str">
            <v>07.006.025-1</v>
          </cell>
          <cell r="B2788" t="str">
            <v>ARGAMASSA DE CIM. E SAIBRO NO TRACO 1:8</v>
          </cell>
          <cell r="C2788" t="str">
            <v>M3</v>
          </cell>
          <cell r="D2788">
            <v>112.91</v>
          </cell>
        </row>
        <row r="2789">
          <cell r="A2789" t="str">
            <v>07.006.999-0</v>
          </cell>
          <cell r="B2789" t="str">
            <v>INDICE 07.006.ARGAMASSA DE CIMENTO E SAIBRO</v>
          </cell>
          <cell r="C2789">
            <v>0</v>
          </cell>
          <cell r="D2789">
            <v>2010</v>
          </cell>
        </row>
        <row r="2790">
          <cell r="A2790" t="str">
            <v>07.007.010-1</v>
          </cell>
          <cell r="B2790" t="str">
            <v>ARGAMASSA DE CIM., SAIBRO E AREIA NO TRACO 1:2:2</v>
          </cell>
          <cell r="C2790" t="str">
            <v>M3</v>
          </cell>
          <cell r="D2790">
            <v>164.36</v>
          </cell>
        </row>
        <row r="2791">
          <cell r="A2791" t="str">
            <v>07.007.015-1</v>
          </cell>
          <cell r="B2791" t="str">
            <v>ARGAMASSA DE CIM., SAIBRO E AREIA NO TRACO 1:2:3</v>
          </cell>
          <cell r="C2791" t="str">
            <v>M3</v>
          </cell>
          <cell r="D2791">
            <v>152.74</v>
          </cell>
        </row>
        <row r="2792">
          <cell r="A2792" t="str">
            <v>07.007.020-1</v>
          </cell>
          <cell r="B2792" t="str">
            <v>ARGAMASSA DE CIM., SAIBRO E AREIA NO TRACO 1:3:3</v>
          </cell>
          <cell r="C2792" t="str">
            <v>M3</v>
          </cell>
          <cell r="D2792">
            <v>142.78</v>
          </cell>
        </row>
        <row r="2793">
          <cell r="A2793" t="str">
            <v>07.007.025-1</v>
          </cell>
          <cell r="B2793" t="str">
            <v>ARGAMASSA DE CIM., SAIBRO E AREIA NO TRACO 1:3:5</v>
          </cell>
          <cell r="C2793" t="str">
            <v>M3</v>
          </cell>
          <cell r="D2793">
            <v>133.54</v>
          </cell>
        </row>
        <row r="2794">
          <cell r="A2794" t="str">
            <v>07.007.999-0</v>
          </cell>
          <cell r="B2794" t="str">
            <v>INDICE 07.007.ARGAMASSA DE CIMENTO SAIBRO E AREIA</v>
          </cell>
          <cell r="C2794">
            <v>0</v>
          </cell>
          <cell r="D2794">
            <v>1982</v>
          </cell>
        </row>
        <row r="2795">
          <cell r="A2795" t="str">
            <v>07.008.010-1</v>
          </cell>
          <cell r="B2795" t="str">
            <v>ARGAMASSA DE CIM., CAL, SAIBRO E AREIA NO TRACO 1:2:4:4</v>
          </cell>
          <cell r="C2795" t="str">
            <v>M3</v>
          </cell>
          <cell r="D2795">
            <v>139.18</v>
          </cell>
        </row>
        <row r="2796">
          <cell r="A2796" t="str">
            <v>07.008.999-0</v>
          </cell>
          <cell r="B2796" t="str">
            <v>INDICE 07.008.ARGAMASSA DE CIMENTO,CAL,SAIBRO E AREIA</v>
          </cell>
          <cell r="C2796">
            <v>0</v>
          </cell>
          <cell r="D2796">
            <v>2402</v>
          </cell>
        </row>
        <row r="2797">
          <cell r="A2797" t="str">
            <v>07.009.010-1</v>
          </cell>
          <cell r="B2797" t="str">
            <v>ARGAMASSA DE CIM. E AREIA PRETA DE EMBOCO NO TRACO 1:2</v>
          </cell>
          <cell r="C2797" t="str">
            <v>M3</v>
          </cell>
          <cell r="D2797">
            <v>219.75</v>
          </cell>
        </row>
        <row r="2798">
          <cell r="A2798" t="str">
            <v>07.009.015-1</v>
          </cell>
          <cell r="B2798" t="str">
            <v>ARGAMASSA DE CIM. E AREIA PRETA DE EMBOCO NO TRACO 1:4</v>
          </cell>
          <cell r="C2798" t="str">
            <v>M3</v>
          </cell>
          <cell r="D2798">
            <v>156.26</v>
          </cell>
        </row>
        <row r="2799">
          <cell r="A2799" t="str">
            <v>07.009.020-1</v>
          </cell>
          <cell r="B2799" t="str">
            <v>ARGAMASSA DE CIM. E AREIA PRETA DE EMBOCO NO TRACO 1:6</v>
          </cell>
          <cell r="C2799" t="str">
            <v>M3</v>
          </cell>
          <cell r="D2799">
            <v>132.80000000000001</v>
          </cell>
        </row>
        <row r="2800">
          <cell r="A2800" t="str">
            <v>07.009.999-0</v>
          </cell>
          <cell r="B2800" t="str">
            <v>INDICE 07.009.ARGAMASSA DE CIMENTO E AREIA PRETA</v>
          </cell>
          <cell r="C2800">
            <v>0</v>
          </cell>
          <cell r="D2800">
            <v>1973</v>
          </cell>
        </row>
        <row r="2801">
          <cell r="A2801" t="str">
            <v>07.030.010-1</v>
          </cell>
          <cell r="B2801" t="str">
            <v>ENCHIMENTO DE AREIA, P/MEIO DE BOMBA</v>
          </cell>
          <cell r="C2801" t="str">
            <v>M3</v>
          </cell>
          <cell r="D2801">
            <v>45.31</v>
          </cell>
        </row>
        <row r="2802">
          <cell r="A2802" t="str">
            <v>07.030.999-0</v>
          </cell>
          <cell r="B2802" t="str">
            <v>INDICE 07.030.ENCHIMENTO AREIA POR BOMBA</v>
          </cell>
          <cell r="C2802">
            <v>0</v>
          </cell>
          <cell r="D2802">
            <v>1915</v>
          </cell>
        </row>
        <row r="2803">
          <cell r="A2803" t="str">
            <v>07.050.025-1</v>
          </cell>
          <cell r="B2803" t="str">
            <v>INJECAO DE CALDA DE CIM., ADMIT. UMA PRODUCAO MEDIA BRUTA DE2 SACOS/H</v>
          </cell>
          <cell r="C2803" t="str">
            <v>SACO</v>
          </cell>
          <cell r="D2803">
            <v>25.86</v>
          </cell>
        </row>
        <row r="2804">
          <cell r="A2804" t="str">
            <v>07.050.030-1</v>
          </cell>
          <cell r="B2804" t="str">
            <v>INJECAO DE CALDA DE CIM., ADMIT. UMA PRODUCAO MEDIA BRUTA DE1 SACO/H</v>
          </cell>
          <cell r="C2804" t="str">
            <v>SACO</v>
          </cell>
          <cell r="D2804">
            <v>35.450000000000003</v>
          </cell>
        </row>
        <row r="2805">
          <cell r="A2805" t="str">
            <v>07.050.035-1</v>
          </cell>
          <cell r="B2805" t="str">
            <v>INJECAO DE CALDA DE CIM., ADMIT. UMA PRODUCAO MEDIA BRUTA DE0,5 SACO/H</v>
          </cell>
          <cell r="C2805" t="str">
            <v>SACO</v>
          </cell>
          <cell r="D2805">
            <v>54.62</v>
          </cell>
        </row>
        <row r="2806">
          <cell r="A2806" t="str">
            <v>07.050.999-0</v>
          </cell>
          <cell r="B2806" t="str">
            <v>INDICE 07.050.INJECAO CALDO DE CONCRETO</v>
          </cell>
          <cell r="C2806">
            <v>0</v>
          </cell>
          <cell r="D2806">
            <v>1996</v>
          </cell>
        </row>
        <row r="2807">
          <cell r="A2807" t="str">
            <v>07.100.010-1</v>
          </cell>
          <cell r="B2807" t="str">
            <v>INJECAO DE ARG. DE CIM. E AREIA, TRACO 1:6, UTILIZ. EQUIP. DE AR COMPR., ADMIT. UMA PRODUCAO MEDIA BRUTA DE 1,00M3/H</v>
          </cell>
          <cell r="C2807" t="str">
            <v>M3</v>
          </cell>
          <cell r="D2807">
            <v>214.02</v>
          </cell>
        </row>
        <row r="2808">
          <cell r="A2808" t="str">
            <v>07.100.015-1</v>
          </cell>
          <cell r="B2808" t="str">
            <v>INJECAO DE ARG. DE CIM. E AREIA, TRACO 1:6, UTILIZ. EQUIP. DE AR COMPR., ADMIT. UMA PRODUCAO MEDIA BRUTA DE 0,75M3/H</v>
          </cell>
          <cell r="C2808" t="str">
            <v>M3</v>
          </cell>
          <cell r="D2808">
            <v>195.75</v>
          </cell>
        </row>
        <row r="2809">
          <cell r="A2809" t="str">
            <v>07.100.020-1</v>
          </cell>
          <cell r="B2809" t="str">
            <v>INJECAO DE ARG. DE CIM. E AREIA, TRACO 1:6, UTILIZ. EQUIP. DE AR COMPR., ADMIT. UMA PRODUCAO MEDIA BRUTA DE 0,50M3/H</v>
          </cell>
          <cell r="C2809" t="str">
            <v>M3</v>
          </cell>
          <cell r="D2809">
            <v>204.46</v>
          </cell>
        </row>
        <row r="2810">
          <cell r="A2810" t="str">
            <v>07.100.025-1</v>
          </cell>
          <cell r="B2810" t="str">
            <v>INJECAO DE ARG. DE CIM. E AREIA, TRACO 1:6, UTILIZ. EQUIP. DE AR COMPR., ADMIT. UMA PRODUCAO MEDIA BRUTA DE 0,25M3/H</v>
          </cell>
          <cell r="C2810" t="str">
            <v>M3</v>
          </cell>
          <cell r="D2810">
            <v>307.25</v>
          </cell>
        </row>
        <row r="2811">
          <cell r="A2811" t="str">
            <v>07.100.040-1</v>
          </cell>
          <cell r="B2811" t="str">
            <v>INJECAO DE ARG. DE CIM. E AREIA, UTILIZ. BOMBA DE ARG. C/MISTURADORA, DESTINADA A EXEC. DE FUNDACOES</v>
          </cell>
          <cell r="C2811" t="str">
            <v>M3</v>
          </cell>
          <cell r="D2811">
            <v>235.51</v>
          </cell>
        </row>
        <row r="2812">
          <cell r="A2812" t="str">
            <v>07.100.999-0</v>
          </cell>
          <cell r="B2812" t="str">
            <v>INDICE 07.100.INJECAO DE ARGAMASSA DE CIM./AREIA 1:6</v>
          </cell>
          <cell r="C2812">
            <v>0</v>
          </cell>
          <cell r="D2812">
            <v>2124</v>
          </cell>
        </row>
        <row r="2813">
          <cell r="A2813" t="str">
            <v>07.150.010-1</v>
          </cell>
          <cell r="B2813" t="str">
            <v>INJECAO P/TRAT. DE SOLO DE FUNDACAO C/RESINA EPOXICA OU OUTROS MAT. QUIMICOS</v>
          </cell>
          <cell r="C2813" t="str">
            <v>KG</v>
          </cell>
          <cell r="D2813">
            <v>15.02</v>
          </cell>
        </row>
        <row r="2814">
          <cell r="A2814" t="str">
            <v>07.150.020-1</v>
          </cell>
          <cell r="B2814" t="str">
            <v>APLICACAO DE RESINA EPOXICA EM COLAGEM DE PECAS DE CONCR., EXCL. FORN. DOS MAT.</v>
          </cell>
          <cell r="C2814" t="str">
            <v>KG</v>
          </cell>
          <cell r="D2814">
            <v>5.45</v>
          </cell>
        </row>
        <row r="2815">
          <cell r="A2815" t="str">
            <v>07.150.999-0</v>
          </cell>
          <cell r="B2815" t="str">
            <v>INDICE 07.150.INJECAO PARA TRATAMENTO DE SOLO</v>
          </cell>
          <cell r="C2815">
            <v>0</v>
          </cell>
          <cell r="D2815">
            <v>2102</v>
          </cell>
        </row>
        <row r="2816">
          <cell r="A2816" t="str">
            <v>07.160.012-1</v>
          </cell>
          <cell r="B2816" t="str">
            <v>INJECAO DE RESINA EPOXICA, EM FISSURAS DE CONCR. ESTRUTURAL</v>
          </cell>
          <cell r="C2816" t="str">
            <v>KG</v>
          </cell>
          <cell r="D2816">
            <v>59.55</v>
          </cell>
        </row>
        <row r="2817">
          <cell r="A2817" t="str">
            <v>07.160.020-1</v>
          </cell>
          <cell r="B2817" t="str">
            <v>APLICACAO DE RESINA EPOXICA EM COLAGEM DE PECAS DE CONCR., INCL. MAT.</v>
          </cell>
          <cell r="C2817" t="str">
            <v>KG</v>
          </cell>
          <cell r="D2817">
            <v>30.12</v>
          </cell>
        </row>
        <row r="2818">
          <cell r="A2818" t="str">
            <v>07.160.999-0</v>
          </cell>
          <cell r="B2818" t="str">
            <v>INDICE 07.160.INJECAO E APLICACAO RESINA EPOXICA C/FORNECIMENTO</v>
          </cell>
          <cell r="C2818">
            <v>0</v>
          </cell>
          <cell r="D2818">
            <v>2191</v>
          </cell>
        </row>
        <row r="2819">
          <cell r="A2819" t="str">
            <v>07.170.010-1</v>
          </cell>
          <cell r="B2819" t="str">
            <v>ARGAMASSA DE CIM. E AREIA NO TRACO 1:3, C/ADICAO DE COLA A BASE DE RESINAS SINTETICAS DE ALTA ADERENCIA</v>
          </cell>
          <cell r="C2819" t="str">
            <v>M3</v>
          </cell>
          <cell r="D2819">
            <v>257.92</v>
          </cell>
        </row>
        <row r="2820">
          <cell r="A2820" t="str">
            <v>07.170.999-0</v>
          </cell>
          <cell r="B2820" t="str">
            <v>INDICE 07.170.ARGAMASSA CIM. E AREIA 1:3 - SIKAFIX</v>
          </cell>
          <cell r="C2820">
            <v>0</v>
          </cell>
          <cell r="D2820">
            <v>1932</v>
          </cell>
        </row>
        <row r="2821">
          <cell r="A2821" t="str">
            <v>08.001.001-0</v>
          </cell>
          <cell r="B2821" t="str">
            <v>BASE DE MACADAME SIMPLES</v>
          </cell>
          <cell r="C2821" t="str">
            <v>M3</v>
          </cell>
          <cell r="D2821">
            <v>39.090000000000003</v>
          </cell>
        </row>
        <row r="2822">
          <cell r="A2822" t="str">
            <v>08.001.002-0</v>
          </cell>
          <cell r="B2822" t="str">
            <v>BASE DE BRITA GRADUADA</v>
          </cell>
          <cell r="C2822" t="str">
            <v>M3</v>
          </cell>
          <cell r="D2822">
            <v>46.66</v>
          </cell>
        </row>
        <row r="2823">
          <cell r="A2823" t="str">
            <v>08.001.003-0</v>
          </cell>
          <cell r="B2823" t="str">
            <v>BASE DE BRITA CORRIDA</v>
          </cell>
          <cell r="C2823" t="str">
            <v>M3</v>
          </cell>
          <cell r="D2823">
            <v>32.03</v>
          </cell>
        </row>
        <row r="2824">
          <cell r="A2824" t="str">
            <v>08.001.999-0</v>
          </cell>
          <cell r="B2824" t="str">
            <v>INDICE 08.001BASE MACADAME SIMPLES</v>
          </cell>
          <cell r="C2824">
            <v>0</v>
          </cell>
          <cell r="D2824">
            <v>1455</v>
          </cell>
        </row>
        <row r="2825">
          <cell r="A2825" t="str">
            <v>08.002.001-0</v>
          </cell>
          <cell r="B2825" t="str">
            <v>BASE DE MACADAME HIDR.</v>
          </cell>
          <cell r="C2825" t="str">
            <v>M3</v>
          </cell>
          <cell r="D2825">
            <v>56.08</v>
          </cell>
        </row>
        <row r="2826">
          <cell r="A2826" t="str">
            <v>08.002.999-0</v>
          </cell>
          <cell r="B2826" t="str">
            <v>INDICE 08.002BASE MACADAME HIDRAULICO</v>
          </cell>
          <cell r="C2826">
            <v>0</v>
          </cell>
          <cell r="D2826">
            <v>1406</v>
          </cell>
        </row>
        <row r="2827">
          <cell r="A2827" t="str">
            <v>08.003.001-0</v>
          </cell>
          <cell r="B2827" t="str">
            <v>BASE OU SUB-BASE ESTABILIZ. GRANULOMETRICAMENTE C/MIST. DE 2OU MAIS MAT.</v>
          </cell>
          <cell r="C2827" t="str">
            <v>M3</v>
          </cell>
          <cell r="D2827">
            <v>4.55</v>
          </cell>
        </row>
        <row r="2828">
          <cell r="A2828" t="str">
            <v>08.003.002-0</v>
          </cell>
          <cell r="B2828" t="str">
            <v>BASE OU SUB-BASE ESTABILIZ. S/MIST. DE  MAT.</v>
          </cell>
          <cell r="C2828" t="str">
            <v>M3</v>
          </cell>
          <cell r="D2828">
            <v>3.9</v>
          </cell>
        </row>
        <row r="2829">
          <cell r="A2829" t="str">
            <v>08.003.999-0</v>
          </cell>
          <cell r="B2829" t="str">
            <v>INDICE 08.003BASE OU SUB-BASE ESTABILIZADORA</v>
          </cell>
          <cell r="C2829">
            <v>0</v>
          </cell>
          <cell r="D2829">
            <v>1740</v>
          </cell>
        </row>
        <row r="2830">
          <cell r="A2830" t="str">
            <v>08.004.001-0</v>
          </cell>
          <cell r="B2830" t="str">
            <v>BASE DE SOLO-CIM. EXECUTADO "IN LOCO"</v>
          </cell>
          <cell r="C2830" t="str">
            <v>M3</v>
          </cell>
          <cell r="D2830">
            <v>3.36</v>
          </cell>
        </row>
        <row r="2831">
          <cell r="A2831" t="str">
            <v>08.004.002-0</v>
          </cell>
          <cell r="B2831" t="str">
            <v>BASE DE SOLO-CIM. EXECUTADO "IN LOCO", C/MAT. MISTURADOS NAUSINA</v>
          </cell>
          <cell r="C2831" t="str">
            <v>M3</v>
          </cell>
          <cell r="D2831">
            <v>4.49</v>
          </cell>
        </row>
        <row r="2832">
          <cell r="A2832" t="str">
            <v>08.004.003-0</v>
          </cell>
          <cell r="B2832" t="str">
            <v>BASE DE SOLO ESTABILIZ., C/MAT. MISTURADOS NA USINA</v>
          </cell>
          <cell r="C2832" t="str">
            <v>M3</v>
          </cell>
          <cell r="D2832">
            <v>6.01</v>
          </cell>
        </row>
        <row r="2833">
          <cell r="A2833" t="str">
            <v>08.004.999-0</v>
          </cell>
          <cell r="B2833" t="str">
            <v>INDICE 08.004BASE DE SOLO-CIMENTO</v>
          </cell>
          <cell r="C2833">
            <v>0</v>
          </cell>
          <cell r="D2833">
            <v>1956</v>
          </cell>
        </row>
        <row r="2834">
          <cell r="A2834" t="str">
            <v>08.005.001-0</v>
          </cell>
          <cell r="B2834" t="str">
            <v>BASE DE MACADAME CIMENTADO DE MIST. PREVIA, TRACO 1:15</v>
          </cell>
          <cell r="C2834" t="str">
            <v>M3</v>
          </cell>
          <cell r="D2834">
            <v>193.27</v>
          </cell>
        </row>
        <row r="2835">
          <cell r="A2835" t="str">
            <v>08.005.002-0</v>
          </cell>
          <cell r="B2835" t="str">
            <v>BASE DE MACADAME CIMENTADO DE MIST. PREVIA, TRACO 1:19</v>
          </cell>
          <cell r="C2835" t="str">
            <v>M3</v>
          </cell>
          <cell r="D2835">
            <v>181.14</v>
          </cell>
        </row>
        <row r="2836">
          <cell r="A2836" t="str">
            <v>08.005.003-0</v>
          </cell>
          <cell r="B2836" t="str">
            <v>BASE DE MACADAME CIMENTADO DE MIST. PREVIA, TRACO 1:24</v>
          </cell>
          <cell r="C2836" t="str">
            <v>M3</v>
          </cell>
          <cell r="D2836">
            <v>172.49</v>
          </cell>
        </row>
        <row r="2837">
          <cell r="A2837" t="str">
            <v>08.005.999-0</v>
          </cell>
          <cell r="B2837" t="str">
            <v>INDICE 08.005BASE MACADAME CIMENTADO</v>
          </cell>
          <cell r="C2837">
            <v>0</v>
          </cell>
          <cell r="D2837">
            <v>1664</v>
          </cell>
        </row>
        <row r="2838">
          <cell r="A2838" t="str">
            <v>08.006.003-0</v>
          </cell>
          <cell r="B2838" t="str">
            <v>ARRANCAMENTO E REASSENTAM. DE PARALELEP., INCL. FORN. DE PO-DE-PEDRA E REJUNT. C/BETUME E CASCALHINHO, EXCL. FORN. DO PARALELEP.</v>
          </cell>
          <cell r="C2838" t="str">
            <v>M2</v>
          </cell>
          <cell r="D2838">
            <v>22.05</v>
          </cell>
        </row>
        <row r="2839">
          <cell r="A2839" t="str">
            <v>08.006.004-0</v>
          </cell>
          <cell r="B2839" t="str">
            <v>ASSENTAMENTO DE PARALELEP., C/REAPROV. DOS MESMOS, FORN. DE PO-DE-PEDRA E REJUNT. C/BETUME E CASCALHINHO</v>
          </cell>
          <cell r="C2839" t="str">
            <v>M2</v>
          </cell>
          <cell r="D2839">
            <v>16.43</v>
          </cell>
        </row>
        <row r="2840">
          <cell r="A2840" t="str">
            <v>08.006.010-0</v>
          </cell>
          <cell r="B2840" t="str">
            <v>REJUNTAMENTO DE PAVIMENT. DE PARALELEP. C/BETUME E CASCALHINHO, EXCL. O FORN. DO BETUME</v>
          </cell>
          <cell r="C2840" t="str">
            <v>M2</v>
          </cell>
          <cell r="D2840">
            <v>2.59</v>
          </cell>
        </row>
        <row r="2841">
          <cell r="A2841" t="str">
            <v>08.006.011-0</v>
          </cell>
          <cell r="B2841" t="str">
            <v>REJUNTAMENTO DE PAVIMENT. DE PARALELEP. C/BETUME E CASCALHINHO, C/FORN. DE TODOS OS MAT.</v>
          </cell>
          <cell r="C2841" t="str">
            <v>M2</v>
          </cell>
          <cell r="D2841">
            <v>8.6</v>
          </cell>
        </row>
        <row r="2842">
          <cell r="A2842" t="str">
            <v>08.006.999-0</v>
          </cell>
          <cell r="B2842" t="str">
            <v>INDICE 08.006ASSENT.PARALELEPIPEDO</v>
          </cell>
          <cell r="C2842">
            <v>0</v>
          </cell>
          <cell r="D2842">
            <v>2903</v>
          </cell>
        </row>
        <row r="2843">
          <cell r="A2843" t="str">
            <v>08.007.001-0</v>
          </cell>
          <cell r="B2843" t="str">
            <v>ARRANCAMENTO E REASSENTAM. DE PARALELEP., INCL. PO-DE-PEDRAE REJUNT. C/CIM. E AREIA 1:3, EXCL. FORN. DO PARALELEP.</v>
          </cell>
          <cell r="C2843" t="str">
            <v>M2</v>
          </cell>
          <cell r="D2843">
            <v>19.440000000000001</v>
          </cell>
        </row>
        <row r="2844">
          <cell r="A2844" t="str">
            <v>08.007.002-0</v>
          </cell>
          <cell r="B2844" t="str">
            <v>ASSENTAMENTO DE PARALELEP., C/REAPROV. DO MESMO, FORN. DE PO-DE-PEDRA E REJUNT. C/CIM. E AREIA 1:3</v>
          </cell>
          <cell r="C2844" t="str">
            <v>M2</v>
          </cell>
          <cell r="D2844">
            <v>13.82</v>
          </cell>
        </row>
        <row r="2845">
          <cell r="A2845" t="str">
            <v>08.007.999-0</v>
          </cell>
          <cell r="B2845" t="str">
            <v>INDICE 08.007ARRANCAM.E REASSENT. DE PARALELEPIPEDO</v>
          </cell>
          <cell r="C2845">
            <v>0</v>
          </cell>
          <cell r="D2845">
            <v>2067</v>
          </cell>
        </row>
        <row r="2846">
          <cell r="A2846" t="str">
            <v>08.008.001-0</v>
          </cell>
          <cell r="B2846" t="str">
            <v>ARRANCAMENTO E REASSENTAM. DE PARALELEP., INCL. FORN. DE PO-DE-PEDRA, EXCL. REJUNT. E FORN. DOS PARALELEP.</v>
          </cell>
          <cell r="C2846" t="str">
            <v>M2</v>
          </cell>
          <cell r="D2846">
            <v>13.45</v>
          </cell>
        </row>
        <row r="2847">
          <cell r="A2847" t="str">
            <v>08.008.002-0</v>
          </cell>
          <cell r="B2847" t="str">
            <v>ASSENTAMENTO DE PARALELEP., C/REAPROV. DOS MESMOS E FORN. DEPO-DE-PEDRA, EXCL. REJUNT.</v>
          </cell>
          <cell r="C2847" t="str">
            <v>M2</v>
          </cell>
          <cell r="D2847">
            <v>9.56</v>
          </cell>
        </row>
        <row r="2848">
          <cell r="A2848" t="str">
            <v>08.008.999-0</v>
          </cell>
          <cell r="B2848" t="str">
            <v>INDICE 08.008ARRANCMENT.E REASSENT.PARALELEP.EXC.REJUNT.</v>
          </cell>
          <cell r="C2848">
            <v>0</v>
          </cell>
          <cell r="D2848">
            <v>2130</v>
          </cell>
        </row>
        <row r="2849">
          <cell r="A2849" t="str">
            <v>08.009.003-0</v>
          </cell>
          <cell r="B2849" t="str">
            <v>PAVIMENTACAO C/PARALELEP., SOBRE COLCHAO DE PO-DE-PEDRA E REJUNT. C/CIM. E AREIA 1:3, INCL. FORN. DOS MAT.</v>
          </cell>
          <cell r="C2849" t="str">
            <v>M2</v>
          </cell>
          <cell r="D2849">
            <v>28.29</v>
          </cell>
        </row>
        <row r="2850">
          <cell r="A2850" t="str">
            <v>08.009.005-0</v>
          </cell>
          <cell r="B2850" t="str">
            <v>PAVIMENTACAO C/PARALELEP., SOBRE COLCHAO DE PO-DE-PEDRA E REJUNT. C/BETUME E CASCALHINHO, INCL. FORN. DOS MAT.</v>
          </cell>
          <cell r="C2850" t="str">
            <v>M2</v>
          </cell>
          <cell r="D2850">
            <v>30.89</v>
          </cell>
        </row>
        <row r="2851">
          <cell r="A2851" t="str">
            <v>08.009.010-0</v>
          </cell>
          <cell r="B2851" t="e">
            <v>#N/A</v>
          </cell>
          <cell r="C2851" t="e">
            <v>#N/A</v>
          </cell>
          <cell r="D2851">
            <v>24.86</v>
          </cell>
        </row>
        <row r="2852">
          <cell r="A2852" t="str">
            <v>08.009.999-0</v>
          </cell>
          <cell r="B2852" t="str">
            <v>INDICE 08.009PAVIM.C/PARALELEPIPEDO</v>
          </cell>
          <cell r="C2852">
            <v>0</v>
          </cell>
          <cell r="D2852">
            <v>2030</v>
          </cell>
        </row>
        <row r="2853">
          <cell r="A2853" t="str">
            <v>08.010.001-0</v>
          </cell>
          <cell r="B2853" t="str">
            <v>PAVIMENTACAO C/PARALELEP.SOBRE COLCHAO DE PO-DE-PEDRA,BASE DE CONCR.MAGRO, REJUNT.C/BETUME E CASCALHINHO, INCL.FORN.MAT.</v>
          </cell>
          <cell r="C2853" t="str">
            <v>M2</v>
          </cell>
          <cell r="D2853">
            <v>45.05</v>
          </cell>
        </row>
        <row r="2854">
          <cell r="A2854" t="str">
            <v>08.010.005-0</v>
          </cell>
          <cell r="B2854" t="str">
            <v>SARJETA-GUIA DE PARALELEP. (1 FIADA ASSENTE SOBRE CONCR., INCL. ESTA, REJUNT. C/CIM. E AREIA 1:3, P/PAVIMENT. BETUMINOSA</v>
          </cell>
          <cell r="C2854" t="str">
            <v>M</v>
          </cell>
          <cell r="D2854">
            <v>8.6999999999999993</v>
          </cell>
        </row>
        <row r="2855">
          <cell r="A2855" t="str">
            <v>08.010.999-0</v>
          </cell>
          <cell r="B2855" t="str">
            <v>INDICE 08.010PAVIMENT. COM PARALELEPIPEDO</v>
          </cell>
          <cell r="C2855">
            <v>0</v>
          </cell>
          <cell r="D2855">
            <v>1974</v>
          </cell>
        </row>
        <row r="2856">
          <cell r="A2856" t="str">
            <v>08.011.001-0</v>
          </cell>
          <cell r="B2856" t="str">
            <v>SARJETA DE PARALELEP., (3 FIADAS) ASSENTE SOBRE COLCHAO DE PO-DE-PEDRA</v>
          </cell>
          <cell r="C2856" t="str">
            <v>M</v>
          </cell>
          <cell r="D2856">
            <v>17.350000000000001</v>
          </cell>
        </row>
        <row r="2857">
          <cell r="A2857" t="str">
            <v>08.011.999-0</v>
          </cell>
          <cell r="B2857" t="str">
            <v>INDICE 08.011SARJETA DE PARALELEPIPEDO</v>
          </cell>
          <cell r="C2857">
            <v>0</v>
          </cell>
          <cell r="D2857">
            <v>1945</v>
          </cell>
        </row>
        <row r="2858">
          <cell r="A2858" t="str">
            <v>08.012.001-0</v>
          </cell>
          <cell r="B2858" t="str">
            <v>LEVANTAMENTO E REASSENTAM. DE MEIO-FIO</v>
          </cell>
          <cell r="C2858" t="str">
            <v>M</v>
          </cell>
          <cell r="D2858">
            <v>14.56</v>
          </cell>
        </row>
        <row r="2859">
          <cell r="A2859" t="str">
            <v>08.012.003-0</v>
          </cell>
          <cell r="B2859" t="str">
            <v>LEVANTAMENTO E  REASSENTAM. DE TENTO OU TRAVESSAO</v>
          </cell>
          <cell r="C2859" t="str">
            <v>M</v>
          </cell>
          <cell r="D2859">
            <v>11.67</v>
          </cell>
        </row>
        <row r="2860">
          <cell r="A2860" t="str">
            <v>08.012.004-0</v>
          </cell>
          <cell r="B2860" t="str">
            <v>REASSENTAMENTO DE MEIO-FIO</v>
          </cell>
          <cell r="C2860" t="str">
            <v>M</v>
          </cell>
          <cell r="D2860">
            <v>11.53</v>
          </cell>
        </row>
        <row r="2861">
          <cell r="A2861" t="str">
            <v>08.012.005-0</v>
          </cell>
          <cell r="B2861" t="str">
            <v>REASSENTAMENTO DE TENTO OU TRAVESSAO</v>
          </cell>
          <cell r="C2861" t="str">
            <v>M</v>
          </cell>
          <cell r="D2861">
            <v>10.23</v>
          </cell>
        </row>
        <row r="2862">
          <cell r="A2862" t="str">
            <v>08.012.999-0</v>
          </cell>
          <cell r="B2862" t="str">
            <v>INDICE 08.012LEVANT.REASSENT. DE MEIO FIO</v>
          </cell>
          <cell r="C2862">
            <v>0</v>
          </cell>
          <cell r="D2862">
            <v>2349</v>
          </cell>
        </row>
        <row r="2863">
          <cell r="A2863" t="str">
            <v>08.013.005-0</v>
          </cell>
          <cell r="B2863" t="str">
            <v>TRAVESSAO OU TENTO DE GRAN.</v>
          </cell>
          <cell r="C2863" t="str">
            <v>M</v>
          </cell>
          <cell r="D2863">
            <v>14.78</v>
          </cell>
        </row>
        <row r="2864">
          <cell r="A2864" t="str">
            <v>08.013.999-0</v>
          </cell>
          <cell r="B2864" t="str">
            <v>INDICE 08.013MEIO FIO RETO GRANITO</v>
          </cell>
          <cell r="C2864">
            <v>0</v>
          </cell>
          <cell r="D2864">
            <v>2230</v>
          </cell>
        </row>
        <row r="2865">
          <cell r="A2865" t="str">
            <v>08.014.001-0</v>
          </cell>
          <cell r="B2865" t="str">
            <v>REGULARIZACAO DE PAVIMENT. C/APROV. DE PAV. EXIST. P/MEIO DEMACADAME BETUMINOSO DE MIST. PREVIA A FRIO</v>
          </cell>
          <cell r="C2865" t="str">
            <v>M3</v>
          </cell>
          <cell r="D2865">
            <v>274.75</v>
          </cell>
        </row>
        <row r="2866">
          <cell r="A2866" t="str">
            <v>08.014.002-0</v>
          </cell>
          <cell r="B2866" t="str">
            <v>REGULARIZACAO DE PAVIMENT. C/APROV. DE PAV. EXIST. C/CAMADA DE CONCR. BETUMINOSO</v>
          </cell>
          <cell r="C2866" t="str">
            <v>M3</v>
          </cell>
          <cell r="D2866">
            <v>280.95</v>
          </cell>
        </row>
        <row r="2867">
          <cell r="A2867" t="str">
            <v>08.014.999-0</v>
          </cell>
          <cell r="B2867" t="str">
            <v>INDICE 08.014REGULARIZ. PAVIMENT.</v>
          </cell>
          <cell r="C2867">
            <v>0</v>
          </cell>
          <cell r="D2867">
            <v>3612</v>
          </cell>
        </row>
        <row r="2868">
          <cell r="A2868" t="str">
            <v>08.015.002-0</v>
          </cell>
          <cell r="B2868" t="str">
            <v>REVESTIMENTO DO TIPO "TRATAMENTO SUPERFICIAL BETUMINOSO SIMPLES"</v>
          </cell>
          <cell r="C2868" t="str">
            <v>M2</v>
          </cell>
          <cell r="D2868">
            <v>1.82</v>
          </cell>
        </row>
        <row r="2869">
          <cell r="A2869" t="str">
            <v>08.015.003-0</v>
          </cell>
          <cell r="B2869" t="str">
            <v>REVESTIMENTO DO TIPO "TRATAMENTO SUPERFICIAL BETUMINOSO DUPLO"</v>
          </cell>
          <cell r="C2869" t="str">
            <v>M2</v>
          </cell>
          <cell r="D2869">
            <v>4.96</v>
          </cell>
        </row>
        <row r="2870">
          <cell r="A2870" t="str">
            <v>08.015.005-0</v>
          </cell>
          <cell r="B2870" t="str">
            <v>MACADAME BETUMINOSO DE PENETRACAO DIRETA</v>
          </cell>
          <cell r="C2870" t="str">
            <v>M3</v>
          </cell>
          <cell r="D2870">
            <v>164.8</v>
          </cell>
        </row>
        <row r="2871">
          <cell r="A2871" t="str">
            <v>08.015.008-0</v>
          </cell>
          <cell r="B2871" t="str">
            <v>PRE-MISTURA A FRIO</v>
          </cell>
          <cell r="C2871" t="str">
            <v>M3</v>
          </cell>
          <cell r="D2871">
            <v>301.02</v>
          </cell>
        </row>
        <row r="2872">
          <cell r="A2872" t="str">
            <v>08.015.010-0</v>
          </cell>
          <cell r="B2872" t="str">
            <v>REVESTIMENTO DE CONCR. BETUMINOSO USINADO A QUENTE, C/ 8CM DE ESP., EXECUTADO EM 2 CAMADAS</v>
          </cell>
          <cell r="C2872" t="str">
            <v>M2</v>
          </cell>
          <cell r="D2872">
            <v>23.58</v>
          </cell>
        </row>
        <row r="2873">
          <cell r="A2873" t="str">
            <v>08.015.011-0</v>
          </cell>
          <cell r="B2873" t="str">
            <v>REVESTIMENTO DE CONCR. BETUMINOSO USINADO A QUENTE, C/ 10CMDE ESP. EXEC. EM 2 CAMADAS</v>
          </cell>
          <cell r="C2873" t="str">
            <v>M2</v>
          </cell>
          <cell r="D2873">
            <v>28.77</v>
          </cell>
        </row>
        <row r="2874">
          <cell r="A2874" t="str">
            <v>08.015.016-0</v>
          </cell>
          <cell r="B2874" t="str">
            <v>CAPA SELANTE COMPREEND. APLIC. DE ASF. NA PROPORCAO DE 0,7 A1,5 L/M2, DISTRIB.DE AGREG. DE 5 A 15KG/M2 E COMPACT.C/ROLO</v>
          </cell>
          <cell r="C2874" t="str">
            <v>M2</v>
          </cell>
          <cell r="D2874">
            <v>1.59</v>
          </cell>
        </row>
        <row r="2875">
          <cell r="A2875" t="str">
            <v>08.015.018-0</v>
          </cell>
          <cell r="B2875" t="str">
            <v>REPOSICAO DE PAVIMENT. DE QUALQUER NATUREZA EM CONCR. ASF. USINADO A QUENTE</v>
          </cell>
          <cell r="C2875" t="str">
            <v>T</v>
          </cell>
          <cell r="D2875">
            <v>146.83000000000001</v>
          </cell>
        </row>
        <row r="2876">
          <cell r="A2876" t="str">
            <v>08.015.023-0</v>
          </cell>
          <cell r="B2876" t="str">
            <v>CONCRETO ASF., P/BASE TIPO CAB, INCL. O MAT. (MASSA FINA)</v>
          </cell>
          <cell r="C2876" t="str">
            <v>T</v>
          </cell>
          <cell r="D2876">
            <v>94.55</v>
          </cell>
        </row>
        <row r="2877">
          <cell r="A2877" t="str">
            <v>08.015.050-0</v>
          </cell>
          <cell r="B2877" t="str">
            <v>REVESTIMENTO DE CONCR. ASF. BETUM. USINADO A QUENTE, C/ 5CMDE ESP., CONSID. UMA PRODUCAO DE USINA DE 2000T/MES</v>
          </cell>
          <cell r="C2877" t="str">
            <v>M2</v>
          </cell>
          <cell r="D2877">
            <v>15.35</v>
          </cell>
        </row>
        <row r="2878">
          <cell r="A2878" t="str">
            <v>08.015.051-0</v>
          </cell>
          <cell r="B2878" t="str">
            <v>REVESTIMENTO DE CONCR. ASF. BETUM. USINADO A QUENTE, C/ 5CMDE ESP., CONSID. UMA PRODUCAO DE USINA DE 3000T/MES</v>
          </cell>
          <cell r="C2878" t="str">
            <v>M2</v>
          </cell>
          <cell r="D2878">
            <v>13.89</v>
          </cell>
        </row>
        <row r="2879">
          <cell r="A2879" t="str">
            <v>08.015.052-0</v>
          </cell>
          <cell r="B2879" t="str">
            <v>REVESTIMENTO DE CONCR. ASF. BETUM. USINADO A QUENTE, C/ 5CMDE ESP., CONSID. UMA PRODUCAO DE USINA DE 4000T/MES</v>
          </cell>
          <cell r="C2879" t="str">
            <v>M2</v>
          </cell>
          <cell r="D2879">
            <v>13.16</v>
          </cell>
        </row>
        <row r="2880">
          <cell r="A2880" t="str">
            <v>08.015.053-0</v>
          </cell>
          <cell r="B2880" t="str">
            <v>REVESTIMENTO DE CONCR. ASF. BETUM. USINADO A QUENTE, C/ 5CMDE ESP., CONSID. UMA PRODUCAO DE USINA DE 6000T/MES</v>
          </cell>
          <cell r="C2880" t="str">
            <v>M2</v>
          </cell>
          <cell r="D2880">
            <v>12.6</v>
          </cell>
        </row>
        <row r="2881">
          <cell r="A2881" t="str">
            <v>08.015.054-0</v>
          </cell>
          <cell r="B2881" t="str">
            <v>REVESTIMENTO DE CONCR. ASF. BETUM. USINADO A QUENTE, C/ 5CMDE ESP., CONSID. UMA PRODUCAO DE USINA DE 8000T/MES</v>
          </cell>
          <cell r="C2881" t="str">
            <v>M2</v>
          </cell>
          <cell r="D2881">
            <v>12.21</v>
          </cell>
        </row>
        <row r="2882">
          <cell r="A2882" t="str">
            <v>08.015.055-0</v>
          </cell>
          <cell r="B2882" t="str">
            <v>REVESTIMENTO DE CONCR. ASF. BETUM. USINADO A QUENTE, C/ 5CMDE ESP., CONSID. UMA PRODUCAO DE USINA DE 10000T/MES</v>
          </cell>
          <cell r="C2882" t="str">
            <v>M2</v>
          </cell>
          <cell r="D2882">
            <v>11.97</v>
          </cell>
        </row>
        <row r="2883">
          <cell r="A2883" t="str">
            <v>08.015.070-0</v>
          </cell>
          <cell r="B2883" t="str">
            <v>REVESTIMENTO DE CONCR. ASF. BETUM. USINADO A QUENTE, C/ 4CMDE ESP., CONSID. UMA PRODUCAO DE USINA DE 2000T/MES</v>
          </cell>
          <cell r="C2883" t="str">
            <v>M2</v>
          </cell>
          <cell r="D2883">
            <v>12.28</v>
          </cell>
        </row>
        <row r="2884">
          <cell r="A2884" t="str">
            <v>08.015.071-0</v>
          </cell>
          <cell r="B2884" t="str">
            <v>REVESTIMENTO DE CONCR. ASF. BETUM. USINADO A QUENTE, C/ 4CMDE ESP., CONSID. UMA PRODUCAO DE USINA DE 3000T/MES</v>
          </cell>
          <cell r="C2884" t="str">
            <v>M2</v>
          </cell>
          <cell r="D2884">
            <v>11.1</v>
          </cell>
        </row>
        <row r="2885">
          <cell r="A2885" t="str">
            <v>08.015.072-0</v>
          </cell>
          <cell r="B2885" t="str">
            <v>REVESTIMENTO DE CONCR. ASF. BETUM. USINADO A QUENTE, C/ 4CMDE ESP., CONSID. UMA PRODUCAO DE USINA DE 4000T/MES</v>
          </cell>
          <cell r="C2885" t="str">
            <v>M2</v>
          </cell>
          <cell r="D2885">
            <v>10.52</v>
          </cell>
        </row>
        <row r="2886">
          <cell r="A2886" t="str">
            <v>08.015.073-0</v>
          </cell>
          <cell r="B2886" t="str">
            <v>REVESTIMENTO DE CONCR. ASF. BETUM. USINADO A QUENTE, C/ 4CMDE ESP., CONSID. UMA PRODUCAO DE USINA DE 6000T/MES</v>
          </cell>
          <cell r="C2886" t="str">
            <v>M2</v>
          </cell>
          <cell r="D2886">
            <v>10.07</v>
          </cell>
        </row>
        <row r="2887">
          <cell r="A2887" t="str">
            <v>08.015.074-0</v>
          </cell>
          <cell r="B2887" t="str">
            <v>REVESTIMENTO DE CONCR. ASF. BETUM. USINADO A QUENTE, C/ 4CMDE ESP., CONSID. UMA PRODUCAO DE USINA DE 8000T/MES</v>
          </cell>
          <cell r="C2887" t="str">
            <v>M2</v>
          </cell>
          <cell r="D2887">
            <v>9.76</v>
          </cell>
        </row>
        <row r="2888">
          <cell r="A2888" t="str">
            <v>08.015.075-0</v>
          </cell>
          <cell r="B2888" t="str">
            <v>REVESTIMENTO DE CONCR. ASF. BETUM. USINADO A QUENTE, C/ 4CMDE ESP., CONSID. UMA PRODUCAO DE USINA DE 10000T/MES</v>
          </cell>
          <cell r="C2888" t="str">
            <v>M2</v>
          </cell>
          <cell r="D2888">
            <v>9.57</v>
          </cell>
        </row>
        <row r="2889">
          <cell r="A2889" t="str">
            <v>08.015.100-0</v>
          </cell>
          <cell r="B2889" t="str">
            <v>CONCRETO ASF. USINADO A QUENTE, INCL. TODOS OS MAT. (MASSA FINA), CONSID. UMA PRODUCAO DE 2000T/MES</v>
          </cell>
          <cell r="C2889" t="str">
            <v>T</v>
          </cell>
          <cell r="D2889">
            <v>123.53</v>
          </cell>
        </row>
        <row r="2890">
          <cell r="A2890" t="str">
            <v>08.015.101-0</v>
          </cell>
          <cell r="B2890" t="str">
            <v>CONCRETO ASF. USINADO A QUENTE, INCL. TODOS OS MAT. (MASSA FINA), CONSID. UMA PRODUCAO DE 3000T/MES</v>
          </cell>
          <cell r="C2890" t="str">
            <v>T</v>
          </cell>
          <cell r="D2890">
            <v>114.46</v>
          </cell>
        </row>
        <row r="2891">
          <cell r="A2891" t="str">
            <v>08.015.102-0</v>
          </cell>
          <cell r="B2891" t="str">
            <v>CONCRETO ASF. USINADO A QUENTE, INCL. TODOS OS MAT. (MASSA FINA), CONSID. UMA PRODUCAO DE 4000T/MES</v>
          </cell>
          <cell r="C2891" t="str">
            <v>T</v>
          </cell>
          <cell r="D2891">
            <v>109.92</v>
          </cell>
        </row>
        <row r="2892">
          <cell r="A2892" t="str">
            <v>08.015.103-0</v>
          </cell>
          <cell r="B2892" t="str">
            <v>CONCRETO ASF. USINADO A QUENTE, INCL. TODOS OS MAT. (MASSA FINA), CONSID. UMA PRODUCAO DE 6000T/MES</v>
          </cell>
          <cell r="C2892" t="str">
            <v>T</v>
          </cell>
          <cell r="D2892">
            <v>105.4</v>
          </cell>
        </row>
        <row r="2893">
          <cell r="A2893" t="str">
            <v>08.015.104-0</v>
          </cell>
          <cell r="B2893" t="str">
            <v>CONCRETO ASF. USINADO A QUENTE, INCL. TODOS OS MAT. (MASSA FINA), CONSID. UMA PRODUCAO DE 8000T/MES</v>
          </cell>
          <cell r="C2893" t="str">
            <v>T</v>
          </cell>
          <cell r="D2893">
            <v>103.11</v>
          </cell>
        </row>
        <row r="2894">
          <cell r="A2894" t="str">
            <v>08.015.105-0</v>
          </cell>
          <cell r="B2894" t="str">
            <v>CONCRETO ASF. USINADO A QUENTE, INCL. TODOS OS MAT. (MASSA FINA), CONSID. UMA PRODUCAO DE 10000T/MES</v>
          </cell>
          <cell r="C2894" t="str">
            <v>T</v>
          </cell>
          <cell r="D2894">
            <v>101.77</v>
          </cell>
        </row>
        <row r="2895">
          <cell r="A2895" t="str">
            <v>08.015.120-0</v>
          </cell>
          <cell r="B2895" t="str">
            <v>CONCRETO ASF. USINADO A QUENTE, INCL. TODOS OS MAT. (MASSA GROSSA), CONSID. UMA PRODUCAO DE 2000T/MES</v>
          </cell>
          <cell r="C2895" t="str">
            <v>T</v>
          </cell>
          <cell r="D2895">
            <v>115.26</v>
          </cell>
        </row>
        <row r="2896">
          <cell r="A2896" t="str">
            <v>08.015.121-0</v>
          </cell>
          <cell r="B2896" t="str">
            <v>CONCRETO ASF. USINADO A QUENTE, INCL. TODOS OS MAT. (MASSA GROSSA), CONSID. UMA PRODUCAO DE 3000T/MES</v>
          </cell>
          <cell r="C2896" t="str">
            <v>T</v>
          </cell>
          <cell r="D2896">
            <v>106.15</v>
          </cell>
        </row>
        <row r="2897">
          <cell r="A2897" t="str">
            <v>08.015.122-0</v>
          </cell>
          <cell r="B2897" t="str">
            <v>CONCRETO ASF. USINADO A QUENTE, INCL. TODOS OS MAT. (MASSA GROSSA), CONSID. UMA PRODUCAO DE 4000T/MES</v>
          </cell>
          <cell r="C2897" t="str">
            <v>T</v>
          </cell>
          <cell r="D2897">
            <v>101.6</v>
          </cell>
        </row>
        <row r="2898">
          <cell r="A2898" t="str">
            <v>08.015.123-0</v>
          </cell>
          <cell r="B2898" t="str">
            <v>CONCRETO ASF. USINADO A QUENTE, INCL. TODOS OS MAT. (MASSA GROSSA), CONSID. UMA PRODUCAO DE 6000T/MES</v>
          </cell>
          <cell r="C2898" t="str">
            <v>T</v>
          </cell>
          <cell r="D2898">
            <v>97.08</v>
          </cell>
        </row>
        <row r="2899">
          <cell r="A2899" t="str">
            <v>08.015.124-0</v>
          </cell>
          <cell r="B2899" t="str">
            <v>CONCRETO ASF. USINADO A QUENTE, INCL. TODOS OS MAT. (MASSA GROSSA), CONSID. UMA PRODUCAO DE 8000T/MES</v>
          </cell>
          <cell r="C2899" t="str">
            <v>T</v>
          </cell>
          <cell r="D2899">
            <v>94.8</v>
          </cell>
        </row>
        <row r="2900">
          <cell r="A2900" t="str">
            <v>08.015.125-0</v>
          </cell>
          <cell r="B2900" t="str">
            <v>CONCRETO ASF. USINADO A QUENTE, INCL. TODOS OS MAT. (MASSA GROSSA), CONSID. UMA PRODUCAO DE 10000T/MES</v>
          </cell>
          <cell r="C2900" t="str">
            <v>T</v>
          </cell>
          <cell r="D2900">
            <v>93.45</v>
          </cell>
        </row>
        <row r="2901">
          <cell r="A2901" t="str">
            <v>08.015.150-0</v>
          </cell>
          <cell r="B2901" t="str">
            <v>CONCRETO ASF. P/BASE, TIPO CAB, USINADO A QUENTE, CONSID. UMA PRODUCAO DE 2000T/MES</v>
          </cell>
          <cell r="C2901" t="str">
            <v>T</v>
          </cell>
          <cell r="D2901">
            <v>99.47</v>
          </cell>
        </row>
        <row r="2902">
          <cell r="A2902" t="str">
            <v>08.015.151-0</v>
          </cell>
          <cell r="B2902" t="str">
            <v>CONCRETO ASF. P/BASE, TIPO CAB, USINADO A QUENTE, CONSID. UMA PRODUCAO DE 3000T/MES</v>
          </cell>
          <cell r="C2902" t="str">
            <v>T</v>
          </cell>
          <cell r="D2902">
            <v>90.41</v>
          </cell>
        </row>
        <row r="2903">
          <cell r="A2903" t="str">
            <v>08.015.152-0</v>
          </cell>
          <cell r="B2903" t="str">
            <v>CONCRETO ASF. P/BASE, TIPO CAB, USINADO A QUENTE, CONSID. UMA PRODUCAO DE 4000T/MES</v>
          </cell>
          <cell r="C2903" t="str">
            <v>T</v>
          </cell>
          <cell r="D2903">
            <v>85.86</v>
          </cell>
        </row>
        <row r="2904">
          <cell r="A2904" t="str">
            <v>08.015.153-0</v>
          </cell>
          <cell r="B2904" t="str">
            <v>CONCRETO ASF. P/BASE, TIPO CAB, USINADO A QUENTE, CONSID. UMA PRODUCAO DE 6000T/MES</v>
          </cell>
          <cell r="C2904" t="str">
            <v>T</v>
          </cell>
          <cell r="D2904">
            <v>81.34</v>
          </cell>
        </row>
        <row r="2905">
          <cell r="A2905" t="str">
            <v>08.015.154-0</v>
          </cell>
          <cell r="B2905" t="str">
            <v>CONCRETO ASF. P/BASE, TIPO CAB, USINADO A QUENTE, CONSID. UMA PRODUCAO DE 8000T/MES</v>
          </cell>
          <cell r="C2905" t="str">
            <v>T</v>
          </cell>
          <cell r="D2905">
            <v>79.06</v>
          </cell>
        </row>
        <row r="2906">
          <cell r="A2906" t="str">
            <v>08.015.155-0</v>
          </cell>
          <cell r="B2906" t="str">
            <v>CONCRETO ASF. P/BASE, TIPO CAB, USINADO A QUENTE, CONSID. UMA PRODUCAO DE 10000T/MES</v>
          </cell>
          <cell r="C2906" t="str">
            <v>T</v>
          </cell>
          <cell r="D2906">
            <v>77.709999999999994</v>
          </cell>
        </row>
        <row r="2907">
          <cell r="A2907" t="str">
            <v>08.015.200-0</v>
          </cell>
          <cell r="B2907" t="str">
            <v>REVESTIMENTO DE CONCR.ASF.BETUM.USINADO A QUENTE, IMPORTADODE USINA, C/ 5CM ESP., CONSID.PRODUCAO DE USINA DE 2000T/MES</v>
          </cell>
          <cell r="C2907" t="str">
            <v>M2</v>
          </cell>
          <cell r="D2907">
            <v>18.53</v>
          </cell>
        </row>
        <row r="2908">
          <cell r="A2908" t="str">
            <v>08.015.201-0</v>
          </cell>
          <cell r="B2908" t="str">
            <v>REVESTIMENTO DE CONCR.ASF.BETUM.USINADO A QUENTE, IMPORTADODE USINA, C/ 5CM ESP., CONSID.PRODUCAO DE USINA DE 3000T/MES</v>
          </cell>
          <cell r="C2908" t="str">
            <v>M2</v>
          </cell>
          <cell r="D2908">
            <v>16.829999999999998</v>
          </cell>
        </row>
        <row r="2909">
          <cell r="A2909" t="str">
            <v>08.015.202-0</v>
          </cell>
          <cell r="B2909" t="str">
            <v>REVESTIMENTO DE CONCR.ASF.BETUM.USINADO A QUENTE, IMPORTADODE USINA, C/ 5CM ESP., CONSID.PRODUCAO DE USINA DE 4000T/MES</v>
          </cell>
          <cell r="C2909" t="str">
            <v>M2</v>
          </cell>
          <cell r="D2909">
            <v>15.98</v>
          </cell>
        </row>
        <row r="2910">
          <cell r="A2910" t="str">
            <v>08.015.203-0</v>
          </cell>
          <cell r="B2910" t="str">
            <v>REVESTIMENTO DE CONCR.ASF.BETUM.USINADO A QUENTE, IMPORTADODE USINA, C/ 5CM ESP., CONSID.PRODUCAO DE USINA DE 6000T/MES</v>
          </cell>
          <cell r="C2910" t="str">
            <v>M2</v>
          </cell>
          <cell r="D2910">
            <v>15.3</v>
          </cell>
        </row>
        <row r="2911">
          <cell r="A2911" t="str">
            <v>08.015.204-0</v>
          </cell>
          <cell r="B2911" t="str">
            <v>REVESTIMENTO DE CONCR.ASF.BETUM.USINADO A QUENTE, IMPORTADODE USINA, C/ 5CM ESP., CONSID.PRODUCAO DE USINA DE 8000T/MES</v>
          </cell>
          <cell r="C2911" t="str">
            <v>M2</v>
          </cell>
          <cell r="D2911">
            <v>14.84</v>
          </cell>
        </row>
        <row r="2912">
          <cell r="A2912" t="str">
            <v>08.015.205-0</v>
          </cell>
          <cell r="B2912" t="str">
            <v>REVESTIMENTO DE CONCR.ASF.BETUM.USINADO A QUENTE, IMPORTADODE USINA, C/ 5CM ESP.,CONSID.PRODUCAO DE USINA DE 10000T/MES</v>
          </cell>
          <cell r="C2912" t="str">
            <v>M2</v>
          </cell>
          <cell r="D2912">
            <v>14.57</v>
          </cell>
        </row>
        <row r="2913">
          <cell r="A2913" t="str">
            <v>08.015.220-0</v>
          </cell>
          <cell r="B2913" t="str">
            <v>REVESTIMENTO DE CONCR.ASF.BETUM.USINADO A QUENTE, IMPORTADODE USINA, C/ 4CM ESP., CONSID.PRODUCAO DE USINA DE 2000T/MES</v>
          </cell>
          <cell r="C2913" t="str">
            <v>M2</v>
          </cell>
          <cell r="D2913">
            <v>14.82</v>
          </cell>
        </row>
        <row r="2914">
          <cell r="A2914" t="str">
            <v>08.015.221-0</v>
          </cell>
          <cell r="B2914" t="str">
            <v>REVESTIMENTO DE CONCR.ASF.BETUM.USINADO A QUENTE, IMPORTADODE USINA, C/ 4CM ESP., CONSID.PRODUCAO DE USINA DE 3000T/MES</v>
          </cell>
          <cell r="C2914" t="str">
            <v>M2</v>
          </cell>
          <cell r="D2914">
            <v>13.45</v>
          </cell>
        </row>
        <row r="2915">
          <cell r="A2915" t="str">
            <v>08.015.222-0</v>
          </cell>
          <cell r="B2915" t="str">
            <v>REVESTIMENTO DE CONCR.ASF.BETUM.USINADO A QUENTE, IMPORTADODE USINA, C/ 4CM ESP., CONSID.PRODUCAO DE USINA DE 4000T/MES</v>
          </cell>
          <cell r="C2915" t="str">
            <v>M2</v>
          </cell>
          <cell r="D2915">
            <v>12.77</v>
          </cell>
        </row>
        <row r="2916">
          <cell r="A2916" t="str">
            <v>08.015.223-0</v>
          </cell>
          <cell r="B2916" t="str">
            <v>REVESTIMENTO DE CONCR.ASF.BETUM.USINADO A QUENTE, IMPORTADODE USINA, C/ 4CM ESP., CONSID.PRODUCAO DE USINA DE 6000T/MES</v>
          </cell>
          <cell r="C2916" t="str">
            <v>M2</v>
          </cell>
          <cell r="D2916">
            <v>12.23</v>
          </cell>
        </row>
        <row r="2917">
          <cell r="A2917" t="str">
            <v>08.015.224-0</v>
          </cell>
          <cell r="B2917" t="str">
            <v>REVESTIMENTO DE CONCR.ASF.BETUM.USINADO A QUENTE, IMPORTADODE USINA, C/ 4CM ESP., CONSID.PRODUCAO DE USINA DE 8000T/MES</v>
          </cell>
          <cell r="C2917" t="str">
            <v>M2</v>
          </cell>
          <cell r="D2917">
            <v>11.87</v>
          </cell>
        </row>
        <row r="2918">
          <cell r="A2918" t="str">
            <v>08.015.225-0</v>
          </cell>
          <cell r="B2918" t="str">
            <v>REVESTIMENTO DE CONCR.ASF.BETUM.USINADO A QUENTE, IMPORTADODE USINA, C/ 4CM ESP.,CONSID.PRODUCAO DE USINA DE 10000T/MES</v>
          </cell>
          <cell r="C2918" t="str">
            <v>M2</v>
          </cell>
          <cell r="D2918">
            <v>11.65</v>
          </cell>
        </row>
        <row r="2919">
          <cell r="A2919" t="str">
            <v>08.015.250-0</v>
          </cell>
          <cell r="B2919" t="str">
            <v>CONCRETO ASF. USINADO A QUENTE, IMPORTADO DE USINA, INCL. TODOS OS MAT. (MASSA FINA), CONSID. UMA PRODUCAO DE 2000T/MES</v>
          </cell>
          <cell r="C2919" t="str">
            <v>T</v>
          </cell>
          <cell r="D2919">
            <v>151.94</v>
          </cell>
        </row>
        <row r="2920">
          <cell r="A2920" t="str">
            <v>08.015.251-0</v>
          </cell>
          <cell r="B2920" t="str">
            <v>CONCRETO ASF. USINADO A QUENTE, IMPORTADO DE USINA, INCL. TODOS OS MAT. (MASSA FINA), CONSID. UMA PRODUCAO DE 3000T/MES</v>
          </cell>
          <cell r="C2920" t="str">
            <v>T</v>
          </cell>
          <cell r="D2920">
            <v>140.79</v>
          </cell>
        </row>
        <row r="2921">
          <cell r="A2921" t="str">
            <v>08.015.252-0</v>
          </cell>
          <cell r="B2921" t="str">
            <v>CONCRETO ASF. USINADO A QUENTE, IMPORTADO DE USINA, INCL. TODOS OS MAT. (MASSA FINA), CONSID. UMA PRODUCAO DE 4000T/MES</v>
          </cell>
          <cell r="C2921" t="str">
            <v>T</v>
          </cell>
          <cell r="D2921">
            <v>135.19999999999999</v>
          </cell>
        </row>
        <row r="2922">
          <cell r="A2922" t="str">
            <v>08.015.253-0</v>
          </cell>
          <cell r="B2922" t="str">
            <v>CONCRETO ASF. USINADO A QUENTE, IMPORTADO DE USINA, INCL. TODOS OS MAT. (MASSA FINA), CONSID. UMA PRODUCAO DE 6000T/MES</v>
          </cell>
          <cell r="C2922" t="str">
            <v>T</v>
          </cell>
          <cell r="D2922">
            <v>129.63999999999999</v>
          </cell>
        </row>
        <row r="2923">
          <cell r="A2923" t="str">
            <v>08.015.254-0</v>
          </cell>
          <cell r="B2923" t="str">
            <v>CONCRETO ASF. USINADO A QUENTE, IMPORTADO DE USINA, INCL. TODOS OS MAT. (MASSA FINA), CONSID. UMA PRODUCAO DE 8000T/MES</v>
          </cell>
          <cell r="C2923" t="str">
            <v>T</v>
          </cell>
          <cell r="D2923">
            <v>126.83</v>
          </cell>
        </row>
        <row r="2924">
          <cell r="A2924" t="str">
            <v>08.015.255-0</v>
          </cell>
          <cell r="B2924" t="str">
            <v>CONCRETO ASF. USINADO A QUENTE, IMPORTADO DE USINA, INCL. TODOS OS MAT. (MASSA FINA), CONSID. UMA PRODUCAO DE 10000T/MES</v>
          </cell>
          <cell r="C2924" t="str">
            <v>T</v>
          </cell>
          <cell r="D2924">
            <v>125.18</v>
          </cell>
        </row>
        <row r="2925">
          <cell r="A2925" t="str">
            <v>08.015.270-0</v>
          </cell>
          <cell r="B2925" t="str">
            <v>CONCRETO ASF. USINADO A QUENTE, IMPORTADO DE USINA, INCL.TODOS OS MAT. (MASSA GROSSA), CONSID. UMA PRODUCAO DE 2000T/MES</v>
          </cell>
          <cell r="C2925" t="str">
            <v>T</v>
          </cell>
          <cell r="D2925">
            <v>138.72</v>
          </cell>
        </row>
        <row r="2926">
          <cell r="A2926" t="str">
            <v>08.015.271-0</v>
          </cell>
          <cell r="B2926" t="str">
            <v>CONCRETO ASF. USINADO A QUENTE, IMPORTADO DE USINA, INCL.TODOS OS MAT. (MASSA GROSSA), CONSID. UMA PRODUCAO DE 3000T/MES</v>
          </cell>
          <cell r="C2926" t="str">
            <v>T</v>
          </cell>
          <cell r="D2926">
            <v>130.56</v>
          </cell>
        </row>
        <row r="2927">
          <cell r="A2927" t="str">
            <v>08.015.272-0</v>
          </cell>
          <cell r="B2927" t="str">
            <v>CONCRETO ASF. USINADO A QUENTE, IMPORTADO DE USINA, INCL.TODOS OS MAT. (MASSA GROSSA), CONSID. UMA PRODUCAO DE 4000T/MES</v>
          </cell>
          <cell r="C2927" t="str">
            <v>T</v>
          </cell>
          <cell r="D2927">
            <v>124.97</v>
          </cell>
        </row>
        <row r="2928">
          <cell r="A2928" t="str">
            <v>08.015.273-0</v>
          </cell>
          <cell r="B2928" t="str">
            <v>CONCRETO ASF. USINADO A QUENTE, IMPORTADO A QUENTE, INCL.TODOS OS MAT. (MASSA GROSSA), CONSID. UMA PRODUCAO DE 6000T/MES</v>
          </cell>
          <cell r="C2928" t="str">
            <v>T</v>
          </cell>
          <cell r="D2928">
            <v>119.42</v>
          </cell>
        </row>
        <row r="2929">
          <cell r="A2929" t="str">
            <v>08.015.274-0</v>
          </cell>
          <cell r="B2929" t="str">
            <v>CONCRETO ASF. USINADO A QUENTE, IMPORTADO DE USINA, INCL.TODOS OS MAT. (MASSA GROSSA), CONSID. UMA PRODUCAO DE 8000T/MES</v>
          </cell>
          <cell r="C2929" t="str">
            <v>T</v>
          </cell>
          <cell r="D2929">
            <v>116.6</v>
          </cell>
        </row>
        <row r="2930">
          <cell r="A2930" t="str">
            <v>08.015.275-0</v>
          </cell>
          <cell r="B2930" t="str">
            <v>CONCRETO ASF. USINADO A QUENTE, IMPORTADO DE USINA, INCL.TODOS OS MAT.(MASSA GROSSA), CONSID. UMA PRODUCAO DE 10000T/MES</v>
          </cell>
          <cell r="C2930" t="str">
            <v>T</v>
          </cell>
          <cell r="D2930">
            <v>114.95</v>
          </cell>
        </row>
        <row r="2931">
          <cell r="A2931" t="str">
            <v>08.015.300-0</v>
          </cell>
          <cell r="B2931" t="str">
            <v>CONCRETO ASF. P/BASE, TIPO CAB, USINADO A QUENTE, IMPORTADODE USINA, CONSID. UMA PRODUCAO DE 2000T/MES</v>
          </cell>
          <cell r="C2931" t="str">
            <v>T</v>
          </cell>
          <cell r="D2931">
            <v>122.35</v>
          </cell>
        </row>
        <row r="2932">
          <cell r="A2932" t="str">
            <v>08.015.301-0</v>
          </cell>
          <cell r="B2932" t="str">
            <v>CONCRETO ASF. P/BASE, TIPO CAB, USINADO A QUENTE, IMPORTADODE USINA, CONSID. UMA PRODUCAO DE 3000T/MES</v>
          </cell>
          <cell r="C2932" t="str">
            <v>T</v>
          </cell>
          <cell r="D2932">
            <v>111.2</v>
          </cell>
        </row>
        <row r="2933">
          <cell r="A2933" t="str">
            <v>08.015.302-0</v>
          </cell>
          <cell r="B2933" t="str">
            <v>CONCRETO ASF. P/BASE, TIPO CAB, USINADO A QUENTE, IMPORTADODE USINA, CONSID. UMA PRODUCAO DE 4000T/MES</v>
          </cell>
          <cell r="C2933" t="str">
            <v>T</v>
          </cell>
          <cell r="D2933">
            <v>105.61</v>
          </cell>
        </row>
        <row r="2934">
          <cell r="A2934" t="str">
            <v>08.015.303-0</v>
          </cell>
          <cell r="B2934" t="str">
            <v>CONCRETO ASF. P/BASE, TIPO CAB, USINADO A QUENTE, IMPORTADODE USINA, CONSID. UMA PRODUCAO DE 6000T/MES</v>
          </cell>
          <cell r="C2934" t="str">
            <v>T</v>
          </cell>
          <cell r="D2934">
            <v>100.05</v>
          </cell>
        </row>
        <row r="2935">
          <cell r="A2935" t="str">
            <v>08.015.304-0</v>
          </cell>
          <cell r="B2935" t="str">
            <v>CONCRETO ASF. P/BASE, TIPO CAB, USINADO A QUENTE, IMPORTADODE USINA, CONSID. UMA PRODUCAO DE 8000T/MES</v>
          </cell>
          <cell r="C2935" t="str">
            <v>T</v>
          </cell>
          <cell r="D2935">
            <v>97.24</v>
          </cell>
        </row>
        <row r="2936">
          <cell r="A2936" t="str">
            <v>08.015.305-0</v>
          </cell>
          <cell r="B2936" t="str">
            <v>CONCRETO ASF. P/BASE, TIPO CAB, USINADO A QUENTE, IMPORTADODE USINA, CONSID. UMA PRODUCAO DE 10000T/MES</v>
          </cell>
          <cell r="C2936" t="str">
            <v>T</v>
          </cell>
          <cell r="D2936">
            <v>95.59</v>
          </cell>
        </row>
        <row r="2937">
          <cell r="A2937" t="str">
            <v>08.015.999-0</v>
          </cell>
          <cell r="B2937" t="str">
            <v>INDICE 08.015REVEST. BETUMINOSO</v>
          </cell>
          <cell r="C2937">
            <v>0</v>
          </cell>
          <cell r="D2937">
            <v>3135</v>
          </cell>
        </row>
        <row r="2938">
          <cell r="A2938" t="str">
            <v>08.016.001-0</v>
          </cell>
          <cell r="B2938" t="str">
            <v>AREIA-ASF., A QUENTE</v>
          </cell>
          <cell r="C2938" t="str">
            <v>M3</v>
          </cell>
          <cell r="D2938">
            <v>314.87</v>
          </cell>
        </row>
        <row r="2939">
          <cell r="A2939" t="str">
            <v>08.016.002-0</v>
          </cell>
          <cell r="B2939" t="str">
            <v>AREIA-ASF., A FRIO</v>
          </cell>
          <cell r="C2939" t="str">
            <v>M3</v>
          </cell>
          <cell r="D2939">
            <v>285.72000000000003</v>
          </cell>
        </row>
        <row r="2940">
          <cell r="A2940" t="str">
            <v>08.016.999-0</v>
          </cell>
          <cell r="B2940" t="str">
            <v>INDICE 08.016AREIA-ASFALTO</v>
          </cell>
          <cell r="C2940">
            <v>0</v>
          </cell>
          <cell r="D2940">
            <v>3432</v>
          </cell>
        </row>
        <row r="2941">
          <cell r="A2941" t="str">
            <v>08.017.006-0</v>
          </cell>
          <cell r="B2941" t="str">
            <v>REVESTIMENTO EM PLACAS DE CONCR.</v>
          </cell>
          <cell r="C2941" t="str">
            <v>M3</v>
          </cell>
          <cell r="D2941">
            <v>198.35</v>
          </cell>
        </row>
        <row r="2942">
          <cell r="A2942" t="str">
            <v>08.017.010-0</v>
          </cell>
          <cell r="B2942" t="str">
            <v>REVESTIMENTO EM PLACAS DE CONCR.</v>
          </cell>
          <cell r="C2942" t="str">
            <v>M3</v>
          </cell>
          <cell r="D2942">
            <v>225.97</v>
          </cell>
        </row>
        <row r="2943">
          <cell r="A2943" t="str">
            <v>08.017.999-0</v>
          </cell>
          <cell r="B2943" t="str">
            <v>INDICE 08.017REVEST.PLACA DE CONCRETO</v>
          </cell>
          <cell r="C2943">
            <v>0</v>
          </cell>
          <cell r="D2943">
            <v>1536</v>
          </cell>
        </row>
        <row r="2944">
          <cell r="A2944" t="str">
            <v>08.018.001-0</v>
          </cell>
          <cell r="B2944" t="str">
            <v>REVESTIMENTO DE SAIBRO COMPRIMIDO EM CAMADA</v>
          </cell>
          <cell r="C2944" t="str">
            <v>M3</v>
          </cell>
          <cell r="D2944">
            <v>3.25</v>
          </cell>
        </row>
        <row r="2945">
          <cell r="A2945" t="str">
            <v>08.018.999-0</v>
          </cell>
          <cell r="B2945" t="str">
            <v>INDICE 08.018REVEST.SAIBRO</v>
          </cell>
          <cell r="C2945">
            <v>0</v>
          </cell>
          <cell r="D2945">
            <v>1751</v>
          </cell>
        </row>
        <row r="2946">
          <cell r="A2946" t="str">
            <v>08.019.001-0</v>
          </cell>
          <cell r="B2946" t="str">
            <v>JUNTA LONGITUDINAL EM REVESTIM. DE PLACAS DE CONCR. DO TIPOENCAIXE (MACHO E FEMEA), EXCL. LIGADORES</v>
          </cell>
          <cell r="C2946" t="str">
            <v>M</v>
          </cell>
          <cell r="D2946">
            <v>6.77</v>
          </cell>
        </row>
        <row r="2947">
          <cell r="A2947" t="str">
            <v>08.019.002-0</v>
          </cell>
          <cell r="B2947" t="str">
            <v>JUNTA DE RETRACAO EM REVESTIM. DE PLACAS DE CONCR., EXCL. LIGADORES</v>
          </cell>
          <cell r="C2947" t="str">
            <v>M</v>
          </cell>
          <cell r="D2947">
            <v>1.98</v>
          </cell>
        </row>
        <row r="2948">
          <cell r="A2948" t="str">
            <v>08.019.003-0</v>
          </cell>
          <cell r="B2948" t="str">
            <v>JUNTA DE CONSTR. EM REVESTIM. DE PLACA DE CONCR. MACHO E FEMEA, EXCL. PASSADORES</v>
          </cell>
          <cell r="C2948" t="str">
            <v>M</v>
          </cell>
          <cell r="D2948">
            <v>12.04</v>
          </cell>
        </row>
        <row r="2949">
          <cell r="A2949" t="str">
            <v>08.019.004-0</v>
          </cell>
          <cell r="B2949" t="str">
            <v>JUNTA LONGITUDINAL DE LIGACAO ENTRE SARJETAS E PLACAS DE REVESTIM. DE CONCR., INCL. LIGADORES</v>
          </cell>
          <cell r="C2949" t="str">
            <v>M</v>
          </cell>
          <cell r="D2949">
            <v>12.01</v>
          </cell>
        </row>
        <row r="2950">
          <cell r="A2950" t="str">
            <v>08.019.999-0</v>
          </cell>
          <cell r="B2950" t="str">
            <v>INDICE 08.019JUNTA LONGITUDINAL</v>
          </cell>
          <cell r="C2950">
            <v>0</v>
          </cell>
          <cell r="D2950">
            <v>2575</v>
          </cell>
        </row>
        <row r="2951">
          <cell r="A2951" t="str">
            <v>08.020.006-0</v>
          </cell>
          <cell r="B2951" t="str">
            <v>PAVIMENTACAO EM LAJOTAS DE CONCR.,INTER-TRAVADO,C/ 4CM DE ESP.,ASSENTES SOBRE COLCHAO DE PO-DE-PEDRA,AREIA OU MAT.EQUIV.</v>
          </cell>
          <cell r="C2951" t="str">
            <v>M2</v>
          </cell>
          <cell r="D2951">
            <v>25.75</v>
          </cell>
        </row>
        <row r="2952">
          <cell r="A2952" t="str">
            <v>08.020.008-0</v>
          </cell>
          <cell r="B2952" t="str">
            <v>PAVIMENTACAO EM LAJOTAS DE CONCR.,INTER-TRAVADO,C/ 6CM DE ESP.,ASSENTES SOBRE COLCHAO DE PO-DE-PEDRA,AREIA OU MAT.EQUIV.</v>
          </cell>
          <cell r="C2952" t="str">
            <v>M2</v>
          </cell>
          <cell r="D2952">
            <v>32.979999999999997</v>
          </cell>
        </row>
        <row r="2953">
          <cell r="A2953" t="str">
            <v>08.020.010-0</v>
          </cell>
          <cell r="B2953" t="str">
            <v>PAVIMENTACAO EM LAJOTAS DE CONCR.,INTER-TRAVADO,C/ 8CM DE ESP.,ASSENTES SOBRE COLCHAO DE PO-DE-PEDRA,AREIA OU MAT.EQUIV.</v>
          </cell>
          <cell r="C2953" t="str">
            <v>M2</v>
          </cell>
          <cell r="D2953">
            <v>34.65</v>
          </cell>
        </row>
        <row r="2954">
          <cell r="A2954" t="str">
            <v>08.020.012-0</v>
          </cell>
          <cell r="B2954" t="str">
            <v>PAVIMENTACAO EM LAJOTAS DE CONCR.,INTER-TRAVADO,C/10CM DE ESP.,ASSENTES SOBRE COLCHAO DE PO-DE-PEDRA,AREIA OU MAT.EQUIV.</v>
          </cell>
          <cell r="C2954" t="str">
            <v>M2</v>
          </cell>
          <cell r="D2954">
            <v>46.66</v>
          </cell>
        </row>
        <row r="2955">
          <cell r="A2955" t="str">
            <v>08.020.999-0</v>
          </cell>
          <cell r="B2955" t="str">
            <v>FAMILIA 08.020</v>
          </cell>
          <cell r="C2955">
            <v>0</v>
          </cell>
          <cell r="D2955">
            <v>2042</v>
          </cell>
        </row>
        <row r="2956">
          <cell r="A2956" t="str">
            <v>08.021.001-0</v>
          </cell>
          <cell r="B2956" t="str">
            <v>REGULARIZACAO DE SUB-LEITO</v>
          </cell>
          <cell r="C2956" t="str">
            <v>M2</v>
          </cell>
          <cell r="D2956">
            <v>0.42</v>
          </cell>
        </row>
        <row r="2957">
          <cell r="A2957" t="str">
            <v>08.021.002-0</v>
          </cell>
          <cell r="B2957" t="str">
            <v>CONSTRUCAO DE REFORCO DE SUB-LEITO</v>
          </cell>
          <cell r="C2957" t="str">
            <v>M3</v>
          </cell>
          <cell r="D2957">
            <v>1.78</v>
          </cell>
        </row>
        <row r="2958">
          <cell r="A2958" t="str">
            <v>08.021.003-0</v>
          </cell>
          <cell r="B2958" t="str">
            <v>CONSTRUCAO DE ATERRO</v>
          </cell>
          <cell r="C2958" t="str">
            <v>M3</v>
          </cell>
          <cell r="D2958">
            <v>0.9</v>
          </cell>
        </row>
        <row r="2959">
          <cell r="A2959" t="str">
            <v>08.021.999-0</v>
          </cell>
          <cell r="B2959" t="str">
            <v>INDICE 08.021CONSTRUCAO REFORCO SUBLEITO</v>
          </cell>
          <cell r="C2959">
            <v>0</v>
          </cell>
          <cell r="D2959">
            <v>1763</v>
          </cell>
        </row>
        <row r="2960">
          <cell r="A2960" t="str">
            <v>08.023.002-0</v>
          </cell>
          <cell r="B2960" t="str">
            <v>ESPALHAMENTO MEC. DE SOLO</v>
          </cell>
          <cell r="C2960" t="str">
            <v>M3</v>
          </cell>
          <cell r="D2960">
            <v>1.46</v>
          </cell>
        </row>
        <row r="2961">
          <cell r="A2961" t="str">
            <v>08.023.999-0</v>
          </cell>
          <cell r="B2961" t="str">
            <v>INDICE 08.023ESPALHAMENTO MECANICO DE SOLO.</v>
          </cell>
          <cell r="C2961">
            <v>0</v>
          </cell>
          <cell r="D2961">
            <v>1782</v>
          </cell>
        </row>
        <row r="2962">
          <cell r="A2962" t="str">
            <v>08.024.002-0</v>
          </cell>
          <cell r="B2962" t="str">
            <v>ESPALHAMENTO MANUAL DE CONCR. ASF. EM CAMADAS, C/CONCR. JUNTO AO LOCAL DE APLIC. E BASE JA PREP.</v>
          </cell>
          <cell r="C2962" t="str">
            <v>T</v>
          </cell>
          <cell r="D2962">
            <v>10.99</v>
          </cell>
        </row>
        <row r="2963">
          <cell r="A2963" t="str">
            <v>08.024.999-0</v>
          </cell>
          <cell r="B2963" t="str">
            <v>ESPALHAMENTO MANUAL.</v>
          </cell>
          <cell r="C2963">
            <v>0</v>
          </cell>
          <cell r="D2963">
            <v>2355</v>
          </cell>
        </row>
        <row r="2964">
          <cell r="A2964" t="str">
            <v>08.026.001-0</v>
          </cell>
          <cell r="B2964" t="str">
            <v>IMPRIMACAO DE BASE DE PAVIMENT.</v>
          </cell>
          <cell r="C2964" t="str">
            <v>M2</v>
          </cell>
          <cell r="D2964">
            <v>2.38</v>
          </cell>
        </row>
        <row r="2965">
          <cell r="A2965" t="str">
            <v>08.026.002-0</v>
          </cell>
          <cell r="B2965" t="str">
            <v>PINTURA DE LIGACAO</v>
          </cell>
          <cell r="C2965" t="str">
            <v>M2</v>
          </cell>
          <cell r="D2965">
            <v>1.47</v>
          </cell>
        </row>
        <row r="2966">
          <cell r="A2966" t="str">
            <v>08.026.999-0</v>
          </cell>
          <cell r="B2966" t="str">
            <v>INDICE 08.026IMPRIMACAO</v>
          </cell>
          <cell r="C2966">
            <v>0</v>
          </cell>
          <cell r="D2966">
            <v>6355</v>
          </cell>
        </row>
        <row r="2967">
          <cell r="A2967" t="str">
            <v>08.027.001-0</v>
          </cell>
          <cell r="B2967" t="str">
            <v>MEIO-FIO RETO DE CONCR. SIMPLES, 15MPA, MOLD. NO LOCAL, C/ 0,15M DE BASE E 0,45M DE ALT., REJUNT. C/CIM. E AREIA 1:3,5</v>
          </cell>
          <cell r="C2967" t="str">
            <v>M</v>
          </cell>
          <cell r="D2967">
            <v>31.39</v>
          </cell>
        </row>
        <row r="2968">
          <cell r="A2968" t="str">
            <v>08.027.002-0</v>
          </cell>
          <cell r="B2968" t="str">
            <v>MEIO-FIO CURVO DE CONCR. SIMPLES, 15MPA, MOLD. NO LOCAL, C/0,15M DE BASE E 0,45M DE ALT., REJUNT. C/CIM. E AREIA 1:3,5</v>
          </cell>
          <cell r="C2968" t="str">
            <v>M</v>
          </cell>
          <cell r="D2968">
            <v>34.53</v>
          </cell>
        </row>
        <row r="2969">
          <cell r="A2969" t="str">
            <v>08.027.003-0</v>
          </cell>
          <cell r="B2969" t="str">
            <v>MEIO-FIO DE CONCR. PRE-MOLD., 15MPA, C/ 0,15M DE BASE E 0,45M DE ALT., REJUNT. C/CIM. E AREIA 1:3,5</v>
          </cell>
          <cell r="C2969" t="str">
            <v>M</v>
          </cell>
          <cell r="D2969">
            <v>28.59</v>
          </cell>
        </row>
        <row r="2970">
          <cell r="A2970" t="str">
            <v>08.027.004-0</v>
          </cell>
          <cell r="B2970" t="str">
            <v>MEIO-FIO RETO DE CONCR. SIMPLES, 15MPA, MOLD. NO LOCAL, C/ 0,15M DE BASE E 0,30M DE ALT., REJUNT. C/CIM. E AREIA 1:3,5</v>
          </cell>
          <cell r="C2970" t="str">
            <v>M</v>
          </cell>
          <cell r="D2970">
            <v>21.45</v>
          </cell>
        </row>
        <row r="2971">
          <cell r="A2971" t="str">
            <v>08.027.005-0</v>
          </cell>
          <cell r="B2971" t="str">
            <v>MEIO-FIO CURVO DE CONCR. SIMPLES, 15MPA, MOLD. NO LOCAL, C/0,15M DE BASE E 0,30M DE ALT., REJUNT. C/CIM. E AREIA 1:3,5</v>
          </cell>
          <cell r="C2971" t="str">
            <v>M</v>
          </cell>
          <cell r="D2971">
            <v>23.59</v>
          </cell>
        </row>
        <row r="2972">
          <cell r="A2972" t="str">
            <v>08.027.006-0</v>
          </cell>
          <cell r="B2972" t="str">
            <v>MEIO-FIO DE CONCR. PRE-MOLD., 15MPA, C/ 0,15M DE BASE E 0,30M DE ALT., REJUNT. C/CIM. E AREIA 1:3,5</v>
          </cell>
          <cell r="C2972" t="str">
            <v>M</v>
          </cell>
          <cell r="D2972">
            <v>19.489999999999998</v>
          </cell>
        </row>
        <row r="2973">
          <cell r="A2973" t="str">
            <v>08.027.010-0</v>
          </cell>
          <cell r="B2973" t="str">
            <v>SARJETA E MEIO-FIO CONJUG.,CONCR.SIMPLES, 15MPA, MOLD. NO LOCAL,0,65M DE BASE E 0,30M DE ALT.,REJUNT.C/CIM.E AREIA 1:3,5</v>
          </cell>
          <cell r="C2973" t="str">
            <v>M</v>
          </cell>
          <cell r="D2973">
            <v>42.16</v>
          </cell>
        </row>
        <row r="2974">
          <cell r="A2974" t="str">
            <v>08.027.011-0</v>
          </cell>
          <cell r="B2974" t="str">
            <v>SARJETA E MEIO-FIO CONJUG., CONCR. PRE-MOLD., 15MPA, 0,65M DE BASE E 0,30M DE ALT., REJUNT. C/CIM. E AREIA 1:3,5</v>
          </cell>
          <cell r="C2974" t="str">
            <v>M</v>
          </cell>
          <cell r="D2974">
            <v>39.590000000000003</v>
          </cell>
        </row>
        <row r="2975">
          <cell r="A2975" t="str">
            <v>08.027.012-0</v>
          </cell>
          <cell r="B2975" t="str">
            <v>SARJETA E MEIO-FIO CONJUG.,CONCR.SIMPLES, 15MPA, MOLD. NO LOCAL,0,45M DE BASE E 0,30M DE ALT.,REJUNT.C/CIM.E AREIA 1:3,5</v>
          </cell>
          <cell r="C2975" t="str">
            <v>M</v>
          </cell>
          <cell r="D2975">
            <v>32.590000000000003</v>
          </cell>
        </row>
        <row r="2976">
          <cell r="A2976" t="str">
            <v>08.027.013-0</v>
          </cell>
          <cell r="B2976" t="str">
            <v>SARJETA E MEIO-FIO CONJUG., CONCR. PRE-MOLD., 15MPA, 0,45M DE BASE E 0,30M DE ALT., REJUNT. C/CIM. E AREIA 1:3,5</v>
          </cell>
          <cell r="C2976" t="str">
            <v>M</v>
          </cell>
          <cell r="D2976">
            <v>27.44</v>
          </cell>
        </row>
        <row r="2977">
          <cell r="A2977" t="str">
            <v>08.027.015-0</v>
          </cell>
          <cell r="B2977" t="str">
            <v>GRELHA E CAIXILHO DE CONCR. ARMADO, DIM. EXT. 0,40 X 0,90M E1,10 X 0,54M</v>
          </cell>
          <cell r="C2977" t="str">
            <v>UN</v>
          </cell>
          <cell r="D2977">
            <v>153.44</v>
          </cell>
        </row>
        <row r="2978">
          <cell r="A2978" t="str">
            <v>08.027.020-0</v>
          </cell>
          <cell r="B2978" t="str">
            <v>GRELHA E CAIXILHO DE CONCR. ARMADO, DIM. EXT. 0,40 X 0,90M E1,10 X 0,54M, EXCL. FORMAS</v>
          </cell>
          <cell r="C2978" t="str">
            <v>UN</v>
          </cell>
          <cell r="D2978">
            <v>119.72</v>
          </cell>
        </row>
        <row r="2979">
          <cell r="A2979" t="str">
            <v>08.027.030-0</v>
          </cell>
          <cell r="B2979" t="str">
            <v>GRELHA E CAIXILHO DE CONCR. ARMADO, DIM. EXT. 0,30 X 0,90M E1,00 X 0,40M, P/CX. DE RALO, UTILIZ. ARG.DE CIM.E AREIA 1:4</v>
          </cell>
          <cell r="C2979" t="str">
            <v>UN</v>
          </cell>
          <cell r="D2979">
            <v>117.15</v>
          </cell>
        </row>
        <row r="2980">
          <cell r="A2980" t="str">
            <v>08.027.999-0</v>
          </cell>
          <cell r="B2980" t="str">
            <v>INDICE 08.027MEIO-FIO CONCRETO SIMPLES</v>
          </cell>
          <cell r="C2980">
            <v>0</v>
          </cell>
          <cell r="D2980">
            <v>2088</v>
          </cell>
        </row>
        <row r="2981">
          <cell r="A2981" t="str">
            <v>08.031.005-0</v>
          </cell>
          <cell r="B2981" t="str">
            <v>LOGRADOURO C/ 9,00M DE LARG., BASE DE BRITA GRAD. E REVESTIM. DE CONCR. ASF. C/ 5CM DE ESP.</v>
          </cell>
          <cell r="C2981" t="str">
            <v>M</v>
          </cell>
          <cell r="D2981">
            <v>419.13</v>
          </cell>
        </row>
        <row r="2982">
          <cell r="A2982" t="str">
            <v>08.031.006-0</v>
          </cell>
          <cell r="B2982" t="str">
            <v>LOGRADOURO C/ 9,00M DE LARG., BASE DE BRITA CORR. C/ 20CM DEESP. E PAVIMENT. DE PARALELEP. SOBRE COLCHAO DE AREIA</v>
          </cell>
          <cell r="C2982" t="str">
            <v>M</v>
          </cell>
          <cell r="D2982">
            <v>513.67999999999995</v>
          </cell>
        </row>
        <row r="2983">
          <cell r="A2983" t="str">
            <v>08.031.007-0</v>
          </cell>
          <cell r="B2983" t="str">
            <v>LOGRADOURO C/ 9,00M DE LARG., BASE DE BRITA CORR. C/ 10CM DEESP. E PAVIMENT. DE PARALELEP. SOBRE COLCHAO DE PO-DE-PEDRA</v>
          </cell>
          <cell r="C2983" t="str">
            <v>M</v>
          </cell>
          <cell r="D2983">
            <v>484.85</v>
          </cell>
        </row>
        <row r="2984">
          <cell r="A2984" t="str">
            <v>08.031.999-0</v>
          </cell>
          <cell r="B2984" t="str">
            <v>INDICE 08.031LOGRADOURO</v>
          </cell>
          <cell r="C2984">
            <v>0</v>
          </cell>
          <cell r="D2984">
            <v>2103</v>
          </cell>
        </row>
        <row r="2985">
          <cell r="A2985" t="str">
            <v>08.032.999-0</v>
          </cell>
          <cell r="B2985" t="str">
            <v>INDICE DA FAMILIA</v>
          </cell>
          <cell r="C2985">
            <v>0</v>
          </cell>
          <cell r="D2985">
            <v>1740</v>
          </cell>
        </row>
        <row r="2986">
          <cell r="A2986" t="str">
            <v>08.033.001-0</v>
          </cell>
          <cell r="B2986" t="str">
            <v>JUNTA DE RETRACAO SERRADA C/DISCO DE DIAMANTE P/PAV. DE PLACAS DE CONCR. C/ 5CM DE PROF.</v>
          </cell>
          <cell r="C2986" t="str">
            <v>M</v>
          </cell>
          <cell r="D2986">
            <v>7.36</v>
          </cell>
        </row>
        <row r="2987">
          <cell r="A2987" t="str">
            <v>08.033.999-0</v>
          </cell>
          <cell r="B2987" t="str">
            <v>INDICE 08.033JUNTA DE RETRACAO</v>
          </cell>
          <cell r="C2987">
            <v>0</v>
          </cell>
          <cell r="D2987">
            <v>1417</v>
          </cell>
        </row>
        <row r="2988">
          <cell r="A2988" t="str">
            <v>08.034.001-0</v>
          </cell>
          <cell r="B2988" t="str">
            <v>GUARDA-CORPO DE CONCR. ARMADO, FEITO C/FORMA DE CHAPA DE MAD. PLASTIF., APOIADO EM 4 COLUNAS, C/FORMA PERDIDA DE TUBO</v>
          </cell>
          <cell r="C2988" t="str">
            <v>M</v>
          </cell>
          <cell r="D2988">
            <v>18.77</v>
          </cell>
        </row>
        <row r="2989">
          <cell r="A2989" t="str">
            <v>08.034.005-0</v>
          </cell>
          <cell r="B2989" t="str">
            <v>GUARDA-RODAS DE CONCR. ARMADO P/VIADUTO, MOLD. NO LOCAL, COMPREEND. VIGAS LONGITUDINAIS APOIADAS SOBRE MONTANTES</v>
          </cell>
          <cell r="C2989" t="str">
            <v>M</v>
          </cell>
          <cell r="D2989">
            <v>87.45</v>
          </cell>
        </row>
        <row r="2990">
          <cell r="A2990" t="str">
            <v>08.034.010-0</v>
          </cell>
          <cell r="B2990" t="str">
            <v>GUARDA-RODAS DE CONCR.ARMADO, CONSTANDO DE MONTANTES SUSTENTANDO VIGAS TRAPEZIO C/ 55CM DE LARG. P/ 15CM E 25CM DE FACES</v>
          </cell>
          <cell r="C2990" t="str">
            <v>M</v>
          </cell>
          <cell r="D2990">
            <v>87.45</v>
          </cell>
        </row>
        <row r="2991">
          <cell r="A2991" t="str">
            <v>08.034.999-0</v>
          </cell>
          <cell r="B2991" t="str">
            <v>INDICE 08.034GUARDA-CORPO CONCRETO ARMADO</v>
          </cell>
          <cell r="C2991">
            <v>0</v>
          </cell>
          <cell r="D2991">
            <v>1978</v>
          </cell>
        </row>
        <row r="2992">
          <cell r="A2992" t="str">
            <v>08.035.001-0</v>
          </cell>
          <cell r="B2992" t="str">
            <v>CAMADA DE BLOQUEIO (COLCHAO) DE PO-DE-PEDRA, ESPALHADO E COMPRIMIDO MECANICAMENTE</v>
          </cell>
          <cell r="C2992" t="str">
            <v>M3</v>
          </cell>
          <cell r="D2992">
            <v>27.22</v>
          </cell>
        </row>
        <row r="2993">
          <cell r="A2993" t="str">
            <v>08.035.999-0</v>
          </cell>
          <cell r="B2993" t="str">
            <v>INDICE 08.035CAMADA DE BLOQUEIO</v>
          </cell>
          <cell r="C2993">
            <v>0</v>
          </cell>
          <cell r="D2993">
            <v>1460</v>
          </cell>
        </row>
        <row r="2994">
          <cell r="A2994" t="str">
            <v>08.036.001-0</v>
          </cell>
          <cell r="B2994" t="str">
            <v>CAMADA DE BLOQUEIO (COLCHAO) DE AREIA, ESPALHADO E COMPRIMIDO MECANICAMENTE</v>
          </cell>
          <cell r="C2994" t="str">
            <v>M3</v>
          </cell>
          <cell r="D2994">
            <v>34.369999999999997</v>
          </cell>
        </row>
        <row r="2995">
          <cell r="A2995" t="str">
            <v>08.036.999-0</v>
          </cell>
          <cell r="B2995" t="str">
            <v>INDICE 08.036CAMADA DE BLOQUEIO AREIA</v>
          </cell>
          <cell r="C2995">
            <v>0</v>
          </cell>
          <cell r="D2995">
            <v>1714</v>
          </cell>
        </row>
        <row r="2996">
          <cell r="A2996" t="str">
            <v>08.037.001-0</v>
          </cell>
          <cell r="B2996" t="str">
            <v>CONCRETO ASF., USINADO A QUENTE, CONSID. APENAS O ESPALHAMENTO E COMPACTACAO MEC., C/ESP. MEDIA DE 5CM</v>
          </cell>
          <cell r="C2996" t="str">
            <v>T</v>
          </cell>
          <cell r="D2996">
            <v>5.75</v>
          </cell>
        </row>
        <row r="2997">
          <cell r="A2997" t="str">
            <v>08.037.002-0</v>
          </cell>
          <cell r="B2997" t="str">
            <v>CONCRETO ASF., USINADO A QUENTE, CONSID. APENAS O ESPALHAMENTO MANUAL E COMPACTACAO MEC., C/ESP. MEDIA DE 5CM</v>
          </cell>
          <cell r="C2997" t="str">
            <v>T</v>
          </cell>
          <cell r="D2997">
            <v>23.25</v>
          </cell>
        </row>
        <row r="2998">
          <cell r="A2998" t="str">
            <v>08.037.010-0</v>
          </cell>
          <cell r="B2998" t="str">
            <v>CONCRETO ASF. USINADO A QUENTE, CONSID. APENAS O ESPALHAMENTO E COMPACT. MEC., P/UMA PRODUCAO DE USINA DE 2000T/MES</v>
          </cell>
          <cell r="C2998" t="str">
            <v>T</v>
          </cell>
          <cell r="D2998">
            <v>13.47</v>
          </cell>
        </row>
        <row r="2999">
          <cell r="A2999" t="str">
            <v>08.037.011-0</v>
          </cell>
          <cell r="B2999" t="str">
            <v>CONCRETO ASF. USINADO A QUENTE, CONSID. APENAS O ESPALHAMENTO E COMPACT. MEC., P/UMA PRODUCAO DE USINA DE 3000T/MES</v>
          </cell>
          <cell r="C2999" t="str">
            <v>T</v>
          </cell>
          <cell r="D2999">
            <v>9.8000000000000007</v>
          </cell>
        </row>
        <row r="3000">
          <cell r="A3000" t="str">
            <v>08.037.012-0</v>
          </cell>
          <cell r="B3000" t="str">
            <v>CONCRETO ASF. USINADO A QUENTE, CONSID. APENAS O ESPALHAMENTO, P/UMA PRODUCAO DE USINA DE 4000T/MES</v>
          </cell>
          <cell r="C3000" t="str">
            <v>T</v>
          </cell>
          <cell r="D3000">
            <v>8.02</v>
          </cell>
        </row>
        <row r="3001">
          <cell r="A3001" t="str">
            <v>08.037.013-0</v>
          </cell>
          <cell r="B3001" t="str">
            <v>CONCRETO ASF. USINADO A QUENTE, CONSID. APENAS O ESPALHAMENTO E COMPACT. MEC., P/UMA PRODUCAO DE USINA DE 6000T/MES</v>
          </cell>
          <cell r="C3001" t="str">
            <v>T</v>
          </cell>
          <cell r="D3001">
            <v>7.65</v>
          </cell>
        </row>
        <row r="3002">
          <cell r="A3002" t="str">
            <v>08.037.014-0</v>
          </cell>
          <cell r="B3002" t="str">
            <v>CONCRETO ASF. USINADO A QUENTE, CONSID. APENAS O ESPALHAMENTO E COMPACT. MEC., P/UMA PRODUCAO DE 8000T/MES</v>
          </cell>
          <cell r="C3002" t="str">
            <v>T</v>
          </cell>
          <cell r="D3002">
            <v>6.41</v>
          </cell>
        </row>
        <row r="3003">
          <cell r="A3003" t="str">
            <v>08.037.015-0</v>
          </cell>
          <cell r="B3003" t="str">
            <v>CONCRETO ASF. USINADO A QUENTE, CONSID. APENAS O ESPALHAMENTO E COMPACT. MEC., P/MA PRODUCAO DE USINA DE 10000T/MES</v>
          </cell>
          <cell r="C3003" t="str">
            <v>T</v>
          </cell>
          <cell r="D3003">
            <v>5.83</v>
          </cell>
        </row>
        <row r="3004">
          <cell r="A3004" t="str">
            <v>08.037.025-0</v>
          </cell>
          <cell r="B3004" t="str">
            <v>CONCRETO ASF. USINADO A QUENTE, CONSID.APENAS O ESPALHAMENTOMANUAL E COMPACT.MEC., P/UMA PRODUCAO DE USINA DE 2000T/MES</v>
          </cell>
          <cell r="C3004" t="str">
            <v>T</v>
          </cell>
          <cell r="D3004">
            <v>57.21</v>
          </cell>
        </row>
        <row r="3005">
          <cell r="A3005" t="str">
            <v>08.037.026-0</v>
          </cell>
          <cell r="B3005" t="str">
            <v>CONCRETO ASF. USINADO A QUENTE, CONSID.APENAS O ESPALHAMENTOMANUAL E COMPACT.MEC., P/UMA PRODUCAO DE USINA DE 3000T/MES</v>
          </cell>
          <cell r="C3005" t="str">
            <v>T</v>
          </cell>
          <cell r="D3005">
            <v>39.35</v>
          </cell>
        </row>
        <row r="3006">
          <cell r="A3006" t="str">
            <v>08.037.027-0</v>
          </cell>
          <cell r="B3006" t="str">
            <v>CONCRETO ASF. USINADO A QUENTE, CONSID.APENAS O ESPALHAMENTOMANUAL E COMPACT.MEC., P/UMA PRODUCAO DE USINA DE 4000T/MES</v>
          </cell>
          <cell r="C3006" t="str">
            <v>T</v>
          </cell>
          <cell r="D3006">
            <v>30.68</v>
          </cell>
        </row>
        <row r="3007">
          <cell r="A3007" t="str">
            <v>08.037.028-0</v>
          </cell>
          <cell r="B3007" t="str">
            <v>CONCRETO ASF. USINADO A QUENTE, CONSID.APENAS O ESPALHAMENTOMANUAL E COMPACT.MEC., P/UMA PRODUCAO DE USINA DE 6000T/MES</v>
          </cell>
          <cell r="C3007" t="str">
            <v>T</v>
          </cell>
          <cell r="D3007">
            <v>22.38</v>
          </cell>
        </row>
        <row r="3008">
          <cell r="A3008" t="str">
            <v>08.037.029-0</v>
          </cell>
          <cell r="B3008" t="str">
            <v>CONCRETO ASF. USINADO A QUENTE, CONSID.APENAS O ESPALHAMENTOMANUAL E COMPACT.MEC., P/UMA PRODUCAO DE USINA DE 8000T/MES</v>
          </cell>
          <cell r="C3008" t="str">
            <v>T</v>
          </cell>
          <cell r="D3008">
            <v>18.03</v>
          </cell>
        </row>
        <row r="3009">
          <cell r="A3009" t="str">
            <v>08.037.030-0</v>
          </cell>
          <cell r="B3009" t="str">
            <v>CONCRETO ASF. USINADO A QUENTE,CONSID.APENAS O ESPALHAMENTOMANUAL E COMPACT.MEC., P/UMA PRODUCAO DE USINA DE 10000T/MES</v>
          </cell>
          <cell r="C3009" t="str">
            <v>T</v>
          </cell>
          <cell r="D3009">
            <v>13.51</v>
          </cell>
        </row>
        <row r="3010">
          <cell r="A3010" t="str">
            <v>08.037.999-0</v>
          </cell>
          <cell r="B3010" t="str">
            <v>INDICE 08.037CONCRETO ASFALTICO</v>
          </cell>
          <cell r="C3010">
            <v>0</v>
          </cell>
          <cell r="D3010">
            <v>1959</v>
          </cell>
        </row>
        <row r="3011">
          <cell r="A3011" t="str">
            <v>08.038.001-0</v>
          </cell>
          <cell r="B3011" t="str">
            <v>RECOMPOSICAO DE PAVIMENT. DE RUA, DEVIDO A ABERTURA DE VALAP/ASSENT. DE TUBUL.</v>
          </cell>
          <cell r="C3011" t="str">
            <v>M2</v>
          </cell>
          <cell r="D3011">
            <v>49.65</v>
          </cell>
        </row>
        <row r="3012">
          <cell r="A3012" t="str">
            <v>08.038.999-0</v>
          </cell>
          <cell r="B3012" t="str">
            <v>INDICE 08.038RECOMPOS.PAVIMENT.</v>
          </cell>
          <cell r="C3012">
            <v>0</v>
          </cell>
          <cell r="D3012">
            <v>1715</v>
          </cell>
        </row>
        <row r="3013">
          <cell r="A3013" t="str">
            <v>08.040.005-0</v>
          </cell>
          <cell r="B3013" t="str">
            <v>MEIO-FIO E SARJETA CONJUG. DE CONCR. USINADO, 15MPA, MOLD. "IN LOCO", C/ 0,47M DE BASE E 0,30M DE ALT.</v>
          </cell>
          <cell r="C3013" t="str">
            <v>M</v>
          </cell>
          <cell r="D3013">
            <v>18.88</v>
          </cell>
        </row>
        <row r="3014">
          <cell r="A3014" t="str">
            <v>08.040.010-0</v>
          </cell>
          <cell r="B3014" t="str">
            <v>MEIO-FIO E SARJETA CONJUG. DE CONCR. USINADO, 15MPA, MOLD. "IN LOCO", C/ 0,35M DE BASE E 0,30CM DE ALT.</v>
          </cell>
          <cell r="C3014" t="str">
            <v>M</v>
          </cell>
          <cell r="D3014">
            <v>15.82</v>
          </cell>
        </row>
        <row r="3015">
          <cell r="A3015" t="str">
            <v>08.040.015-0</v>
          </cell>
          <cell r="B3015" t="str">
            <v>MEIO-FIO E SARJETA CONJUG. DE CONCR. USINADO, 15MPA, MOLD. "IN LOCO", C/ 0,30M DE BASE E 0,26M DE ALT.</v>
          </cell>
          <cell r="C3015" t="str">
            <v>M</v>
          </cell>
          <cell r="D3015">
            <v>11.54</v>
          </cell>
        </row>
        <row r="3016">
          <cell r="A3016" t="str">
            <v>08.040.020-0</v>
          </cell>
          <cell r="B3016" t="str">
            <v>MEIO-FIO DE CONCR. USINADO, 15MPA, MOLD. "IN LOCO", C/ 0,17MDE BASE E 0,30M DE ALT.</v>
          </cell>
          <cell r="C3016" t="str">
            <v>M</v>
          </cell>
          <cell r="D3016">
            <v>9.4600000000000009</v>
          </cell>
        </row>
        <row r="3017">
          <cell r="A3017" t="str">
            <v>08.040.025-0</v>
          </cell>
          <cell r="B3017" t="str">
            <v>MEIO-FIO DE CONCR. USINADO, 15MPA, MOLD. "IN LOCO", C/ 0,15MDE BASE E 0,30M DE ALT.</v>
          </cell>
          <cell r="C3017" t="str">
            <v>M</v>
          </cell>
          <cell r="D3017">
            <v>9.26</v>
          </cell>
        </row>
        <row r="3018">
          <cell r="A3018" t="str">
            <v>08.040.030-0</v>
          </cell>
          <cell r="B3018" t="str">
            <v>MEIO-FIO TIPO TENTO DE CONCR. USINADO, 15MPA, MOLD. "IN LOCO", C/ 0,17M DE BASE E 0,15M DE ALT.</v>
          </cell>
          <cell r="C3018" t="str">
            <v>M</v>
          </cell>
          <cell r="D3018">
            <v>4.12</v>
          </cell>
        </row>
        <row r="3019">
          <cell r="A3019" t="str">
            <v>08.040.999-0</v>
          </cell>
          <cell r="B3019" t="str">
            <v>INDICE 08.040MEIO-FIO/SARJETA CONJUGADOS</v>
          </cell>
          <cell r="C3019">
            <v>0</v>
          </cell>
          <cell r="D3019">
            <v>1738</v>
          </cell>
        </row>
        <row r="3020">
          <cell r="A3020" t="str">
            <v>09.001.001-1</v>
          </cell>
          <cell r="B3020" t="str">
            <v>PLANTIO DE GRAMA EM PLACAS, INCL. COMPRA E ARRANC. NO LOCALDE ORIGEM, CARGA, TRANSP., DESC. E PREPARO DO TERRENO</v>
          </cell>
          <cell r="C3020" t="str">
            <v>M2</v>
          </cell>
          <cell r="D3020">
            <v>3.95</v>
          </cell>
        </row>
        <row r="3021">
          <cell r="A3021" t="str">
            <v>09.001.002-0</v>
          </cell>
          <cell r="B3021" t="str">
            <v>PLANTIO DE GRAMA EM PLACAS, INCL. COMPRA E ARRANC. NO LOCALDE ORIGEM, P/RECOMP. DE AREAS GRAMADAS DANIFICADAS</v>
          </cell>
          <cell r="C3021" t="str">
            <v>M2</v>
          </cell>
          <cell r="D3021">
            <v>4.7300000000000004</v>
          </cell>
        </row>
        <row r="3022">
          <cell r="A3022" t="str">
            <v>09.001.003-1</v>
          </cell>
          <cell r="B3022" t="str">
            <v>PLANTIO DE GRAMA EM PLACAS, INCL. COMPRA E ARRANC. NO LOCALDE ORIGEM, CARGA, DESC., PREPARO DO TERRENO, EXCL. TRANSP.</v>
          </cell>
          <cell r="C3022" t="str">
            <v>M2</v>
          </cell>
          <cell r="D3022">
            <v>3.55</v>
          </cell>
        </row>
        <row r="3023">
          <cell r="A3023" t="str">
            <v>09.001.004-0</v>
          </cell>
          <cell r="B3023" t="str">
            <v>PLANTIO DE GRAMA EM PLACAS, EM ENCOSTA, DE ACORDO C/ITEM 09.001.001, INCL. TRANSP. MANUAL ENCOSTA ACIMA</v>
          </cell>
          <cell r="C3023" t="str">
            <v>M2</v>
          </cell>
          <cell r="D3023">
            <v>4.41</v>
          </cell>
        </row>
        <row r="3024">
          <cell r="A3024" t="str">
            <v>09.001.020-0</v>
          </cell>
          <cell r="B3024" t="str">
            <v>PLANTIO DE GRAMA EM ROLOS, INCL. FORN. E TRANSP., EXCL. PREP. DO TERRENO E O MAT. P/ESTE</v>
          </cell>
          <cell r="C3024" t="str">
            <v>M2</v>
          </cell>
          <cell r="D3024">
            <v>4.6900000000000004</v>
          </cell>
        </row>
        <row r="3025">
          <cell r="A3025" t="str">
            <v>09.001.025-0</v>
          </cell>
          <cell r="B3025" t="str">
            <v>PLANTIO DE GRAMA EM ROLOS, EM ENCOSTA, DE ACORDO C/ITEM 09.001.020, INCL. TRANSP. MANUAL ENCOSTA ACIMA</v>
          </cell>
          <cell r="C3025" t="str">
            <v>M2</v>
          </cell>
          <cell r="D3025">
            <v>5.71</v>
          </cell>
        </row>
        <row r="3026">
          <cell r="A3026" t="str">
            <v>09.001.030-0</v>
          </cell>
          <cell r="B3026" t="str">
            <v>PLANTIO DE GRAMA EM ROLOS, INCL. FORN. E TRANSP., P/RECOMP.DE AREAS GRAMADAS EVENTUALMENTE DANIFICADAS</v>
          </cell>
          <cell r="C3026" t="str">
            <v>M2</v>
          </cell>
          <cell r="D3026">
            <v>4.8899999999999997</v>
          </cell>
        </row>
        <row r="3027">
          <cell r="A3027" t="str">
            <v>09.001.035-0</v>
          </cell>
          <cell r="B3027" t="str">
            <v>PLANTIO DE GRAMA EM ROLOS, INCL. FORN., PREP. DO TERRENO E OMAT. P/ESTE, EXCL. TRANSP.</v>
          </cell>
          <cell r="C3027" t="str">
            <v>M2</v>
          </cell>
          <cell r="D3027">
            <v>4.2699999999999996</v>
          </cell>
        </row>
        <row r="3028">
          <cell r="A3028" t="str">
            <v>09.001.040-0</v>
          </cell>
          <cell r="B3028" t="str">
            <v>PLANTIO DE GRAMA EM HIDRO-SEMEADURA, EM TALUDES</v>
          </cell>
          <cell r="C3028" t="str">
            <v>M2</v>
          </cell>
          <cell r="D3028">
            <v>1.85</v>
          </cell>
        </row>
        <row r="3029">
          <cell r="A3029" t="str">
            <v>09.001.045-0</v>
          </cell>
          <cell r="B3029" t="str">
            <v>PLANTIO DE GRAMINEA E LEGUMINOSA EM SEMENTES, C/ANALISE E TRAT. DO SOLO, CORRECAO DE PH E IRRIGACAO, INCL. TRANSP.</v>
          </cell>
          <cell r="C3029" t="str">
            <v>M2</v>
          </cell>
          <cell r="D3029">
            <v>2.64</v>
          </cell>
        </row>
        <row r="3030">
          <cell r="A3030" t="str">
            <v>09.001.050-0</v>
          </cell>
          <cell r="B3030" t="str">
            <v>PLANTIO DE GRAMINEA E LEGUMINOSA EM SEMENTES, INCL. COBERT.C/TECIDO ANIAGEM S-95, MALHA 4MM</v>
          </cell>
          <cell r="C3030" t="str">
            <v>M2</v>
          </cell>
          <cell r="D3030">
            <v>6.13</v>
          </cell>
        </row>
        <row r="3031">
          <cell r="A3031" t="str">
            <v>09.001.055-0</v>
          </cell>
          <cell r="B3031" t="str">
            <v>PLANTIO DE GRAMINEA E LEGUMINOSA EM SEMENTES, INCL. COBERT.PALHA CAPIM DESFIBRADA E APLICACAO DE HIDRO-ASF.</v>
          </cell>
          <cell r="C3031" t="str">
            <v>M2</v>
          </cell>
          <cell r="D3031">
            <v>3.03</v>
          </cell>
        </row>
        <row r="3032">
          <cell r="A3032" t="str">
            <v>09.001.060-0</v>
          </cell>
          <cell r="B3032" t="str">
            <v>PLANTIO DE GRAMINEA E LEGUMINOSA EM SEMENTES, C/COBERTURA PALHA CAPIM, APLIC. HIDRO-ASF., C/FIX. MALHA DE BAMBU LASCADO</v>
          </cell>
          <cell r="C3032" t="str">
            <v>M2</v>
          </cell>
          <cell r="D3032">
            <v>6.41</v>
          </cell>
        </row>
        <row r="3033">
          <cell r="A3033" t="str">
            <v>09.001.065-0</v>
          </cell>
          <cell r="B3033" t="str">
            <v>PLANTIO DE GRAMINEA E LEGUMINOSA EM SEMENTE, C/COBERTURA DEPALHA CAPIM, APLIC. DE HIDRO-ASF. E TELA ARAME GALV.</v>
          </cell>
          <cell r="C3033" t="str">
            <v>M2</v>
          </cell>
          <cell r="D3033">
            <v>10.98</v>
          </cell>
        </row>
        <row r="3034">
          <cell r="A3034" t="str">
            <v>09.001.070-0</v>
          </cell>
          <cell r="B3034" t="str">
            <v>PLANTIO DE PLANTAS DE COBERTURA DE SOLO, TIPO MARGARIDAO, ZEBRINA, DICONDRA, TRAPOERABA, ETC</v>
          </cell>
          <cell r="C3034" t="str">
            <v>M2</v>
          </cell>
          <cell r="D3034">
            <v>1.21</v>
          </cell>
        </row>
        <row r="3035">
          <cell r="A3035" t="str">
            <v>09.001.075-0</v>
          </cell>
          <cell r="B3035" t="str">
            <v>PLANTIO DE PLANTAS DE COBERTURA FLORIDAS, TIPO MOISES, BELAEMILIA, ETC</v>
          </cell>
          <cell r="C3035" t="str">
            <v>M2</v>
          </cell>
          <cell r="D3035">
            <v>1.21</v>
          </cell>
        </row>
        <row r="3036">
          <cell r="A3036" t="str">
            <v>09.001.999-0</v>
          </cell>
          <cell r="B3036" t="str">
            <v>FAMILIA 09.001PLANTIO DE GRAMA E LEGUMINOSAS</v>
          </cell>
          <cell r="C3036">
            <v>0</v>
          </cell>
          <cell r="D3036">
            <v>1598</v>
          </cell>
        </row>
        <row r="3037">
          <cell r="A3037" t="str">
            <v>09.002.001-0</v>
          </cell>
          <cell r="B3037" t="str">
            <v>PLANTIO DE ARVORE ISOLADA, ATE 2,00M DE ALT., DE QUALQUER ESPECIE, EM LOGRADOURO PUBL.</v>
          </cell>
          <cell r="C3037" t="str">
            <v>UN</v>
          </cell>
          <cell r="D3037">
            <v>12.24</v>
          </cell>
        </row>
        <row r="3038">
          <cell r="A3038" t="str">
            <v>09.002.002-0</v>
          </cell>
          <cell r="B3038" t="str">
            <v>PLANTIO DE ARBUSTO DE O,50 A 0,70M DE ALT., FORMANDO JARDIMC/ 12UN P/M2</v>
          </cell>
          <cell r="C3038" t="str">
            <v>M2</v>
          </cell>
          <cell r="D3038">
            <v>1.45</v>
          </cell>
        </row>
        <row r="3039">
          <cell r="A3039" t="str">
            <v>09.002.003-0</v>
          </cell>
          <cell r="B3039" t="str">
            <v>PLANTIO DE ARBUSTO DE 0,70 A 1,00M DE ALT., FORMANDO JARDIMC/ 9UN P/M2, EXCL. FORN.</v>
          </cell>
          <cell r="C3039" t="str">
            <v>M2</v>
          </cell>
          <cell r="D3039">
            <v>1.3</v>
          </cell>
        </row>
        <row r="3040">
          <cell r="A3040" t="str">
            <v>09.002.010-0</v>
          </cell>
          <cell r="B3040" t="str">
            <v>PLANTIO DE ARBUSTO DE 0,50 A 1,00M DE ALT., FORMANDO JARDIM</v>
          </cell>
          <cell r="C3040" t="str">
            <v>UN</v>
          </cell>
          <cell r="D3040">
            <v>1.45</v>
          </cell>
        </row>
        <row r="3041">
          <cell r="A3041" t="str">
            <v>09.002.999-0</v>
          </cell>
          <cell r="B3041" t="str">
            <v>FAMILIA 09.002PLANTIO DE ARVORES E ARBUSTOS</v>
          </cell>
          <cell r="C3041">
            <v>0</v>
          </cell>
          <cell r="D3041">
            <v>1671</v>
          </cell>
        </row>
        <row r="3042">
          <cell r="A3042" t="str">
            <v>09.003.006-0</v>
          </cell>
          <cell r="B3042" t="str">
            <v>ARVORE EM TORNO DE 2,00M DE ALT., TIPO AMENDOEIRA OU CASTANHEIRA, CONSID. APENAS O FORN.</v>
          </cell>
          <cell r="C3042" t="str">
            <v>UN</v>
          </cell>
          <cell r="D3042">
            <v>9.5</v>
          </cell>
        </row>
        <row r="3043">
          <cell r="A3043" t="str">
            <v>09.003.007-0</v>
          </cell>
          <cell r="B3043" t="str">
            <v>CERCA VIVA C/ 0,50 A 0,70M DE ALT., ESPACADAS A CADA 30 CM,FORN. E PLANTIO</v>
          </cell>
          <cell r="C3043" t="str">
            <v>M</v>
          </cell>
          <cell r="D3043">
            <v>3.72</v>
          </cell>
        </row>
        <row r="3044">
          <cell r="A3044" t="str">
            <v>09.003.008-0</v>
          </cell>
          <cell r="B3044" t="str">
            <v>ARBUSTO P/JARDINS, C/ 0,50 A 0,70M DE ALT., CONSID. APENAS OFORN.</v>
          </cell>
          <cell r="C3044" t="str">
            <v>UN</v>
          </cell>
          <cell r="D3044">
            <v>2</v>
          </cell>
        </row>
        <row r="3045">
          <cell r="A3045" t="str">
            <v>09.003.009-0</v>
          </cell>
          <cell r="B3045" t="str">
            <v>ARBUSTO P/JARDINS, C/ 0,70 A 1,00M DE ALT., CONSID. APENAS OFORN.</v>
          </cell>
          <cell r="C3045" t="str">
            <v>UN</v>
          </cell>
          <cell r="D3045">
            <v>3</v>
          </cell>
        </row>
        <row r="3046">
          <cell r="A3046" t="str">
            <v>09.003.999-0</v>
          </cell>
          <cell r="B3046" t="str">
            <v>FAMILIA 09.003ARVORES, CERCA VIVA E ARBUSTOS</v>
          </cell>
          <cell r="C3046">
            <v>0</v>
          </cell>
          <cell r="D3046">
            <v>1683</v>
          </cell>
        </row>
        <row r="3047">
          <cell r="A3047" t="str">
            <v>09.004.001-0</v>
          </cell>
          <cell r="B3047" t="str">
            <v>PROTETOR DE MAD. DE LEI, PINTADO A OLEO, P/ARVORE</v>
          </cell>
          <cell r="C3047" t="str">
            <v>UN</v>
          </cell>
          <cell r="D3047">
            <v>59.98</v>
          </cell>
        </row>
        <row r="3048">
          <cell r="A3048" t="str">
            <v>09.004.002-0</v>
          </cell>
          <cell r="B3048" t="str">
            <v>PROTETOR DE FERRO, PINTADO A OLEO, P/ARVORE</v>
          </cell>
          <cell r="C3048" t="str">
            <v>UN</v>
          </cell>
          <cell r="D3048">
            <v>81.37</v>
          </cell>
        </row>
        <row r="3049">
          <cell r="A3049" t="str">
            <v>09.004.005-0</v>
          </cell>
          <cell r="B3049" t="str">
            <v>GUARDA-CORPO P/BRINQUEDOS, EM MONTANTES DE TUBOS DE ACO GALV.</v>
          </cell>
          <cell r="C3049" t="str">
            <v>M</v>
          </cell>
          <cell r="D3049">
            <v>177.75</v>
          </cell>
        </row>
        <row r="3050">
          <cell r="A3050" t="str">
            <v>09.004.010-0</v>
          </cell>
          <cell r="B3050" t="str">
            <v>CERCA PROTETORA P/JARDIM, EM TELA DE CHAPA EXPANDIDA, PINTADA A "PRIMER", PRESA AO SOLO C/HASTES DE FERRO</v>
          </cell>
          <cell r="C3050" t="str">
            <v>M</v>
          </cell>
          <cell r="D3050">
            <v>12.52</v>
          </cell>
        </row>
        <row r="3051">
          <cell r="A3051" t="str">
            <v>09.004.011-0</v>
          </cell>
          <cell r="B3051" t="str">
            <v>CERCA PROTETORA P/JARDIM, EM BARRA CHATA, CHUMBADA AO SOLO C/HASTES DE 0,30M, ESPACADAS DE 0,60M</v>
          </cell>
          <cell r="C3051" t="str">
            <v>UN</v>
          </cell>
          <cell r="D3051">
            <v>23.35</v>
          </cell>
        </row>
        <row r="3052">
          <cell r="A3052" t="str">
            <v>09.004.012-0</v>
          </cell>
          <cell r="B3052" t="str">
            <v>FRADE DE CONCR. 10MPA, P/PROTECAO DE CALCADAS, APICOADO</v>
          </cell>
          <cell r="C3052" t="str">
            <v>UN</v>
          </cell>
          <cell r="D3052">
            <v>66.67</v>
          </cell>
        </row>
        <row r="3053">
          <cell r="A3053" t="str">
            <v>09.004.013-0</v>
          </cell>
          <cell r="B3053" t="str">
            <v>GRAMPOS DE PROTECAO P/CALCADA</v>
          </cell>
          <cell r="C3053" t="str">
            <v>UN</v>
          </cell>
          <cell r="D3053">
            <v>108.85</v>
          </cell>
        </row>
        <row r="3054">
          <cell r="A3054" t="str">
            <v>09.004.999-0</v>
          </cell>
          <cell r="B3054" t="str">
            <v>FAMILIA 09.004CERCAS E PROTETORES</v>
          </cell>
          <cell r="C3054">
            <v>0</v>
          </cell>
          <cell r="D3054">
            <v>2148</v>
          </cell>
        </row>
        <row r="3055">
          <cell r="A3055" t="str">
            <v>09.005.001-0</v>
          </cell>
          <cell r="B3055" t="str">
            <v>REVOLVIMENTO E DESTORROAMENTO DA CAMADA SUPERFICIAL DE GRAMADO ATE 20CM DE PROF.</v>
          </cell>
          <cell r="C3055" t="str">
            <v>M2</v>
          </cell>
          <cell r="D3055">
            <v>0.46</v>
          </cell>
        </row>
        <row r="3056">
          <cell r="A3056" t="str">
            <v>09.005.002-0</v>
          </cell>
          <cell r="B3056" t="str">
            <v>REVOLVIMENTO DE SOLO ATE 10CM DE PROF.</v>
          </cell>
          <cell r="C3056" t="str">
            <v>M2</v>
          </cell>
          <cell r="D3056">
            <v>0.28999999999999998</v>
          </cell>
        </row>
        <row r="3057">
          <cell r="A3057" t="str">
            <v>09.005.003-0</v>
          </cell>
          <cell r="B3057" t="str">
            <v>REVOLVIMENTO DE SOLO ATE 20CM DE PROF.</v>
          </cell>
          <cell r="C3057" t="str">
            <v>M2</v>
          </cell>
          <cell r="D3057">
            <v>0.43</v>
          </cell>
        </row>
        <row r="3058">
          <cell r="A3058" t="str">
            <v>09.005.008-0</v>
          </cell>
          <cell r="B3058" t="str">
            <v>ERRADICACAO MANUAL DE ERVAS DANINHAS EM GRAMADOS</v>
          </cell>
          <cell r="C3058" t="str">
            <v>HA</v>
          </cell>
          <cell r="D3058">
            <v>1172.1600000000001</v>
          </cell>
        </row>
        <row r="3059">
          <cell r="A3059" t="str">
            <v>09.005.009-0</v>
          </cell>
          <cell r="B3059" t="str">
            <v>RETIRADA DE GRAMA EM PLACAS</v>
          </cell>
          <cell r="C3059" t="str">
            <v>M2</v>
          </cell>
          <cell r="D3059">
            <v>0.72</v>
          </cell>
        </row>
        <row r="3060">
          <cell r="A3060" t="str">
            <v>09.005.010-0</v>
          </cell>
          <cell r="B3060" t="str">
            <v>PLANTIO DE GRAMA EM MUDAS</v>
          </cell>
          <cell r="C3060" t="str">
            <v>M2</v>
          </cell>
          <cell r="D3060">
            <v>1.45</v>
          </cell>
        </row>
        <row r="3061">
          <cell r="A3061" t="str">
            <v>09.005.011-0</v>
          </cell>
          <cell r="B3061" t="str">
            <v>NIVELAMENTO EM GRAMADOS</v>
          </cell>
          <cell r="C3061" t="str">
            <v>M3</v>
          </cell>
          <cell r="D3061">
            <v>36.85</v>
          </cell>
        </row>
        <row r="3062">
          <cell r="A3062" t="str">
            <v>09.005.012-0</v>
          </cell>
          <cell r="B3062" t="str">
            <v>NIVELAMENTO E COMPACT. DE AREAS ENSAIBRADAS</v>
          </cell>
          <cell r="C3062" t="str">
            <v>HA</v>
          </cell>
          <cell r="D3062">
            <v>909.66</v>
          </cell>
        </row>
        <row r="3063">
          <cell r="A3063" t="str">
            <v>09.005.014-0</v>
          </cell>
          <cell r="B3063" t="str">
            <v>CORTE DE GRAMA C/ALFANGE</v>
          </cell>
          <cell r="C3063" t="str">
            <v>HA</v>
          </cell>
          <cell r="D3063">
            <v>600.99</v>
          </cell>
        </row>
        <row r="3064">
          <cell r="A3064" t="str">
            <v>09.005.015-0</v>
          </cell>
          <cell r="B3064" t="str">
            <v>CORTE DE GRAMA COM MAQ. MANUAIS</v>
          </cell>
          <cell r="C3064" t="str">
            <v>HA</v>
          </cell>
          <cell r="D3064">
            <v>246.15</v>
          </cell>
        </row>
        <row r="3065">
          <cell r="A3065" t="str">
            <v>09.005.016-0</v>
          </cell>
          <cell r="B3065" t="str">
            <v>PODA DE ARBUSTO TIPO CERCA VIVA</v>
          </cell>
          <cell r="C3065" t="str">
            <v>M2</v>
          </cell>
          <cell r="D3065">
            <v>0.72</v>
          </cell>
        </row>
        <row r="3066">
          <cell r="A3066" t="str">
            <v>09.005.017-0</v>
          </cell>
          <cell r="B3066" t="str">
            <v>PODA DE ARVORES, LIMP. DOS GALHOS SECOS E RETIRADA DE PARASITAS</v>
          </cell>
          <cell r="C3066" t="str">
            <v>UN</v>
          </cell>
          <cell r="D3066">
            <v>15.08</v>
          </cell>
        </row>
        <row r="3067">
          <cell r="A3067" t="str">
            <v>09.005.018-0</v>
          </cell>
          <cell r="B3067" t="str">
            <v>CORTE DE GRAMA C/MAQ. MOTORIZADAS</v>
          </cell>
          <cell r="C3067" t="str">
            <v>HA</v>
          </cell>
          <cell r="D3067">
            <v>300.77</v>
          </cell>
        </row>
        <row r="3068">
          <cell r="A3068" t="str">
            <v>09.005.019-0</v>
          </cell>
          <cell r="B3068" t="str">
            <v>APARO DE BORDOS EM GRAMADOS</v>
          </cell>
          <cell r="C3068" t="str">
            <v>KM</v>
          </cell>
          <cell r="D3068">
            <v>61.15</v>
          </cell>
        </row>
        <row r="3069">
          <cell r="A3069" t="str">
            <v>09.005.020-0</v>
          </cell>
          <cell r="B3069" t="str">
            <v>CATACAO DE PAPEIS EM GRAMADO</v>
          </cell>
          <cell r="C3069" t="str">
            <v>HA</v>
          </cell>
          <cell r="D3069">
            <v>4.6500000000000004</v>
          </cell>
        </row>
        <row r="3070">
          <cell r="A3070" t="str">
            <v>09.005.021-0</v>
          </cell>
          <cell r="B3070" t="str">
            <v>CATACAO DE PAPEIS EM SUPERF. PAVIMENTADAS</v>
          </cell>
          <cell r="C3070" t="str">
            <v>HA</v>
          </cell>
          <cell r="D3070">
            <v>4.6500000000000004</v>
          </cell>
        </row>
        <row r="3071">
          <cell r="A3071" t="str">
            <v>09.005.022-0</v>
          </cell>
          <cell r="B3071" t="str">
            <v>CATACAO DE PAPEIS EM SUPERF. ENSAIBRADAS OU EM AREIA</v>
          </cell>
          <cell r="C3071" t="str">
            <v>HA</v>
          </cell>
          <cell r="D3071">
            <v>4.6500000000000004</v>
          </cell>
        </row>
        <row r="3072">
          <cell r="A3072" t="str">
            <v>09.005.023-0</v>
          </cell>
          <cell r="B3072" t="str">
            <v>CATACAO DE PAPEIS EM SUPERF. PAVIMENTADAS COM PEDRA PORTUGUESA</v>
          </cell>
          <cell r="C3072" t="str">
            <v>HA</v>
          </cell>
          <cell r="D3072">
            <v>4.6500000000000004</v>
          </cell>
        </row>
        <row r="3073">
          <cell r="A3073" t="str">
            <v>09.005.024-0</v>
          </cell>
          <cell r="B3073" t="str">
            <v>VARREDURA EM GRAMADOS</v>
          </cell>
          <cell r="C3073" t="str">
            <v>HA</v>
          </cell>
          <cell r="D3073">
            <v>77.09</v>
          </cell>
        </row>
        <row r="3074">
          <cell r="A3074" t="str">
            <v>09.005.025-0</v>
          </cell>
          <cell r="B3074" t="str">
            <v>VARREDURA EM SUPERF. CIMENTADAS OU ASFALTADAS</v>
          </cell>
          <cell r="C3074" t="str">
            <v>HA</v>
          </cell>
          <cell r="D3074">
            <v>61.15</v>
          </cell>
        </row>
        <row r="3075">
          <cell r="A3075" t="str">
            <v>09.005.026-0</v>
          </cell>
          <cell r="B3075" t="str">
            <v>VARREDURA EM SUPERF. ENSAIBRADAS</v>
          </cell>
          <cell r="C3075" t="str">
            <v>HA</v>
          </cell>
          <cell r="D3075">
            <v>66.17</v>
          </cell>
        </row>
        <row r="3076">
          <cell r="A3076" t="str">
            <v>09.005.027-0</v>
          </cell>
          <cell r="B3076" t="str">
            <v>VARREDURA DE PAPEIS EM SUPERF. PAVIMENTADAS C/PEDRA PORTUGUESA</v>
          </cell>
          <cell r="C3076" t="str">
            <v>HA</v>
          </cell>
          <cell r="D3076">
            <v>61.15</v>
          </cell>
        </row>
        <row r="3077">
          <cell r="A3077" t="str">
            <v>09.005.028-0</v>
          </cell>
          <cell r="B3077" t="str">
            <v>CAPINA EM SUPERF. ENSAIBRADAS</v>
          </cell>
          <cell r="C3077" t="str">
            <v>HA</v>
          </cell>
          <cell r="D3077">
            <v>384.09</v>
          </cell>
        </row>
        <row r="3078">
          <cell r="A3078" t="str">
            <v>09.005.029-0</v>
          </cell>
          <cell r="B3078" t="str">
            <v>CAPINA DE CONSERVACAO, EM TER. DE VEG. POUCO DENSA, C/RETIRADA OU QUEIMA DE RESIDUOS</v>
          </cell>
          <cell r="C3078" t="str">
            <v>M2</v>
          </cell>
          <cell r="D3078">
            <v>0.87</v>
          </cell>
        </row>
        <row r="3079">
          <cell r="A3079" t="str">
            <v>09.005.030-0</v>
          </cell>
          <cell r="B3079" t="str">
            <v>LIMPEZA DE FOLHAS E PAPEIS FLUTUANDO EM LAGOS E CANAIS</v>
          </cell>
          <cell r="C3079" t="str">
            <v>HA</v>
          </cell>
          <cell r="D3079">
            <v>29.08</v>
          </cell>
        </row>
        <row r="3080">
          <cell r="A3080" t="str">
            <v>09.005.032-0</v>
          </cell>
          <cell r="B3080" t="str">
            <v>LIMPEZA DE CX. DE AREIA EM PARQUES E JARDINS</v>
          </cell>
          <cell r="C3080" t="str">
            <v>UN</v>
          </cell>
          <cell r="D3080">
            <v>17.16</v>
          </cell>
        </row>
        <row r="3081">
          <cell r="A3081" t="str">
            <v>09.005.033-0</v>
          </cell>
          <cell r="B3081" t="str">
            <v>LIMPEZA DE CX. DE RALO EM PARQUES E JARDINS</v>
          </cell>
          <cell r="C3081" t="str">
            <v>UN</v>
          </cell>
          <cell r="D3081">
            <v>2.72</v>
          </cell>
        </row>
        <row r="3082">
          <cell r="A3082" t="str">
            <v>09.005.034-0</v>
          </cell>
          <cell r="B3082" t="str">
            <v>LIMPEZA DE GALERIAS EM PARQUES E JARDINS</v>
          </cell>
          <cell r="C3082" t="str">
            <v>M</v>
          </cell>
          <cell r="D3082">
            <v>6.16</v>
          </cell>
        </row>
        <row r="3083">
          <cell r="A3083" t="str">
            <v>09.005.035-0</v>
          </cell>
          <cell r="B3083" t="str">
            <v>LIMPEZA DE RAMAIS DE RALO EM PARQUES E JARDINS</v>
          </cell>
          <cell r="C3083" t="str">
            <v>M</v>
          </cell>
          <cell r="D3083">
            <v>0.93</v>
          </cell>
        </row>
        <row r="3084">
          <cell r="A3084" t="str">
            <v>09.005.036-0</v>
          </cell>
          <cell r="B3084" t="str">
            <v>RETIRADA DE MAT. PROVENIENTE DE PODA, VARREDURA OU LIMP. DIVERSAS, C/CAMINHAO, COMPREEND. CARGA, DESC. E TRANSP.</v>
          </cell>
          <cell r="C3084" t="str">
            <v>M3</v>
          </cell>
          <cell r="D3084">
            <v>8.34</v>
          </cell>
        </row>
        <row r="3085">
          <cell r="A3085" t="str">
            <v>09.005.040-0</v>
          </cell>
          <cell r="B3085" t="str">
            <v>REGA DE JARDIM OU GRAMADO, C/ESGUICHO, USANDO AGUA LOCAL CANALIZADA</v>
          </cell>
          <cell r="C3085" t="str">
            <v>DAM2</v>
          </cell>
          <cell r="D3085">
            <v>0.57999999999999996</v>
          </cell>
        </row>
        <row r="3086">
          <cell r="A3086" t="str">
            <v>09.005.041-0</v>
          </cell>
          <cell r="B3086" t="str">
            <v>IRRIGACAO DE GRAMADO C/CARRO PIPA</v>
          </cell>
          <cell r="C3086" t="str">
            <v>DAM2</v>
          </cell>
          <cell r="D3086">
            <v>1.49</v>
          </cell>
        </row>
        <row r="3087">
          <cell r="A3087" t="str">
            <v>09.005.042-0</v>
          </cell>
          <cell r="B3087" t="str">
            <v>IRRIGACAO DE ARVORE C/CARRO PIPA</v>
          </cell>
          <cell r="C3087" t="str">
            <v>UN</v>
          </cell>
          <cell r="D3087">
            <v>0.06</v>
          </cell>
        </row>
        <row r="3088">
          <cell r="A3088" t="str">
            <v>09.005.052-0</v>
          </cell>
          <cell r="B3088" t="str">
            <v>CORTE, DESGALHAMENTO, DESTOCAMENTO E DESENRAIZAMENTO DE ARVORE C/ALT. ATE 3,00M, DIAM. DE 15CM, C/AUX. DE EQUIP. MEC.</v>
          </cell>
          <cell r="C3088" t="str">
            <v>UN</v>
          </cell>
          <cell r="D3088">
            <v>71.09</v>
          </cell>
        </row>
        <row r="3089">
          <cell r="A3089" t="str">
            <v>09.005.053-0</v>
          </cell>
          <cell r="B3089" t="str">
            <v>CORTE,DESGALHAMENTO,DESTOCAMENTO E DESENRAIZAMENTO DE ARVOREC/ALT. DE 3,00 A 5,00M E DIAM. DE 25CM, C/AUX.DE EQUIP.MEC.</v>
          </cell>
          <cell r="C3089" t="str">
            <v>UN</v>
          </cell>
          <cell r="D3089">
            <v>101.68</v>
          </cell>
        </row>
        <row r="3090">
          <cell r="A3090" t="str">
            <v>09.005.054-0</v>
          </cell>
          <cell r="B3090" t="str">
            <v>CORTE, DESGALHAMENTO, DESTOCAMENTO E DESENRAIZAMENTO DE ARVORE C/ALT. ACIMA DE 5,00M E DIAM.DE 50CM, C/AUX.DE EQUIP.MEC.</v>
          </cell>
          <cell r="C3090" t="str">
            <v>UN</v>
          </cell>
          <cell r="D3090">
            <v>160.31</v>
          </cell>
        </row>
        <row r="3091">
          <cell r="A3091" t="str">
            <v>09.005.056-0</v>
          </cell>
          <cell r="B3091" t="str">
            <v>ERRADICACAO MANUAL DE ERVAS DANINHAS EM GRAMADOS</v>
          </cell>
          <cell r="C3091" t="str">
            <v>M2</v>
          </cell>
          <cell r="D3091">
            <v>0.23</v>
          </cell>
        </row>
        <row r="3092">
          <cell r="A3092" t="str">
            <v>09.005.059-0</v>
          </cell>
          <cell r="B3092" t="str">
            <v>MANUTENCAO E RECOMP. DE AREA AJARDINADA, C/LIMP. E REPLANTIODE ARBUSTOS</v>
          </cell>
          <cell r="C3092" t="str">
            <v>M2</v>
          </cell>
          <cell r="D3092">
            <v>0.17</v>
          </cell>
        </row>
        <row r="3093">
          <cell r="A3093" t="str">
            <v>09.005.060-0</v>
          </cell>
          <cell r="B3093" t="str">
            <v>LIMPEZA, APOS ESVAZIAMENTO, DOS FUNDOS DE LAGOS E CANAIS</v>
          </cell>
          <cell r="C3093" t="str">
            <v>M2</v>
          </cell>
          <cell r="D3093">
            <v>0.43</v>
          </cell>
        </row>
        <row r="3094">
          <cell r="A3094" t="str">
            <v>09.005.999-0</v>
          </cell>
          <cell r="B3094" t="str">
            <v>FAMILIA 09.005TRATAMENTO, CONSERVACAO E LIMPEZA</v>
          </cell>
          <cell r="C3094">
            <v>0</v>
          </cell>
          <cell r="D3094">
            <v>1735</v>
          </cell>
        </row>
        <row r="3095">
          <cell r="A3095" t="str">
            <v>09.006.001-0</v>
          </cell>
          <cell r="B3095" t="str">
            <v>ATERRO C/TERRA PRETA VEGETAL, P/EXEC. DE GRAMADOS</v>
          </cell>
          <cell r="C3095" t="str">
            <v>M3</v>
          </cell>
          <cell r="D3095">
            <v>59.53</v>
          </cell>
        </row>
        <row r="3096">
          <cell r="A3096" t="str">
            <v>09.006.003-0</v>
          </cell>
          <cell r="B3096" t="str">
            <v>ENCHIMENTO DE CAVAS, SENDO 1/3 C/TERRA PRETA VEGETAL</v>
          </cell>
          <cell r="C3096" t="str">
            <v>M3</v>
          </cell>
          <cell r="D3096">
            <v>18.100000000000001</v>
          </cell>
        </row>
        <row r="3097">
          <cell r="A3097" t="str">
            <v>09.006.004-0</v>
          </cell>
          <cell r="B3097" t="str">
            <v>ADUBACAO QUIMICA C/FORMULA COMPLETA (NPKS CA-MG) E ALDRINIZADA, EM GRAMADOS</v>
          </cell>
          <cell r="C3097" t="str">
            <v>HA</v>
          </cell>
          <cell r="D3097">
            <v>506.06</v>
          </cell>
        </row>
        <row r="3098">
          <cell r="A3098" t="str">
            <v>09.006.005-0</v>
          </cell>
          <cell r="B3098" t="str">
            <v>ADUBACAO NITROGENADA EM GRAMADOS</v>
          </cell>
          <cell r="C3098" t="str">
            <v>HA</v>
          </cell>
          <cell r="D3098">
            <v>308.66000000000003</v>
          </cell>
        </row>
        <row r="3099">
          <cell r="A3099" t="str">
            <v>09.006.006-0</v>
          </cell>
          <cell r="B3099" t="str">
            <v>CALAGEM DE GRAMADOS</v>
          </cell>
          <cell r="C3099" t="str">
            <v>HA.</v>
          </cell>
          <cell r="D3099">
            <v>312.56</v>
          </cell>
        </row>
        <row r="3100">
          <cell r="A3100" t="str">
            <v>09.006.007-0</v>
          </cell>
          <cell r="B3100" t="str">
            <v>APLICACAO DE HERBICIDA SELETIVO EM GRAMADOS</v>
          </cell>
          <cell r="C3100" t="str">
            <v>HA</v>
          </cell>
          <cell r="D3100">
            <v>183.17</v>
          </cell>
        </row>
        <row r="3101">
          <cell r="A3101" t="str">
            <v>09.006.008-0</v>
          </cell>
          <cell r="B3101" t="str">
            <v>APLICACAO DE HERBICIDA DE ACAO TOTAL EM SUPERF. PAVIMENTADASC/PEDRA PORTUGUESA</v>
          </cell>
          <cell r="C3101" t="str">
            <v>HA</v>
          </cell>
          <cell r="D3101">
            <v>146.53</v>
          </cell>
        </row>
        <row r="3102">
          <cell r="A3102" t="str">
            <v>09.006.009-0</v>
          </cell>
          <cell r="B3102" t="str">
            <v>COMBATE AS FORMIGAS, C/APLIC. DE FORMICIDA, EM ENCOSTA, EXCL. ESTE</v>
          </cell>
          <cell r="C3102" t="str">
            <v>HA</v>
          </cell>
          <cell r="D3102">
            <v>11.63</v>
          </cell>
        </row>
        <row r="3103">
          <cell r="A3103" t="str">
            <v>09.006.999-0</v>
          </cell>
          <cell r="B3103" t="str">
            <v>FAMILIA 09.006ATERRO C/TERRA PRETA</v>
          </cell>
          <cell r="C3103">
            <v>0</v>
          </cell>
          <cell r="D3103">
            <v>1491</v>
          </cell>
        </row>
        <row r="3104">
          <cell r="A3104" t="str">
            <v>09.007.001-0</v>
          </cell>
          <cell r="B3104" t="str">
            <v>ARRANCAMENTO E REPLANTIO DE ARVORE ADULTA, C/ALT. ATE 3,00ME DIAM. ATE 15CM</v>
          </cell>
          <cell r="C3104" t="str">
            <v>UN</v>
          </cell>
          <cell r="D3104">
            <v>23.26</v>
          </cell>
        </row>
        <row r="3105">
          <cell r="A3105" t="str">
            <v>09.007.002-0</v>
          </cell>
          <cell r="B3105" t="str">
            <v>ARRANCAMENTO E REPLANTIO DE ARVORE ADULTA, C/ALT. DE 3,00 A5,00M E DIAM. ATE 20CM</v>
          </cell>
          <cell r="C3105" t="str">
            <v>UN</v>
          </cell>
          <cell r="D3105">
            <v>30.53</v>
          </cell>
        </row>
        <row r="3106">
          <cell r="A3106" t="str">
            <v>09.007.003-0</v>
          </cell>
          <cell r="B3106" t="str">
            <v>ARRANCAMENTO E REPLANTIO DE ARVORE ADULTA, C/ALT. ACIMA DE 5,00M E MAIS DE 20CM DE DIAM.</v>
          </cell>
          <cell r="C3106" t="str">
            <v>UN</v>
          </cell>
          <cell r="D3106">
            <v>35.33</v>
          </cell>
        </row>
        <row r="3107">
          <cell r="A3107" t="str">
            <v>09.007.999-0</v>
          </cell>
          <cell r="B3107" t="str">
            <v>FAMILIA 09.007ARRANCAMENTO E REPLANTIO</v>
          </cell>
          <cell r="C3107">
            <v>0</v>
          </cell>
          <cell r="D3107">
            <v>1739</v>
          </cell>
        </row>
        <row r="3108">
          <cell r="A3108" t="str">
            <v>09.009.001-0</v>
          </cell>
          <cell r="B3108" t="str">
            <v>EXECUCAO DE PAVIMENT. EM SAIBRO MELHORADO C/CIM., EM CAMADASDE 8CM DE ESP., SENDO PROPORCAO DE 5%</v>
          </cell>
          <cell r="C3108" t="str">
            <v>M2</v>
          </cell>
          <cell r="D3108">
            <v>5.14</v>
          </cell>
        </row>
        <row r="3109">
          <cell r="A3109" t="str">
            <v>09.009.002-0</v>
          </cell>
          <cell r="B3109" t="str">
            <v>EXECUCAO DE PAVIMENT. DE SAIBRO E AREIA GROSSA NO TRACO 3:1,EM CAMADAS DE 15CM</v>
          </cell>
          <cell r="C3109" t="str">
            <v>M2</v>
          </cell>
          <cell r="D3109">
            <v>5.89</v>
          </cell>
        </row>
        <row r="3110">
          <cell r="A3110" t="str">
            <v>09.009.003-0</v>
          </cell>
          <cell r="B3110" t="str">
            <v>EXECUCAO DE PAVIMENT. DE SAIBRO ARENOSO EM CAMADAS DE 10CM</v>
          </cell>
          <cell r="C3110" t="str">
            <v>M2</v>
          </cell>
          <cell r="D3110">
            <v>3.41</v>
          </cell>
        </row>
        <row r="3111">
          <cell r="A3111" t="str">
            <v>09.009.004-0</v>
          </cell>
          <cell r="B3111" t="str">
            <v>CAMADA DE PO-DE-PEDRA, ESPALHADA MANUALMENTE</v>
          </cell>
          <cell r="C3111" t="str">
            <v>M3</v>
          </cell>
          <cell r="D3111">
            <v>28.72</v>
          </cell>
        </row>
        <row r="3112">
          <cell r="A3112" t="str">
            <v>09.009.999-0</v>
          </cell>
          <cell r="B3112" t="str">
            <v>FAMILIA 09.009PAVIMENTACAO</v>
          </cell>
          <cell r="C3112">
            <v>0</v>
          </cell>
          <cell r="D3112">
            <v>1713</v>
          </cell>
        </row>
        <row r="3113">
          <cell r="A3113" t="str">
            <v>09.010.001-0</v>
          </cell>
          <cell r="B3113" t="str">
            <v>CORDOES DE CONCR. SIMPLES, C/SECAO DE 10 X 25CM, MOLD. NO LOCAL</v>
          </cell>
          <cell r="C3113" t="str">
            <v>M</v>
          </cell>
          <cell r="D3113">
            <v>14.5</v>
          </cell>
        </row>
        <row r="3114">
          <cell r="A3114" t="str">
            <v>09.010.002-0</v>
          </cell>
          <cell r="B3114" t="str">
            <v>CORDOES DE CONCR. SIMPLES, PRE-MOLD., C/SECAO DE 6 X 25CM, MOLDADOS NO LOCAL</v>
          </cell>
          <cell r="C3114" t="str">
            <v>M</v>
          </cell>
          <cell r="D3114">
            <v>8.1199999999999992</v>
          </cell>
        </row>
        <row r="3115">
          <cell r="A3115" t="str">
            <v>09.010.999-0</v>
          </cell>
          <cell r="B3115" t="str">
            <v>FAMILIA 09.010CORDAO DE CONCRETO</v>
          </cell>
          <cell r="C3115">
            <v>0</v>
          </cell>
          <cell r="D3115">
            <v>2119</v>
          </cell>
        </row>
        <row r="3116">
          <cell r="A3116" t="str">
            <v>09.011.001-0</v>
          </cell>
          <cell r="B3116" t="str">
            <v>CORDOES DE GRAN., C/SECAO DE 10 X 25CM</v>
          </cell>
          <cell r="C3116" t="str">
            <v>M</v>
          </cell>
          <cell r="D3116">
            <v>12.23</v>
          </cell>
        </row>
        <row r="3117">
          <cell r="A3117" t="str">
            <v>09.011.999-0</v>
          </cell>
          <cell r="B3117" t="str">
            <v>FAMILIA 09.011CORDAO DE GRANITO</v>
          </cell>
          <cell r="C3117">
            <v>0</v>
          </cell>
          <cell r="D3117">
            <v>2050</v>
          </cell>
        </row>
        <row r="3118">
          <cell r="A3118" t="str">
            <v>09.012.001-0</v>
          </cell>
          <cell r="B3118" t="str">
            <v>BANCO DE CONCR.APARENTE,C/ 1,50M DE COMPR.,0,45M DE LARG.E 0,10M DE ESP.,SOBRE 2 APOIOS DO MESMO MAT.,C/SECAO DE 10X30CM</v>
          </cell>
          <cell r="C3118" t="str">
            <v>UN</v>
          </cell>
          <cell r="D3118">
            <v>90.69</v>
          </cell>
        </row>
        <row r="3119">
          <cell r="A3119" t="str">
            <v>09.012.002-0</v>
          </cell>
          <cell r="B3119" t="str">
            <v>BANCO DE CONCR. APARENTE, C/ 0,45M DE LARG. E 0,10M DE ESP.,SOBRE 2 APOIOS DO MESMO MAT., C/SECAO DE 10 X 30CM</v>
          </cell>
          <cell r="C3119" t="str">
            <v>M</v>
          </cell>
          <cell r="D3119">
            <v>64.77</v>
          </cell>
        </row>
        <row r="3120">
          <cell r="A3120" t="str">
            <v>09.012.003-0</v>
          </cell>
          <cell r="B3120" t="str">
            <v>BANCO DE CONCR. ARMADO, MED. 2,00 X 0,45 X 0,10M, C/ 0,40M DE ALT., APOIADO EM 2 BL. DE CONCR. DE 0,10 X 0,30 X 0,40M</v>
          </cell>
          <cell r="C3120" t="str">
            <v>UN</v>
          </cell>
          <cell r="D3120">
            <v>176.85</v>
          </cell>
        </row>
        <row r="3121">
          <cell r="A3121" t="str">
            <v>09.012.004-0</v>
          </cell>
          <cell r="B3121" t="str">
            <v>MESA DE CONCR. ARMADO, C/ 4 BANCOS, REVEST. C/ARG. DE CIM. EAREIA 1:4</v>
          </cell>
          <cell r="C3121" t="str">
            <v>UN</v>
          </cell>
          <cell r="D3121">
            <v>317.08</v>
          </cell>
        </row>
        <row r="3122">
          <cell r="A3122" t="str">
            <v>09.012.999-0</v>
          </cell>
          <cell r="B3122" t="str">
            <v>FAMILIA 09.012BANCO DE CONCRETO APARENTE</v>
          </cell>
          <cell r="C3122">
            <v>0</v>
          </cell>
          <cell r="D3122">
            <v>2206</v>
          </cell>
        </row>
        <row r="3123">
          <cell r="A3123" t="str">
            <v>09.013.001-0</v>
          </cell>
          <cell r="B3123" t="str">
            <v>BANCO DE PRANCHA DE CANELA, C/ 2 PES DO MESMO MAT., ACAB. AOLEO, C/ 2 DEMAOS DIRETAMENTE SOBRE A MAD.</v>
          </cell>
          <cell r="C3123" t="str">
            <v>UN</v>
          </cell>
          <cell r="D3123">
            <v>144.79</v>
          </cell>
        </row>
        <row r="3124">
          <cell r="A3124" t="str">
            <v>09.013.002-0</v>
          </cell>
          <cell r="B3124" t="str">
            <v>BANCO P/JARDIM EM REGUAS DE MAD. DE LEI, PRESAS C/PARAFUSOSNOS PES DE FºFº</v>
          </cell>
          <cell r="C3124" t="str">
            <v>UN</v>
          </cell>
          <cell r="D3124">
            <v>524.99</v>
          </cell>
        </row>
        <row r="3125">
          <cell r="A3125" t="str">
            <v>09.013.010-0</v>
          </cell>
          <cell r="B3125" t="str">
            <v>BANCO DE MAD. EM MACARANDUBA, EM RIPAS DE 8 X 2,5CM, FIX. EMESTRUT. DE 7,5 X 4CM</v>
          </cell>
          <cell r="C3125" t="str">
            <v>M</v>
          </cell>
          <cell r="D3125">
            <v>249.86</v>
          </cell>
        </row>
        <row r="3126">
          <cell r="A3126" t="str">
            <v>09.013.015-0</v>
          </cell>
          <cell r="B3126" t="str">
            <v>MESA DE JARDIM, EXECUTADA EM PC. DE MACARANDUBA DE 7 X 22CMFIX. EM 2 APOIOS DE CONCR.</v>
          </cell>
          <cell r="C3126" t="str">
            <v>UN</v>
          </cell>
          <cell r="D3126">
            <v>297.73</v>
          </cell>
        </row>
        <row r="3127">
          <cell r="A3127" t="str">
            <v>09.013.016-0</v>
          </cell>
          <cell r="B3127" t="str">
            <v>BANCO DE JARDIM, EXECUTADO C/ 1 PC. DE MACARANDUBA DE 30 X 7CM FIX. EM 2 APOIOS DE CONCR.</v>
          </cell>
          <cell r="C3127" t="str">
            <v>UN</v>
          </cell>
          <cell r="D3127">
            <v>122.59</v>
          </cell>
        </row>
        <row r="3128">
          <cell r="A3128" t="str">
            <v>09.013.999-0</v>
          </cell>
          <cell r="B3128" t="str">
            <v>INDICE 08.013.999BANCO PRANCHA</v>
          </cell>
          <cell r="C3128">
            <v>0</v>
          </cell>
          <cell r="D3128">
            <v>2206</v>
          </cell>
        </row>
        <row r="3129">
          <cell r="A3129" t="str">
            <v>09.015.003-0</v>
          </cell>
          <cell r="B3129" t="str">
            <v>ALAMBRADO DE TELA DE CHAPA EXPANDIDA FIX. EM MONTANTE DE TUBO GALV. 1.1/2", C/CARAPUCAS DO MESMO MAT. DO TUBO</v>
          </cell>
          <cell r="C3129" t="str">
            <v>M2</v>
          </cell>
          <cell r="D3129">
            <v>55.46</v>
          </cell>
        </row>
        <row r="3130">
          <cell r="A3130" t="str">
            <v>09.015.005-0</v>
          </cell>
          <cell r="B3130" t="str">
            <v>ALAMBRADO EM TELA DE ARAME GALV. Nº14, MALHA LOSANGO, C/ALT.TOTAL DE 2,5CM ACIMA DO TER.</v>
          </cell>
          <cell r="C3130" t="str">
            <v>M2</v>
          </cell>
          <cell r="D3130">
            <v>41.86</v>
          </cell>
        </row>
        <row r="3131">
          <cell r="A3131" t="str">
            <v>09.015.006-0</v>
          </cell>
          <cell r="B3131" t="str">
            <v>ALAMBRADO P/CAMPO DE ESPORTE, EM POSTES TUBO FºGALV., C/TELAARAME Nº12, FIX. EM PRISMAS DE CONCR.</v>
          </cell>
          <cell r="C3131" t="str">
            <v>M2</v>
          </cell>
          <cell r="D3131">
            <v>72.44</v>
          </cell>
        </row>
        <row r="3132">
          <cell r="A3132" t="str">
            <v>09.015.007-0</v>
          </cell>
          <cell r="B3132" t="str">
            <v>ALAMBRADO P/CAMPO ESPORTE, 3,00 X 6,00M, EM TELA GALV. Nº12</v>
          </cell>
          <cell r="C3132" t="str">
            <v>M2</v>
          </cell>
          <cell r="D3132">
            <v>39.9</v>
          </cell>
        </row>
        <row r="3133">
          <cell r="A3133" t="str">
            <v>09.015.008-0</v>
          </cell>
          <cell r="B3133" t="str">
            <v>ALAMBRADO P/CAMPO ESPORTE, 3,00 X 4,50M EM TELA GALV.</v>
          </cell>
          <cell r="C3133" t="str">
            <v>M2</v>
          </cell>
          <cell r="D3133">
            <v>35.869999999999997</v>
          </cell>
        </row>
        <row r="3134">
          <cell r="A3134" t="str">
            <v>09.015.010-0</v>
          </cell>
          <cell r="B3134" t="str">
            <v>ALAMBRADO C/ATE 2,00M DE ALT., C/TELA DE ARAME GALV. Nº12, FIX. EM TUBOS DE FºGALV. 2"</v>
          </cell>
          <cell r="C3134" t="str">
            <v>M2</v>
          </cell>
          <cell r="D3134">
            <v>68.69</v>
          </cell>
        </row>
        <row r="3135">
          <cell r="A3135" t="str">
            <v>09.015.015-0</v>
          </cell>
          <cell r="B3135" t="str">
            <v>ALAMBRADO P/CAMPO DE ESPORTE, VOLEI OU BASQUETE, C/ 1,00M DEALT., EM TUBOS DE FºGALV. 2"</v>
          </cell>
          <cell r="C3135" t="str">
            <v>M2</v>
          </cell>
          <cell r="D3135">
            <v>38.369999999999997</v>
          </cell>
        </row>
        <row r="3136">
          <cell r="A3136" t="str">
            <v>09.015.020-0</v>
          </cell>
          <cell r="B3136" t="str">
            <v>ALAMBRADO P/CABECEIRA DE CAMPO DE ESPORTES, EM TUBO DE FºGALV. 2", C/TELA DE ARAME Nº12, MALHA 7,5CM</v>
          </cell>
          <cell r="C3136" t="str">
            <v>M2</v>
          </cell>
          <cell r="D3136">
            <v>74.36</v>
          </cell>
        </row>
        <row r="3137">
          <cell r="A3137" t="str">
            <v>09.015.025-0</v>
          </cell>
          <cell r="B3137" t="str">
            <v>ALAMBRADO DE TELA FORMADA P/BARRAS DE ACO CA-60, SOLDADA EMPOSTES DE TUBO DE FºGALV.</v>
          </cell>
          <cell r="C3137" t="str">
            <v>M2</v>
          </cell>
          <cell r="D3137">
            <v>50.62</v>
          </cell>
        </row>
        <row r="3138">
          <cell r="A3138" t="str">
            <v>09.015.030-0</v>
          </cell>
          <cell r="B3138" t="str">
            <v>ALAMBRADO EM TELA DE ARAME GALV. Nº12, MALHA LOSANGO DE 7,5CM, ALT. DE 2,00M OU MAIS E 0,30M DE ABA A 45°</v>
          </cell>
          <cell r="C3138" t="str">
            <v>M2</v>
          </cell>
          <cell r="D3138">
            <v>60.62</v>
          </cell>
        </row>
        <row r="3139">
          <cell r="A3139" t="str">
            <v>09.015.032-0</v>
          </cell>
          <cell r="B3139" t="str">
            <v>ALAMBRADO EM TELA DE ARAME GALV. Nº12, MALHA LOSANGO DE 7,5CM, ALT. DE 4,00M OU MAIS, TUBO HORIZ. A 4,00M</v>
          </cell>
          <cell r="C3139" t="str">
            <v>M2</v>
          </cell>
          <cell r="D3139">
            <v>59.44</v>
          </cell>
        </row>
        <row r="3140">
          <cell r="A3140" t="str">
            <v>09.015.034-0</v>
          </cell>
          <cell r="B3140" t="str">
            <v>ALAMBRADO EM TELA DE ARAME GALV. Nº12, MALHA LOSANGO DE 7,5CM, C/ALT. DE 2,00M SOBRE MURETA DE ALVEN.</v>
          </cell>
          <cell r="C3140" t="str">
            <v>M2</v>
          </cell>
          <cell r="D3140">
            <v>40.590000000000003</v>
          </cell>
        </row>
        <row r="3141">
          <cell r="A3141" t="str">
            <v>09.015.036-0</v>
          </cell>
          <cell r="B3141" t="str">
            <v>ALAMBRADO EM TELA DE ARAME GALV. Nº12, MALHA LOSANGO DE 7,5CM, C/ALT. DE 1,70M E TUBOS C/DIAM. VERT. DE 2"</v>
          </cell>
          <cell r="C3141" t="str">
            <v>M2</v>
          </cell>
          <cell r="D3141">
            <v>39.07</v>
          </cell>
        </row>
        <row r="3142">
          <cell r="A3142" t="str">
            <v>09.015.500-0</v>
          </cell>
          <cell r="B3142" t="str">
            <v>UNIDADE DE REF. P/RECUPERACAO DE ALAMBRADO</v>
          </cell>
          <cell r="C3142" t="str">
            <v>UR</v>
          </cell>
          <cell r="D3142">
            <v>93.02</v>
          </cell>
        </row>
        <row r="3143">
          <cell r="A3143" t="str">
            <v>09.015.999-0</v>
          </cell>
          <cell r="B3143" t="str">
            <v>FAMILIA 09.015ALAMBRADOS</v>
          </cell>
          <cell r="C3143">
            <v>0</v>
          </cell>
          <cell r="D3143">
            <v>1952</v>
          </cell>
        </row>
        <row r="3144">
          <cell r="A3144" t="str">
            <v>09.016.060-0</v>
          </cell>
          <cell r="B3144" t="str">
            <v>TUBO DE FºGALV. DE 1.1/2"</v>
          </cell>
          <cell r="C3144" t="str">
            <v>M</v>
          </cell>
          <cell r="D3144">
            <v>20.41</v>
          </cell>
        </row>
        <row r="3145">
          <cell r="A3145" t="str">
            <v>09.016.061-0</v>
          </cell>
          <cell r="B3145" t="str">
            <v>TUBO DE FºGALV. DE 2"</v>
          </cell>
          <cell r="C3145" t="str">
            <v>M</v>
          </cell>
          <cell r="D3145">
            <v>24.22</v>
          </cell>
        </row>
        <row r="3146">
          <cell r="A3146" t="str">
            <v>09.016.999-0</v>
          </cell>
          <cell r="B3146" t="str">
            <v>FAMILIA 09.016</v>
          </cell>
          <cell r="C3146" t="str">
            <v>0</v>
          </cell>
          <cell r="D3146">
            <v>1815</v>
          </cell>
        </row>
        <row r="3147">
          <cell r="A3147" t="str">
            <v>09.020.070-0</v>
          </cell>
          <cell r="B3147" t="str">
            <v>TELA DE ARAME GALV. Nº14, MALHA LOSANGO 6 X 6CM</v>
          </cell>
          <cell r="C3147" t="str">
            <v>M2</v>
          </cell>
          <cell r="D3147">
            <v>9.7799999999999994</v>
          </cell>
        </row>
        <row r="3148">
          <cell r="A3148" t="str">
            <v>09.020.075-0</v>
          </cell>
          <cell r="B3148" t="str">
            <v>TELA DE ARAME GALV. Nº12, MALHA QUADRADA DE 2,5 X 2,5CM</v>
          </cell>
          <cell r="C3148" t="str">
            <v>M2</v>
          </cell>
          <cell r="D3148">
            <v>38.270000000000003</v>
          </cell>
        </row>
        <row r="3149">
          <cell r="A3149" t="str">
            <v>09.020.076-0</v>
          </cell>
          <cell r="B3149" t="str">
            <v>TELA DE ARAME GALV. Nº12, MALHA LOSANGO DE 5 X 5CM, PRESA AARMACAO DE TUBO DE FºGALV.</v>
          </cell>
          <cell r="C3149" t="str">
            <v>M2</v>
          </cell>
          <cell r="D3149">
            <v>16.149999999999999</v>
          </cell>
        </row>
        <row r="3150">
          <cell r="A3150" t="str">
            <v>09.020.080-0</v>
          </cell>
          <cell r="B3150" t="str">
            <v>TELA DE ARAME GALV. Nº12, PLASTIF., MALHA QUADRADA DE 7,5 X7,5CM</v>
          </cell>
          <cell r="C3150" t="str">
            <v>M2</v>
          </cell>
          <cell r="D3150">
            <v>16.940000000000001</v>
          </cell>
        </row>
        <row r="3151">
          <cell r="A3151" t="str">
            <v>09.020.085-0</v>
          </cell>
          <cell r="B3151" t="str">
            <v>TELA ARAME GALV., FORMADA P/BARRAS DE ACO CA-60, CRUZADAS ESOLDADAS ENTRE SI FORMANDO MALHAS DE 8 X 10CM, FIO 3MM</v>
          </cell>
          <cell r="C3151" t="str">
            <v>M2</v>
          </cell>
          <cell r="D3151">
            <v>14.71</v>
          </cell>
        </row>
        <row r="3152">
          <cell r="A3152" t="str">
            <v>09.020.999-0</v>
          </cell>
          <cell r="B3152" t="str">
            <v>FAMILIA 09.020</v>
          </cell>
          <cell r="C3152" t="str">
            <v>0</v>
          </cell>
          <cell r="D3152">
            <v>3167</v>
          </cell>
        </row>
        <row r="3153">
          <cell r="A3153" t="str">
            <v>09.025.100-0</v>
          </cell>
          <cell r="B3153" t="str">
            <v>CANTONEIRA DE 3/4" X 3/4" X 1/8"</v>
          </cell>
          <cell r="C3153" t="str">
            <v>M</v>
          </cell>
          <cell r="D3153">
            <v>2.72</v>
          </cell>
        </row>
        <row r="3154">
          <cell r="A3154" t="str">
            <v>09.025.999-0</v>
          </cell>
          <cell r="B3154" t="str">
            <v>FAMILIA 09.025</v>
          </cell>
          <cell r="C3154" t="str">
            <v>0</v>
          </cell>
          <cell r="D3154">
            <v>1761</v>
          </cell>
        </row>
        <row r="3155">
          <cell r="A3155" t="str">
            <v>10.001.004-1</v>
          </cell>
          <cell r="B3155" t="str">
            <v>CRAVACAO DE ESTACAS DE EUCALIPTO, C/DIAM. DE 25CM, EM TER. DE FRACA RESISTENCIA A PENETRACAO</v>
          </cell>
          <cell r="C3155" t="str">
            <v>M</v>
          </cell>
          <cell r="D3155">
            <v>65.91</v>
          </cell>
        </row>
        <row r="3156">
          <cell r="A3156" t="str">
            <v>10.001.005-1</v>
          </cell>
          <cell r="B3156" t="str">
            <v>CRAVACAO DE ESTACAS DE EUCALIPTO, C/DIAM. DE 25CM, EM TER. DE MEDIA RESISTENCIA A PENETRACAO</v>
          </cell>
          <cell r="C3156" t="str">
            <v>M</v>
          </cell>
          <cell r="D3156">
            <v>71.180000000000007</v>
          </cell>
        </row>
        <row r="3157">
          <cell r="A3157" t="str">
            <v>10.001.999-0</v>
          </cell>
          <cell r="B3157" t="str">
            <v>FAMILIA 10.001CRAVACAO DE ESTACA DE EUCALIPTO</v>
          </cell>
          <cell r="C3157">
            <v>0</v>
          </cell>
          <cell r="D3157">
            <v>2056</v>
          </cell>
        </row>
        <row r="3158">
          <cell r="A3158" t="str">
            <v>10.002.002-0</v>
          </cell>
          <cell r="B3158" t="str">
            <v>CRAVACAO DE ESTACA DE ACO, PERFIL "H" DE 6" X 6", 1ª ALMA, EM TER. DE FRACA RESISTENCIA A PENETRACAO</v>
          </cell>
          <cell r="C3158" t="str">
            <v>M</v>
          </cell>
          <cell r="D3158">
            <v>91.44</v>
          </cell>
        </row>
        <row r="3159">
          <cell r="A3159" t="str">
            <v>10.002.003-0</v>
          </cell>
          <cell r="B3159" t="str">
            <v>CRAVACAO DE ESTACA DE ACO, PERFIL "H" DE 6" X 6", 1ª ALMA, EM TER. DE MEDIA RESISTENCIA A PENETRACAO</v>
          </cell>
          <cell r="C3159" t="str">
            <v>M</v>
          </cell>
          <cell r="D3159">
            <v>94.71</v>
          </cell>
        </row>
        <row r="3160">
          <cell r="A3160" t="str">
            <v>10.002.004-0</v>
          </cell>
          <cell r="B3160" t="str">
            <v>CRAVACAO DE ESTACA DE ACO, PERFIL "H" DE 6" X 6", 1ª ALMA, EM TER. DE FORTE RESISTENCIA A PENETRACAO</v>
          </cell>
          <cell r="C3160" t="str">
            <v>M</v>
          </cell>
          <cell r="D3160">
            <v>107.94</v>
          </cell>
        </row>
        <row r="3161">
          <cell r="A3161" t="str">
            <v>10.002.010-0</v>
          </cell>
          <cell r="B3161" t="str">
            <v>CRAVACAO DE ESTACA, TRILHO TR-25, SIMPLES, EM TER. DE MEDIARESISTENCIA A PENETRACAO</v>
          </cell>
          <cell r="C3161" t="str">
            <v>M</v>
          </cell>
          <cell r="D3161">
            <v>30.58</v>
          </cell>
        </row>
        <row r="3162">
          <cell r="A3162" t="str">
            <v>10.002.015-0</v>
          </cell>
          <cell r="B3162" t="str">
            <v>CRAVACAO DE ESTACA, TRILHO TR-25, DUPLO, EM TER. DE MEDIA RESISTENCIA A PENETRACAO</v>
          </cell>
          <cell r="C3162" t="str">
            <v>M</v>
          </cell>
          <cell r="D3162">
            <v>78.040000000000006</v>
          </cell>
        </row>
        <row r="3163">
          <cell r="A3163" t="str">
            <v>10.002.020-0</v>
          </cell>
          <cell r="B3163" t="str">
            <v>CRAVACAO DE ESTACA, TRILHO TR-25, TRIPLO, EM TER. DE MEDIA RESISTENCIA A PENETRACAO</v>
          </cell>
          <cell r="C3163" t="str">
            <v>M</v>
          </cell>
          <cell r="D3163">
            <v>112.23</v>
          </cell>
        </row>
        <row r="3164">
          <cell r="A3164" t="str">
            <v>10.002.025-0</v>
          </cell>
          <cell r="B3164" t="str">
            <v>CRAVACAO DE ESTACA, TRILHO TR-32, SIMPLES, EM TER. DE MEDIARESISTENCIA A PENETRACAO</v>
          </cell>
          <cell r="C3164" t="str">
            <v>M</v>
          </cell>
          <cell r="D3164">
            <v>39.08</v>
          </cell>
        </row>
        <row r="3165">
          <cell r="A3165" t="str">
            <v>10.002.030-0</v>
          </cell>
          <cell r="B3165" t="str">
            <v>CRAVACAO DE ESTACA, TRILHO TR-32, DUPLO, EM TER. DE MEDIA RESISTENCIA A PENETRACAO</v>
          </cell>
          <cell r="C3165" t="str">
            <v>M</v>
          </cell>
          <cell r="D3165">
            <v>93.99</v>
          </cell>
        </row>
        <row r="3166">
          <cell r="A3166" t="str">
            <v>10.002.035-0</v>
          </cell>
          <cell r="B3166" t="str">
            <v>CRAVACAO DE ESTACA, TRILHO TR-32, TRIPLO, EM TER. DE MEDIA RESISTENCIA A PENETRACAO</v>
          </cell>
          <cell r="C3166" t="str">
            <v>M</v>
          </cell>
          <cell r="D3166">
            <v>134.72</v>
          </cell>
        </row>
        <row r="3167">
          <cell r="A3167" t="str">
            <v>10.002.040-0</v>
          </cell>
          <cell r="B3167" t="str">
            <v>CRAVACAO DE ESTACA, TRILHO TR-37, SIMPLES, EM TER. DE MEDIARESISTENCIA A PENETRACAO</v>
          </cell>
          <cell r="C3167" t="str">
            <v>M</v>
          </cell>
          <cell r="D3167">
            <v>45.58</v>
          </cell>
        </row>
        <row r="3168">
          <cell r="A3168" t="str">
            <v>10.002.045-0</v>
          </cell>
          <cell r="B3168" t="str">
            <v>CRAVACAO DE ESTACA, TRILHO TR-37, DUPLO, EM TER. DE MEDIA RESISTENCIA A PENETRACAO</v>
          </cell>
          <cell r="C3168" t="str">
            <v>M</v>
          </cell>
          <cell r="D3168">
            <v>104.14</v>
          </cell>
        </row>
        <row r="3169">
          <cell r="A3169" t="str">
            <v>10.002.050-0</v>
          </cell>
          <cell r="B3169" t="str">
            <v>CRAVACAO DE ESTACA, TRILHO TR-37, TRIPLO, EM TER. DE MEDIA RESISTENCIA A PENETRACAO</v>
          </cell>
          <cell r="C3169" t="str">
            <v>M</v>
          </cell>
          <cell r="D3169">
            <v>150.09</v>
          </cell>
        </row>
        <row r="3170">
          <cell r="A3170" t="str">
            <v>10.002.055-0</v>
          </cell>
          <cell r="B3170" t="str">
            <v>CRAVACAO DE ESTACA, TRILHO TR-45, SIMPLES, EM TER. DE MEDIARESISTENCIA A PENETRACAO</v>
          </cell>
          <cell r="C3170" t="str">
            <v>M</v>
          </cell>
          <cell r="D3170">
            <v>55.02</v>
          </cell>
        </row>
        <row r="3171">
          <cell r="A3171" t="str">
            <v>10.002.060-0</v>
          </cell>
          <cell r="B3171" t="str">
            <v>CRAVACAO DE ESTACA, TRILHO TR-45, DUPLO, EM TER. DE MEDIA RESISTENCIA A PENETRACAO</v>
          </cell>
          <cell r="C3171" t="str">
            <v>M</v>
          </cell>
          <cell r="D3171">
            <v>121.89</v>
          </cell>
        </row>
        <row r="3172">
          <cell r="A3172" t="str">
            <v>10.002.065-0</v>
          </cell>
          <cell r="B3172" t="str">
            <v>CRAVACAO DE ESTACA, TRILHO TR-45, TRIPLO, EM TER. DE MEDIA RESISTENCIA A PENETRACAO</v>
          </cell>
          <cell r="C3172" t="str">
            <v>M</v>
          </cell>
          <cell r="D3172">
            <v>174.88</v>
          </cell>
        </row>
        <row r="3173">
          <cell r="A3173" t="str">
            <v>10.002.070-0</v>
          </cell>
          <cell r="B3173" t="str">
            <v>CRAVACAO DE ESTACA, TRILHO TR-50, SIMPLES, EM TER. DE MEDIARESISTENCIA A PENETRACAO</v>
          </cell>
          <cell r="C3173" t="str">
            <v>M</v>
          </cell>
          <cell r="D3173">
            <v>61.42</v>
          </cell>
        </row>
        <row r="3174">
          <cell r="A3174" t="str">
            <v>10.002.075-0</v>
          </cell>
          <cell r="B3174" t="str">
            <v>CRAVACAO DE ESTACA, TRILHO TR-50, DUPLO, EM TER. DE MEDIA RESISTENCIA A PENETRACAO</v>
          </cell>
          <cell r="C3174" t="str">
            <v>M</v>
          </cell>
          <cell r="D3174">
            <v>133.49</v>
          </cell>
        </row>
        <row r="3175">
          <cell r="A3175" t="str">
            <v>10.002.080-0</v>
          </cell>
          <cell r="B3175" t="str">
            <v>CRAVACAO DE ESTACA, TRILHO TR-50, TRIPLO, EM TER. DE MEDIA RESISTENCIA A PENETRACAO</v>
          </cell>
          <cell r="C3175" t="str">
            <v>M</v>
          </cell>
          <cell r="D3175">
            <v>190.45</v>
          </cell>
        </row>
        <row r="3176">
          <cell r="A3176" t="str">
            <v>10.002.085-0</v>
          </cell>
          <cell r="B3176" t="str">
            <v>CRAVACAO DE ESTACA, TRILHO TR-57, SIMPLES, EM TER. DE MEDIARESISTENCIA A PENETRACAO</v>
          </cell>
          <cell r="C3176" t="str">
            <v>M</v>
          </cell>
          <cell r="D3176">
            <v>69.760000000000005</v>
          </cell>
        </row>
        <row r="3177">
          <cell r="A3177" t="str">
            <v>10.002.090-0</v>
          </cell>
          <cell r="B3177" t="str">
            <v>CRAVACAO DE ESTACA, TRILHO TR-57, DUPLO, EM TER. DE MEDIA RESISTENCIA A PENETRACAO</v>
          </cell>
          <cell r="C3177" t="str">
            <v>M</v>
          </cell>
          <cell r="D3177">
            <v>147.43</v>
          </cell>
        </row>
        <row r="3178">
          <cell r="A3178" t="str">
            <v>10.002.095-0</v>
          </cell>
          <cell r="B3178" t="str">
            <v>CRAVACAO DE ESTACA, TRILHO TR-57, TRIPLO, EM TER. DE MEDIA RESISTENCIA A PENETRACAO</v>
          </cell>
          <cell r="C3178" t="str">
            <v>M</v>
          </cell>
          <cell r="D3178">
            <v>213.98</v>
          </cell>
        </row>
        <row r="3179">
          <cell r="A3179" t="str">
            <v>10.002.500-0</v>
          </cell>
          <cell r="B3179" t="str">
            <v>UNIDADE DE REF. P/SERV. DE FUNDACAO EM PERFIS MET.</v>
          </cell>
          <cell r="C3179" t="str">
            <v>UR</v>
          </cell>
          <cell r="D3179">
            <v>178.92</v>
          </cell>
        </row>
        <row r="3180">
          <cell r="A3180" t="str">
            <v>10.002.999-0</v>
          </cell>
          <cell r="B3180" t="str">
            <v>FAMILIA 10.002CRAVACAO DE ESTACA DE ACO</v>
          </cell>
          <cell r="C3180">
            <v>0</v>
          </cell>
          <cell r="D3180">
            <v>2037</v>
          </cell>
        </row>
        <row r="3181">
          <cell r="A3181" t="str">
            <v>10.003.005-1</v>
          </cell>
          <cell r="B3181" t="str">
            <v>ESTACA RAIZ C/DIAM. DE 4" P/CARGA DE 10T, INJECAO DE ARG., INCL. FORN. DOS MAT. (CIM., AREIA E ACO), EXCL. PERF.</v>
          </cell>
          <cell r="C3181" t="str">
            <v>M</v>
          </cell>
          <cell r="D3181">
            <v>22.73</v>
          </cell>
        </row>
        <row r="3182">
          <cell r="A3182" t="str">
            <v>10.003.006-0</v>
          </cell>
          <cell r="B3182" t="str">
            <v>ESTACA RAIZ C/DIAM. DE 4" P/CARGA DE 10T, INJECAO DE ARG., EXCL. FORN. DOS MAT. (CIM., AREIA E ACO) E PERF.</v>
          </cell>
          <cell r="C3182" t="str">
            <v>M</v>
          </cell>
          <cell r="D3182">
            <v>6.74</v>
          </cell>
        </row>
        <row r="3183">
          <cell r="A3183" t="str">
            <v>10.003.010-0</v>
          </cell>
          <cell r="B3183" t="str">
            <v>ESTACA RAIZ C/DIAM. DE 4" P/CARGA DE 15T, INJECAO DE ARG., INCL. FORN. DOS MAT. (CIM., AREIA E ACO), EXCL. PERF.</v>
          </cell>
          <cell r="C3183" t="str">
            <v>M</v>
          </cell>
          <cell r="D3183">
            <v>23.08</v>
          </cell>
        </row>
        <row r="3184">
          <cell r="A3184" t="str">
            <v>10.003.011-0</v>
          </cell>
          <cell r="B3184" t="str">
            <v>ESTACA RAIZ C/DIAM. DE 4" P/CARGA DE 15T, INJECAO DE ARG., EXCL. FORN. DOS MAT. (CIM., AREIA E ACO) E PERF.</v>
          </cell>
          <cell r="C3184" t="str">
            <v>M</v>
          </cell>
          <cell r="D3184">
            <v>6.85</v>
          </cell>
        </row>
        <row r="3185">
          <cell r="A3185" t="str">
            <v>10.003.015-0</v>
          </cell>
          <cell r="B3185" t="str">
            <v>ESTACA RAIZ C/DIAM. DE 4" P/CARGA DE 20T, INJECAO DE ARG., INCL. FORN. DOS MAT. (CIM., AREIA E ACO), EXCL. PERF.</v>
          </cell>
          <cell r="C3185" t="str">
            <v>M</v>
          </cell>
          <cell r="D3185">
            <v>24.66</v>
          </cell>
        </row>
        <row r="3186">
          <cell r="A3186" t="str">
            <v>10.003.016-0</v>
          </cell>
          <cell r="B3186" t="str">
            <v>ESTACA RAIZ C/DIAM. DE 4" P/CARGA DE 20T, INJECAO DE ARG., EXCL. FORN. DOS MAT. (CIM., AREIA E ACO) E PERF.</v>
          </cell>
          <cell r="C3186" t="str">
            <v>M</v>
          </cell>
          <cell r="D3186">
            <v>9.5399999999999991</v>
          </cell>
        </row>
        <row r="3187">
          <cell r="A3187" t="str">
            <v>10.003.020-0</v>
          </cell>
          <cell r="B3187" t="str">
            <v>ESTACA RAIZ C/DIAM. DE 5" P/CARGA DE 25T, INJECAO DE ARG., INCL. FORN. DOS MAT. (CIM., AREIA E ACO), EXCL. PERF.</v>
          </cell>
          <cell r="C3187" t="str">
            <v>M</v>
          </cell>
          <cell r="D3187">
            <v>26.47</v>
          </cell>
        </row>
        <row r="3188">
          <cell r="A3188" t="str">
            <v>10.003.021-0</v>
          </cell>
          <cell r="B3188" t="str">
            <v>ESTACA RAIZ C/DIAM. DE 5" P/CARGA DE 25T, INJECAO DE ARG., EXCL. FORN. DOS MAT. (CIM., AREIA E ACO) E PERF.</v>
          </cell>
          <cell r="C3188" t="str">
            <v>M</v>
          </cell>
          <cell r="D3188">
            <v>7.77</v>
          </cell>
        </row>
        <row r="3189">
          <cell r="A3189" t="str">
            <v>10.003.025-0</v>
          </cell>
          <cell r="B3189" t="str">
            <v>ESTACA RAIZ C/DIAM. DE 6" P/CARGA DE 35T, INJECAO DE ARG., INCL. FORN. DOS MAT. (CIM., AREIA E ACO), EXCL. PERF.</v>
          </cell>
          <cell r="C3189" t="str">
            <v>M</v>
          </cell>
          <cell r="D3189">
            <v>29.34</v>
          </cell>
        </row>
        <row r="3190">
          <cell r="A3190" t="str">
            <v>10.003.026-0</v>
          </cell>
          <cell r="B3190" t="str">
            <v>ESTACA RAIZ C/DIAM. DE 6" P/CARGA DE 35T, INJECAO DE ARG., EXCL. FORN. DOS MAT. (CIMENTO, AREIA E ACO) E PERF.</v>
          </cell>
          <cell r="C3190" t="str">
            <v>M</v>
          </cell>
          <cell r="D3190">
            <v>13.76</v>
          </cell>
        </row>
        <row r="3191">
          <cell r="A3191" t="str">
            <v>10.003.030-0</v>
          </cell>
          <cell r="B3191" t="str">
            <v>ESTACA RAIZ C/DIAM. DE 8" P/CARGA DE 50T, INJECAO DE ARG., INCL. FORN. DOS MAT. (CIM., AREIA E ACO), EXCL. PERF.</v>
          </cell>
          <cell r="C3191" t="str">
            <v>M</v>
          </cell>
          <cell r="D3191">
            <v>63.43</v>
          </cell>
        </row>
        <row r="3192">
          <cell r="A3192" t="str">
            <v>10.003.031-0</v>
          </cell>
          <cell r="B3192" t="str">
            <v>ESTACA RAIZ C/DIAM. DE 8" P/CARGA DE 50T, INJECAO DE ARG., EXCL. FORN. DOS MAT. (CIM., AREIA E ACO) E PERF.</v>
          </cell>
          <cell r="C3192" t="str">
            <v>M</v>
          </cell>
          <cell r="D3192">
            <v>17.2</v>
          </cell>
        </row>
        <row r="3193">
          <cell r="A3193" t="str">
            <v>10.003.035-0</v>
          </cell>
          <cell r="B3193" t="str">
            <v>ESTACA RAIZ C/DIAM. DE 8" P/CARGA DE 65T, INJECAO DE ARG., INCL. FORN. DOS MAT. (CIM., AREIA E ACO), EXCL. PERF.</v>
          </cell>
          <cell r="C3193" t="str">
            <v>M</v>
          </cell>
          <cell r="D3193">
            <v>72.97</v>
          </cell>
        </row>
        <row r="3194">
          <cell r="A3194" t="str">
            <v>10.003.036-0</v>
          </cell>
          <cell r="B3194" t="str">
            <v>ESTACA RAIZ C/DIAM. DE 8" P/CARGA DE 65T, INJECAO DE ARG., EXCL. FORN. DOS MAT. (CIM., AREIA E ACO) E PERF.</v>
          </cell>
          <cell r="C3194" t="str">
            <v>M</v>
          </cell>
          <cell r="D3194">
            <v>20.41</v>
          </cell>
        </row>
        <row r="3195">
          <cell r="A3195" t="str">
            <v>10.003.040-0</v>
          </cell>
          <cell r="B3195" t="str">
            <v>ESTACA RAIZ C/DIAM. DE 8" P/CARGA DE 80T, INJECAO DE ARG., INCL. FORN.DOS MAT. (CIM., AREIA E ACO), EXCL. PERF.</v>
          </cell>
          <cell r="C3195" t="str">
            <v>M</v>
          </cell>
          <cell r="D3195">
            <v>78.510000000000005</v>
          </cell>
        </row>
        <row r="3196">
          <cell r="A3196" t="str">
            <v>10.003.041-0</v>
          </cell>
          <cell r="B3196" t="str">
            <v>ESTACA RAIZ C/DIAM. DE 8" P/CARGA DE 80T, INJECAO DE ARG., EXCL. FORN. DOS MAT. (CIM., AREIA E ACO) E PERF.</v>
          </cell>
          <cell r="C3196" t="str">
            <v>M</v>
          </cell>
          <cell r="D3196">
            <v>21.82</v>
          </cell>
        </row>
        <row r="3197">
          <cell r="A3197" t="str">
            <v>10.003.045-0</v>
          </cell>
          <cell r="B3197" t="str">
            <v>ESTACA RAIZ C/DIAM. DE 10" P/CARGA DE 110T, INJECAO DE ARG.,INCL. FORN. DOS MAT. (CIM., AREIA E ACO), EXCL. PERF.</v>
          </cell>
          <cell r="C3197" t="str">
            <v>M</v>
          </cell>
          <cell r="D3197">
            <v>104.81</v>
          </cell>
        </row>
        <row r="3198">
          <cell r="A3198" t="str">
            <v>10.003.046-0</v>
          </cell>
          <cell r="B3198" t="str">
            <v>ESTACA RAIZ C/DIAM. DE 10" P/CARGA DE 110T, INJECAO DE ARG.,EXCL. FORN. DOS MAT. (CIM., AREIA E ACO) E PERF.</v>
          </cell>
          <cell r="C3198" t="str">
            <v>M</v>
          </cell>
          <cell r="D3198">
            <v>29.38</v>
          </cell>
        </row>
        <row r="3199">
          <cell r="A3199" t="str">
            <v>10.003.999-0</v>
          </cell>
          <cell r="B3199" t="str">
            <v>FAMILIA 10.003ESTACA "RAIZ"</v>
          </cell>
          <cell r="C3199">
            <v>0</v>
          </cell>
          <cell r="D3199">
            <v>2115</v>
          </cell>
        </row>
        <row r="3200">
          <cell r="A3200" t="str">
            <v>10.004.130-0</v>
          </cell>
          <cell r="B3200" t="str">
            <v>ESTACAS PRE-FABRICADAS DE CONCR. P/CARGA DE TRAB. DE COMPR.AXIAL DE ATE 250KN (25TF)</v>
          </cell>
          <cell r="C3200" t="str">
            <v>M</v>
          </cell>
          <cell r="D3200">
            <v>21.4</v>
          </cell>
        </row>
        <row r="3201">
          <cell r="A3201" t="str">
            <v>10.004.135-0</v>
          </cell>
          <cell r="B3201" t="str">
            <v>ESTACAS PRE-FABRICADAS DE CONCR. P/CARGA DE TRAB. DE COMPR.AXIAL DE ATE 350KN (35TF)</v>
          </cell>
          <cell r="C3201" t="str">
            <v>M</v>
          </cell>
          <cell r="D3201">
            <v>25.8</v>
          </cell>
        </row>
        <row r="3202">
          <cell r="A3202" t="str">
            <v>10.004.140-0</v>
          </cell>
          <cell r="B3202" t="str">
            <v>ESTACAS PRE-FABRICADAS DE CONCR. P/CARGA DE TRAB. DE COMPR.AXIAL DE ATE 450KN (45TF)</v>
          </cell>
          <cell r="C3202" t="str">
            <v>M</v>
          </cell>
          <cell r="D3202">
            <v>35.299999999999997</v>
          </cell>
        </row>
        <row r="3203">
          <cell r="A3203" t="str">
            <v>10.004.145-0</v>
          </cell>
          <cell r="B3203" t="str">
            <v>ESTACAS PRE-FABRICADAS DE CONCR. P/CARGA DE TRAB. DE COMPR.AXIAL DE ATE 600KN (60TF)</v>
          </cell>
          <cell r="C3203" t="str">
            <v>M</v>
          </cell>
          <cell r="D3203">
            <v>35.299999999999997</v>
          </cell>
        </row>
        <row r="3204">
          <cell r="A3204" t="str">
            <v>10.004.149-0</v>
          </cell>
          <cell r="B3204" t="str">
            <v>ESTACAS PRE-FABRICADAS DE CONCR. P/CARGA DE TRAB. DE COMPR.AXIAL DE ATE 750KN (75TF)</v>
          </cell>
          <cell r="C3204" t="str">
            <v>M</v>
          </cell>
          <cell r="D3204">
            <v>40.5</v>
          </cell>
        </row>
        <row r="3205">
          <cell r="A3205" t="str">
            <v>10.004.165-0</v>
          </cell>
          <cell r="B3205" t="str">
            <v>ESTACAS PRE-FABRICADAS DE CONCR. P/CARGA DE TRAB. DE COMPR.AXIAL DE ATE 950KN (95TF)</v>
          </cell>
          <cell r="C3205" t="str">
            <v>M</v>
          </cell>
          <cell r="D3205">
            <v>49.9</v>
          </cell>
        </row>
        <row r="3206">
          <cell r="A3206" t="str">
            <v>10.004.170-0</v>
          </cell>
          <cell r="B3206" t="str">
            <v>ESTACAS PRE-FABRICADAS DE CONCR. P/CARGA DE TRAB. DE COMPR.AXIAL DE ATE 1300KN (130TF)</v>
          </cell>
          <cell r="C3206" t="str">
            <v>M</v>
          </cell>
          <cell r="D3206">
            <v>60.3</v>
          </cell>
        </row>
        <row r="3207">
          <cell r="A3207" t="str">
            <v>10.004.175-0</v>
          </cell>
          <cell r="B3207" t="str">
            <v>ESTACAS PRE-FABRICADAS DE CONCR. P/CARGA DE TRAB. DE COMPR.AXIAL DE ATE 1700KN (170TF)</v>
          </cell>
          <cell r="C3207" t="str">
            <v>M</v>
          </cell>
          <cell r="D3207">
            <v>129.1</v>
          </cell>
        </row>
        <row r="3208">
          <cell r="A3208" t="str">
            <v>10.004.200-0</v>
          </cell>
          <cell r="B3208" t="str">
            <v>CRAVACAO DE ESTACAS PRE-FABRICADAS DE CONCR. P/CARGA DE TRAB. DE COMPR. AXIAL DE ATE 250KN (25TF)</v>
          </cell>
          <cell r="C3208" t="str">
            <v>M</v>
          </cell>
          <cell r="D3208">
            <v>9.6999999999999993</v>
          </cell>
        </row>
        <row r="3209">
          <cell r="A3209" t="str">
            <v>10.004.205-0</v>
          </cell>
          <cell r="B3209" t="str">
            <v>CRAVACAO DE ESTACAS PRE-FABRICADAS DE CONCR. P/CARGA DE TRAB. DE COMPR. AXIAL DE ATE 350KN (35TF)</v>
          </cell>
          <cell r="C3209" t="str">
            <v>M</v>
          </cell>
          <cell r="D3209">
            <v>9.6999999999999993</v>
          </cell>
        </row>
        <row r="3210">
          <cell r="A3210" t="str">
            <v>10.004.210-0</v>
          </cell>
          <cell r="B3210" t="str">
            <v>CRAVACAO DE ESTACAS PRE-FABRICADAS DE CONCR. P/CARGA DE TRAB. DE COMPR. AXIAL DE ATE 450KN (45TF)</v>
          </cell>
          <cell r="C3210" t="str">
            <v>M</v>
          </cell>
          <cell r="D3210">
            <v>10</v>
          </cell>
        </row>
        <row r="3211">
          <cell r="A3211" t="str">
            <v>10.004.215-0</v>
          </cell>
          <cell r="B3211" t="str">
            <v>CRAVACAO DE ESTACAS PRE-FABRICADAS DE CONCR. P/CARGA DE TRAB. DE COMPR. AXIAL DE ATE 600KN (60TF)</v>
          </cell>
          <cell r="C3211" t="str">
            <v>M</v>
          </cell>
          <cell r="D3211">
            <v>10</v>
          </cell>
        </row>
        <row r="3212">
          <cell r="A3212" t="str">
            <v>10.004.220-0</v>
          </cell>
          <cell r="B3212" t="str">
            <v>CRAVACAO DE ESTACAS PRE-FABRICADAS DE CONCR. P/CARGA DE TRAB. DE COMPR. AXIAL DE ATE 750KN (75TF)</v>
          </cell>
          <cell r="C3212" t="str">
            <v>M</v>
          </cell>
          <cell r="D3212">
            <v>10.6</v>
          </cell>
        </row>
        <row r="3213">
          <cell r="A3213" t="str">
            <v>10.004.225-0</v>
          </cell>
          <cell r="B3213" t="str">
            <v>CRAVACAO DE ESTACAS PRE-FABRICADAS DE CONCR. P/CARGA DE TRAB. DE COMPR. AXIAL DE ATE 950KN (95TF)</v>
          </cell>
          <cell r="C3213" t="str">
            <v>M</v>
          </cell>
          <cell r="D3213">
            <v>10.6</v>
          </cell>
        </row>
        <row r="3214">
          <cell r="A3214" t="str">
            <v>10.004.230-0</v>
          </cell>
          <cell r="B3214" t="str">
            <v>CRAVACAO DE ESTACAS PRE-FABRICADAS DE CONCR. P/CARGA DE TRAB. DE COMPR. AXIAL DE ATE 1300KN (130TF)</v>
          </cell>
          <cell r="C3214" t="str">
            <v>M</v>
          </cell>
          <cell r="D3214">
            <v>12.3</v>
          </cell>
        </row>
        <row r="3215">
          <cell r="A3215" t="str">
            <v>10.004.235-0</v>
          </cell>
          <cell r="B3215" t="str">
            <v>CRAVACAO DE ESTACAS PRE-FABRICADAS DE CONCR. P/CARGA DE TRAB. DE COMPR. AXIAL DE ATE 1700KN (170TF)</v>
          </cell>
          <cell r="C3215" t="str">
            <v>M</v>
          </cell>
          <cell r="D3215">
            <v>12.9</v>
          </cell>
        </row>
        <row r="3216">
          <cell r="A3216" t="str">
            <v>10.004.260-0</v>
          </cell>
          <cell r="B3216" t="str">
            <v>EMENDA MET. EM ESTACAS PRE-FABRICADAS P/CARGA DE TRAB. DE COMPR. AXIAL DE ATE 250KN (25TF)</v>
          </cell>
          <cell r="C3216" t="str">
            <v>UN</v>
          </cell>
          <cell r="D3216">
            <v>20</v>
          </cell>
        </row>
        <row r="3217">
          <cell r="A3217" t="str">
            <v>10.004.265-0</v>
          </cell>
          <cell r="B3217" t="str">
            <v>EMENDA MET. EM ESTACAS PRE-FABRICADAS P/CARGA DE TRAB. DE COMPR. AXIAL DE ATE 350KN (35TF)</v>
          </cell>
          <cell r="C3217" t="str">
            <v>UN</v>
          </cell>
          <cell r="D3217">
            <v>20</v>
          </cell>
        </row>
        <row r="3218">
          <cell r="A3218" t="str">
            <v>10.004.270-0</v>
          </cell>
          <cell r="B3218" t="str">
            <v>EMENDA MET. EM ESTACAS PRE-FABRICADAS P/CARGA DE TRAB. DE COMPR. AXIAL DE ATE 450KN (45TF)</v>
          </cell>
          <cell r="C3218" t="str">
            <v>UN</v>
          </cell>
          <cell r="D3218">
            <v>20.2</v>
          </cell>
        </row>
        <row r="3219">
          <cell r="A3219" t="str">
            <v>10.004.275-0</v>
          </cell>
          <cell r="B3219" t="str">
            <v>EMENDA MET. EM ESTACAS PRE-FABRICADAS P/CARGA DE TRAB. DE COMPR. AXIAL DE ATE 600KN (60TF)</v>
          </cell>
          <cell r="C3219" t="str">
            <v>UN</v>
          </cell>
          <cell r="D3219">
            <v>20.2</v>
          </cell>
        </row>
        <row r="3220">
          <cell r="A3220" t="str">
            <v>10.004.280-0</v>
          </cell>
          <cell r="B3220" t="str">
            <v>EMENDA MET. EM ESTACAS PRE-FABRICADAS P/CARGA DE TRAB. DE COMPR. AXIAL DE ATE 750KN (75TF)</v>
          </cell>
          <cell r="C3220" t="str">
            <v>UN</v>
          </cell>
          <cell r="D3220">
            <v>21.5</v>
          </cell>
        </row>
        <row r="3221">
          <cell r="A3221" t="str">
            <v>10.004.285-0</v>
          </cell>
          <cell r="B3221" t="str">
            <v>EMENDA MET. EM ESTACAS PRE-FABRICADAS P/CARGA DE TRAB. DE COMPR. AXIAL DE ATE 950KN (95TF)</v>
          </cell>
          <cell r="C3221" t="str">
            <v>UN</v>
          </cell>
          <cell r="D3221">
            <v>21.6</v>
          </cell>
        </row>
        <row r="3222">
          <cell r="A3222" t="str">
            <v>10.004.290-0</v>
          </cell>
          <cell r="B3222" t="str">
            <v>EMENDA MET. EM ESTACAS PRE-FABRICADAS P/CARGA DE TRAB. DE COMPR. AXIAL DE ATE 1300KN (130TF)</v>
          </cell>
          <cell r="C3222" t="str">
            <v>UN</v>
          </cell>
          <cell r="D3222">
            <v>23.4</v>
          </cell>
        </row>
        <row r="3223">
          <cell r="A3223" t="str">
            <v>10.004.295-0</v>
          </cell>
          <cell r="B3223" t="str">
            <v>EMENDA MET. EM ESTACAS PRE-FABRICADAS P/CARGA DE TRAB. DE COMPR. AXIAL DE ATE 1700KN (170TF)</v>
          </cell>
          <cell r="C3223" t="str">
            <v>UN</v>
          </cell>
          <cell r="D3223">
            <v>26.6</v>
          </cell>
        </row>
        <row r="3224">
          <cell r="A3224" t="str">
            <v>10.004.999-0</v>
          </cell>
          <cell r="B3224" t="str">
            <v>FAMILIA 10.004INDICE GERAL ESTACA PRE-MOLDADA</v>
          </cell>
          <cell r="C3224">
            <v>0</v>
          </cell>
          <cell r="D3224">
            <v>1302</v>
          </cell>
        </row>
        <row r="3225">
          <cell r="A3225" t="str">
            <v>10.005.002-0</v>
          </cell>
          <cell r="B3225" t="str">
            <v>ESTACA DE CONCR. ARMADO, MOLD. NO TER., TIPO FRANKI STANDARD, C/DIAM. DE 350MM, PROF. ATE 16,00M, CAPAC. DE CARGA 55T</v>
          </cell>
          <cell r="C3225" t="str">
            <v>M</v>
          </cell>
          <cell r="D3225">
            <v>77.11</v>
          </cell>
        </row>
        <row r="3226">
          <cell r="A3226" t="str">
            <v>10.005.003-1</v>
          </cell>
          <cell r="B3226" t="str">
            <v>ESTACA DE CONCR. ARMADO, MOLD. NO TER., TIPO FRANKI STANDARD, C/DIAM. DE 400MM, PROF. ATE 16,00M, CAPAC. DE CARGA 70T</v>
          </cell>
          <cell r="C3226" t="str">
            <v>M</v>
          </cell>
          <cell r="D3226">
            <v>85.75</v>
          </cell>
        </row>
        <row r="3227">
          <cell r="A3227" t="str">
            <v>10.005.004-0</v>
          </cell>
          <cell r="B3227" t="str">
            <v>ESTACA DE CONCR. ARMADO, MOLD. NO TER., TIPO FRANKI STANDARD, C/DIAM. DE 450MM, PROF. ATE 16,00M, CAPAC. DE CARGA 100T</v>
          </cell>
          <cell r="C3227" t="str">
            <v>M</v>
          </cell>
          <cell r="D3227">
            <v>105.09</v>
          </cell>
        </row>
        <row r="3228">
          <cell r="A3228" t="str">
            <v>10.005.005-0</v>
          </cell>
          <cell r="B3228" t="str">
            <v>ESTACA DE CONCR. ARMADO, MOLD. NO TER., TIPO FRANKI STANDARD, C/DIAM. DE 520MM, PROF. ATE 16,00M, CAPAC. DE CARGA 130T</v>
          </cell>
          <cell r="C3228" t="str">
            <v>M</v>
          </cell>
          <cell r="D3228">
            <v>126.39</v>
          </cell>
        </row>
        <row r="3229">
          <cell r="A3229" t="str">
            <v>10.005.006-0</v>
          </cell>
          <cell r="B3229" t="str">
            <v>ESTACA DE CONCR. ARMADO, MOLD. NO TER., TIPO FRANKI STANDARD, C/DIAM. DE 600MM, PROF. ATE 16,00M, CAPAC. DE CARGA 170T</v>
          </cell>
          <cell r="C3229" t="str">
            <v>M</v>
          </cell>
          <cell r="D3229">
            <v>147.59</v>
          </cell>
        </row>
        <row r="3230">
          <cell r="A3230" t="str">
            <v>10.005.022-0</v>
          </cell>
          <cell r="B3230" t="str">
            <v>ESTACA DE CONCR. ARMADO, MOLD. NO TER., TIPO FRANKI STANDARD,C/DIAM.DE 350MM, PROF.DE 16,00 A 18,00M, CAPAC.DE CARGA 55T</v>
          </cell>
          <cell r="C3230" t="str">
            <v>M</v>
          </cell>
          <cell r="D3230">
            <v>80.63</v>
          </cell>
        </row>
        <row r="3231">
          <cell r="A3231" t="str">
            <v>10.005.023-1</v>
          </cell>
          <cell r="B3231" t="str">
            <v>ESTACA DE CONCR. ARMADO, MOLD. NO TER., TIPO FRANKI STANDARD,C/DIAM.DE 400MM, PROF.DE 16,00 A 23,00M, CAPAC.DE CARGA 70T</v>
          </cell>
          <cell r="C3231" t="str">
            <v>M</v>
          </cell>
          <cell r="D3231">
            <v>89.26</v>
          </cell>
        </row>
        <row r="3232">
          <cell r="A3232" t="str">
            <v>10.005.024-0</v>
          </cell>
          <cell r="B3232" t="str">
            <v>ESTACA DE CONCR.ARMADO, MOLD. NO TER., TIPO FRANKI STANDARD,C/DIAM.DE 450MM, PROF.DE 16,00 A 27,00M, CAPAC.DE CARGA 100T</v>
          </cell>
          <cell r="C3232" t="str">
            <v>M</v>
          </cell>
          <cell r="D3232">
            <v>108.9</v>
          </cell>
        </row>
        <row r="3233">
          <cell r="A3233" t="str">
            <v>10.005.025-0</v>
          </cell>
          <cell r="B3233" t="str">
            <v>ESTACA DE CONCR.ARMADO, MOLD. NO TER., TIPO FRANKI STANDARD,C/DIAM.DE 520MM, PROF.DE 16,00 A 35,00M, CAPAC.DE CARGA 130T</v>
          </cell>
          <cell r="C3233" t="str">
            <v>M</v>
          </cell>
          <cell r="D3233">
            <v>130.49</v>
          </cell>
        </row>
        <row r="3234">
          <cell r="A3234" t="str">
            <v>10.005.026-0</v>
          </cell>
          <cell r="B3234" t="str">
            <v>ESTACA DE CONCR.ARMADO, MOLD. NO TER., TIPO FRANKI STANDARD,C/DIAM.DE 600MM, PROF.DE 16,00 A 35,00M, CAPAC.DE CARGA 170T</v>
          </cell>
          <cell r="C3234" t="str">
            <v>M</v>
          </cell>
          <cell r="D3234">
            <v>150.53</v>
          </cell>
        </row>
        <row r="3235">
          <cell r="A3235" t="str">
            <v>10.005.030-0</v>
          </cell>
          <cell r="B3235" t="str">
            <v>TRECHO CRAVADO, MAS NAO CONCRETADO, DE TUBUL. NECESSARIA P/EXEC. DE ESTACA MOLD. NO TER., TIPO FRANKI, C/DIAM. DE 350MM</v>
          </cell>
          <cell r="C3235" t="str">
            <v>M</v>
          </cell>
          <cell r="D3235">
            <v>40.25</v>
          </cell>
        </row>
        <row r="3236">
          <cell r="A3236" t="str">
            <v>10.005.031-0</v>
          </cell>
          <cell r="B3236" t="str">
            <v>TRECHO CRAVADO, MAS NAO CONCRETADO, DE TUBUL. NECESSARIA P/EXEC. DE ESTACA MOLD. NO TER., TIPO FRANKI, C/DIAM. DE 400MM</v>
          </cell>
          <cell r="C3236" t="str">
            <v>M</v>
          </cell>
          <cell r="D3236">
            <v>43.79</v>
          </cell>
        </row>
        <row r="3237">
          <cell r="A3237" t="str">
            <v>10.005.032-0</v>
          </cell>
          <cell r="B3237" t="str">
            <v>TRECHO CRAVADO, MAS NAO CONCRETADO, DE TUBUL. NECESSARIA P/EXEC. DE ESTACA MOLD. NO TER., TIPO FRANKI, C/DIAM. DE 450MM</v>
          </cell>
          <cell r="C3237" t="str">
            <v>M</v>
          </cell>
          <cell r="D3237">
            <v>55.09</v>
          </cell>
        </row>
        <row r="3238">
          <cell r="A3238" t="str">
            <v>10.005.033-0</v>
          </cell>
          <cell r="B3238" t="str">
            <v>TRECHO CRAVADO, MAS NAO CONCRETADO, DE TUBUL. NECESSARIA P/EXEC. DE ESTACA MOLD. NO TER., TIPO FRANKI, C/DIAM. DE 520MM</v>
          </cell>
          <cell r="C3238" t="str">
            <v>M</v>
          </cell>
          <cell r="D3238">
            <v>65.03</v>
          </cell>
        </row>
        <row r="3239">
          <cell r="A3239" t="str">
            <v>10.005.034-0</v>
          </cell>
          <cell r="B3239" t="str">
            <v>TRECHO CRAVADO, MAS NAO CONCRETADO, DE TUBUL. NECESSARIA P/EXEC. DE ESTACA MOLD. NO TER., TIPO FRANKI, C/DIAM. DE 600MM</v>
          </cell>
          <cell r="C3239" t="str">
            <v>M</v>
          </cell>
          <cell r="D3239">
            <v>68.69</v>
          </cell>
        </row>
        <row r="3240">
          <cell r="A3240" t="str">
            <v>10.005.050-1</v>
          </cell>
          <cell r="B3240" t="str">
            <v>BULBO DE ALARGAMENTO P/ESTACA TIPO FRANKI, DIAM. DE 350MM (ATE 270 L)</v>
          </cell>
          <cell r="C3240" t="str">
            <v>UN</v>
          </cell>
          <cell r="D3240">
            <v>77.11</v>
          </cell>
        </row>
        <row r="3241">
          <cell r="A3241" t="str">
            <v>10.005.052-0</v>
          </cell>
          <cell r="B3241" t="str">
            <v>BULBO DE ALARGAMENTO P/ESTACA TIPO FRANKI, DIAM. DE 400MM (ATE 360 L)</v>
          </cell>
          <cell r="C3241" t="str">
            <v>UN</v>
          </cell>
          <cell r="D3241">
            <v>87.37</v>
          </cell>
        </row>
        <row r="3242">
          <cell r="A3242" t="str">
            <v>10.005.055-0</v>
          </cell>
          <cell r="B3242" t="str">
            <v>BULBO DE ALARGAMENTO P/ESTACA TIPO FRANKI, DIAM. DE 450MM (ATE 450 L)</v>
          </cell>
          <cell r="C3242" t="str">
            <v>UN</v>
          </cell>
          <cell r="D3242">
            <v>107.49</v>
          </cell>
        </row>
        <row r="3243">
          <cell r="A3243" t="str">
            <v>10.005.057-0</v>
          </cell>
          <cell r="B3243" t="str">
            <v>BULBO DE ALARGAMENTO P/ESTACA TIPO FRANKI, DIAM. DE 520MM (ATE 600 L)</v>
          </cell>
          <cell r="C3243" t="str">
            <v>UN</v>
          </cell>
          <cell r="D3243">
            <v>129.57</v>
          </cell>
        </row>
        <row r="3244">
          <cell r="A3244" t="str">
            <v>10.005.060-0</v>
          </cell>
          <cell r="B3244" t="str">
            <v>BULBO DE ALARGAMENTO P/ESTACA TIPO FRANKI, DIAM. DE 600MM (ATE 750 L)</v>
          </cell>
          <cell r="C3244" t="str">
            <v>UN</v>
          </cell>
          <cell r="D3244">
            <v>154.51</v>
          </cell>
        </row>
        <row r="3245">
          <cell r="A3245" t="str">
            <v>10.005.500-0</v>
          </cell>
          <cell r="B3245" t="str">
            <v>UNIDADE DE REF. P/SERV. DE FUNDACAO EM CONCR.</v>
          </cell>
          <cell r="C3245" t="str">
            <v>UR</v>
          </cell>
          <cell r="D3245">
            <v>130.6</v>
          </cell>
        </row>
        <row r="3246">
          <cell r="A3246" t="str">
            <v>10.005.999-0</v>
          </cell>
          <cell r="B3246" t="str">
            <v>FAMILIA 10.005ESTACA CONCRETO ARMADO</v>
          </cell>
          <cell r="C3246">
            <v>0</v>
          </cell>
          <cell r="D3246">
            <v>1833</v>
          </cell>
        </row>
        <row r="3247">
          <cell r="A3247" t="str">
            <v>10.006.006-0</v>
          </cell>
          <cell r="B3247" t="str">
            <v>ESTACA MISTA TUBADA DE CONCR., DIAM. DE 417MM, MOLD. EM TUBODE ACO, EXECUTADA "IN SITU", CAPAC. MEDIA 90T</v>
          </cell>
          <cell r="C3247" t="str">
            <v>M</v>
          </cell>
          <cell r="D3247">
            <v>378.54</v>
          </cell>
        </row>
        <row r="3248">
          <cell r="A3248" t="str">
            <v>10.006.007-0</v>
          </cell>
          <cell r="B3248" t="str">
            <v>ESTACA MISTA TUBADA DE CONCR. DIAM. DE 487MM, MOLD. EM TUBODE ACO, EXECUTADA "IN SITU", CAPAC. MEDIA 120T</v>
          </cell>
          <cell r="C3248" t="str">
            <v>M</v>
          </cell>
          <cell r="D3248">
            <v>442.18</v>
          </cell>
        </row>
        <row r="3249">
          <cell r="A3249" t="str">
            <v>10.006.010-0</v>
          </cell>
          <cell r="B3249" t="str">
            <v>TUBULAO DE CONCR. C/CAMISA DE ACO INCORPORADA DE 1/4", TENDO0,80M DE DIAM., EM TER. DE 1ªCAT.</v>
          </cell>
          <cell r="C3249" t="str">
            <v>M</v>
          </cell>
          <cell r="D3249">
            <v>1380.01</v>
          </cell>
        </row>
        <row r="3250">
          <cell r="A3250" t="str">
            <v>10.006.011-0</v>
          </cell>
          <cell r="B3250" t="str">
            <v>TUBULAO DE CONCR. C/CAMISA DE ACO INCORPORADA DE 1/4", TENDO1,00M DE DIAM., EM TER. DE 1ªCAT.</v>
          </cell>
          <cell r="C3250" t="str">
            <v>M</v>
          </cell>
          <cell r="D3250">
            <v>1807.51</v>
          </cell>
        </row>
        <row r="3251">
          <cell r="A3251" t="str">
            <v>10.006.012-0</v>
          </cell>
          <cell r="B3251" t="str">
            <v>TUBULAO DE CONCR. C/CAMISA DE ACO INCORPORADA DE 1/4", TENDO1,25M DE DIAM., EM TER. DE 1ªCAT.</v>
          </cell>
          <cell r="C3251" t="str">
            <v>M</v>
          </cell>
          <cell r="D3251">
            <v>2435.67</v>
          </cell>
        </row>
        <row r="3252">
          <cell r="A3252" t="str">
            <v>10.006.013-0</v>
          </cell>
          <cell r="B3252" t="str">
            <v>TUBULAO DE CONCR. C/CAMISA DE ACO INCORPORADA DE 3/8", TENDO1,50M DE DIAM., EM TER. DE 1ªCAT.</v>
          </cell>
          <cell r="C3252" t="str">
            <v>M</v>
          </cell>
          <cell r="D3252">
            <v>3920.82</v>
          </cell>
        </row>
        <row r="3253">
          <cell r="A3253" t="str">
            <v>10.006.020-1</v>
          </cell>
          <cell r="B3253" t="str">
            <v>ESCAVACAO DE FUSTE DE TUBULAO C/CAMISA DE ACO, DIAM. DE 0,80M, BASE ATE 10,00M DA COTA DE ARRASAMENTO, 1ªCAT.</v>
          </cell>
          <cell r="C3253" t="str">
            <v>M</v>
          </cell>
          <cell r="D3253">
            <v>137.6</v>
          </cell>
        </row>
        <row r="3254">
          <cell r="A3254" t="str">
            <v>10.006.021-0</v>
          </cell>
          <cell r="B3254" t="str">
            <v>ESCAVACAO DE FUSTE DE TUBULAO C/CAMISA DE ACO, DIAM. DE 0,80M, BASE ATE 10,00M DA COTA DE ARRASAMENTO, 2ªCAT.</v>
          </cell>
          <cell r="C3254" t="str">
            <v>M</v>
          </cell>
          <cell r="D3254">
            <v>178.88</v>
          </cell>
        </row>
        <row r="3255">
          <cell r="A3255" t="str">
            <v>10.006.022-0</v>
          </cell>
          <cell r="B3255" t="str">
            <v>ESCAVACAO DE FUSTE DE TUBULAO C/CAMISA DE ACO, DIAM. DE 0,80M, BASE ATE 10,00M DA COTA DE ARRASAMENTO, 3ªCAT.</v>
          </cell>
          <cell r="C3255" t="str">
            <v>M</v>
          </cell>
          <cell r="D3255">
            <v>185.76</v>
          </cell>
        </row>
        <row r="3256">
          <cell r="A3256" t="str">
            <v>10.006.023-0</v>
          </cell>
          <cell r="B3256" t="str">
            <v>ESCAVACAO DE FUSTE DE TUBULAO C/CAMISA DE ACO, DIAM. DE 0,80M, BASE ENTRE 10,00 E 20,00M DA COTA DE ARRASAMENTO, 1ªCAT.</v>
          </cell>
          <cell r="C3256" t="str">
            <v>M</v>
          </cell>
          <cell r="D3256">
            <v>151.36000000000001</v>
          </cell>
        </row>
        <row r="3257">
          <cell r="A3257" t="str">
            <v>10.006.024-0</v>
          </cell>
          <cell r="B3257" t="str">
            <v>ESCAVACAO DE FUSTE DE TUBULAO C/CAMISA DE ACO, DIAM. DE 0,80M, BASE ENTRE 10,00 E 20,00M DA COTA DE ARRASAMENTO, 2ªCAT.</v>
          </cell>
          <cell r="C3257" t="str">
            <v>M</v>
          </cell>
          <cell r="D3257">
            <v>196.77</v>
          </cell>
        </row>
        <row r="3258">
          <cell r="A3258" t="str">
            <v>10.006.025-0</v>
          </cell>
          <cell r="B3258" t="str">
            <v>ESCAVACAO DE FUSTE DE TUBULAO C/CAMISA DE ACO, DIAM. DE 0,80M, BASE ENTRE 10,00 E 20,00M DA COTA DE ARRASAMENTO, 3ªCAT.</v>
          </cell>
          <cell r="C3258" t="str">
            <v>M</v>
          </cell>
          <cell r="D3258">
            <v>204.33</v>
          </cell>
        </row>
        <row r="3259">
          <cell r="A3259" t="str">
            <v>10.006.030-1</v>
          </cell>
          <cell r="B3259" t="str">
            <v>ESCAVACAO DE FUSTE DE TUBULAO C/CAMISA DE ACO, DIAM. DE 1,00M, BASE ATE 10,00M DA COTA DE ARRASAMENTO, 1ªCAT.</v>
          </cell>
          <cell r="C3259" t="str">
            <v>M</v>
          </cell>
          <cell r="D3259">
            <v>199.27</v>
          </cell>
        </row>
        <row r="3260">
          <cell r="A3260" t="str">
            <v>10.006.031-0</v>
          </cell>
          <cell r="B3260" t="str">
            <v>ESCAVACAO DE FUSTE DE TUBULAO C/CAMISA DE ACO, DIAM. DE 1,00M, BASE ATE 10,00M DA COTA DE ARRASAMENTO, 2ªCAT.</v>
          </cell>
          <cell r="C3260" t="str">
            <v>M</v>
          </cell>
          <cell r="D3260">
            <v>259.05</v>
          </cell>
        </row>
        <row r="3261">
          <cell r="A3261" t="str">
            <v>10.006.032-0</v>
          </cell>
          <cell r="B3261" t="str">
            <v>ESCAVACAO DE FUSTE DE TUBULAO C/CAMISA DE ACO, DIAM. DE 1,00M, BASE ATE 10,00M DA COTA DE ARRASAMENTO, 3ªCAT.</v>
          </cell>
          <cell r="C3261" t="str">
            <v>M</v>
          </cell>
          <cell r="D3261">
            <v>269.01</v>
          </cell>
        </row>
        <row r="3262">
          <cell r="A3262" t="str">
            <v>10.006.033-0</v>
          </cell>
          <cell r="B3262" t="str">
            <v>ESCAVACAO DE FUSTE DE TUBULAO C/CAMISA DE ACO, DIAM. DE 1,00M, BASE ENTRE 10,00 E 20,00M DA COTA DE ARRASAMENTO, 1ªCAT.</v>
          </cell>
          <cell r="C3262" t="str">
            <v>M</v>
          </cell>
          <cell r="D3262">
            <v>219.19</v>
          </cell>
        </row>
        <row r="3263">
          <cell r="A3263" t="str">
            <v>10.006.034-0</v>
          </cell>
          <cell r="B3263" t="str">
            <v>ESCAVACAO DE FUSTE DE TUBULAO C/CAMISA DE ACO, DIAM. DE 1,00M, BASE ENTRE 10,00 E 20,00M DA COTA DE ARRASAMENTO, 2ªCAT.</v>
          </cell>
          <cell r="C3263" t="str">
            <v>M</v>
          </cell>
          <cell r="D3263">
            <v>284.95</v>
          </cell>
        </row>
        <row r="3264">
          <cell r="A3264" t="str">
            <v>10.006.035-0</v>
          </cell>
          <cell r="B3264" t="str">
            <v>ESCAVACAO DE FUSTE DE TUBULAO C/CAMISA DE ACO, DIAM. DE 1,00M, BASE ENTRE 10,00 E 20,00M DA COTA DE ARRASAMENTO, 3ªCAT.</v>
          </cell>
          <cell r="C3264" t="str">
            <v>M</v>
          </cell>
          <cell r="D3264">
            <v>295.91000000000003</v>
          </cell>
        </row>
        <row r="3265">
          <cell r="A3265" t="str">
            <v>10.006.040-1</v>
          </cell>
          <cell r="B3265" t="str">
            <v>ESCAVACAO DE FUSTE DE TUBULAO C/CAMISA DE ACO, DIAM. DE 1,25M, BASE ATE 10,00M DA COTA DE ARRASAMENTO, 1ªCAT.</v>
          </cell>
          <cell r="C3265" t="str">
            <v>M</v>
          </cell>
          <cell r="D3265">
            <v>290.72000000000003</v>
          </cell>
        </row>
        <row r="3266">
          <cell r="A3266" t="str">
            <v>10.006.041-0</v>
          </cell>
          <cell r="B3266" t="str">
            <v>ESCAVACAO DE FUSTE DE TUBULAO C/CAMISA DE ACO, DIAM. DE 1,25M, BASE ATE 10,00M DA COTA DE ARRASAMENTO, 2ªCAT.</v>
          </cell>
          <cell r="C3266" t="str">
            <v>M</v>
          </cell>
          <cell r="D3266">
            <v>377.94</v>
          </cell>
        </row>
        <row r="3267">
          <cell r="A3267" t="str">
            <v>10.006.042-0</v>
          </cell>
          <cell r="B3267" t="str">
            <v>ESCAVACAO DE FUSTE DE TUBULAO C/CAMISA DE ACO, DIAM. DE 1,25M, BASE ATE 10,00M DA COTA DE ARRASAMENTO, 3ªCAT.</v>
          </cell>
          <cell r="C3267" t="str">
            <v>M</v>
          </cell>
          <cell r="D3267">
            <v>392.48</v>
          </cell>
        </row>
        <row r="3268">
          <cell r="A3268" t="str">
            <v>10.006.043-0</v>
          </cell>
          <cell r="B3268" t="str">
            <v>ESCAVACAO DE FUSTE DE TUBULAO C/CAMISA DE ACO, DIAM. DE 1,25M, BASE ENTRE 10,00 E 20,00M DA COTA DE ARRASAMENTO, 1ªCAT.</v>
          </cell>
          <cell r="C3268" t="str">
            <v>M</v>
          </cell>
          <cell r="D3268">
            <v>319.79000000000002</v>
          </cell>
        </row>
        <row r="3269">
          <cell r="A3269" t="str">
            <v>10.006.044-0</v>
          </cell>
          <cell r="B3269" t="str">
            <v>ESCAVACAO DE FUSTE DE TUBULAO C/CAMISA DE ACO, DIAM. DE 1,25M, BASE ENTRE 10,00 E 20,00M DA COTA DE ARRASAMENTO, 2ªCAT.</v>
          </cell>
          <cell r="C3269" t="str">
            <v>M</v>
          </cell>
          <cell r="D3269">
            <v>415.73</v>
          </cell>
        </row>
        <row r="3270">
          <cell r="A3270" t="str">
            <v>10.006.045-0</v>
          </cell>
          <cell r="B3270" t="str">
            <v>ESCAVACAO DE FUSTE DE TUBULAO C/CAMISA DE ACO, DIAM. DE 1,25M, BASE ENTRE 10,00 E 20,00M DA COTA DE ARRASAMENTO, 3ªCAT.</v>
          </cell>
          <cell r="C3270" t="str">
            <v>M</v>
          </cell>
          <cell r="D3270">
            <v>431.72</v>
          </cell>
        </row>
        <row r="3271">
          <cell r="A3271" t="str">
            <v>10.006.050-1</v>
          </cell>
          <cell r="B3271" t="str">
            <v>ESCAVACAO DE FUSTE DE TUBULAO C/CAMISA DE ACO, DIAM. DE 1,50M, BASE ATE 10,00M DA COTA DE ARRASAMENTO, 1ªCAT.</v>
          </cell>
          <cell r="C3271" t="str">
            <v>M</v>
          </cell>
          <cell r="D3271">
            <v>434.11</v>
          </cell>
        </row>
        <row r="3272">
          <cell r="A3272" t="str">
            <v>10.006.051-0</v>
          </cell>
          <cell r="B3272" t="str">
            <v>ESCAVACAO DE FUSTE DE TUBULAO C/CAMISA DE ACO, DIAM. DE 1,50M, BASE ATE 10,00M DA COTA DE ARRASAMENTO, 2ªCAT.</v>
          </cell>
          <cell r="C3272" t="str">
            <v>M</v>
          </cell>
          <cell r="D3272">
            <v>564.35</v>
          </cell>
        </row>
        <row r="3273">
          <cell r="A3273" t="str">
            <v>10.006.052-0</v>
          </cell>
          <cell r="B3273" t="str">
            <v>ESCAVACAO DE FUSTE DE TUBULAO C/CAMISA DE ACO, DIAM. DE 1,50M, BASE ATE 10,00M DA COTA DE ARRASAMENTO, 3ªCAT.</v>
          </cell>
          <cell r="C3273" t="str">
            <v>M</v>
          </cell>
          <cell r="D3273">
            <v>586.04999999999995</v>
          </cell>
        </row>
        <row r="3274">
          <cell r="A3274" t="str">
            <v>10.006.053-0</v>
          </cell>
          <cell r="B3274" t="str">
            <v>ESCAVACAO DE FUSTE DE TUBULAO C/CAMISA DE ACO, DIAM. DE 1,50M, BASE ENTRE 10,00 E 20,00M DA COTA DE ARRASAMENTO, 1ªCAT.</v>
          </cell>
          <cell r="C3274" t="str">
            <v>M</v>
          </cell>
          <cell r="D3274">
            <v>477.52</v>
          </cell>
        </row>
        <row r="3275">
          <cell r="A3275" t="str">
            <v>10.006.054-0</v>
          </cell>
          <cell r="B3275" t="str">
            <v>ESCAVACAO DE FUSTE DE TUBULAO C/CAMISA DE ACO, DIAM. DE 1,50M, BASE ENTRE 10,00 E 20,00M DA COTA DE ARRASAMENTO, 2ªCAT.</v>
          </cell>
          <cell r="C3275" t="str">
            <v>M</v>
          </cell>
          <cell r="D3275">
            <v>620.78</v>
          </cell>
        </row>
        <row r="3276">
          <cell r="A3276" t="str">
            <v>10.006.055-0</v>
          </cell>
          <cell r="B3276" t="str">
            <v>ESCAVACAO DE FUSTE DE TUBULAO C/CAMISA DE ACO, DIAM. DE 1,50M, BASE ENTRE 10,00 E 20,00M DA COTA DE ARRASAMENTO, 3ªCAT.</v>
          </cell>
          <cell r="C3276" t="str">
            <v>M</v>
          </cell>
          <cell r="D3276">
            <v>644.66</v>
          </cell>
        </row>
        <row r="3277">
          <cell r="A3277" t="str">
            <v>10.006.999-0</v>
          </cell>
          <cell r="B3277" t="str">
            <v>FAMILIA 10.006TUBULACAO CAMISA DE ACO</v>
          </cell>
          <cell r="C3277">
            <v>0</v>
          </cell>
          <cell r="D3277">
            <v>2046</v>
          </cell>
        </row>
        <row r="3278">
          <cell r="A3278" t="str">
            <v>10.007.030-1</v>
          </cell>
          <cell r="B3278" t="str">
            <v>ESCAVACAO DE FUSTE DE TUBULAO C/CAMISA DE CONCR., DIAM. DE 1,00M, BASE ATE 10,00M DA COTA DE ARRASAMENTO, 1ªCAT.</v>
          </cell>
          <cell r="C3278" t="str">
            <v>M</v>
          </cell>
          <cell r="D3278">
            <v>1626.67</v>
          </cell>
        </row>
        <row r="3279">
          <cell r="A3279" t="str">
            <v>10.007.031-0</v>
          </cell>
          <cell r="B3279" t="str">
            <v>ESCAVACAO DE FUSTE DE TUBULAO C/CAMISA DE CONCR., DIAM. DE 1,00M, BASE ATE 10,00M DA COTA DE ARRASAMENTO, 2ªCAT.</v>
          </cell>
          <cell r="C3279" t="str">
            <v>M</v>
          </cell>
          <cell r="D3279">
            <v>2277.34</v>
          </cell>
        </row>
        <row r="3280">
          <cell r="A3280" t="str">
            <v>10.007.032-0</v>
          </cell>
          <cell r="B3280" t="str">
            <v>ESCAVACAO DE FUSTE DE TUBULAO C/CAMISA DE CONCR., DIAM. DE 1,00M, BASE ATE 10,00M DA COTA DE ARRASAMENTO, 3ªCAT.</v>
          </cell>
          <cell r="C3280" t="str">
            <v>M</v>
          </cell>
          <cell r="D3280">
            <v>2521.34</v>
          </cell>
        </row>
        <row r="3281">
          <cell r="A3281" t="str">
            <v>10.007.033-0</v>
          </cell>
          <cell r="B3281" t="str">
            <v>ESCAVACAO DE FUSTE DE TUBULAO C/CAMISA DE CONCR.,DIAM.DE 1,00M, BASE ENTRE 10,00 E 20,00M DA COTA DE ARRASAMENTO, 1ªCAT.</v>
          </cell>
          <cell r="C3281" t="str">
            <v>M</v>
          </cell>
          <cell r="D3281">
            <v>2114.67</v>
          </cell>
        </row>
        <row r="3282">
          <cell r="A3282" t="str">
            <v>10.007.034-0</v>
          </cell>
          <cell r="B3282" t="str">
            <v>ESCAVACAO DE FUSTE DE TUBULAO C/CAMISA DE CONCR.,DIAM.DE 1,00M, BASE ENTRE 10,00 E 20,00M DA COTA DE ARRASAMENTO, 2ªCAT.</v>
          </cell>
          <cell r="C3282" t="str">
            <v>M</v>
          </cell>
          <cell r="D3282">
            <v>2960.55</v>
          </cell>
        </row>
        <row r="3283">
          <cell r="A3283" t="str">
            <v>10.007.035-0</v>
          </cell>
          <cell r="B3283" t="str">
            <v>ESCAVACAO DE FUSTE DE TUBULAO C/CAMISA DE CONCR.,DIAM.DE 1,00M, BASE ENTRE 10,00 E 20,00M DA COTA DE ARRASAMENTO, 3ªCAT.</v>
          </cell>
          <cell r="C3283" t="str">
            <v>M</v>
          </cell>
          <cell r="D3283">
            <v>3277.75</v>
          </cell>
        </row>
        <row r="3284">
          <cell r="A3284" t="str">
            <v>10.007.040-1</v>
          </cell>
          <cell r="B3284" t="str">
            <v>ESCAVACAO DE FUSTE DE TUBULAO C/CAMISA DE CONCR., DIAM. DE 1,20M, BASE ATE 10,00M DA COTA DE ARRASAMENTO, 1ªCAT.</v>
          </cell>
          <cell r="C3284" t="str">
            <v>M</v>
          </cell>
          <cell r="D3284">
            <v>1894.12</v>
          </cell>
        </row>
        <row r="3285">
          <cell r="A3285" t="str">
            <v>10.007.041-0</v>
          </cell>
          <cell r="B3285" t="str">
            <v>ESCAVACAO DE FUSTE DE TUBULAO C/CAMISA DE CONCR., DIAM. DE 1,20M, BASE ATE 10,00M DA COTA DE ARRASAMENTO, 2ªCAT.</v>
          </cell>
          <cell r="C3285" t="str">
            <v>M</v>
          </cell>
          <cell r="D3285">
            <v>2651.77</v>
          </cell>
        </row>
        <row r="3286">
          <cell r="A3286" t="str">
            <v>10.007.042-0</v>
          </cell>
          <cell r="B3286" t="str">
            <v>ESCAVACAO DE FUSTE DE TUBULAO C/CAMISA DE CONCR., DIAM. DE,20M, BASE ATE 10,00M DA COTA DE ARRASAMENTO, 3ªCAT.</v>
          </cell>
          <cell r="C3286" t="str">
            <v>M</v>
          </cell>
          <cell r="D3286">
            <v>2935.89</v>
          </cell>
        </row>
        <row r="3287">
          <cell r="A3287" t="str">
            <v>10.007.043-0</v>
          </cell>
          <cell r="B3287" t="str">
            <v>ESCAVACAO DE FUSTE DE TUBULAO C/CAMISA DE CONCR.,DIAM.DE 1,20M, BASE ENTRE 10,00 E 20,00M DA COTA DE ARRASAMENTO, 1ªCAT.</v>
          </cell>
          <cell r="C3287" t="str">
            <v>M</v>
          </cell>
          <cell r="D3287">
            <v>2462.36</v>
          </cell>
        </row>
        <row r="3288">
          <cell r="A3288" t="str">
            <v>10.007.044-0</v>
          </cell>
          <cell r="B3288" t="str">
            <v>ESCAVACAO DE FUSTE DE TUBULAO C/CAMISA DE CONCR.,DIAM.DE 1,20M, BASE ENTRE 10,00 E 20,00M DA COTA DE ARRASAMENTO, 2ªCAT.</v>
          </cell>
          <cell r="C3288" t="str">
            <v>M</v>
          </cell>
          <cell r="D3288">
            <v>3447.3</v>
          </cell>
        </row>
        <row r="3289">
          <cell r="A3289" t="str">
            <v>10.007.045-0</v>
          </cell>
          <cell r="B3289" t="str">
            <v>ESCAVACAO DE FUSTE DE TUBULAO C/CAMISA DE CONCR.,DIAM.DE 1,20M, BASE ENTRE 10,00 E 20,00M DA COTA DE ARRASAMENTO, 3ªCAT.</v>
          </cell>
          <cell r="C3289" t="str">
            <v>M</v>
          </cell>
          <cell r="D3289">
            <v>3816.66</v>
          </cell>
        </row>
        <row r="3290">
          <cell r="A3290" t="str">
            <v>10.007.060-1</v>
          </cell>
          <cell r="B3290" t="str">
            <v>ESCAVACAO DE FUSTE DE TUBULAO C/CAMISA DE CONCR., DIAM. DE 1,40M, BASE ATE 10,00M DA COTA DE ARRASAMENTO, 1ªCAT.</v>
          </cell>
          <cell r="C3290" t="str">
            <v>M</v>
          </cell>
          <cell r="D3290">
            <v>2228.38</v>
          </cell>
        </row>
        <row r="3291">
          <cell r="A3291" t="str">
            <v>10.007.061-0</v>
          </cell>
          <cell r="B3291" t="str">
            <v>ESCAVACAO DE FUSTE DE TUBULAO C/CAMISA DE CONCR., DIAM. DE 1,40M, BASE ATE 10,00M DA COTA DE ARRASAMENTO, 2ªCAT.</v>
          </cell>
          <cell r="C3291" t="str">
            <v>M</v>
          </cell>
          <cell r="D3291">
            <v>3119.73</v>
          </cell>
        </row>
        <row r="3292">
          <cell r="A3292" t="str">
            <v>10.007.062-0</v>
          </cell>
          <cell r="B3292" t="str">
            <v>ESCAVACAO DE FUSTE DE TUBULAO C/CAMISA DE CONCR., DIAM. DE 1,40M, BASE ATE 10,00M DA COTA DE ARRASAMENTO, 3ªCAT.</v>
          </cell>
          <cell r="C3292" t="str">
            <v>M</v>
          </cell>
          <cell r="D3292">
            <v>3453.99</v>
          </cell>
        </row>
        <row r="3293">
          <cell r="A3293" t="str">
            <v>10.007.063-0</v>
          </cell>
          <cell r="B3293" t="str">
            <v>ESCAVACAO DE FUSTE DE TUBULAO C/CAMISA DE CONCR.,DIAM.DE 1,40M, BASE ENTRE 10,00 E 20,00M DA COTA DE ARRASAMENTO, 1ªCAT.</v>
          </cell>
          <cell r="C3293" t="str">
            <v>M</v>
          </cell>
          <cell r="D3293">
            <v>2896.89</v>
          </cell>
        </row>
        <row r="3294">
          <cell r="A3294" t="str">
            <v>10.007.064-0</v>
          </cell>
          <cell r="B3294" t="str">
            <v>ESCAVACAO DE FUSTE DE TUBULAO C/CAMISA DE CONCR.,DIAM.DE 1,0M, BASE ENTRE 10,00 E 20,00M DA COTA DE ARRASAMENTO, 2ªCAT.</v>
          </cell>
          <cell r="C3294" t="str">
            <v>M</v>
          </cell>
          <cell r="D3294">
            <v>4055.65</v>
          </cell>
        </row>
        <row r="3295">
          <cell r="A3295" t="str">
            <v>10.007.065-0</v>
          </cell>
          <cell r="B3295" t="str">
            <v>ESCAVACAO DE FUSTE DE TUBULAO C/CAMISA DE CONCR.,DIAM.DE 1,40M, BASE ENTRE 10,00 E 20,00M DA COTA DE ARRASAMENTO, 3ªCAT.</v>
          </cell>
          <cell r="C3295" t="str">
            <v>M</v>
          </cell>
          <cell r="D3295">
            <v>4490.1899999999996</v>
          </cell>
        </row>
        <row r="3296">
          <cell r="A3296" t="str">
            <v>10.007.070-1</v>
          </cell>
          <cell r="B3296" t="str">
            <v>ESCAVACAO DE FUSTE DE TUBULAO C/CAMISA DE CONCR., DIAM. DE 1,50M, BASE ATE 10,00M DA COTA DE ARRASAMENTO, 1ªCAT.</v>
          </cell>
          <cell r="C3296" t="str">
            <v>M</v>
          </cell>
          <cell r="D3296">
            <v>2384.37</v>
          </cell>
        </row>
        <row r="3297">
          <cell r="A3297" t="str">
            <v>10.007.071-0</v>
          </cell>
          <cell r="B3297" t="str">
            <v>ESCAVACAO DE FUSTE DE TUBULAO C/CAMISA DE CONCR., DIAM. DE 1,50M, BASE ATE 10,00M DA COTA DE ARRASAMENTO, 2ªCAT.</v>
          </cell>
          <cell r="C3297" t="str">
            <v>M</v>
          </cell>
          <cell r="D3297">
            <v>3338.11</v>
          </cell>
        </row>
        <row r="3298">
          <cell r="A3298" t="str">
            <v>10.007.072-0</v>
          </cell>
          <cell r="B3298" t="str">
            <v>ESCAVACAO DE FUSTE DE TUBULAO C/CAMISA DE CONCR., DIAM. DE 1,50M, BASE ATE 10,00M DA COTA DE ARRASAMENTO, 3ªCAT.</v>
          </cell>
          <cell r="C3298" t="str">
            <v>M</v>
          </cell>
          <cell r="D3298">
            <v>3695.77</v>
          </cell>
        </row>
        <row r="3299">
          <cell r="A3299" t="str">
            <v>10.007.073-0</v>
          </cell>
          <cell r="B3299" t="str">
            <v>ESCAVACAO DE FUSTE DE TUBULAO C/CAMISA DE CONCR.,DIAM.DE 1,50M, BASE ENTRE 10,00 E 20,00M DA COTA DE ARRASAMENTO, 1ªCAT.</v>
          </cell>
          <cell r="C3299" t="str">
            <v>M</v>
          </cell>
          <cell r="D3299">
            <v>3099.68</v>
          </cell>
        </row>
        <row r="3300">
          <cell r="A3300" t="str">
            <v>10.007.074-0</v>
          </cell>
          <cell r="B3300" t="str">
            <v>ESCAVACAO DE FUSTE DE TUBULAO C/CAMISA DE CONCR.,DIAM.DE 1,50M, BASE ENTRE 10,00 E 20,00M DA COTA DE ARRASAMENTO, 2ªCAT.</v>
          </cell>
          <cell r="C3300" t="str">
            <v>M</v>
          </cell>
          <cell r="D3300">
            <v>4339.55</v>
          </cell>
        </row>
        <row r="3301">
          <cell r="A3301" t="str">
            <v>10.007.075-0</v>
          </cell>
          <cell r="B3301" t="str">
            <v>ESCAVACAO DE FUSTE DE TUBULAO C/CAMISA DE CONCR.,DIAM.DE 1,50M, BASE ENTRE 10,00 E 20,00M DA COTA DE ARRASAMENTO, 3ªCAT.</v>
          </cell>
          <cell r="C3301" t="str">
            <v>M</v>
          </cell>
          <cell r="D3301">
            <v>4804.5</v>
          </cell>
        </row>
        <row r="3302">
          <cell r="A3302" t="str">
            <v>10.007.080-1</v>
          </cell>
          <cell r="B3302" t="str">
            <v>ESCAVACAO DE FUSTE DE TUBULAO C/CAMISA DE CONCR., DIAM. DE 1,60M, BASE ATE 10,00M DA COTA DE ARRASAMENTO, 1ªCAT.</v>
          </cell>
          <cell r="C3302" t="str">
            <v>M</v>
          </cell>
          <cell r="D3302">
            <v>2540.35</v>
          </cell>
        </row>
        <row r="3303">
          <cell r="A3303" t="str">
            <v>10.007.081-0</v>
          </cell>
          <cell r="B3303" t="str">
            <v>ESCAVACAO DE FUSTE DE TUBULAO C/CAMISA DE CONCR., DIAM. DE 1,60M, BASE ATE 10,00M DA COTA DE ARRASAMENTO, 2ªCAT.</v>
          </cell>
          <cell r="C3303" t="str">
            <v>M</v>
          </cell>
          <cell r="D3303">
            <v>3556.5</v>
          </cell>
        </row>
        <row r="3304">
          <cell r="A3304" t="str">
            <v>10.007.082-0</v>
          </cell>
          <cell r="B3304" t="str">
            <v>ESCAVACAO DE FUSTE DE TUBULAO C/CAMISA DE CONCR., DIAM. DE 1,60M, BASE ATE 10,00M DA COTA DE ARRASAMENTO, 3ªCAT.</v>
          </cell>
          <cell r="C3304" t="str">
            <v>M</v>
          </cell>
          <cell r="D3304">
            <v>3937.55</v>
          </cell>
        </row>
        <row r="3305">
          <cell r="A3305" t="str">
            <v>10.007.083-0</v>
          </cell>
          <cell r="B3305" t="str">
            <v>ESCAVACAO DE FUSTE DE TUBULAO C/CAMISA DE CONCR.,DIAM.DE 1,60M, BASE ENTRE 10,00 E 20,00M DA COTA DE ARRASAMENTO, 1ªCAT.</v>
          </cell>
          <cell r="C3305" t="str">
            <v>M</v>
          </cell>
          <cell r="D3305">
            <v>3302.46</v>
          </cell>
        </row>
        <row r="3306">
          <cell r="A3306" t="str">
            <v>10.007.084-0</v>
          </cell>
          <cell r="B3306" t="str">
            <v>ESCAVACAO DE FUSTE DE TUBULAO C/CAMISA DE CONCR.,DIAM.DE 1,60M, BASE ENTRE 10,00 E 20,00M DA COTA DE ARRASAMENTO, 2ªCAT.</v>
          </cell>
          <cell r="C3306" t="str">
            <v>M</v>
          </cell>
          <cell r="D3306">
            <v>4623.45</v>
          </cell>
        </row>
        <row r="3307">
          <cell r="A3307" t="str">
            <v>10.007.085-0</v>
          </cell>
          <cell r="B3307" t="str">
            <v>ESCAVACAO DE FUSTE DE TUBULAO C/CAMISA DE CONCR.,DIAM.DE 1,60M, BASE ENTRE 10,00 E 20,00M DA COTA DE ARRASAMENTO, 3ªCAT.</v>
          </cell>
          <cell r="C3307" t="str">
            <v>M</v>
          </cell>
          <cell r="D3307">
            <v>5118.82</v>
          </cell>
        </row>
        <row r="3308">
          <cell r="A3308" t="str">
            <v>10.007.090-1</v>
          </cell>
          <cell r="B3308" t="str">
            <v>ESCAVACAO DE FUSTE DE TUBULAO C/CAMISA DE CONCR., DIAM. DE 1,80M, BASE ATE 10,00M DA COTA DE ARRASAMENTO, 1ªCAT.</v>
          </cell>
          <cell r="C3308" t="str">
            <v>M</v>
          </cell>
          <cell r="D3308">
            <v>2830.04</v>
          </cell>
        </row>
        <row r="3309">
          <cell r="A3309" t="str">
            <v>10.007.091-0</v>
          </cell>
          <cell r="B3309" t="str">
            <v>ESCAVACAO DE FUSTE DE TUBULAO C/CAMISA DE CONCR., DIAM. DE 1,80M, BASE ATE 10,00M DA COTA DE ARRASAMENTO, 2ªCAT.</v>
          </cell>
          <cell r="C3309" t="str">
            <v>M</v>
          </cell>
          <cell r="D3309">
            <v>3962.06</v>
          </cell>
        </row>
        <row r="3310">
          <cell r="A3310" t="str">
            <v>10.007.092-0</v>
          </cell>
          <cell r="B3310" t="str">
            <v>ESCAVACAO DE FUSTE DE TUBULAO C/CAMISA DE CONCR., DIAM. DE 1,80M, BASE ATE 10,00M DA COTA DE ARRASAMENTO, 3ªCAT.</v>
          </cell>
          <cell r="C3310" t="str">
            <v>M</v>
          </cell>
          <cell r="D3310">
            <v>4386.57</v>
          </cell>
        </row>
        <row r="3311">
          <cell r="A3311" t="str">
            <v>10.007.093-0</v>
          </cell>
          <cell r="B3311" t="str">
            <v>ESCAVACAO DE FUSTE DE TUBULAO C/CAMISA DE CONCR.,DIAM.DE 1,80M, BASE ENTRE 10,00 E 20,00M DA COTA DE ARRASAMENTO, 1ªCAT.</v>
          </cell>
          <cell r="C3311" t="str">
            <v>M</v>
          </cell>
          <cell r="D3311">
            <v>3679.06</v>
          </cell>
        </row>
        <row r="3312">
          <cell r="A3312" t="str">
            <v>10.007.094-0</v>
          </cell>
          <cell r="B3312" t="str">
            <v>ESCAVACAO DE FUSTE DE TUBULAO C/CAMISA DE CONCR.,DIAM.DE 1,80M, BASE ENTRE 10,00 E 20,00M DA COTA DE ARRASAMENTO, 2ªCAT.</v>
          </cell>
          <cell r="C3312" t="str">
            <v>M</v>
          </cell>
          <cell r="D3312">
            <v>5150.68</v>
          </cell>
        </row>
        <row r="3313">
          <cell r="A3313" t="str">
            <v>10.007.095-0</v>
          </cell>
          <cell r="B3313" t="str">
            <v>ESCAVACAO DE FUSTE DE TUBULAO C/CAMISA DE CONCR.,DIAM.DE 1,80M, BASE ENTRE 10,00 E 20,00M DA COTA DE ARRASAMENTO, 3ªCAT.</v>
          </cell>
          <cell r="C3313" t="str">
            <v>M</v>
          </cell>
          <cell r="D3313">
            <v>5702.54</v>
          </cell>
        </row>
        <row r="3314">
          <cell r="A3314" t="str">
            <v>10.007.100-1</v>
          </cell>
          <cell r="B3314" t="str">
            <v>ESCAVACAO DE FUSTE DE TUBULAO C/CAMISA DE CONCR., DIAM. DE 2,00M, BASE ATE 10,00M DA COTA DE ARRASAMENTO, 1ªCAT.</v>
          </cell>
          <cell r="C3314" t="str">
            <v>M</v>
          </cell>
          <cell r="D3314">
            <v>3075.16</v>
          </cell>
        </row>
        <row r="3315">
          <cell r="A3315" t="str">
            <v>10.007.101-0</v>
          </cell>
          <cell r="B3315" t="str">
            <v>ESCAVACAO DE FUSTE DE TUBULAO C/CAMISA DE CONCR., DIAM. DE 2,00M, BASE ATE 10,00M DA COTA DE ARRASAMENTO, 2ªCAT.</v>
          </cell>
          <cell r="C3315" t="str">
            <v>M</v>
          </cell>
          <cell r="D3315">
            <v>4305.2299999999996</v>
          </cell>
        </row>
        <row r="3316">
          <cell r="A3316" t="str">
            <v>10.007.102-0</v>
          </cell>
          <cell r="B3316" t="str">
            <v>ESCAVACAO DE FUSTE DE TUBULAO C/CAMISA DE CONCR., DIAM. DE 2,00M, BASE ATE 10,00M DA COTA DE ARRASAMENTO, 3ªCAT.</v>
          </cell>
          <cell r="C3316" t="str">
            <v>M</v>
          </cell>
          <cell r="D3316">
            <v>4766.51</v>
          </cell>
        </row>
        <row r="3317">
          <cell r="A3317" t="str">
            <v>10.007.103-0</v>
          </cell>
          <cell r="B3317" t="str">
            <v>ESCAVACAO DE FUSTE DE TUBULAO C/CAMISA DE CONCR.,DIAM.DE 2,00M, BASE ENTRE 10,00 E 20,00M DA COTA DE ARRASAMENTO, 1ªCAT.</v>
          </cell>
          <cell r="C3317" t="str">
            <v>M</v>
          </cell>
          <cell r="D3317">
            <v>3997.72</v>
          </cell>
        </row>
        <row r="3318">
          <cell r="A3318" t="str">
            <v>10.007.104-0</v>
          </cell>
          <cell r="B3318" t="str">
            <v>ESCAVACAO DE FUSTE DE TUBULAO C/CAMISA DE CONCR.,DIAM.DE 2,00M, BASE ENTRE 10,00 E 20,00M DA COTA DE ARRASAMENTO, 2ªCAT.</v>
          </cell>
          <cell r="C3318" t="str">
            <v>M</v>
          </cell>
          <cell r="D3318">
            <v>5596.8</v>
          </cell>
        </row>
        <row r="3319">
          <cell r="A3319" t="str">
            <v>10.007.105-0</v>
          </cell>
          <cell r="B3319" t="str">
            <v>ESCAVACAO DE FUSTE DE TUBULAO C/CAMISA DE CONCR.,DIAM.DE 2,00M, BASE ENTRE 10,00 E 20,00M DA COTA DE ARRASAMENTO, 3ªCAT.</v>
          </cell>
          <cell r="C3319" t="str">
            <v>M</v>
          </cell>
          <cell r="D3319">
            <v>6196.46</v>
          </cell>
        </row>
        <row r="3320">
          <cell r="A3320" t="str">
            <v>10.007.110-1</v>
          </cell>
          <cell r="B3320" t="str">
            <v>ESCAVACAO DE FUSTE DE TUBULAO C/CAMISA DE CONCR., DIAM. DE 2,20M, BASE ATE 10,00M DA COTA DE ARRASAMENTO, 1ªCAT.</v>
          </cell>
          <cell r="C3320" t="str">
            <v>M</v>
          </cell>
          <cell r="D3320">
            <v>3298</v>
          </cell>
        </row>
        <row r="3321">
          <cell r="A3321" t="str">
            <v>10.007.111-0</v>
          </cell>
          <cell r="B3321" t="str">
            <v>ESCAVACAO DE FUSTE DE TUBULAO C/CAMISA DE CONCR., DIAM. DE 2,20M, BASE ATE 10,00M DA COTA DE ARRASAMENTO, 2ªCAT.</v>
          </cell>
          <cell r="C3321" t="str">
            <v>M</v>
          </cell>
          <cell r="D3321">
            <v>4617.21</v>
          </cell>
        </row>
        <row r="3322">
          <cell r="A3322" t="str">
            <v>10.007.112-0</v>
          </cell>
          <cell r="B3322" t="str">
            <v>ESCAVACAO DE FUSTE DE TUBULAO C/CAMISA DE CONCR., DIAM. DE 2,20M, BASE ATE 10,00M DA COTA DE ARRASAMENTO, 3ªCAT.</v>
          </cell>
          <cell r="C3322" t="str">
            <v>M</v>
          </cell>
          <cell r="D3322">
            <v>5111.91</v>
          </cell>
        </row>
        <row r="3323">
          <cell r="A3323" t="str">
            <v>10.007.113-0</v>
          </cell>
          <cell r="B3323" t="str">
            <v>ESCAVACAO DE FUSTE DE TUBULAO C/CAMISA DE CONCR.,DIAM.DE 2,20M, BASE ENTRE 10,00 E 20,00M DA COTA DE ARRASAMENTO, 1ªCAT.</v>
          </cell>
          <cell r="C3323" t="str">
            <v>M</v>
          </cell>
          <cell r="D3323">
            <v>4287.41</v>
          </cell>
        </row>
        <row r="3324">
          <cell r="A3324" t="str">
            <v>10.007.114-0</v>
          </cell>
          <cell r="B3324" t="str">
            <v>ESCAVACAO DE FUSTE DE TUBULAO C/CAMISA DE CONCR.,DIAM.DE 2,20M, BASE ENTRE 10,00 E 20,00M DA COTA DE ARRASAMENTO, 2ªCAT.</v>
          </cell>
          <cell r="C3324" t="str">
            <v>M</v>
          </cell>
          <cell r="D3324">
            <v>6002.37</v>
          </cell>
        </row>
        <row r="3325">
          <cell r="A3325" t="str">
            <v>10.007.115-0</v>
          </cell>
          <cell r="B3325" t="str">
            <v>ESCAVACAO DE FUSTE DE TUBULAO C/CAMISA DE CONCR.,DIAM.DE 2,20M, BASE ENTRE 10,00 E 20,00M DA COTA DE ARRASAMENTO, 3ªCAT.</v>
          </cell>
          <cell r="C3325" t="str">
            <v>M</v>
          </cell>
          <cell r="D3325">
            <v>6645.48</v>
          </cell>
        </row>
        <row r="3326">
          <cell r="A3326" t="str">
            <v>10.007.200-1</v>
          </cell>
          <cell r="B3326" t="str">
            <v>ESCAVACAO DE BASE ALARGADA DE TUBULOES NO PLANO INFERIOR DAMESMA ATE 10,00M DA COTA DE ARRASAMENTO, EM MAT. DE 1ªCAT.</v>
          </cell>
          <cell r="C3326" t="str">
            <v>M3</v>
          </cell>
          <cell r="D3326">
            <v>406.48</v>
          </cell>
        </row>
        <row r="3327">
          <cell r="A3327" t="str">
            <v>10.007.201-0</v>
          </cell>
          <cell r="B3327" t="str">
            <v>ESCAVACAO DE BASE ALARGADA DE TUBULOES NO PLANO INFERIOR DAMESMA ATE 10,00M DA COTA DE ARRASAMENTO, EM MAT. DE 2ªCAT.</v>
          </cell>
          <cell r="C3327" t="str">
            <v>M3</v>
          </cell>
          <cell r="D3327">
            <v>630.04999999999995</v>
          </cell>
        </row>
        <row r="3328">
          <cell r="A3328" t="str">
            <v>10.007.202-0</v>
          </cell>
          <cell r="B3328" t="str">
            <v>ESCAVACAO DE BASE ALARGADA DE TUBULOES NO PLANO INFERIOR DAMESMA ATE 10,00M DA COTA DE ARRASAMENTO, EM MAT. DE 3ªCAT.</v>
          </cell>
          <cell r="C3328" t="str">
            <v>M3</v>
          </cell>
          <cell r="D3328">
            <v>711.35</v>
          </cell>
        </row>
        <row r="3329">
          <cell r="A3329" t="str">
            <v>10.007.203-0</v>
          </cell>
          <cell r="B3329" t="str">
            <v>ESCAVACAO DE BASE ALARGADA DE TUBULOES NO PLANO INFERIOR, ENTRE 10 E 20M DE PROF. (EXCED. A 10M), EM MAT. DE 1ªCAT.</v>
          </cell>
          <cell r="C3329" t="str">
            <v>M3</v>
          </cell>
          <cell r="D3329">
            <v>548.76</v>
          </cell>
        </row>
        <row r="3330">
          <cell r="A3330" t="str">
            <v>10.007.204-0</v>
          </cell>
          <cell r="B3330" t="str">
            <v>ESCAVACAO DE BASE ALARGADA DE TUBULOES NO PLANO INFERIOR, ENTRE 10 E 20M DE PROF. (EXCED. A 10M), EM MAT. DE 2ªCAT.</v>
          </cell>
          <cell r="C3330" t="str">
            <v>M3</v>
          </cell>
          <cell r="D3330">
            <v>850.57</v>
          </cell>
        </row>
        <row r="3331">
          <cell r="A3331" t="str">
            <v>10.007.205-0</v>
          </cell>
          <cell r="B3331" t="str">
            <v>ESCAVACAO DE BASE ALARGADA DE TUBULOES NO PLANO INFERIOR, ENTRE 10 E 20M DE PROF. (EXCED. A 10M), EM MAT. DE 3ªCAT.</v>
          </cell>
          <cell r="C3331" t="str">
            <v>M3</v>
          </cell>
          <cell r="D3331">
            <v>960.33</v>
          </cell>
        </row>
        <row r="3332">
          <cell r="A3332" t="str">
            <v>10.007.999-0</v>
          </cell>
          <cell r="B3332" t="str">
            <v>FAMILIA 10.007TUBULACAO CAMISA DE CONCRETO</v>
          </cell>
          <cell r="C3332">
            <v>0</v>
          </cell>
          <cell r="D3332">
            <v>1820</v>
          </cell>
        </row>
        <row r="3333">
          <cell r="A3333" t="str">
            <v>10.008.001-1</v>
          </cell>
          <cell r="B3333" t="str">
            <v>ESCAVACAO DE FUSTE DE TUBULAO C/CAMISA DE CONCR. ARMADO, DIAM. EXT. 1,40M,  BASE ATE 4,50M DE PROF., EM MAT. DE 1ªCAT.</v>
          </cell>
          <cell r="C3333" t="str">
            <v>M</v>
          </cell>
          <cell r="D3333">
            <v>55.59</v>
          </cell>
        </row>
        <row r="3334">
          <cell r="A3334" t="str">
            <v>10.008.002-1</v>
          </cell>
          <cell r="B3334" t="str">
            <v>ESCAVACAO DE FUSTE DE TUBULAO C/CAMISA DE CONCR.ARMADO,DIAM.EXT.1,40M, BASE ENTRE 4,50 E 7,50M DE PROF.,EM MAT.DE 1ªCAT.</v>
          </cell>
          <cell r="C3334" t="str">
            <v>M</v>
          </cell>
          <cell r="D3334">
            <v>85.15</v>
          </cell>
        </row>
        <row r="3335">
          <cell r="A3335" t="str">
            <v>10.008.003-1</v>
          </cell>
          <cell r="B3335" t="str">
            <v>ESCAVACAO DE FUSTE DE TUBULAO C/CAMISA DE CONCR. ARMADO, DIAM. EXT. 1,50M, BASE ATE 4,50M DE PROF., EM MAT. DE 1ªCAT</v>
          </cell>
          <cell r="C3335" t="str">
            <v>M</v>
          </cell>
          <cell r="D3335">
            <v>64.099999999999994</v>
          </cell>
        </row>
        <row r="3336">
          <cell r="A3336" t="str">
            <v>10.008.004-1</v>
          </cell>
          <cell r="B3336" t="str">
            <v>ESCAVACAO DE FUSTE DE TUBULAO C/CAMISA DE CONCR.ARMADO,DIAM.EXT.1,50M, BASE ENTRE 4,50 E 7,50M DE PROF.,EM MAT.DE 1ªCAT.</v>
          </cell>
          <cell r="C3336" t="str">
            <v>M</v>
          </cell>
          <cell r="D3336">
            <v>97.61</v>
          </cell>
        </row>
        <row r="3337">
          <cell r="A3337" t="str">
            <v>10.008.005-1</v>
          </cell>
          <cell r="B3337" t="str">
            <v>ESCAVACAO DE FUSTE DE TUBULAO C/CAMISA DE CONCR. ARMADO, DIAM. EXT. 1,60M, BASE ATE 4,50M DE PROF., EM MAT. DE 1ªCAT.</v>
          </cell>
          <cell r="C3337" t="str">
            <v>M</v>
          </cell>
          <cell r="D3337">
            <v>72.930000000000007</v>
          </cell>
        </row>
        <row r="3338">
          <cell r="A3338" t="str">
            <v>10.008.006-1</v>
          </cell>
          <cell r="B3338" t="str">
            <v>ESCAVACAO DE FUSTE DE TUBULAO C/CAMISA DE CONCR.ARMADO,DIAM.EXT.1,60M, BASE ENTRE 4,50 E 7,50M DE PROF.,EM MAT.DE 1ªCAT.</v>
          </cell>
          <cell r="C3338" t="str">
            <v>M</v>
          </cell>
          <cell r="D3338">
            <v>111.14</v>
          </cell>
        </row>
        <row r="3339">
          <cell r="A3339" t="str">
            <v>10.008.007-1</v>
          </cell>
          <cell r="B3339" t="str">
            <v>ESCAVACAO DE FUSTE DE TUBULAO C/CAMISA DE CONCR. ARMADO, DIAM. EXT. 1,80M, BASE ATE 4,50M DE PROF., EM MAT. DE 1ªCAT.</v>
          </cell>
          <cell r="C3339" t="str">
            <v>M</v>
          </cell>
          <cell r="D3339">
            <v>92.44</v>
          </cell>
        </row>
        <row r="3340">
          <cell r="A3340" t="str">
            <v>10.008.008-1</v>
          </cell>
          <cell r="B3340" t="str">
            <v>ESCAVACAO DE FUSTE DE TUBULAO C/CAMISA DE CONCR.ARMADO,DIAM.EXT.1,80M, BASE ENTRE 4,50 E 7,50M DE PROF.,EM MAT.DE 1ªCAT.</v>
          </cell>
          <cell r="C3340" t="str">
            <v>M</v>
          </cell>
          <cell r="D3340">
            <v>140.69</v>
          </cell>
        </row>
        <row r="3341">
          <cell r="A3341" t="str">
            <v>10.008.009-1</v>
          </cell>
          <cell r="B3341" t="str">
            <v>ESCAVACAO DE FUSTE DE TUBULAO C/CAMISA DE CONCR. ARMADO, DIAM. EXT. 2,00M, BASE ATE 4,50M DE PROF., EM MAT. DE 1ªCAT.</v>
          </cell>
          <cell r="C3341" t="str">
            <v>M</v>
          </cell>
          <cell r="D3341">
            <v>114.02</v>
          </cell>
        </row>
        <row r="3342">
          <cell r="A3342" t="str">
            <v>10.008.010-1</v>
          </cell>
          <cell r="B3342" t="str">
            <v>ESCAVACAO DE FUSTE DE TUBULAO C/CAMISA DE CONCR.ARMADO,DIAM.EXT.2,00M, BASE ENTRE 4,50 E 7,50M DE PROF.,EM MAT.DE 1ªCAT.</v>
          </cell>
          <cell r="C3342" t="str">
            <v>M</v>
          </cell>
          <cell r="D3342">
            <v>173.61</v>
          </cell>
        </row>
        <row r="3343">
          <cell r="A3343" t="str">
            <v>10.008.020-0</v>
          </cell>
          <cell r="B3343" t="str">
            <v>ESCAVACAO DE FUSTE DE TUBULAO C/CAMISA DE CONCR. ARMADO, DIAM. EXT. 1,40M, BASE ATE 4,50M DE PROF., EM MAT. DE 2ªCAT.</v>
          </cell>
          <cell r="C3343" t="str">
            <v>M</v>
          </cell>
          <cell r="D3343">
            <v>77.83</v>
          </cell>
        </row>
        <row r="3344">
          <cell r="A3344" t="str">
            <v>10.008.021-0</v>
          </cell>
          <cell r="B3344" t="str">
            <v>ESCAVACAO DE FUSTE DE TUBULAO C/CAMISA DE CONCR.ARMADO,DIAM.EXT.1,40M, BASE ENTRE 4,50 E 7,50M DE PROF.,EM MAT.DE 2ªCAT.</v>
          </cell>
          <cell r="C3344" t="str">
            <v>M</v>
          </cell>
          <cell r="D3344">
            <v>154.97999999999999</v>
          </cell>
        </row>
        <row r="3345">
          <cell r="A3345" t="str">
            <v>10.008.022-0</v>
          </cell>
          <cell r="B3345" t="str">
            <v>ESCAVACAO DE FUSTE DE TUBULAO C/CAMISA DE CONCR. ARMADO, DIAM. EXT. 1,50M, BASE ATE 4,50M DE PROF., EM MAT. DE 2ªCAT.</v>
          </cell>
          <cell r="C3345" t="str">
            <v>M</v>
          </cell>
          <cell r="D3345">
            <v>89.74</v>
          </cell>
        </row>
        <row r="3346">
          <cell r="A3346" t="str">
            <v>10.008.023-0</v>
          </cell>
          <cell r="B3346" t="str">
            <v>ESCAVACAO DE FUSTE DE TUBULAO C/CAMISA DE CONCR.ARMADO,DIAM.EXT.1,50M, BASE ENTRE 4,50 E 7,50M DE PROF.,EM MAT.DE 2ªCAT.</v>
          </cell>
          <cell r="C3346" t="str">
            <v>M</v>
          </cell>
          <cell r="D3346">
            <v>177.65</v>
          </cell>
        </row>
        <row r="3347">
          <cell r="A3347" t="str">
            <v>10.008.024-0</v>
          </cell>
          <cell r="B3347" t="str">
            <v>ESCAVACAO DE FUSTE DE TUBULAO C/CAMISA DE CONCR. ARMADO, DIAM. EXT. 1,60M, BASE ATE 4,50M DE PROF., EM MAT. DE 2ªCAT.</v>
          </cell>
          <cell r="C3347" t="str">
            <v>M</v>
          </cell>
          <cell r="D3347">
            <v>102.1</v>
          </cell>
        </row>
        <row r="3348">
          <cell r="A3348" t="str">
            <v>10.008.025-0</v>
          </cell>
          <cell r="B3348" t="str">
            <v>ESCAVACAO DE FUSTE DE TUBULAO C/CAMISA DE CONCR.ARMADO,DIAM.EXT.1,60M, BASE ENTRE 4,50 E 7,50M DE PROF.,EM MAT.DE 2ªCAT.</v>
          </cell>
          <cell r="C3348" t="str">
            <v>M</v>
          </cell>
          <cell r="D3348">
            <v>202.29</v>
          </cell>
        </row>
        <row r="3349">
          <cell r="A3349" t="str">
            <v>10.008.026-0</v>
          </cell>
          <cell r="B3349" t="str">
            <v>ESCAVACAO DE FUSTE DE TUBULAO C/CAMISA DE CONCR. ARMADO, DIAM. EXT. 1,80M, BASE ATE 4,50 DE PROF., EM MAT. DE 2ªCAT.</v>
          </cell>
          <cell r="C3349" t="str">
            <v>M</v>
          </cell>
          <cell r="D3349">
            <v>129.41999999999999</v>
          </cell>
        </row>
        <row r="3350">
          <cell r="A3350" t="str">
            <v>10.008.027-0</v>
          </cell>
          <cell r="B3350" t="str">
            <v>ESCAVACAO DE FUSTE DE TUBULAO C/CAMISA DE CONCR.ARMADO,DIAM.EXT.1,80M, BASE ENTRE 4,50 E 7,50M DE PROF.,EM MAT.DE 2ªCAT.</v>
          </cell>
          <cell r="C3350" t="str">
            <v>M</v>
          </cell>
          <cell r="D3350">
            <v>256.05</v>
          </cell>
        </row>
        <row r="3351">
          <cell r="A3351" t="str">
            <v>10.008.028-0</v>
          </cell>
          <cell r="B3351" t="str">
            <v>ESCAVACAO DE FUSTE DE TUBULAO C/CAMISA DE CONCR. ARMADO, DIAM. EXT. 2,00M, BASE ATE 4,50M DE PROF., EM MAT. DE 2ªCAT.</v>
          </cell>
          <cell r="C3351" t="str">
            <v>M</v>
          </cell>
          <cell r="D3351">
            <v>159.63999999999999</v>
          </cell>
        </row>
        <row r="3352">
          <cell r="A3352" t="str">
            <v>10.008.029-0</v>
          </cell>
          <cell r="B3352" t="str">
            <v>ESCAVACAO DE FUSTE DE TUBULAO C/CAMISA DE CONCR.ARMADO,DIAM.EXT.2,00M, BASE ENTRE 4,50 E 7,50M DE PROF.,EM MAT.DE 2ªCAT.</v>
          </cell>
          <cell r="C3352" t="str">
            <v>M</v>
          </cell>
          <cell r="D3352">
            <v>315.97000000000003</v>
          </cell>
        </row>
        <row r="3353">
          <cell r="A3353" t="str">
            <v>10.008.040-0</v>
          </cell>
          <cell r="B3353" t="str">
            <v>ESCAVACAO DE FUSTE DE TUBULAO C/CAMISA DE CONCR. ARMADO, DIAM. EXT. 1,40M, BASE ATE 4,50M DE PROF., EM MAT. DE 3ªCAT.</v>
          </cell>
          <cell r="C3353" t="str">
            <v>M</v>
          </cell>
          <cell r="D3353">
            <v>86.17</v>
          </cell>
        </row>
        <row r="3354">
          <cell r="A3354" t="str">
            <v>10.008.041-0</v>
          </cell>
          <cell r="B3354" t="str">
            <v>ESCAVACAO DE FUSTE DE TUBULAO C/CAMISA DE CONCR.ARMADO,DIAM.EXT.1,40M, BASE ENTRE 4,50 E 7,50M DE PROF.,EM MAT.DE 3ªCAT.</v>
          </cell>
          <cell r="C3354" t="str">
            <v>M</v>
          </cell>
          <cell r="D3354">
            <v>171.58</v>
          </cell>
        </row>
        <row r="3355">
          <cell r="A3355" t="str">
            <v>10.008.042-0</v>
          </cell>
          <cell r="B3355" t="str">
            <v>ESCAVACAO DE FUSTE DE TUBULAO C/CAMISA DE CONCR. ARMADO, DIAM. EXT. 1,50M, BASE ATE 4,50M DE PROF., EM MAT. DE 3ªCAT.</v>
          </cell>
          <cell r="C3355" t="str">
            <v>M</v>
          </cell>
          <cell r="D3355">
            <v>99.35</v>
          </cell>
        </row>
        <row r="3356">
          <cell r="A3356" t="str">
            <v>10.008.043-0</v>
          </cell>
          <cell r="B3356" t="str">
            <v>ESCAVACAO DE FUSTE DE TUBULAO C/CAMISA DE CONCR.ARMADO,DIAM.EXT.1,50M, BASE ENTRE 4,50 E 7,50M DE PROF.,EM MAT.DE 3ªCAT.</v>
          </cell>
          <cell r="C3356" t="str">
            <v>M</v>
          </cell>
          <cell r="D3356">
            <v>196.69</v>
          </cell>
        </row>
        <row r="3357">
          <cell r="A3357" t="str">
            <v>10.008.044-0</v>
          </cell>
          <cell r="B3357" t="str">
            <v>ESCAVACAO DE FUSTE DE TUBULAO C/CAMISA DE CONCR. ARMADO, DIAM. EXT. 1,60M, BASE ATE 4,50M DE PROF., EM MAT. DE 3ªCAT.</v>
          </cell>
          <cell r="C3357" t="str">
            <v>M</v>
          </cell>
          <cell r="D3357">
            <v>113.04</v>
          </cell>
        </row>
        <row r="3358">
          <cell r="A3358" t="str">
            <v>10.008.045-0</v>
          </cell>
          <cell r="B3358" t="str">
            <v>ESCAVACAO DE FUSTE DE TUBULAO C/CAMISA DE CONCR.ARMADO,DIAM.EXT.1,60M, BASE ENTRE 4,50 E 7,50M DE PROF.,EM MAT.DE 3ªCAT.</v>
          </cell>
          <cell r="C3358" t="str">
            <v>M</v>
          </cell>
          <cell r="D3358">
            <v>223.96</v>
          </cell>
        </row>
        <row r="3359">
          <cell r="A3359" t="str">
            <v>10.008.046-0</v>
          </cell>
          <cell r="B3359" t="str">
            <v>ESCAVACAO DE FUSTE DE TUBULAO C/CAMISA DE CONCR. ARMADO, DIAM. EXT. 1,80M, BASE ATE 4,50M DE PROF., EM MAT. DE 3ªCAT.</v>
          </cell>
          <cell r="C3359" t="str">
            <v>M</v>
          </cell>
          <cell r="D3359">
            <v>143.28</v>
          </cell>
        </row>
        <row r="3360">
          <cell r="A3360" t="str">
            <v>10.008.047-0</v>
          </cell>
          <cell r="B3360" t="str">
            <v>ESCAVACAO DE FUSTE DE TUBULAO C/CAMISA DE CONCR.ARMADO,DIAM.EXT.1,80M, BASE ENTRE 4,50 E 7,50M DE PROF.,EM MAT.DE 3ªCAT.</v>
          </cell>
          <cell r="C3360" t="str">
            <v>M</v>
          </cell>
          <cell r="D3360">
            <v>283.49</v>
          </cell>
        </row>
        <row r="3361">
          <cell r="A3361" t="str">
            <v>10.008.048-0</v>
          </cell>
          <cell r="B3361" t="str">
            <v>ESCAVACAO DE FUSTE DE TUBULAO C/CAMISA DE CONCR. ARMADO, DIAM. EXT. 2,00M, BASE ATE 4,50M DE PROF., EM MAT. DE 3ªCAT.</v>
          </cell>
          <cell r="C3361" t="str">
            <v>M</v>
          </cell>
          <cell r="D3361">
            <v>176.74</v>
          </cell>
        </row>
        <row r="3362">
          <cell r="A3362" t="str">
            <v>10.008.049-0</v>
          </cell>
          <cell r="B3362" t="str">
            <v>ESCAVACAO DE FUSTE DE TUBULAO C/CAMISA DE CONCR.ARMADO,DIAM.EXT.2,00M, BASE ENTRE 4,50 E 7,50M DE PROF.,EM MAT.DE 3ªCAT.</v>
          </cell>
          <cell r="C3362" t="str">
            <v>M</v>
          </cell>
          <cell r="D3362">
            <v>349.83</v>
          </cell>
        </row>
        <row r="3363">
          <cell r="A3363" t="str">
            <v>10.008.050-1</v>
          </cell>
          <cell r="B3363" t="str">
            <v>ESCAVACAO DE BASE ALARGADA DE TUBULAO EM MAT. DE 1ªCAT., PLANO INFERIOR ATE 4,50M DA COTA DE ARRASAMENTO</v>
          </cell>
          <cell r="C3363" t="str">
            <v>M3</v>
          </cell>
          <cell r="D3363">
            <v>36.11</v>
          </cell>
        </row>
        <row r="3364">
          <cell r="A3364" t="str">
            <v>10.008.051-1</v>
          </cell>
          <cell r="B3364" t="str">
            <v>ESCAVACAO DE BASE ALARGADA DE TUBULAO EM MAT. DE 1ªCAT., PLANO INFERIOR ENTRE 4,50 E 7,50M DA COTA DE ARRASAMENTO</v>
          </cell>
          <cell r="C3364" t="str">
            <v>M3</v>
          </cell>
          <cell r="D3364">
            <v>12.43</v>
          </cell>
        </row>
        <row r="3365">
          <cell r="A3365" t="str">
            <v>10.008.060-0</v>
          </cell>
          <cell r="B3365" t="str">
            <v>ESCAVACAO DE BASE ALARGADA DE TUBULAO EM MAT. DE 2ªCAT., PLANO INFERIOR ATE 4,50M DA COTA DE ARRASAMENTO</v>
          </cell>
          <cell r="C3365" t="str">
            <v>M3</v>
          </cell>
          <cell r="D3365">
            <v>50.56</v>
          </cell>
        </row>
        <row r="3366">
          <cell r="A3366" t="str">
            <v>10.008.061-0</v>
          </cell>
          <cell r="B3366" t="str">
            <v>ESCAVACAO DE BASE ALARGADA DE TUBULAO EM MAT. DE 2ªCAT., PLANO INFERIOR ENTRE 4,50 E 7,50 DA COTA DE ARRASAMENTO</v>
          </cell>
          <cell r="C3366" t="str">
            <v>M3</v>
          </cell>
          <cell r="D3366">
            <v>22.62</v>
          </cell>
        </row>
        <row r="3367">
          <cell r="A3367" t="str">
            <v>10.008.070-0</v>
          </cell>
          <cell r="B3367" t="str">
            <v>ESCAVACAO DE BASE ALARGADA DE TUBULAO EM MAT. DE 3ªCAT., PLANO INFERIOR ATE 4,50M DA COTA DE ARRASAMENTO</v>
          </cell>
          <cell r="C3367" t="str">
            <v>M3</v>
          </cell>
          <cell r="D3367">
            <v>55.97</v>
          </cell>
        </row>
        <row r="3368">
          <cell r="A3368" t="str">
            <v>10.008.071-0</v>
          </cell>
          <cell r="B3368" t="str">
            <v>ESCAVACAO DE BASE ALARGADA DE TUBULAO EM MAT. DE 3ªCAT., PLANO INFERIOR ENTRE 4,50 E 7,50M DA COTA DE ARRASAMENTO</v>
          </cell>
          <cell r="C3368" t="str">
            <v>M3</v>
          </cell>
          <cell r="D3368">
            <v>25.04</v>
          </cell>
        </row>
        <row r="3369">
          <cell r="A3369" t="str">
            <v>10.008.999-0</v>
          </cell>
          <cell r="B3369" t="str">
            <v>FAMILIA 10.008TUBULACAO A CEU ABERTO</v>
          </cell>
          <cell r="C3369">
            <v>0</v>
          </cell>
          <cell r="D3369">
            <v>2382</v>
          </cell>
        </row>
        <row r="3370">
          <cell r="A3370" t="str">
            <v>10.009.015-1</v>
          </cell>
          <cell r="B3370" t="str">
            <v>MATERIAIS P/FUSTE DE TUBULAO C/CAMISA DE CONCR. ARMADO, C/DIAM. DE 1,00M</v>
          </cell>
          <cell r="C3370" t="str">
            <v>M</v>
          </cell>
          <cell r="D3370">
            <v>613.85</v>
          </cell>
        </row>
        <row r="3371">
          <cell r="A3371" t="str">
            <v>10.009.016-0</v>
          </cell>
          <cell r="B3371" t="str">
            <v>MATERIAIS P/FUSTE DE TUBULAO C/CAMISA DE CONCR. ARMADO, C/DIAM. DE 1,20M</v>
          </cell>
          <cell r="C3371" t="str">
            <v>M</v>
          </cell>
          <cell r="D3371">
            <v>736.62</v>
          </cell>
        </row>
        <row r="3372">
          <cell r="A3372" t="str">
            <v>10.009.017-0</v>
          </cell>
          <cell r="B3372" t="str">
            <v>MATERIAIS P/FUSTE DE TUBULAO C/CAMISA DE CONCR. ARMADO, C/DIAM. DE 1,40M</v>
          </cell>
          <cell r="C3372" t="str">
            <v>M</v>
          </cell>
          <cell r="D3372">
            <v>859.39</v>
          </cell>
        </row>
        <row r="3373">
          <cell r="A3373" t="str">
            <v>10.009.018-0</v>
          </cell>
          <cell r="B3373" t="str">
            <v>MATERIAIS P/FUSTE DE TUBULAO C/CAMISA DE CONCR. ARMADO, C/DIAM. DE 1,50M</v>
          </cell>
          <cell r="C3373" t="str">
            <v>M</v>
          </cell>
          <cell r="D3373">
            <v>920.78</v>
          </cell>
        </row>
        <row r="3374">
          <cell r="A3374" t="str">
            <v>10.009.019-0</v>
          </cell>
          <cell r="B3374" t="str">
            <v>MATERIAIS P/FUSTE DE TUBULAO C/CAMISA DE CONCR. ARMADO, C/DIAM. DE 1,60M</v>
          </cell>
          <cell r="C3374" t="str">
            <v>M</v>
          </cell>
          <cell r="D3374">
            <v>982.16</v>
          </cell>
        </row>
        <row r="3375">
          <cell r="A3375" t="str">
            <v>10.009.020-0</v>
          </cell>
          <cell r="B3375" t="str">
            <v>MATERIAIS P/FUSTE DE TUBULAO C/CAMISA DE CONCR. ARMADO, C/DIAM. DE 1,80M</v>
          </cell>
          <cell r="C3375" t="str">
            <v>M</v>
          </cell>
          <cell r="D3375">
            <v>1104.94</v>
          </cell>
        </row>
        <row r="3376">
          <cell r="A3376" t="str">
            <v>10.009.021-0</v>
          </cell>
          <cell r="B3376" t="str">
            <v>MATERIAIS P/FUSTE DE TUBULAO C/CAMISA DE CONCR. ARMADO, C/DIAM. DE 2,00M</v>
          </cell>
          <cell r="C3376" t="str">
            <v>M</v>
          </cell>
          <cell r="D3376">
            <v>1227.71</v>
          </cell>
        </row>
        <row r="3377">
          <cell r="A3377" t="str">
            <v>10.009.022-0</v>
          </cell>
          <cell r="B3377" t="str">
            <v>MATERIAIS P/FUSTE DE TUBULAO C/CAMISA DE CONCR. ARMADO, C/DIAM. DE 2,20M</v>
          </cell>
          <cell r="C3377" t="str">
            <v>M</v>
          </cell>
          <cell r="D3377">
            <v>1350.48</v>
          </cell>
        </row>
        <row r="3378">
          <cell r="A3378" t="str">
            <v>10.009.023-0</v>
          </cell>
          <cell r="B3378" t="str">
            <v>MATERIAIS P/BASE ALARGADA DE TUBULAO C/CAMISA DE CONCR. ARMADO</v>
          </cell>
          <cell r="C3378" t="str">
            <v>M3</v>
          </cell>
          <cell r="D3378">
            <v>409.78</v>
          </cell>
        </row>
        <row r="3379">
          <cell r="A3379" t="str">
            <v>10.009.999-0</v>
          </cell>
          <cell r="B3379" t="str">
            <v>FAMILIA 10.009MATERIAL PARA TUBULACAO CONC.ARMADO</v>
          </cell>
          <cell r="C3379">
            <v>0</v>
          </cell>
          <cell r="D3379">
            <v>2031</v>
          </cell>
        </row>
        <row r="3380">
          <cell r="A3380" t="str">
            <v>10.010.001-1</v>
          </cell>
          <cell r="B3380" t="str">
            <v>EMENDA DE PERFIL DE ACO "H", DE 6", 1ª ALMA, P/ESTACA, C/ 1CORTE E SOLDAGEM, EM BARRAS CHATAS DE 5/16" DE ESP.</v>
          </cell>
          <cell r="C3380" t="str">
            <v>UN</v>
          </cell>
          <cell r="D3380">
            <v>75.3</v>
          </cell>
        </row>
        <row r="3381">
          <cell r="A3381" t="str">
            <v>10.010.002-0</v>
          </cell>
          <cell r="B3381" t="str">
            <v>EMENDA DE PERFIL DE ACO "I", DE 8", 1ª E 2ª ALMAS, P/ESTACA,C/ 1 CORTE E SOLDAGEM, EM BARRAS CHATAS DE 5/16" DE ESP.</v>
          </cell>
          <cell r="C3381" t="str">
            <v>UN</v>
          </cell>
          <cell r="D3381">
            <v>72.069999999999993</v>
          </cell>
        </row>
        <row r="3382">
          <cell r="A3382" t="str">
            <v>10.010.003-1</v>
          </cell>
          <cell r="B3382" t="str">
            <v>EMENDA DE PERFIL DE ACO "I", DE 10", 1ª E 2ª ALMAS, P/ESTACA, C/ 1 CORTE E SOLDAGEM, EM BARRAS CHATAS DE 5/16" DE ESP.</v>
          </cell>
          <cell r="C3382" t="str">
            <v>UN</v>
          </cell>
          <cell r="D3382">
            <v>81.709999999999994</v>
          </cell>
        </row>
        <row r="3383">
          <cell r="A3383" t="str">
            <v>10.010.004-1</v>
          </cell>
          <cell r="B3383" t="str">
            <v>EMENDA DE PERFIL DE ACO "I", DE 12", 1ª E 2ª ALMAS, P/ESTACA, C/ 1 CORTE E SOLDAGEM, EM BARRAS CHATAS DE 3/8" DE ESP.</v>
          </cell>
          <cell r="C3383" t="str">
            <v>UN</v>
          </cell>
          <cell r="D3383">
            <v>160.16999999999999</v>
          </cell>
        </row>
        <row r="3384">
          <cell r="A3384" t="str">
            <v>10.010.005-1</v>
          </cell>
          <cell r="B3384" t="str">
            <v>EMENDA DE PERFIL DE ACO "I", DE 15", 1ª E 2ª ALMAS, P/ESTACA, C/ 1 CORTE E SOLDAGEM, EM BARRAS CHATAS DE 3/8" DE ESP.</v>
          </cell>
          <cell r="C3384" t="str">
            <v>UN</v>
          </cell>
          <cell r="D3384">
            <v>180.91</v>
          </cell>
        </row>
        <row r="3385">
          <cell r="A3385" t="str">
            <v>10.010.010-0</v>
          </cell>
          <cell r="B3385" t="str">
            <v>EMENDA DE PERFIL DE ACO "I", DE 10" DUPLO, 1ª E 2ª ALMAS,P/ESTACA,C/ 1 CORTE E SOLDAGEM,EM BARRAS CHATAS DE 3/8" DE ESP.</v>
          </cell>
          <cell r="C3385" t="str">
            <v>UN</v>
          </cell>
          <cell r="D3385">
            <v>214.22</v>
          </cell>
        </row>
        <row r="3386">
          <cell r="A3386" t="str">
            <v>10.010.012-0</v>
          </cell>
          <cell r="B3386" t="str">
            <v>EMENDA DE PERFIL DE ACO "I", DE 12" DUPLO, 1ª E 2ª ALMAS,P/ESTACA,C/ 1 CORTE E SOLDAGEM,EM BARRAS CHATAS DE 1/2" DE ESP.</v>
          </cell>
          <cell r="C3386" t="str">
            <v>UN</v>
          </cell>
          <cell r="D3386">
            <v>412.81</v>
          </cell>
        </row>
        <row r="3387">
          <cell r="A3387" t="str">
            <v>10.010.020-0</v>
          </cell>
          <cell r="B3387" t="str">
            <v>EMENDA DE TOPO EM ESTACA TRILHO TR-25 SIMPLES</v>
          </cell>
          <cell r="C3387" t="str">
            <v>UN</v>
          </cell>
          <cell r="D3387">
            <v>48.48</v>
          </cell>
        </row>
        <row r="3388">
          <cell r="A3388" t="str">
            <v>10.010.025-0</v>
          </cell>
          <cell r="B3388" t="str">
            <v>EMENDA DE TOPO EM ESTACA DE TRILHO TR-25 DUPLO</v>
          </cell>
          <cell r="C3388" t="str">
            <v>UN</v>
          </cell>
          <cell r="D3388">
            <v>85.84</v>
          </cell>
        </row>
        <row r="3389">
          <cell r="A3389" t="str">
            <v>10.010.030-0</v>
          </cell>
          <cell r="B3389" t="str">
            <v>EMENDA DE TOPO EM ESTACA DE TRILHO TR-25 TRIPLO</v>
          </cell>
          <cell r="C3389" t="str">
            <v>UN</v>
          </cell>
          <cell r="D3389">
            <v>116.34</v>
          </cell>
        </row>
        <row r="3390">
          <cell r="A3390" t="str">
            <v>10.010.035-0</v>
          </cell>
          <cell r="B3390" t="str">
            <v>EMENDA DE TOPO EM ESTACA DE TRILHO TR-32 SIMPLES</v>
          </cell>
          <cell r="C3390" t="str">
            <v>UN</v>
          </cell>
          <cell r="D3390">
            <v>50.18</v>
          </cell>
        </row>
        <row r="3391">
          <cell r="A3391" t="str">
            <v>10.010.040-0</v>
          </cell>
          <cell r="B3391" t="str">
            <v>EMENDA DE TOPO EM ESTACA DE TRILHO TR-32 DUPLO</v>
          </cell>
          <cell r="C3391" t="str">
            <v>UN</v>
          </cell>
          <cell r="D3391">
            <v>88.5</v>
          </cell>
        </row>
        <row r="3392">
          <cell r="A3392" t="str">
            <v>10.010.045-0</v>
          </cell>
          <cell r="B3392" t="str">
            <v>EMENDA DE TOPO EM ESTACA DE TRILHO TR-32 TRIPLO</v>
          </cell>
          <cell r="C3392" t="str">
            <v>UN</v>
          </cell>
          <cell r="D3392">
            <v>120.31</v>
          </cell>
        </row>
        <row r="3393">
          <cell r="A3393" t="str">
            <v>10.010.050-0</v>
          </cell>
          <cell r="B3393" t="str">
            <v>EMENDA DE TOPO EM ESTACA DE TRILHO TR-37 SIMPLES</v>
          </cell>
          <cell r="C3393" t="str">
            <v>UN</v>
          </cell>
          <cell r="D3393">
            <v>52.56</v>
          </cell>
        </row>
        <row r="3394">
          <cell r="A3394" t="str">
            <v>10.010.055-0</v>
          </cell>
          <cell r="B3394" t="str">
            <v>EMENDA DE TOPO EM ESTACA DE TRILHO TR-37 DUPLO</v>
          </cell>
          <cell r="C3394" t="str">
            <v>UN</v>
          </cell>
          <cell r="D3394">
            <v>90.01</v>
          </cell>
        </row>
        <row r="3395">
          <cell r="A3395" t="str">
            <v>10.010.060-0</v>
          </cell>
          <cell r="B3395" t="str">
            <v>EMENDA DE TOPO EM ESTACA DE TRILHO TR-37 TRIPLO</v>
          </cell>
          <cell r="C3395" t="str">
            <v>UN</v>
          </cell>
          <cell r="D3395">
            <v>122.61</v>
          </cell>
        </row>
        <row r="3396">
          <cell r="A3396" t="str">
            <v>10.010.065-0</v>
          </cell>
          <cell r="B3396" t="str">
            <v>EMENDA DE TOPO EM ESTACA DE TRILHO TR-45 SIMPLES</v>
          </cell>
          <cell r="C3396" t="str">
            <v>UN</v>
          </cell>
          <cell r="D3396">
            <v>76.64</v>
          </cell>
        </row>
        <row r="3397">
          <cell r="A3397" t="str">
            <v>10.010.070-0</v>
          </cell>
          <cell r="B3397" t="str">
            <v>EMENDA DE TOPO DE ESTACA DE TRILHO TR-45 DUPLO</v>
          </cell>
          <cell r="C3397" t="str">
            <v>UN</v>
          </cell>
          <cell r="D3397">
            <v>134.9</v>
          </cell>
        </row>
        <row r="3398">
          <cell r="A3398" t="str">
            <v>10.010.075-0</v>
          </cell>
          <cell r="B3398" t="str">
            <v>EMENDA DE TOPO EM ESTACA DE TRILHO TR-45 TRIPLO</v>
          </cell>
          <cell r="C3398" t="str">
            <v>UN</v>
          </cell>
          <cell r="D3398">
            <v>181.67</v>
          </cell>
        </row>
        <row r="3399">
          <cell r="A3399" t="str">
            <v>10.010.080-0</v>
          </cell>
          <cell r="B3399" t="str">
            <v>EMENDA DE TOPO EM ESTACA DE TRILHO TR-50 SIMPLES</v>
          </cell>
          <cell r="C3399" t="str">
            <v>UN</v>
          </cell>
          <cell r="D3399">
            <v>80.599999999999994</v>
          </cell>
        </row>
        <row r="3400">
          <cell r="A3400" t="str">
            <v>10.010.085-0</v>
          </cell>
          <cell r="B3400" t="str">
            <v>EMENDA DE TOPO EM ESTACA DE TRILHO TR-50 DUPLO</v>
          </cell>
          <cell r="C3400" t="str">
            <v>UN</v>
          </cell>
          <cell r="D3400">
            <v>139.85</v>
          </cell>
        </row>
        <row r="3401">
          <cell r="A3401" t="str">
            <v>10.010.090-0</v>
          </cell>
          <cell r="B3401" t="str">
            <v>EMENDA DE TOPO EM ESTACA DE TRILHO TR-50 TRIPLO</v>
          </cell>
          <cell r="C3401" t="str">
            <v>UN</v>
          </cell>
          <cell r="D3401">
            <v>188.7</v>
          </cell>
        </row>
        <row r="3402">
          <cell r="A3402" t="str">
            <v>10.010.095-0</v>
          </cell>
          <cell r="B3402" t="str">
            <v>EMENDA DE TOPO EM ESTACA DE TRILHO TR-57 SIMPLES</v>
          </cell>
          <cell r="C3402" t="str">
            <v>UN</v>
          </cell>
          <cell r="D3402">
            <v>83.69</v>
          </cell>
        </row>
        <row r="3403">
          <cell r="A3403" t="str">
            <v>10.010.100-0</v>
          </cell>
          <cell r="B3403" t="str">
            <v>EMENDA DE TOPO EM ESTACA DE TRILHO TR-57 DUPLO</v>
          </cell>
          <cell r="C3403" t="str">
            <v>UN</v>
          </cell>
          <cell r="D3403">
            <v>146.05000000000001</v>
          </cell>
        </row>
        <row r="3404">
          <cell r="A3404" t="str">
            <v>10.010.105-0</v>
          </cell>
          <cell r="B3404" t="str">
            <v>EMENDA DE TOPO EM ESTACA DE TRILHO TR-57 TRIPLO</v>
          </cell>
          <cell r="C3404" t="str">
            <v>UN</v>
          </cell>
          <cell r="D3404">
            <v>201.85</v>
          </cell>
        </row>
        <row r="3405">
          <cell r="A3405" t="str">
            <v>10.010.999-0</v>
          </cell>
          <cell r="B3405" t="str">
            <v>FAMILIA 10.010EMENDAS PARA ESTACAS</v>
          </cell>
          <cell r="C3405">
            <v>0</v>
          </cell>
          <cell r="D3405">
            <v>2137</v>
          </cell>
        </row>
        <row r="3406">
          <cell r="A3406" t="str">
            <v>10.011.006-1</v>
          </cell>
          <cell r="B3406" t="str">
            <v>PLACA DE ACO CONTRA A PUNCAO, C/ESP. DE 1/2" SOLDADA SOBRE CABECA DE ESTACA MET. DE PERFIL SIMPLES DE 10"</v>
          </cell>
          <cell r="C3406" t="str">
            <v>UN</v>
          </cell>
          <cell r="D3406">
            <v>27.25</v>
          </cell>
        </row>
        <row r="3407">
          <cell r="A3407" t="str">
            <v>10.011.007-0</v>
          </cell>
          <cell r="B3407" t="str">
            <v>PLACA DE ACO CONTRA A PUNCAO, C/ESP. DE 1/2" SOLDADA SOBRE CABECA DE ESTACA MET. DE PERFIL SIMPLES DE 12"</v>
          </cell>
          <cell r="C3407" t="str">
            <v>UN</v>
          </cell>
          <cell r="D3407">
            <v>36.79</v>
          </cell>
        </row>
        <row r="3408">
          <cell r="A3408" t="str">
            <v>10.011.008-0</v>
          </cell>
          <cell r="B3408" t="str">
            <v>PLACA DE ACO CONTRA A PUNCAO, C/ESP. DE 1/2" SOLDADA SOBRE CABECA DE ESTACA MET. DE PERFIL SIMPLES DE 15"</v>
          </cell>
          <cell r="C3408" t="str">
            <v>UN</v>
          </cell>
          <cell r="D3408">
            <v>43.6</v>
          </cell>
        </row>
        <row r="3409">
          <cell r="A3409" t="str">
            <v>10.011.009-1</v>
          </cell>
          <cell r="B3409" t="str">
            <v>PLACA DE ACO CONTRA A PUNCAO, C/ESP. DE 1/2" SOLDADA SOBRE CABECA DE ESTACA MET. DE PERFIL DUPLO DE 10"</v>
          </cell>
          <cell r="C3409" t="str">
            <v>UN</v>
          </cell>
          <cell r="D3409">
            <v>46.33</v>
          </cell>
        </row>
        <row r="3410">
          <cell r="A3410" t="str">
            <v>10.011.010-0</v>
          </cell>
          <cell r="B3410" t="str">
            <v>PLACA DE ACO CONTRA A PUNCAO, C/ESP. DE 1/2" SOLDADA SOBRE CABECA DE ESTACA MET. DE PERFIL DUPLO DE 12"</v>
          </cell>
          <cell r="C3410" t="str">
            <v>UN</v>
          </cell>
          <cell r="D3410">
            <v>62.54</v>
          </cell>
        </row>
        <row r="3411">
          <cell r="A3411" t="str">
            <v>10.011.011-0</v>
          </cell>
          <cell r="B3411" t="str">
            <v>PLACA DE ACO CONTRA A PUNCAO, C/ESP. DE 1/2" SOLDADA SOBRE CABECA DE ESTACA MET. DE PERFIL DUPLO DE 15"</v>
          </cell>
          <cell r="C3411" t="str">
            <v>UN</v>
          </cell>
          <cell r="D3411">
            <v>74.13</v>
          </cell>
        </row>
        <row r="3412">
          <cell r="A3412" t="str">
            <v>10.011.999-0</v>
          </cell>
          <cell r="B3412" t="str">
            <v>FAMILIA 10.011PLACA DE ACO CONTRA PUNCAO</v>
          </cell>
          <cell r="C3412">
            <v>0</v>
          </cell>
          <cell r="D3412">
            <v>1934</v>
          </cell>
        </row>
        <row r="3413">
          <cell r="A3413" t="str">
            <v>10.012.001-0</v>
          </cell>
          <cell r="B3413" t="str">
            <v>ARRASAMENTO DE ESTACA DE CONCR. P/CARGA DE TRAB. DE COMPR. AXIAL ATE 600KN</v>
          </cell>
          <cell r="C3413" t="str">
            <v>UN</v>
          </cell>
          <cell r="D3413">
            <v>44.62</v>
          </cell>
        </row>
        <row r="3414">
          <cell r="A3414" t="str">
            <v>10.012.005-0</v>
          </cell>
          <cell r="B3414" t="str">
            <v>ARRASAMENTO DE ESTACA DE CONCR. P/CARGA DE TRAB. DE COMPR. AXIAL DE 600 A 950KN</v>
          </cell>
          <cell r="C3414" t="str">
            <v>UN</v>
          </cell>
          <cell r="D3414">
            <v>55.51</v>
          </cell>
        </row>
        <row r="3415">
          <cell r="A3415" t="str">
            <v>10.012.010-0</v>
          </cell>
          <cell r="B3415" t="str">
            <v>ARRASAMENTO DE ESTACA DE CONCR. P/CARGA DE TRAB. DE COMPR. AXIAL DE 950 A 1300KN</v>
          </cell>
          <cell r="C3415" t="str">
            <v>UN</v>
          </cell>
          <cell r="D3415">
            <v>91.79</v>
          </cell>
        </row>
        <row r="3416">
          <cell r="A3416" t="str">
            <v>10.012.015-0</v>
          </cell>
          <cell r="B3416" t="str">
            <v>ARRASAMENTO DE ESTACA DE CONCR. P/CARGA DE TRAB. DE COMPR. AXIAL DE 1300 A 1700KN</v>
          </cell>
          <cell r="C3416" t="str">
            <v>UN</v>
          </cell>
          <cell r="D3416">
            <v>106.31</v>
          </cell>
        </row>
        <row r="3417">
          <cell r="A3417" t="str">
            <v>10.012.050-0</v>
          </cell>
          <cell r="B3417" t="str">
            <v>ARRASAMENTO DE TUBULAO DE CONCR. C/DIAM. DE 80CM</v>
          </cell>
          <cell r="C3417" t="str">
            <v>UN</v>
          </cell>
          <cell r="D3417">
            <v>122.12</v>
          </cell>
        </row>
        <row r="3418">
          <cell r="A3418" t="str">
            <v>10.012.055-1</v>
          </cell>
          <cell r="B3418" t="str">
            <v>ARRASAMENTO DE TUBULAO DE CONCR. C/DIAM. DE 1,00 A 1,20M</v>
          </cell>
          <cell r="C3418" t="str">
            <v>UN</v>
          </cell>
          <cell r="D3418">
            <v>183.18</v>
          </cell>
        </row>
        <row r="3419">
          <cell r="A3419" t="str">
            <v>10.012.060-0</v>
          </cell>
          <cell r="B3419" t="str">
            <v>ARRASAMENTO DE TUBULAO DE CONCR. C/DIAM. DE 1,25 A 1,40M</v>
          </cell>
          <cell r="C3419" t="str">
            <v>UN</v>
          </cell>
          <cell r="D3419">
            <v>211.64</v>
          </cell>
        </row>
        <row r="3420">
          <cell r="A3420" t="str">
            <v>10.012.065-0</v>
          </cell>
          <cell r="B3420" t="str">
            <v>ARRASAMENTO DE TUBULAO DE CONCR. C/DIAM. DE 1,45 A 1,60M</v>
          </cell>
          <cell r="C3420" t="str">
            <v>UN</v>
          </cell>
          <cell r="D3420">
            <v>244.24</v>
          </cell>
        </row>
        <row r="3421">
          <cell r="A3421" t="str">
            <v>10.012.070-0</v>
          </cell>
          <cell r="B3421" t="str">
            <v>ARRASAMENTO DE TUBULAO DE CONCR. C/DIAM. DE 1,65 A 2,00M</v>
          </cell>
          <cell r="C3421" t="str">
            <v>UN</v>
          </cell>
          <cell r="D3421">
            <v>305.3</v>
          </cell>
        </row>
        <row r="3422">
          <cell r="A3422" t="str">
            <v>10.012.080-0</v>
          </cell>
          <cell r="B3422" t="str">
            <v>ARRASAMENTO DE TUBULAO DE CONCR. C/DIAM. DE 2,10 A 2,50M</v>
          </cell>
          <cell r="C3422" t="str">
            <v>UN</v>
          </cell>
          <cell r="D3422">
            <v>378.57</v>
          </cell>
        </row>
        <row r="3423">
          <cell r="A3423" t="str">
            <v>10.012.999-0</v>
          </cell>
          <cell r="B3423" t="str">
            <v>FAMILIA 10.012ARRASAMENTO ESTACA DE CONC.</v>
          </cell>
          <cell r="C3423">
            <v>0</v>
          </cell>
          <cell r="D3423">
            <v>2045</v>
          </cell>
        </row>
        <row r="3424">
          <cell r="A3424" t="str">
            <v>10.013.001-0</v>
          </cell>
          <cell r="B3424" t="str">
            <v>RETIRADA DE ESTACA EM PERFIL DE ACO ALT. ATE 15" E COMPR. ATE 12,00M, EM TER. DE FRACA RESISTENCIA A PENETRACAO</v>
          </cell>
          <cell r="C3424" t="str">
            <v>M</v>
          </cell>
          <cell r="D3424">
            <v>7.33</v>
          </cell>
        </row>
        <row r="3425">
          <cell r="A3425" t="str">
            <v>10.013.002-0</v>
          </cell>
          <cell r="B3425" t="str">
            <v>RETIRADA DE ESTACA EM PERFIL DE ACO ALT. ATE 15" E COMPR. ATE 12,00M, EM TER. DE MEDIA RESISTENCIA A PENETRACAO</v>
          </cell>
          <cell r="C3425" t="str">
            <v>M</v>
          </cell>
          <cell r="D3425">
            <v>9.3000000000000007</v>
          </cell>
        </row>
        <row r="3426">
          <cell r="A3426" t="str">
            <v>10.013.003-0</v>
          </cell>
          <cell r="B3426" t="str">
            <v>RETIRADA DE ESTACA EM PERFIL DE ACO ALT. ATE 15" E COMPR. ATE 12,00M, EM TER. DE FORTE RESISTENCIA A PENETRACAO</v>
          </cell>
          <cell r="C3426" t="str">
            <v>M</v>
          </cell>
          <cell r="D3426">
            <v>17.27</v>
          </cell>
        </row>
        <row r="3427">
          <cell r="A3427" t="str">
            <v>10.013.005-0</v>
          </cell>
          <cell r="B3427" t="str">
            <v>ARRANCAMENTO DE ESTACA DE EUCALIPTO, DIAM. DE 25CM, EM TER.DE FRACA RESISTENCIA A PENETRACAO</v>
          </cell>
          <cell r="C3427" t="str">
            <v>M</v>
          </cell>
          <cell r="D3427">
            <v>7.82</v>
          </cell>
        </row>
        <row r="3428">
          <cell r="A3428" t="str">
            <v>10.013.006-0</v>
          </cell>
          <cell r="B3428" t="str">
            <v>ARRANCAMENTO DE ESTACA DE EUCALIPTO, DIAM. DE 25CM, EM TER.DE MEDIA RESISTENCIA A PENETRACAO</v>
          </cell>
          <cell r="C3428" t="str">
            <v>M</v>
          </cell>
          <cell r="D3428">
            <v>10.42</v>
          </cell>
        </row>
        <row r="3429">
          <cell r="A3429" t="str">
            <v>10.013.999-0</v>
          </cell>
          <cell r="B3429" t="str">
            <v>FAMILIA 10.013RETIRADA DE ESTACA DE ACO E EUCALIPTO</v>
          </cell>
          <cell r="C3429">
            <v>0</v>
          </cell>
          <cell r="D3429">
            <v>1887</v>
          </cell>
        </row>
        <row r="3430">
          <cell r="A3430" t="str">
            <v>10.014.001-0</v>
          </cell>
          <cell r="B3430" t="str">
            <v>PERFIL SIMPLES "I" OU "H" ATE 8", INCL. PERDAS</v>
          </cell>
          <cell r="C3430" t="str">
            <v>KG</v>
          </cell>
          <cell r="D3430">
            <v>2.23</v>
          </cell>
        </row>
        <row r="3431">
          <cell r="A3431" t="str">
            <v>10.014.005-0</v>
          </cell>
          <cell r="B3431" t="str">
            <v>PERFIL SIMPLES "I" OU "H" SENDO ACIMA DE 8" ATE 12", INCL. PERDAS</v>
          </cell>
          <cell r="C3431" t="str">
            <v>KG</v>
          </cell>
          <cell r="D3431">
            <v>2.14</v>
          </cell>
        </row>
        <row r="3432">
          <cell r="A3432" t="str">
            <v>10.014.010-0</v>
          </cell>
          <cell r="B3432" t="str">
            <v>PERFIL DUPLO "I" OU "H" ATE 8", INCL. EMENDA LONGITUDINAL</v>
          </cell>
          <cell r="C3432" t="str">
            <v>KG</v>
          </cell>
          <cell r="D3432">
            <v>5.88</v>
          </cell>
        </row>
        <row r="3433">
          <cell r="A3433" t="str">
            <v>10.014.015-0</v>
          </cell>
          <cell r="B3433" t="str">
            <v>PERFIL DUPLO "I" OU "H", SENDO ACIMA DE 8" ATE 12", INCL. EMENDA LONGITUDINAL</v>
          </cell>
          <cell r="C3433" t="str">
            <v>KG</v>
          </cell>
          <cell r="D3433">
            <v>5.08</v>
          </cell>
        </row>
        <row r="3434">
          <cell r="A3434" t="str">
            <v>10.014.999-0</v>
          </cell>
          <cell r="B3434" t="str">
            <v>FAMILIA 10.014</v>
          </cell>
          <cell r="C3434" t="str">
            <v>0</v>
          </cell>
          <cell r="D3434">
            <v>2185</v>
          </cell>
        </row>
        <row r="3435">
          <cell r="A3435" t="str">
            <v>10.015.001-0</v>
          </cell>
          <cell r="B3435" t="str">
            <v>TRILHO SEMI-NOVO SIMPLES</v>
          </cell>
          <cell r="C3435" t="str">
            <v>KG</v>
          </cell>
          <cell r="D3435">
            <v>0.84</v>
          </cell>
        </row>
        <row r="3436">
          <cell r="A3436" t="str">
            <v>10.015.005-0</v>
          </cell>
          <cell r="B3436" t="str">
            <v>TRILHO SEMI-NOVO DUPLO</v>
          </cell>
          <cell r="C3436" t="str">
            <v>KG</v>
          </cell>
          <cell r="D3436">
            <v>2.65</v>
          </cell>
        </row>
        <row r="3437">
          <cell r="A3437" t="str">
            <v>10.015.010-0</v>
          </cell>
          <cell r="B3437" t="str">
            <v>TRILHO SEMI-NOVO TRIPLO</v>
          </cell>
          <cell r="C3437" t="str">
            <v>KG</v>
          </cell>
          <cell r="D3437">
            <v>3.75</v>
          </cell>
        </row>
        <row r="3438">
          <cell r="A3438" t="str">
            <v>10.015.015-0</v>
          </cell>
          <cell r="B3438" t="str">
            <v>TRILHO SEMI-NOVO QUADRUPLO</v>
          </cell>
          <cell r="C3438" t="str">
            <v>KG</v>
          </cell>
          <cell r="D3438">
            <v>4.88</v>
          </cell>
        </row>
        <row r="3439">
          <cell r="A3439" t="str">
            <v>10.015.999-0</v>
          </cell>
          <cell r="B3439" t="str">
            <v>FAMILIA 10.015</v>
          </cell>
          <cell r="C3439" t="str">
            <v>0</v>
          </cell>
          <cell r="D3439">
            <v>1845</v>
          </cell>
        </row>
        <row r="3440">
          <cell r="A3440" t="str">
            <v>10.016.001-0</v>
          </cell>
          <cell r="B3440" t="str">
            <v>ESTRONCA (ESCORA) DE PERFIL DE ACO "I" DE 8" SIMPLES OU DUPLA, TENDO COMPR. DE 4,00 A 9,00M</v>
          </cell>
          <cell r="C3440" t="str">
            <v>UN</v>
          </cell>
          <cell r="D3440">
            <v>128.44999999999999</v>
          </cell>
        </row>
        <row r="3441">
          <cell r="A3441" t="str">
            <v>10.016.999-0</v>
          </cell>
          <cell r="B3441" t="str">
            <v>FAMILIA 10.016ESCORA PERFIL DE ACO</v>
          </cell>
          <cell r="C3441">
            <v>0</v>
          </cell>
          <cell r="D3441">
            <v>1963</v>
          </cell>
        </row>
        <row r="3442">
          <cell r="A3442" t="str">
            <v>10.017.001-0</v>
          </cell>
          <cell r="B3442" t="str">
            <v>CRAVACAO DE PERFIL DE ACO "H" ATE 8", EM TER. DE FRACA RESISTENCIA A PENETRACAO</v>
          </cell>
          <cell r="C3442" t="str">
            <v>M</v>
          </cell>
          <cell r="D3442">
            <v>12.01</v>
          </cell>
        </row>
        <row r="3443">
          <cell r="A3443" t="str">
            <v>10.017.002-0</v>
          </cell>
          <cell r="B3443" t="str">
            <v>CRAVACAO DE PERFIL DE ACO "H" ATE 8", EM TER. DE MEDIA RESISTENCIA A PENETRACAO</v>
          </cell>
          <cell r="C3443" t="str">
            <v>M</v>
          </cell>
          <cell r="D3443">
            <v>15.28</v>
          </cell>
        </row>
        <row r="3444">
          <cell r="A3444" t="str">
            <v>10.017.003-0</v>
          </cell>
          <cell r="B3444" t="str">
            <v>CRAVACAO DE PERFIL DE ACO "H" ATE 8", EM TER. DE FORTE RESISTENCIA A PENETRACAO</v>
          </cell>
          <cell r="C3444" t="str">
            <v>M</v>
          </cell>
          <cell r="D3444">
            <v>23.23</v>
          </cell>
        </row>
        <row r="3445">
          <cell r="A3445" t="str">
            <v>10.017.004-0</v>
          </cell>
          <cell r="B3445" t="str">
            <v>CRAVACAO DE PERFIL DE ACO "I" DE 10" A 12", EM TER. DE FRACARESISTENCIA A PENETRACAO</v>
          </cell>
          <cell r="C3445" t="str">
            <v>M</v>
          </cell>
          <cell r="D3445">
            <v>14.9</v>
          </cell>
        </row>
        <row r="3446">
          <cell r="A3446" t="str">
            <v>10.017.005-0</v>
          </cell>
          <cell r="B3446" t="str">
            <v>CRAVACAO DE PERFIL DE ACO "I" DE 10" A 12", EM TER. DE MEDIARESISTENCIA A PENETRACAO</v>
          </cell>
          <cell r="C3446" t="str">
            <v>M</v>
          </cell>
          <cell r="D3446">
            <v>18.91</v>
          </cell>
        </row>
        <row r="3447">
          <cell r="A3447" t="str">
            <v>10.017.006-0</v>
          </cell>
          <cell r="B3447" t="str">
            <v>CRAVACAO DE PERFIL DE ACO "I" DE 10" A 12", EM TER. DE FORTERESISTENCIA A PENETRACAO</v>
          </cell>
          <cell r="C3447" t="str">
            <v>M</v>
          </cell>
          <cell r="D3447">
            <v>35.1</v>
          </cell>
        </row>
        <row r="3448">
          <cell r="A3448" t="str">
            <v>10.017.007-0</v>
          </cell>
          <cell r="B3448" t="str">
            <v>CRAVACAO DE PERFIL DE ACO "I" DE 15" A 20", EM TER. DE FRACARESISTENCIA A PENETRACAO</v>
          </cell>
          <cell r="C3448" t="str">
            <v>M</v>
          </cell>
          <cell r="D3448">
            <v>21.08</v>
          </cell>
        </row>
        <row r="3449">
          <cell r="A3449" t="str">
            <v>10.017.008-1</v>
          </cell>
          <cell r="B3449" t="str">
            <v>CRAVACAO DE PERFIL DE ACO "I" DE 15" A 20", EM TER. DE MEDIARESISTENCIA A PENETRACAO</v>
          </cell>
          <cell r="C3449" t="str">
            <v>M</v>
          </cell>
          <cell r="D3449">
            <v>26.24</v>
          </cell>
        </row>
        <row r="3450">
          <cell r="A3450" t="str">
            <v>10.017.009-0</v>
          </cell>
          <cell r="B3450" t="str">
            <v>CRAVACAO DE PERFIL DE ACO "I" DE 15" A 20", EM TER. DE FORTERESISTENCIA A PENETRACAO</v>
          </cell>
          <cell r="C3450" t="str">
            <v>M</v>
          </cell>
          <cell r="D3450">
            <v>46.08</v>
          </cell>
        </row>
        <row r="3451">
          <cell r="A3451" t="str">
            <v>10.017.015-0</v>
          </cell>
          <cell r="B3451" t="str">
            <v>CRAVACAO DE PERFIL DE ACO "I" DE 10" DUPLO, EM TER. DE FRACARESISTENCIA A PENETRACAO</v>
          </cell>
          <cell r="C3451" t="str">
            <v>M</v>
          </cell>
          <cell r="D3451">
            <v>17.010000000000002</v>
          </cell>
        </row>
        <row r="3452">
          <cell r="A3452" t="str">
            <v>10.017.016-0</v>
          </cell>
          <cell r="B3452" t="str">
            <v>CRAVACAO DE PERFIL DE ACO "I" DE 10", DUPLO, EM TER. DE MEDIA RESISTENCIA A PENETRACAO</v>
          </cell>
          <cell r="C3452" t="str">
            <v>M</v>
          </cell>
          <cell r="D3452">
            <v>23.5</v>
          </cell>
        </row>
        <row r="3453">
          <cell r="A3453" t="str">
            <v>10.017.017-0</v>
          </cell>
          <cell r="B3453" t="str">
            <v>CRAVACAO DE PERFIL DE ACO "I" DE 10", DUPLO, EM TER. DE FORTE RESISTENCIA A PENETRACAO</v>
          </cell>
          <cell r="C3453" t="str">
            <v>M</v>
          </cell>
          <cell r="D3453">
            <v>48.01</v>
          </cell>
        </row>
        <row r="3454">
          <cell r="A3454" t="str">
            <v>10.017.020-0</v>
          </cell>
          <cell r="B3454" t="str">
            <v>CRAVACAO DE PERFIL DE ACO "I" DE 12", DUPLO, EM TER. DE FRACA RESISTENCIA A PENETRACAO</v>
          </cell>
          <cell r="C3454" t="str">
            <v>M</v>
          </cell>
          <cell r="D3454">
            <v>19.59</v>
          </cell>
        </row>
        <row r="3455">
          <cell r="A3455" t="str">
            <v>10.017.021-0</v>
          </cell>
          <cell r="B3455" t="str">
            <v>CRAVACAO DE PERFIL DE ACO "I" DE 12", DUPLO, EM TER. DE MEDIA RESISTENCIA A PENETRACAO</v>
          </cell>
          <cell r="C3455" t="str">
            <v>M</v>
          </cell>
          <cell r="D3455">
            <v>27.33</v>
          </cell>
        </row>
        <row r="3456">
          <cell r="A3456" t="str">
            <v>10.017.022-0</v>
          </cell>
          <cell r="B3456" t="str">
            <v>CRAVACAO DE PERFIL DE ACO "I" DE 12", DUPLO, EM TER. DE FORTE RESISTENCIA A PENETRACAO</v>
          </cell>
          <cell r="C3456" t="str">
            <v>M</v>
          </cell>
          <cell r="D3456">
            <v>55.92</v>
          </cell>
        </row>
        <row r="3457">
          <cell r="A3457" t="str">
            <v>10.017.999-0</v>
          </cell>
          <cell r="B3457" t="str">
            <v>FAMILIA 10.017CRAVACAO DE PERFIL DE ACO</v>
          </cell>
          <cell r="C3457">
            <v>0</v>
          </cell>
          <cell r="D3457">
            <v>1702</v>
          </cell>
        </row>
        <row r="3458">
          <cell r="A3458" t="str">
            <v>10.028.005-0</v>
          </cell>
          <cell r="B3458" t="str">
            <v>ESTACA DE CONCR. FCK = 15MPA, ARMADA, MOLD. NO TER., C/DIAM.DE 150MM, C/CAPAC. P/ 15T</v>
          </cell>
          <cell r="C3458" t="str">
            <v>M</v>
          </cell>
          <cell r="D3458">
            <v>17.48</v>
          </cell>
        </row>
        <row r="3459">
          <cell r="A3459" t="str">
            <v>10.028.010-0</v>
          </cell>
          <cell r="B3459" t="str">
            <v>ESTACA DE CONCR. FCK = 15MPA, ARMADA, MOLD. NO TER., C/DIAM.DE 200MM, C/CAPAC. P/ 20T</v>
          </cell>
          <cell r="C3459" t="str">
            <v>M</v>
          </cell>
          <cell r="D3459">
            <v>24.21</v>
          </cell>
        </row>
        <row r="3460">
          <cell r="A3460" t="str">
            <v>10.028.015-0</v>
          </cell>
          <cell r="B3460" t="str">
            <v>ESTACA DE CONCR. FCK = 15MPA, ARMADA, MOLD. NO TER., C/DIAM.DE 250MM, C/CAPAC. P/ 25T</v>
          </cell>
          <cell r="C3460" t="str">
            <v>M</v>
          </cell>
          <cell r="D3460">
            <v>31.34</v>
          </cell>
        </row>
        <row r="3461">
          <cell r="A3461" t="str">
            <v>10.028.025-0</v>
          </cell>
          <cell r="B3461" t="str">
            <v>ESTACA DE CONCR. FCK = 15MPA, ARMADA, MOLD.NO TER., UTILIZ.TUBO DE PVC DEFOFO DE 150MM,SERVINDO 10 VEZES,C/CAPAC. P/ 15T</v>
          </cell>
          <cell r="C3461" t="str">
            <v>M</v>
          </cell>
          <cell r="D3461">
            <v>22.36</v>
          </cell>
        </row>
        <row r="3462">
          <cell r="A3462" t="str">
            <v>10.028.030-0</v>
          </cell>
          <cell r="B3462" t="str">
            <v>ESTACA DE CONCR. FCK = 15MPA, ARMADA, MOLD.NO TER., UTILIZ.TUBO DE PVC DEFOFO DE 200MM,SERVINDO 10 VEZES,C/CAPAC. P/ 15T</v>
          </cell>
          <cell r="C3462" t="str">
            <v>M</v>
          </cell>
          <cell r="D3462">
            <v>29.66</v>
          </cell>
        </row>
        <row r="3463">
          <cell r="A3463" t="str">
            <v>10.028.035-0</v>
          </cell>
          <cell r="B3463" t="str">
            <v>ESTACA DE CONCR. FCK = 15MPA, ARMADA, MOLD.NO TER., UTILIZ.TUBO DE PVC DEFOFO DE 250MM,SERVINDO 10 VEZES,C/CAPAC. P/ 15T</v>
          </cell>
          <cell r="C3463" t="str">
            <v>M</v>
          </cell>
          <cell r="D3463">
            <v>39.71</v>
          </cell>
        </row>
        <row r="3464">
          <cell r="A3464" t="str">
            <v>10.028.040-0</v>
          </cell>
          <cell r="B3464" t="str">
            <v>ESTACA DE CONCR. FCK = 15MPA, ARMADA, MOLD. NO TER., UTILIZ.TUBO DE PVC DEFOFO DE 150MM, FORMA PERDIDA, C/CAPAC. P/ 15T</v>
          </cell>
          <cell r="C3464" t="str">
            <v>M</v>
          </cell>
          <cell r="D3464">
            <v>45.33</v>
          </cell>
        </row>
        <row r="3465">
          <cell r="A3465" t="str">
            <v>10.028.045-0</v>
          </cell>
          <cell r="B3465" t="str">
            <v>ESTACA DE CONCR. FCK = 15MPA, ARMADA, MOLD. NO TER., UTILIZ.TUBO DE PVC DEFOFO DE 200MM, FORMA PERDIDA, C/CAPAC. P/ 15T</v>
          </cell>
          <cell r="C3465" t="str">
            <v>M</v>
          </cell>
          <cell r="D3465">
            <v>75.84</v>
          </cell>
        </row>
        <row r="3466">
          <cell r="A3466" t="str">
            <v>10.028.050-0</v>
          </cell>
          <cell r="B3466" t="str">
            <v>ESTACA DE CONCR. FCK = 15MPA, ARMADA, MOLD. NO TER., UTILIZ.TUBO DE PVC DEFOFO DE 250MM, FORMA PERDIDA, C/CAPAC. P/ 15T</v>
          </cell>
          <cell r="C3466" t="str">
            <v>M</v>
          </cell>
          <cell r="D3466">
            <v>106.55</v>
          </cell>
        </row>
        <row r="3467">
          <cell r="A3467" t="str">
            <v>10.028.999-0</v>
          </cell>
          <cell r="B3467" t="str">
            <v>INDICE DA FAMILIA</v>
          </cell>
          <cell r="C3467">
            <v>0</v>
          </cell>
          <cell r="D3467">
            <v>2118</v>
          </cell>
        </row>
        <row r="3468">
          <cell r="A3468" t="str">
            <v>10.055.999-0</v>
          </cell>
          <cell r="B3468" t="str">
            <v>FAMILIA 10.055ESCORAM.DE VALAS CHAPA METALICA</v>
          </cell>
          <cell r="C3468">
            <v>0</v>
          </cell>
          <cell r="D3468">
            <v>1916</v>
          </cell>
        </row>
        <row r="3469">
          <cell r="A3469" t="str">
            <v>10.060.004-0</v>
          </cell>
          <cell r="B3469" t="str">
            <v>CRAVACAO DE ESTACA PRANCHA DE CONCR. PRE-MOLDADO, C/LARG. UTIL DE 30CM E COMPR. ATE 7,00M, EM TER. DE FRACA RESISTENCIA</v>
          </cell>
          <cell r="C3469" t="str">
            <v>M2</v>
          </cell>
          <cell r="D3469">
            <v>33.29</v>
          </cell>
        </row>
        <row r="3470">
          <cell r="A3470" t="str">
            <v>10.060.005-0</v>
          </cell>
          <cell r="B3470" t="str">
            <v>CRAVACAO DE ESTACA PRANCHA DE CONCR. PRE-MOLDADO, C/LARG. UTIL DE 30CM E COMPR. ATE 7,00M, EM TER. DE MEDIA RESISTENCIA</v>
          </cell>
          <cell r="C3470" t="str">
            <v>M2</v>
          </cell>
          <cell r="D3470">
            <v>44.24</v>
          </cell>
        </row>
        <row r="3471">
          <cell r="A3471" t="str">
            <v>10.060.999-0</v>
          </cell>
          <cell r="B3471" t="str">
            <v>FAMILIA 10.060CRAVACAO ESTACA PRANCHA</v>
          </cell>
          <cell r="C3471">
            <v>0</v>
          </cell>
          <cell r="D3471">
            <v>2094</v>
          </cell>
        </row>
        <row r="3472">
          <cell r="A3472" t="str">
            <v>10.065.001-0</v>
          </cell>
          <cell r="B3472" t="str">
            <v>EXECUCAO DE PAREDE DIAFRAGMA C/ 0,40M DE ESP.</v>
          </cell>
          <cell r="C3472" t="str">
            <v>M2</v>
          </cell>
          <cell r="D3472">
            <v>298.98</v>
          </cell>
        </row>
        <row r="3473">
          <cell r="A3473" t="str">
            <v>10.065.002-0</v>
          </cell>
          <cell r="B3473" t="str">
            <v>EXECUCAO DE PAREDE DIAFRAGMA C/ 0,60M DE ESP.</v>
          </cell>
          <cell r="C3473" t="str">
            <v>M2</v>
          </cell>
          <cell r="D3473">
            <v>364.7</v>
          </cell>
        </row>
        <row r="3474">
          <cell r="A3474" t="str">
            <v>10.065.003-0</v>
          </cell>
          <cell r="B3474" t="str">
            <v>EXECUCAO DE PAREDE DIAFRAGMA C/ 0,80M DE ESP.</v>
          </cell>
          <cell r="C3474" t="str">
            <v>M2</v>
          </cell>
          <cell r="D3474">
            <v>597.97</v>
          </cell>
        </row>
        <row r="3475">
          <cell r="A3475" t="str">
            <v>10.065.004-0</v>
          </cell>
          <cell r="B3475" t="str">
            <v>EXECUCAO DE PAREDE DIAFRAGMA C/ 1M DE ESP.</v>
          </cell>
          <cell r="C3475" t="str">
            <v>M2</v>
          </cell>
          <cell r="D3475">
            <v>806.82</v>
          </cell>
        </row>
        <row r="3476">
          <cell r="A3476" t="str">
            <v>10.065.999-0</v>
          </cell>
          <cell r="B3476" t="str">
            <v>FAMILIA 10.065PARADE DIAFRAGMA</v>
          </cell>
          <cell r="C3476">
            <v>0</v>
          </cell>
          <cell r="D3476">
            <v>1895</v>
          </cell>
        </row>
        <row r="3477">
          <cell r="A3477" t="str">
            <v>10.070.001-0</v>
          </cell>
          <cell r="B3477" t="str">
            <v>GAIOLA ARMADURA P/PAREDE DIAFRAGMA, EM ACO CA-50</v>
          </cell>
          <cell r="C3477" t="str">
            <v>KG</v>
          </cell>
          <cell r="D3477">
            <v>3.82</v>
          </cell>
        </row>
        <row r="3478">
          <cell r="A3478" t="str">
            <v>10.070.999-0</v>
          </cell>
          <cell r="B3478" t="str">
            <v>FAMILIA 10.070ARMADURA PARA PAREDE DIAFRAGMA</v>
          </cell>
          <cell r="C3478">
            <v>0</v>
          </cell>
          <cell r="D3478">
            <v>2539</v>
          </cell>
        </row>
        <row r="3479">
          <cell r="A3479" t="str">
            <v>10.080.001-0</v>
          </cell>
          <cell r="B3479" t="str">
            <v>MANUSEIO DE PERFIS MET. ESTRUTURAIS ATE 20,00M</v>
          </cell>
          <cell r="C3479" t="str">
            <v>T</v>
          </cell>
          <cell r="D3479">
            <v>21.63</v>
          </cell>
        </row>
        <row r="3480">
          <cell r="A3480" t="str">
            <v>10.080.999-0</v>
          </cell>
          <cell r="B3480" t="str">
            <v>FAMILIA 10.080PERFIS METALICOS</v>
          </cell>
          <cell r="C3480">
            <v>0</v>
          </cell>
          <cell r="D3480">
            <v>2382</v>
          </cell>
        </row>
        <row r="3481">
          <cell r="A3481" t="str">
            <v>11.001.001-1</v>
          </cell>
          <cell r="B3481" t="str">
            <v>CONCRETO DOSADO RACIONALMENTE P/UMA RESISTENCIA A COMPRES.DE10MPA, COMPREEND. APENAS O FORN.DOS MAT.,INCL. 5% DE PERDAS</v>
          </cell>
          <cell r="C3481" t="str">
            <v>M3</v>
          </cell>
          <cell r="D3481">
            <v>131.51</v>
          </cell>
        </row>
        <row r="3482">
          <cell r="A3482" t="str">
            <v>11.001.005-1</v>
          </cell>
          <cell r="B3482" t="str">
            <v>CONCRETO DOSADO RACIONALMENTE P/UMA RESISTENCIA A COMPRES.DE15MPA, COMPREEND. APENAS O FORN.DOS MAT.,INCL. 5% DE PERDAS</v>
          </cell>
          <cell r="C3482" t="str">
            <v>M3</v>
          </cell>
          <cell r="D3482">
            <v>145.32</v>
          </cell>
        </row>
        <row r="3483">
          <cell r="A3483" t="str">
            <v>11.001.009-1</v>
          </cell>
          <cell r="B3483" t="str">
            <v>CONCRETO DOSADO RACIONALMENTE P/UMA RESISTENCIA A COMPRES.DE20MPA, COMPREEND. APENAS O FORN.DOS MAT.,INCL. 5% DE PERDAS</v>
          </cell>
          <cell r="C3483" t="str">
            <v>M3</v>
          </cell>
          <cell r="D3483">
            <v>160.44999999999999</v>
          </cell>
        </row>
        <row r="3484">
          <cell r="A3484" t="str">
            <v>11.001.012-1</v>
          </cell>
          <cell r="B3484" t="str">
            <v>CONCRETO DOSADO RACIONALMENTE P/UMA RESISTENCIA A COMPRES.DE25MPA, COMPREEND. APENAS O FORN.DOS MAT.,INCL. 5% DE PERDAS</v>
          </cell>
          <cell r="C3484" t="str">
            <v>M3</v>
          </cell>
          <cell r="D3484">
            <v>172.75</v>
          </cell>
        </row>
        <row r="3485">
          <cell r="A3485" t="str">
            <v>11.001.016-1</v>
          </cell>
          <cell r="B3485" t="str">
            <v>CONCRETO DOSADO RACIONALMENTE P/UMA RESISTENCIA A COMPRES.DE30MPA, COMPREEND. APENAS O FORN.DOS MAT.,INCL. 5% DE PERDAS</v>
          </cell>
          <cell r="C3485" t="str">
            <v>M3</v>
          </cell>
          <cell r="D3485">
            <v>191.04</v>
          </cell>
        </row>
        <row r="3486">
          <cell r="A3486" t="str">
            <v>11.001.017-0</v>
          </cell>
          <cell r="B3486" t="str">
            <v>CONCRETO DOSADO RACIONALMENTE P/UMA RESISTENCIA A COMPRES.DE35MPA, COMPREEND. APENAS O FORN.DOS MAT.,INCL. 5% DE PERDAS</v>
          </cell>
          <cell r="C3486" t="str">
            <v>M3</v>
          </cell>
          <cell r="D3486">
            <v>201.56</v>
          </cell>
        </row>
        <row r="3487">
          <cell r="A3487" t="str">
            <v>11.001.018-0</v>
          </cell>
          <cell r="B3487" t="str">
            <v>MICRO-CONCR. ADITIVADO, P/UMA RESISTENCIA A COMPR. DE 25MPA,COMPREEND. APENAS O FORN. DOS MAT., INCL. 5% DE PERDAS</v>
          </cell>
          <cell r="C3487" t="str">
            <v>M3</v>
          </cell>
          <cell r="D3487">
            <v>578.14</v>
          </cell>
        </row>
        <row r="3488">
          <cell r="A3488" t="str">
            <v>11.001.020-1</v>
          </cell>
          <cell r="B3488" t="str">
            <v>CONCRETO P/CAMADA PREPARATORIA, C/ 180KG DE CIM. P/M3 DE CONCR., COMPREEND. APENAS O FORN. DOS MAT., INCL. 5% DE PERDAS</v>
          </cell>
          <cell r="C3488" t="str">
            <v>M3</v>
          </cell>
          <cell r="D3488">
            <v>104.88</v>
          </cell>
        </row>
        <row r="3489">
          <cell r="A3489" t="str">
            <v>11.001.999-0</v>
          </cell>
          <cell r="B3489" t="str">
            <v>INDICE 11.001.CONCRETO DOSADO</v>
          </cell>
          <cell r="C3489">
            <v>0</v>
          </cell>
          <cell r="D3489">
            <v>1574</v>
          </cell>
        </row>
        <row r="3490">
          <cell r="A3490" t="str">
            <v>11.002.010-0</v>
          </cell>
          <cell r="B3490" t="str">
            <v>PREPARO MANUAL DE CONCR., INCL. TRANSP. HORIZ., C/CARRINHO DE MAO ATE 20,00M</v>
          </cell>
          <cell r="C3490" t="str">
            <v>M3</v>
          </cell>
          <cell r="D3490">
            <v>34.6</v>
          </cell>
        </row>
        <row r="3491">
          <cell r="A3491" t="str">
            <v>11.002.011-1</v>
          </cell>
          <cell r="B3491" t="str">
            <v>PREPARO DE CONCR., EM 2 BETONEIRAS DE 600 L, PRODUCAO APROX.DE 7,00M3/H, EXCL. FORN. DOS MAT.</v>
          </cell>
          <cell r="C3491" t="str">
            <v>M3</v>
          </cell>
          <cell r="D3491">
            <v>14.03</v>
          </cell>
        </row>
        <row r="3492">
          <cell r="A3492" t="str">
            <v>11.002.012-1</v>
          </cell>
          <cell r="B3492" t="str">
            <v>PREPARO DE CONCR., EM 1 BETONEIRA DE 600 L, PRODUCAO APROX.DE 3,50M3/H, EXCL. FORN. DOS MAT.</v>
          </cell>
          <cell r="C3492" t="str">
            <v>M3</v>
          </cell>
          <cell r="D3492">
            <v>16.75</v>
          </cell>
        </row>
        <row r="3493">
          <cell r="A3493" t="str">
            <v>11.002.013-1</v>
          </cell>
          <cell r="B3493" t="str">
            <v>PREPARO DE CONCR., EM 1 BETONEIRA DE 320 L, PRODUCAO APROX.DE 2,00M3/H, EXCL. FORN. DOS MAT.</v>
          </cell>
          <cell r="C3493" t="str">
            <v>M3</v>
          </cell>
          <cell r="D3493">
            <v>21.37</v>
          </cell>
        </row>
        <row r="3494">
          <cell r="A3494" t="str">
            <v>11.002.014-1</v>
          </cell>
          <cell r="B3494" t="str">
            <v>PREPARO DE CONCR., EM CONDICOES ESPECIAIS, EM A BETONEIRA DE320 L, PRODUCAO APROX. DE 1,50M3/H, EXCL. FORN. DOS MAT.</v>
          </cell>
          <cell r="C3494" t="str">
            <v>M3</v>
          </cell>
          <cell r="D3494">
            <v>25.73</v>
          </cell>
        </row>
        <row r="3495">
          <cell r="A3495" t="str">
            <v>11.002.015-1</v>
          </cell>
          <cell r="B3495" t="str">
            <v>PREPARO DE CONCR., EM CONDICOES ESPECIAIS, EM 1 BETONEIRA DE320 L, PRODUCAO APROX. DE 1,00M3/H, EXCL. FORN. DOS MAT.</v>
          </cell>
          <cell r="C3495" t="str">
            <v>M3</v>
          </cell>
          <cell r="D3495">
            <v>29.77</v>
          </cell>
        </row>
        <row r="3496">
          <cell r="A3496" t="str">
            <v>11.002.017-1</v>
          </cell>
          <cell r="B3496" t="str">
            <v>PREPARO DE CONCR. EM USINA TIPO PAREDE, PRODUCAO DE 8,00M3/H, EXCL. FORN. DOS MAT.</v>
          </cell>
          <cell r="C3496" t="str">
            <v>M3</v>
          </cell>
          <cell r="D3496">
            <v>11.86</v>
          </cell>
        </row>
        <row r="3497">
          <cell r="A3497" t="str">
            <v>11.002.018-0</v>
          </cell>
          <cell r="B3497" t="str">
            <v>DOSAGEM DE CONCR. EM USINA DOSADORA, TIPO VERT. P/ 16,00M3/H, EXCL. FORN. DOS MAT., SENDO O TRAB. INTERMITENTE A 50%</v>
          </cell>
          <cell r="C3497" t="str">
            <v>M3</v>
          </cell>
          <cell r="D3497">
            <v>15.48</v>
          </cell>
        </row>
        <row r="3498">
          <cell r="A3498" t="str">
            <v>11.002.021-1</v>
          </cell>
          <cell r="B3498" t="str">
            <v>LANCAMENTO DE CONCR. EM PECAS ARMADAS, INCL. TRANSP. HORIZ.E VERT., PRODUCAO APROX. DE 7,00M3/H</v>
          </cell>
          <cell r="C3498" t="str">
            <v>M3</v>
          </cell>
          <cell r="D3498">
            <v>25.28</v>
          </cell>
        </row>
        <row r="3499">
          <cell r="A3499" t="str">
            <v>11.002.022-1</v>
          </cell>
          <cell r="B3499" t="str">
            <v>LANCAMENTO DE CONCR. EM PECAS ARMADAS, INCL. TRANSP. HORIZ.E VERT., PRODUCAO APROX. DE 3,50M3/H</v>
          </cell>
          <cell r="C3499" t="str">
            <v>M3</v>
          </cell>
          <cell r="D3499">
            <v>25.55</v>
          </cell>
        </row>
        <row r="3500">
          <cell r="A3500" t="str">
            <v>11.002.023-1</v>
          </cell>
          <cell r="B3500" t="str">
            <v>LANCAMENTO DE CONCR. EM PECAS ARMADAS, INCL. TRANSP. HORIZ.E VERT., PRODUCAO APROX. DE 2,00M3/H</v>
          </cell>
          <cell r="C3500" t="str">
            <v>M3</v>
          </cell>
          <cell r="D3500">
            <v>30.46</v>
          </cell>
        </row>
        <row r="3501">
          <cell r="A3501" t="str">
            <v>11.002.024-1</v>
          </cell>
          <cell r="B3501" t="str">
            <v>LANCAMENTO DE CONCR. EM PECAS ARMADAS, INCL. TRANSP. HORIZ.E VERT., C/CONDICOES ESPECIAIS, PRODUCAO APROX. DE 1,50M3/H</v>
          </cell>
          <cell r="C3501" t="str">
            <v>M3</v>
          </cell>
          <cell r="D3501">
            <v>33.42</v>
          </cell>
        </row>
        <row r="3502">
          <cell r="A3502" t="str">
            <v>11.002.025-1</v>
          </cell>
          <cell r="B3502" t="str">
            <v>LANCAMENTO DE CONCR. EM PECAS ARMADAS, INCL. TRANSP. HORIZ.E VERT., C/CONDICOES ESPECIAIS, PRODUCAO APROX. DE 1,00M3/H</v>
          </cell>
          <cell r="C3502" t="str">
            <v>M3</v>
          </cell>
          <cell r="D3502">
            <v>44.35</v>
          </cell>
        </row>
        <row r="3503">
          <cell r="A3503" t="str">
            <v>11.002.027-1</v>
          </cell>
          <cell r="B3503" t="str">
            <v>LANCAMENTO DE CONCR. EM PECAS S/ARMADURA, INCL. TRANSP. HORIZ. E VERT., PRODUCAO APROX. DE 7,00M3/H</v>
          </cell>
          <cell r="C3503" t="str">
            <v>M3</v>
          </cell>
          <cell r="D3503">
            <v>22.2</v>
          </cell>
        </row>
        <row r="3504">
          <cell r="A3504" t="str">
            <v>11.002.028-1</v>
          </cell>
          <cell r="B3504" t="str">
            <v>LANCAMENTO DE CONCR. EM PECAS S/ARMADURA, INCL. TRANSP. HORIZ. E VERT., PRODUCAO APROX. DE 3,50M3/H</v>
          </cell>
          <cell r="C3504" t="str">
            <v>M3</v>
          </cell>
          <cell r="D3504">
            <v>25.06</v>
          </cell>
        </row>
        <row r="3505">
          <cell r="A3505" t="str">
            <v>11.002.029-1</v>
          </cell>
          <cell r="B3505" t="str">
            <v>LANCAMENTO DE CONCR. EM PECAS S/ARMADURA, INCL. TRANSP. HORIZ. E VERT., PRODUCAO APROX. DE 2,00M3/H</v>
          </cell>
          <cell r="C3505" t="str">
            <v>M3</v>
          </cell>
          <cell r="D3505">
            <v>27.39</v>
          </cell>
        </row>
        <row r="3506">
          <cell r="A3506" t="str">
            <v>11.002.030-1</v>
          </cell>
          <cell r="B3506" t="str">
            <v>LANCAMENTO DE CONCR. EM PECAS S/ARMADURA, INCL. TRANSP. HORIZ. E VERT., C/CONDICOES ESPECIAIS,PRODUCAO APROX.DE 1,50M3/H</v>
          </cell>
          <cell r="C3506" t="str">
            <v>M3</v>
          </cell>
          <cell r="D3506">
            <v>30.34</v>
          </cell>
        </row>
        <row r="3507">
          <cell r="A3507" t="str">
            <v>11.002.031-1</v>
          </cell>
          <cell r="B3507" t="str">
            <v>LANCAMENTO DE CONCR. EM PECAS S/ARMADURA, INCL. TRANSP. HORIZ. E VERT., C/CONDICOES ESPECIAIS,PRODUCAO APROX.DE 1,00M3/H</v>
          </cell>
          <cell r="C3507" t="str">
            <v>M3</v>
          </cell>
          <cell r="D3507">
            <v>40</v>
          </cell>
        </row>
        <row r="3508">
          <cell r="A3508" t="str">
            <v>11.002.033-1</v>
          </cell>
          <cell r="B3508" t="str">
            <v>LANCAMENTO DE CONCR. EM PECAS S/ARMADURA, INCL. SOMENTE TRANSP. HORIZ., PRODUCAO APROX. DE 7,00M3/H</v>
          </cell>
          <cell r="C3508" t="str">
            <v>M3</v>
          </cell>
          <cell r="D3508">
            <v>19.190000000000001</v>
          </cell>
        </row>
        <row r="3509">
          <cell r="A3509" t="str">
            <v>11.002.034-1</v>
          </cell>
          <cell r="B3509" t="str">
            <v>LANCAMENTO DE CONCR. EM PECAS S/ARMADURA, INCL. SOMENTE TRANSP. HORIZ., PRODUCAO APROX. DE 3,50M3/H</v>
          </cell>
          <cell r="C3509" t="str">
            <v>M3</v>
          </cell>
          <cell r="D3509">
            <v>19.29</v>
          </cell>
        </row>
        <row r="3510">
          <cell r="A3510" t="str">
            <v>11.002.035-1</v>
          </cell>
          <cell r="B3510" t="str">
            <v>LANCAMENTO DE CONCR. EM PECAS S/ARMADURA, INCL. SOMENTE TRANSP. HORIZ., PRODUCAO APROX. DE 2,00M3/H</v>
          </cell>
          <cell r="C3510" t="str">
            <v>M3</v>
          </cell>
          <cell r="D3510">
            <v>19.45</v>
          </cell>
        </row>
        <row r="3511">
          <cell r="A3511" t="str">
            <v>11.002.036-1</v>
          </cell>
          <cell r="B3511" t="str">
            <v>LANCAMENTO DE CONCR. EM PECAS S/ARMADURA, INCL. SOMENTE TRANSP. HORIZ., C/CONDICOES ESPECIAIS,PRODUCAO APROX.DE 1,50M3/H</v>
          </cell>
          <cell r="C3511" t="str">
            <v>M3</v>
          </cell>
          <cell r="D3511">
            <v>20.170000000000002</v>
          </cell>
        </row>
        <row r="3512">
          <cell r="A3512" t="str">
            <v>11.002.037-1</v>
          </cell>
          <cell r="B3512" t="str">
            <v>LANCAMENTO DE CONCR. EM PECAS S/ARMADURA, INCL. SOMENTE TRANSP. HORIZ., C/CONDICOES ESPECIAIS,PRODUCAO APROX.DE 1,00M3/H</v>
          </cell>
          <cell r="C3512" t="str">
            <v>M3</v>
          </cell>
          <cell r="D3512">
            <v>23.25</v>
          </cell>
        </row>
        <row r="3513">
          <cell r="A3513" t="str">
            <v>11.002.039-1</v>
          </cell>
          <cell r="B3513" t="str">
            <v>ADICIONAL P/ITENS 11.002.021 A 11.002.037, CORRESPONDENTE AACRESCIMOS NA DIST. HORIZ.</v>
          </cell>
          <cell r="C3513" t="str">
            <v>M3XDAM</v>
          </cell>
          <cell r="D3513">
            <v>1.79</v>
          </cell>
        </row>
        <row r="3514">
          <cell r="A3514" t="str">
            <v>11.002.040-1</v>
          </cell>
          <cell r="B3514" t="str">
            <v>ADICIONAL P/ITENS 11.002.021 A 11.002.031, CORRESPONDENTE AACRESCIMOS NA DIST. HORIZ.</v>
          </cell>
          <cell r="C3514" t="str">
            <v>M3XDAM</v>
          </cell>
          <cell r="D3514">
            <v>1.0900000000000001</v>
          </cell>
        </row>
        <row r="3515">
          <cell r="A3515" t="str">
            <v>11.002.041-0</v>
          </cell>
          <cell r="B3515" t="str">
            <v>LANCAMENTO DE CONCR. EM PECAS ARMADAS, INCL. SOMENTE TRANSP.HORIZ., PRODUCAO APROX. DE 7,00M3/H</v>
          </cell>
          <cell r="C3515" t="str">
            <v>M3</v>
          </cell>
          <cell r="D3515">
            <v>22.07</v>
          </cell>
        </row>
        <row r="3516">
          <cell r="A3516" t="str">
            <v>11.002.042-0</v>
          </cell>
          <cell r="B3516" t="str">
            <v>LANCAMENTO DE CONCR. EM PECAS ARMADAS, INCL. SOMENTE TRANSP.HORIZ., PRODUCAO APROX. DE 3,50M3/H</v>
          </cell>
          <cell r="C3516" t="str">
            <v>M3</v>
          </cell>
          <cell r="D3516">
            <v>22.18</v>
          </cell>
        </row>
        <row r="3517">
          <cell r="A3517" t="str">
            <v>11.002.043-1</v>
          </cell>
          <cell r="B3517" t="str">
            <v>LANCAMENTO DE CONCR. EM PECAS ARMADAS, INCL. SOMENTE TRANSP.HORIZ., PRODUCAO APROX. DE 2,00M3/H</v>
          </cell>
          <cell r="C3517" t="str">
            <v>M3</v>
          </cell>
          <cell r="D3517">
            <v>22.37</v>
          </cell>
        </row>
        <row r="3518">
          <cell r="A3518" t="str">
            <v>11.002.044-0</v>
          </cell>
          <cell r="B3518" t="str">
            <v>LANCAMENTO DE CONCR. EM PECAS ARMADAS EM CONDICOES ESPECIAIS, INCL. SOMENTE TRANSP. HORIZ., PRODUCAO APROX. DE 1,50M3/H</v>
          </cell>
          <cell r="C3518" t="str">
            <v>M3</v>
          </cell>
          <cell r="D3518">
            <v>23.19</v>
          </cell>
        </row>
        <row r="3519">
          <cell r="A3519" t="str">
            <v>11.002.045-0</v>
          </cell>
          <cell r="B3519" t="str">
            <v>LANCAMENTO DE CONCR. EM PECAS ARMADAS EM CONDICOES ESPECIAIS, INCL. SOMENTE TRANSP. HORIZ., PRODUCAO APROX. DE 1,00M3/H</v>
          </cell>
          <cell r="C3519" t="str">
            <v>M3</v>
          </cell>
          <cell r="D3519">
            <v>26.74</v>
          </cell>
        </row>
        <row r="3520">
          <cell r="A3520" t="str">
            <v>11.002.060-0</v>
          </cell>
          <cell r="B3520" t="str">
            <v>LANCAMENTO DE CONCR. EM PECAS ARMADAS, INCL. TRANSP. HORIZ.E VERT., C/AUX. DE GUINDASTE E CACAMBAS DE 1,00 A 1,50M3</v>
          </cell>
          <cell r="C3520" t="str">
            <v>M3</v>
          </cell>
          <cell r="D3520">
            <v>40.229999999999997</v>
          </cell>
        </row>
        <row r="3521">
          <cell r="A3521" t="str">
            <v>11.002.999-0</v>
          </cell>
          <cell r="B3521" t="str">
            <v>INDICE 11.002.PREPARO E LANCAMENTO</v>
          </cell>
          <cell r="C3521">
            <v>0</v>
          </cell>
          <cell r="D3521">
            <v>2272</v>
          </cell>
        </row>
        <row r="3522">
          <cell r="A3522" t="str">
            <v>11.003.001-1</v>
          </cell>
          <cell r="B3522" t="str">
            <v>CONCRETO SIMPLES, P/UMA RESISTENCIA A COMPRES. DE 10MPA, INCL. MAT. E TRANSP. NA HORIZ. E NA VERT.</v>
          </cell>
          <cell r="C3522" t="str">
            <v>M3</v>
          </cell>
          <cell r="D3522">
            <v>180.29</v>
          </cell>
        </row>
        <row r="3523">
          <cell r="A3523" t="str">
            <v>11.003.002-0</v>
          </cell>
          <cell r="B3523" t="str">
            <v>CONCRETO P/PECAS ARMADAS, P/UMA RESISTENCIA A COMPRES. DE 15MPA, INCL. MAT., CONFECCAO E TRANSP. HORIZ. E VERT.</v>
          </cell>
          <cell r="C3523" t="str">
            <v>M3</v>
          </cell>
          <cell r="D3523">
            <v>197.16</v>
          </cell>
        </row>
        <row r="3524">
          <cell r="A3524" t="str">
            <v>11.003.003-1</v>
          </cell>
          <cell r="B3524" t="str">
            <v>CONCRETO P/PECAS ARMADAS, P/UMA RESISTENCIA A COMPRES. DE 20MPA, INCL. MAT., CONFECCAO E TRANSP. HORIZ. E VERT.</v>
          </cell>
          <cell r="C3524" t="str">
            <v>M3</v>
          </cell>
          <cell r="D3524">
            <v>212.29</v>
          </cell>
        </row>
        <row r="3525">
          <cell r="A3525" t="str">
            <v>11.003.005-1</v>
          </cell>
          <cell r="B3525" t="str">
            <v>CONCRETO P/PECAS ARMADAS, P/UMA RESISTENCIA A COMPRES. DE 25MPA, INCL. MAT., CONFECCAO E TRANSP. HORIZ. E VERT.</v>
          </cell>
          <cell r="C3525" t="str">
            <v>M3</v>
          </cell>
          <cell r="D3525">
            <v>219.38</v>
          </cell>
        </row>
        <row r="3526">
          <cell r="A3526" t="str">
            <v>11.003.010-0</v>
          </cell>
          <cell r="B3526" t="str">
            <v>CONCRETO P/PECAS ARMADAS, P/UMA RESISTENCIA A COMPRES. DE 15MPA, INCL. MAT.,CONFECCAO,IMPERMEABIL.E TRANSP.HORIZ.E VERT.</v>
          </cell>
          <cell r="C3526" t="str">
            <v>M3</v>
          </cell>
          <cell r="D3526">
            <v>211.16</v>
          </cell>
        </row>
        <row r="3527">
          <cell r="A3527" t="str">
            <v>11.003.014-1</v>
          </cell>
          <cell r="B3527" t="str">
            <v>CONCRETO CICLOPICO C/CONCR. P/UMA RESISTENCIA A COMPRES.DE 10MPA,TENDO 30% DO VOLUME OCUPADO P/PEDRA-DE-MAO,INCL.TRANSP.</v>
          </cell>
          <cell r="C3527" t="str">
            <v>M3</v>
          </cell>
          <cell r="D3527">
            <v>151.96</v>
          </cell>
        </row>
        <row r="3528">
          <cell r="A3528" t="str">
            <v>11.003.999-0</v>
          </cell>
          <cell r="B3528" t="str">
            <v>INDICE 11.003.CONCRETO SIMPLES</v>
          </cell>
          <cell r="C3528">
            <v>0</v>
          </cell>
          <cell r="D3528">
            <v>1748</v>
          </cell>
        </row>
        <row r="3529">
          <cell r="A3529" t="str">
            <v>11.004.001-1</v>
          </cell>
          <cell r="B3529" t="str">
            <v>FORMAS ESPECIAIS DE MAD. P/PECAS DE CONCR. PRE-MOLDADO, SERVINDO 20 VEZES, TABUAS C/ 4CM DE ESP., MOLDAGEM E DESMOLDAGEM</v>
          </cell>
          <cell r="C3529" t="str">
            <v>M2</v>
          </cell>
          <cell r="D3529">
            <v>7.53</v>
          </cell>
        </row>
        <row r="3530">
          <cell r="A3530" t="str">
            <v>11.004.002-0</v>
          </cell>
          <cell r="B3530" t="str">
            <v>FORMAS ESPECIAIS DE MAD. P/ABOBODA DE TUNEL, EM PINHO DE 3ª,C/APROVEITAMENTO 3 VEZES,INCL. FORN. DOS MAT. E DESMOLDAGEM</v>
          </cell>
          <cell r="C3530" t="str">
            <v>M2</v>
          </cell>
          <cell r="D3530">
            <v>68.650000000000006</v>
          </cell>
        </row>
        <row r="3531">
          <cell r="A3531" t="str">
            <v>11.004.003-0</v>
          </cell>
          <cell r="B3531" t="str">
            <v>FORMAS ESPECIAIS DE MAD. P/ABOBODA DE TUNEL, EM PINHO DE 3ª,C/APROVEITAMENTO 1 VEZ, INCL. FORN. DOS MAT. E DESMOLDAGEM</v>
          </cell>
          <cell r="C3531" t="str">
            <v>M2</v>
          </cell>
          <cell r="D3531">
            <v>93.54</v>
          </cell>
        </row>
        <row r="3532">
          <cell r="A3532" t="str">
            <v>11.004.020-1</v>
          </cell>
          <cell r="B3532" t="str">
            <v>FORMA DE MAD. P/MOLDAGEM DE PECAS DE CONCR. ARMADO C/PARAMENTOS PLANOS, SERVINDO A MAD. 3 VEZES,EM TABUAS DE PINHO DE 3ª</v>
          </cell>
          <cell r="C3532" t="str">
            <v>M2</v>
          </cell>
          <cell r="D3532">
            <v>16.309999999999999</v>
          </cell>
        </row>
        <row r="3533">
          <cell r="A3533" t="str">
            <v>11.004.021-1</v>
          </cell>
          <cell r="B3533" t="str">
            <v>FORMA DE MAD. P/MOLDAGEM DE PECAS DE CONCR. ARMADO C/PARAMENTOS PLANOS, SERVINDO A MAD. 2 VEZES,EM TABUAS DE PINHO DE 3ª</v>
          </cell>
          <cell r="C3533" t="str">
            <v>M2</v>
          </cell>
          <cell r="D3533">
            <v>18.84</v>
          </cell>
        </row>
        <row r="3534">
          <cell r="A3534" t="str">
            <v>11.004.022-1</v>
          </cell>
          <cell r="B3534" t="str">
            <v>FORMA DE MAD. P/MOLDAGEM DE PECAS DE CONCR. ARMADO C/PARAMENTOS PLANOS, SERVINDO A MAD. 1,4 VEZ,EM TABUAS DE PINHO DE 3ª</v>
          </cell>
          <cell r="C3534" t="str">
            <v>M2</v>
          </cell>
          <cell r="D3534">
            <v>22.16</v>
          </cell>
        </row>
        <row r="3535">
          <cell r="A3535" t="str">
            <v>11.004.023-1</v>
          </cell>
          <cell r="B3535" t="str">
            <v>FORMA DE MAD. P/MOLDAGEM DE PECAS DE CONCR. ARMADO C/PARAMENTOS PLANOS, SERVINDO A MAD. 1 VEZ, EM TABUAS DE PINHO DE 3ª</v>
          </cell>
          <cell r="C3535" t="str">
            <v>M2</v>
          </cell>
          <cell r="D3535">
            <v>26.54</v>
          </cell>
        </row>
        <row r="3536">
          <cell r="A3536" t="str">
            <v>11.004.024-1</v>
          </cell>
          <cell r="B3536" t="str">
            <v>FORMA DE MAD. EM TABUAS DE PINHO DE 3ª P/MOLDAGEM DE PECAS DE CONCR. C/PARAMENTOS CURVOS, SERVINDO A MAD. 1,4 VEZ</v>
          </cell>
          <cell r="C3536" t="str">
            <v>M2</v>
          </cell>
          <cell r="D3536">
            <v>32</v>
          </cell>
        </row>
        <row r="3537">
          <cell r="A3537" t="str">
            <v>11.004.025-1</v>
          </cell>
          <cell r="B3537" t="str">
            <v>FORMA DE MAD. EM TABUAS DE PINHO DE 3ª P/MOLDAGEM DE PECAS DE CONCR. ARMADO, SERVINDO A MAD. 2 VEZES</v>
          </cell>
          <cell r="C3537" t="str">
            <v>M2</v>
          </cell>
          <cell r="D3537">
            <v>27.9</v>
          </cell>
        </row>
        <row r="3538">
          <cell r="A3538" t="str">
            <v>11.004.026-0</v>
          </cell>
          <cell r="B3538" t="str">
            <v>FORMA DE MAD. DE PINHO DE 3ª, P/GALERIA RETANG. DE CONCR. ARMADO, SERVINDO A MAD. 3 VEZES</v>
          </cell>
          <cell r="C3538" t="str">
            <v>M2</v>
          </cell>
          <cell r="D3538">
            <v>17.39</v>
          </cell>
        </row>
        <row r="3539">
          <cell r="A3539" t="str">
            <v>11.004.027-0</v>
          </cell>
          <cell r="B3539" t="str">
            <v>FORMA DE MAD. DE PINHO DE 3ª, C/APROVEIT. DA MAD. 1 VEZ, P/VIADUTO DE CONCR., C/ESCOR. MET.</v>
          </cell>
          <cell r="C3539" t="str">
            <v>M2</v>
          </cell>
          <cell r="D3539">
            <v>50.56</v>
          </cell>
        </row>
        <row r="3540">
          <cell r="A3540" t="str">
            <v>11.004.028-0</v>
          </cell>
          <cell r="B3540" t="str">
            <v>FORMA DE MAD. DE PINHO DE 3ª, C/APROVEIT. DA MAD. 2 VEZES, P/VIADUTO DE CONCR., C/ESCOR. MET.</v>
          </cell>
          <cell r="C3540" t="str">
            <v>M2</v>
          </cell>
          <cell r="D3540">
            <v>36.32</v>
          </cell>
        </row>
        <row r="3541">
          <cell r="A3541" t="str">
            <v>11.004.029-0</v>
          </cell>
          <cell r="B3541" t="str">
            <v>FORMA DE MAD. DE PINHO DE 3ª, C/APROVEIT. DA MAD. 4 VEZES, P/MOLDAGEM DE CINTA SOBRE BALDRAME</v>
          </cell>
          <cell r="C3541" t="str">
            <v>M2</v>
          </cell>
          <cell r="D3541">
            <v>8.39</v>
          </cell>
        </row>
        <row r="3542">
          <cell r="A3542" t="str">
            <v>11.004.030-1</v>
          </cell>
          <cell r="B3542" t="str">
            <v>ESCORAMENTO DE PONTILHOES, PONTES E VIADUTOS DE CONCR. ARMADO C/MAD. DE LEI SERRADA, PINHO DE 3ª, C/ 30% DE APROVEIT.</v>
          </cell>
          <cell r="C3542" t="str">
            <v>M3</v>
          </cell>
          <cell r="D3542">
            <v>40.409999999999997</v>
          </cell>
        </row>
        <row r="3543">
          <cell r="A3543" t="str">
            <v>11.004.035-1</v>
          </cell>
          <cell r="B3543" t="str">
            <v>ESCORAMENTO DE FORMA ATE 3,30M DE PE DIREITO, C/PINHO DE 3ª,TABUAS EMPREGADAS 3 VEZES, PRUMOS 4 VEZES</v>
          </cell>
          <cell r="C3543" t="str">
            <v>M3</v>
          </cell>
          <cell r="D3543">
            <v>3.06</v>
          </cell>
        </row>
        <row r="3544">
          <cell r="A3544" t="str">
            <v>11.004.036-0</v>
          </cell>
          <cell r="B3544" t="str">
            <v>ESCORAMENTO DE FORMAS DE 3,30 ATE 3,50M DE PE DIREITO, C/PINHO DE 3ª, TABUAS EMPREGADAS 3 VEZES, PRUMOS 4 VEZES</v>
          </cell>
          <cell r="C3544" t="str">
            <v>M3</v>
          </cell>
          <cell r="D3544">
            <v>3.99</v>
          </cell>
        </row>
        <row r="3545">
          <cell r="A3545" t="str">
            <v>11.004.037-0</v>
          </cell>
          <cell r="B3545" t="str">
            <v>ESCORAMENTO DE FORMAS DE 3,50 ATE 4,00M DE PE DIREITO, C/PINHO DE 3ª, TABUAS EMPREGADAS 3 VEZES, PRUMOS 4 VEZES</v>
          </cell>
          <cell r="C3545" t="str">
            <v>M3</v>
          </cell>
          <cell r="D3545">
            <v>4.5999999999999996</v>
          </cell>
        </row>
        <row r="3546">
          <cell r="A3546" t="str">
            <v>11.004.038-1</v>
          </cell>
          <cell r="B3546" t="str">
            <v>ESCORAMENTO DE FORMAS DE 4,00 ATE 5,00M DE PE DIREITO, C/PINHO DE 3ª, TABUAS EMPREGADAS 3 VEZES, PRUMOS 4 VEZES</v>
          </cell>
          <cell r="C3546" t="str">
            <v>M3</v>
          </cell>
          <cell r="D3546">
            <v>6.14</v>
          </cell>
        </row>
        <row r="3547">
          <cell r="A3547" t="str">
            <v>11.004.053-1</v>
          </cell>
          <cell r="B3547" t="str">
            <v>ESCORAMENTO DE FORMA DE MOLDAGEM DE PECAS DE CONCR. ATE 5,00M DE PE DIREITO, C/PINHO DE 3ª, EMPREGADA 2 VEZES</v>
          </cell>
          <cell r="C3547" t="str">
            <v>M2</v>
          </cell>
          <cell r="D3547">
            <v>25.01</v>
          </cell>
        </row>
        <row r="3548">
          <cell r="A3548" t="str">
            <v>11.004.055-0</v>
          </cell>
          <cell r="B3548" t="str">
            <v>ESCORAMENTO DE ROCHA OU ENCHIMENTO, POR CIMA DE CAMBOTAS MET., C/EUCALIPTO ROLICO</v>
          </cell>
          <cell r="C3548" t="str">
            <v>M3</v>
          </cell>
          <cell r="D3548">
            <v>1063.74</v>
          </cell>
        </row>
        <row r="3549">
          <cell r="A3549" t="str">
            <v>11.004.060-0</v>
          </cell>
          <cell r="B3549" t="str">
            <v>ESCORAMENTO DE TUNEL ESCAV. EM TERRA, C/EUCALIPTO SERRADO DE2", POR CIMA DAS CAMBOTAS MET.</v>
          </cell>
          <cell r="C3549" t="str">
            <v>M2</v>
          </cell>
          <cell r="D3549">
            <v>64.08</v>
          </cell>
        </row>
        <row r="3550">
          <cell r="A3550" t="str">
            <v>11.004.061-0</v>
          </cell>
          <cell r="B3550" t="str">
            <v>REFORCO DE ESCOR. DE FORMA DE PILAR OU VIGA, C/ 30% DE APROVEIT. DA MAD.</v>
          </cell>
          <cell r="C3550" t="str">
            <v>M2</v>
          </cell>
          <cell r="D3550">
            <v>3.9</v>
          </cell>
        </row>
        <row r="3551">
          <cell r="A3551" t="str">
            <v>11.004.063-0</v>
          </cell>
          <cell r="B3551" t="str">
            <v>REFORCO DE ESCOR. DE FORMA DE PILAR OU VIGA, SERVINDO A MAD.2 VEZES</v>
          </cell>
          <cell r="C3551" t="str">
            <v>M2</v>
          </cell>
          <cell r="D3551">
            <v>3.53</v>
          </cell>
        </row>
        <row r="3552">
          <cell r="A3552" t="str">
            <v>11.004.065-0</v>
          </cell>
          <cell r="B3552" t="str">
            <v>ESCORAMENTO DE FORMA DE CX.DE CONCR.EM GERAL,CINTAS,BL. DE FUNDACAO E/OU PARAMENTOS VERT. ATE 1,50M, C/ 30% DE APROVEIT.</v>
          </cell>
          <cell r="C3552" t="str">
            <v>M2</v>
          </cell>
          <cell r="D3552">
            <v>9.74</v>
          </cell>
        </row>
        <row r="3553">
          <cell r="A3553" t="str">
            <v>11.004.066-0</v>
          </cell>
          <cell r="B3553" t="str">
            <v>ESCORAMENTO DE FORMA DE CX. DE CONCR. EM GERAL, CINTA, BL. DE FUNDACAO E/OU PARAMENTOS ATE 1,50M, C/APROVEIT. DE 2 VEZES</v>
          </cell>
          <cell r="C3553" t="str">
            <v>M2</v>
          </cell>
          <cell r="D3553">
            <v>8.3800000000000008</v>
          </cell>
        </row>
        <row r="3554">
          <cell r="A3554" t="str">
            <v>11.004.069-1</v>
          </cell>
          <cell r="B3554" t="str">
            <v>ESCORAMENTO DE FORMA DE PARAMENTO VERT., P/ALT. DE 1,50 A 5,00M, C/ 30% DE APROVEIT. DA MAD.</v>
          </cell>
          <cell r="C3554" t="str">
            <v>M2</v>
          </cell>
          <cell r="D3554">
            <v>12.29</v>
          </cell>
        </row>
        <row r="3555">
          <cell r="A3555" t="str">
            <v>11.004.070-1</v>
          </cell>
          <cell r="B3555" t="str">
            <v>ESCORAMENTO DE FORMA DE PARAMENTO VERT., P/ALT. DE 1,50 A 5,00M, C/APROVEIT. DA MAD. 2 VEZES</v>
          </cell>
          <cell r="C3555" t="str">
            <v>M2</v>
          </cell>
          <cell r="D3555">
            <v>10.87</v>
          </cell>
        </row>
        <row r="3556">
          <cell r="A3556" t="str">
            <v>11.004.072-1</v>
          </cell>
          <cell r="B3556" t="str">
            <v>ESCORAMENTO DE FORMA DE PARAMENTO VERT., P/ALT. DE 5,00 A 8,00M, C/ 30% DE APROVEIT. DA MAD.</v>
          </cell>
          <cell r="C3556" t="str">
            <v>M2</v>
          </cell>
          <cell r="D3556">
            <v>19.11</v>
          </cell>
        </row>
        <row r="3557">
          <cell r="A3557" t="str">
            <v>11.004.073-1</v>
          </cell>
          <cell r="B3557" t="str">
            <v>ESCORAMENTO DE FORMA DE PARAMENTO VERT., P/ALT. DE 5,00 A 8,00M, C/APROVEIT. DA MAD. 2 VEZES</v>
          </cell>
          <cell r="C3557" t="str">
            <v>M2</v>
          </cell>
          <cell r="D3557">
            <v>16.96</v>
          </cell>
        </row>
        <row r="3558">
          <cell r="A3558" t="str">
            <v>11.004.075-0</v>
          </cell>
          <cell r="B3558" t="str">
            <v>ESCORAMENTO DE FORMA DE PARAMENTO VERT., P/ALT. DE 8,00 A 12,00M, C/ 30% DE APROVEIT. DA MAD.</v>
          </cell>
          <cell r="C3558" t="str">
            <v>M2</v>
          </cell>
          <cell r="D3558">
            <v>21.4</v>
          </cell>
        </row>
        <row r="3559">
          <cell r="A3559" t="str">
            <v>11.004.076-1</v>
          </cell>
          <cell r="B3559" t="str">
            <v>ESCORAMENTO DE FORMA DE PARAMENTO VERT., P/ALT. DE 8,00 A 12,00M, C/APROVEIT. DA MAD. 2 VEZES</v>
          </cell>
          <cell r="C3559" t="str">
            <v>M2</v>
          </cell>
          <cell r="D3559">
            <v>19.100000000000001</v>
          </cell>
        </row>
        <row r="3560">
          <cell r="A3560" t="str">
            <v>11.004.080-0</v>
          </cell>
          <cell r="B3560" t="str">
            <v>JUNTA DE MAD. DE PINHO P/PONTES UTILIZ. SARRAFOS DE 1 X 7CM</v>
          </cell>
          <cell r="C3560" t="str">
            <v>M</v>
          </cell>
          <cell r="D3560">
            <v>1.08</v>
          </cell>
        </row>
        <row r="3561">
          <cell r="A3561" t="str">
            <v>11.004.999-0</v>
          </cell>
          <cell r="B3561" t="str">
            <v>INDICE 11004FORMAS,ESCORAMENTO E JUNTAS</v>
          </cell>
          <cell r="C3561">
            <v>0</v>
          </cell>
          <cell r="D3561">
            <v>2300</v>
          </cell>
        </row>
        <row r="3562">
          <cell r="A3562" t="str">
            <v>11.005.001-1</v>
          </cell>
          <cell r="B3562" t="str">
            <v>FORMA DE CHAPAS DE MAD. COMP., DE 14MM RESINADA E DE 20MM PLASTIF., SERVINDO 4 VEZES E A MAD. DE PINHO AUXILIAR 3 VEZES</v>
          </cell>
          <cell r="C3562" t="str">
            <v>M2</v>
          </cell>
          <cell r="D3562">
            <v>21.89</v>
          </cell>
        </row>
        <row r="3563">
          <cell r="A3563" t="str">
            <v>11.005.002-1</v>
          </cell>
          <cell r="B3563" t="str">
            <v>FORMA DE CHAPA DE MAD. COMP., DE 14MM RESINADA E DE 20MM PLASTIF., SERVINDO 1 VEZ E A MAD. DE PINHO AUXILIAR 3 VEZES</v>
          </cell>
          <cell r="C3563" t="str">
            <v>M2</v>
          </cell>
          <cell r="D3563">
            <v>35.15</v>
          </cell>
        </row>
        <row r="3564">
          <cell r="A3564" t="str">
            <v>11.005.005-1</v>
          </cell>
          <cell r="B3564" t="str">
            <v>FORMA DE CHAPAS DE MAD. COMP., DE 20MM PLASTIF., SERVINDO 1VEZ P/VIADUTOS, INCL. PECAS DE TRANSF. P/ESCOR. MET.</v>
          </cell>
          <cell r="C3564" t="str">
            <v>M2</v>
          </cell>
          <cell r="D3564">
            <v>61.52</v>
          </cell>
        </row>
        <row r="3565">
          <cell r="A3565" t="str">
            <v>11.005.006-1</v>
          </cell>
          <cell r="B3565" t="str">
            <v>FORMA DE CHAPAS DE MAD. COMP., DE 20MM PLASTIF., SERVINDO 1VEZ P/VIADUTOS, INCL. PECAS DE TRANF. P/ESCOR. MET.</v>
          </cell>
          <cell r="C3565" t="str">
            <v>M2</v>
          </cell>
          <cell r="D3565">
            <v>44.03</v>
          </cell>
        </row>
        <row r="3566">
          <cell r="A3566" t="str">
            <v>11.005.010-0</v>
          </cell>
          <cell r="B3566" t="str">
            <v>FORMA DE CHAPAS DE MAD. COMP., DE 14MM RESINADAS P/LAJES, SERVINDO 5 VEZES E MAD. DE PINHO AUXILIAR 5 VEZES</v>
          </cell>
          <cell r="C3566" t="str">
            <v>M2</v>
          </cell>
          <cell r="D3566">
            <v>16.329999999999998</v>
          </cell>
        </row>
        <row r="3567">
          <cell r="A3567" t="str">
            <v>11.005.012-0</v>
          </cell>
          <cell r="B3567" t="str">
            <v>FORMA DE CHAPAS DE MAD. COMP., DE 14MM RESINADAS P/LAJES, SERVINDO 2 VEZES E MAD. DE PINHO AUXILIAR 2 VEZES</v>
          </cell>
          <cell r="C3567" t="str">
            <v>M2</v>
          </cell>
          <cell r="D3567">
            <v>21.43</v>
          </cell>
        </row>
        <row r="3568">
          <cell r="A3568" t="str">
            <v>11.005.015-0</v>
          </cell>
          <cell r="B3568" t="str">
            <v>FORMA DE CHAPAS DE MAD. COMP., DE 20MM PLASTIF., SERVINDO 2VEZES E MAD. DE PINHO AUXILIAR 3 VEZES</v>
          </cell>
          <cell r="C3568" t="str">
            <v>M2</v>
          </cell>
          <cell r="D3568">
            <v>33.590000000000003</v>
          </cell>
        </row>
        <row r="3569">
          <cell r="A3569" t="str">
            <v>11.005.020-0</v>
          </cell>
          <cell r="B3569" t="str">
            <v>FORMA DE CHAPAS DE MAD. COMP., DE 10MM, TIPO CX. PERDIDA, C/50CM DE LARG. E 46CM DE ALT.</v>
          </cell>
          <cell r="C3569" t="str">
            <v>M</v>
          </cell>
          <cell r="D3569">
            <v>13.46</v>
          </cell>
        </row>
        <row r="3570">
          <cell r="A3570" t="str">
            <v>11.005.050-0</v>
          </cell>
          <cell r="B3570" t="str">
            <v>FORMA DE CHAPAS DE MAD. COMP., DE 20MM RESINADAS E MAD. DE PINHO AUXILIAR, USO 1 VEZ, P/ESTRUT. DE PONTES E VIADUTOS</v>
          </cell>
          <cell r="C3570" t="str">
            <v>M2</v>
          </cell>
          <cell r="D3570">
            <v>76.900000000000006</v>
          </cell>
        </row>
        <row r="3571">
          <cell r="A3571" t="str">
            <v>11.005.055-0</v>
          </cell>
          <cell r="B3571" t="str">
            <v>FORMA DE CHAPAS DE MAD. COMP., DE 17MM RESINADAS, 2 USOS, P/LAJES DE PONTES E VIADUTOS,INCL.PECAS DE TRANSF.P/ESCOR.MET.</v>
          </cell>
          <cell r="C3571" t="str">
            <v>M2</v>
          </cell>
          <cell r="D3571">
            <v>61.19</v>
          </cell>
        </row>
        <row r="3572">
          <cell r="A3572" t="str">
            <v>11.005.999-0</v>
          </cell>
          <cell r="B3572" t="str">
            <v>INDICE 11.005.FORMAS MADEIRIT</v>
          </cell>
          <cell r="C3572">
            <v>0</v>
          </cell>
          <cell r="D3572">
            <v>1771</v>
          </cell>
        </row>
        <row r="3573">
          <cell r="A3573" t="str">
            <v>11.008.001-1</v>
          </cell>
          <cell r="B3573" t="str">
            <v>BARRA DE ACO CA-25 REDONDA, S/SALIENCIA, DIAM. DE 6,3MM DESTINADA A ARMADURA DE PECAS DE CONCR. ARMADO</v>
          </cell>
          <cell r="C3573" t="str">
            <v>KG</v>
          </cell>
          <cell r="D3573">
            <v>2.7</v>
          </cell>
        </row>
        <row r="3574">
          <cell r="A3574" t="str">
            <v>11.008.003-0</v>
          </cell>
          <cell r="B3574" t="str">
            <v>BARRA DE ACO CA-25 REDONDA S/SALIENCIA DIAM. DE 8MM DESTINADA A ARMADURA DE PECAS DE CONCR. ARMADO</v>
          </cell>
          <cell r="C3574" t="str">
            <v>KG</v>
          </cell>
          <cell r="D3574">
            <v>2.5</v>
          </cell>
        </row>
        <row r="3575">
          <cell r="A3575" t="str">
            <v>11.008.004-1</v>
          </cell>
          <cell r="B3575" t="str">
            <v>BARRA DE ACO CA-25 REDONDA, S/SALIENCIA, DIAM. MAIOR OU IGUAL A 10MM, DESTINADA A ARMADURA DE PECAS DE CONCR. ARMADO</v>
          </cell>
          <cell r="C3575" t="str">
            <v>KG</v>
          </cell>
          <cell r="D3575">
            <v>2.21</v>
          </cell>
        </row>
        <row r="3576">
          <cell r="A3576" t="str">
            <v>11.008.999-0</v>
          </cell>
          <cell r="B3576" t="str">
            <v>INDICE 11.008.BARRAS DE ACO</v>
          </cell>
          <cell r="C3576">
            <v>0</v>
          </cell>
          <cell r="D3576">
            <v>2746</v>
          </cell>
        </row>
        <row r="3577">
          <cell r="A3577" t="str">
            <v>11.009.011-0</v>
          </cell>
          <cell r="B3577" t="str">
            <v>FIO DE ACO CA-60 REDONDO, C/SALIENCIA, DIAM. DE 4,2 A 6MM, DESTINADO A PECAS DE CONCR. ARMADO</v>
          </cell>
          <cell r="C3577" t="str">
            <v>KG</v>
          </cell>
          <cell r="D3577">
            <v>2.72</v>
          </cell>
        </row>
        <row r="3578">
          <cell r="A3578" t="str">
            <v>11.009.012-0</v>
          </cell>
          <cell r="B3578" t="str">
            <v>FIO DE ACO CA-60 REDONDO, C/SALIENCIA, DIAM. DE 7 A 8MM, DESTINADO A PECAS DE CONCR. ARMADO</v>
          </cell>
          <cell r="C3578" t="str">
            <v>KG</v>
          </cell>
          <cell r="D3578">
            <v>2.69</v>
          </cell>
        </row>
        <row r="3579">
          <cell r="A3579" t="str">
            <v>11.009.013-0</v>
          </cell>
          <cell r="B3579" t="str">
            <v>BARRA DE ACO CA-50B, C/SALIENCIA, DIAM. DE 6,3MM, DESTINADAA ARMADURA DE CONCR. ARMADO</v>
          </cell>
          <cell r="C3579" t="str">
            <v>KG</v>
          </cell>
          <cell r="D3579">
            <v>2.7</v>
          </cell>
        </row>
        <row r="3580">
          <cell r="A3580" t="str">
            <v>11.009.014-1</v>
          </cell>
          <cell r="B3580" t="str">
            <v>BARRA DE ACO CA-50B, C/SALIENCIA, DIAM. DE 8 A 12,5MM, DESTINADA A ARMADURA DE CONCR. ARMADO</v>
          </cell>
          <cell r="C3580" t="str">
            <v>KG</v>
          </cell>
          <cell r="D3580">
            <v>2.35</v>
          </cell>
        </row>
        <row r="3581">
          <cell r="A3581" t="str">
            <v>11.009.015-1</v>
          </cell>
          <cell r="B3581" t="str">
            <v>BARRA DE ACO CA-50B, C/SALIENCIA, DIAM. ACIMA DE 12,5MM, DESTINADA A ARMADURA DE CONCR. ARMADO</v>
          </cell>
          <cell r="C3581" t="str">
            <v>KG</v>
          </cell>
          <cell r="D3581">
            <v>2.19</v>
          </cell>
        </row>
        <row r="3582">
          <cell r="A3582" t="str">
            <v>11.009.999-0</v>
          </cell>
          <cell r="B3582" t="str">
            <v>FIOS DE ACO E BARRAS C.A-50B-50A</v>
          </cell>
          <cell r="C3582">
            <v>0</v>
          </cell>
          <cell r="D3582">
            <v>2782</v>
          </cell>
        </row>
        <row r="3583">
          <cell r="A3583" t="str">
            <v>11.010.008-0</v>
          </cell>
          <cell r="B3583" t="str">
            <v>CABO DE ACO DE 1 CORDOALHA DE 12,5MM, EXCL. BAINHA MET. E PERDAS DE PONTAS</v>
          </cell>
          <cell r="C3583" t="str">
            <v>KG</v>
          </cell>
          <cell r="D3583">
            <v>4.3099999999999996</v>
          </cell>
        </row>
        <row r="3584">
          <cell r="A3584" t="str">
            <v>11.010.009-0</v>
          </cell>
          <cell r="B3584" t="str">
            <v>CABO DE ACO P/ 2 CORDOALHAS DE 12,5MM, INCL. BAINHA MET. E PERDAS DE PONTAS</v>
          </cell>
          <cell r="C3584" t="str">
            <v>KG</v>
          </cell>
          <cell r="D3584">
            <v>7.53</v>
          </cell>
        </row>
        <row r="3585">
          <cell r="A3585" t="str">
            <v>11.010.010-0</v>
          </cell>
          <cell r="B3585" t="str">
            <v>CABO DE ACO P/ 3 CORDOALHAS DE 12,5MM, INCL. BAINHA MET. E PERDAS DE PONTAS</v>
          </cell>
          <cell r="C3585" t="str">
            <v>KG</v>
          </cell>
          <cell r="D3585">
            <v>6.46</v>
          </cell>
        </row>
        <row r="3586">
          <cell r="A3586" t="str">
            <v>11.010.011-0</v>
          </cell>
          <cell r="B3586" t="str">
            <v>CABO DE ACO P/ 4 CORDOALHAS DE 12,5MM, INCL. BAINHA MET. E PERDAS DE PONTAS</v>
          </cell>
          <cell r="C3586" t="str">
            <v>KG</v>
          </cell>
          <cell r="D3586">
            <v>6.39</v>
          </cell>
        </row>
        <row r="3587">
          <cell r="A3587" t="str">
            <v>11.010.012-0</v>
          </cell>
          <cell r="B3587" t="str">
            <v>CABO DE ACO P/ 5 CORDOALHAS DE 12,5MM, INCL. BAINHA MET. E PERDAS DE PONTAS</v>
          </cell>
          <cell r="C3587" t="str">
            <v>KG</v>
          </cell>
          <cell r="D3587">
            <v>6.24</v>
          </cell>
        </row>
        <row r="3588">
          <cell r="A3588" t="str">
            <v>11.010.013-0</v>
          </cell>
          <cell r="B3588" t="str">
            <v>CABO DE ACO P/ 6 CORDOALHAS DE 12,5MM, INCL. BAINHA MET. E PERDAS DE PONTAS</v>
          </cell>
          <cell r="C3588" t="str">
            <v>KG</v>
          </cell>
          <cell r="D3588">
            <v>6.1</v>
          </cell>
        </row>
        <row r="3589">
          <cell r="A3589" t="str">
            <v>11.010.014-0</v>
          </cell>
          <cell r="B3589" t="str">
            <v>CABO DE ACO P/ 7 CORDOALHAS DE 12,5MM, INCL. BAINHA MET. E PERDAS DE PONTAS</v>
          </cell>
          <cell r="C3589" t="str">
            <v>KG</v>
          </cell>
          <cell r="D3589">
            <v>5.92</v>
          </cell>
        </row>
        <row r="3590">
          <cell r="A3590" t="str">
            <v>11.010.015-1</v>
          </cell>
          <cell r="B3590" t="str">
            <v>CABO DE ACO P/ 12 CORDOALHAS DE 12,5MM, INCL. BAINHA MET. EPERDAS DE PONTAS</v>
          </cell>
          <cell r="C3590" t="str">
            <v>KG</v>
          </cell>
          <cell r="D3590">
            <v>5.5</v>
          </cell>
        </row>
        <row r="3591">
          <cell r="A3591" t="str">
            <v>11.010.016-0</v>
          </cell>
          <cell r="B3591" t="str">
            <v>CABO DE ACO P/ 19 CORDOALHAS DE 12,5MM, INCL. BAINHA MET. EPERDAS DE PONTAS</v>
          </cell>
          <cell r="C3591" t="str">
            <v>KG</v>
          </cell>
          <cell r="D3591">
            <v>5.27</v>
          </cell>
        </row>
        <row r="3592">
          <cell r="A3592" t="str">
            <v>11.010.017-0</v>
          </cell>
          <cell r="B3592" t="str">
            <v>CABO DE ACO P/ 22 CORDOALHAS DE 12,5MM, INCL. BAINHA MET. EPERDAS DE PONTAS</v>
          </cell>
          <cell r="C3592" t="str">
            <v>KG</v>
          </cell>
          <cell r="D3592">
            <v>5.23</v>
          </cell>
        </row>
        <row r="3593">
          <cell r="A3593" t="str">
            <v>11.010.018-0</v>
          </cell>
          <cell r="B3593" t="str">
            <v>CABO DE ACO P/ 27 CORDOALHAS DE 12,5MM, EXCL. BAINHA MET. EPERDAS DE PONTAS</v>
          </cell>
          <cell r="C3593" t="str">
            <v>KG</v>
          </cell>
          <cell r="D3593">
            <v>5.12</v>
          </cell>
        </row>
        <row r="3594">
          <cell r="A3594" t="str">
            <v>11.010.027-0</v>
          </cell>
          <cell r="B3594" t="str">
            <v>CABO DE ACO DE 1 CORDOALHA DE 12,5MM, EXCL. BAINHA DE ACO GALV. E PERDAS DE PONTAS</v>
          </cell>
          <cell r="C3594" t="str">
            <v>KG</v>
          </cell>
          <cell r="D3594">
            <v>4.3099999999999996</v>
          </cell>
        </row>
        <row r="3595">
          <cell r="A3595" t="str">
            <v>11.010.028-0</v>
          </cell>
          <cell r="B3595" t="str">
            <v>CABO DE ACO P/ 2 CORDOALHAS DE 12,5MM, INCL. BAINHA DE ACO GALV. E PERDAS DE PONTAS</v>
          </cell>
          <cell r="C3595" t="str">
            <v>KG</v>
          </cell>
          <cell r="D3595">
            <v>9.0500000000000007</v>
          </cell>
        </row>
        <row r="3596">
          <cell r="A3596" t="str">
            <v>11.010.029-0</v>
          </cell>
          <cell r="B3596" t="str">
            <v>CABO DE ACO P/ 3 CORDOALHAS DE 12,5MM, INCL. BAINHA DE ACO GALV. E PERDAS DE PONTAS</v>
          </cell>
          <cell r="C3596" t="str">
            <v>KG</v>
          </cell>
          <cell r="D3596">
            <v>7.47</v>
          </cell>
        </row>
        <row r="3597">
          <cell r="A3597" t="str">
            <v>11.010.030-0</v>
          </cell>
          <cell r="B3597" t="str">
            <v>CABO DE ACO P/ 4 CORDOALHAS DE 12,5MM, INCL. BAINHA DE ACO GALV. E PERDAS DE PONTAS</v>
          </cell>
          <cell r="C3597" t="str">
            <v>KG</v>
          </cell>
          <cell r="D3597">
            <v>7.52</v>
          </cell>
        </row>
        <row r="3598">
          <cell r="A3598" t="str">
            <v>11.010.031-0</v>
          </cell>
          <cell r="B3598" t="str">
            <v>CABO DE ACO P/ 5 CORDOALHAS DE 12,5MM, INCL. BAINHA DE ACO GALV. E PERDAS DE PONTAS</v>
          </cell>
          <cell r="C3598" t="str">
            <v>KG</v>
          </cell>
          <cell r="D3598">
            <v>7.29</v>
          </cell>
        </row>
        <row r="3599">
          <cell r="A3599" t="str">
            <v>11.010.032-0</v>
          </cell>
          <cell r="B3599" t="str">
            <v>CABO DE ACO P/ 6 CORDOALHAS DE 12,5MM, INCL. BAINHA DE ACO GALV. E PERDAS DE PONTAS</v>
          </cell>
          <cell r="C3599" t="str">
            <v>KG</v>
          </cell>
          <cell r="D3599">
            <v>7.03</v>
          </cell>
        </row>
        <row r="3600">
          <cell r="A3600" t="str">
            <v>11.010.033-0</v>
          </cell>
          <cell r="B3600" t="str">
            <v>CABO DE ACO P/ 7 CORDOALHAS DE 12,5MM, INCL. BAINHA DE ACO GALV. E PERDAS DE PONTAS</v>
          </cell>
          <cell r="C3600" t="str">
            <v>KG</v>
          </cell>
          <cell r="D3600">
            <v>6.74</v>
          </cell>
        </row>
        <row r="3601">
          <cell r="A3601" t="str">
            <v>11.010.034-0</v>
          </cell>
          <cell r="B3601" t="str">
            <v>CABO DE ACO P/ 12 CORDOALHAS DE 12,5MM, INCL. BAINHA DE ACOGALV. E PERDAS DE PONTAS</v>
          </cell>
          <cell r="C3601" t="str">
            <v>KG</v>
          </cell>
          <cell r="D3601">
            <v>6.07</v>
          </cell>
        </row>
        <row r="3602">
          <cell r="A3602" t="str">
            <v>11.010.035-0</v>
          </cell>
          <cell r="B3602" t="str">
            <v>CABO DE ACO P/ 19 CORDOALHAS DE 12,5MM, INCL. BAINHA DE ACOGALV. E PERDAS DE PONTAS</v>
          </cell>
          <cell r="C3602" t="str">
            <v>KG</v>
          </cell>
          <cell r="D3602">
            <v>5.8</v>
          </cell>
        </row>
        <row r="3603">
          <cell r="A3603" t="str">
            <v>11.010.036-0</v>
          </cell>
          <cell r="B3603" t="str">
            <v>CABO DE ACO P/ 22 CORDOALHAS DE 12,5MM, INCL. BAINHA DE ACOGALV. E PERDAS DE PONTAS</v>
          </cell>
          <cell r="C3603" t="str">
            <v>KG</v>
          </cell>
          <cell r="D3603">
            <v>5.71</v>
          </cell>
        </row>
        <row r="3604">
          <cell r="A3604" t="str">
            <v>11.010.037-0</v>
          </cell>
          <cell r="B3604" t="str">
            <v>CABO DE ACO P/ 27 CORDOALHAS DE 12,5MM, EXCL. BAINHA DE ACOGALV. E PERDAS DE PONTAS</v>
          </cell>
          <cell r="C3604" t="str">
            <v>KG</v>
          </cell>
          <cell r="D3604">
            <v>5.63</v>
          </cell>
        </row>
        <row r="3605">
          <cell r="A3605" t="str">
            <v>11.010.999-0</v>
          </cell>
          <cell r="B3605" t="str">
            <v>INDICE 11.010.CABOS DE ACO CORDOALHA</v>
          </cell>
          <cell r="C3605">
            <v>0</v>
          </cell>
          <cell r="D3605">
            <v>1551</v>
          </cell>
        </row>
        <row r="3606">
          <cell r="A3606" t="str">
            <v>11.011.010-0</v>
          </cell>
          <cell r="B3606" t="str">
            <v>PREPARO E COLOC. DE 1 CORDOALHA DE 12,5MM NA FORMA, COMPREEND. CORTE, MONT., ENFIACAO, BEM COMO FORN. DE CIM. P/INJECAO</v>
          </cell>
          <cell r="C3606" t="str">
            <v>KG</v>
          </cell>
          <cell r="D3606">
            <v>0.98</v>
          </cell>
        </row>
        <row r="3607">
          <cell r="A3607" t="str">
            <v>11.011.011-0</v>
          </cell>
          <cell r="B3607" t="str">
            <v>PREPARO E COLOC. DE 2 CORDOALHAS DE 12,5MM NA FORMA, COMPREEND. CORTE, MONT., ENFIACAO, BEM COMO FORN. DE CIM. P/INJECAO</v>
          </cell>
          <cell r="C3607" t="str">
            <v>KG</v>
          </cell>
          <cell r="D3607">
            <v>1.02</v>
          </cell>
        </row>
        <row r="3608">
          <cell r="A3608" t="str">
            <v>11.011.012-0</v>
          </cell>
          <cell r="B3608" t="str">
            <v>PREPARO E COLOC. DE 3 CORDOALHAS DE 12,5MM NA FORMA, COMPREEND. CORTE, MONT., ENFIACAO, BEM COMO FORN. DE CIM. P/INJECAO</v>
          </cell>
          <cell r="C3608" t="str">
            <v>KG</v>
          </cell>
          <cell r="D3608">
            <v>1.07</v>
          </cell>
        </row>
        <row r="3609">
          <cell r="A3609" t="str">
            <v>11.011.013-0</v>
          </cell>
          <cell r="B3609" t="str">
            <v>PREPARO E COLOC. DE 4 CORDOALHAS DE 12,5MM NA FORMA, COMPREEND. CORTE, MONT., ENFIACAO, BEM COMO FORN. DE CIM. P/INJECAO</v>
          </cell>
          <cell r="C3609" t="str">
            <v>KG</v>
          </cell>
          <cell r="D3609">
            <v>1.1000000000000001</v>
          </cell>
        </row>
        <row r="3610">
          <cell r="A3610" t="str">
            <v>11.011.014-0</v>
          </cell>
          <cell r="B3610" t="str">
            <v>PREPARO E COLOC. DE 5 CORDOALHAS DE 12,5MM NA FORMA, COMPREEND. CORTE, MONT., ENFIACAO, BEM COMO FORN. DE CIM. P/INJECAO</v>
          </cell>
          <cell r="C3610" t="str">
            <v>KG</v>
          </cell>
          <cell r="D3610">
            <v>1.1200000000000001</v>
          </cell>
        </row>
        <row r="3611">
          <cell r="A3611" t="str">
            <v>11.011.015-0</v>
          </cell>
          <cell r="B3611" t="str">
            <v>PREPARO E COLOC. DE 6 CORDOALHAS DE 12,5MM NA FORMA, COMPREEND. CORTE, MONT., ENFIACAO, BEM COMO FORN. DE CIM. P/INJECAO</v>
          </cell>
          <cell r="C3611" t="str">
            <v>KG</v>
          </cell>
          <cell r="D3611">
            <v>1.1399999999999999</v>
          </cell>
        </row>
        <row r="3612">
          <cell r="A3612" t="str">
            <v>11.011.016-0</v>
          </cell>
          <cell r="B3612" t="str">
            <v>PREPARO E COLOC. DE 7 CORDOALHAS DE 12,5MM NA FORMA, COMPREEND. CORTE, MONT., ENFIACAO, BEM COMO FORN. DE CIM. P/INJECAO</v>
          </cell>
          <cell r="C3612" t="str">
            <v>KG</v>
          </cell>
          <cell r="D3612">
            <v>1.1499999999999999</v>
          </cell>
        </row>
        <row r="3613">
          <cell r="A3613" t="str">
            <v>11.011.017-1</v>
          </cell>
          <cell r="B3613" t="str">
            <v>PREPARO E COLOC. DE 12 CORDOALHAS DE 12,5MM NA FORMA, COMPREEND. CORTE, MONT., ENFIACAO, BEM COMO FORN. DE CIM.P/INJECAO</v>
          </cell>
          <cell r="C3613" t="str">
            <v>KG</v>
          </cell>
          <cell r="D3613">
            <v>1.3</v>
          </cell>
        </row>
        <row r="3614">
          <cell r="A3614" t="str">
            <v>11.011.018-0</v>
          </cell>
          <cell r="B3614" t="str">
            <v>PREPARO E COLOC. DE 19 CORDOALHAS DE 12,5MM NA FORMA, COMPREEND. CORTE, MONT., ENFIACAO, BEM COMO FORN. DE CIM.P/INJECAO</v>
          </cell>
          <cell r="C3614" t="str">
            <v>KG</v>
          </cell>
          <cell r="D3614">
            <v>1.38</v>
          </cell>
        </row>
        <row r="3615">
          <cell r="A3615" t="str">
            <v>11.011.019-0</v>
          </cell>
          <cell r="B3615" t="str">
            <v>PREPARO E COLOC. DE 22 CORDOALHAS DE 12,5MM NA FORMA, COMPREEND. CORTE, MONT., ENFIACAO, BEM COMO FORN. DE CIM.P/INJECAO</v>
          </cell>
          <cell r="C3615" t="str">
            <v>KG</v>
          </cell>
          <cell r="D3615">
            <v>1.41</v>
          </cell>
        </row>
        <row r="3616">
          <cell r="A3616" t="str">
            <v>11.011.020-0</v>
          </cell>
          <cell r="B3616" t="str">
            <v>PREPARO E COLOC. DE 27 CORDOALHAS DE 12,5MM NA FORMA, COMPREEND. CORTE, MONT., ENFIACAO, BEM COMO FORN. DE CIM.P/INJECAO</v>
          </cell>
          <cell r="C3616" t="str">
            <v>KG</v>
          </cell>
          <cell r="D3616">
            <v>1.48</v>
          </cell>
        </row>
        <row r="3617">
          <cell r="A3617" t="str">
            <v>11.011.021-0</v>
          </cell>
          <cell r="B3617" t="str">
            <v>PREPARO E COLOC. DE 31 CORDOALHAS DE 12,5MM NA FORMA, COMPREEND. CORTE, MONT., ENFIACAO, BEM COMO FORN. DE CIM.P/INJECAO</v>
          </cell>
          <cell r="C3617" t="str">
            <v>KG</v>
          </cell>
          <cell r="D3617">
            <v>1.51</v>
          </cell>
        </row>
        <row r="3618">
          <cell r="A3618" t="str">
            <v>11.011.022-0</v>
          </cell>
          <cell r="B3618" t="str">
            <v>PREPARO E COLOC. DE 37 CORDOALHAS DE 12,5MM NA FORMA, COMPREEND. CORTE, MONT., ENFIACAO, BEM COMO FORN. DE CIM.P/INJECAO</v>
          </cell>
          <cell r="C3618" t="str">
            <v>KG</v>
          </cell>
          <cell r="D3618">
            <v>1.6</v>
          </cell>
        </row>
        <row r="3619">
          <cell r="A3619" t="str">
            <v>11.011.023-1</v>
          </cell>
          <cell r="B3619" t="str">
            <v>CORTE, DOBRAGEM, MONT. E COLOC. DE FERRAG. NA FORMA, ACO CA-25, BARRA REDONDA C/DIAM. DE 5MM</v>
          </cell>
          <cell r="C3619" t="str">
            <v>KG</v>
          </cell>
          <cell r="D3619">
            <v>1.24</v>
          </cell>
        </row>
        <row r="3620">
          <cell r="A3620" t="str">
            <v>11.011.024-1</v>
          </cell>
          <cell r="B3620" t="str">
            <v>CORTE, DOBRAGEM, MONT. E COLOC. DE FERRAG. NA FORMA, ACO CA-25, BARRA REDONDA C/DIAM. DE 6,3 A 8MM</v>
          </cell>
          <cell r="C3620" t="str">
            <v>KG</v>
          </cell>
          <cell r="D3620">
            <v>1.03</v>
          </cell>
        </row>
        <row r="3621">
          <cell r="A3621" t="str">
            <v>11.011.025-1</v>
          </cell>
          <cell r="B3621" t="str">
            <v>CORTE, DOBRAGEM, MONT. E COLOC. DE FERRAG. NA FORMA, ACO CA-25, BARRA REDONDA C/DIAM. MAIOR OU IGUAL A 10MM</v>
          </cell>
          <cell r="C3621" t="str">
            <v>KG</v>
          </cell>
          <cell r="D3621">
            <v>0.82</v>
          </cell>
        </row>
        <row r="3622">
          <cell r="A3622" t="str">
            <v>11.011.026-0</v>
          </cell>
          <cell r="B3622" t="str">
            <v>CORTE, DOBRAGEM, MONT. E COLOC. DE FERRAG. NA FORMA, ACO CA-60, EM FIO REDONDO C/DIAM. DE 3,4MM</v>
          </cell>
          <cell r="C3622" t="str">
            <v>KG</v>
          </cell>
          <cell r="D3622">
            <v>1.34</v>
          </cell>
        </row>
        <row r="3623">
          <cell r="A3623" t="str">
            <v>11.011.027-0</v>
          </cell>
          <cell r="B3623" t="str">
            <v>CORTE, DOBRAGEM, MONT. E COLOC. DE FERRAG. NA FORMA, ACO CA-60, EM FIO REDONDO C/DIAM. DE 4,2 A 6MM</v>
          </cell>
          <cell r="C3623" t="str">
            <v>KG</v>
          </cell>
          <cell r="D3623">
            <v>1.1399999999999999</v>
          </cell>
        </row>
        <row r="3624">
          <cell r="A3624" t="str">
            <v>11.011.028-1</v>
          </cell>
          <cell r="B3624" t="str">
            <v>CORTE, DOBRAGEM, MONT. E COLOC. DE FERRAG. NA FORMA, ACO CA-60, EM FIO REDONDO C/DIAM. DE 6,4 A 8MM</v>
          </cell>
          <cell r="C3624" t="str">
            <v>KG</v>
          </cell>
          <cell r="D3624">
            <v>1.24</v>
          </cell>
        </row>
        <row r="3625">
          <cell r="A3625" t="str">
            <v>11.011.029-0</v>
          </cell>
          <cell r="B3625" t="str">
            <v>CORTE, DOBRAGEM, MONT. E COLOC. DE FERRAG. NA FORMA, ACO CA-50B OU CA-50A, EM BARRA REDONDA C/DIAM. DE 6,3MM</v>
          </cell>
          <cell r="C3625" t="str">
            <v>KG</v>
          </cell>
          <cell r="D3625">
            <v>1.24</v>
          </cell>
        </row>
        <row r="3626">
          <cell r="A3626" t="str">
            <v>11.011.030-1</v>
          </cell>
          <cell r="B3626" t="str">
            <v>CORTE, DOBRAGEM, MONT. E COLOC. DE FERRAG. NA FORMA, ACO CA-50B OU CA-50A, EM BARRA REDONDA C/DIAM. DE 8 A 12,5MM</v>
          </cell>
          <cell r="C3626" t="str">
            <v>KG</v>
          </cell>
          <cell r="D3626">
            <v>1.08</v>
          </cell>
        </row>
        <row r="3627">
          <cell r="A3627" t="str">
            <v>11.011.031-1</v>
          </cell>
          <cell r="B3627" t="str">
            <v>CORTE, DOBRAGEM, MONT. E COLOC. DE FERRAG. NA FORMA, ACO CA-50B OU CA-50A, EM BARRA REDONDA C/DIAM. ACIMA DE 12,5MM</v>
          </cell>
          <cell r="C3627" t="str">
            <v>KG</v>
          </cell>
          <cell r="D3627">
            <v>0.93</v>
          </cell>
        </row>
        <row r="3628">
          <cell r="A3628" t="str">
            <v>11.011.035-0</v>
          </cell>
          <cell r="B3628" t="str">
            <v>CORTE, DOBRAGEM, COLOC. DE FERRAG. EM FORMA P/ESTRUT. DE PONTES E VIADUTOS, ACO CA-50, DIAM. ATE 6,3MM</v>
          </cell>
          <cell r="C3628" t="str">
            <v>KG</v>
          </cell>
          <cell r="D3628">
            <v>1.45</v>
          </cell>
        </row>
        <row r="3629">
          <cell r="A3629" t="str">
            <v>11.011.036-0</v>
          </cell>
          <cell r="B3629" t="str">
            <v>CORTE, DOBRAGEM, COLOC. DE FERRAG. EM FORMA P/ESTRUT. DE PONTES E VIADUTOS, ACO CA-50, DIAM. DE 8 A 12,5MM</v>
          </cell>
          <cell r="C3629" t="str">
            <v>KG</v>
          </cell>
          <cell r="D3629">
            <v>1.3</v>
          </cell>
        </row>
        <row r="3630">
          <cell r="A3630" t="str">
            <v>11.011.037-0</v>
          </cell>
          <cell r="B3630" t="str">
            <v>CORTE, DOBRAGEM, COLOC. DE FERRAG. EM FORMA P/ESTRUT. DE PONTES E VIADUTOS, ACO CA-50, DIAM. ACIMA DE 12,5MM</v>
          </cell>
          <cell r="C3630" t="str">
            <v>KG</v>
          </cell>
          <cell r="D3630">
            <v>1.1399999999999999</v>
          </cell>
        </row>
        <row r="3631">
          <cell r="A3631" t="str">
            <v>11.011.040-0</v>
          </cell>
          <cell r="B3631" t="str">
            <v>CORTE, MONTAGEM E COLOC. DE TELAS DE ACO CA-60, CRUZADAS E SOLDADAS ENTRE SI, EM PECAS DE CONCR.</v>
          </cell>
          <cell r="C3631" t="str">
            <v>KG</v>
          </cell>
          <cell r="D3631">
            <v>0.51</v>
          </cell>
        </row>
        <row r="3632">
          <cell r="A3632" t="str">
            <v>11.011.999-0</v>
          </cell>
          <cell r="B3632" t="str">
            <v>INDICE 11.011.PREPARO E COLOCACAO CABOS DE ACO</v>
          </cell>
          <cell r="C3632">
            <v>0</v>
          </cell>
          <cell r="D3632">
            <v>2219</v>
          </cell>
        </row>
        <row r="3633">
          <cell r="A3633" t="str">
            <v>11.012.005-0</v>
          </cell>
          <cell r="B3633" t="str">
            <v>CONE DE ANCORAGEM DE CABO DE ACO DE 4 CORDOALHAS DE 12,5MM</v>
          </cell>
          <cell r="C3633" t="str">
            <v>UN</v>
          </cell>
          <cell r="D3633">
            <v>218.22</v>
          </cell>
        </row>
        <row r="3634">
          <cell r="A3634" t="str">
            <v>11.012.006-0</v>
          </cell>
          <cell r="B3634" t="str">
            <v>CONE DE ANCORAGEM DE CABO DE ACO DE 6 CORDOALHAS DE 12,5MM</v>
          </cell>
          <cell r="C3634" t="str">
            <v>UN</v>
          </cell>
          <cell r="D3634">
            <v>272.86</v>
          </cell>
        </row>
        <row r="3635">
          <cell r="A3635" t="str">
            <v>11.012.008-1</v>
          </cell>
          <cell r="B3635" t="str">
            <v>CONE DE ANCORAGEM DE CABO DE ACO DE 12 CORDOALHAS DE 12,5MM</v>
          </cell>
          <cell r="C3635" t="str">
            <v>UN</v>
          </cell>
          <cell r="D3635">
            <v>556.26</v>
          </cell>
        </row>
        <row r="3636">
          <cell r="A3636" t="str">
            <v>11.012.009-0</v>
          </cell>
          <cell r="B3636" t="str">
            <v>CONE DE ANCORAGEM DE CABO DE ACO DE 19 CORDOALHAS DE 12,5MM</v>
          </cell>
          <cell r="C3636" t="str">
            <v>UN</v>
          </cell>
          <cell r="D3636">
            <v>917.4</v>
          </cell>
        </row>
        <row r="3637">
          <cell r="A3637" t="str">
            <v>11.012.010-0</v>
          </cell>
          <cell r="B3637" t="str">
            <v>CONE DE ANCORAGEM DE CABO DE ACO DE 22 CORDOALHAS DE 12,5MM</v>
          </cell>
          <cell r="C3637" t="str">
            <v>UN</v>
          </cell>
          <cell r="D3637">
            <v>1142.06</v>
          </cell>
        </row>
        <row r="3638">
          <cell r="A3638" t="str">
            <v>11.012.011-0</v>
          </cell>
          <cell r="B3638" t="str">
            <v>CONE DE ANCORAGEM DE CABO DE ACO DE 31 CORDOALHAS DE 12,5MM</v>
          </cell>
          <cell r="C3638" t="str">
            <v>UN</v>
          </cell>
          <cell r="D3638">
            <v>1360.2</v>
          </cell>
        </row>
        <row r="3639">
          <cell r="A3639" t="str">
            <v>11.012.012-0</v>
          </cell>
          <cell r="B3639" t="str">
            <v>CONE DE ANCORAGEM DE CABO DE ACO DE 37 CORDOALHAS DE 12,5MM</v>
          </cell>
          <cell r="C3639" t="str">
            <v>UN</v>
          </cell>
          <cell r="D3639">
            <v>1403.74</v>
          </cell>
        </row>
        <row r="3640">
          <cell r="A3640" t="str">
            <v>11.012.999-0</v>
          </cell>
          <cell r="B3640" t="str">
            <v>INDICE 11.012.CONE DE ANCORAGEM</v>
          </cell>
          <cell r="C3640">
            <v>0</v>
          </cell>
          <cell r="D3640">
            <v>1556</v>
          </cell>
        </row>
        <row r="3641">
          <cell r="A3641" t="str">
            <v>11.013.003-1</v>
          </cell>
          <cell r="B3641" t="str">
            <v>VERGA DE CONCR. ARMADO P/ALVEN., C/APROVEIT. DA MAD. 10 VEZES</v>
          </cell>
          <cell r="C3641" t="str">
            <v>M3</v>
          </cell>
          <cell r="D3641">
            <v>616.67999999999995</v>
          </cell>
        </row>
        <row r="3642">
          <cell r="A3642" t="str">
            <v>11.013.005-0</v>
          </cell>
          <cell r="B3642" t="str">
            <v>PEITORIL DE CONCR. ARMADO, SECAO EM "T", 70 X 20CM, ESP. DE12CM, CONCR. FCK = 15MPA, FORMA DE CHAPAS COMP.</v>
          </cell>
          <cell r="C3642" t="str">
            <v>M</v>
          </cell>
          <cell r="D3642">
            <v>100.44</v>
          </cell>
        </row>
        <row r="3643">
          <cell r="A3643" t="str">
            <v>11.013.006-0</v>
          </cell>
          <cell r="B3643" t="str">
            <v>CHAPIM DE CONCR. APARENTE, C/ACAB. DESEMPENADO, USANDO FORMADE CHAPA COMP., MED. 14 X 10CM</v>
          </cell>
          <cell r="C3643" t="str">
            <v>M</v>
          </cell>
          <cell r="D3643">
            <v>10.199999999999999</v>
          </cell>
        </row>
        <row r="3644">
          <cell r="A3644" t="str">
            <v>11.013.009-0</v>
          </cell>
          <cell r="B3644" t="str">
            <v>CAMADA IMPERMEABILIZADORA EM CONCR. ARMADO 10MPA, ESP. DE 5CM, ARMADURA DE ACO CA-25 DE 3/16" E JUNTAS DE MAD.</v>
          </cell>
          <cell r="C3644" t="str">
            <v>M2</v>
          </cell>
          <cell r="D3644">
            <v>14.15</v>
          </cell>
        </row>
        <row r="3645">
          <cell r="A3645" t="str">
            <v>11.013.011-1</v>
          </cell>
          <cell r="B3645" t="str">
            <v>CONCRETO ARMADO P/UMA RESISTENCIA DE 15MPA, 14,00M2 DE AREAMOLDADA E 60KG DE ACO CA-50</v>
          </cell>
          <cell r="C3645" t="str">
            <v>M3</v>
          </cell>
          <cell r="D3645">
            <v>779.78</v>
          </cell>
        </row>
        <row r="3646">
          <cell r="A3646" t="str">
            <v>11.013.012-0</v>
          </cell>
          <cell r="B3646" t="str">
            <v>CONCRETO ARMADO P/UMA RESISTENCIA DE 15MPA, 12,00M2 DE AREAMOLDADA E 80KG DE ACO-50B</v>
          </cell>
          <cell r="C3646" t="str">
            <v>M3</v>
          </cell>
          <cell r="D3646">
            <v>784.15</v>
          </cell>
        </row>
        <row r="3647">
          <cell r="A3647" t="str">
            <v>11.013.013-0</v>
          </cell>
          <cell r="B3647" t="str">
            <v>CONCRETO ARMADO P/UMA RESISTENCIA DE 15MPA, 12,00M2 DE FORMA, 60KG DE ACO CA-50, CORTE E DOBRAGEM</v>
          </cell>
          <cell r="C3647" t="str">
            <v>M3</v>
          </cell>
          <cell r="D3647">
            <v>658.22</v>
          </cell>
        </row>
        <row r="3648">
          <cell r="A3648" t="str">
            <v>11.013.014-0</v>
          </cell>
          <cell r="B3648" t="str">
            <v>CONCRETO ARMADO P/CORTINAS,C/ 18 A 20CM DE ESP.,FCK=15MPA, 10,00M2 DE FORMAS,SERVINDO A MAD. 1,4 VEZ E 80KG DE ACO CA-50</v>
          </cell>
          <cell r="C3648" t="str">
            <v>M3</v>
          </cell>
          <cell r="D3648">
            <v>749.88</v>
          </cell>
        </row>
        <row r="3649">
          <cell r="A3649" t="str">
            <v>11.013.020-1</v>
          </cell>
          <cell r="B3649" t="str">
            <v>CORTINA ATIRANTADA EM CONCR. ARMADO, UTILIZ. TIRANTE DE ACOCA-50 E CAPAC. DE CARGA ATE 14,5T</v>
          </cell>
          <cell r="C3649" t="str">
            <v>M2</v>
          </cell>
          <cell r="D3649">
            <v>1153.49</v>
          </cell>
        </row>
        <row r="3650">
          <cell r="A3650" t="str">
            <v>11.013.021-1</v>
          </cell>
          <cell r="B3650" t="str">
            <v>CORTINA ATIRANTADA EM CONCR. ARMADO, UTILIZ. TIRANTE DE ACO50/55 E CAPAC. DE CARGA ATE 22T</v>
          </cell>
          <cell r="C3650" t="str">
            <v>M2</v>
          </cell>
          <cell r="D3650">
            <v>1414.87</v>
          </cell>
        </row>
        <row r="3651">
          <cell r="A3651" t="str">
            <v>11.013.022-1</v>
          </cell>
          <cell r="B3651" t="str">
            <v>CORTINA ATIRANTADA EM CONCR. ARMADO, UTILIZ. TIRANTE DE ACOST 85/100 E CAPAC. DE CARGA ATE 34T</v>
          </cell>
          <cell r="C3651" t="str">
            <v>M2</v>
          </cell>
          <cell r="D3651">
            <v>1540.47</v>
          </cell>
        </row>
        <row r="3652">
          <cell r="A3652" t="str">
            <v>11.013.040-0</v>
          </cell>
          <cell r="B3652" t="str">
            <v>CORTINA ATIRANTADA EM CONCR. ARMADO, INCLUINDO SOMENTE A CONTR. DA PARTE ESTRUTURAL, PERF. E TIRANTE DE ACO CA-50</v>
          </cell>
          <cell r="C3652" t="str">
            <v>M2</v>
          </cell>
          <cell r="D3652">
            <v>923.86</v>
          </cell>
        </row>
        <row r="3653">
          <cell r="A3653" t="str">
            <v>11.013.045-0</v>
          </cell>
          <cell r="B3653" t="str">
            <v>CORTINA ATIRANTADA EM CONCR. ARMADO, INCLUINDO SOMENTE A CONTR. DA PARTE ESTRUTURAL, PERF. E TIRANTE DE ACO 50/55</v>
          </cell>
          <cell r="C3653" t="str">
            <v>M2</v>
          </cell>
          <cell r="D3653">
            <v>1171.49</v>
          </cell>
        </row>
        <row r="3654">
          <cell r="A3654" t="str">
            <v>11.013.050-0</v>
          </cell>
          <cell r="B3654" t="str">
            <v>CORTINA ATIRANTADA EM CONCR. ARMADO, INCLUINDO SOMENTE A CONTR. DA PARTE ESTRUTURAL, PERF. E TIRANTE DE ACO ST 85/100</v>
          </cell>
          <cell r="C3654" t="str">
            <v>M2</v>
          </cell>
          <cell r="D3654">
            <v>1296.6400000000001</v>
          </cell>
        </row>
        <row r="3655">
          <cell r="A3655" t="str">
            <v>11.013.999-0</v>
          </cell>
          <cell r="B3655" t="str">
            <v>INDICE DA FAMILIA</v>
          </cell>
          <cell r="C3655">
            <v>0</v>
          </cell>
          <cell r="D3655">
            <v>1997</v>
          </cell>
        </row>
        <row r="3656">
          <cell r="A3656" t="str">
            <v>11.014.999-0</v>
          </cell>
          <cell r="B3656" t="str">
            <v>INDICE 11.014.INDICE PREP./LANC.</v>
          </cell>
          <cell r="C3656">
            <v>0</v>
          </cell>
          <cell r="D3656">
            <v>1998</v>
          </cell>
        </row>
        <row r="3657">
          <cell r="A3657" t="str">
            <v>11.015.001-0</v>
          </cell>
          <cell r="B3657" t="str">
            <v>ADITIVO PLASTIFICANTE E DENSIFICADOR, ADICIONADO AO CONCR. NA PROPORCAO DE 500GR P/SACO DE CIM.</v>
          </cell>
          <cell r="C3657" t="str">
            <v>KG</v>
          </cell>
          <cell r="D3657">
            <v>1.87</v>
          </cell>
        </row>
        <row r="3658">
          <cell r="A3658" t="str">
            <v>11.015.003-0</v>
          </cell>
          <cell r="B3658" t="str">
            <v>ADITIVO PLASTIFICANTE RETARDADOR E DENSIFICADOR LIQUIDO, ADICIONADO AO CONCR. NA PROPORCAO DE 500GR P/SACO DE CIM.</v>
          </cell>
          <cell r="C3658" t="str">
            <v>KG</v>
          </cell>
          <cell r="D3658">
            <v>2.82</v>
          </cell>
        </row>
        <row r="3659">
          <cell r="A3659" t="str">
            <v>11.015.004-0</v>
          </cell>
          <cell r="B3659" t="str">
            <v>ADITIVO INCORPORADOR DE AR, ADICIONADO AO CONCR. NA PROPORCAO DE 150GR P/SACO DE CIM.</v>
          </cell>
          <cell r="C3659" t="str">
            <v>KG</v>
          </cell>
          <cell r="D3659">
            <v>1.91</v>
          </cell>
        </row>
        <row r="3660">
          <cell r="A3660" t="str">
            <v>11.015.020-0</v>
          </cell>
          <cell r="B3660" t="str">
            <v>ADITIVO INCORPORADOR DE AR, ADICIONADO AO CONCR. NA PROPORCAO DE 150GR P/SACO DE CIM.</v>
          </cell>
          <cell r="C3660" t="str">
            <v>KG</v>
          </cell>
          <cell r="D3660">
            <v>1105.73</v>
          </cell>
        </row>
        <row r="3661">
          <cell r="A3661" t="str">
            <v>11.015.999-0</v>
          </cell>
          <cell r="B3661" t="str">
            <v>INDICE 11.015.ADITIVOS P/CONCRETO</v>
          </cell>
          <cell r="C3661">
            <v>0</v>
          </cell>
          <cell r="D3661">
            <v>1489</v>
          </cell>
        </row>
        <row r="3662">
          <cell r="A3662" t="str">
            <v>11.016.001-0</v>
          </cell>
          <cell r="B3662" t="str">
            <v>ESTRUTURA MET. P/GALPOES, EM PORTICOS DE PERFIS DE ACO, VAODE 12,00M</v>
          </cell>
          <cell r="C3662" t="str">
            <v>KG</v>
          </cell>
          <cell r="D3662">
            <v>6.19</v>
          </cell>
        </row>
        <row r="3663">
          <cell r="A3663" t="str">
            <v>11.016.002-1</v>
          </cell>
          <cell r="B3663" t="str">
            <v>ESTRUTURA MET. P/PASSARELAS E PEQUENOS VIADUTOS</v>
          </cell>
          <cell r="C3663" t="str">
            <v>T</v>
          </cell>
          <cell r="D3663">
            <v>5537.29</v>
          </cell>
        </row>
        <row r="3664">
          <cell r="A3664" t="str">
            <v>11.016.003-0</v>
          </cell>
          <cell r="B3664" t="str">
            <v>ESTRUTURA MET., COMPREEND. VIGAS TRELICAS COMPOSTAS C/VERGALHOES SOLDADOS, VAO ATE 15,00M</v>
          </cell>
          <cell r="C3664" t="str">
            <v>M2</v>
          </cell>
          <cell r="D3664">
            <v>62.6</v>
          </cell>
        </row>
        <row r="3665">
          <cell r="A3665" t="str">
            <v>11.016.004-0</v>
          </cell>
          <cell r="B3665" t="str">
            <v>ESTRUTURA MET., COMPREEND. VIGAS TRELICAS COMPOSTAS C/VERGALHOES SOLDADOS, VAO ATE 15,00M</v>
          </cell>
          <cell r="C3665" t="str">
            <v>M2</v>
          </cell>
          <cell r="D3665">
            <v>66.88</v>
          </cell>
        </row>
        <row r="3666">
          <cell r="A3666" t="str">
            <v>11.016.005-0</v>
          </cell>
          <cell r="B3666" t="str">
            <v>ESTRUTURA MET., COMPREEND. VIGAS TRELICAS COMPOSTAS C/VERGALHOES SOLDADOS, VAO ATE 15,00M</v>
          </cell>
          <cell r="C3666" t="str">
            <v>M2</v>
          </cell>
          <cell r="D3666">
            <v>73.069999999999993</v>
          </cell>
        </row>
        <row r="3667">
          <cell r="A3667" t="str">
            <v>11.016.006-0</v>
          </cell>
          <cell r="B3667" t="str">
            <v>ESTRUTURA MET., COMPREEND. VIGAS TRELICAS COMPOSTAS C/VERGALHOES SOLDADOS, VAO ATE 15,00M</v>
          </cell>
          <cell r="C3667" t="str">
            <v>M2</v>
          </cell>
          <cell r="D3667">
            <v>76.16</v>
          </cell>
        </row>
        <row r="3668">
          <cell r="A3668" t="str">
            <v>11.016.008-1</v>
          </cell>
          <cell r="B3668" t="str">
            <v>ESTRUTURA MET. P/PASSARELAS E PONTES PEQUENAS</v>
          </cell>
          <cell r="C3668" t="str">
            <v>T</v>
          </cell>
          <cell r="D3668">
            <v>8580.2999999999993</v>
          </cell>
        </row>
        <row r="3669">
          <cell r="A3669" t="str">
            <v>11.016.020-0</v>
          </cell>
          <cell r="B3669" t="str">
            <v>ESTRUTURAS DE ELEM. EM PERFIS "I" ATE 8", EM ACO LAMIN., (VIGAS ISOLADAS, ESCORAS, PORTICOS, ETC.)</v>
          </cell>
          <cell r="C3669" t="str">
            <v>KG</v>
          </cell>
          <cell r="D3669">
            <v>2.7</v>
          </cell>
        </row>
        <row r="3670">
          <cell r="A3670" t="str">
            <v>11.016.022-0</v>
          </cell>
          <cell r="B3670" t="str">
            <v>ESTRUTURAS DE ELEM. EM PERFIS "I", 8" ATE 12", EM ACO LAMIN., (VIGAS ISOLADAS, ESCORAS, PORTICOS, ETC.)</v>
          </cell>
          <cell r="C3670" t="str">
            <v>KG</v>
          </cell>
          <cell r="D3670">
            <v>3.43</v>
          </cell>
        </row>
        <row r="3671">
          <cell r="A3671" t="str">
            <v>11.016.500-0</v>
          </cell>
          <cell r="B3671" t="str">
            <v>UNIDADE DE REF. P/SERV. EM ESTRUT. MET.</v>
          </cell>
          <cell r="C3671" t="str">
            <v>UR</v>
          </cell>
          <cell r="D3671">
            <v>135</v>
          </cell>
        </row>
        <row r="3672">
          <cell r="A3672" t="str">
            <v>11.016.505-1</v>
          </cell>
          <cell r="B3672" t="str">
            <v>RECONSTITUICAO DE ESTRUT. LEVE, MEDIDA P/ KG DE ACO NECESSARIO</v>
          </cell>
          <cell r="C3672" t="str">
            <v>KG</v>
          </cell>
          <cell r="D3672">
            <v>4.03</v>
          </cell>
        </row>
        <row r="3673">
          <cell r="A3673" t="str">
            <v>11.016.999-0</v>
          </cell>
          <cell r="B3673" t="str">
            <v>INDICE 11.016.ESTRUTURA METALICA</v>
          </cell>
          <cell r="C3673" t="str">
            <v>0</v>
          </cell>
          <cell r="D3673">
            <v>2068</v>
          </cell>
        </row>
        <row r="3674">
          <cell r="A3674" t="str">
            <v>11.017.001-1</v>
          </cell>
          <cell r="B3674" t="str">
            <v>APARELHO DE APOIO DE NEOPRENE, NAO FRETADO (1,4KG/DM3)</v>
          </cell>
          <cell r="C3674" t="str">
            <v>Dm3</v>
          </cell>
          <cell r="D3674">
            <v>36.67</v>
          </cell>
        </row>
        <row r="3675">
          <cell r="A3675" t="str">
            <v>11.017.002-1</v>
          </cell>
          <cell r="B3675" t="str">
            <v>APARELHO DE APOIO DE NEOPRENE, FRETADO</v>
          </cell>
          <cell r="C3675" t="str">
            <v>Dm3</v>
          </cell>
          <cell r="D3675">
            <v>71.67</v>
          </cell>
        </row>
        <row r="3676">
          <cell r="A3676" t="str">
            <v>11.017.999-0</v>
          </cell>
          <cell r="B3676" t="str">
            <v>INDICE 11.017.NEOPRENE</v>
          </cell>
          <cell r="C3676">
            <v>0</v>
          </cell>
          <cell r="D3676">
            <v>1052</v>
          </cell>
        </row>
        <row r="3677">
          <cell r="A3677" t="str">
            <v>11.018.020-0</v>
          </cell>
          <cell r="B3677" t="str">
            <v>JUNTA DE DILATACAO E VEDACAO P/OBRAS DE ARTE, MOV. DE -10 A+20MM, NAO INCLUI CORTE E REMOCAO DO PAV.</v>
          </cell>
          <cell r="C3677" t="str">
            <v>M</v>
          </cell>
          <cell r="D3677">
            <v>178</v>
          </cell>
        </row>
        <row r="3678">
          <cell r="A3678" t="str">
            <v>11.018.021-0</v>
          </cell>
          <cell r="B3678" t="str">
            <v>JUNTA DE DILATACAO E VEDACAO P/OBRAS DE ARTE, MOV. DE -10 A+20MM, INCLUI CORTE E REMOCAO DO PAV.</v>
          </cell>
          <cell r="C3678" t="str">
            <v>M</v>
          </cell>
          <cell r="D3678">
            <v>307.74</v>
          </cell>
        </row>
        <row r="3679">
          <cell r="A3679" t="str">
            <v>11.018.025-0</v>
          </cell>
          <cell r="B3679" t="str">
            <v>JUNTA DE DILATACAO E VEDACAO P/OBRAS DE ARTE, MOV. DE -15 A+25MM, NAO INCLUI CORTE E REMOCAO DO PAV.</v>
          </cell>
          <cell r="C3679" t="str">
            <v>M</v>
          </cell>
          <cell r="D3679">
            <v>280</v>
          </cell>
        </row>
        <row r="3680">
          <cell r="A3680" t="str">
            <v>11.018.026-0</v>
          </cell>
          <cell r="B3680" t="str">
            <v>JUNTA DE DILATACAO E VEDACAO P/OBRAS DE ARTE, MOV. DE -15 A+25MM, INCLUI CORTE E REMOCAO DO PAV.</v>
          </cell>
          <cell r="C3680" t="str">
            <v>M</v>
          </cell>
          <cell r="D3680">
            <v>409.74</v>
          </cell>
        </row>
        <row r="3681">
          <cell r="A3681" t="str">
            <v>11.018.030-0</v>
          </cell>
          <cell r="B3681" t="str">
            <v>JUNTA DE DILATACAO E VEDACAO P/OBRAS DE ARTE, MOV. DE -20 A+40MM, NAO INCLUI CORTE E REMOCAO DO PAV.</v>
          </cell>
          <cell r="C3681" t="str">
            <v>M</v>
          </cell>
          <cell r="D3681">
            <v>330</v>
          </cell>
        </row>
        <row r="3682">
          <cell r="A3682" t="str">
            <v>11.018.031-0</v>
          </cell>
          <cell r="B3682" t="str">
            <v>JUNTA DE DILATACAO E VEDACAO P/OBRAS DE ARTE, MOV. DE -20 A+40MM, INCLUI CORTE E REMOCAO DO PAV.</v>
          </cell>
          <cell r="C3682" t="str">
            <v>M</v>
          </cell>
          <cell r="D3682">
            <v>459.74</v>
          </cell>
        </row>
        <row r="3683">
          <cell r="A3683" t="str">
            <v>11.018.035-0</v>
          </cell>
          <cell r="B3683" t="str">
            <v>JUNTA DE DILATACAO E VEDACAO P/OBRAS DE ARTE, MOV. DE -45 A+65MM, NAO INCLUI CORTE E REMOCAO DO PAV.</v>
          </cell>
          <cell r="C3683" t="str">
            <v>M</v>
          </cell>
          <cell r="D3683">
            <v>440</v>
          </cell>
        </row>
        <row r="3684">
          <cell r="A3684" t="str">
            <v>11.018.036-0</v>
          </cell>
          <cell r="B3684" t="str">
            <v>JUNTA DE DILATACAO E VEDACAO P/OBRAS DE ARTE, MOV. DE -45 A+65MM, INCLUI CORTE E REMOCAO DO PAV.</v>
          </cell>
          <cell r="C3684" t="str">
            <v>M</v>
          </cell>
          <cell r="D3684">
            <v>569.74</v>
          </cell>
        </row>
        <row r="3685">
          <cell r="A3685" t="str">
            <v>11.018.050-0</v>
          </cell>
          <cell r="B3685" t="str">
            <v>JUNTA DE DILATACAO DE PISOS, LAJES, PILARES, FISSURAS, ALVEN., RESERVATORIOS, P/MOV. DE -10 A +30MM</v>
          </cell>
          <cell r="C3685" t="str">
            <v>M</v>
          </cell>
          <cell r="D3685">
            <v>65</v>
          </cell>
        </row>
        <row r="3686">
          <cell r="A3686" t="str">
            <v>11.018.051-0</v>
          </cell>
          <cell r="B3686" t="str">
            <v>JUNTA DE DILATACAO DE PISOS, LAJES, PILARES, FISSURAS, ALVEN., RESERVATORIOS, P/MOV. DE -15 A +40MM</v>
          </cell>
          <cell r="C3686" t="str">
            <v>M</v>
          </cell>
          <cell r="D3686">
            <v>70</v>
          </cell>
        </row>
        <row r="3687">
          <cell r="A3687" t="str">
            <v>11.018.052-0</v>
          </cell>
          <cell r="B3687" t="str">
            <v>JUNTA DE DILATACAO DE PISOS, LAJES, PILARES, FISSURAS, ALVEN., RESERVATORIOS, P/MOV. DE -7 A +10MM</v>
          </cell>
          <cell r="C3687" t="str">
            <v>M</v>
          </cell>
          <cell r="D3687">
            <v>35</v>
          </cell>
        </row>
        <row r="3688">
          <cell r="A3688" t="str">
            <v>11.018.053-0</v>
          </cell>
          <cell r="B3688" t="str">
            <v>JUNTA DE DILATACAO DE PISOS, LAJES, PILARES, FISSURAS, ALVEN., RESERVATORIOS, P/MOV. DE -16 A +23MM</v>
          </cell>
          <cell r="C3688" t="str">
            <v>M</v>
          </cell>
          <cell r="D3688">
            <v>70</v>
          </cell>
        </row>
        <row r="3689">
          <cell r="A3689" t="str">
            <v>11.018.054-0</v>
          </cell>
          <cell r="B3689" t="str">
            <v>JUNTA DE DILATACAO DE PISOS, LAJES, PILARES, FISSURAS, ALVEN., RESERVATORIOS, P/MOV. DE -20 A +30MM</v>
          </cell>
          <cell r="C3689" t="str">
            <v>M</v>
          </cell>
          <cell r="D3689">
            <v>78</v>
          </cell>
        </row>
        <row r="3690">
          <cell r="A3690" t="str">
            <v>11.018.060-0</v>
          </cell>
          <cell r="B3690" t="str">
            <v>JUNTA ELASTICA EM PVC TERMOPLASTICO, TIPO 022, P/JUNTAS SUBMETIDAS A UMA PRESSAO MEDIA E DE POUCA DEFORMACAO</v>
          </cell>
          <cell r="C3690" t="str">
            <v>M</v>
          </cell>
          <cell r="D3690">
            <v>56.76</v>
          </cell>
        </row>
        <row r="3691">
          <cell r="A3691" t="str">
            <v>11.018.999-0</v>
          </cell>
          <cell r="B3691" t="str">
            <v>INDICE 11.018.JUNTA DE DILATACAO E VEDACAO</v>
          </cell>
          <cell r="C3691">
            <v>0</v>
          </cell>
          <cell r="D3691">
            <v>1363</v>
          </cell>
        </row>
        <row r="3692">
          <cell r="A3692" t="str">
            <v>11.019.001-0</v>
          </cell>
          <cell r="B3692" t="str">
            <v>MONTAGEM DAS ARMADURAS E ESCAMAS, EM SERV. DE TERRA ARMADA</v>
          </cell>
          <cell r="C3692" t="str">
            <v>M2</v>
          </cell>
          <cell r="D3692">
            <v>19.5</v>
          </cell>
        </row>
        <row r="3693">
          <cell r="A3693" t="str">
            <v>11.019.999-0</v>
          </cell>
          <cell r="B3693" t="str">
            <v>INDICE 11.019.TERRA ARMADA</v>
          </cell>
          <cell r="C3693">
            <v>0</v>
          </cell>
          <cell r="D3693">
            <v>2569</v>
          </cell>
        </row>
        <row r="3694">
          <cell r="A3694" t="str">
            <v>11.020.001-0</v>
          </cell>
          <cell r="B3694" t="str">
            <v>CHUMBAMENTO DE ROCHA, P/REFORCO DE ABOBODA DE TUNEL, NA FASEDE ESCAV., C/CHUMBADORES DE ACO CA-50B</v>
          </cell>
          <cell r="C3694" t="str">
            <v>KG</v>
          </cell>
          <cell r="D3694">
            <v>12.36</v>
          </cell>
        </row>
        <row r="3695">
          <cell r="A3695" t="str">
            <v>11.020.002-0</v>
          </cell>
          <cell r="B3695" t="str">
            <v>CHUMBAMENTO DE ROCHA, A CEU ABERTO, C/VERGALHAO DE ACO CA-50B</v>
          </cell>
          <cell r="C3695" t="str">
            <v>KG</v>
          </cell>
          <cell r="D3695">
            <v>5.69</v>
          </cell>
        </row>
        <row r="3696">
          <cell r="A3696" t="str">
            <v>11.020.003-0</v>
          </cell>
          <cell r="B3696" t="str">
            <v>TIRANTE PROTENDIDO DE ACO CA-50B, DIAM. DE 22,5MM, C/COMPR.ATE 9,00M</v>
          </cell>
          <cell r="C3696" t="str">
            <v>M</v>
          </cell>
          <cell r="D3696">
            <v>25.45</v>
          </cell>
        </row>
        <row r="3697">
          <cell r="A3697" t="str">
            <v>11.020.004-0</v>
          </cell>
          <cell r="B3697" t="str">
            <v>TIRANTE PROTENDIDO DE ACO CA-50B, DIAM. DE 25,4MM, C/COMPR.ATE 9,00M</v>
          </cell>
          <cell r="C3697" t="str">
            <v>M</v>
          </cell>
          <cell r="D3697">
            <v>31.81</v>
          </cell>
        </row>
        <row r="3698">
          <cell r="A3698" t="str">
            <v>11.020.006-0</v>
          </cell>
          <cell r="B3698" t="str">
            <v>TIRANTE PROTENDIDO DE ACO CA-50B, DIAM. DE 32MM, C/COMPR. ATE 9,00M</v>
          </cell>
          <cell r="C3698" t="str">
            <v>M</v>
          </cell>
          <cell r="D3698">
            <v>44.18</v>
          </cell>
        </row>
        <row r="3699">
          <cell r="A3699" t="str">
            <v>11.020.007-1</v>
          </cell>
          <cell r="B3699" t="str">
            <v>TIRANTE PROTENDIDO DE ACO CA-50B, DIAM. DE 22,5MM, C/COMPR.ENTRE 9,00 E 15,00M</v>
          </cell>
          <cell r="C3699" t="str">
            <v>M</v>
          </cell>
          <cell r="D3699">
            <v>19.57</v>
          </cell>
        </row>
        <row r="3700">
          <cell r="A3700" t="str">
            <v>11.020.008-1</v>
          </cell>
          <cell r="B3700" t="str">
            <v>TIRANTE PROTENDIDO DE ACO CA-50B, DIAM. DE 25,4MM, C/COMPR.ENTRE 9,00 E 15,00M</v>
          </cell>
          <cell r="C3700" t="str">
            <v>M</v>
          </cell>
          <cell r="D3700">
            <v>24.47</v>
          </cell>
        </row>
        <row r="3701">
          <cell r="A3701" t="str">
            <v>11.020.011-1</v>
          </cell>
          <cell r="B3701" t="str">
            <v>TIRANTE PROTENDIDO DE ACO CA-50B, DIAM. DE 32MM, C/COMPR. ENTRE 9,00 E 15,00M</v>
          </cell>
          <cell r="C3701" t="str">
            <v>M</v>
          </cell>
          <cell r="D3701">
            <v>33.99</v>
          </cell>
        </row>
        <row r="3702">
          <cell r="A3702" t="str">
            <v>11.020.012-0</v>
          </cell>
          <cell r="B3702" t="str">
            <v>TIRANTE PROTENDIDO DE ACO CA-50B, DIAM. DE 22,5MM, C/COMPR.MAIOR QUE 15,00M</v>
          </cell>
          <cell r="C3702" t="str">
            <v>M</v>
          </cell>
          <cell r="D3702">
            <v>16.64</v>
          </cell>
        </row>
        <row r="3703">
          <cell r="A3703" t="str">
            <v>11.020.013-0</v>
          </cell>
          <cell r="B3703" t="str">
            <v>TIRANTE PROTENDIDO DE ACO CA-50B, DIAM. DE 25,4MM, C/COMPR.MAIOR QUE 15,00M</v>
          </cell>
          <cell r="C3703" t="str">
            <v>M</v>
          </cell>
          <cell r="D3703">
            <v>20.8</v>
          </cell>
        </row>
        <row r="3704">
          <cell r="A3704" t="str">
            <v>11.020.015-0</v>
          </cell>
          <cell r="B3704" t="str">
            <v>TIRANTE PROTENDIDO DE ACO CA-50B, DIAM. DE 32MM, C/COMPR. MAIOR QUE 15,00M</v>
          </cell>
          <cell r="C3704" t="str">
            <v>M</v>
          </cell>
          <cell r="D3704">
            <v>28.89</v>
          </cell>
        </row>
        <row r="3705">
          <cell r="A3705" t="str">
            <v>11.020.020-0</v>
          </cell>
          <cell r="B3705" t="str">
            <v>PROTENSAO DE TIRANTE DE BARRA DE ACO CA-50</v>
          </cell>
          <cell r="C3705" t="str">
            <v>UN</v>
          </cell>
          <cell r="D3705">
            <v>6.38</v>
          </cell>
        </row>
        <row r="3706">
          <cell r="A3706" t="str">
            <v>11.020.999-0</v>
          </cell>
          <cell r="B3706" t="str">
            <v>INDICE 11.020.CHUMBAMENTO E TIRANTES</v>
          </cell>
          <cell r="C3706">
            <v>0</v>
          </cell>
          <cell r="D3706">
            <v>2492</v>
          </cell>
        </row>
        <row r="3707">
          <cell r="A3707" t="str">
            <v>11.021.010-1</v>
          </cell>
          <cell r="B3707" t="str">
            <v>FORMA INTERNA EM TUBO DE PVC, DIAM. EXT. DE 25CM, P/ALIVIO DE PESO PROPRIO DE PECAS ESTRUTURAIS</v>
          </cell>
          <cell r="C3707" t="str">
            <v>M</v>
          </cell>
          <cell r="D3707">
            <v>7.99</v>
          </cell>
        </row>
        <row r="3708">
          <cell r="A3708" t="str">
            <v>11.021.999-0</v>
          </cell>
          <cell r="B3708" t="str">
            <v>INDICE 11.021.FORMA INTERNA</v>
          </cell>
          <cell r="C3708">
            <v>0</v>
          </cell>
          <cell r="D3708">
            <v>1017</v>
          </cell>
        </row>
        <row r="3709">
          <cell r="A3709" t="str">
            <v>11.022.001-0</v>
          </cell>
          <cell r="B3709" t="str">
            <v>CAMBOTA MET. CONSTITUIDA DE PERFILADOS E TIRANTES, P/ESCOR.EM TUNEL ESCAVADO A PLENA SECCAO</v>
          </cell>
          <cell r="C3709" t="str">
            <v>KG</v>
          </cell>
          <cell r="D3709">
            <v>3.52</v>
          </cell>
        </row>
        <row r="3710">
          <cell r="A3710" t="str">
            <v>11.022.002-0</v>
          </cell>
          <cell r="B3710" t="str">
            <v>CAMBOTA MET. CONSTITUIDA DE PERFILADOS E TIRANTES, P/ESCOR.EM GALERIA PILOTO ESCAVADA A PLENA SECAO</v>
          </cell>
          <cell r="C3710" t="str">
            <v>KG</v>
          </cell>
          <cell r="D3710">
            <v>8.85</v>
          </cell>
        </row>
        <row r="3711">
          <cell r="A3711" t="str">
            <v>11.022.999-0</v>
          </cell>
          <cell r="B3711" t="str">
            <v>INDICE 11.022.CAMBOTA METALICA</v>
          </cell>
          <cell r="C3711">
            <v>0</v>
          </cell>
          <cell r="D3711">
            <v>2897</v>
          </cell>
        </row>
        <row r="3712">
          <cell r="A3712" t="str">
            <v>11.023.001-0</v>
          </cell>
          <cell r="B3712" t="str">
            <v>TELA FORMADA P/BARRAS DE ACO CA-60, FORMANDO MALHA QUADRADAC/DIAM. DE 3,4MM E ESPACAMENTO ENTRE ELES DE 15 X 15CM</v>
          </cell>
          <cell r="C3712" t="str">
            <v>KG</v>
          </cell>
          <cell r="D3712">
            <v>3.36</v>
          </cell>
        </row>
        <row r="3713">
          <cell r="A3713" t="str">
            <v>11.023.002-0</v>
          </cell>
          <cell r="B3713" t="str">
            <v>TELA FORMADA P/BARRAS DE ACO CA-60, FORMANDO MALHA QUADRADAC/DIAM. DE 4,2MM E ESPACAMENTO ENTRE ELES DE 15 X 15CM</v>
          </cell>
          <cell r="C3713" t="str">
            <v>KG</v>
          </cell>
          <cell r="D3713">
            <v>3.33</v>
          </cell>
        </row>
        <row r="3714">
          <cell r="A3714" t="str">
            <v>11.023.003-0</v>
          </cell>
          <cell r="B3714" t="str">
            <v>TELA FORMADA P/BARRAS DE ACO CA-60, FORMANDO MALHA RETANG. C/DIAM. DE 4,2MM E ESPACAMENTO ENTRE ELES DE 30 X 15CM</v>
          </cell>
          <cell r="C3714" t="str">
            <v>KG</v>
          </cell>
          <cell r="D3714">
            <v>3.34</v>
          </cell>
        </row>
        <row r="3715">
          <cell r="A3715" t="str">
            <v>11.023.005-0</v>
          </cell>
          <cell r="B3715" t="str">
            <v>TELA FORMADA P/BARRAS DE ACO CA-60, FORMANDO MALHA QUADRADAC/DIAM. DE 4,2MM E ESPACAMENTO ENTRE ELES DE 10 X 10CM</v>
          </cell>
          <cell r="C3715" t="str">
            <v>KG</v>
          </cell>
          <cell r="D3715">
            <v>3.28</v>
          </cell>
        </row>
        <row r="3716">
          <cell r="A3716" t="str">
            <v>11.023.006-0</v>
          </cell>
          <cell r="B3716" t="str">
            <v>TELA DE ARAME GALV. BWG, FIO 14, MALHA 80MM, S/REVESTIM. DEPVC</v>
          </cell>
          <cell r="C3716" t="str">
            <v>M2</v>
          </cell>
          <cell r="D3716">
            <v>4.7300000000000004</v>
          </cell>
        </row>
        <row r="3717">
          <cell r="A3717" t="str">
            <v>11.023.007-0</v>
          </cell>
          <cell r="B3717" t="str">
            <v>TELA DE ARAME GALV. BWG, FIO 14, MALHA 60MM, S/REVESTIM. DEPVC</v>
          </cell>
          <cell r="C3717" t="str">
            <v>M2</v>
          </cell>
          <cell r="D3717">
            <v>6.13</v>
          </cell>
        </row>
        <row r="3718">
          <cell r="A3718" t="str">
            <v>11.023.008-0</v>
          </cell>
          <cell r="B3718" t="str">
            <v>TELA DE ARAME GALV. BWG, FIO 14, MALHA 40MM, S/REVESTIM. DEPVC</v>
          </cell>
          <cell r="C3718" t="str">
            <v>M2</v>
          </cell>
          <cell r="D3718">
            <v>8.94</v>
          </cell>
        </row>
        <row r="3719">
          <cell r="A3719" t="str">
            <v>11.023.009-0</v>
          </cell>
          <cell r="B3719" t="str">
            <v>TELA DE ARAME GALV. BWG, FIO 12, MALHA 50MM, S/REVESTIM. DEPVC</v>
          </cell>
          <cell r="C3719" t="str">
            <v>M2</v>
          </cell>
          <cell r="D3719">
            <v>10.119999999999999</v>
          </cell>
        </row>
        <row r="3720">
          <cell r="A3720" t="str">
            <v>11.023.010-0</v>
          </cell>
          <cell r="B3720" t="str">
            <v>TELA DE ARAME GALV. BWG, FIO 12, MALHA 40MM, S/REVESTIM. DEPVC</v>
          </cell>
          <cell r="C3720" t="str">
            <v>M2</v>
          </cell>
          <cell r="D3720">
            <v>13.9</v>
          </cell>
        </row>
        <row r="3721">
          <cell r="A3721" t="str">
            <v>11.023.011-0</v>
          </cell>
          <cell r="B3721" t="str">
            <v>TELA DE ARAME GALV. BWG, FIO 10, MALHA 60MM, S/REVESTIM. DEPVC</v>
          </cell>
          <cell r="C3721" t="str">
            <v>M2</v>
          </cell>
          <cell r="D3721">
            <v>13.84</v>
          </cell>
        </row>
        <row r="3722">
          <cell r="A3722" t="str">
            <v>11.023.013-0</v>
          </cell>
          <cell r="B3722" t="str">
            <v>TELA GALV., P/GABIAO, DE 2,00 X 1,00 X 1,00M, DE FIO 2,7MM,MALHA DE 8 X 10CM</v>
          </cell>
          <cell r="C3722" t="str">
            <v>M2</v>
          </cell>
          <cell r="D3722">
            <v>8.0500000000000007</v>
          </cell>
        </row>
        <row r="3723">
          <cell r="A3723" t="str">
            <v>11.023.020-0</v>
          </cell>
          <cell r="B3723" t="str">
            <v>TELA DE FIO DE ARAME Nº12 GALV., C/MALHA DE 1", FIX. EM ALVEN., P/PROTECAO DE REVESTIM.</v>
          </cell>
          <cell r="C3723" t="str">
            <v>M2</v>
          </cell>
          <cell r="D3723">
            <v>27.03</v>
          </cell>
        </row>
        <row r="3724">
          <cell r="A3724" t="str">
            <v>11.023.999-0</v>
          </cell>
          <cell r="B3724" t="str">
            <v>INDICE 11.023.TELAS DE ACO GALVANIZADAS</v>
          </cell>
          <cell r="C3724">
            <v>0</v>
          </cell>
          <cell r="D3724">
            <v>2331</v>
          </cell>
        </row>
        <row r="3725">
          <cell r="A3725" t="str">
            <v>11.024.001-1</v>
          </cell>
          <cell r="B3725" t="str">
            <v>CONCRETO PROJETADO, APLICADO EM SUPERF. VERT. OU HORIZ. SUPERIOR, MEDICAO FEITA PELO CONCR. APLIC.</v>
          </cell>
          <cell r="C3725" t="str">
            <v>M3</v>
          </cell>
          <cell r="D3725">
            <v>509.92</v>
          </cell>
        </row>
        <row r="3726">
          <cell r="A3726" t="str">
            <v>11.024.002-0</v>
          </cell>
          <cell r="B3726" t="str">
            <v>CONCRETO PROJETADO, APLICADO EM SUPERF. HORIZ. INFERIOR, MEDICAO FEITA PELO CONCR. APLIC.</v>
          </cell>
          <cell r="C3726" t="str">
            <v>M3</v>
          </cell>
          <cell r="D3726">
            <v>407.94</v>
          </cell>
        </row>
        <row r="3727">
          <cell r="A3727" t="str">
            <v>11.024.005-0</v>
          </cell>
          <cell r="B3727" t="str">
            <v>CONCRETO PROJETADO, APLICADO EM SUPERF. VERT. OU HORIZ. SUPERIOR, MEDICAO FEITA NA MAQ. DE PROJECAO</v>
          </cell>
          <cell r="C3727" t="str">
            <v>M3</v>
          </cell>
          <cell r="D3727">
            <v>356.94</v>
          </cell>
        </row>
        <row r="3728">
          <cell r="A3728" t="str">
            <v>11.024.008-0</v>
          </cell>
          <cell r="B3728" t="str">
            <v>CONCRETO PROJETADO, APLICADO EM SUPERF. HORIZ. INFERIOR, MEDICAO FEITA NA MAQ. DE PROJECAO</v>
          </cell>
          <cell r="C3728" t="str">
            <v>M3</v>
          </cell>
          <cell r="D3728">
            <v>285.55</v>
          </cell>
        </row>
        <row r="3729">
          <cell r="A3729" t="str">
            <v>11.024.010-1</v>
          </cell>
          <cell r="B3729" t="str">
            <v>CONCRETO PROJETADO ADITIVADO C/LATEX, APLIC. EM SUPERF. VERT. OU HORIZ. SUPERIOR, MEDICAO FEITA PELO CONCR. APLIC.</v>
          </cell>
          <cell r="C3729" t="str">
            <v>M3</v>
          </cell>
          <cell r="D3729">
            <v>859</v>
          </cell>
        </row>
        <row r="3730">
          <cell r="A3730" t="str">
            <v>11.024.012-0</v>
          </cell>
          <cell r="B3730" t="str">
            <v>CONCRETO PROJETADO, ADITIVADO C/LATEX, APLIC. EM SUPERF. HORIZ. INFERIOR, MEDICAO FEITA PELO CONCR. APLIC.</v>
          </cell>
          <cell r="C3730" t="str">
            <v>M3</v>
          </cell>
          <cell r="D3730">
            <v>687.2</v>
          </cell>
        </row>
        <row r="3731">
          <cell r="A3731" t="str">
            <v>11.024.015-0</v>
          </cell>
          <cell r="B3731" t="str">
            <v>CONCRETO PROJETADO, ADITIVADO C/LATEX, APLIC. EM SUPERF. VERT. OU HORIZ., MEDICAO FEITA NA MAQ. DE PROJECAO</v>
          </cell>
          <cell r="C3731" t="str">
            <v>M3</v>
          </cell>
          <cell r="D3731">
            <v>601.29999999999995</v>
          </cell>
        </row>
        <row r="3732">
          <cell r="A3732" t="str">
            <v>11.024.018-0</v>
          </cell>
          <cell r="B3732" t="str">
            <v>CONCRETO PROJETADO, ADITIVADO C/LATEX, APLIC. EM SUPERF. HORIZ. INFERIOR, MEDICAO FEITA NA MAQ. DE PROJECAO</v>
          </cell>
          <cell r="C3732" t="str">
            <v>M3</v>
          </cell>
          <cell r="D3732">
            <v>481.04</v>
          </cell>
        </row>
        <row r="3733">
          <cell r="A3733" t="str">
            <v>11.024.500-0</v>
          </cell>
          <cell r="B3733" t="str">
            <v>UNIDADE DE REF. P/RECUPERACAO ESTRUTURAL</v>
          </cell>
          <cell r="C3733" t="str">
            <v>UR</v>
          </cell>
          <cell r="D3733">
            <v>116.02</v>
          </cell>
        </row>
        <row r="3734">
          <cell r="A3734" t="str">
            <v>11.024.999-0</v>
          </cell>
          <cell r="B3734" t="str">
            <v>INDICE 11.024.CONCRETO PROJETADO</v>
          </cell>
          <cell r="C3734">
            <v>0</v>
          </cell>
          <cell r="D3734">
            <v>1488</v>
          </cell>
        </row>
        <row r="3735">
          <cell r="A3735" t="str">
            <v>11.025.002-0</v>
          </cell>
          <cell r="B3735" t="str">
            <v>CONCRETO BOMBEADO FCK = 15MPA</v>
          </cell>
          <cell r="C3735" t="str">
            <v>M3</v>
          </cell>
          <cell r="D3735">
            <v>219.4</v>
          </cell>
        </row>
        <row r="3736">
          <cell r="A3736" t="str">
            <v>11.025.006-0</v>
          </cell>
          <cell r="B3736" t="str">
            <v>CONCRETO BOMBEADO FCK = 20MPA</v>
          </cell>
          <cell r="C3736" t="str">
            <v>M3</v>
          </cell>
          <cell r="D3736">
            <v>236.85</v>
          </cell>
        </row>
        <row r="3737">
          <cell r="A3737" t="str">
            <v>11.025.009-0</v>
          </cell>
          <cell r="B3737" t="str">
            <v>CONCRETO BOMBEADO FCK = 25MPA</v>
          </cell>
          <cell r="C3737" t="str">
            <v>M3</v>
          </cell>
          <cell r="D3737">
            <v>247.84</v>
          </cell>
        </row>
        <row r="3738">
          <cell r="A3738" t="str">
            <v>11.025.012-0</v>
          </cell>
          <cell r="B3738" t="str">
            <v>CONCRETO BOMBEADO FCK = 30MPA</v>
          </cell>
          <cell r="C3738" t="str">
            <v>M3</v>
          </cell>
          <cell r="D3738">
            <v>258.2</v>
          </cell>
        </row>
        <row r="3739">
          <cell r="A3739" t="str">
            <v>11.025.013-0</v>
          </cell>
          <cell r="B3739" t="str">
            <v>CONCRETO BOMBEADO FCK = 35MPA</v>
          </cell>
          <cell r="C3739" t="str">
            <v>M3</v>
          </cell>
          <cell r="D3739">
            <v>271.44</v>
          </cell>
        </row>
        <row r="3740">
          <cell r="A3740" t="str">
            <v>11.025.999-0</v>
          </cell>
          <cell r="B3740" t="str">
            <v>INDICE 11.025.CONCRETO BOMBEADO</v>
          </cell>
          <cell r="C3740">
            <v>0</v>
          </cell>
          <cell r="D3740">
            <v>1449</v>
          </cell>
        </row>
        <row r="3741">
          <cell r="A3741" t="str">
            <v>11.026.010-0</v>
          </cell>
          <cell r="B3741" t="str">
            <v>PROTECAO DE ROCHA EM GALERIA, INCL. CHUMBADORES, EXCL. TELA</v>
          </cell>
          <cell r="C3741" t="str">
            <v>M2</v>
          </cell>
          <cell r="D3741">
            <v>11.93</v>
          </cell>
        </row>
        <row r="3742">
          <cell r="A3742" t="str">
            <v>11.026.015-0</v>
          </cell>
          <cell r="B3742" t="str">
            <v>CONTENSAO DE BL. SOLTOS EM ENCOSTA, C/TELA, EXCL. FORN. DA TELA</v>
          </cell>
          <cell r="C3742" t="str">
            <v>M2</v>
          </cell>
          <cell r="D3742">
            <v>0.73</v>
          </cell>
        </row>
        <row r="3743">
          <cell r="A3743" t="str">
            <v>11.026.016-0</v>
          </cell>
          <cell r="B3743" t="str">
            <v>PROTECAO DE REVEST. EM ALVEN., C/TELA, EXCL. FORN. DA TELA,CHAPISCO E REVEST.</v>
          </cell>
          <cell r="C3743" t="str">
            <v>M2</v>
          </cell>
          <cell r="D3743">
            <v>3.13</v>
          </cell>
        </row>
        <row r="3744">
          <cell r="A3744" t="str">
            <v>11.026.020-0</v>
          </cell>
          <cell r="B3744" t="str">
            <v>ESTABILIZACAO DE TALUDES C/MASSA DE CONCR., LIMP., REGULARIZACAO E REVESTIM., DRENO A CADA 4,00M2, EXCL. FORN. DE TELA</v>
          </cell>
          <cell r="C3744" t="str">
            <v>M2</v>
          </cell>
          <cell r="D3744">
            <v>43.73</v>
          </cell>
        </row>
        <row r="3745">
          <cell r="A3745" t="str">
            <v>11.026.999-0</v>
          </cell>
          <cell r="B3745" t="str">
            <v>INDICE 11.026.CONTENCAO E PROTECAO</v>
          </cell>
          <cell r="C3745">
            <v>0</v>
          </cell>
          <cell r="D3745">
            <v>2399</v>
          </cell>
        </row>
        <row r="3746">
          <cell r="A3746" t="str">
            <v>11.027.999-0</v>
          </cell>
          <cell r="B3746" t="str">
            <v>INDICE 11.027.INDICE FORMA METALICA</v>
          </cell>
          <cell r="C3746">
            <v>0</v>
          </cell>
          <cell r="D3746">
            <v>2067</v>
          </cell>
        </row>
        <row r="3747">
          <cell r="A3747" t="str">
            <v>11.028.999-0</v>
          </cell>
          <cell r="B3747" t="str">
            <v>INDICE 11.028.ESCORAMENTO ROCHA P/CONCRETO</v>
          </cell>
          <cell r="C3747">
            <v>0</v>
          </cell>
          <cell r="D3747">
            <v>1311</v>
          </cell>
        </row>
        <row r="3748">
          <cell r="A3748" t="str">
            <v>11.029.001-0</v>
          </cell>
          <cell r="B3748" t="str">
            <v>CONCRETO SUBMERSO, C/TEOR DE CIM. 400KG/M3, COLOC. P/MEIO DECONJ. COMPRESSOR-BOMBA PNEUMATICA</v>
          </cell>
          <cell r="C3748" t="str">
            <v>M3</v>
          </cell>
          <cell r="D3748">
            <v>230.43</v>
          </cell>
        </row>
        <row r="3749">
          <cell r="A3749" t="str">
            <v>11.029.999-0</v>
          </cell>
          <cell r="B3749" t="str">
            <v>INDICE 11.029.CONCRETO SUBMERSO</v>
          </cell>
          <cell r="C3749">
            <v>0</v>
          </cell>
          <cell r="D3749">
            <v>1655</v>
          </cell>
        </row>
        <row r="3750">
          <cell r="A3750" t="str">
            <v>11.030.015-0</v>
          </cell>
          <cell r="B3750" t="str">
            <v>LAJE PRE-MOLDADA BETA 11, P/SOBRECARGA DE 1KN/M2 E VAO DE 4,40M, INCL. CAPEAMENTO DE 3CM DE ESP., CONCR. FCK = 15MPA</v>
          </cell>
          <cell r="C3750" t="str">
            <v>M2</v>
          </cell>
          <cell r="D3750">
            <v>32.020000000000003</v>
          </cell>
        </row>
        <row r="3751">
          <cell r="A3751" t="str">
            <v>11.030.016-0</v>
          </cell>
          <cell r="B3751" t="str">
            <v>LAJE PRE-MOLDADA BETA 12, P/SOBRECARGA DE 3,5KN/M2 E VAO DE4,10M, INCL. CAPEAMENTO DE 4CM DE ESP., CONCR. FCK = 15MPA</v>
          </cell>
          <cell r="C3751" t="str">
            <v>M2</v>
          </cell>
          <cell r="D3751">
            <v>36.700000000000003</v>
          </cell>
        </row>
        <row r="3752">
          <cell r="A3752" t="str">
            <v>11.030.017-0</v>
          </cell>
          <cell r="B3752" t="str">
            <v>LAJE PRE-MOLDADA BETA 16, P/SOBRECARGA DE 3,5KN/M2 E VAO DE5,20M, INCL. CAPEAMENTO DE 4CM DE ESP., CONCR. FCK = 15MPA</v>
          </cell>
          <cell r="C3752" t="str">
            <v>M2</v>
          </cell>
          <cell r="D3752">
            <v>46.43</v>
          </cell>
        </row>
        <row r="3753">
          <cell r="A3753" t="str">
            <v>11.030.018-0</v>
          </cell>
          <cell r="B3753" t="str">
            <v>LAJE PRE-MOLDADA BETA 20, P/SOBRECARGA DE 3,5KN/M2 E VAO DE6,20M, INCL. CAPEAMENTO DE 4CM DE ESP., CONCR. FCK = 15MPA</v>
          </cell>
          <cell r="C3753" t="str">
            <v>M2</v>
          </cell>
          <cell r="D3753">
            <v>54.22</v>
          </cell>
        </row>
        <row r="3754">
          <cell r="A3754" t="str">
            <v>11.030.999-0</v>
          </cell>
          <cell r="B3754" t="str">
            <v>INDICE 11.030.LAJE PRE-MOLDADA</v>
          </cell>
          <cell r="C3754">
            <v>0</v>
          </cell>
          <cell r="D3754">
            <v>2294</v>
          </cell>
        </row>
        <row r="3755">
          <cell r="A3755" t="str">
            <v>11.034.005-0</v>
          </cell>
          <cell r="B3755" t="str">
            <v>REFORCO DE CANTO DE LAJE OU JUNTA DE VIADUTO, EM CANTONEIRADE FERRO DE 3 X 3/8", CHUMBADO NO CONCR.</v>
          </cell>
          <cell r="C3755" t="str">
            <v>M</v>
          </cell>
          <cell r="D3755">
            <v>40.9</v>
          </cell>
        </row>
        <row r="3756">
          <cell r="A3756" t="str">
            <v>11.034.010-0</v>
          </cell>
          <cell r="B3756" t="str">
            <v>REFORCO DE CANTO DE LAJE OU JUNTA DE VIADUTO, EM CANTONEIRADE FERRO DE 4 X 3/8", CHUMBADO NO CONCR.</v>
          </cell>
          <cell r="C3756" t="str">
            <v>M</v>
          </cell>
          <cell r="D3756">
            <v>49.34</v>
          </cell>
        </row>
        <row r="3757">
          <cell r="A3757" t="str">
            <v>11.034.999-0</v>
          </cell>
          <cell r="B3757" t="str">
            <v>INDICE DA FAMILIA</v>
          </cell>
          <cell r="C3757">
            <v>0</v>
          </cell>
          <cell r="D3757">
            <v>1978</v>
          </cell>
        </row>
        <row r="3758">
          <cell r="A3758" t="str">
            <v>11.035.001-1</v>
          </cell>
          <cell r="B3758" t="str">
            <v>FORMA MET. P/CONCR., ADMITINDO 25 VEZES DE UTILIZACAO</v>
          </cell>
          <cell r="C3758" t="str">
            <v>M2</v>
          </cell>
          <cell r="D3758">
            <v>6.74</v>
          </cell>
        </row>
        <row r="3759">
          <cell r="A3759" t="str">
            <v>11.035.002-1</v>
          </cell>
          <cell r="B3759" t="str">
            <v>FORMA MET. P/CONCR., ADMITINDO 50 VEZES DE UTILIZACAO</v>
          </cell>
          <cell r="C3759" t="str">
            <v>M2</v>
          </cell>
          <cell r="D3759">
            <v>4.22</v>
          </cell>
        </row>
        <row r="3760">
          <cell r="A3760" t="str">
            <v>11.035.999-0</v>
          </cell>
          <cell r="B3760" t="str">
            <v>INDICE 11.035.FORMAS METAL.P/CONCRETO</v>
          </cell>
          <cell r="C3760">
            <v>0</v>
          </cell>
          <cell r="D3760">
            <v>2237</v>
          </cell>
        </row>
        <row r="3761">
          <cell r="A3761" t="str">
            <v>11.037.001-0</v>
          </cell>
          <cell r="B3761" t="str">
            <v>APARELHO DE APOIO EM ACO EXTRA DURO (ETD)</v>
          </cell>
          <cell r="C3761" t="str">
            <v>KG</v>
          </cell>
          <cell r="D3761">
            <v>22.69</v>
          </cell>
        </row>
        <row r="3762">
          <cell r="A3762" t="str">
            <v>11.037.005-0</v>
          </cell>
          <cell r="B3762" t="str">
            <v>APARELHO DE APOIO MET., EM ACO ESPECIAL, SGT-5281 (DIN)</v>
          </cell>
          <cell r="C3762" t="str">
            <v>KG</v>
          </cell>
          <cell r="D3762">
            <v>21.71</v>
          </cell>
        </row>
        <row r="3763">
          <cell r="A3763" t="str">
            <v>11.037.999-0</v>
          </cell>
          <cell r="B3763" t="str">
            <v>INDICE 11.037.APARELHO DE APOIO</v>
          </cell>
          <cell r="C3763">
            <v>0</v>
          </cell>
          <cell r="D3763">
            <v>1413</v>
          </cell>
        </row>
        <row r="3764">
          <cell r="A3764" t="str">
            <v>11.038.001-0</v>
          </cell>
          <cell r="B3764" t="str">
            <v>FORMA MET. P/TUNEIS, DESLOC., POSICIONAMENTO, FIX. E RETIRADA, FORMAS DE 7,00M DE EXT., TRILHO EM TUNEL DE 70,00M2</v>
          </cell>
          <cell r="C3764" t="str">
            <v>M2</v>
          </cell>
          <cell r="D3764">
            <v>3.58</v>
          </cell>
        </row>
        <row r="3765">
          <cell r="A3765" t="str">
            <v>11.038.999-0</v>
          </cell>
          <cell r="B3765" t="str">
            <v>INDICE 11.038.FORMA METAL.TUNEIS</v>
          </cell>
          <cell r="C3765">
            <v>0</v>
          </cell>
          <cell r="D3765">
            <v>2330</v>
          </cell>
        </row>
        <row r="3766">
          <cell r="A3766" t="str">
            <v>11.039.001-0</v>
          </cell>
          <cell r="B3766" t="str">
            <v>FORMA MET. P/TUNEIS, FORN. DE FORMAS, DESLIZANTE S/TRILHOS DE 7,00M DE EXT., EM TUNEL DE 70,00M2, SUSPENSAS P/MACACOS</v>
          </cell>
          <cell r="C3766" t="str">
            <v>UN</v>
          </cell>
          <cell r="D3766">
            <v>40644.79</v>
          </cell>
        </row>
        <row r="3767">
          <cell r="A3767" t="str">
            <v>11.039.999-0</v>
          </cell>
          <cell r="B3767" t="str">
            <v>INDICE 11.039.FORMA METAL.TUNEIS FORNEC.</v>
          </cell>
          <cell r="C3767">
            <v>0</v>
          </cell>
          <cell r="D3767">
            <v>2459</v>
          </cell>
        </row>
        <row r="3768">
          <cell r="A3768" t="str">
            <v>11.040.001-0</v>
          </cell>
          <cell r="B3768" t="str">
            <v>ANCORAGEM DE ROCHA, UTILIZ. CHUMBADORES, C/PARAFUSO DE DIAM.ATE 3/4"</v>
          </cell>
          <cell r="C3768" t="str">
            <v>M</v>
          </cell>
          <cell r="D3768">
            <v>17.239999999999998</v>
          </cell>
        </row>
        <row r="3769">
          <cell r="A3769" t="str">
            <v>11.040.002-0</v>
          </cell>
          <cell r="B3769" t="str">
            <v>ANCORAGEM DE ROCHA, UTILIZ. CHUMBADORES, C/PARAFUSO DE DIAM.ATE 1"</v>
          </cell>
          <cell r="C3769" t="str">
            <v>M</v>
          </cell>
          <cell r="D3769">
            <v>17.97</v>
          </cell>
        </row>
        <row r="3770">
          <cell r="A3770" t="str">
            <v>11.040.003-0</v>
          </cell>
          <cell r="B3770" t="str">
            <v>ANCORAGEM DE ROCHA, UTILIZ. CHUMBADORES, C/PARAFUSO DE DIAM.ATE 1.1/8"</v>
          </cell>
          <cell r="C3770" t="str">
            <v>M</v>
          </cell>
          <cell r="D3770">
            <v>18.71</v>
          </cell>
        </row>
        <row r="3771">
          <cell r="A3771" t="str">
            <v>11.040.004-0</v>
          </cell>
          <cell r="B3771" t="str">
            <v>ANCORAGEM DE ROCHA EM TUNEIS, UTILIZ. CHUMBADORES, C/PARAFUSO DE DIAM. ATE 3/4"</v>
          </cell>
          <cell r="C3771" t="str">
            <v>M</v>
          </cell>
          <cell r="D3771">
            <v>24.06</v>
          </cell>
        </row>
        <row r="3772">
          <cell r="A3772" t="str">
            <v>11.040.005-0</v>
          </cell>
          <cell r="B3772" t="str">
            <v>ANCORAGEM DE ROCHA EM TUNEIS, UTILIZ. CHUMBADORES, C/PARAFUSO DE DIAM. ATE 1"</v>
          </cell>
          <cell r="C3772" t="str">
            <v>M</v>
          </cell>
          <cell r="D3772">
            <v>25.23</v>
          </cell>
        </row>
        <row r="3773">
          <cell r="A3773" t="str">
            <v>11.040.006-0</v>
          </cell>
          <cell r="B3773" t="str">
            <v>ANCORAGEM DE ROCHA EM TUNEIS, UTILIZ. CHUMBADORES, C/PARAFUSO DE DIAM. ATE 1.1/8"</v>
          </cell>
          <cell r="C3773" t="str">
            <v>M</v>
          </cell>
          <cell r="D3773">
            <v>26.41</v>
          </cell>
        </row>
        <row r="3774">
          <cell r="A3774" t="str">
            <v>11.040.999-0</v>
          </cell>
          <cell r="B3774" t="str">
            <v>INDICE 11.040.ANCORAGEM DE ROCHA</v>
          </cell>
          <cell r="C3774">
            <v>0</v>
          </cell>
          <cell r="D3774">
            <v>1807</v>
          </cell>
        </row>
        <row r="3775">
          <cell r="A3775" t="str">
            <v>11.041.001-0</v>
          </cell>
          <cell r="B3775" t="str">
            <v>CHUMBADOR DE CONQUILHA EXPANSIVA, DE 3/4" DE DIAM., EM ACO COMUM</v>
          </cell>
          <cell r="C3775" t="str">
            <v>M</v>
          </cell>
          <cell r="D3775">
            <v>32.03</v>
          </cell>
        </row>
        <row r="3776">
          <cell r="A3776" t="str">
            <v>11.041.002-0</v>
          </cell>
          <cell r="B3776" t="str">
            <v>CHUMBADOR DE CONQUILHA EXPANSIVA, DE 3/4" DE DIAM., EM ACO DE ALTA RESISTENCIA</v>
          </cell>
          <cell r="C3776" t="str">
            <v>M</v>
          </cell>
          <cell r="D3776">
            <v>56.04</v>
          </cell>
        </row>
        <row r="3777">
          <cell r="A3777" t="str">
            <v>11.041.999-0</v>
          </cell>
          <cell r="B3777" t="str">
            <v>INDICE 11.041.FORNEC. DE CHUMBADOR</v>
          </cell>
          <cell r="C3777">
            <v>0</v>
          </cell>
          <cell r="D3777">
            <v>963</v>
          </cell>
        </row>
        <row r="3778">
          <cell r="A3778" t="str">
            <v>11.043.002-0</v>
          </cell>
          <cell r="B3778" t="str">
            <v>TIRANTE P/PROTENSAO, P/ANCORAGEM EM ROCHA, CONSTITUIDO P/ 6FIOS DE ACO DURO DE 8MM</v>
          </cell>
          <cell r="C3778" t="str">
            <v>M</v>
          </cell>
          <cell r="D3778">
            <v>21.53</v>
          </cell>
        </row>
        <row r="3779">
          <cell r="A3779" t="str">
            <v>11.043.003-0</v>
          </cell>
          <cell r="B3779" t="str">
            <v>TIRANTE P/PROTENSAO, P/ANCORAGEM EM ROCHA, CONSTITUIDO P/ 8FIOS DE ACO DURO DE 8MM</v>
          </cell>
          <cell r="C3779" t="str">
            <v>M</v>
          </cell>
          <cell r="D3779">
            <v>26.32</v>
          </cell>
        </row>
        <row r="3780">
          <cell r="A3780" t="str">
            <v>11.043.004-0</v>
          </cell>
          <cell r="B3780" t="str">
            <v>TIRANTE P/PROTENSAO, P/ANCORAGEM EM ROCHA, CONSTITUIDO P/ 10FIOS DE ACO DURO DE 8MM</v>
          </cell>
          <cell r="C3780" t="str">
            <v>M</v>
          </cell>
          <cell r="D3780">
            <v>31.1</v>
          </cell>
        </row>
        <row r="3781">
          <cell r="A3781" t="str">
            <v>11.043.005-0</v>
          </cell>
          <cell r="B3781" t="str">
            <v>TIRANTE P/PROTENSAO, P/ANCORAGEM EM ROCHA, CONSTITUIDO P/ 12FIOS DE ACO DURO DE 8MM</v>
          </cell>
          <cell r="C3781" t="str">
            <v>M</v>
          </cell>
          <cell r="D3781">
            <v>35.880000000000003</v>
          </cell>
        </row>
        <row r="3782">
          <cell r="A3782" t="str">
            <v>11.043.006-0</v>
          </cell>
          <cell r="B3782" t="str">
            <v>TIRANTE P/PROTENSAO, P/ANCORAGEM EM ROCHA, CONSTITUIDO P/ 4CORDOALHAS DE 12,5MM</v>
          </cell>
          <cell r="C3782" t="str">
            <v>M</v>
          </cell>
          <cell r="D3782">
            <v>28.59</v>
          </cell>
        </row>
        <row r="3783">
          <cell r="A3783" t="str">
            <v>11.043.007-0</v>
          </cell>
          <cell r="B3783" t="str">
            <v>TIRANTE P/PROTENSAO, P/ANCORAGEM EM ROCHA, CONSTITUIDO P/ 6CORDOALHAS DE 12,5MM</v>
          </cell>
          <cell r="C3783" t="str">
            <v>M</v>
          </cell>
          <cell r="D3783">
            <v>38.159999999999997</v>
          </cell>
        </row>
        <row r="3784">
          <cell r="A3784" t="str">
            <v>11.043.008-0</v>
          </cell>
          <cell r="B3784" t="str">
            <v>TIRANTE P/PROTENSAO, P/ANCORAGEM EM ROCHA, CONSTITUIDO P/ 8CORDOALHAS DE 12,5MM</v>
          </cell>
          <cell r="C3784" t="str">
            <v>M</v>
          </cell>
          <cell r="D3784">
            <v>47.73</v>
          </cell>
        </row>
        <row r="3785">
          <cell r="A3785" t="str">
            <v>11.043.009-0</v>
          </cell>
          <cell r="B3785" t="str">
            <v>TIRANTE P/PROTENSAO, P/ANCORAGEM EM ROCHA, CONSTITUIDO P/ 10CORDOALHAS DE 12,5MM</v>
          </cell>
          <cell r="C3785" t="str">
            <v>M</v>
          </cell>
          <cell r="D3785">
            <v>57.31</v>
          </cell>
        </row>
        <row r="3786">
          <cell r="A3786" t="str">
            <v>11.043.010-0</v>
          </cell>
          <cell r="B3786" t="str">
            <v>TIRANTE P/PROTENSAO, P/ANCORAGEM EM ROCHA, CONSTITUIDO P/ 12CORDOALHAS DE 12,5MM</v>
          </cell>
          <cell r="C3786" t="str">
            <v>M</v>
          </cell>
          <cell r="D3786">
            <v>66.88</v>
          </cell>
        </row>
        <row r="3787">
          <cell r="A3787" t="str">
            <v>11.043.011-0</v>
          </cell>
          <cell r="B3787" t="str">
            <v>TIRANTE PROTENDIDO P/ANCORAGEM EM SOLO, CONSTITUIDO P/ 6 FIOS DE ACO DURO DE 8MM, INCL. PROT. ANTICORROSIVA</v>
          </cell>
          <cell r="C3787" t="str">
            <v>M</v>
          </cell>
          <cell r="D3787">
            <v>24.82</v>
          </cell>
        </row>
        <row r="3788">
          <cell r="A3788" t="str">
            <v>11.043.012-0</v>
          </cell>
          <cell r="B3788" t="str">
            <v>TIRANTE PROTENDIDO P/ANCORAGEM EM SOLO, CONSTITUIDO P/ 8 FIOS DE ACO DURO DE 8MM, INCL. PROT. ANTICORROSIVA</v>
          </cell>
          <cell r="C3788" t="str">
            <v>M</v>
          </cell>
          <cell r="D3788">
            <v>29.6</v>
          </cell>
        </row>
        <row r="3789">
          <cell r="A3789" t="str">
            <v>11.043.013-0</v>
          </cell>
          <cell r="B3789" t="str">
            <v>TIRANTE PROTENDIDO P/ANCORAGEM EM SOLO, CONSTITUIDO P/ 10 FIOS DE ACO DURO DE 8MM, INCL. PROT. ANTICORROSIVA</v>
          </cell>
          <cell r="C3789" t="str">
            <v>M</v>
          </cell>
          <cell r="D3789">
            <v>34.39</v>
          </cell>
        </row>
        <row r="3790">
          <cell r="A3790" t="str">
            <v>11.043.014-1</v>
          </cell>
          <cell r="B3790" t="str">
            <v>TIRANTE PROTENDIDO P/ANCORAGEM EM SOLO, CONSTITUIDO P/ 12 FIOS DE ACO DURO DE 8MM, INCL. PROT. ANTICORROSIVA</v>
          </cell>
          <cell r="C3790" t="str">
            <v>M</v>
          </cell>
          <cell r="D3790">
            <v>39.17</v>
          </cell>
        </row>
        <row r="3791">
          <cell r="A3791" t="str">
            <v>11.043.015-0</v>
          </cell>
          <cell r="B3791" t="str">
            <v>TIRANTE PROTENDIDO P/ANCORAGEM EM SOLO, CONSTITUIDO P/ 16 FIOS DE ACO DURO DE 8MM, INCL. PROT. ANTICORROSIVA</v>
          </cell>
          <cell r="C3791" t="str">
            <v>M</v>
          </cell>
          <cell r="D3791">
            <v>49.34</v>
          </cell>
        </row>
        <row r="3792">
          <cell r="A3792" t="str">
            <v>11.043.016-0</v>
          </cell>
          <cell r="B3792" t="str">
            <v>TIRANTE PROTENDIDO P/ANCORAGEM EM SOLO, CONSTITUIDO P/ 4 CORDOALHAS DE 12,5MM, INCL. PROT. ANTICORROSIVA</v>
          </cell>
          <cell r="C3792" t="str">
            <v>M</v>
          </cell>
          <cell r="D3792">
            <v>30.37</v>
          </cell>
        </row>
        <row r="3793">
          <cell r="A3793" t="str">
            <v>11.043.017-0</v>
          </cell>
          <cell r="B3793" t="str">
            <v>TIRANTE PROTENDIDO P/ANCORAGEM EM SOLO, CONSTITUIDO P/ 6 CORDOALHAS DE 12,5MM, INCL. PROT. ANTICORROSIVA</v>
          </cell>
          <cell r="C3793" t="str">
            <v>M</v>
          </cell>
          <cell r="D3793">
            <v>39.94</v>
          </cell>
        </row>
        <row r="3794">
          <cell r="A3794" t="str">
            <v>11.043.018-0</v>
          </cell>
          <cell r="B3794" t="str">
            <v>TIRANTE PROTENDIDO P/ANCORAGEM EM SOLO, CONSTITUIDO P/ 8 CORDOALHAS DE 12,5MM, INCL. PROT. ANTICORROSIVA</v>
          </cell>
          <cell r="C3794" t="str">
            <v>M</v>
          </cell>
          <cell r="D3794">
            <v>49.51</v>
          </cell>
        </row>
        <row r="3795">
          <cell r="A3795" t="str">
            <v>11.043.019-1</v>
          </cell>
          <cell r="B3795" t="str">
            <v>TIRANTE PROTENDIDO P/ANCORAGEM EM SOLO, CONSTITUIDO P/ 10 CORDOALHAS DE 12,5MM, INCL. PROT. ANTICORROSIVA</v>
          </cell>
          <cell r="C3795" t="str">
            <v>M</v>
          </cell>
          <cell r="D3795">
            <v>60.59</v>
          </cell>
        </row>
        <row r="3796">
          <cell r="A3796" t="str">
            <v>11.043.020-0</v>
          </cell>
          <cell r="B3796" t="str">
            <v>TIRANTE PROTENDIDO P/ANCORAGEM EM SOLO, CONSTITUIDO P/ 12 CORDOALHAS DE 12,5MM, INCL. PROT. ANTICORROSIVA</v>
          </cell>
          <cell r="C3796" t="str">
            <v>M</v>
          </cell>
          <cell r="D3796">
            <v>70.17</v>
          </cell>
        </row>
        <row r="3797">
          <cell r="A3797" t="str">
            <v>11.043.021-0</v>
          </cell>
          <cell r="B3797" t="str">
            <v>TIRANTE PROTENDIDO P/ANCORAGEM EM SOLO, CONSTITUIDO P/ 6 FIOS DE ACO DURO DE 8MM, INCL. PROT. ANTICORROSIVA</v>
          </cell>
          <cell r="C3797" t="str">
            <v>M</v>
          </cell>
          <cell r="D3797">
            <v>40.64</v>
          </cell>
        </row>
        <row r="3798">
          <cell r="A3798" t="str">
            <v>11.043.022-0</v>
          </cell>
          <cell r="B3798" t="str">
            <v>TIRANTE PROTENDIDO P/ANCORAGEM EM SOLO, CONSTITUIDO P/ 8 FIOS DE ACO DURO DE 8MM</v>
          </cell>
          <cell r="C3798" t="str">
            <v>M</v>
          </cell>
          <cell r="D3798">
            <v>45.42</v>
          </cell>
        </row>
        <row r="3799">
          <cell r="A3799" t="str">
            <v>11.043.023-0</v>
          </cell>
          <cell r="B3799" t="str">
            <v>TIRANTE PROTENDIDO P/ANCORAGEM EM SOLO, CONSTITUIDO P/ 10 FIOS DE ACO DURO DE 8MM</v>
          </cell>
          <cell r="C3799" t="str">
            <v>M</v>
          </cell>
          <cell r="D3799">
            <v>50.21</v>
          </cell>
        </row>
        <row r="3800">
          <cell r="A3800" t="str">
            <v>11.043.024-1</v>
          </cell>
          <cell r="B3800" t="str">
            <v>TIRANTE PROTENDIDO P/ANCORAGEM EM SOLO, CONSTITUIDO P/ 12 FIOS DE ACO DURO DE 8MM</v>
          </cell>
          <cell r="C3800" t="str">
            <v>M</v>
          </cell>
          <cell r="D3800">
            <v>50.21</v>
          </cell>
        </row>
        <row r="3801">
          <cell r="A3801" t="str">
            <v>11.043.025-0</v>
          </cell>
          <cell r="B3801" t="str">
            <v>TIRANTE PROTENDIDO P/ANCORAGEM EM SOLO, CONSTITUIDO P/ 16 FIOS DE ACO DURO DE 8MM</v>
          </cell>
          <cell r="C3801" t="str">
            <v>M</v>
          </cell>
          <cell r="D3801">
            <v>65.16</v>
          </cell>
        </row>
        <row r="3802">
          <cell r="A3802" t="str">
            <v>11.043.026-0</v>
          </cell>
          <cell r="B3802" t="str">
            <v>TIRANTE PROTENDIDO P/ANCORAGEM EM SOLO, CONSTITUIDO P/ 4 CORDOALHAS DE 12,5MM</v>
          </cell>
          <cell r="C3802" t="str">
            <v>M</v>
          </cell>
          <cell r="D3802">
            <v>46.19</v>
          </cell>
        </row>
        <row r="3803">
          <cell r="A3803" t="str">
            <v>11.043.027-0</v>
          </cell>
          <cell r="B3803" t="str">
            <v>TIRANTE PROTENDIDO P/ANCORAGEM EM SOLO, CONSTITUIDO P/ 6 CORDOALHAS DE 12,5MM</v>
          </cell>
          <cell r="C3803" t="str">
            <v>M</v>
          </cell>
          <cell r="D3803">
            <v>55.76</v>
          </cell>
        </row>
        <row r="3804">
          <cell r="A3804" t="str">
            <v>11.043.028-0</v>
          </cell>
          <cell r="B3804" t="str">
            <v>TIRANTE PROTENDIDO P/ANCORAGEM EM SOLO, CONSTITUIDO P/ 8 CORDOALHAS DE 12,5MM</v>
          </cell>
          <cell r="C3804" t="str">
            <v>M</v>
          </cell>
          <cell r="D3804">
            <v>65.33</v>
          </cell>
        </row>
        <row r="3805">
          <cell r="A3805" t="str">
            <v>11.043.029-1</v>
          </cell>
          <cell r="B3805" t="str">
            <v>TIRANTE PROTENDIDO P/ANCORAGEM EM SOLO, CONSTITUIDO P/ 10 CORDOALHAS DE 12,5MM</v>
          </cell>
          <cell r="C3805" t="str">
            <v>M</v>
          </cell>
          <cell r="D3805">
            <v>80.19</v>
          </cell>
        </row>
        <row r="3806">
          <cell r="A3806" t="str">
            <v>11.043.030-0</v>
          </cell>
          <cell r="B3806" t="str">
            <v>TIRANTE PROTENDIDO P/ANCORAGEM EM SOLO, CONSTITUIDO P/ 12 CORDOALHAS DE 12,5MM</v>
          </cell>
          <cell r="C3806" t="str">
            <v>M</v>
          </cell>
          <cell r="D3806">
            <v>89.77</v>
          </cell>
        </row>
        <row r="3807">
          <cell r="A3807" t="str">
            <v>11.043.999-0</v>
          </cell>
          <cell r="B3807" t="str">
            <v>INDICE 11.043.TIRANTE PROTENSAO ROCHA E SOLO</v>
          </cell>
          <cell r="C3807">
            <v>0</v>
          </cell>
          <cell r="D3807">
            <v>1883</v>
          </cell>
        </row>
        <row r="3808">
          <cell r="A3808" t="str">
            <v>11.044.006-0</v>
          </cell>
          <cell r="B3808" t="str">
            <v>TIRANTE PROTENDIDO P/ANCORAGEM EM ROCHA, CONSTITUIDO P/ 4 CORDOALHAS DE 12,5MM, INCL. CONE E PLACA DE ANCORAGEM</v>
          </cell>
          <cell r="C3808" t="str">
            <v>UN</v>
          </cell>
          <cell r="D3808">
            <v>694.99</v>
          </cell>
        </row>
        <row r="3809">
          <cell r="A3809" t="str">
            <v>11.044.007-0</v>
          </cell>
          <cell r="B3809" t="str">
            <v>TIRANTE PROTENDIDO P/ANCORAGEM EM ROCHA, CONSTITUIDO P/ 6 CORDOALHAS DE 12,5MM, INCL. CONE E PLACA DE ANCORAGEM</v>
          </cell>
          <cell r="C3809" t="str">
            <v>UN</v>
          </cell>
          <cell r="D3809">
            <v>864.92</v>
          </cell>
        </row>
        <row r="3810">
          <cell r="A3810" t="str">
            <v>11.044.008-0</v>
          </cell>
          <cell r="B3810" t="str">
            <v>TIRANTE PROTENDIDO P/ANCORAGEM EM ROCHA, CONSTITUIDO P/ 8 CORDOALHAS DE 12,5MM, INCL. CONE E PLACA DE ANCORAGEM</v>
          </cell>
          <cell r="C3810" t="str">
            <v>UN</v>
          </cell>
          <cell r="D3810">
            <v>1353.17</v>
          </cell>
        </row>
        <row r="3811">
          <cell r="A3811" t="str">
            <v>11.044.009-0</v>
          </cell>
          <cell r="B3811" t="str">
            <v>TIRANTE PROTENDIDO P/ANCORAGEM EM ROCHA, CONSTITUIDO P/ 1O CORDOALHAS DE 12,5MM, INCL. CONE E PLACA DE ANCORAGEM</v>
          </cell>
          <cell r="C3811" t="str">
            <v>UN</v>
          </cell>
          <cell r="D3811">
            <v>1520.83</v>
          </cell>
        </row>
        <row r="3812">
          <cell r="A3812" t="str">
            <v>11.044.010-0</v>
          </cell>
          <cell r="B3812" t="str">
            <v>TIRANTE PROTENDIDO P/ANCORAGEM EM ROCHA, CONSTITUIDO P/ 12 CORDOALHAS DE 12,5MM, INCL. CONE E PLACA DE ANCORAGEM</v>
          </cell>
          <cell r="C3812" t="str">
            <v>UN</v>
          </cell>
          <cell r="D3812">
            <v>1716.46</v>
          </cell>
        </row>
        <row r="3813">
          <cell r="A3813" t="str">
            <v>11.044.056-0</v>
          </cell>
          <cell r="B3813" t="str">
            <v>PROTENCAO DE TIRANTES DE 4 CORDOALHAS DE 1/2", EXCL. FORN. DOS MAT.</v>
          </cell>
          <cell r="C3813" t="str">
            <v>UN</v>
          </cell>
          <cell r="D3813">
            <v>239.74</v>
          </cell>
        </row>
        <row r="3814">
          <cell r="A3814" t="str">
            <v>11.044.058-0</v>
          </cell>
          <cell r="B3814" t="str">
            <v>PROTENCAO DE TIRANTES DE 6 E 8 CORDOALHAS DE 1/2", EXCL. FORN. DOS MAT.</v>
          </cell>
          <cell r="C3814" t="str">
            <v>UN</v>
          </cell>
          <cell r="D3814">
            <v>280.66000000000003</v>
          </cell>
        </row>
        <row r="3815">
          <cell r="A3815" t="str">
            <v>11.044.060-0</v>
          </cell>
          <cell r="B3815" t="str">
            <v>PROTENCAO DE TIRANTES DE 10 E 12 CORDOALHAS DE 1/2", EXCL. FORN. DOS MAT.</v>
          </cell>
          <cell r="C3815" t="str">
            <v>UN</v>
          </cell>
          <cell r="D3815">
            <v>369.1</v>
          </cell>
        </row>
        <row r="3816">
          <cell r="A3816" t="str">
            <v>11.044.999-0</v>
          </cell>
          <cell r="B3816" t="str">
            <v>INDICE 11.044.TIRANTE PROTENDIDO ROCHA</v>
          </cell>
          <cell r="C3816">
            <v>0</v>
          </cell>
          <cell r="D3816">
            <v>1991</v>
          </cell>
        </row>
        <row r="3817">
          <cell r="A3817" t="str">
            <v>11.045.006-0</v>
          </cell>
          <cell r="B3817" t="str">
            <v>TIRANTE PROTENDIDO P/ANCORAGEM EM SOLO, CONSTITUDO C/ 4 CORDOALHAS DE 12,5MM, INCL. CONE E PLACA, EXCL. PERF. E INJECAO</v>
          </cell>
          <cell r="C3817" t="str">
            <v>UN</v>
          </cell>
          <cell r="D3817">
            <v>711.42</v>
          </cell>
        </row>
        <row r="3818">
          <cell r="A3818" t="str">
            <v>11.045.007-0</v>
          </cell>
          <cell r="B3818" t="str">
            <v>TIRANTE PROTENDIDO P/ANCORAGEM EM SOLO, CONSTITUDO C/ 6 CORDOALHAS DE 12,5MM, INCL. CONE E PLACA, EXCL. PERF. E INJECAO</v>
          </cell>
          <cell r="C3818" t="str">
            <v>UN</v>
          </cell>
          <cell r="D3818">
            <v>884.33</v>
          </cell>
        </row>
        <row r="3819">
          <cell r="A3819" t="str">
            <v>11.045.008-0</v>
          </cell>
          <cell r="B3819" t="str">
            <v>TIRANTE PROTENDIDO P/ANCORAGEM EM SOLO, CONSTITUIDO C/ 8 CORDOALHAS DE 12,5MM, INCL. CONE E PLACA, EXCL. PERF. E INJECAO</v>
          </cell>
          <cell r="C3819" t="str">
            <v>UN</v>
          </cell>
          <cell r="D3819">
            <v>1374.28</v>
          </cell>
        </row>
        <row r="3820">
          <cell r="A3820" t="str">
            <v>11.045.009-0</v>
          </cell>
          <cell r="B3820" t="str">
            <v>TIRANTE PROTENDIDO, P/ANCORAGEM EM SOLO, CONSTITUIDO C/ 10 CORDOALHAS DE 12,5MM, INCL.CONE E PLACA, EXCL. PERF.E INJECAO</v>
          </cell>
          <cell r="C3820" t="str">
            <v>UN</v>
          </cell>
          <cell r="D3820">
            <v>1548.93</v>
          </cell>
        </row>
        <row r="3821">
          <cell r="A3821" t="str">
            <v>11.045.010-0</v>
          </cell>
          <cell r="B3821" t="str">
            <v>TIRANTE PROTENDIDO P/ANCORAGEM EM SOLO, CONSITUIDO C/ 12 CORDOALHAS DE 12,5MM, INCL. CONE E PLACA, EXCL. PERF. E INJECAO</v>
          </cell>
          <cell r="C3821" t="str">
            <v>UN</v>
          </cell>
          <cell r="D3821">
            <v>1752.71</v>
          </cell>
        </row>
        <row r="3822">
          <cell r="A3822" t="str">
            <v>11.045.999-0</v>
          </cell>
          <cell r="B3822" t="str">
            <v>INDICE 11.045.TIRANTE PROTENDIDO SOLO</v>
          </cell>
          <cell r="C3822">
            <v>0</v>
          </cell>
          <cell r="D3822">
            <v>1958</v>
          </cell>
        </row>
        <row r="3823">
          <cell r="A3823" t="str">
            <v>11.046.001-0</v>
          </cell>
          <cell r="B3823" t="str">
            <v>CONCRETO IMPORTADO DE USINA, DOSADO RACIONALMENTE, P/UMA RESISTENCIA A COMPRES. DE 10MPA</v>
          </cell>
          <cell r="C3823" t="str">
            <v>M3</v>
          </cell>
          <cell r="D3823">
            <v>156.36000000000001</v>
          </cell>
        </row>
        <row r="3824">
          <cell r="A3824" t="str">
            <v>11.046.004-0</v>
          </cell>
          <cell r="B3824" t="str">
            <v>CONCRETO IMPORTADO DE USINA, DOSADO RACIONALMENTE, P/UMA RESISTENCIA A COMPRES. DE 15MPA</v>
          </cell>
          <cell r="C3824" t="str">
            <v>M3</v>
          </cell>
          <cell r="D3824">
            <v>165</v>
          </cell>
        </row>
        <row r="3825">
          <cell r="A3825" t="str">
            <v>11.046.007-0</v>
          </cell>
          <cell r="B3825" t="str">
            <v>CONCRETO IMPORTADO DE USINA, DOSADO RACIONALMENTE, P/UMA RESISTENCIA A COMPRES. DE 20MPA</v>
          </cell>
          <cell r="C3825" t="str">
            <v>M3</v>
          </cell>
          <cell r="D3825">
            <v>174.72</v>
          </cell>
        </row>
        <row r="3826">
          <cell r="A3826" t="str">
            <v>11.046.010-0</v>
          </cell>
          <cell r="B3826" t="str">
            <v>CONCRETO IMPORTADO DE USINA, DOSADO RACIONALMENTE, P/UMA RESISTENCIA A COMPRES. DE 25MPA</v>
          </cell>
          <cell r="C3826" t="str">
            <v>M3</v>
          </cell>
          <cell r="D3826">
            <v>185.68</v>
          </cell>
        </row>
        <row r="3827">
          <cell r="A3827" t="str">
            <v>11.046.013-0</v>
          </cell>
          <cell r="B3827" t="str">
            <v>CONCRETO IMPORTADO DE USINA, DOSADO RACIONALMENTE, P/UMA RESISTENCIA A COMPRES. DE 30MPA</v>
          </cell>
          <cell r="C3827" t="str">
            <v>M3</v>
          </cell>
          <cell r="D3827">
            <v>194.37</v>
          </cell>
        </row>
        <row r="3828">
          <cell r="A3828" t="str">
            <v>11.046.014-0</v>
          </cell>
          <cell r="B3828" t="str">
            <v>CONCRETO IMPORTADO DE USINA, DOSADO RACIONALMENTE, P/UMA RESISTENCIA A COMPRES. DE 35MPA</v>
          </cell>
          <cell r="C3828" t="str">
            <v>M3</v>
          </cell>
          <cell r="D3828">
            <v>205.66</v>
          </cell>
        </row>
        <row r="3829">
          <cell r="A3829" t="str">
            <v>11.046.999-0</v>
          </cell>
          <cell r="B3829" t="str">
            <v>INDICE 11.046.CONCRETO IMPORTADO DE USINA</v>
          </cell>
          <cell r="C3829">
            <v>0</v>
          </cell>
          <cell r="D3829">
            <v>1467</v>
          </cell>
        </row>
        <row r="3830">
          <cell r="A3830" t="str">
            <v>11.047.010-1</v>
          </cell>
          <cell r="B3830" t="str">
            <v>TIRANTE PROTENDIDO DE ACO ST 85/105, P/CARGA ATE 34T, DIAM.DE 32MM, EXCL. LUVAS, PLACAS, CONTRA-PORCAS, ETC.</v>
          </cell>
          <cell r="C3830" t="str">
            <v>M</v>
          </cell>
          <cell r="D3830">
            <v>85.55</v>
          </cell>
        </row>
        <row r="3831">
          <cell r="A3831" t="str">
            <v>11.047.011-1</v>
          </cell>
          <cell r="B3831" t="str">
            <v>TIRANTE PROTENDIDO DE ACO ST 85/105, P/CARGA ATE 34T, DIAM.DE 32MM, INCL. FORN. E INST. DA PLACA, ANEL, PORCAS, ETC.</v>
          </cell>
          <cell r="C3831" t="str">
            <v>UN</v>
          </cell>
          <cell r="D3831">
            <v>614.29</v>
          </cell>
        </row>
        <row r="3832">
          <cell r="A3832" t="str">
            <v>11.047.012-0</v>
          </cell>
          <cell r="B3832" t="str">
            <v>TIRANTE PROTENDIDO DE ACO ST 85/105, P/CARGA ATE 34T, DIAM.DE 32MM, INCL.TUBO ESP.P/INJECAO (TUBO PVC 3/4" E MANCHETES)</v>
          </cell>
          <cell r="C3832" t="str">
            <v>M</v>
          </cell>
          <cell r="D3832">
            <v>88.22</v>
          </cell>
        </row>
        <row r="3833">
          <cell r="A3833" t="str">
            <v>11.047.015-0</v>
          </cell>
          <cell r="B3833" t="str">
            <v>TIRANTE PROTENDIDO EM ACO 50/55, P/CARGA ATE 22T, DIAM. DE 32MM, EXCL. LUVAS, PLACAS, PORCAS, CONTRA-PORCAS, ETC.</v>
          </cell>
          <cell r="C3833" t="str">
            <v>M</v>
          </cell>
          <cell r="D3833">
            <v>57.49</v>
          </cell>
        </row>
        <row r="3834">
          <cell r="A3834" t="str">
            <v>11.047.016-0</v>
          </cell>
          <cell r="B3834" t="str">
            <v>TIRANTE PROTENDIDO EM ACO 50/55, P/CARGA ATE 22T, DIAM. DE 32MM, INCL. FORN. E INST. DA PLACA, ANEL, PORCAS, LUVAS, ETC.</v>
          </cell>
          <cell r="C3834" t="str">
            <v>UN</v>
          </cell>
          <cell r="D3834">
            <v>437.2</v>
          </cell>
        </row>
        <row r="3835">
          <cell r="A3835" t="str">
            <v>11.047.050-0</v>
          </cell>
          <cell r="B3835" t="str">
            <v>PROTENSAO DE TIRANTE DE BARRA, DIAM. DE 32MM, EXCL. FORN. DOS MAT.</v>
          </cell>
          <cell r="C3835" t="str">
            <v>UN</v>
          </cell>
          <cell r="D3835">
            <v>114.95</v>
          </cell>
        </row>
        <row r="3836">
          <cell r="A3836" t="str">
            <v>11.047.999-0</v>
          </cell>
          <cell r="B3836" t="str">
            <v>INDICE 11.047.TIRANTE PROTENDIDO DE ACO</v>
          </cell>
          <cell r="C3836">
            <v>0</v>
          </cell>
          <cell r="D3836">
            <v>1946</v>
          </cell>
        </row>
        <row r="3837">
          <cell r="A3837" t="str">
            <v>11.048.010-0</v>
          </cell>
          <cell r="B3837" t="str">
            <v>CONCRETO IMPORTADO DE USINA, P/UMA RESISTENCIA A COMPRES. DE 10MPA</v>
          </cell>
          <cell r="C3837" t="str">
            <v>M3</v>
          </cell>
          <cell r="D3837">
            <v>175.88</v>
          </cell>
        </row>
        <row r="3838">
          <cell r="A3838" t="str">
            <v>11.048.015-0</v>
          </cell>
          <cell r="B3838" t="str">
            <v>CONCRETO IMPORTADO DE USINA, P/UMA RESISTENCIA A COMPRES. DE 15MPA</v>
          </cell>
          <cell r="C3838" t="str">
            <v>M3</v>
          </cell>
          <cell r="D3838">
            <v>184.52</v>
          </cell>
        </row>
        <row r="3839">
          <cell r="A3839" t="str">
            <v>11.048.020-0</v>
          </cell>
          <cell r="B3839" t="str">
            <v>CONCRETO IMPORTADO DE USINA, P/UMA RESISTENCIA A COMPRES. DE 20MPA</v>
          </cell>
          <cell r="C3839" t="str">
            <v>M3</v>
          </cell>
          <cell r="D3839">
            <v>194.24</v>
          </cell>
        </row>
        <row r="3840">
          <cell r="A3840" t="str">
            <v>11.048.025-0</v>
          </cell>
          <cell r="B3840" t="str">
            <v>CONCRETO IMPORTADO DE USINA, P/UMA RESISTENCIA A COMPRES. DE 25MPA</v>
          </cell>
          <cell r="C3840" t="str">
            <v>M3</v>
          </cell>
          <cell r="D3840">
            <v>205.2</v>
          </cell>
        </row>
        <row r="3841">
          <cell r="A3841" t="str">
            <v>11.048.999-0</v>
          </cell>
          <cell r="B3841" t="str">
            <v>FAMILIA 11.048</v>
          </cell>
          <cell r="C3841" t="str">
            <v>0</v>
          </cell>
          <cell r="D3841">
            <v>1567</v>
          </cell>
        </row>
        <row r="3842">
          <cell r="A3842" t="str">
            <v>11.050.001-1</v>
          </cell>
          <cell r="B3842" t="str">
            <v>ALUGUEL DE ESCOR. TUBULAR, C/TUBOS MET., NA DENSIDADE DE 5,00M DE TUBO EQUIPADO P/ M3 DE ESCOR.</v>
          </cell>
          <cell r="C3842" t="str">
            <v>M3XMES</v>
          </cell>
          <cell r="D3842">
            <v>3.85</v>
          </cell>
        </row>
        <row r="3843">
          <cell r="A3843" t="str">
            <v>11.050.002-0</v>
          </cell>
          <cell r="B3843" t="str">
            <v>ALUGUEL DE ESCOR. TUBULAR, C/TUBOS MET. P/QUALQUER DENSIDADEDE TUBO EQUIPADO P/ M3 DE ESCOR.</v>
          </cell>
          <cell r="C3843" t="str">
            <v>M3XMES</v>
          </cell>
          <cell r="D3843">
            <v>0.77</v>
          </cell>
        </row>
        <row r="3844">
          <cell r="A3844" t="str">
            <v>11.050.999-0</v>
          </cell>
          <cell r="B3844" t="str">
            <v>INDICE 11.050.ESCORAMENTO TUBULAR EM OBRAS DE ARTES</v>
          </cell>
          <cell r="C3844">
            <v>0</v>
          </cell>
          <cell r="D3844">
            <v>1163</v>
          </cell>
        </row>
        <row r="3845">
          <cell r="A3845" t="str">
            <v>11.055.001-1</v>
          </cell>
          <cell r="B3845" t="str">
            <v>MONTAGEM E DESMONT. DE ESCOR. TUBULAR NORMAL, NA DENSIDADE DE 5,00M DE TUBO P/ M3, PAGOS 60% NA MONT. E 40% NA DESMONT.</v>
          </cell>
          <cell r="C3845" t="str">
            <v>M3</v>
          </cell>
          <cell r="D3845">
            <v>5.37</v>
          </cell>
        </row>
        <row r="3846">
          <cell r="A3846" t="str">
            <v>11.055.002-0</v>
          </cell>
          <cell r="B3846" t="str">
            <v>MONTAGEM E DESMONT. DE ESCOR. TUBULAR NORMAL, P/QUALQUER DENSIDADE DE TUBO, SENDO PAGOS 60% NA MONT. E 40% NA DESMONT.</v>
          </cell>
          <cell r="C3846" t="str">
            <v>M</v>
          </cell>
          <cell r="D3846">
            <v>1.25</v>
          </cell>
        </row>
        <row r="3847">
          <cell r="A3847" t="str">
            <v>11.055.999-0</v>
          </cell>
          <cell r="B3847" t="str">
            <v>INDICE 11.055.MONTAGEM E DESMONTAGEM ESC.TUBULAR</v>
          </cell>
          <cell r="C3847">
            <v>0</v>
          </cell>
          <cell r="D3847">
            <v>2161</v>
          </cell>
        </row>
        <row r="3848">
          <cell r="A3848" t="str">
            <v>11.060.160-0</v>
          </cell>
          <cell r="B3848" t="str">
            <v>SUPERESTRUTURA PONTE/VIADUTO, CONCR. PROTENDIDO CL. 45, P/ 1FAIXA DE TRAFEGO,GUARDA-RODAS E 3,20M DE PISTA DE ROLAMENTO</v>
          </cell>
          <cell r="C3848" t="str">
            <v>M</v>
          </cell>
          <cell r="D3848">
            <v>5682.73</v>
          </cell>
        </row>
        <row r="3849">
          <cell r="A3849" t="str">
            <v>11.060.165-0</v>
          </cell>
          <cell r="B3849" t="str">
            <v>SUPERESTRUTURA PONTE/VIADUTO, CONCR. PROTENDIDO CL. 45, P/ 2FAIXAS DE TRAFEGO E 7,20M DE PISTA DE ROLAMENTO</v>
          </cell>
          <cell r="C3849" t="str">
            <v>M</v>
          </cell>
          <cell r="D3849">
            <v>11228.9</v>
          </cell>
        </row>
        <row r="3850">
          <cell r="A3850" t="str">
            <v>11.060.170-0</v>
          </cell>
          <cell r="B3850" t="str">
            <v>SUPERESTRUTURA PONTE/VIADUTO, CONCR. PROTENDIDO CL. 45, P/ 1FAIXA DE TRAFEGO, 3,20M DE PISTA DE ROLAMENTO E PASSEIOS</v>
          </cell>
          <cell r="C3850" t="str">
            <v>M</v>
          </cell>
          <cell r="D3850">
            <v>6492.48</v>
          </cell>
        </row>
        <row r="3851">
          <cell r="A3851" t="str">
            <v>11.060.175-0</v>
          </cell>
          <cell r="B3851" t="str">
            <v>SUPERESTRUTURA PONTE/VIADUTO, CONCR. PROTENDIDO CL. 45, P/ 2FAIXAS DE TRAFEGO, 7,20M DE PISTA DE ROLAMENTO E PASSEIOS</v>
          </cell>
          <cell r="C3851" t="str">
            <v>M</v>
          </cell>
          <cell r="D3851">
            <v>12724.59</v>
          </cell>
        </row>
        <row r="3852">
          <cell r="A3852" t="str">
            <v>11.060.180-0</v>
          </cell>
          <cell r="B3852" t="str">
            <v>SUPERESTRUTURA PONTE/VIADUTO, CONCR. PROTENDIDO CL. 45, P/ 2FAIXAS DE TRAFEGO, 7,20M DE PISTA DE ROLAMENTO E PASSEIOS</v>
          </cell>
          <cell r="C3852" t="str">
            <v>M</v>
          </cell>
          <cell r="D3852">
            <v>14198.65</v>
          </cell>
        </row>
        <row r="3853">
          <cell r="A3853" t="str">
            <v>11.060.185-0</v>
          </cell>
          <cell r="B3853" t="str">
            <v>SUPERESTRUTURA PONTE/VIADUTO, CONCR. PROTENDIDO CL. 45, P/ 2FAIXAS DE TRAFEGO DE 3,60M E LARG. TOTAL DE 9,00M</v>
          </cell>
          <cell r="C3853" t="str">
            <v>M</v>
          </cell>
          <cell r="D3853">
            <v>13253.7</v>
          </cell>
        </row>
        <row r="3854">
          <cell r="A3854" t="str">
            <v>11.060.190-0</v>
          </cell>
          <cell r="B3854" t="str">
            <v>SUPERESTRUTURA PONTE/VIADUTO, CONCR. PROTENDIDO CL. 45, P/ 2FAIXAS DE TRAFEGO DE 3,60M E LARG. TOTAL DE 11,00M</v>
          </cell>
          <cell r="C3854" t="str">
            <v>M</v>
          </cell>
          <cell r="D3854">
            <v>15352.47</v>
          </cell>
        </row>
        <row r="3855">
          <cell r="A3855" t="str">
            <v>11.060.195-0</v>
          </cell>
          <cell r="B3855" t="str">
            <v>SUPERESTRUTURA PONTE/VIADUTO, CONCR. PROTENDIDO CL. 45, P/ 2FAIXAS DE TRAFEGO DE 3,60M E 2 ACOSTAMENTOS DE 2,50M</v>
          </cell>
          <cell r="C3855" t="str">
            <v>M</v>
          </cell>
          <cell r="D3855">
            <v>17012.05</v>
          </cell>
        </row>
        <row r="3856">
          <cell r="A3856" t="str">
            <v>11.060.200-0</v>
          </cell>
          <cell r="B3856" t="str">
            <v>SUPERESTRUTURA DE PASSARELA P/PEDESTRE, PRE-FABRICADA, EM CONCR. PROTENDIDO, C/ 1,75M DE LARG. UTIL</v>
          </cell>
          <cell r="C3856" t="str">
            <v>M</v>
          </cell>
          <cell r="D3856">
            <v>2434.77</v>
          </cell>
        </row>
        <row r="3857">
          <cell r="A3857" t="str">
            <v>11.060.250-0</v>
          </cell>
          <cell r="B3857" t="str">
            <v>ABRIGO DESTINADO A PARADA DE ONIBUS, PRE-FABRICADO, EM CONCR. APARENTE PROTENDIDO E/OU ARMADO, MODELO A</v>
          </cell>
          <cell r="C3857" t="str">
            <v>UN</v>
          </cell>
          <cell r="D3857">
            <v>3652.79</v>
          </cell>
        </row>
        <row r="3858">
          <cell r="A3858" t="str">
            <v>11.060.251-0</v>
          </cell>
          <cell r="B3858" t="str">
            <v>ABRIGO DESTINADO A PARADA DE ONIBUS, PRE-FABRICADO, EM CONCR. PROTENDIDO E/OU ARMADO, MODELO B</v>
          </cell>
          <cell r="C3858" t="str">
            <v>UN</v>
          </cell>
          <cell r="D3858">
            <v>5581.68</v>
          </cell>
        </row>
        <row r="3859">
          <cell r="A3859" t="str">
            <v>11.060.252-0</v>
          </cell>
          <cell r="B3859" t="str">
            <v>ABRIGO DESTINADO A PARADA DE ONIBUS, PRE-FABRICADO, EM CONCR. PROTENDIDO E/OU ARMADO, MODELO C</v>
          </cell>
          <cell r="C3859" t="str">
            <v>UN</v>
          </cell>
          <cell r="D3859">
            <v>8669.1</v>
          </cell>
        </row>
        <row r="3860">
          <cell r="A3860" t="str">
            <v>11.060.276-0</v>
          </cell>
          <cell r="B3860" t="str">
            <v>COBERTURA DE CANAL, PRE-FABRICADO, EM CONCR. PROTENDIDO, P/TREM TIPO DE 45T, C/VAO DE 5,00M</v>
          </cell>
          <cell r="C3860" t="str">
            <v>M</v>
          </cell>
          <cell r="D3860">
            <v>4470.26</v>
          </cell>
        </row>
        <row r="3861">
          <cell r="A3861" t="str">
            <v>11.060.999-0</v>
          </cell>
          <cell r="B3861" t="str">
            <v>INDICE 11.060.ESTRUTURA CONCRETO PRE-MOLDADO</v>
          </cell>
          <cell r="C3861">
            <v>0</v>
          </cell>
          <cell r="D3861">
            <v>1860</v>
          </cell>
        </row>
        <row r="3862">
          <cell r="A3862" t="str">
            <v>11.061.001-0</v>
          </cell>
          <cell r="B3862" t="str">
            <v>MURO DE ARRIMO CELULAR, DE PECAS PRE-MOLDADAS DE CONCR., COMPREEND. CONFECCAO DAS PECAS, MONT. E COMPACT., EXCL. FORMAS</v>
          </cell>
          <cell r="C3862" t="str">
            <v>M3</v>
          </cell>
          <cell r="D3862">
            <v>107.69</v>
          </cell>
        </row>
        <row r="3863">
          <cell r="A3863" t="str">
            <v>11.061.002-0</v>
          </cell>
          <cell r="B3863" t="str">
            <v>MURO DE ARRIMO CELULAR, DE PECAS PRE-MOLDADAS DE CONCR., COMPREEND. CONFECCAO DAS PECAS, EXCL. MAT. E FORMAS</v>
          </cell>
          <cell r="C3863" t="str">
            <v>M3</v>
          </cell>
          <cell r="D3863">
            <v>36.01</v>
          </cell>
        </row>
        <row r="3864">
          <cell r="A3864" t="str">
            <v>11.061.999-0</v>
          </cell>
          <cell r="B3864" t="str">
            <v>INDICE 11.061.MURO DE ARRIMO</v>
          </cell>
          <cell r="C3864">
            <v>0</v>
          </cell>
          <cell r="D3864">
            <v>2387</v>
          </cell>
        </row>
        <row r="3865">
          <cell r="A3865" t="str">
            <v>11.090.500-0</v>
          </cell>
          <cell r="B3865" t="str">
            <v>RECUPERACAO DE ARMADURAS EM ESTRUT. DE CONCR., P/MEIO DE SOLDAS A QUENTE</v>
          </cell>
          <cell r="C3865" t="str">
            <v>KG</v>
          </cell>
          <cell r="D3865">
            <v>12.85</v>
          </cell>
        </row>
        <row r="3866">
          <cell r="A3866" t="str">
            <v>11.090.505-0</v>
          </cell>
          <cell r="B3866" t="str">
            <v>RECUPERACAO DE ARMADURAS EM ESTRUT. DE CONCR., P/MEIO DE SOLDA A FRIO</v>
          </cell>
          <cell r="C3866" t="str">
            <v>KG</v>
          </cell>
          <cell r="D3866">
            <v>28.02</v>
          </cell>
        </row>
        <row r="3867">
          <cell r="A3867" t="str">
            <v>11.090.510-0</v>
          </cell>
          <cell r="B3867" t="str">
            <v>RECUPERACAO DE FERRAG. EM ESTRUT. DE CONCR., S/UTILIZACAO DESOLDA</v>
          </cell>
          <cell r="C3867" t="str">
            <v>KG</v>
          </cell>
          <cell r="D3867">
            <v>7.36</v>
          </cell>
        </row>
        <row r="3868">
          <cell r="A3868" t="str">
            <v>11.090.999-0</v>
          </cell>
          <cell r="B3868" t="str">
            <v>INDICE 11.090.RECUPERACAO ARMADURAS</v>
          </cell>
          <cell r="C3868">
            <v>0</v>
          </cell>
          <cell r="D3868">
            <v>2289</v>
          </cell>
        </row>
        <row r="3869">
          <cell r="A3869" t="str">
            <v>12.001.010-0</v>
          </cell>
          <cell r="B3869" t="str">
            <v>FUNDACAO DE ALVEN. DE PEDRA, TENDO 0,60 A 0,80M DE LARG.</v>
          </cell>
          <cell r="C3869" t="str">
            <v>M3</v>
          </cell>
          <cell r="D3869">
            <v>156.63999999999999</v>
          </cell>
        </row>
        <row r="3870">
          <cell r="A3870" t="str">
            <v>12.001.015-0</v>
          </cell>
          <cell r="B3870" t="str">
            <v>FUNDACAO DE ALVEN. DE PEDRA, TENDO 0,35 A 0,45M DE LARG.</v>
          </cell>
          <cell r="C3870" t="str">
            <v>M3</v>
          </cell>
          <cell r="D3870">
            <v>185.03</v>
          </cell>
        </row>
        <row r="3871">
          <cell r="A3871" t="str">
            <v>12.001.020-0</v>
          </cell>
          <cell r="B3871" t="str">
            <v>ALVENARIA DE PEDRA EM ELEVACAO, FEITA C/BL. DE 30 X 30 X 30A 40 X 40 X 40CM, JUNTAS SIMPLES, ALT. ATE 1,50M</v>
          </cell>
          <cell r="C3871" t="str">
            <v>M3</v>
          </cell>
          <cell r="D3871">
            <v>141.94</v>
          </cell>
        </row>
        <row r="3872">
          <cell r="A3872" t="str">
            <v>12.001.025-0</v>
          </cell>
          <cell r="B3872" t="str">
            <v>ALVENARIA DE PEDRA EM ELEVACAO, FEITA C/BL. DE 30 X 30 X 30A 40 X 40 X 40CM, JUNTAS SIMPLES, ALT. ATE 2,00M</v>
          </cell>
          <cell r="C3872" t="str">
            <v>M3</v>
          </cell>
          <cell r="D3872">
            <v>165.93</v>
          </cell>
        </row>
        <row r="3873">
          <cell r="A3873" t="str">
            <v>12.001.030-0</v>
          </cell>
          <cell r="B3873" t="str">
            <v>ALVENARIA DE PEDRA EM ELEVACAO, FEITA C/BL. DE 30 X 30 X 30A 40 X 40 X 40CM, JUNTAS SIMPLES, ALT. ATE 2,50M</v>
          </cell>
          <cell r="C3873" t="str">
            <v>M3</v>
          </cell>
          <cell r="D3873">
            <v>192.09</v>
          </cell>
        </row>
        <row r="3874">
          <cell r="A3874" t="str">
            <v>12.001.035-0</v>
          </cell>
          <cell r="B3874" t="str">
            <v>ALVENARIA DE PEDRA EM ELEVACAO, FEITA C/BL. DE 30 X 30 X 30A 40 X 40 X 40CM, JUNTAS SIMPLES, ALT. ATE 3,00M</v>
          </cell>
          <cell r="C3874" t="str">
            <v>M3</v>
          </cell>
          <cell r="D3874">
            <v>218.89</v>
          </cell>
        </row>
        <row r="3875">
          <cell r="A3875" t="str">
            <v>12.001.040-0</v>
          </cell>
          <cell r="B3875" t="str">
            <v>JUNTAS REENTRANTES, EM ALVEN. DE PEDRA EM ELEVACAO</v>
          </cell>
          <cell r="C3875" t="str">
            <v>M2</v>
          </cell>
          <cell r="D3875">
            <v>20.95</v>
          </cell>
        </row>
        <row r="3876">
          <cell r="A3876" t="str">
            <v>12.001.045-0</v>
          </cell>
          <cell r="B3876" t="str">
            <v>JUNTAS EM RELEVO, EM ALVEN. DE PEDRA EM ELEVACAO</v>
          </cell>
          <cell r="C3876" t="str">
            <v>M2</v>
          </cell>
          <cell r="D3876">
            <v>41.9</v>
          </cell>
        </row>
        <row r="3877">
          <cell r="A3877" t="str">
            <v>12.001.070-0</v>
          </cell>
          <cell r="B3877" t="str">
            <v>ALVENARIA DE PEDRA SECA, EM ELEVACAO, DE UMA FACE, FEITA C/BL. DE 30 X 30 X 30 A 40 X 40 X 40CM, ALT. ATE 1,50M</v>
          </cell>
          <cell r="C3877" t="str">
            <v>M3</v>
          </cell>
          <cell r="D3877">
            <v>99.13</v>
          </cell>
        </row>
        <row r="3878">
          <cell r="A3878" t="str">
            <v>12.001.075-0</v>
          </cell>
          <cell r="B3878" t="str">
            <v>ALVENARIA DE PEDRA SECA EM ELEVACAO, DE DUAS FACES, FEITA C/BL. DE 30 X 30 X 30 A 40 X 40 X 40CM, ALT. ATE 1,50M</v>
          </cell>
          <cell r="C3878" t="str">
            <v>M3</v>
          </cell>
          <cell r="D3878">
            <v>120.59</v>
          </cell>
        </row>
        <row r="3879">
          <cell r="A3879" t="str">
            <v>12.001.090-0</v>
          </cell>
          <cell r="B3879" t="str">
            <v>ALVENARIA DE PEDRA EM ELEVACAO, DE UMA FACE, FEITA C/BL. DEPEDRA-DE-MAO, ALT. ATE 1,50M E ESP. ATE 0,35M</v>
          </cell>
          <cell r="C3879" t="str">
            <v>M3</v>
          </cell>
          <cell r="D3879">
            <v>204.46</v>
          </cell>
        </row>
        <row r="3880">
          <cell r="A3880" t="str">
            <v>12.001.095-0</v>
          </cell>
          <cell r="B3880" t="str">
            <v>ALVENARIA DE PEDRA EM ELEVACAO, DE UMA FACE, FEITA C/BL. DEPEDRA-DE-MAO, ALT. ATE 3,00M E ESP. ATE 0,35M</v>
          </cell>
          <cell r="C3880" t="str">
            <v>M3</v>
          </cell>
          <cell r="D3880">
            <v>235.58</v>
          </cell>
        </row>
        <row r="3881">
          <cell r="A3881" t="str">
            <v>12.001.100-0</v>
          </cell>
          <cell r="B3881" t="str">
            <v>ALVENARIA DE PEDRA EM ELEVACAO, DE DUAS FACES, FEITA C/BL. DE PEDRA-DE-MAO, ALT. ATE 1,50M E ESP. ATE 0,35M</v>
          </cell>
          <cell r="C3881" t="str">
            <v>M3</v>
          </cell>
          <cell r="D3881">
            <v>261.36</v>
          </cell>
        </row>
        <row r="3882">
          <cell r="A3882" t="str">
            <v>12.001.105-0</v>
          </cell>
          <cell r="B3882" t="str">
            <v>ALVENARIA DE PEDRA EM ELEVACAO, DE DUAS FACES, FEITA C/BL. DE PEDRA-DE-MAO, ALT. ATE 3,00M E ESP. ATE 0,35M</v>
          </cell>
          <cell r="C3882" t="str">
            <v>M3</v>
          </cell>
          <cell r="D3882">
            <v>302.86</v>
          </cell>
        </row>
        <row r="3883">
          <cell r="A3883" t="str">
            <v>12.001.115-0</v>
          </cell>
          <cell r="B3883" t="str">
            <v>JUNTAS REENTRANTES, EM ALVEN. DE PEDRA-DE-MAO</v>
          </cell>
          <cell r="C3883" t="str">
            <v>M2</v>
          </cell>
          <cell r="D3883">
            <v>36.51</v>
          </cell>
        </row>
        <row r="3884">
          <cell r="A3884" t="str">
            <v>12.001.999-0</v>
          </cell>
          <cell r="B3884" t="str">
            <v>INDICE 12.001ALVENARIA PEDRAS E FUNDACOES</v>
          </cell>
          <cell r="C3884">
            <v>0</v>
          </cell>
          <cell r="D3884">
            <v>2058</v>
          </cell>
        </row>
        <row r="3885">
          <cell r="A3885" t="str">
            <v>12.002.010-0</v>
          </cell>
          <cell r="B3885" t="str">
            <v>ALVENARIA DE TIJ. MACICOS (7 X 10 X 20)CM, ATE 3,00M DE ALT.</v>
          </cell>
          <cell r="C3885" t="str">
            <v>M3</v>
          </cell>
          <cell r="D3885">
            <v>423.39</v>
          </cell>
        </row>
        <row r="3886">
          <cell r="A3886" t="str">
            <v>12.002.011-0</v>
          </cell>
          <cell r="B3886" t="str">
            <v>ALVENARIA DE TIJ. MACICOS (7 X 10 X 20)CM, ATE 1,50M DE ALT.</v>
          </cell>
          <cell r="C3886" t="str">
            <v>M3</v>
          </cell>
          <cell r="D3886">
            <v>416.82</v>
          </cell>
        </row>
        <row r="3887">
          <cell r="A3887" t="str">
            <v>12.002.015-0</v>
          </cell>
          <cell r="B3887" t="str">
            <v>ALVENARIA DE TIJ. MACICOS (7 X 10 X 20)CM, EM PAREDES DE 20CM, DE SUPERF. CORRIDA, ATE 3,00M DE ALT.</v>
          </cell>
          <cell r="C3887" t="str">
            <v>M2</v>
          </cell>
          <cell r="D3887">
            <v>80.900000000000006</v>
          </cell>
        </row>
        <row r="3888">
          <cell r="A3888" t="str">
            <v>12.002.016-0</v>
          </cell>
          <cell r="B3888" t="str">
            <v>ALVENARIA DE TIJ. MACICOS (7 X 10 X 20)CM, EM PAREDES DE 20CM, DE SUPERF. CORRIDA, ATE 1,50M DE ALT.</v>
          </cell>
          <cell r="C3888" t="str">
            <v>M2</v>
          </cell>
          <cell r="D3888">
            <v>79.91</v>
          </cell>
        </row>
        <row r="3889">
          <cell r="A3889" t="str">
            <v>12.002.020-0</v>
          </cell>
          <cell r="B3889" t="str">
            <v>ALVENARIA DE TIJ. MACICOS (7 X 10 X 20)CM, EM PAREDES DE 20CM, C/VAOS OU ARESTAS, ATE 3,00M DE ALT.</v>
          </cell>
          <cell r="C3889" t="str">
            <v>M2</v>
          </cell>
          <cell r="D3889">
            <v>87.54</v>
          </cell>
        </row>
        <row r="3890">
          <cell r="A3890" t="str">
            <v>12.002.025-0</v>
          </cell>
          <cell r="B3890" t="str">
            <v>ALVENARIA DE TIJ. MACICOS (7 X 10 X 20)CM, EM PAREDES DE 20CM, DE SUPERF. CORRIDA, DE 3,00 A 4,50M DE ALT.</v>
          </cell>
          <cell r="C3890" t="str">
            <v>M2</v>
          </cell>
          <cell r="D3890">
            <v>95.78</v>
          </cell>
        </row>
        <row r="3891">
          <cell r="A3891" t="str">
            <v>12.002.030-0</v>
          </cell>
          <cell r="B3891" t="str">
            <v>ALVENARIA DE TIJ. MACICOS (7 X 10 X 20)CM, EM PAREDES DE 20CM, C/VAOS OU ARESTAS, DE 3,00 A 4,50M DE ALT.</v>
          </cell>
          <cell r="C3891" t="str">
            <v>M2</v>
          </cell>
          <cell r="D3891">
            <v>104.83</v>
          </cell>
        </row>
        <row r="3892">
          <cell r="A3892" t="str">
            <v>12.002.035-1</v>
          </cell>
          <cell r="B3892" t="str">
            <v>ALVENARIA DE TIJ. MACICOS (7 X 10 X 20)CM, EM PAREDES DE 10CM, DE SUPERF. CORRIDA, ATE 3,00M DE ALT.</v>
          </cell>
          <cell r="C3892" t="str">
            <v>M2</v>
          </cell>
          <cell r="D3892">
            <v>41.26</v>
          </cell>
        </row>
        <row r="3893">
          <cell r="A3893" t="str">
            <v>12.002.036-0</v>
          </cell>
          <cell r="B3893" t="str">
            <v>ALVENARIA DE TIJ. MACICOS (7 X 10 X 20)CM, EM PAREDES DE 10CM, DE SUPERF. CORRIDA, ATE 1,50M DE ALT.</v>
          </cell>
          <cell r="C3893" t="str">
            <v>M2</v>
          </cell>
          <cell r="D3893">
            <v>40.61</v>
          </cell>
        </row>
        <row r="3894">
          <cell r="A3894" t="str">
            <v>12.002.040-0</v>
          </cell>
          <cell r="B3894" t="str">
            <v>ALVENARIA DE TIJ. MACICOS (7 X 10 X 20)CM, EM PAREDES DE 10CM, C/VAOS OU ARESTAS, ATE 3,00M DE ALT.</v>
          </cell>
          <cell r="C3894" t="str">
            <v>M2</v>
          </cell>
          <cell r="D3894">
            <v>44.06</v>
          </cell>
        </row>
        <row r="3895">
          <cell r="A3895" t="str">
            <v>12.002.045-0</v>
          </cell>
          <cell r="B3895" t="str">
            <v>ALVENARIA DE TIJ. MACICOS (7 X 10 X 20)CM, EM PAREDES DE 10CM, DE SUPERF. CORRIDA, DE 3,00 A 4,50M DE ALT.</v>
          </cell>
          <cell r="C3895" t="str">
            <v>M2</v>
          </cell>
          <cell r="D3895">
            <v>49.15</v>
          </cell>
        </row>
        <row r="3896">
          <cell r="A3896" t="str">
            <v>12.002.050-0</v>
          </cell>
          <cell r="B3896" t="str">
            <v>ALVENARIA DE TIJ. MACICOS (7 X 10 X 20)CM, EM PAREDES DE 10CM, C/VAOS OU ARESTAS, DE 3,00 A 4,50M DE ALT.</v>
          </cell>
          <cell r="C3896" t="str">
            <v>M2</v>
          </cell>
          <cell r="D3896">
            <v>54.1</v>
          </cell>
        </row>
        <row r="3897">
          <cell r="A3897" t="str">
            <v>12.002.060-1</v>
          </cell>
          <cell r="B3897" t="str">
            <v>ALVENARIA P/CX. ENTERRADA, ATE 0,80M DE PROF., DE TIJ. MACICOS (7 X 10 X 20)CM, EM PAREDES DE 10CM</v>
          </cell>
          <cell r="C3897" t="str">
            <v>M2</v>
          </cell>
          <cell r="D3897">
            <v>44.81</v>
          </cell>
        </row>
        <row r="3898">
          <cell r="A3898" t="str">
            <v>12.002.065-1</v>
          </cell>
          <cell r="B3898" t="str">
            <v>ALVENARIA P/CX. ENTERRADA, ATE 0,80M DE PROF., DE TIJ. MACICOS (7 X 10 X 20)CM, EM PAREDES DE 20CM</v>
          </cell>
          <cell r="C3898" t="str">
            <v>M2</v>
          </cell>
          <cell r="D3898">
            <v>89.8</v>
          </cell>
        </row>
        <row r="3899">
          <cell r="A3899" t="str">
            <v>12.002.070-1</v>
          </cell>
          <cell r="B3899" t="str">
            <v>ALVENARIA P/CX. ENTERRADA, DE 0,80 A 1,60M DE PROF., DE TIJ.MACICOS (7 X 10 X 20)CM, EM PAREDES DE 20CM</v>
          </cell>
          <cell r="C3899" t="str">
            <v>M2</v>
          </cell>
          <cell r="D3899">
            <v>100.11</v>
          </cell>
        </row>
        <row r="3900">
          <cell r="A3900" t="str">
            <v>12.002.080-0</v>
          </cell>
          <cell r="B3900" t="str">
            <v>ALVENARIA DE APERTO EM TIJ. MACICOS (7 X 10 X 20)CM INCLINADOS, EM PAREDES DE 20CM</v>
          </cell>
          <cell r="C3900" t="str">
            <v>M</v>
          </cell>
          <cell r="D3900">
            <v>17.38</v>
          </cell>
        </row>
        <row r="3901">
          <cell r="A3901" t="str">
            <v>12.002.085-0</v>
          </cell>
          <cell r="B3901" t="str">
            <v>ALVENARIA DE APERTO EM TIJ. MACICOS (7 X 10 X 20)CM INCLINADOS, EM PAREDES DE 10CM</v>
          </cell>
          <cell r="C3901" t="str">
            <v>M</v>
          </cell>
          <cell r="D3901">
            <v>9.93</v>
          </cell>
        </row>
        <row r="3902">
          <cell r="A3902" t="str">
            <v>12.002.999-0</v>
          </cell>
          <cell r="B3902" t="str">
            <v>INDICE 12.002ALVEN. TIJOLOS MACICOS</v>
          </cell>
          <cell r="C3902">
            <v>0</v>
          </cell>
          <cell r="D3902">
            <v>2880</v>
          </cell>
        </row>
        <row r="3903">
          <cell r="A3903" t="str">
            <v>12.003.055-0</v>
          </cell>
          <cell r="B3903" t="str">
            <v>ALVENARIA DE TIJ. CERAM. FURADOS (10 X 20 X 20)CM, EM PAREDES DE 20CM, DE SUPERF. CORRIDA, ATE 3,00M DE ALT.</v>
          </cell>
          <cell r="C3903" t="str">
            <v>M2</v>
          </cell>
          <cell r="D3903">
            <v>32.270000000000003</v>
          </cell>
        </row>
        <row r="3904">
          <cell r="A3904" t="str">
            <v>12.003.056-0</v>
          </cell>
          <cell r="B3904" t="str">
            <v>ALVENARIA DE TIJ. CERAM. FURADOS (10 X 20 X 20)CM, EM PAREDES DE 20CM, DE SUPERF. CORRIDA, ATE 1,50M DE ALT.</v>
          </cell>
          <cell r="C3904" t="str">
            <v>M2</v>
          </cell>
          <cell r="D3904">
            <v>31.44</v>
          </cell>
        </row>
        <row r="3905">
          <cell r="A3905" t="str">
            <v>12.003.060-0</v>
          </cell>
          <cell r="B3905" t="str">
            <v>ALVENARIA DE TIJ. CERAM. FURADOS (10 X 20 X 20)CM, EM PAREDES DE 20CM, C/VAOS OU ARESTAS, ATE 3,00M DE ALT.</v>
          </cell>
          <cell r="C3905" t="str">
            <v>M2</v>
          </cell>
          <cell r="D3905">
            <v>36.11</v>
          </cell>
        </row>
        <row r="3906">
          <cell r="A3906" t="str">
            <v>12.003.065-0</v>
          </cell>
          <cell r="B3906" t="str">
            <v>ALVENARIA DE TIJ. CERAM. FURADOS (10 X 20 X 20)CM, EM PAREDES DE 20CM, DE SUPERF. CORRIDA, DE 3,00 A 4,50M DE ALT.</v>
          </cell>
          <cell r="C3906" t="str">
            <v>M2</v>
          </cell>
          <cell r="D3906">
            <v>43.98</v>
          </cell>
        </row>
        <row r="3907">
          <cell r="A3907" t="str">
            <v>12.003.070-0</v>
          </cell>
          <cell r="B3907" t="str">
            <v>ALVENARIA DE TIJ. CERAM. FURADOS (10 X 20 X 20)CM, EM PAREDES DE 20CM, C/VAOS OU ARESTAS, DE 3,00 A 4,50M DE ALT.</v>
          </cell>
          <cell r="C3907" t="str">
            <v>M2</v>
          </cell>
          <cell r="D3907">
            <v>50.77</v>
          </cell>
        </row>
        <row r="3908">
          <cell r="A3908" t="str">
            <v>12.003.075-1</v>
          </cell>
          <cell r="B3908" t="str">
            <v>ALVENARIA DE TIJ. CERAM. FURADOS (10 X 20 X 20)CM, EM PAREDES DE 10CM, DE SUPERF. CORRIDA, ATE 3,00M DE ALT.</v>
          </cell>
          <cell r="C3908" t="str">
            <v>M2</v>
          </cell>
          <cell r="D3908">
            <v>16</v>
          </cell>
        </row>
        <row r="3909">
          <cell r="A3909" t="str">
            <v>12.003.076-0</v>
          </cell>
          <cell r="B3909" t="str">
            <v>ALVENARIA DE TIJ. CERAM. FURADOS (10 X 20 X 20)CM, EM PAREDES DE 10CM, DE SUPERF. CORRIDA, ATE 1,50M DE ALT.</v>
          </cell>
          <cell r="C3909" t="str">
            <v>M2</v>
          </cell>
          <cell r="D3909">
            <v>15.47</v>
          </cell>
        </row>
        <row r="3910">
          <cell r="A3910" t="str">
            <v>12.003.080-0</v>
          </cell>
          <cell r="B3910" t="str">
            <v>ALVENARIA DE TIJ. CERAM. FURADOS (10 X 20 X 20)CM, EM PAREDES DE 10CM, C/VAOS OU ARESTAS, ATE 3,00M DE ALT.</v>
          </cell>
          <cell r="C3910" t="str">
            <v>M2</v>
          </cell>
          <cell r="D3910">
            <v>17.829999999999998</v>
          </cell>
        </row>
        <row r="3911">
          <cell r="A3911" t="str">
            <v>12.003.085-0</v>
          </cell>
          <cell r="B3911" t="str">
            <v>ALVENARIA DE TIJ. CERAM. FURADOS (10 X 20 X 20)CM, EM PAREDES DE 10CM, DE SUPERF. CORRIDA, DE 3,00 A 4,50M DE ALT.</v>
          </cell>
          <cell r="C3911" t="str">
            <v>M2</v>
          </cell>
          <cell r="D3911">
            <v>22.84</v>
          </cell>
        </row>
        <row r="3912">
          <cell r="A3912" t="str">
            <v>12.003.090-0</v>
          </cell>
          <cell r="B3912" t="str">
            <v>ALVENARIA DE TIJ. CERAM. FURADOS (10 X 20 X 20)CM, EM PAREDES DE 10CM, C/VAOS OU ARESTAS, DE 3,00 A 4,50M DE ALT.</v>
          </cell>
          <cell r="C3912" t="str">
            <v>M2</v>
          </cell>
          <cell r="D3912">
            <v>26.48</v>
          </cell>
        </row>
        <row r="3913">
          <cell r="A3913" t="str">
            <v>12.003.095-0</v>
          </cell>
          <cell r="B3913" t="str">
            <v>ALVENARIA DE TIJ. CERAM. FURADOS (10 X 20 X 30)CM, EM PAREDES DE 20CM, DE SUPERF. CORRIDA, ATE 3,00M DE ALT.</v>
          </cell>
          <cell r="C3913" t="str">
            <v>M2</v>
          </cell>
          <cell r="D3913">
            <v>25.94</v>
          </cell>
        </row>
        <row r="3914">
          <cell r="A3914" t="str">
            <v>12.003.096-0</v>
          </cell>
          <cell r="B3914" t="str">
            <v>ALVENARIA DE TIJ. CERAM. FURADOS (10 X 20 X 30)CM, EM PAREDES DE 20CM, DE SUPERF. CORRIDA, ATE 1,50M DE ALT.</v>
          </cell>
          <cell r="C3914" t="str">
            <v>M2</v>
          </cell>
          <cell r="D3914">
            <v>25.29</v>
          </cell>
        </row>
        <row r="3915">
          <cell r="A3915" t="str">
            <v>12.003.100-0</v>
          </cell>
          <cell r="B3915" t="str">
            <v>ALVENARIA DE TIJ. CERAM. FURADOS (10 X 20 X 30)CM, EM PAREDES DE 20CM, C/VAOS OU ARESTAS, ATE 3,00M DE ALT.</v>
          </cell>
          <cell r="C3915" t="str">
            <v>M2</v>
          </cell>
          <cell r="D3915">
            <v>28.23</v>
          </cell>
        </row>
        <row r="3916">
          <cell r="A3916" t="str">
            <v>12.003.105-0</v>
          </cell>
          <cell r="B3916" t="str">
            <v>ALVENARIA DE TIJ. CERAM. FURADOS (10 X 20 X 30)CM, EM PAREDES DE 20CM, DE SUPERF. CORRIDA, DE 3,00 A 4,50M DE ALT.</v>
          </cell>
          <cell r="C3916" t="str">
            <v>M2</v>
          </cell>
          <cell r="D3916">
            <v>34.380000000000003</v>
          </cell>
        </row>
        <row r="3917">
          <cell r="A3917" t="str">
            <v>12.003.110-0</v>
          </cell>
          <cell r="B3917" t="str">
            <v>ALVENARIA DE TIJ. CERAM. FURADOS (10 X 20 X 30)CM, EM PAREDES DE 20CM, C/VAOS OU ARESTAS, DE 3,00 A 4,50M DE ALT.</v>
          </cell>
          <cell r="C3917" t="str">
            <v>M2</v>
          </cell>
          <cell r="D3917">
            <v>38.53</v>
          </cell>
        </row>
        <row r="3918">
          <cell r="A3918" t="str">
            <v>12.003.115-0</v>
          </cell>
          <cell r="B3918" t="str">
            <v>ALVENARIA DE TIJ. CERAM. FURADOS (10 X 20 X 30)CM, EM PAREDES DE 10CM, DE SUPERF. CORRIDA, ATE 3,00M DE ALT.</v>
          </cell>
          <cell r="C3918" t="str">
            <v>M2</v>
          </cell>
          <cell r="D3918">
            <v>12.79</v>
          </cell>
        </row>
        <row r="3919">
          <cell r="A3919" t="str">
            <v>12.003.116-0</v>
          </cell>
          <cell r="B3919" t="str">
            <v>ALVENARIA DE TIJ. CERAM. FURADOS (10 X 20 X 30)CM, EM PAREDES DE 10CM, DE SUPERF. CORRIDA, ATE 1,50M DE ALT.</v>
          </cell>
          <cell r="C3919" t="str">
            <v>M2</v>
          </cell>
          <cell r="D3919">
            <v>12.5</v>
          </cell>
        </row>
        <row r="3920">
          <cell r="A3920" t="str">
            <v>12.003.120-0</v>
          </cell>
          <cell r="B3920" t="str">
            <v>ALVENARIA DE TIJ. CERAM. FURADOS (10 X 20 X 30)CM, EM PAREDES DE 10CM, C/VAOS OU ARESTAS, ATE 3,00M DE ALT.</v>
          </cell>
          <cell r="C3920" t="str">
            <v>M2</v>
          </cell>
          <cell r="D3920">
            <v>14.57</v>
          </cell>
        </row>
        <row r="3921">
          <cell r="A3921" t="str">
            <v>12.003.125-0</v>
          </cell>
          <cell r="B3921" t="str">
            <v>ALVENARIA DE TIJ. CERAM. FURADOS (10 X 20 X 30)CM, EM PAREDES DE 10CM, DE SUPERF. CORRIDA, DE 3,00 A 4,50M DE ALT.</v>
          </cell>
          <cell r="C3921" t="str">
            <v>M2</v>
          </cell>
          <cell r="D3921">
            <v>17.77</v>
          </cell>
        </row>
        <row r="3922">
          <cell r="A3922" t="str">
            <v>12.003.150-0</v>
          </cell>
          <cell r="B3922" t="str">
            <v>ALVENARIA DE TIJ. CERAM. FURADOS (10 X 20 X 30)CM, EM PAREDES DE 10CM, C/VAOS OU ARESTAS, DE 3,00 A 4,50M DE ALT.</v>
          </cell>
          <cell r="C3922" t="str">
            <v>M2</v>
          </cell>
          <cell r="D3922">
            <v>20.16</v>
          </cell>
        </row>
        <row r="3923">
          <cell r="A3923" t="str">
            <v>12.003.999-0</v>
          </cell>
          <cell r="B3923" t="str">
            <v>INDICE 12.003ALVEN. TIJOLOS CERAMICOS.</v>
          </cell>
          <cell r="C3923">
            <v>0</v>
          </cell>
          <cell r="D3923">
            <v>2214</v>
          </cell>
        </row>
        <row r="3924">
          <cell r="A3924" t="str">
            <v>12.004.160-0</v>
          </cell>
          <cell r="B3924" t="str">
            <v>ALVENARIA DE TIJ. REFRATARIOS APARENTES (7 X 10 X 20)CM, EMPAREDES DE 10CM DE ESP., C/VAOS E ARESTAS</v>
          </cell>
          <cell r="C3924" t="str">
            <v>M2</v>
          </cell>
          <cell r="D3924">
            <v>131.03</v>
          </cell>
        </row>
        <row r="3925">
          <cell r="A3925" t="str">
            <v>12.004.999-0</v>
          </cell>
          <cell r="B3925" t="str">
            <v>INDICE 12.004ALVEN.TIJOLOS CERAMICOS APARENTES</v>
          </cell>
          <cell r="C3925">
            <v>0</v>
          </cell>
          <cell r="D3925">
            <v>2495</v>
          </cell>
        </row>
        <row r="3926">
          <cell r="A3926" t="str">
            <v>12.005.010-0</v>
          </cell>
          <cell r="B3926" t="str">
            <v>ALVENARIA DE BL. DE CONCR. (10 X 20 X 40)CM, EM PAREDES DE 10CM, DE SUPERF. CORRIDA, ATE 3,00M DE ALT.</v>
          </cell>
          <cell r="C3926" t="str">
            <v>M2</v>
          </cell>
          <cell r="D3926">
            <v>17.170000000000002</v>
          </cell>
        </row>
        <row r="3927">
          <cell r="A3927" t="str">
            <v>12.005.015-0</v>
          </cell>
          <cell r="B3927" t="str">
            <v>ALVENARIA DE BL. DE CONCR. (10 X 20 X 40)CM, EM PAREDES DE 10CM, C/VAOS OU ARESTAS, ATE 3,00M DE ALT.</v>
          </cell>
          <cell r="C3927" t="str">
            <v>M2</v>
          </cell>
          <cell r="D3927">
            <v>19.239999999999998</v>
          </cell>
        </row>
        <row r="3928">
          <cell r="A3928" t="str">
            <v>12.005.020-0</v>
          </cell>
          <cell r="B3928" t="str">
            <v>ALVENARIA DE BL. DE CONCR. (10 X 20 X 40)CM, EM PAREDES DE 10CM, DE SUPERF. CORRIDA, DE 3,00 A 4,50M DE ALT.</v>
          </cell>
          <cell r="C3928" t="str">
            <v>M2</v>
          </cell>
          <cell r="D3928">
            <v>23.91</v>
          </cell>
        </row>
        <row r="3929">
          <cell r="A3929" t="str">
            <v>12.005.025-0</v>
          </cell>
          <cell r="B3929" t="str">
            <v>ALVENARIA DE BL. DE CONCR. (10 X 20 X 40)CM, EM PAREDES DE 10CM, C/VAOS OU ARESTAS, DE 3,00 A 4,50M DE ALT.</v>
          </cell>
          <cell r="C3929" t="str">
            <v>M2</v>
          </cell>
          <cell r="D3929">
            <v>24.43</v>
          </cell>
        </row>
        <row r="3930">
          <cell r="A3930" t="str">
            <v>12.005.080-0</v>
          </cell>
          <cell r="B3930" t="str">
            <v>ALVENARIA DE BL. DE CONCR. (20 X 20 X 40)CM, EM PAREDES DE 20CM, DE SUPERF. CORRIDA, ATE 3,00M DE ALT.</v>
          </cell>
          <cell r="C3930" t="str">
            <v>M2</v>
          </cell>
          <cell r="D3930">
            <v>28.61</v>
          </cell>
        </row>
        <row r="3931">
          <cell r="A3931" t="str">
            <v>12.005.085-1</v>
          </cell>
          <cell r="B3931" t="str">
            <v>ALVENARIA DE BL. DE CONCR. (20 X 20 X 40)CM, EM PAREDES DE 20CM, C/VAOS OU ARESTAS, ATE 3,00M DE ALT.</v>
          </cell>
          <cell r="C3931" t="str">
            <v>M2</v>
          </cell>
          <cell r="D3931">
            <v>29.65</v>
          </cell>
        </row>
        <row r="3932">
          <cell r="A3932" t="str">
            <v>12.005.090-0</v>
          </cell>
          <cell r="B3932" t="str">
            <v>ALVENARIA DE BL. DE CONCR. (20 X 20 X 40)CM, EM PAREDES DE 20CM, DE SUPERF. CORRIDA, DE 3,00 A 4,50M DE ALT.</v>
          </cell>
          <cell r="C3932" t="str">
            <v>M2</v>
          </cell>
          <cell r="D3932">
            <v>32.76</v>
          </cell>
        </row>
        <row r="3933">
          <cell r="A3933" t="str">
            <v>12.005.095-1</v>
          </cell>
          <cell r="B3933" t="str">
            <v>ALVENARIA DE BL. DE CONCR. (20 X 20 X 40)CM, EM PAREDES DE 20CM, C/VAOS OU ARESTAS, DE 3,00 A 4,50M DE ALT.</v>
          </cell>
          <cell r="C3933" t="str">
            <v>M2</v>
          </cell>
          <cell r="D3933">
            <v>34.840000000000003</v>
          </cell>
        </row>
        <row r="3934">
          <cell r="A3934" t="str">
            <v>12.005.130-1</v>
          </cell>
          <cell r="B3934" t="str">
            <v>ALVENARIA P/CX. ENTERRADAS, ATE 0,80M DE PROF., C/BL. DE CONCR. 10 X 20 X 40CM, EM PAREDES DE MEIA VEZ</v>
          </cell>
          <cell r="C3934" t="str">
            <v>M2</v>
          </cell>
          <cell r="D3934">
            <v>26.04</v>
          </cell>
        </row>
        <row r="3935">
          <cell r="A3935" t="str">
            <v>12.005.135-1</v>
          </cell>
          <cell r="B3935" t="str">
            <v>ALVENARIA P/CX. ENTERRADAS, ATE 1,60M DE PROF., C/BL. DE CONCR., 10 X 20 X 40CM, EM PAREDES DE UMA VEZ</v>
          </cell>
          <cell r="C3935" t="str">
            <v>M2</v>
          </cell>
          <cell r="D3935">
            <v>45.74</v>
          </cell>
        </row>
        <row r="3936">
          <cell r="A3936" t="str">
            <v>12.005.140-1</v>
          </cell>
          <cell r="B3936" t="str">
            <v>ALVENARIA P/CX. ENTERRADAS, ATE 3,00M DE PROF., C/BL. DE CONCR. 10 X 20 X 40CM, EM PAREDES DE UMA VEZ</v>
          </cell>
          <cell r="C3936" t="str">
            <v>M2</v>
          </cell>
          <cell r="D3936">
            <v>47.82</v>
          </cell>
        </row>
        <row r="3937">
          <cell r="A3937" t="str">
            <v>12.005.999-0</v>
          </cell>
          <cell r="B3937" t="str">
            <v>INDICE 12.005ALVEN.BLOCOS DE CONCRETO</v>
          </cell>
          <cell r="C3937">
            <v>0</v>
          </cell>
          <cell r="D3937">
            <v>1773</v>
          </cell>
        </row>
        <row r="3938">
          <cell r="A3938" t="str">
            <v>12.006.010-0</v>
          </cell>
          <cell r="B3938" t="str">
            <v>PAREDE DE BL. CERAM. VAZADOS (COBOGO), DE (10 X 10 X 10)CM</v>
          </cell>
          <cell r="C3938" t="str">
            <v>M2</v>
          </cell>
          <cell r="D3938">
            <v>63.98</v>
          </cell>
        </row>
        <row r="3939">
          <cell r="A3939" t="str">
            <v>12.006.999-0</v>
          </cell>
          <cell r="B3939" t="str">
            <v>INDICE 12.006PAREDES BLOCOS VAZADOS</v>
          </cell>
          <cell r="C3939">
            <v>0</v>
          </cell>
          <cell r="D3939">
            <v>2375</v>
          </cell>
        </row>
        <row r="3940">
          <cell r="A3940" t="str">
            <v>12.007.010-0</v>
          </cell>
          <cell r="B3940" t="str">
            <v>PAREDE DE BL. VAZADOS (COBOGO) DE CIM. E AREIA, C/PESO DE 0,8KG, DE (26 X 14 X 8)CM</v>
          </cell>
          <cell r="C3940" t="str">
            <v>M2</v>
          </cell>
          <cell r="D3940">
            <v>87.49</v>
          </cell>
        </row>
        <row r="3941">
          <cell r="A3941" t="str">
            <v>12.007.015-0</v>
          </cell>
          <cell r="B3941" t="str">
            <v>PAREDE DE BL. VAZADOS (COBOGO) DE CIM. E AREIA, C/PESO DE 4,6KG, DE (29 X 29 X 6)CM</v>
          </cell>
          <cell r="C3941" t="str">
            <v>M2</v>
          </cell>
          <cell r="D3941">
            <v>58.23</v>
          </cell>
        </row>
        <row r="3942">
          <cell r="A3942" t="str">
            <v>12.007.020-0</v>
          </cell>
          <cell r="B3942" t="str">
            <v>PAREDE DE BL. VAZADOS (COBOGO) DE CIM. E AREIA, C/PESO DE 11,2KG, DE (39 X 39 X 7)CM</v>
          </cell>
          <cell r="C3942" t="str">
            <v>M2</v>
          </cell>
          <cell r="D3942">
            <v>42.39</v>
          </cell>
        </row>
        <row r="3943">
          <cell r="A3943" t="str">
            <v>12.007.025-0</v>
          </cell>
          <cell r="B3943" t="str">
            <v>PAREDE DE BL. VAZADOS (COBOGO) DE CIM. E AREIA, C/PESO DE 4KG, DE (39 X 29 X 10)CM</v>
          </cell>
          <cell r="C3943" t="str">
            <v>M2</v>
          </cell>
          <cell r="D3943">
            <v>48.33</v>
          </cell>
        </row>
        <row r="3944">
          <cell r="A3944" t="str">
            <v>12.007.030-0</v>
          </cell>
          <cell r="B3944" t="str">
            <v>PAREDE DE BL. VAZADOS (COBOGO) DE CIM. E AREIA, C/PESO DE 5KG, DE (39 X 22 X 15)CM</v>
          </cell>
          <cell r="C3944" t="str">
            <v>M2</v>
          </cell>
          <cell r="D3944">
            <v>70.430000000000007</v>
          </cell>
        </row>
        <row r="3945">
          <cell r="A3945" t="str">
            <v>12.007.040-0</v>
          </cell>
          <cell r="B3945" t="str">
            <v>PAREDE DE BL. VAZADOS (COBOGO) DE CIM. E AREIA, C/PESO DE 2,2KG, DE (40 X 10 X 10)CM</v>
          </cell>
          <cell r="C3945" t="str">
            <v>M2</v>
          </cell>
          <cell r="D3945">
            <v>88.52</v>
          </cell>
        </row>
        <row r="3946">
          <cell r="A3946" t="str">
            <v>12.007.045-0</v>
          </cell>
          <cell r="B3946" t="str">
            <v>PAREDE DE BL. VAZADOS (COBOGO) DE CIM. E AREIA, C/PESO DE 11,2KG, DE (33 X 33 X 10)CM</v>
          </cell>
          <cell r="C3946" t="str">
            <v>M2</v>
          </cell>
          <cell r="D3946">
            <v>75.02</v>
          </cell>
        </row>
        <row r="3947">
          <cell r="A3947" t="str">
            <v>12.007.999-0</v>
          </cell>
          <cell r="B3947" t="str">
            <v>INDICE 12.007PAREDES BLOCOS VAZADOS TIPO NEO-REX.</v>
          </cell>
          <cell r="C3947">
            <v>0</v>
          </cell>
          <cell r="D3947">
            <v>2406</v>
          </cell>
        </row>
        <row r="3948">
          <cell r="A3948" t="str">
            <v>12.008.015-0</v>
          </cell>
          <cell r="B3948" t="str">
            <v>PAREDE DE BL. VAZADOS (COBOGO), EM PLACAS DE CONCR. (50 X 50X 5)CM, FUROS QUADRADOS</v>
          </cell>
          <cell r="C3948" t="str">
            <v>M2</v>
          </cell>
          <cell r="D3948">
            <v>50.61</v>
          </cell>
        </row>
        <row r="3949">
          <cell r="A3949" t="str">
            <v>12.008.999-0</v>
          </cell>
          <cell r="B3949" t="str">
            <v>INDICE 12.008PAREDES BLOCOS VAZADOS E PLACAS</v>
          </cell>
          <cell r="C3949">
            <v>0</v>
          </cell>
          <cell r="D3949">
            <v>1985</v>
          </cell>
        </row>
        <row r="3950">
          <cell r="A3950" t="str">
            <v>12.009.001-0</v>
          </cell>
          <cell r="B3950" t="str">
            <v>PAREDE DE BL. DE VIDRO NACIONAL, TIPO VENEZIANA, (8 X 10 X 20)CM</v>
          </cell>
          <cell r="C3950" t="str">
            <v>M2</v>
          </cell>
          <cell r="D3950">
            <v>511.21</v>
          </cell>
        </row>
        <row r="3951">
          <cell r="A3951" t="str">
            <v>12.009.006-0</v>
          </cell>
          <cell r="B3951" t="str">
            <v>PAREDE DE BL. DE VIDRO NACIONAL (20 X 20 X 10)CM</v>
          </cell>
          <cell r="C3951" t="str">
            <v>M2</v>
          </cell>
          <cell r="D3951">
            <v>266.88</v>
          </cell>
        </row>
        <row r="3952">
          <cell r="A3952" t="str">
            <v>12.009.999-0</v>
          </cell>
          <cell r="B3952" t="str">
            <v>INDICE 12.009PAREDES DE BLOCOS DE VIDROS</v>
          </cell>
          <cell r="C3952">
            <v>0</v>
          </cell>
          <cell r="D3952">
            <v>1929</v>
          </cell>
        </row>
        <row r="3953">
          <cell r="A3953" t="str">
            <v>12.010.010-0</v>
          </cell>
          <cell r="B3953" t="str">
            <v>ALVENARIA DE BL. DE CONCR. CELULAR, MED. 10 X 30 X 60CM, EMPAREDES DE 0,10M DE ESP.</v>
          </cell>
          <cell r="C3953" t="str">
            <v>M2</v>
          </cell>
          <cell r="D3953">
            <v>16.48</v>
          </cell>
        </row>
        <row r="3954">
          <cell r="A3954" t="str">
            <v>12.010.015-0</v>
          </cell>
          <cell r="B3954" t="str">
            <v>ALVENARIA DE BL. DE CONCR. CELULAR, MED. 20 X 30 X 60CM, EMPAREDES DE 0,20M DE ESP.</v>
          </cell>
          <cell r="C3954" t="str">
            <v>M2</v>
          </cell>
          <cell r="D3954">
            <v>32.74</v>
          </cell>
        </row>
        <row r="3955">
          <cell r="A3955" t="str">
            <v>12.010.999-0</v>
          </cell>
          <cell r="B3955" t="str">
            <v>INDICE 12.010ALVEN. BLOCOS PUMEX</v>
          </cell>
          <cell r="C3955">
            <v>0</v>
          </cell>
          <cell r="D3955">
            <v>1510</v>
          </cell>
        </row>
        <row r="3956">
          <cell r="A3956" t="str">
            <v>12.012.001-0</v>
          </cell>
          <cell r="B3956" t="str">
            <v>PAREDE DIVISORIA EM PAINEL CEGO, DE CHAPA DE FIBRA DE MAD.,DE 12MM DE ESP.</v>
          </cell>
          <cell r="C3956" t="str">
            <v>M2</v>
          </cell>
          <cell r="D3956">
            <v>139.84</v>
          </cell>
        </row>
        <row r="3957">
          <cell r="A3957" t="str">
            <v>12.012.002-0</v>
          </cell>
          <cell r="B3957" t="str">
            <v>PAREDE DIVISORIA EM PAINEL DE CHAPA DE FIBRA DE MAD., DE 12MM E VIDRO 4MM NA PARTE SUPERIOR</v>
          </cell>
          <cell r="C3957" t="str">
            <v>M2</v>
          </cell>
          <cell r="D3957">
            <v>137.94</v>
          </cell>
        </row>
        <row r="3958">
          <cell r="A3958" t="str">
            <v>12.012.999-0</v>
          </cell>
          <cell r="B3958" t="str">
            <v>INDICE 12.012PAREDE DIVISORIA</v>
          </cell>
          <cell r="C3958">
            <v>0</v>
          </cell>
          <cell r="D3958">
            <v>2218</v>
          </cell>
        </row>
        <row r="3959">
          <cell r="A3959" t="str">
            <v>12.013.010-0</v>
          </cell>
          <cell r="B3959" t="str">
            <v>PAREDE DIVISORIA TIPO FL. DE PORTA DE COMP. DE 60, 70 OU 80X 210CM, ESP. DE 35MM</v>
          </cell>
          <cell r="C3959" t="str">
            <v>M2</v>
          </cell>
          <cell r="D3959">
            <v>130.94</v>
          </cell>
        </row>
        <row r="3960">
          <cell r="A3960" t="str">
            <v>12.013.999-0</v>
          </cell>
          <cell r="B3960" t="str">
            <v>INDICE 12.013PAREDE DIVISORIA EM MODULOS</v>
          </cell>
          <cell r="C3960">
            <v>0</v>
          </cell>
          <cell r="D3960">
            <v>1937</v>
          </cell>
        </row>
        <row r="3961">
          <cell r="A3961" t="str">
            <v>12.015.005-0</v>
          </cell>
          <cell r="B3961" t="str">
            <v>PAREDE DIVISORIA C/ 35MM DE ESP., PAINEL DE CHAPA DE FIBRA DE MAD. C/LAMIN.MELAMINICO, MIOLO EM COLMEIA</v>
          </cell>
          <cell r="C3961" t="str">
            <v>M2</v>
          </cell>
          <cell r="D3961">
            <v>124</v>
          </cell>
        </row>
        <row r="3962">
          <cell r="A3962" t="str">
            <v>12.015.010-0</v>
          </cell>
          <cell r="B3962" t="str">
            <v>PAREDE DIVISORIA C/ 35MM DE ESP., PAINEL DE CHAPA DE FIBRA DE MAD. C/CHAPA LAMIN. MELAMINICO, MIOLO EM VERMICULITA</v>
          </cell>
          <cell r="C3962" t="str">
            <v>M2</v>
          </cell>
          <cell r="D3962">
            <v>145</v>
          </cell>
        </row>
        <row r="3963">
          <cell r="A3963" t="str">
            <v>12.015.015-0</v>
          </cell>
          <cell r="B3963" t="str">
            <v>PAREDE DIVISORIA C/ 35MM DE ESP., PAINEL DE CHAPA DE FIBRA DE MAD. C/LAMIN., MIOLO EM COLMEIA</v>
          </cell>
          <cell r="C3963" t="str">
            <v>M2</v>
          </cell>
          <cell r="D3963">
            <v>66</v>
          </cell>
        </row>
        <row r="3964">
          <cell r="A3964" t="str">
            <v>12.015.020-0</v>
          </cell>
          <cell r="B3964" t="str">
            <v>PAREDE DIVISORIA C/ 35MM DE ESP., PAINEL DE CHAPA DE FIBRA DE MAD. C/LAMIN., MIOLO EM VERMICULITA</v>
          </cell>
          <cell r="C3964" t="str">
            <v>M2</v>
          </cell>
          <cell r="D3964">
            <v>98.3</v>
          </cell>
        </row>
        <row r="3965">
          <cell r="A3965" t="str">
            <v>12.015.030-0</v>
          </cell>
          <cell r="B3965" t="str">
            <v>PAREDE DIVISORIA C/ 35MM DE ESP., PAINEL-VIDRO, REVEST. C/LAMIN. MELAMINICO, MIOLO EM COLMEIA</v>
          </cell>
          <cell r="C3965" t="str">
            <v>M2</v>
          </cell>
          <cell r="D3965">
            <v>122</v>
          </cell>
        </row>
        <row r="3966">
          <cell r="A3966" t="str">
            <v>12.015.035-0</v>
          </cell>
          <cell r="B3966" t="str">
            <v>PAREDE DIVISORIA C/ 35MM DE ESP., PAINEL-VIDRO, REVEST. C/LAMIN. MELAMINICO, MIOLO EM VERMICULITA</v>
          </cell>
          <cell r="C3966" t="str">
            <v>M2</v>
          </cell>
          <cell r="D3966">
            <v>175.64</v>
          </cell>
        </row>
        <row r="3967">
          <cell r="A3967" t="str">
            <v>12.015.040-0</v>
          </cell>
          <cell r="B3967" t="str">
            <v>PAREDE DIVISORIA C/ 35MM DE ESP., PAINEL-VIDRO, REVEST. C/CHPA LAMIN., MIOLO EM COLMEIA</v>
          </cell>
          <cell r="C3967" t="str">
            <v>M2</v>
          </cell>
          <cell r="D3967">
            <v>83.91</v>
          </cell>
        </row>
        <row r="3968">
          <cell r="A3968" t="str">
            <v>12.015.045-0</v>
          </cell>
          <cell r="B3968" t="str">
            <v>PAREDE DIVISORIA C/ 35MM DE ESP., PAINEL-VIDRO, REVEST. C/CHAPA LAMIN., MIOLO EM VERMICULITA</v>
          </cell>
          <cell r="C3968" t="str">
            <v>M2</v>
          </cell>
          <cell r="D3968">
            <v>96.8</v>
          </cell>
        </row>
        <row r="3969">
          <cell r="A3969" t="str">
            <v>12.015.060-0</v>
          </cell>
          <cell r="B3969" t="str">
            <v>PAREDE DIVISORIA C/ 35MM DE ESP., PAINEL-VIDRO-PAINEL, REVEST. C/LAMIN. MELAMINICO, MIOLO EM COLMEIA</v>
          </cell>
          <cell r="C3969" t="str">
            <v>M2</v>
          </cell>
          <cell r="D3969">
            <v>116</v>
          </cell>
        </row>
        <row r="3970">
          <cell r="A3970" t="str">
            <v>12.015.065-0</v>
          </cell>
          <cell r="B3970" t="str">
            <v>PAREDE DIVISORIA C/ 35MM DE ESP., PAINEL-VIDRO-PAINEL, REVEST. C/LAMIN. MELAMINICO, MIOLO EM VERMICULITA</v>
          </cell>
          <cell r="C3970" t="str">
            <v>M2</v>
          </cell>
          <cell r="D3970">
            <v>176</v>
          </cell>
        </row>
        <row r="3971">
          <cell r="A3971" t="str">
            <v>12.015.070-0</v>
          </cell>
          <cell r="B3971" t="str">
            <v>PAREDE DIVISORIA C/ 35MM DE ESP., PAINEL-VIDRO-PAINEL, REVEST. C/CHAPA LAMIN., MIOLO EM COLMEIA</v>
          </cell>
          <cell r="C3971" t="str">
            <v>M2</v>
          </cell>
          <cell r="D3971">
            <v>84.9</v>
          </cell>
        </row>
        <row r="3972">
          <cell r="A3972" t="str">
            <v>12.015.075-0</v>
          </cell>
          <cell r="B3972" t="str">
            <v>PAREDE DIVISORIA C/ 35MM DE ESP., PAINEL-VIDRO-PAINEL, REVEST. C/CHAPA LAMIN., MIOLO EM VERMICULITA</v>
          </cell>
          <cell r="C3972" t="str">
            <v>M2</v>
          </cell>
          <cell r="D3972">
            <v>96</v>
          </cell>
        </row>
        <row r="3973">
          <cell r="A3973" t="str">
            <v>12.015.999-0</v>
          </cell>
          <cell r="B3973" t="str">
            <v>INDICE 12.015PAREDE DIVISORIA DURATEX</v>
          </cell>
          <cell r="C3973">
            <v>0</v>
          </cell>
          <cell r="D3973">
            <v>2078</v>
          </cell>
        </row>
        <row r="3974">
          <cell r="A3974" t="str">
            <v>12.020.001-0</v>
          </cell>
          <cell r="B3974" t="str">
            <v>PAREDE DIVISORIA P/SANIT. E BANHEIROS, DE MARMORITE, ESP. DE3,5CM, ESPELHO C/ 5CM</v>
          </cell>
          <cell r="C3974" t="str">
            <v>M2</v>
          </cell>
          <cell r="D3974">
            <v>104.77</v>
          </cell>
        </row>
        <row r="3975">
          <cell r="A3975" t="str">
            <v>12.020.999-0</v>
          </cell>
          <cell r="B3975" t="str">
            <v>INDICE 12.020PAREDE DIVISORIA, SANITARIO E BANHEIRO</v>
          </cell>
          <cell r="C3975">
            <v>0</v>
          </cell>
          <cell r="D3975">
            <v>1732</v>
          </cell>
        </row>
        <row r="3976">
          <cell r="A3976" t="str">
            <v>12.025.001-0</v>
          </cell>
          <cell r="B3976" t="str">
            <v>PAREDE DIVISORIA P/SANIT. EM PLACA DE MARMORE BRANCO, ESP. DE 3CM</v>
          </cell>
          <cell r="C3976" t="str">
            <v>M2</v>
          </cell>
          <cell r="D3976">
            <v>216.38</v>
          </cell>
        </row>
        <row r="3977">
          <cell r="A3977" t="str">
            <v>12.025.999-0</v>
          </cell>
          <cell r="B3977" t="str">
            <v>INDICE 12.025PAREDE DIVISORIA SANIT.(MARMORE)</v>
          </cell>
          <cell r="C3977">
            <v>0</v>
          </cell>
          <cell r="D3977">
            <v>2065</v>
          </cell>
        </row>
        <row r="3978">
          <cell r="A3978" t="str">
            <v>12.030.001-0</v>
          </cell>
          <cell r="B3978" t="str">
            <v>PAREDE DIVISORIA P/SANIT. E BANHEIROS, EM PLACA DE CONCR. ARMADO</v>
          </cell>
          <cell r="C3978" t="str">
            <v>M2</v>
          </cell>
          <cell r="D3978">
            <v>54.31</v>
          </cell>
        </row>
        <row r="3979">
          <cell r="A3979" t="str">
            <v>12.030.999-0</v>
          </cell>
          <cell r="B3979" t="str">
            <v>INDICE 12.030PAREDE DIVISORIA SANIT.BANHEIRO - CONCRETO</v>
          </cell>
          <cell r="C3979">
            <v>0</v>
          </cell>
          <cell r="D3979">
            <v>2300</v>
          </cell>
        </row>
        <row r="3980">
          <cell r="A3980" t="str">
            <v>12.050.001-0</v>
          </cell>
          <cell r="B3980" t="str">
            <v>ALVENARIA ESTRUTURAL DE TIJ. CERAM. (14 X 19 X 29)CM, APARENTES, ESP. DE 14CM, P/SUPERF. C/VAOS E ARESTAS</v>
          </cell>
          <cell r="C3980" t="str">
            <v>M2</v>
          </cell>
          <cell r="D3980">
            <v>29.37</v>
          </cell>
        </row>
        <row r="3981">
          <cell r="A3981" t="str">
            <v>12.050.005-0</v>
          </cell>
          <cell r="B3981" t="str">
            <v>ALVENARIA ESTRUTURAL DE TIJ. CERAM. "U" (14 X 19 X 29)CM, APARENTES, ESP. DE 14CM, P/CINTAS E VERGAS DE AMARRACAO</v>
          </cell>
          <cell r="C3981" t="str">
            <v>M</v>
          </cell>
          <cell r="D3981">
            <v>9.9</v>
          </cell>
        </row>
        <row r="3982">
          <cell r="A3982" t="str">
            <v>12.050.010-0</v>
          </cell>
          <cell r="B3982" t="str">
            <v>ALVENARIA ESTRUTURAL DE TIJ. CERAM. "L" (14 X 19 X 29)CM, APARENTES, ESP. DE 14CM, P/CINTAS DE APOIO DE LAJE PRE-MOLD.</v>
          </cell>
          <cell r="C3982" t="str">
            <v>M</v>
          </cell>
          <cell r="D3982">
            <v>7.35</v>
          </cell>
        </row>
        <row r="3983">
          <cell r="A3983" t="str">
            <v>12.050.015-0</v>
          </cell>
          <cell r="B3983" t="str">
            <v>REVESTIMENTO DE VIGAS DE CONCR. C/PLACAS DE TIJ. CERAM. (14X 19 X 29)CM, APARENTES</v>
          </cell>
          <cell r="C3983" t="str">
            <v>M2</v>
          </cell>
          <cell r="D3983">
            <v>36.33</v>
          </cell>
        </row>
        <row r="3984">
          <cell r="A3984" t="str">
            <v>12.050.020-0</v>
          </cell>
          <cell r="B3984" t="str">
            <v>ALVENARIA ESTRUTURAL DE TIJ. CERAM. (14 X 19 X 29)CM, APARENTES, ESP. DE 14CM, P/EXEC. DE EMPENAS DE COBERT.</v>
          </cell>
          <cell r="C3984" t="str">
            <v>M2</v>
          </cell>
          <cell r="D3984">
            <v>36.159999999999997</v>
          </cell>
        </row>
        <row r="3985">
          <cell r="A3985" t="str">
            <v>12.050.999-0</v>
          </cell>
          <cell r="B3985" t="str">
            <v>FAMILIA 12.050</v>
          </cell>
          <cell r="C3985">
            <v>0</v>
          </cell>
          <cell r="D3985">
            <v>1957</v>
          </cell>
        </row>
        <row r="3986">
          <cell r="A3986" t="str">
            <v>13.001.001-0</v>
          </cell>
          <cell r="B3986" t="str">
            <v>UNIDADE DE REF. P/REVESTIM. ESPECIAL EM MASSA UNICA TRABALHADA EM ALTO OU BAIXO RELEVO</v>
          </cell>
          <cell r="C3986" t="str">
            <v>UR</v>
          </cell>
          <cell r="D3986">
            <v>325.61</v>
          </cell>
        </row>
        <row r="3987">
          <cell r="A3987" t="str">
            <v>13.001.008-0</v>
          </cell>
          <cell r="B3987" t="str">
            <v>CHAPISCO DE SUPERF. DE CONCR. OU ALVEN., C/ARG. DE CIM. E AREIA 1:2 ESP. 9MM</v>
          </cell>
          <cell r="C3987" t="str">
            <v>M2</v>
          </cell>
          <cell r="D3987">
            <v>3.63</v>
          </cell>
        </row>
        <row r="3988">
          <cell r="A3988" t="str">
            <v>13.001.009-0</v>
          </cell>
          <cell r="B3988" t="str">
            <v>CHAPISCO DE SUPERF. DE CONCR. OU ALVEN., C/ARG. DE CIM. E AREIA 1:2 ESP. 9MM, C/ 80KG DE LATEX P/M3</v>
          </cell>
          <cell r="C3988" t="str">
            <v>M2</v>
          </cell>
          <cell r="D3988">
            <v>7.24</v>
          </cell>
        </row>
        <row r="3989">
          <cell r="A3989" t="str">
            <v>13.001.010-1</v>
          </cell>
          <cell r="B3989" t="str">
            <v>CHAPISCO DE SUPERF. DE CONCR. OU ALVEN., C/ARG. DE CIM. E AREIA 1:3 ESP. 9MM</v>
          </cell>
          <cell r="C3989" t="str">
            <v>M2</v>
          </cell>
          <cell r="D3989">
            <v>3.28</v>
          </cell>
        </row>
        <row r="3990">
          <cell r="A3990" t="str">
            <v>13.001.011-0</v>
          </cell>
          <cell r="B3990" t="str">
            <v>CHAPISCO DE SUPERF. DE CONCR. OU ALVEN., C/ARG. DE CIM. E AREIA 1:3 ESP. 9MM, C/ 80KG DE LATEX P/M3</v>
          </cell>
          <cell r="C3990" t="str">
            <v>M2</v>
          </cell>
          <cell r="D3990">
            <v>6.88</v>
          </cell>
        </row>
        <row r="3991">
          <cell r="A3991" t="str">
            <v>13.001.013-0</v>
          </cell>
          <cell r="B3991" t="str">
            <v>REVESTIMENTO CHAPISC. DE SUPERF. DE CONCR. OU ALVEN., USANDOMAQ. MANUAL, C/ARG. DE CIM. E AREIA 1:6</v>
          </cell>
          <cell r="C3991" t="str">
            <v>M2</v>
          </cell>
          <cell r="D3991">
            <v>1.74</v>
          </cell>
        </row>
        <row r="3992">
          <cell r="A3992" t="str">
            <v>13.001.014-0</v>
          </cell>
          <cell r="B3992" t="str">
            <v>REVESTIMENTO CHAPISC. DE CIM. E AREIA 1:3, PENEIRADO, ESP. 9MM, APLIC. SOBRE EMBOCO EXISTENTE</v>
          </cell>
          <cell r="C3992" t="str">
            <v>M2</v>
          </cell>
          <cell r="D3992">
            <v>3.79</v>
          </cell>
        </row>
        <row r="3993">
          <cell r="A3993" t="str">
            <v>13.001.015-0</v>
          </cell>
          <cell r="B3993" t="str">
            <v>EMBOCO C/ARG. DE CIM. E AREIA 1:1,5, ESP. 1,5CM, INCL. CHAPISCO DE CIM. E AREIA 1:3, ESP. 9MM</v>
          </cell>
          <cell r="C3993" t="str">
            <v>M2</v>
          </cell>
          <cell r="D3993">
            <v>11.81</v>
          </cell>
        </row>
        <row r="3994">
          <cell r="A3994" t="str">
            <v>13.001.020-1</v>
          </cell>
          <cell r="B3994" t="str">
            <v>EMBOCO C/ARG. DE CIM. E AREIA 1:2, ESP. 1,5CM, INCL. CHAPISCO DE CIM. E AREIA 1:3, ESP. 9MM</v>
          </cell>
          <cell r="C3994" t="str">
            <v>M2</v>
          </cell>
          <cell r="D3994">
            <v>11.36</v>
          </cell>
        </row>
        <row r="3995">
          <cell r="A3995" t="str">
            <v>13.001.025-1</v>
          </cell>
          <cell r="B3995" t="str">
            <v>EMBOCO C/ARG. DE CIM. E AREIA 1:3, ESP. 1,5CM, INCL. CHAPISCO DE CIM. E AREIA 1:3, ESP. 9MM</v>
          </cell>
          <cell r="C3995" t="str">
            <v>M2</v>
          </cell>
          <cell r="D3995">
            <v>10.68</v>
          </cell>
        </row>
        <row r="3996">
          <cell r="A3996" t="str">
            <v>13.001.026-0</v>
          </cell>
          <cell r="B3996" t="str">
            <v>EMBOCO C/ARG. DE CIM. E AREIA 1:3, ESP. 2CM, INCL. CHAPISCODE CIM. E AREIA 1:3, ESP. 9MM</v>
          </cell>
          <cell r="C3996" t="str">
            <v>M2</v>
          </cell>
          <cell r="D3996">
            <v>13.06</v>
          </cell>
        </row>
        <row r="3997">
          <cell r="A3997" t="str">
            <v>13.001.030-1</v>
          </cell>
          <cell r="B3997" t="str">
            <v>EMBOCO C/ARG. DE CIM. E AREIA 1:4, ESP. 1,5CM, INCL. CHAPISCO DE CIM. E AREIA 1:3, ESP. 9MM</v>
          </cell>
          <cell r="C3997" t="str">
            <v>M2</v>
          </cell>
          <cell r="D3997">
            <v>10.34</v>
          </cell>
        </row>
        <row r="3998">
          <cell r="A3998" t="str">
            <v>13.001.031-0</v>
          </cell>
          <cell r="B3998" t="str">
            <v>EMBOCO C/ARG. DE CIM. E AREIA 1:3, ESP. 2,5CM, C/COR. APLIC.SOBRE CHAPISCO, EXCL. ESTE</v>
          </cell>
          <cell r="C3998" t="str">
            <v>M2</v>
          </cell>
          <cell r="D3998">
            <v>16.600000000000001</v>
          </cell>
        </row>
        <row r="3999">
          <cell r="A3999" t="str">
            <v>13.001.050-1</v>
          </cell>
          <cell r="B3999" t="str">
            <v>REVESTIMENTO EXT., DE UMA VEZ, C/ARG. DE CIM. E AREIA PRETADE EMBOCO 1:2, ESP. 3CM, INCL. CHAPISCO</v>
          </cell>
          <cell r="C3999" t="str">
            <v>M2</v>
          </cell>
          <cell r="D3999">
            <v>15.99</v>
          </cell>
        </row>
        <row r="4000">
          <cell r="A4000" t="str">
            <v>13.001.055-1</v>
          </cell>
          <cell r="B4000" t="str">
            <v>REVESTIMENTO EXT., DE UMA VEZ, C/ARG. DE CIM. E AREIA PRETADE EMBOCO 1:4, ESP. 3CM, INCL. CHAPISCO</v>
          </cell>
          <cell r="C4000" t="str">
            <v>M2</v>
          </cell>
          <cell r="D4000">
            <v>13.7</v>
          </cell>
        </row>
        <row r="4001">
          <cell r="A4001" t="str">
            <v>13.001.060-1</v>
          </cell>
          <cell r="B4001" t="str">
            <v>REVESTIMENTO EXT., DE UMA VEZ, C/ARG. DE CIM. E AREIA PRETADE EMBOCO 1:6, ESP. 3CM, INCL. CHAPISCO</v>
          </cell>
          <cell r="C4001" t="str">
            <v>M2</v>
          </cell>
          <cell r="D4001">
            <v>12.85</v>
          </cell>
        </row>
        <row r="4002">
          <cell r="A4002" t="str">
            <v>13.001.999-0</v>
          </cell>
          <cell r="B4002" t="str">
            <v>INDICE 13.001REVEST.ARGAM.PAREDES E TETOS</v>
          </cell>
          <cell r="C4002">
            <v>0</v>
          </cell>
          <cell r="D4002">
            <v>2098</v>
          </cell>
        </row>
        <row r="4003">
          <cell r="A4003" t="str">
            <v>13.002.010-1</v>
          </cell>
          <cell r="B4003" t="str">
            <v>REVESTIMENTO EXT., DE UMA VEZ, C/ARG. DE CIM., SAIBRO E AREIA FINA 1:2:2, ESP. 3,5CM, INCL. CHAPISCO</v>
          </cell>
          <cell r="C4003" t="str">
            <v>M2</v>
          </cell>
          <cell r="D4003">
            <v>14</v>
          </cell>
        </row>
        <row r="4004">
          <cell r="A4004" t="str">
            <v>13.002.011-1</v>
          </cell>
          <cell r="B4004" t="str">
            <v>REVESTIMENTO EXT., DE UMA VEZ, C/ARG. DE CIM., SAIBRO E AREIA FINA 1:3:3, ESP. 2,5CM, INCL. CHAPISCO</v>
          </cell>
          <cell r="C4004" t="str">
            <v>M2</v>
          </cell>
          <cell r="D4004">
            <v>11.71</v>
          </cell>
        </row>
        <row r="4005">
          <cell r="A4005" t="str">
            <v>13.002.015-1</v>
          </cell>
          <cell r="B4005" t="str">
            <v>REVESTIMENTO EXT., DE UMA VEZ, C/ARG. DE CIM., SAIBRO E AREIA FINA 1:3:3, ESP. 3,5CM, INCL. CHAPISCO</v>
          </cell>
          <cell r="C4005" t="str">
            <v>M2</v>
          </cell>
          <cell r="D4005">
            <v>13.14</v>
          </cell>
        </row>
        <row r="4006">
          <cell r="A4006" t="str">
            <v>13.002.016-0</v>
          </cell>
          <cell r="B4006" t="str">
            <v>EMBOCO INT., C/ARG., DE CIM. E SAIBRO 1:4, ESP. 2,5CM, INCL.CHAPISCO</v>
          </cell>
          <cell r="C4006" t="str">
            <v>M2</v>
          </cell>
          <cell r="D4006">
            <v>11.85</v>
          </cell>
        </row>
        <row r="4007">
          <cell r="A4007" t="str">
            <v>13.002.017-0</v>
          </cell>
          <cell r="B4007" t="str">
            <v>EMBOCO INT. C/ARG. DE CIM. E SAIBRO 1:6, ESP. 2,5CM, INCL. CHAPISCO</v>
          </cell>
          <cell r="C4007" t="str">
            <v>M2</v>
          </cell>
          <cell r="D4007">
            <v>11.13</v>
          </cell>
        </row>
        <row r="4008">
          <cell r="A4008" t="str">
            <v>13.002.999-0</v>
          </cell>
          <cell r="B4008" t="str">
            <v>INDICE 13.002REVEST. EXTERNO.</v>
          </cell>
          <cell r="C4008">
            <v>0</v>
          </cell>
          <cell r="D4008">
            <v>2055</v>
          </cell>
        </row>
        <row r="4009">
          <cell r="A4009" t="str">
            <v>13.003.001-0</v>
          </cell>
          <cell r="B4009" t="str">
            <v>REVESTIMENTO INT. DE UMA VEZ, C/ARG. DE CIM., CAL, SAIBRO EAREIA 1:4:4:4, ESP. 2CM, CAMURCADO, EXCL. CHAPISCO</v>
          </cell>
          <cell r="C4009" t="str">
            <v>M2</v>
          </cell>
          <cell r="D4009">
            <v>8.93</v>
          </cell>
        </row>
        <row r="4010">
          <cell r="A4010" t="str">
            <v>13.003.002-0</v>
          </cell>
          <cell r="B4010" t="str">
            <v>PINGADEIRA DE 4 X 0,5CM, EXECUTADA C/ARG. DE CIM., CAL, SAIBRO E AREIA 1:4:4:4, ACAB. CAMURCADO</v>
          </cell>
          <cell r="C4010" t="str">
            <v>M</v>
          </cell>
          <cell r="D4010">
            <v>4.13</v>
          </cell>
        </row>
        <row r="4011">
          <cell r="A4011" t="str">
            <v>13.003.003-0</v>
          </cell>
          <cell r="B4011" t="str">
            <v>REVESTIMENTO INT. EM MASSA UNICA C/ARG. DE CIM. E AREIA TERMOTRATADA, ESP. 2CM, SOBRE SUPERF. CHAPISC., EXCL. CHAPISCO</v>
          </cell>
          <cell r="C4011" t="str">
            <v>M2</v>
          </cell>
          <cell r="D4011">
            <v>10.01</v>
          </cell>
        </row>
        <row r="4012">
          <cell r="A4012" t="str">
            <v>13.003.004-0</v>
          </cell>
          <cell r="B4012" t="str">
            <v>REVESTIMENTO INT. EM MASSA UNICA, C/ARG. DE CIM. E AREIA TERMOTRATADA, ESP. 3CM, SOBRE SUPERF. CHAPISC., EXCL. CHAPISCO</v>
          </cell>
          <cell r="C4012" t="str">
            <v>M2</v>
          </cell>
          <cell r="D4012">
            <v>14.96</v>
          </cell>
        </row>
        <row r="4013">
          <cell r="A4013" t="str">
            <v>13.003.999-0</v>
          </cell>
          <cell r="B4013" t="str">
            <v>INDICE 13.003REVEST.EXTERNO SUPERF.CHAPISC.2 MASSAS</v>
          </cell>
          <cell r="C4013">
            <v>0</v>
          </cell>
          <cell r="D4013">
            <v>2111</v>
          </cell>
        </row>
        <row r="4014">
          <cell r="A4014" t="str">
            <v>13.004.005-0</v>
          </cell>
          <cell r="B4014" t="str">
            <v>UNIDADE DE REF. P/REVESTIM. ESPECIAL EM 2 MASSAS</v>
          </cell>
          <cell r="C4014" t="str">
            <v>UR</v>
          </cell>
          <cell r="D4014">
            <v>19.82</v>
          </cell>
        </row>
        <row r="4015">
          <cell r="A4015" t="str">
            <v>13.004.010-0</v>
          </cell>
          <cell r="B4015" t="str">
            <v>REVESTIMENTO EXT. EM 2 MASSAS, C/ARG. DE CIM. E SAIBRO 1:2,ESP. 2,5CM E REBOCO DE CIM. E PO-DE-PEDRA 1:3, ESP. 5MM</v>
          </cell>
          <cell r="C4015" t="str">
            <v>M2</v>
          </cell>
          <cell r="D4015">
            <v>19.82</v>
          </cell>
        </row>
        <row r="4016">
          <cell r="A4016" t="str">
            <v>13.004.015-0</v>
          </cell>
          <cell r="B4016" t="str">
            <v>REVESTIMENTO EXT. EM 2 MASSAS, C/ARG. DE CIM. E SAIBRO 1:2,ESP. 2CM E REBOCO DE CIM. E PO-DE-PEDRA 1:3, ESP. 5MM</v>
          </cell>
          <cell r="C4016" t="str">
            <v>M2</v>
          </cell>
          <cell r="D4016">
            <v>16.260000000000002</v>
          </cell>
        </row>
        <row r="4017">
          <cell r="A4017" t="str">
            <v>13.004.999-0</v>
          </cell>
          <cell r="B4017" t="str">
            <v>INDICE 13.004REVEST.EXT.SUPERF.CHAP.2 MASSAS-CIM.E PO DE PEDRA</v>
          </cell>
          <cell r="C4017">
            <v>0</v>
          </cell>
          <cell r="D4017">
            <v>2049</v>
          </cell>
        </row>
        <row r="4018">
          <cell r="A4018" t="str">
            <v>13.005.010-0</v>
          </cell>
          <cell r="B4018" t="str">
            <v>REVESTIMENTO EXT. EM 2 MASSAS, C/ARG. DE CIM., SAIBRO E AREIA 1:2:2 ESP. 3,5CM E REBOCO C/ARG. C/SILICONE, ESP.3MM</v>
          </cell>
          <cell r="C4018" t="str">
            <v>M2</v>
          </cell>
          <cell r="D4018">
            <v>19.07</v>
          </cell>
        </row>
        <row r="4019">
          <cell r="A4019" t="str">
            <v>13.005.015-0</v>
          </cell>
          <cell r="B4019" t="str">
            <v>REVESTIMENTO EXT. EM 2 MASSAS, C/ARG. DE CIM., SAIBRO E AREIA 1:2:2 ESP. 3CM E REBOCO C/ARG. C/SILICONE, ESP. 3MM</v>
          </cell>
          <cell r="C4019" t="str">
            <v>M2</v>
          </cell>
          <cell r="D4019">
            <v>17.329999999999998</v>
          </cell>
        </row>
        <row r="4020">
          <cell r="A4020" t="str">
            <v>13.005.020-0</v>
          </cell>
          <cell r="B4020" t="str">
            <v>REVESTIMENTO EXT. EM 2 MASSAS, C/ARG. DE CIM., SAIBRO E AREIA 1:2:2 ESP. 2CM E REBOCO C/ARG. C/SILICONE, ESP. 3MM</v>
          </cell>
          <cell r="C4020" t="str">
            <v>M2</v>
          </cell>
          <cell r="D4020">
            <v>15.35</v>
          </cell>
        </row>
        <row r="4021">
          <cell r="A4021" t="str">
            <v>13.005.999-0</v>
          </cell>
          <cell r="B4021" t="str">
            <v>INDICE 13.005REVEST.EXT.CIM.SAIBRO E AREIA 2 MASSAS</v>
          </cell>
          <cell r="C4021">
            <v>0</v>
          </cell>
          <cell r="D4021">
            <v>2211</v>
          </cell>
        </row>
        <row r="4022">
          <cell r="A4022" t="str">
            <v>13.006.010-0</v>
          </cell>
          <cell r="B4022" t="str">
            <v>REVESTIMENTO EXT. EM 2 MASSAS, CIM., SAIBRO E AREIA 1:3:3, ESP. 3,5CM E REBOCO C/CIM., CAL E AREIA 1:3:5, ESP. 5MM</v>
          </cell>
          <cell r="C4022" t="str">
            <v>M2</v>
          </cell>
          <cell r="D4022">
            <v>16.37</v>
          </cell>
        </row>
        <row r="4023">
          <cell r="A4023" t="str">
            <v>13.006.020-0</v>
          </cell>
          <cell r="B4023" t="str">
            <v>REVESTIMENTO EXT. EM 2 MASSAS, CIM., SAIBRO E AREIA 1:3:3, ESP. 3CM E REBOCO C/CIM., CAL E AREIA 1:3:5, ESP. 5MM</v>
          </cell>
          <cell r="C4023" t="str">
            <v>M2</v>
          </cell>
          <cell r="D4023">
            <v>15.26</v>
          </cell>
        </row>
        <row r="4024">
          <cell r="A4024" t="str">
            <v>13.006.025-0</v>
          </cell>
          <cell r="B4024" t="str">
            <v>REVESTIMENTO EXT. EM 2 MASSAS, CIM., SAIBRO E AREIA 1:3:3, ESP. 2CM E REBOCO C/CIM., CAL E AREIA 1:3:5, ESP. 5MM</v>
          </cell>
          <cell r="C4024" t="str">
            <v>M2</v>
          </cell>
          <cell r="D4024">
            <v>13</v>
          </cell>
        </row>
        <row r="4025">
          <cell r="A4025" t="str">
            <v>13.006.030-0</v>
          </cell>
          <cell r="B4025" t="str">
            <v>PINGADEIRA DE 4 X 0,5CM EXECUTADA C/ARG., DE CIM., SAIBRO EAREIA 1:3:3 E REBOCO C/CIM., CAL E AREIA 1:3:5, ESP. 5MM</v>
          </cell>
          <cell r="C4025" t="str">
            <v>M</v>
          </cell>
          <cell r="D4025">
            <v>5.94</v>
          </cell>
        </row>
        <row r="4026">
          <cell r="A4026" t="str">
            <v>13.006.999-0</v>
          </cell>
          <cell r="B4026" t="str">
            <v>INDICE 13.006IDEM, CIMENTO,SAIBRO E AREIA 1:3:3</v>
          </cell>
          <cell r="C4026">
            <v>0</v>
          </cell>
          <cell r="D4026">
            <v>2108</v>
          </cell>
        </row>
        <row r="4027">
          <cell r="A4027" t="str">
            <v>13.007.999-0</v>
          </cell>
          <cell r="B4027" t="str">
            <v>INDICE DA FAMILIA</v>
          </cell>
          <cell r="C4027">
            <v>0</v>
          </cell>
          <cell r="D4027">
            <v>2401</v>
          </cell>
        </row>
        <row r="4028">
          <cell r="A4028" t="str">
            <v>13.008.010-0</v>
          </cell>
          <cell r="B4028" t="str">
            <v>REBOCO EXT. OU INT., C/ARG. DE CIM., CAL E AREIA 1:3:5, ESP.3MM, APLIC. SOBRE EMBOCO EXIST., EXCL. EMBOCO</v>
          </cell>
          <cell r="C4028" t="str">
            <v>M2</v>
          </cell>
          <cell r="D4028">
            <v>5.33</v>
          </cell>
        </row>
        <row r="4029">
          <cell r="A4029" t="str">
            <v>13.008.020-0</v>
          </cell>
          <cell r="B4029" t="str">
            <v>REBOCO EXT. OU INT. C/ARG. DE CIM., CAL E AREIA 1:3:5, ESP.3MM, C/ 80KG DE LATEX P/M3, SOBRE EMBOCO, EXCL. ESTE</v>
          </cell>
          <cell r="C4029" t="str">
            <v>M2</v>
          </cell>
          <cell r="D4029">
            <v>6.53</v>
          </cell>
        </row>
        <row r="4030">
          <cell r="A4030" t="str">
            <v>13.008.999-0</v>
          </cell>
          <cell r="B4030" t="str">
            <v>INDICE 13.008REBOCO EXTERNO</v>
          </cell>
          <cell r="C4030">
            <v>0</v>
          </cell>
          <cell r="D4030">
            <v>2212</v>
          </cell>
        </row>
        <row r="4031">
          <cell r="A4031" t="str">
            <v>13.009.030-0</v>
          </cell>
          <cell r="B4031" t="str">
            <v>REBOCO PRONTO DE CIM., CAL E CALCARIO ESP. 5MM, LAVADO A ACIDO, SOBRE SUPERF. CHAPISC. E EMBOCADA, EXCL. ESTES</v>
          </cell>
          <cell r="C4031" t="str">
            <v>M2</v>
          </cell>
          <cell r="D4031">
            <v>12.79</v>
          </cell>
        </row>
        <row r="4032">
          <cell r="A4032" t="str">
            <v>13.009.999-0</v>
          </cell>
          <cell r="B4032" t="str">
            <v>INDICE 13.009REVEST.EXTERNO EM REBOCO</v>
          </cell>
          <cell r="C4032">
            <v>0</v>
          </cell>
          <cell r="D4032">
            <v>2774</v>
          </cell>
        </row>
        <row r="4033">
          <cell r="A4033" t="str">
            <v>13.010.999-0</v>
          </cell>
          <cell r="B4033" t="str">
            <v>INDICE DA FAMILIA</v>
          </cell>
          <cell r="C4033">
            <v>0</v>
          </cell>
          <cell r="D4033">
            <v>2176</v>
          </cell>
        </row>
        <row r="4034">
          <cell r="A4034" t="str">
            <v>13.011.999-0</v>
          </cell>
          <cell r="B4034" t="str">
            <v>INDICE 13.011REVEST. INTERNO E EXTERNO (UMA VEZ)</v>
          </cell>
          <cell r="C4034">
            <v>0</v>
          </cell>
          <cell r="D4034">
            <v>2140</v>
          </cell>
        </row>
        <row r="4035">
          <cell r="A4035" t="str">
            <v>13.012.999-0</v>
          </cell>
          <cell r="B4035" t="str">
            <v>INDICE 13.012REVEST.INTERNO E REBOCO 2 MASSAS</v>
          </cell>
          <cell r="C4035">
            <v>0</v>
          </cell>
          <cell r="D4035">
            <v>2359</v>
          </cell>
        </row>
        <row r="4036">
          <cell r="A4036" t="str">
            <v>13.013.999-0</v>
          </cell>
          <cell r="B4036" t="str">
            <v>INDICE 13.013REBOCO INTERNO CIM.CAL.E AREIA</v>
          </cell>
          <cell r="C4036">
            <v>0</v>
          </cell>
          <cell r="D4036">
            <v>2336</v>
          </cell>
        </row>
        <row r="4037">
          <cell r="A4037" t="str">
            <v>13.014.999-0</v>
          </cell>
          <cell r="B4037" t="str">
            <v>INDICE 13.014REBOCO INTERNO C/MASSA ESPECIAL</v>
          </cell>
          <cell r="C4037">
            <v>0</v>
          </cell>
          <cell r="D4037">
            <v>2889</v>
          </cell>
        </row>
        <row r="4038">
          <cell r="A4038" t="str">
            <v>13.015.999-0</v>
          </cell>
          <cell r="B4038" t="str">
            <v>INDICE DA FAMILIA</v>
          </cell>
          <cell r="C4038">
            <v>0</v>
          </cell>
          <cell r="D4038">
            <v>2199</v>
          </cell>
        </row>
        <row r="4039">
          <cell r="A4039" t="str">
            <v>13.022.001-0</v>
          </cell>
          <cell r="B4039" t="str">
            <v>UNIDADE DE REF. P/FORN. DE PAST.</v>
          </cell>
          <cell r="C4039" t="str">
            <v>UR</v>
          </cell>
          <cell r="D4039">
            <v>46.45</v>
          </cell>
        </row>
        <row r="4040">
          <cell r="A4040" t="str">
            <v>13.022.005-0</v>
          </cell>
          <cell r="B4040" t="str">
            <v>ASSENTAMENTO E REJUNT. DE PAST., EXCL. FORN. DESTAS, SOBRE SUPERF. CHAPISC. E EMBOCADA, REJUNT. C/CIM. BRANCO</v>
          </cell>
          <cell r="C4040" t="str">
            <v>M2</v>
          </cell>
          <cell r="D4040">
            <v>23.51</v>
          </cell>
        </row>
        <row r="4041">
          <cell r="A4041" t="str">
            <v>13.022.010-0</v>
          </cell>
          <cell r="B4041" t="str">
            <v>REVESTIMENTO C/PAST. CERAM. 2 X 2CM, CINZA, INCL. CHAPISCO EEMBOCO, ASSENT. E REJUNT. C/PASTA DE CIM. BRANCO</v>
          </cell>
          <cell r="C4041" t="str">
            <v>M2</v>
          </cell>
          <cell r="D4041">
            <v>69.97</v>
          </cell>
        </row>
        <row r="4042">
          <cell r="A4042" t="str">
            <v>13.022.015-0</v>
          </cell>
          <cell r="B4042" t="str">
            <v>REVESTIMENTO C/PAST. CERAM. 2 X 2CM, BEGE OU HAVANA, INCL. CHAPISCO E EMBOCO, ASSENT. E REJUNT. C/CIM. BRANCO</v>
          </cell>
          <cell r="C4042" t="str">
            <v>M2</v>
          </cell>
          <cell r="D4042">
            <v>69.97</v>
          </cell>
        </row>
        <row r="4043">
          <cell r="A4043" t="str">
            <v>13.022.020-0</v>
          </cell>
          <cell r="B4043" t="str">
            <v>REVESTIMENTO C/PAST. CERAM. FOSCA 2,5 X 2,5CM, BEGE OU HAVANA, INCL. CHAPISCO E EMBOCO, ASSENT. E REJUNT. C/CIM. BRANCO</v>
          </cell>
          <cell r="C4043" t="str">
            <v>M2</v>
          </cell>
          <cell r="D4043">
            <v>64.739999999999995</v>
          </cell>
        </row>
        <row r="4044">
          <cell r="A4044" t="str">
            <v>13.022.025-0</v>
          </cell>
          <cell r="B4044" t="str">
            <v>REVESTIMENTO C/PAST. CERAM. 2,5 X 2,5CM, BEGE OU HAVANA, ESMALT.,INCL. CHAPISCO E EMBOCO,ASSENT. E REJUNT. C/CIM. BRANCO</v>
          </cell>
          <cell r="C4044" t="str">
            <v>M2</v>
          </cell>
          <cell r="D4044">
            <v>74.25</v>
          </cell>
        </row>
        <row r="4045">
          <cell r="A4045" t="str">
            <v>13.022.500-0</v>
          </cell>
          <cell r="B4045" t="str">
            <v>RECOMPOSICAO DE REVESTIM. DE PAREDE EM PAST., EXCL. ESTAS, INCL. MAO-DE-OBRA TOTAL E MAT. DE ASSENT.</v>
          </cell>
          <cell r="C4045" t="str">
            <v>M2</v>
          </cell>
          <cell r="D4045">
            <v>27.31</v>
          </cell>
        </row>
        <row r="4046">
          <cell r="A4046" t="str">
            <v>13.022.999-0</v>
          </cell>
          <cell r="B4046" t="str">
            <v>INDICE 13.022REVEST.PAST.CERAMICAS</v>
          </cell>
          <cell r="C4046">
            <v>0</v>
          </cell>
          <cell r="D4046">
            <v>2442</v>
          </cell>
        </row>
        <row r="4047">
          <cell r="A4047" t="str">
            <v>13.024.010-0</v>
          </cell>
          <cell r="B4047" t="str">
            <v>REVESTIMENTO C/PAST. DE VIDRO 2 X 2CM, INCL. SUPERF. CHAPISC. E EMBOCADA, ASSENT. E REJUNT. C/CIM. BRANCO</v>
          </cell>
          <cell r="C4047" t="str">
            <v>M2</v>
          </cell>
          <cell r="D4047">
            <v>164.38</v>
          </cell>
        </row>
        <row r="4048">
          <cell r="A4048" t="str">
            <v>13.024.999-0</v>
          </cell>
          <cell r="B4048" t="str">
            <v>INDICE 13.024REVEST.PASTILHA DE VIDRO</v>
          </cell>
          <cell r="C4048">
            <v>0</v>
          </cell>
          <cell r="D4048">
            <v>2283</v>
          </cell>
        </row>
        <row r="4049">
          <cell r="A4049" t="str">
            <v>13.025.001-0</v>
          </cell>
          <cell r="B4049" t="str">
            <v>ASSENTAMENTO DE AZUL., EXCL. ESTES, INCL. CHAPISCO E EMBOCO,ASSENT. C/NATA DE CIM. COMUM E REJUNT. C/CIM. BRANCO</v>
          </cell>
          <cell r="C4049" t="str">
            <v>M2</v>
          </cell>
          <cell r="D4049">
            <v>27.26</v>
          </cell>
        </row>
        <row r="4050">
          <cell r="A4050" t="str">
            <v>13.025.005-0</v>
          </cell>
          <cell r="B4050" t="str">
            <v>ASSENTAMENTO DE AZUL., EXCL. ESTES, C/NATA DE CIM. COMUM SOBRE EMBOCO EXIST., INCL. REJUNT. C/CIM. BRANCO</v>
          </cell>
          <cell r="C4050" t="str">
            <v>M2</v>
          </cell>
          <cell r="D4050">
            <v>12.27</v>
          </cell>
        </row>
        <row r="4051">
          <cell r="A4051" t="str">
            <v>13.025.010-0</v>
          </cell>
          <cell r="B4051" t="str">
            <v>ASSENTAMENTO DE LADRILHOS EM PAREDES, INCL. CHAPISCO E EMBOCO, ASSENT. C/CIM. COMUM E REJUNT. C/CIM. BRANCO</v>
          </cell>
          <cell r="C4051" t="str">
            <v>M2</v>
          </cell>
          <cell r="D4051">
            <v>29.44</v>
          </cell>
        </row>
        <row r="4052">
          <cell r="A4052" t="str">
            <v>13.025.016-0</v>
          </cell>
          <cell r="B4052" t="str">
            <v>ASSENTAMENTO DE LADRILHOS EM PAREDES, INCL. CHAPISCO E EMBOCO, ASSENT. C/CIM. COMUM E REJUNT. C/CIM. BRANCO E COR.</v>
          </cell>
          <cell r="C4052" t="str">
            <v>M2</v>
          </cell>
          <cell r="D4052">
            <v>31.04</v>
          </cell>
        </row>
        <row r="4053">
          <cell r="A4053" t="str">
            <v>13.025.020-0</v>
          </cell>
          <cell r="B4053" t="str">
            <v>REJUNTAMENTO DE AZUL., C/CIM. BRANCO</v>
          </cell>
          <cell r="C4053" t="str">
            <v>M2</v>
          </cell>
          <cell r="D4053">
            <v>0.65</v>
          </cell>
        </row>
        <row r="4054">
          <cell r="A4054" t="str">
            <v>13.025.030-0</v>
          </cell>
          <cell r="B4054" t="str">
            <v>REVESTIMENTO C/NATA DE CIM. E ADES. APLIC. UNIFORM. SOBRE SUPERF. DE AZUL., PAST. OU CER. ALIZ. A COLHER E LIXADO</v>
          </cell>
          <cell r="C4054" t="str">
            <v>M2</v>
          </cell>
          <cell r="D4054">
            <v>7.22</v>
          </cell>
        </row>
        <row r="4055">
          <cell r="A4055" t="str">
            <v>13.025.500-0</v>
          </cell>
          <cell r="B4055" t="str">
            <v>RECOMPOSICAO DE REVESTIM. DE PAREDE EM AZUL. E CERAM., EXCL.ESTES, INCL. MAO-DE-OBRA TOTAL E MAT. DE ASSENT.</v>
          </cell>
          <cell r="C4055" t="str">
            <v>M2</v>
          </cell>
          <cell r="D4055">
            <v>38.130000000000003</v>
          </cell>
        </row>
        <row r="4056">
          <cell r="A4056" t="str">
            <v>13.025.999-0</v>
          </cell>
          <cell r="B4056" t="str">
            <v>INDICE 13.025ASSENT.AZULEJOS</v>
          </cell>
          <cell r="C4056">
            <v>0</v>
          </cell>
          <cell r="D4056">
            <v>2177</v>
          </cell>
        </row>
        <row r="4057">
          <cell r="A4057" t="str">
            <v>13.026.001-0</v>
          </cell>
          <cell r="B4057" t="str">
            <v>UNIDADE DE REF. P/FORN. DE AZUL.</v>
          </cell>
          <cell r="C4057" t="str">
            <v>UR</v>
          </cell>
          <cell r="D4057">
            <v>212.6</v>
          </cell>
        </row>
        <row r="4058">
          <cell r="A4058" t="str">
            <v>13.026.010-0</v>
          </cell>
          <cell r="B4058" t="str">
            <v>REVESTIMENTO DE AZUL. BRANCO, 15 X 15CM EXTRA</v>
          </cell>
          <cell r="C4058" t="str">
            <v>M2</v>
          </cell>
          <cell r="D4058">
            <v>37.14</v>
          </cell>
        </row>
        <row r="4059">
          <cell r="A4059" t="str">
            <v>13.026.015-1</v>
          </cell>
          <cell r="B4059" t="str">
            <v>REVESTIMENTO DE AZUL. BRANCO, 15 X 15CM, DE 1ª</v>
          </cell>
          <cell r="C4059" t="str">
            <v>M2</v>
          </cell>
          <cell r="D4059">
            <v>36.08</v>
          </cell>
        </row>
        <row r="4060">
          <cell r="A4060" t="str">
            <v>13.026.020-0</v>
          </cell>
          <cell r="B4060" t="str">
            <v>REVESTIMENTO DE AZUL. DE COR, 15 X 15CM EXTRA</v>
          </cell>
          <cell r="C4060" t="str">
            <v>M2</v>
          </cell>
          <cell r="D4060">
            <v>38.93</v>
          </cell>
        </row>
        <row r="4061">
          <cell r="A4061" t="str">
            <v>13.026.025-0</v>
          </cell>
          <cell r="B4061" t="str">
            <v>REVESTIMENTO DE AZUL. DE COR, 15 X 15CM, DE 1ª</v>
          </cell>
          <cell r="C4061" t="str">
            <v>M2</v>
          </cell>
          <cell r="D4061">
            <v>36.75</v>
          </cell>
        </row>
        <row r="4062">
          <cell r="A4062" t="str">
            <v>13.026.030-0</v>
          </cell>
          <cell r="B4062" t="str">
            <v>REVESTIMENTO DE AZUL. DECOR. EM 2 CORES, 15 X 15CM</v>
          </cell>
          <cell r="C4062" t="str">
            <v>M2</v>
          </cell>
          <cell r="D4062">
            <v>40.53</v>
          </cell>
        </row>
        <row r="4063">
          <cell r="A4063" t="str">
            <v>13.026.999-0</v>
          </cell>
          <cell r="B4063" t="str">
            <v>INDICE 13.026REVEST.COM AZULEJOS.</v>
          </cell>
          <cell r="C4063">
            <v>0</v>
          </cell>
          <cell r="D4063">
            <v>1885</v>
          </cell>
        </row>
        <row r="4064">
          <cell r="A4064" t="str">
            <v>13.030.001-0</v>
          </cell>
          <cell r="B4064" t="str">
            <v>UNIDADE DE REF. P/FORN. DE REVESTIM. CERAM.</v>
          </cell>
          <cell r="C4064" t="str">
            <v>UR</v>
          </cell>
          <cell r="D4064">
            <v>106.95</v>
          </cell>
        </row>
        <row r="4065">
          <cell r="A4065" t="str">
            <v>13.030.200-0</v>
          </cell>
          <cell r="B4065" t="str">
            <v>REVESTIMENTO DE PAREDES C/TIJ. CERAM. BOCA DE SAPO</v>
          </cell>
          <cell r="C4065" t="str">
            <v>M2</v>
          </cell>
          <cell r="D4065">
            <v>60.34</v>
          </cell>
        </row>
        <row r="4066">
          <cell r="A4066" t="str">
            <v>13.030.210-0</v>
          </cell>
          <cell r="B4066" t="str">
            <v>REVESTIMENTO DE PAREDE C/TIJ. CERAM. 4 FACES</v>
          </cell>
          <cell r="C4066" t="str">
            <v>M2</v>
          </cell>
          <cell r="D4066">
            <v>59.12</v>
          </cell>
        </row>
        <row r="4067">
          <cell r="A4067" t="str">
            <v>13.030.999-0</v>
          </cell>
          <cell r="B4067" t="str">
            <v>INDICE 13.030REVESTIMENTOS CERAMICOS</v>
          </cell>
          <cell r="C4067">
            <v>0</v>
          </cell>
          <cell r="D4067">
            <v>2040</v>
          </cell>
        </row>
        <row r="4068">
          <cell r="A4068" t="str">
            <v>13.035.010-0</v>
          </cell>
          <cell r="B4068" t="str">
            <v>REVESTIMENTO C/PLACAS DE GRAN. RETANGULARES, ACAB. RUSTICO,ASSENT. E REJUNT. C/ARG., 4 PC. P/M2, LAVAGEM C/ACIDO</v>
          </cell>
          <cell r="C4068" t="str">
            <v>M2</v>
          </cell>
          <cell r="D4068">
            <v>108.44</v>
          </cell>
        </row>
        <row r="4069">
          <cell r="A4069" t="str">
            <v>13.035.015-0</v>
          </cell>
          <cell r="B4069" t="str">
            <v>REVESTIMENTO C/PLACAS DE GRAN. IRREGULARES, ACAB. RUSTICO, ASSENT. E REJUNT. C/ARG., 4 PC. P/M2, LAVAGEM C/ACIDO</v>
          </cell>
          <cell r="C4069" t="str">
            <v>M2</v>
          </cell>
          <cell r="D4069">
            <v>140.34</v>
          </cell>
        </row>
        <row r="4070">
          <cell r="A4070" t="str">
            <v>13.035.020-0</v>
          </cell>
          <cell r="B4070" t="str">
            <v>REVESTIMENTO C/PLACAS DE GRAN. RETANGULARES, ACAB. RUSTICO,ASSENT. E REJUNT. C/ARG., 8 PC. P/M2, LAVAGEM C/ACIDO</v>
          </cell>
          <cell r="C4070" t="str">
            <v>M2</v>
          </cell>
          <cell r="D4070">
            <v>150.88999999999999</v>
          </cell>
        </row>
        <row r="4071">
          <cell r="A4071" t="str">
            <v>13.035.025-0</v>
          </cell>
          <cell r="B4071" t="str">
            <v>REVESTIMENTO C/PLACAS DE GRAN. IRREGULARES, ACAB. RUSTICO, ASSENT. E REJUNT. C/ARG., 8 PC. P/M2, LAVAGEM C/ACIDO</v>
          </cell>
          <cell r="C4071" t="str">
            <v>M2</v>
          </cell>
          <cell r="D4071">
            <v>193.17</v>
          </cell>
        </row>
        <row r="4072">
          <cell r="A4072" t="str">
            <v>13.035.999-0</v>
          </cell>
          <cell r="B4072" t="str">
            <v>INDICE 13.035REVEST.PLACAS DE GRANITO</v>
          </cell>
          <cell r="C4072">
            <v>0</v>
          </cell>
          <cell r="D4072">
            <v>2265</v>
          </cell>
        </row>
        <row r="4073">
          <cell r="A4073" t="str">
            <v>13.045.040-0</v>
          </cell>
          <cell r="B4073" t="str">
            <v>PEITORIL DE MARM. BRANCO NACIONAL, DE 2 X 18CM C/ 2 POLIMENTOS, ASSENT. C/ARG. E NATA DE CIM., REJUNT. C/CIM. BRANCO</v>
          </cell>
          <cell r="C4073" t="str">
            <v>M</v>
          </cell>
          <cell r="D4073">
            <v>17.829999999999998</v>
          </cell>
        </row>
        <row r="4074">
          <cell r="A4074" t="str">
            <v>13.045.045-0</v>
          </cell>
          <cell r="B4074" t="str">
            <v>PEITORIL DE MARM. BRANCO, ESP. 2CM, EM 2 TIRAS SOMANDO 20CM,SUPERPOSTAS, C/ 2 POLIMENTOS, ASSENT. C/ARG. E NATA DE CIM.</v>
          </cell>
          <cell r="C4074" t="str">
            <v>M</v>
          </cell>
          <cell r="D4074">
            <v>24.31</v>
          </cell>
        </row>
        <row r="4075">
          <cell r="A4075" t="str">
            <v>13.045.050-0</v>
          </cell>
          <cell r="B4075" t="str">
            <v>PEITORIL DE MARM. BRANCO NACIONAL, DE 2 X 28CM, C/ 2 POLIMENTOS, ASSENT. C/ARG. E NATA DE CIM., REJUNT. C/CIM. BRANCO</v>
          </cell>
          <cell r="C4075" t="str">
            <v>M</v>
          </cell>
          <cell r="D4075">
            <v>28.8</v>
          </cell>
        </row>
        <row r="4076">
          <cell r="A4076" t="str">
            <v>13.045.051-0</v>
          </cell>
          <cell r="B4076" t="str">
            <v>PEITORIL DE MARM. BRANCO NACIONAL, DE 2 X 7CM, C/ 2 POLIMENTOS, ASSENT. C/ARG. E NATA DE CIM., TIPO CEHAB</v>
          </cell>
          <cell r="C4076" t="str">
            <v>M</v>
          </cell>
          <cell r="D4076">
            <v>8.7200000000000006</v>
          </cell>
        </row>
        <row r="4077">
          <cell r="A4077" t="str">
            <v>13.045.052-0</v>
          </cell>
          <cell r="B4077" t="str">
            <v>PEITORIL DE MARM. BRANCO NACIONAL, DE 2 X 16CM, C/ 2 POLIMENTOS, ASSENT. C/ARG. E NATA DE CIM., REJUNT. C/CIM. BRANCO</v>
          </cell>
          <cell r="C4077" t="str">
            <v>M</v>
          </cell>
          <cell r="D4077">
            <v>15.68</v>
          </cell>
        </row>
        <row r="4078">
          <cell r="A4078" t="str">
            <v>13.045.065-0</v>
          </cell>
          <cell r="B4078" t="str">
            <v>REVESTIMENTO DE PAREDES C/MARM. BRANCO NACIONAL, C/ 2 POLIMENTOS, ESP. 2CM, ASSENT. C/GRAMPO, ARG. E NATA DE CIM.</v>
          </cell>
          <cell r="C4078" t="str">
            <v>M2</v>
          </cell>
          <cell r="D4078">
            <v>95.42</v>
          </cell>
        </row>
        <row r="4079">
          <cell r="A4079" t="str">
            <v>13.045.070-0</v>
          </cell>
          <cell r="B4079" t="str">
            <v>REVESTIMENTO DE COLUNAS C/MARM. BRANCO NACIONAL, C/ 2 POLIMENTOS, ESP. 2CM, ASSENT. C/GRAMPO, ARG. E NATA DE CIM.</v>
          </cell>
          <cell r="C4079" t="str">
            <v>M2</v>
          </cell>
          <cell r="D4079">
            <v>103.63</v>
          </cell>
        </row>
        <row r="4080">
          <cell r="A4080" t="str">
            <v>13.045.999-0</v>
          </cell>
          <cell r="B4080" t="str">
            <v>INDICE 13.045PEITORIL MARMORE BRANCO</v>
          </cell>
          <cell r="C4080">
            <v>0</v>
          </cell>
          <cell r="D4080">
            <v>2266</v>
          </cell>
        </row>
        <row r="4081">
          <cell r="A4081" t="str">
            <v>13.050.040-0</v>
          </cell>
          <cell r="B4081" t="str">
            <v>PEITORIL DE MARM. ITALVA, DE 2 X 18CM C/ 2 POLIMENTOS, ASSENT. C/ARG. E NATA DE CIM., REJUNT. C/CIM. BRANCO</v>
          </cell>
          <cell r="C4081" t="str">
            <v>M</v>
          </cell>
          <cell r="D4081">
            <v>17.829999999999998</v>
          </cell>
        </row>
        <row r="4082">
          <cell r="A4082" t="str">
            <v>13.050.050-0</v>
          </cell>
          <cell r="B4082" t="str">
            <v>PEITORIL DE MARM. ITALVA, DE 2 X 28CM, C/ 2 POLIMENTOS, ASSENT. C/ARG. E NATA DE CIM., REJUNT. C/CIM. BRANCO</v>
          </cell>
          <cell r="C4082" t="str">
            <v>M</v>
          </cell>
          <cell r="D4082">
            <v>28.8</v>
          </cell>
        </row>
        <row r="4083">
          <cell r="A4083" t="str">
            <v>13.050.051-0</v>
          </cell>
          <cell r="B4083" t="str">
            <v>PEITORIL DE MARM. ITALVA, DE 2 X 7CM, C/ 2 POLIMENTOS, ASSENT. C/ARG. E NATA DE CIM., REJUNT. C/CIM. BRANCO, TIPO CEHAB</v>
          </cell>
          <cell r="C4083" t="str">
            <v>M</v>
          </cell>
          <cell r="D4083">
            <v>8.7200000000000006</v>
          </cell>
        </row>
        <row r="4084">
          <cell r="A4084" t="str">
            <v>13.050.052-0</v>
          </cell>
          <cell r="B4084" t="str">
            <v>PEITORIL DE MARM. ITALVA, DE 2 X 16CM, C/ 2 POLIMENTOS, ASSENT. C/ARG. E NATA DE CIM., REJUNT. C/CIM. BRANCO</v>
          </cell>
          <cell r="C4084" t="str">
            <v>M</v>
          </cell>
          <cell r="D4084">
            <v>15.68</v>
          </cell>
        </row>
        <row r="4085">
          <cell r="A4085" t="str">
            <v>13.050.055-0</v>
          </cell>
          <cell r="B4085" t="str">
            <v>CHAPIM OU ESPELHO DE MARM. ITALVA, DE 2 X 17CM, C/ 1 POLIMENTO, ASSENT. C/ARG. E NATA DE CIM., REJUNT. C/CIM. BRANCO</v>
          </cell>
          <cell r="C4085" t="str">
            <v>M</v>
          </cell>
          <cell r="D4085">
            <v>16.350000000000001</v>
          </cell>
        </row>
        <row r="4086">
          <cell r="A4086" t="str">
            <v>13.050.065-0</v>
          </cell>
          <cell r="B4086" t="str">
            <v>REVESTIMENTO DE PAREDE C/MARM.ITALVA,C/ 2 POLIMENTOS,ESP. 2CM, ASSENT.C/GRAMPO, ARG.E NATA DE CIM.,REJUNT. C/CIM. BRANCO</v>
          </cell>
          <cell r="C4086" t="str">
            <v>M2</v>
          </cell>
          <cell r="D4086">
            <v>95.42</v>
          </cell>
        </row>
        <row r="4087">
          <cell r="A4087" t="str">
            <v>13.050.070-0</v>
          </cell>
          <cell r="B4087" t="str">
            <v>REVESTIMENTO DE COLUNAS C/MARMORE ITALVA, C/ 2 POLIMENTOS, ESP. 2CM, ASSENT. C/GRAMPO, ARG. E NATA DE CIM.</v>
          </cell>
          <cell r="C4087" t="str">
            <v>M2</v>
          </cell>
          <cell r="D4087">
            <v>103.63</v>
          </cell>
        </row>
        <row r="4088">
          <cell r="A4088" t="str">
            <v>13.050.999-0</v>
          </cell>
          <cell r="B4088" t="str">
            <v>INDICE 13.050PEITORIL MARMORE ITALVA</v>
          </cell>
          <cell r="C4088">
            <v>0</v>
          </cell>
          <cell r="D4088">
            <v>1632</v>
          </cell>
        </row>
        <row r="4089">
          <cell r="A4089" t="str">
            <v>13.060.999-0</v>
          </cell>
          <cell r="B4089" t="str">
            <v>INDICE 13.060PEITORIL GRANITO</v>
          </cell>
          <cell r="C4089">
            <v>0</v>
          </cell>
          <cell r="D4089">
            <v>1241</v>
          </cell>
        </row>
        <row r="4090">
          <cell r="A4090" t="str">
            <v>13.065.010-0</v>
          </cell>
          <cell r="B4090" t="str">
            <v>REVESTIMENTO DE PAREDES C/GRAN. PRETO, DE 60 X 40CM, ESP. 2CM, ASSENT. C/GRAMPO, ARG. E CIM., REJUNT. C/CIM. E COR.</v>
          </cell>
          <cell r="C4090" t="str">
            <v>M2</v>
          </cell>
          <cell r="D4090">
            <v>137.97</v>
          </cell>
        </row>
        <row r="4091">
          <cell r="A4091" t="str">
            <v>13.065.015-0</v>
          </cell>
          <cell r="B4091" t="str">
            <v>REVESTIMENTO DE PAREDES C/GRAN. PRETO, DE 60 X 40CM, ESP. 3CM, ASSENT. C/GRAMPO, ARG. E CIM., REJUNT. C/CIM. E COR.</v>
          </cell>
          <cell r="C4091" t="str">
            <v>M2</v>
          </cell>
          <cell r="D4091">
            <v>203.92</v>
          </cell>
        </row>
        <row r="4092">
          <cell r="A4092" t="str">
            <v>13.065.030-0</v>
          </cell>
          <cell r="B4092" t="str">
            <v>REVESTIMENTO DE COLUNAS C/GRAN. PRETO, DE 60 X 40CM, ESP. 3CM, ASSENT. C/GRAMPO, ARG. E CIM., REJUNT. C/CIM. E COR.</v>
          </cell>
          <cell r="C4092" t="str">
            <v>M2</v>
          </cell>
          <cell r="D4092">
            <v>209.35</v>
          </cell>
        </row>
        <row r="4093">
          <cell r="A4093" t="str">
            <v>13.065.050-0</v>
          </cell>
          <cell r="B4093" t="str">
            <v>UNIDADE DE REF. P/SERV. DE REVESTIM. DE PAREDES EM MARM. OUGRAN.</v>
          </cell>
          <cell r="C4093" t="str">
            <v>UR</v>
          </cell>
          <cell r="D4093">
            <v>206.33</v>
          </cell>
        </row>
        <row r="4094">
          <cell r="A4094" t="str">
            <v>13.065.999-0</v>
          </cell>
          <cell r="B4094" t="str">
            <v>FAMILIA 13.065REVEST.PAREDE COM GRANITO PRETO</v>
          </cell>
          <cell r="C4094">
            <v>0</v>
          </cell>
          <cell r="D4094">
            <v>1563</v>
          </cell>
        </row>
        <row r="4095">
          <cell r="A4095" t="str">
            <v>13.150.999-0</v>
          </cell>
          <cell r="B4095" t="str">
            <v>INDICE 13.150REVEST.PAREDE C/CHAPA LISA</v>
          </cell>
          <cell r="C4095">
            <v>0</v>
          </cell>
          <cell r="D4095">
            <v>2093</v>
          </cell>
        </row>
        <row r="4096">
          <cell r="A4096" t="str">
            <v>13.155.999-0</v>
          </cell>
          <cell r="B4096" t="str">
            <v>INDICE 13.155REVEST.PAREDE C/VULCATEX</v>
          </cell>
          <cell r="C4096">
            <v>0</v>
          </cell>
          <cell r="D4096">
            <v>3322</v>
          </cell>
        </row>
        <row r="4097">
          <cell r="A4097" t="str">
            <v>13.157.010-0</v>
          </cell>
          <cell r="B4097" t="str">
            <v>REVESTIMENTO DE PAREDE OU TETO C/TECIDO ISOLANTE ACUSTICO, TIPO FELTRO OU CARPETE</v>
          </cell>
          <cell r="C4097" t="str">
            <v>M2</v>
          </cell>
          <cell r="D4097">
            <v>18.97</v>
          </cell>
        </row>
        <row r="4098">
          <cell r="A4098" t="str">
            <v>13.157.999-0</v>
          </cell>
          <cell r="B4098" t="str">
            <v>INDICE 13.157REVEST.PAREDE C/MANTA MURALFLEX</v>
          </cell>
          <cell r="C4098">
            <v>0</v>
          </cell>
          <cell r="D4098">
            <v>2977</v>
          </cell>
        </row>
        <row r="4099">
          <cell r="A4099" t="str">
            <v>13.160.010-0</v>
          </cell>
          <cell r="B4099" t="str">
            <v>REVESTIMENTO DE PAREDES C/LENCOL DE CHUMBO, ESP. 2MM, ASSENT. SOBRE COMP. 5MM, INCL. ENTARUGAMENTO</v>
          </cell>
          <cell r="C4099" t="str">
            <v>M2</v>
          </cell>
          <cell r="D4099">
            <v>179.94</v>
          </cell>
        </row>
        <row r="4100">
          <cell r="A4100" t="str">
            <v>13.160.999-0</v>
          </cell>
          <cell r="B4100" t="str">
            <v>INDICE 13.160REVEST.PAREDE C/LENCOL DE CHUMBO</v>
          </cell>
          <cell r="C4100">
            <v>0</v>
          </cell>
          <cell r="D4100">
            <v>2486</v>
          </cell>
        </row>
        <row r="4101">
          <cell r="A4101" t="str">
            <v>13.165.010-0</v>
          </cell>
          <cell r="B4101" t="str">
            <v>REVESTIMENTO C/ARG. DE CIM. E BARITA, NO TRACO 1:1:1, P/PAREDE DE SALA RADIOLOGICA, ESP. 2,5CM, EXCL. CHAPISCO</v>
          </cell>
          <cell r="C4101" t="str">
            <v>M2</v>
          </cell>
          <cell r="D4101">
            <v>101.66</v>
          </cell>
        </row>
        <row r="4102">
          <cell r="A4102" t="str">
            <v>13.165.999-0</v>
          </cell>
          <cell r="B4102" t="str">
            <v>INDICE 13.165REVEST.C.ARGAMASSA DE BARITA FINA E GROSSA</v>
          </cell>
          <cell r="C4102">
            <v>0</v>
          </cell>
          <cell r="D4102">
            <v>1653</v>
          </cell>
        </row>
        <row r="4103">
          <cell r="A4103" t="str">
            <v>13.167.999-0</v>
          </cell>
          <cell r="B4103" t="str">
            <v>INDICE 13.167CHAPISCO C/ARGAMASSA</v>
          </cell>
          <cell r="C4103">
            <v>0</v>
          </cell>
          <cell r="D4103">
            <v>1728</v>
          </cell>
        </row>
        <row r="4104">
          <cell r="A4104" t="str">
            <v>13.170.011-0</v>
          </cell>
          <cell r="B4104" t="str">
            <v>REVESTIMENTO DE PAREDE C/LAMBRI DE LOURO OU CEREJEIRA, FEITOC/REGUAS DE 9 A 10CM DE LARG., EXCL. ENTARUGAMENTO</v>
          </cell>
          <cell r="C4104" t="str">
            <v>M2</v>
          </cell>
          <cell r="D4104">
            <v>44.4</v>
          </cell>
        </row>
        <row r="4105">
          <cell r="A4105" t="str">
            <v>13.170.016-0</v>
          </cell>
          <cell r="B4105" t="str">
            <v>REVESTIMENTO DE TETO C/LAMBRI DE LOURO OU CEREJEIRA, FEITO C/REGUAS DE 9 A 10CM DE LARG., EXCL. ENTARUGAMENTO</v>
          </cell>
          <cell r="C4105" t="str">
            <v>M2</v>
          </cell>
          <cell r="D4105">
            <v>50.13</v>
          </cell>
        </row>
        <row r="4106">
          <cell r="A4106" t="str">
            <v>13.170.020-0</v>
          </cell>
          <cell r="B4106" t="str">
            <v>ENTARUGAMENTO P/LAMBRI EM PAREDE, FEITO C/MAD. DE 1.1/2" X 3", DE MACARANDUBA, C/SECAO TRAPEZOIDAL</v>
          </cell>
          <cell r="C4106" t="str">
            <v>M2</v>
          </cell>
          <cell r="D4106">
            <v>15.85</v>
          </cell>
        </row>
        <row r="4107">
          <cell r="A4107" t="str">
            <v>13.170.025-0</v>
          </cell>
          <cell r="B4107" t="str">
            <v>BARROTEAMENTO P/FORRO C/MAD. DE 2 X 10CM, ESPACADO DE 50CM</v>
          </cell>
          <cell r="C4107" t="str">
            <v>M2</v>
          </cell>
          <cell r="D4107">
            <v>14.85</v>
          </cell>
        </row>
        <row r="4108">
          <cell r="A4108" t="str">
            <v>13.170.999-0</v>
          </cell>
          <cell r="B4108" t="str">
            <v>INDICE 13.170LAMBRIS</v>
          </cell>
          <cell r="C4108">
            <v>0</v>
          </cell>
          <cell r="D4108">
            <v>1966</v>
          </cell>
        </row>
        <row r="4109">
          <cell r="A4109" t="str">
            <v>13.175.500-0</v>
          </cell>
          <cell r="B4109" t="str">
            <v>UNIDADE DE REF. P/REVESTIM. ACUSTICO OU PLAST. EM PAREDES ETETOS</v>
          </cell>
          <cell r="C4109" t="str">
            <v>UR</v>
          </cell>
          <cell r="D4109">
            <v>14.85</v>
          </cell>
        </row>
        <row r="4110">
          <cell r="A4110" t="str">
            <v>13.175.999-0</v>
          </cell>
          <cell r="B4110" t="str">
            <v>INDICE DA FAMILIA</v>
          </cell>
          <cell r="C4110">
            <v>0</v>
          </cell>
          <cell r="D4110">
            <v>1999</v>
          </cell>
        </row>
        <row r="4111">
          <cell r="A4111" t="str">
            <v>13.180.001-0</v>
          </cell>
          <cell r="B4111" t="str">
            <v>UNIDADE DE REF., P/REVESTIM. OU REBAIXAMENTO EM GESSO, SANCAS, FRISOS OU ACAB. INCLINADO OU VERT. ATE 50CM</v>
          </cell>
          <cell r="C4111" t="str">
            <v>UR</v>
          </cell>
          <cell r="D4111">
            <v>150</v>
          </cell>
        </row>
        <row r="4112">
          <cell r="A4112" t="str">
            <v>13.180.010-0</v>
          </cell>
          <cell r="B4112" t="str">
            <v>FORRO DE GESSO ESTAFE, C/PLACAS DE 1,00 X 0,70M FUNDIDAS NAOBRA PRESAS P/ESBIRROS</v>
          </cell>
          <cell r="C4112" t="str">
            <v>M2</v>
          </cell>
          <cell r="D4112">
            <v>15.81</v>
          </cell>
        </row>
        <row r="4113">
          <cell r="A4113" t="str">
            <v>13.180.015-1</v>
          </cell>
          <cell r="B4113" t="str">
            <v>FORRO DE GESSO C/PLACA PRE-MOLDADA, DE 60 X 60CM, PRESAS P/TIRANTES DE ARAME</v>
          </cell>
          <cell r="C4113" t="str">
            <v>M2</v>
          </cell>
          <cell r="D4113">
            <v>15</v>
          </cell>
        </row>
        <row r="4114">
          <cell r="A4114" t="str">
            <v>13.180.999-0</v>
          </cell>
          <cell r="B4114" t="str">
            <v>INDICE 13.180FORROS</v>
          </cell>
          <cell r="C4114">
            <v>0</v>
          </cell>
          <cell r="D4114">
            <v>2486</v>
          </cell>
        </row>
        <row r="4115">
          <cell r="A4115" t="str">
            <v>13.185.999-0</v>
          </cell>
          <cell r="B4115" t="str">
            <v>INDICE 13.185FORRO PLACA FIBRAROC</v>
          </cell>
          <cell r="C4115">
            <v>0</v>
          </cell>
          <cell r="D4115">
            <v>1295</v>
          </cell>
        </row>
        <row r="4116">
          <cell r="A4116" t="str">
            <v>13.190.015-0</v>
          </cell>
          <cell r="B4116" t="str">
            <v>FORRO TIPO ACUSTICO EM PLACAS DE 12MM DE ESP., APLICADO SOBRE PERFIS MET. E PRESO AO TETO P/TIRANTES DE ARAME</v>
          </cell>
          <cell r="C4116" t="str">
            <v>M2</v>
          </cell>
          <cell r="D4116">
            <v>29</v>
          </cell>
        </row>
        <row r="4117">
          <cell r="A4117" t="str">
            <v>13.190.999-0</v>
          </cell>
          <cell r="B4117" t="str">
            <v>INDICE 13.190FORRO EUCATEX ACUSTICO</v>
          </cell>
          <cell r="C4117">
            <v>0</v>
          </cell>
          <cell r="D4117">
            <v>1975</v>
          </cell>
        </row>
        <row r="4118">
          <cell r="A4118" t="str">
            <v>13.192.999-0</v>
          </cell>
          <cell r="B4118" t="str">
            <v>FAMILIA 13.192</v>
          </cell>
          <cell r="C4118">
            <v>0</v>
          </cell>
          <cell r="D4118">
            <v>1312</v>
          </cell>
        </row>
        <row r="4119">
          <cell r="A4119" t="str">
            <v>13.195.010-0</v>
          </cell>
          <cell r="B4119" t="str">
            <v>FORRO DE TABUAS DE PINHO MACHO-FEMEA, C/ 10 X 1CM, PREGADASEM SARRAFOS DE MAD. DE LEI 2 X 10CM, ESPACADAS DE 50CM</v>
          </cell>
          <cell r="C4119" t="str">
            <v>M2</v>
          </cell>
          <cell r="D4119">
            <v>23.63</v>
          </cell>
        </row>
        <row r="4120">
          <cell r="A4120" t="str">
            <v>13.195.015-0</v>
          </cell>
          <cell r="B4120" t="str">
            <v>FORRO DE TABUAS DE CEDRO MACHO-FEMEA, C/ 10 X 1CM, PREGADASEM SARRAFOS DE MAD. DE LEI 2 X 10CM, ESPACADAS DE 50CM</v>
          </cell>
          <cell r="C4120" t="str">
            <v>M2</v>
          </cell>
          <cell r="D4120">
            <v>58.87</v>
          </cell>
        </row>
        <row r="4121">
          <cell r="A4121" t="str">
            <v>13.195.999-0</v>
          </cell>
          <cell r="B4121" t="str">
            <v>INDICE 13.195FORRO DE TABUA DE PINHO</v>
          </cell>
          <cell r="C4121">
            <v>0</v>
          </cell>
          <cell r="D4121">
            <v>2479</v>
          </cell>
        </row>
        <row r="4122">
          <cell r="A4122" t="str">
            <v>13.198.999-0</v>
          </cell>
          <cell r="B4122" t="str">
            <v>INDICE 13.198BRIZE SOLEIL</v>
          </cell>
          <cell r="C4122">
            <v>0</v>
          </cell>
          <cell r="D4122">
            <v>2548</v>
          </cell>
        </row>
        <row r="4123">
          <cell r="A4123" t="str">
            <v>13.200.010-0</v>
          </cell>
          <cell r="B4123" t="str">
            <v>REVESTIMENTO EM CHAPA LAMIN., ACAB. TEXTURIZADO, ESP. 1,3MM,EM PAREDES, SOBRE REVESTIM. LIXADO E ESCOVADO</v>
          </cell>
          <cell r="C4123" t="str">
            <v>M2</v>
          </cell>
          <cell r="D4123">
            <v>26.49</v>
          </cell>
        </row>
        <row r="4124">
          <cell r="A4124" t="str">
            <v>13.200.015-1</v>
          </cell>
          <cell r="B4124" t="str">
            <v>REVESTIMENTO EM CHAPA LAMIN., ACAB. BRILHANTE, ESP. 1MM, SOBRE PECAS DE MAD., COMO PORTAS, MESAS, ARMARIOS, ETC</v>
          </cell>
          <cell r="C4124" t="str">
            <v>M2</v>
          </cell>
          <cell r="D4124">
            <v>29.58</v>
          </cell>
        </row>
        <row r="4125">
          <cell r="A4125" t="str">
            <v>13.200.020-0</v>
          </cell>
          <cell r="B4125" t="str">
            <v>REVESTIMENTO EM CHAPA LAMIN., ACAB. BRILHANTE, ESP. 1MM, SOBRE PECAS AMPLAS EM UMA SO DIM., COMO PRATELEIRAS, ETC</v>
          </cell>
          <cell r="C4125" t="str">
            <v>M2</v>
          </cell>
          <cell r="D4125">
            <v>38.31</v>
          </cell>
        </row>
        <row r="4126">
          <cell r="A4126" t="str">
            <v>13.200.025-0</v>
          </cell>
          <cell r="B4126" t="str">
            <v>REVESTIMENTO EM CHAPA LAMIN., ACAB. BRILHANTE, ESP. 1MM, SOBRE GAVETAS, ARMARIOS, CONSOLES, MESAS PEQUENAS, ETC</v>
          </cell>
          <cell r="C4126" t="str">
            <v>M2</v>
          </cell>
          <cell r="D4126">
            <v>47.05</v>
          </cell>
        </row>
        <row r="4127">
          <cell r="A4127" t="str">
            <v>13.200.999-0</v>
          </cell>
          <cell r="B4127" t="str">
            <v>INDICE 13.200REVEST. FORMICA</v>
          </cell>
          <cell r="C4127">
            <v>0</v>
          </cell>
          <cell r="D4127">
            <v>1654</v>
          </cell>
        </row>
        <row r="4128">
          <cell r="A4128" t="str">
            <v>13.201.999-0</v>
          </cell>
          <cell r="B4128" t="str">
            <v>INDICE 13.201REVEST. E PLASTICOTE</v>
          </cell>
          <cell r="C4128">
            <v>0</v>
          </cell>
          <cell r="D4128">
            <v>2091</v>
          </cell>
        </row>
        <row r="4129">
          <cell r="A4129" t="str">
            <v>13.301.080-1</v>
          </cell>
          <cell r="B4129" t="str">
            <v>PISO CIMENTADO, ESP. 1,5CM, C/ARG. DE CIM. E AREIA 1:3, ALIS. A COLHER SOBRE BASE EXIST.</v>
          </cell>
          <cell r="C4129" t="str">
            <v>M2</v>
          </cell>
          <cell r="D4129">
            <v>11.04</v>
          </cell>
        </row>
        <row r="4130">
          <cell r="A4130" t="str">
            <v>13.301.081-0</v>
          </cell>
          <cell r="B4130" t="str">
            <v>PISO CIMENTADO, ESP. 1,5CM, C/ARG. DE CIM. E AREIA 1:3, C/ACAB. ASPERO SOBRE BASE EXIST.</v>
          </cell>
          <cell r="C4130" t="str">
            <v>M2</v>
          </cell>
          <cell r="D4130">
            <v>10.210000000000001</v>
          </cell>
        </row>
        <row r="4131">
          <cell r="A4131" t="str">
            <v>13.301.082-0</v>
          </cell>
          <cell r="B4131" t="str">
            <v>PISO CIMENTADO, ESP. 1,5CM, C/ARG. DE CIM. E AREIA 1:3, ALIS. A COLHER, C/COR., SOBRE BASE EXIST.</v>
          </cell>
          <cell r="C4131" t="str">
            <v>M2</v>
          </cell>
          <cell r="D4131">
            <v>16.77</v>
          </cell>
        </row>
        <row r="4132">
          <cell r="A4132" t="str">
            <v>13.301.083-0</v>
          </cell>
          <cell r="B4132" t="str">
            <v>PISO CIMENTADO, ESP. 1,5CM, C/ARG. DE CIM. E AREIA 1:3, ALIS. A COLHER, C/IMPERMEABIL. DE PEGA NORMAL, C/COR.</v>
          </cell>
          <cell r="C4132" t="str">
            <v>M2</v>
          </cell>
          <cell r="D4132">
            <v>16.41</v>
          </cell>
        </row>
        <row r="4133">
          <cell r="A4133" t="str">
            <v>13.301.085-0</v>
          </cell>
          <cell r="B4133" t="str">
            <v>PISO CIMENTADO, ESP. 1,5CM, C/ARG. DE CIM. E AREIA 1:3, ALIS. A COLHER, C/JUNTAS BATIDAS, FORMANDO QUADROS</v>
          </cell>
          <cell r="C4133" t="str">
            <v>M2</v>
          </cell>
          <cell r="D4133">
            <v>14.28</v>
          </cell>
        </row>
        <row r="4134">
          <cell r="A4134" t="str">
            <v>13.301.090-0</v>
          </cell>
          <cell r="B4134" t="str">
            <v>PISO CIMENTADO, ESP. 1,5CM, C/ARG. DE CIM. E AREIA 1:3, ALIS. A COLHER, C/NOVO ALISAMENTO SOBRE CIM. ESPARGIDO</v>
          </cell>
          <cell r="C4134" t="str">
            <v>M2</v>
          </cell>
          <cell r="D4134">
            <v>13.28</v>
          </cell>
        </row>
        <row r="4135">
          <cell r="A4135" t="str">
            <v>13.301.092-0</v>
          </cell>
          <cell r="B4135" t="str">
            <v>RODAPE DE ARG. DE CIM. E AREIA 1:3, C/ 15CM DE ALT., ESP. DE2CM, SOBRE PAREDE EM OSSO</v>
          </cell>
          <cell r="C4135" t="str">
            <v>M</v>
          </cell>
          <cell r="D4135">
            <v>4.8499999999999996</v>
          </cell>
        </row>
        <row r="4136">
          <cell r="A4136" t="str">
            <v>13.301.093-0</v>
          </cell>
          <cell r="B4136" t="str">
            <v>RODAPE DE ARG. DE CIM. E AREIA 1:3, C/ 15CM DE ALT., ESP. DE2CM, SOBRE PAREDE EM OSSO, C/COR.</v>
          </cell>
          <cell r="C4136" t="str">
            <v>M</v>
          </cell>
          <cell r="D4136">
            <v>7.31</v>
          </cell>
        </row>
        <row r="4137">
          <cell r="A4137" t="str">
            <v>13.301.094-0</v>
          </cell>
          <cell r="B4137" t="str">
            <v>RODAPE DE ARG. DE CIM. E AREIA 1:3, C/ 7CM DE ALT., ESP. DE2CM, SOBRE PAREDE EM OSSO, TIPO CEHAB</v>
          </cell>
          <cell r="C4137" t="str">
            <v>M</v>
          </cell>
          <cell r="D4137">
            <v>3.82</v>
          </cell>
        </row>
        <row r="4138">
          <cell r="A4138" t="str">
            <v>13.301.095-0</v>
          </cell>
          <cell r="B4138" t="str">
            <v>PISO CIMENTADO ESP. 1,5CM, C/ARG. DE CIM. E AREIA 1:3 E IMPERMEABIL., ALIS. A COLHER, SOBRE BASE OU CONTRA PISO EXIST.</v>
          </cell>
          <cell r="C4138" t="str">
            <v>M2</v>
          </cell>
          <cell r="D4138">
            <v>10.35</v>
          </cell>
        </row>
        <row r="4139">
          <cell r="A4139" t="str">
            <v>13.301.100-0</v>
          </cell>
          <cell r="B4139" t="str">
            <v>PISO CIMENTADO, ESP. DE 3CM EM 2 CAMADAS, C/ARG. DE CIM. E AREIA 1:3 E IMPERMEABIL., ALIS. A COLHER SOBRE BASE EXIST.</v>
          </cell>
          <cell r="C4139" t="str">
            <v>M2</v>
          </cell>
          <cell r="D4139">
            <v>20.53</v>
          </cell>
        </row>
        <row r="4140">
          <cell r="A4140" t="str">
            <v>13.301.105-0</v>
          </cell>
          <cell r="B4140" t="str">
            <v>RODAPE DE CIM. IMPERMEAVEL C/ 7CM DE ALT., ESP. DE 2CM, ARG.DE CIM. E AREIA 1:3, ALIS. A COLHER SOBRE PAREDE EM OSSO</v>
          </cell>
          <cell r="C4140" t="str">
            <v>M</v>
          </cell>
          <cell r="D4140">
            <v>4.08</v>
          </cell>
        </row>
        <row r="4141">
          <cell r="A4141" t="str">
            <v>13.301.110-0</v>
          </cell>
          <cell r="B4141" t="str">
            <v>RODAPE DE CIM. IMPERMEAVEL C/ 10CM DE ALT., ESP. DE 3CM, ARG. DE CIM. E AREIA 1:3, ALIS. A COLHER SOBRE PAREDE EM OSSO</v>
          </cell>
          <cell r="C4141" t="str">
            <v>M</v>
          </cell>
          <cell r="D4141">
            <v>4.66</v>
          </cell>
        </row>
        <row r="4142">
          <cell r="A4142" t="str">
            <v>13.301.117-0</v>
          </cell>
          <cell r="B4142" t="str">
            <v>CONTRAPISO, BASE OU CAMADA REGULARIZADORA, EXECUTADA C/ARG.DE CIM. E AREIA 1:4, ESP. DE 1CM</v>
          </cell>
          <cell r="C4142" t="str">
            <v>M2</v>
          </cell>
          <cell r="D4142">
            <v>5.34</v>
          </cell>
        </row>
        <row r="4143">
          <cell r="A4143" t="str">
            <v>13.301.118-0</v>
          </cell>
          <cell r="B4143" t="str">
            <v>CONTRAPISO, BASE OU CAMADA REGULARIZADORA, EXECUTADA C/ARG.DE CIM. E AREIA 1:4, ESP. DE 1,5CM</v>
          </cell>
          <cell r="C4143" t="str">
            <v>M2</v>
          </cell>
          <cell r="D4143">
            <v>6.71</v>
          </cell>
        </row>
        <row r="4144">
          <cell r="A4144" t="str">
            <v>13.301.119-0</v>
          </cell>
          <cell r="B4144" t="str">
            <v>CONTRAPISO, BASE OU CAMADA REGULARIZADORA, EXECUTADA C/ARG.DE CIM. E AREIA 1:4, ESP. DE 2CM</v>
          </cell>
          <cell r="C4144" t="str">
            <v>M2</v>
          </cell>
          <cell r="D4144">
            <v>8.09</v>
          </cell>
        </row>
        <row r="4145">
          <cell r="A4145" t="str">
            <v>13.301.120-1</v>
          </cell>
          <cell r="B4145" t="str">
            <v>CONTRAPISO, BASE OU CAMADA REGULARIZADORA, EXECUTADA C/ARG.DE CIM. E AREIA 1:4, ESP. DE 2,5CM</v>
          </cell>
          <cell r="C4145" t="str">
            <v>M2</v>
          </cell>
          <cell r="D4145">
            <v>9.4600000000000009</v>
          </cell>
        </row>
        <row r="4146">
          <cell r="A4146" t="str">
            <v>13.301.125-1</v>
          </cell>
          <cell r="B4146" t="str">
            <v>CONTRAPISO, BASE OU CAMADA REGULARIZADORA, EXECUTADA C/ARG.DE CIM. E AREIA 1:4, ESP. DE 3CM</v>
          </cell>
          <cell r="C4146" t="str">
            <v>M2</v>
          </cell>
          <cell r="D4146">
            <v>10.84</v>
          </cell>
        </row>
        <row r="4147">
          <cell r="A4147" t="str">
            <v>13.301.130-1</v>
          </cell>
          <cell r="B4147" t="str">
            <v>CONTRAPISO, BASE OU CAMADA REGULARIZADORA, EXECUTADA C/ARG.DE CIM. E AREIA 1:4, ESP. DE 3,5CM</v>
          </cell>
          <cell r="C4147" t="str">
            <v>M2</v>
          </cell>
          <cell r="D4147">
            <v>12.21</v>
          </cell>
        </row>
        <row r="4148">
          <cell r="A4148" t="str">
            <v>13.301.131-0</v>
          </cell>
          <cell r="B4148" t="str">
            <v>CONTRAPISO, BASE OU CAMADA REGULARIZADORA, EXECUTADA C/ARG.DE CIM. E AREIA 1:4, ESP. DE 4CM</v>
          </cell>
          <cell r="C4148" t="str">
            <v>M2</v>
          </cell>
          <cell r="D4148">
            <v>13.59</v>
          </cell>
        </row>
        <row r="4149">
          <cell r="A4149" t="str">
            <v>13.301.132-0</v>
          </cell>
          <cell r="B4149" t="str">
            <v>CONTRAPISO, BASE OU CAMADA REGULARIZADORA, EXECUTADA C/ARG.DE CIM. E AREIA 1:4, ESP. DE 5CM</v>
          </cell>
          <cell r="C4149" t="str">
            <v>M2</v>
          </cell>
          <cell r="D4149">
            <v>16.34</v>
          </cell>
        </row>
        <row r="4150">
          <cell r="A4150" t="str">
            <v>13.301.133-0</v>
          </cell>
          <cell r="B4150" t="str">
            <v>CONTRAPISO, BASE OU CAMADA REGULARIZADORA, EXECUTADA C/ARG.DE CIM. E AREIA 1:4, ESP. DE 6CM</v>
          </cell>
          <cell r="C4150" t="str">
            <v>M2</v>
          </cell>
          <cell r="D4150">
            <v>19.09</v>
          </cell>
        </row>
        <row r="4151">
          <cell r="A4151" t="str">
            <v>13.301.500-0</v>
          </cell>
          <cell r="B4151" t="str">
            <v>RECOMPOSICAO DE PISO CIMENTADO, C/ARG. DE CIM. E AREIA 1:3,ESP. DE 2CM, EXCL. BASE DE CONCR.</v>
          </cell>
          <cell r="C4151" t="str">
            <v>M2</v>
          </cell>
          <cell r="D4151">
            <v>16.670000000000002</v>
          </cell>
        </row>
        <row r="4152">
          <cell r="A4152" t="str">
            <v>13.301.505-0</v>
          </cell>
          <cell r="B4152" t="str">
            <v>RECOMPOSICAO DE PASSEIO, DEVIDO A ABERTURA DE VALA, INCL. REMOCAO DE MAT., CONCR. ESP. DE 0,08M, ACAB. ESP. DE 0,02M</v>
          </cell>
          <cell r="C4152" t="str">
            <v>M2</v>
          </cell>
          <cell r="D4152">
            <v>29.1</v>
          </cell>
        </row>
        <row r="4153">
          <cell r="A4153" t="str">
            <v>13.301.999-0</v>
          </cell>
          <cell r="B4153" t="str">
            <v>INDICE 13.301PISO CIMENTADO</v>
          </cell>
          <cell r="C4153">
            <v>0</v>
          </cell>
          <cell r="D4153">
            <v>2201</v>
          </cell>
        </row>
        <row r="4154">
          <cell r="A4154" t="str">
            <v>13.330.001-0</v>
          </cell>
          <cell r="B4154" t="str">
            <v>UNIDADE DE REF. P/FORN. DE LADRILHOS CERAM.</v>
          </cell>
          <cell r="C4154" t="str">
            <v>UR</v>
          </cell>
          <cell r="D4154">
            <v>44.16</v>
          </cell>
        </row>
        <row r="4155">
          <cell r="A4155" t="str">
            <v>13.330.010-0</v>
          </cell>
          <cell r="B4155" t="str">
            <v>ASSENTAMENTO DE LADRILHO, EXCL. ESTE, EM PISO DE SUPERF. EMOSSO, C/ARG. ESP. DE 3,5CM E NATA DE CIM., REJUNT.CIM.BRANCO</v>
          </cell>
          <cell r="C4155" t="str">
            <v>M2</v>
          </cell>
          <cell r="D4155">
            <v>21.21</v>
          </cell>
        </row>
        <row r="4156">
          <cell r="A4156" t="str">
            <v>13.330.032-0</v>
          </cell>
          <cell r="B4156" t="str">
            <v>REVESTIMENTO DE PISO, C/LADRILHO ESMALT. C/ 20 X 20CM, ESP.DE 8,5MM, SUJEITO A TRAFEGO, ASSENT. E REJUNT. C/ARG. E CIM.</v>
          </cell>
          <cell r="C4156" t="str">
            <v>M2</v>
          </cell>
          <cell r="D4156">
            <v>37.700000000000003</v>
          </cell>
        </row>
        <row r="4157">
          <cell r="A4157" t="str">
            <v>13.330.050-0</v>
          </cell>
          <cell r="B4157" t="str">
            <v>REVESTIMENTO DE PISO, C/LADRILHO ESMALT. C/ 30 X 30CM, ESP.DE 8,5MM, P/TRAFEGO PESADO, ASSENT. E REJUNT. C/ARG. E CIM.</v>
          </cell>
          <cell r="C4157" t="str">
            <v>M2</v>
          </cell>
          <cell r="D4157">
            <v>33.78</v>
          </cell>
        </row>
        <row r="4158">
          <cell r="A4158" t="str">
            <v>13.330.060-0</v>
          </cell>
          <cell r="B4158" t="str">
            <v>REVESTIMENTO DE PISO, C/LADRILHO ESMALT. C/ 20 X 20CM, ESP.DE 6,5MM, CERAM. GRAY, ASSENT. E REJUNT. C/ARG. E CIM.</v>
          </cell>
          <cell r="C4158" t="str">
            <v>M2</v>
          </cell>
          <cell r="D4158">
            <v>37.299999999999997</v>
          </cell>
        </row>
        <row r="4159">
          <cell r="A4159" t="str">
            <v>13.330.070-0</v>
          </cell>
          <cell r="B4159" t="str">
            <v>REVESTIMENTO DE PISO, C/LADRILHO CERAM. ANTI-DERRAPANTE, C/11 X 24CM E ESP. DE 13MM, ASSENT. E REJUNT. C/ARG. E CIM.</v>
          </cell>
          <cell r="C4159" t="str">
            <v>M2</v>
          </cell>
          <cell r="D4159">
            <v>46.51</v>
          </cell>
        </row>
        <row r="4160">
          <cell r="A4160" t="str">
            <v>13.330.500-0</v>
          </cell>
          <cell r="B4160" t="str">
            <v>RECOMPOSICAO DE PISO DE CERAM., EXCL. ESTAS, INCL. MAO-DE-OBRA TOTAL E MAT. DE ASSENT. E REJUNT.</v>
          </cell>
          <cell r="C4160" t="str">
            <v>M2</v>
          </cell>
          <cell r="D4160">
            <v>18.04</v>
          </cell>
        </row>
        <row r="4161">
          <cell r="A4161" t="str">
            <v>13.330.999-0</v>
          </cell>
          <cell r="B4161" t="str">
            <v>INDICE 13.330PISOS CERAMICOS</v>
          </cell>
          <cell r="C4161">
            <v>0</v>
          </cell>
          <cell r="D4161">
            <v>1996</v>
          </cell>
        </row>
        <row r="4162">
          <cell r="A4162" t="str">
            <v>13.335.030-0</v>
          </cell>
          <cell r="B4162" t="str">
            <v>PISO DE PLACAS NAO TRABALHADAS, DE GRAN., RETANGULAR, SOBRETER. NIVELADO, ASSENT. C/ARG.</v>
          </cell>
          <cell r="C4162" t="str">
            <v>M2</v>
          </cell>
          <cell r="D4162">
            <v>53.9</v>
          </cell>
        </row>
        <row r="4163">
          <cell r="A4163" t="str">
            <v>13.335.999-0</v>
          </cell>
          <cell r="B4163" t="str">
            <v>INDICE 13.335PISOS GRANITOS EM PLACAS</v>
          </cell>
          <cell r="C4163">
            <v>0</v>
          </cell>
          <cell r="D4163">
            <v>2356</v>
          </cell>
        </row>
        <row r="4164">
          <cell r="A4164" t="str">
            <v>13.340.001-0</v>
          </cell>
          <cell r="B4164" t="str">
            <v>UNIDADE DE REF. P/FORN. DE MARM. OU GRAN. EM PLACAS OU EM TIRAS, EM CORES</v>
          </cell>
          <cell r="C4164" t="str">
            <v>UR</v>
          </cell>
          <cell r="D4164">
            <v>161.69999999999999</v>
          </cell>
        </row>
        <row r="4165">
          <cell r="A4165" t="str">
            <v>13.340.010-0</v>
          </cell>
          <cell r="B4165" t="str">
            <v>ASSENTAMENTO DE PISO DE MARM. OU GRAN., EXCL. ESTE, EM PLACAS ACIMA DE 30 X 30CM, ASSENT. E REJUNT. C/ARG. E CIM. C/COR.</v>
          </cell>
          <cell r="C4165" t="str">
            <v>M2</v>
          </cell>
          <cell r="D4165">
            <v>31.2</v>
          </cell>
        </row>
        <row r="4166">
          <cell r="A4166" t="str">
            <v>13.340.015-0</v>
          </cell>
          <cell r="B4166" t="str">
            <v>ASSENTAMENTO DE RODAPE DE MARM. OU GRAN., EXCL. ESTE, C/ 10CM DE ALT., ASSENT. E REJUNT. C/ARG. E CIM. C/COR.</v>
          </cell>
          <cell r="C4166" t="str">
            <v>M</v>
          </cell>
          <cell r="D4166">
            <v>7.68</v>
          </cell>
        </row>
        <row r="4167">
          <cell r="A4167" t="str">
            <v>13.340.016-0</v>
          </cell>
          <cell r="B4167" t="str">
            <v>ASSENTAMENTO DE CHAPIM OU ESPELHO DE MARM. OU GRAN., EXCL. ESTE, C/ 17CM, ASSENT. E REJUNT. C/ARG. E CIM. C/COR.</v>
          </cell>
          <cell r="C4167" t="str">
            <v>M</v>
          </cell>
          <cell r="D4167">
            <v>18.63</v>
          </cell>
        </row>
        <row r="4168">
          <cell r="A4168" t="str">
            <v>13.340.017-0</v>
          </cell>
          <cell r="B4168" t="str">
            <v>ASSENTAMENTO DE SOLEIRA DE MARM. OU GRAN., EXCL. ESTE, C/ 13CM, ASSENT. E REJUNT. C/ARG. E CIM. BRANCO C/COR.</v>
          </cell>
          <cell r="C4168" t="str">
            <v>M</v>
          </cell>
          <cell r="D4168">
            <v>5.95</v>
          </cell>
        </row>
        <row r="4169">
          <cell r="A4169" t="str">
            <v>13.340.018-0</v>
          </cell>
          <cell r="B4169" t="str">
            <v>ASSENTAMENTO DE SOLEIRA DE MARM. OU GRAN., EXCL. ESTE, C/ 15CM, ASSENT. E REJUNT. C/ARG. E CIM. BRANCO C/COR.</v>
          </cell>
          <cell r="C4169" t="str">
            <v>M</v>
          </cell>
          <cell r="D4169">
            <v>7.07</v>
          </cell>
        </row>
        <row r="4170">
          <cell r="A4170" t="str">
            <v>13.340.019-0</v>
          </cell>
          <cell r="B4170" t="str">
            <v>ASSENTAMENTO DE SOLEIRA DE MARM. OU GRAN., EXCL. ESTE, C/ 25CM, ASSENT. E REJUNT. C/ARG. E CIM. BRANCO C/COR.</v>
          </cell>
          <cell r="C4170" t="str">
            <v>M</v>
          </cell>
          <cell r="D4170">
            <v>9.75</v>
          </cell>
        </row>
        <row r="4171">
          <cell r="A4171" t="str">
            <v>13.340.020-0</v>
          </cell>
          <cell r="B4171" t="str">
            <v>ASSENTAMENTO DE CAPA DE DEGRAU DE MARM. OU GRAN., EXCL. ESTE, C/ 28CM, ASSENT. E REJUNT. C/ARG. E CIM. BRANCO C/COR.</v>
          </cell>
          <cell r="C4171" t="str">
            <v>M</v>
          </cell>
          <cell r="D4171">
            <v>22.09</v>
          </cell>
        </row>
        <row r="4172">
          <cell r="A4172" t="str">
            <v>13.340.025-0</v>
          </cell>
          <cell r="B4172" t="str">
            <v>ASSENTAMENTO DE CAPA DE DEGRAU DE MARM. OU GRAN., EXCL. ESTE, C/ 30CM, ASSENT. E REJUNT. C/ARG. E CIM. BRANCO C/COR.</v>
          </cell>
          <cell r="C4172" t="str">
            <v>M</v>
          </cell>
          <cell r="D4172">
            <v>22.39</v>
          </cell>
        </row>
        <row r="4173">
          <cell r="A4173" t="str">
            <v>13.340.999-0</v>
          </cell>
          <cell r="B4173" t="str">
            <v>INDICE DA FAMILIA</v>
          </cell>
          <cell r="C4173">
            <v>0</v>
          </cell>
          <cell r="D4173">
            <v>1714</v>
          </cell>
        </row>
        <row r="4174">
          <cell r="A4174" t="str">
            <v>13.345.015-0</v>
          </cell>
          <cell r="B4174" t="str">
            <v>REVESTIMENTO DE PISO EM MARM. BRANCO NACIONAL, PC. C/ 30 X 30CM, ESP. DE 2CM, POLIDO, ASSENT. C/ARG. E REJUNT. C/CIM.</v>
          </cell>
          <cell r="C4174" t="str">
            <v>M2</v>
          </cell>
          <cell r="D4174">
            <v>88.55</v>
          </cell>
        </row>
        <row r="4175">
          <cell r="A4175" t="str">
            <v>13.345.016-0</v>
          </cell>
          <cell r="B4175" t="str">
            <v>REVESTIMENTO DE PISO EM MARM. BRANCO NACIONAL, PC. DE 30 X 30CM, ESP. DE 3CM, POLIDO, ASSENT. C/ARG. E REJUNT. C/CIM.</v>
          </cell>
          <cell r="C4175" t="str">
            <v>M2</v>
          </cell>
          <cell r="D4175">
            <v>111.65</v>
          </cell>
        </row>
        <row r="4176">
          <cell r="A4176" t="str">
            <v>13.345.020-0</v>
          </cell>
          <cell r="B4176" t="str">
            <v>RODAPE DE MARM. BRANCO NACIONAL, C/ 10CM DE ALT., ESP. DE 2CM, 2 POLIMENTOS, ASSENT. C/ARG. E REJUNT. C/CIM. BRANCO</v>
          </cell>
          <cell r="C4176" t="str">
            <v>M</v>
          </cell>
          <cell r="D4176">
            <v>13.92</v>
          </cell>
        </row>
        <row r="4177">
          <cell r="A4177" t="str">
            <v>13.345.025-0</v>
          </cell>
          <cell r="B4177" t="str">
            <v>SOLEIRA DE MARM. BRANCO NACIONAL, 3 X 13CM, C/ 2 POLIMENTOS,ASSENT. C/ARG. E REJUNT. C/CIM. BRANCO</v>
          </cell>
          <cell r="C4177" t="str">
            <v>M</v>
          </cell>
          <cell r="D4177">
            <v>16.79</v>
          </cell>
        </row>
        <row r="4178">
          <cell r="A4178" t="str">
            <v>13.345.030-0</v>
          </cell>
          <cell r="B4178" t="str">
            <v>SOLEIRA DE MARM. BRANCO NACIONAL, 3 X 15CM, C/ 2 POLIMENTOS,ASSENT. C/ARG. E REJUNT. C/CIM. BRANCO</v>
          </cell>
          <cell r="C4178" t="str">
            <v>M</v>
          </cell>
          <cell r="D4178">
            <v>18.5</v>
          </cell>
        </row>
        <row r="4179">
          <cell r="A4179" t="str">
            <v>13.345.035-0</v>
          </cell>
          <cell r="B4179" t="str">
            <v>SOLEIRA DE MARM. BRANCO NACIONAL, 3 X 25CM, C/ 2 POLIMENTOS,ASSENT. C/ARG. E REJUNT. C/CIM. BRANCO</v>
          </cell>
          <cell r="C4179" t="str">
            <v>M</v>
          </cell>
          <cell r="D4179">
            <v>29.5</v>
          </cell>
        </row>
        <row r="4180">
          <cell r="A4180" t="str">
            <v>13.345.055-0</v>
          </cell>
          <cell r="B4180" t="str">
            <v>CHAPIM OU ESPELHO DE MARM. BRANCO NACIONAL, C/ 2 X 17CM, POLIDO, ASSENT. C/ARG. E REJUNT. C/CIM. BRANCO</v>
          </cell>
          <cell r="C4180" t="str">
            <v>M</v>
          </cell>
          <cell r="D4180">
            <v>31.72</v>
          </cell>
        </row>
        <row r="4181">
          <cell r="A4181" t="str">
            <v>13.345.060-0</v>
          </cell>
          <cell r="B4181" t="str">
            <v>CAPA DE DEGRAU, DE MARM. BRANCO NACIONAL, C/ 3 X 28CM, POLIDO, ASSENT. C/ARG. E REJUNT. C/CIM. BRANCO</v>
          </cell>
          <cell r="C4181" t="str">
            <v>M</v>
          </cell>
          <cell r="D4181">
            <v>44.9</v>
          </cell>
        </row>
        <row r="4182">
          <cell r="A4182" t="str">
            <v>13.345.065-0</v>
          </cell>
          <cell r="B4182" t="str">
            <v>CAPA DE DEGRAU, DE MARM. BRANCO NACIONAL, C/ 3 X 30CM, POLIDO, ASSENT. C/ARG. E REJUNT. C/CIM. BRANCO</v>
          </cell>
          <cell r="C4182" t="str">
            <v>M</v>
          </cell>
          <cell r="D4182">
            <v>46.14</v>
          </cell>
        </row>
        <row r="4183">
          <cell r="A4183" t="str">
            <v>13.345.999-0</v>
          </cell>
          <cell r="B4183" t="str">
            <v>INDICE 13.345PISO DE MOSAICO</v>
          </cell>
          <cell r="C4183">
            <v>0</v>
          </cell>
          <cell r="D4183">
            <v>2214</v>
          </cell>
        </row>
        <row r="4184">
          <cell r="A4184" t="str">
            <v>13.350.999-0</v>
          </cell>
          <cell r="B4184" t="str">
            <v>INDICE 13.350PISO PLACA MARMORE</v>
          </cell>
          <cell r="C4184">
            <v>0</v>
          </cell>
          <cell r="D4184">
            <v>1633</v>
          </cell>
        </row>
        <row r="4185">
          <cell r="A4185" t="str">
            <v>13.360.999-0</v>
          </cell>
          <cell r="B4185" t="str">
            <v>INDICE 13.360PISO PLACA GRANITO AMENDOA</v>
          </cell>
          <cell r="C4185">
            <v>0</v>
          </cell>
          <cell r="D4185">
            <v>1280</v>
          </cell>
        </row>
        <row r="4186">
          <cell r="A4186" t="str">
            <v>13.365.010-0</v>
          </cell>
          <cell r="B4186" t="str">
            <v>REVESTIMENTO DE PISO C/GRAN. PRETO DE 30 X 30CM, ESP. DE 2CM, 2 POLIMENTOS, ASSENT. C/ARG. E REJUNT. C/CIM. E COR.</v>
          </cell>
          <cell r="C4186" t="str">
            <v>M2</v>
          </cell>
          <cell r="D4186">
            <v>129.9</v>
          </cell>
        </row>
        <row r="4187">
          <cell r="A4187" t="str">
            <v>13.365.015-0</v>
          </cell>
          <cell r="B4187" t="str">
            <v>REVESTIMENTO DE PISO C/GRAN. PRETO, ACIMA DE 30 X 30CM, ESP.DE 3CM., 2 POLIMENTOS, ASSENT. C/ARG. E REJUNT.C/CIM.E COR.</v>
          </cell>
          <cell r="C4187" t="str">
            <v>M2</v>
          </cell>
          <cell r="D4187">
            <v>192.9</v>
          </cell>
        </row>
        <row r="4188">
          <cell r="A4188" t="str">
            <v>13.365.020-0</v>
          </cell>
          <cell r="B4188" t="str">
            <v>RODAPE DE GRAN. PRETO C/ 10CM DE ALT., ESP. DE 2CM, C/ 2 POLIMENTOS, ASSENT. C/ARG. E REJUNT. C/CIM. E COR.</v>
          </cell>
          <cell r="C4188" t="str">
            <v>M</v>
          </cell>
          <cell r="D4188">
            <v>18.02</v>
          </cell>
        </row>
        <row r="4189">
          <cell r="A4189" t="str">
            <v>13.365.025-0</v>
          </cell>
          <cell r="B4189" t="str">
            <v>SOLEIRA DE GRAN. PRETO 3 X 13CM C/ 2 POLIMENTOS, ASSENT. C/ARG. E REJUNT. C/CIM. E COR.</v>
          </cell>
          <cell r="C4189" t="str">
            <v>M</v>
          </cell>
          <cell r="D4189">
            <v>27.51</v>
          </cell>
        </row>
        <row r="4190">
          <cell r="A4190" t="str">
            <v>13.365.030-0</v>
          </cell>
          <cell r="B4190" t="str">
            <v>SOLEIRA DE GRAN. PRETO 3 X 15CM C/ 2 POLIMENTOS, ASSENT. C/ARG. E REJUNT. C/CIM. E COR.</v>
          </cell>
          <cell r="C4190" t="str">
            <v>M</v>
          </cell>
          <cell r="D4190">
            <v>31.71</v>
          </cell>
        </row>
        <row r="4191">
          <cell r="A4191" t="str">
            <v>13.365.035-0</v>
          </cell>
          <cell r="B4191" t="str">
            <v>SOLEIRA DE GRAN. PRETO 3 X 25CM C/ 2 POLIMENTOS, ASSENT. C/ARG. E REJUNT. C/CIM. E COR.</v>
          </cell>
          <cell r="C4191" t="str">
            <v>M</v>
          </cell>
          <cell r="D4191">
            <v>49.62</v>
          </cell>
        </row>
        <row r="4192">
          <cell r="A4192" t="str">
            <v>13.365.055-0</v>
          </cell>
          <cell r="B4192" t="str">
            <v>CHAPIM OU ESPELHO DE GRAN. PRETO C/ 2 X 17CM, C/ 1 POLIMENTO, ASSENT. C/ARG. E REJUNT. C/CIM. E COR.</v>
          </cell>
          <cell r="C4192" t="str">
            <v>M</v>
          </cell>
          <cell r="D4192">
            <v>40.99</v>
          </cell>
        </row>
        <row r="4193">
          <cell r="A4193" t="str">
            <v>13.365.060-0</v>
          </cell>
          <cell r="B4193" t="str">
            <v>CAPA DE DEGRAU DE GRAN. PRETO, C/ 3 X 28CM, C/ 1 POLIMENTO,ASSENT. C/ARG. E REJUNT. C/CIM. E COR.</v>
          </cell>
          <cell r="C4193" t="str">
            <v>M</v>
          </cell>
          <cell r="D4193">
            <v>68.290000000000006</v>
          </cell>
        </row>
        <row r="4194">
          <cell r="A4194" t="str">
            <v>13.365.065-0</v>
          </cell>
          <cell r="B4194" t="str">
            <v>CAPA DE DEGRAU DE GRAN. PRETO, C/ 3 X 30CM, C/ 1 POLIMENTO,ASSENT. C/ARG. E REJUNT. C/CIM. E COR.</v>
          </cell>
          <cell r="C4194" t="str">
            <v>M</v>
          </cell>
          <cell r="D4194">
            <v>70.13</v>
          </cell>
        </row>
        <row r="4195">
          <cell r="A4195" t="str">
            <v>13.365.999-0</v>
          </cell>
          <cell r="B4195" t="str">
            <v>INDICE 13.365REVEST. PISO GRANITO PRETO</v>
          </cell>
          <cell r="C4195">
            <v>0</v>
          </cell>
          <cell r="D4195">
            <v>1559</v>
          </cell>
        </row>
        <row r="4196">
          <cell r="A4196" t="str">
            <v>13.370.010-0</v>
          </cell>
          <cell r="B4196" t="str">
            <v>PATIO DE CONCR.,ESP. DE 8CM, TRACO 1:3:3, EM QUADROS DE 1,00X 1,00M, C/SARRAFOS DE PINHO INCORPORADOS,EXCL.PREP.DO TER.</v>
          </cell>
          <cell r="C4196" t="str">
            <v>M2</v>
          </cell>
          <cell r="D4196">
            <v>20.16</v>
          </cell>
        </row>
        <row r="4197">
          <cell r="A4197" t="str">
            <v>13.370.015-0</v>
          </cell>
          <cell r="B4197" t="str">
            <v>PATIO DE CONCR.,ESP.DE 10CM, TRACO 1:2:3, EM QUADROS DE 1,50X 1,50M, C/SARRAFOS DE PINHO INCORPORADOS,EXCL.PREP.DO TER.</v>
          </cell>
          <cell r="C4197" t="str">
            <v>M2</v>
          </cell>
          <cell r="D4197">
            <v>21.96</v>
          </cell>
        </row>
        <row r="4198">
          <cell r="A4198" t="str">
            <v>13.370.020-0</v>
          </cell>
          <cell r="B4198" t="str">
            <v>PATIO DE CONCR.,ESP.DE 12CM,TRACO 1:2:2,5,EM QUADROS DE 1,50X 1,50M, C/SARRAFOS DE PINHO INCORPORADOS,EXCL.PREP.DO TER.</v>
          </cell>
          <cell r="C4198" t="str">
            <v>M2</v>
          </cell>
          <cell r="D4198">
            <v>25.61</v>
          </cell>
        </row>
        <row r="4199">
          <cell r="A4199" t="str">
            <v>13.370.025-0</v>
          </cell>
          <cell r="B4199" t="str">
            <v>PATIO DE CONCR.,ESP.DE 15CM, TRACO 1:2:2, EM QUADROS DE 1,50X 1,50M, C/SARRAFOS DE PINHO INCORPORADOS,EXCL.PREP.DO TER.</v>
          </cell>
          <cell r="C4199" t="str">
            <v>M2</v>
          </cell>
          <cell r="D4199">
            <v>31.93</v>
          </cell>
        </row>
        <row r="4200">
          <cell r="A4200" t="str">
            <v>13.370.040-0</v>
          </cell>
          <cell r="B4200" t="str">
            <v>PAVIMENTACAO TIPO PLAQUEAMENTO, DE 40 X 80 X 10CM DE CONCR.(FCK=10MPA), JUNTA DE 2CM, INCL. PREP. DO TER.</v>
          </cell>
          <cell r="C4200" t="str">
            <v>M2</v>
          </cell>
          <cell r="D4200">
            <v>24.24</v>
          </cell>
        </row>
        <row r="4201">
          <cell r="A4201" t="str">
            <v>13.370.045-0</v>
          </cell>
          <cell r="B4201" t="str">
            <v>PAVIMENTACAO TIPO PLAQUAMENTO, DE 40 X 80 X 10CM DE CONCR.,C/TELA ESTRUT., JUNTA DE 2CM, INCL. PREP. DO TER.</v>
          </cell>
          <cell r="C4201" t="str">
            <v>M2</v>
          </cell>
          <cell r="D4201">
            <v>29.08</v>
          </cell>
        </row>
        <row r="4202">
          <cell r="A4202" t="str">
            <v>13.370.050-0</v>
          </cell>
          <cell r="B4202" t="str">
            <v>PAVIMENTACAO TIPO PLAQUEAMENTO, DE 40 X 80 X 10CM DE CONCR.,C/TELA ESTRUT., JUNTA DE 8CM C/GRAMA, INCL. PREP. DO TER.</v>
          </cell>
          <cell r="C4202" t="str">
            <v>M2</v>
          </cell>
          <cell r="D4202">
            <v>26.08</v>
          </cell>
        </row>
        <row r="4203">
          <cell r="A4203" t="str">
            <v>13.370.055-0</v>
          </cell>
          <cell r="B4203" t="str">
            <v>PAVIMENTACAO C/PLACAS DE CONCR. PRE-MOLDADAS, 40 X 40 X 6CM,ASSENT. C/ARG., EXCL. TOMADA DE JUNTAS E PREP. DO TER.</v>
          </cell>
          <cell r="C4203" t="str">
            <v>M2</v>
          </cell>
          <cell r="D4203">
            <v>26.05</v>
          </cell>
        </row>
        <row r="4204">
          <cell r="A4204" t="str">
            <v>13.370.060-0</v>
          </cell>
          <cell r="B4204" t="str">
            <v>PAVIMENTACAO TIPO PLAQUEAMENTO "IN SITU", P/PROT. DE IMPERMEABIL. C/ 60 X 60 X 2,5CM, REVESTIM. C/ARG.DE CIM.E AREIA 1:3</v>
          </cell>
          <cell r="C4204" t="str">
            <v>M2</v>
          </cell>
          <cell r="D4204">
            <v>17.600000000000001</v>
          </cell>
        </row>
        <row r="4205">
          <cell r="A4205" t="str">
            <v>13.370.500-0</v>
          </cell>
          <cell r="B4205" t="str">
            <v>UNIDADE DE REF. P/REPAROS EM PLAQUEAMENTO E RESPECTIVAS JUNTAS, INCL. RETIRADA DO MAT. DANIFICADO</v>
          </cell>
          <cell r="C4205" t="str">
            <v>UR</v>
          </cell>
          <cell r="D4205">
            <v>11.04</v>
          </cell>
        </row>
        <row r="4206">
          <cell r="A4206" t="str">
            <v>13.370.999-0</v>
          </cell>
          <cell r="B4206" t="str">
            <v>INDICE 13.370PATIO DE CONCRETO</v>
          </cell>
          <cell r="C4206">
            <v>0</v>
          </cell>
          <cell r="D4206">
            <v>1868</v>
          </cell>
        </row>
        <row r="4207">
          <cell r="A4207" t="str">
            <v>13.371.010-0</v>
          </cell>
          <cell r="B4207" t="str">
            <v>PATIO DE CONCR. IMPORTADO DE USINA, EM QUADROS 1,00 X 1,00M,C/SARRAFOS DE PINHO DEINCORPORADO, EXCL. PREP. DO TER.</v>
          </cell>
          <cell r="C4207" t="str">
            <v>M2</v>
          </cell>
          <cell r="D4207">
            <v>21.2</v>
          </cell>
        </row>
        <row r="4208">
          <cell r="A4208" t="str">
            <v>13.371.015-0</v>
          </cell>
          <cell r="B4208" t="str">
            <v>PATIO DE CONCR. IMPORTADO DE USINA, EM QUADROS DE 1,50 X 1,50M, C/SARRAFOS DE PINHO INCORPORADOS, EXCL. PREP. DO TER.</v>
          </cell>
          <cell r="C4208" t="str">
            <v>M2</v>
          </cell>
          <cell r="D4208">
            <v>22.63</v>
          </cell>
        </row>
        <row r="4209">
          <cell r="A4209" t="str">
            <v>13.371.020-0</v>
          </cell>
          <cell r="B4209" t="str">
            <v>PATIO DE CONCR.,ESP. 12CM,IMPORTADO DE USINA,EM QUADROS DE 1,50X1,50M,C/SARRAFOS DE PINHO INCORPORADOS,EXCL.PREP.DO TER.</v>
          </cell>
          <cell r="C4209" t="str">
            <v>M2</v>
          </cell>
          <cell r="D4209">
            <v>26.15</v>
          </cell>
        </row>
        <row r="4210">
          <cell r="A4210" t="str">
            <v>13.371.025-0</v>
          </cell>
          <cell r="B4210" t="str">
            <v>PATIO DE CONCR.,ESP. 15CM,IMPORTADO DE USINA,EM QUADROS DE 1,50X1,50M,C/SARRAFOS DE PINHO INCORPORADOS,EXCL.PREP.DO TER.</v>
          </cell>
          <cell r="C4210" t="str">
            <v>M2</v>
          </cell>
          <cell r="D4210">
            <v>31.42</v>
          </cell>
        </row>
        <row r="4211">
          <cell r="A4211" t="str">
            <v>13.371.999-0</v>
          </cell>
          <cell r="B4211" t="str">
            <v>INDICE DA FAMILIA</v>
          </cell>
          <cell r="C4211">
            <v>0</v>
          </cell>
          <cell r="D4211">
            <v>1681</v>
          </cell>
        </row>
        <row r="4212">
          <cell r="A4212" t="str">
            <v>13.373.010-0</v>
          </cell>
          <cell r="B4212" t="str">
            <v>PATIO DE CONCR. ARMADO CAPEADO C/AGREG. DE ALTA RESISTENCIA,ESP. DE 8 A 10CM, INCL. JUNTA, MAO-DE-OBRA E EQUIP.</v>
          </cell>
          <cell r="C4212" t="str">
            <v>M2</v>
          </cell>
          <cell r="D4212">
            <v>10.18</v>
          </cell>
        </row>
        <row r="4213">
          <cell r="A4213" t="str">
            <v>13.373.999-0</v>
          </cell>
          <cell r="B4213" t="str">
            <v>FAMILIA 13.373</v>
          </cell>
          <cell r="C4213">
            <v>0</v>
          </cell>
          <cell r="D4213">
            <v>2092</v>
          </cell>
        </row>
        <row r="4214">
          <cell r="A4214" t="str">
            <v>13.375.010-0</v>
          </cell>
          <cell r="B4214" t="str">
            <v>CAMADA IMPERMEABILIZADORA DE PISO DE CONCR. SIMPLES, ESP. DE8CM, C/IMPERMEABILIZANTE DE PEGA NORMAL ADICIONADO A AGUA</v>
          </cell>
          <cell r="C4214" t="str">
            <v>M2</v>
          </cell>
          <cell r="D4214">
            <v>12.6</v>
          </cell>
        </row>
        <row r="4215">
          <cell r="A4215" t="str">
            <v>13.375.015-0</v>
          </cell>
          <cell r="B4215" t="str">
            <v>CAMADA IMPERMEABILIZADORA DE PISO DE CONCR. SIMPLES, ESP. DE10CM, C/IMPERMEABILIZANTE DE PEGA NORMAL ADICIONADO A AGUA</v>
          </cell>
          <cell r="C4215" t="str">
            <v>M2</v>
          </cell>
          <cell r="D4215">
            <v>15.68</v>
          </cell>
        </row>
        <row r="4216">
          <cell r="A4216" t="str">
            <v>13.375.999-0</v>
          </cell>
          <cell r="B4216" t="str">
            <v>INDICE 13.375CAMADA IMPERMEABILIZADORA DE PISO</v>
          </cell>
          <cell r="C4216">
            <v>0</v>
          </cell>
          <cell r="D4216">
            <v>2014</v>
          </cell>
        </row>
        <row r="4217">
          <cell r="A4217" t="str">
            <v>13.380.010-0</v>
          </cell>
          <cell r="B4217" t="str">
            <v>PISO MARMORITE, ESP. DE 4CM DE ARG. DE CIM. E AREIA 1:4, CAMADA DE MARMORITE ESP. 1CM, GRANA Nº1 BRANCA, C/ 3 POLIMENTOS</v>
          </cell>
          <cell r="C4217" t="str">
            <v>M2</v>
          </cell>
          <cell r="D4217">
            <v>39.369999999999997</v>
          </cell>
        </row>
        <row r="4218">
          <cell r="A4218" t="str">
            <v>13.380.011-0</v>
          </cell>
          <cell r="B4218" t="str">
            <v>PISO MARMORITE, ESP. DE 4CM DE ARG. DE CIM. E AREIA 1:4, CAMADA DE MARMORITE ESP. 1CM, GRANA Nº1 PRETA, C/ 3 POLIMENTOS</v>
          </cell>
          <cell r="C4218" t="str">
            <v>M2</v>
          </cell>
          <cell r="D4218">
            <v>44.03</v>
          </cell>
        </row>
        <row r="4219">
          <cell r="A4219" t="str">
            <v>13.380.015-0</v>
          </cell>
          <cell r="B4219" t="str">
            <v>RODAPE DE MARMORITE 10 X 1CM, TERMINANDO EM CANTO RETO JUNTOAO PISO, FEITO C/CIM. E GRANA Nº1 BRANCA, POLIMENTO MANUAL</v>
          </cell>
          <cell r="C4219" t="str">
            <v>M</v>
          </cell>
          <cell r="D4219">
            <v>13.18</v>
          </cell>
        </row>
        <row r="4220">
          <cell r="A4220" t="str">
            <v>13.380.016-0</v>
          </cell>
          <cell r="B4220" t="str">
            <v>RODAPE DE MARMORITE 10 X 1CM, TERMINANDO EM CANTO RETO JUNTOAO PISO, FEITO C/CIM. E GRANA Nº1 PRETA, POLIMENTO MANUAL</v>
          </cell>
          <cell r="C4220" t="str">
            <v>M</v>
          </cell>
          <cell r="D4220">
            <v>13.97</v>
          </cell>
        </row>
        <row r="4221">
          <cell r="A4221" t="str">
            <v>13.380.020-0</v>
          </cell>
          <cell r="B4221" t="str">
            <v>ESCADA DE MARMORITE, CAPA E ESPELHO PRE-MOLDADOS EM OFICINA,FEITOS C/GRANA Nº1 BRANCA E CIM., C/CAMADA DE 6MM</v>
          </cell>
          <cell r="C4221" t="str">
            <v>M</v>
          </cell>
          <cell r="D4221">
            <v>24.69</v>
          </cell>
        </row>
        <row r="4222">
          <cell r="A4222" t="str">
            <v>13.380.021-0</v>
          </cell>
          <cell r="B4222" t="str">
            <v>ESCADA DE MARMORITE, CAPA E ESPELHO PRE-MOLDADOS EM OFICINA,FEITOS C/GRANA Nº1 PRETA E CIM., C/CAMADA DE 6MM</v>
          </cell>
          <cell r="C4222" t="str">
            <v>M</v>
          </cell>
          <cell r="D4222">
            <v>26.3</v>
          </cell>
        </row>
        <row r="4223">
          <cell r="A4223" t="str">
            <v>13.380.025-0</v>
          </cell>
          <cell r="B4223" t="str">
            <v>SOLEIRA, PEITORIL OU CHAPIM DE MARMORITE, PRE-MOLDADO EM OFICINA, FEITO C/GRANA Nº1 BRANCA E CIM., ESP. 6MM</v>
          </cell>
          <cell r="C4223" t="str">
            <v>M2</v>
          </cell>
          <cell r="D4223">
            <v>54.93</v>
          </cell>
        </row>
        <row r="4224">
          <cell r="A4224" t="str">
            <v>13.380.026-0</v>
          </cell>
          <cell r="B4224" t="str">
            <v>SOLEIRA, PEITORIL OU CHAPIM DE MARMORITE, PRE-MOLDADO EM OFICINA, FEITO C/GRANA Nº1 PRETA E CIM., ESP. 6MM</v>
          </cell>
          <cell r="C4224" t="str">
            <v>M2</v>
          </cell>
          <cell r="D4224">
            <v>63.1</v>
          </cell>
        </row>
        <row r="4225">
          <cell r="A4225" t="str">
            <v>13.380.999-0</v>
          </cell>
          <cell r="B4225" t="str">
            <v>INDICE 13.380PISO DE MARMORITE</v>
          </cell>
          <cell r="C4225">
            <v>0</v>
          </cell>
          <cell r="D4225">
            <v>2087</v>
          </cell>
        </row>
        <row r="4226">
          <cell r="A4226" t="str">
            <v>13.381.050-0</v>
          </cell>
          <cell r="B4226" t="str">
            <v>JUNTA PLASTICA 17 X 3MM, P/PISO CONTINUO</v>
          </cell>
          <cell r="C4226" t="str">
            <v>M</v>
          </cell>
          <cell r="D4226">
            <v>2.44</v>
          </cell>
        </row>
        <row r="4227">
          <cell r="A4227" t="str">
            <v>13.381.051-0</v>
          </cell>
          <cell r="B4227" t="str">
            <v>JUNTA PLASTICA 27 X 3MM P/PISO CONTINUO</v>
          </cell>
          <cell r="C4227" t="str">
            <v>M</v>
          </cell>
          <cell r="D4227">
            <v>2.64</v>
          </cell>
        </row>
        <row r="4228">
          <cell r="A4228" t="str">
            <v>13.381.085-0</v>
          </cell>
          <cell r="B4228" t="str">
            <v>JUNTA MET. EM LATAO 17 X 0,71MM, P/PISO CONTINUO</v>
          </cell>
          <cell r="C4228" t="str">
            <v>M</v>
          </cell>
          <cell r="D4228">
            <v>4.17</v>
          </cell>
        </row>
        <row r="4229">
          <cell r="A4229" t="str">
            <v>13.381.999-0</v>
          </cell>
          <cell r="B4229" t="str">
            <v>INDICE 13.381JUNTAS P/PISO</v>
          </cell>
          <cell r="C4229">
            <v>0</v>
          </cell>
          <cell r="D4229">
            <v>2089</v>
          </cell>
        </row>
        <row r="4230">
          <cell r="A4230" t="str">
            <v>13.382.001-0</v>
          </cell>
          <cell r="B4230" t="str">
            <v>JUNTA FORMADA DE ARG. DE CIM. E AREIA, NO TRACO 1:3, C/ 5 X5CM</v>
          </cell>
          <cell r="C4230" t="str">
            <v>M</v>
          </cell>
          <cell r="D4230">
            <v>3.59</v>
          </cell>
        </row>
        <row r="4231">
          <cell r="A4231" t="str">
            <v>13.382.999-0</v>
          </cell>
          <cell r="B4231" t="str">
            <v>INDICE DA FAMILIA</v>
          </cell>
          <cell r="C4231">
            <v>0</v>
          </cell>
          <cell r="D4231">
            <v>1779</v>
          </cell>
        </row>
        <row r="4232">
          <cell r="A4232" t="str">
            <v>13.383.002-0</v>
          </cell>
          <cell r="B4232" t="str">
            <v>JUNTA IMPERMEABIL. DE HIDROASFALTO, CIM. E AREIA, NO TRACO 1:1:3, C/ 2,5 X 2,5CM</v>
          </cell>
          <cell r="C4232" t="str">
            <v>M</v>
          </cell>
          <cell r="D4232">
            <v>9.5</v>
          </cell>
        </row>
        <row r="4233">
          <cell r="A4233" t="str">
            <v>13.383.003-0</v>
          </cell>
          <cell r="B4233" t="str">
            <v>JUNTA IMPERMEABIL. DE HIDROASFALTO, CIM. E AREIA, NO TRACO 1:1:3, C/ 2 X 2,5CM</v>
          </cell>
          <cell r="C4233" t="str">
            <v>M</v>
          </cell>
          <cell r="D4233">
            <v>7.06</v>
          </cell>
        </row>
        <row r="4234">
          <cell r="A4234" t="str">
            <v>13.383.999-0</v>
          </cell>
          <cell r="B4234" t="str">
            <v>INDICE DA FAMILIA</v>
          </cell>
          <cell r="C4234">
            <v>0</v>
          </cell>
          <cell r="D4234">
            <v>2293</v>
          </cell>
        </row>
        <row r="4235">
          <cell r="A4235" t="str">
            <v>13.384.001-0</v>
          </cell>
          <cell r="B4235" t="str">
            <v>JUNTA GRAMADA C/ 5CM DE LARG.</v>
          </cell>
          <cell r="C4235" t="str">
            <v>M</v>
          </cell>
          <cell r="D4235">
            <v>4.34</v>
          </cell>
        </row>
        <row r="4236">
          <cell r="A4236" t="str">
            <v>13.384.002-0</v>
          </cell>
          <cell r="B4236" t="str">
            <v>JUNTA GRAMADA C/ 8CM DE LARG.</v>
          </cell>
          <cell r="C4236" t="str">
            <v>M</v>
          </cell>
          <cell r="D4236">
            <v>4.46</v>
          </cell>
        </row>
        <row r="4237">
          <cell r="A4237" t="str">
            <v>13.384.999-0</v>
          </cell>
          <cell r="B4237" t="str">
            <v>INDICE DA FAMILIA</v>
          </cell>
          <cell r="C4237">
            <v>0</v>
          </cell>
          <cell r="D4237">
            <v>1679</v>
          </cell>
        </row>
        <row r="4238">
          <cell r="A4238" t="str">
            <v>13.385.001-0</v>
          </cell>
          <cell r="B4238" t="str">
            <v>PISO DE ALTA RESISTENCIA, MONOLITICO, EM ARG. DE CIM. E AGREG. MINERAL, ESP.DE 0,8CM COR NATURAL, 3 POLIMENTOS,INCL.BASE</v>
          </cell>
          <cell r="C4238" t="str">
            <v>M2</v>
          </cell>
          <cell r="D4238">
            <v>38.35</v>
          </cell>
        </row>
        <row r="4239">
          <cell r="A4239" t="str">
            <v>13.385.002-0</v>
          </cell>
          <cell r="B4239" t="str">
            <v>PISO DE ALTA RESISTENCIA, MONOLITICO, EM ARG. DE CIM. E AGREG. MINERAL, ESP. DE 0,8CM COR PRETA, 3 POLIMENTOS, INCL.BASE</v>
          </cell>
          <cell r="C4239" t="str">
            <v>M2</v>
          </cell>
          <cell r="D4239">
            <v>43.85</v>
          </cell>
        </row>
        <row r="4240">
          <cell r="A4240" t="str">
            <v>13.385.005-0</v>
          </cell>
          <cell r="B4240" t="str">
            <v>RODAPE EM ARG. DE CIM. E AGREG. MINERAL, C/ 10CM DE ALT., COR NATURAL, 3 POLIMENTOS, JUNTO AO PISO EM MEIA CANA</v>
          </cell>
          <cell r="C4240" t="str">
            <v>M</v>
          </cell>
          <cell r="D4240">
            <v>14.26</v>
          </cell>
        </row>
        <row r="4241">
          <cell r="A4241" t="str">
            <v>13.385.006-0</v>
          </cell>
          <cell r="B4241" t="str">
            <v>RODAPE EM ARG. DE CIM. E AGREG. MINERAL, C/ 10CM DE ALT., COR PRETA, 3 POLIMENTOS, JUNTO AO PISO EM MEIA CANA</v>
          </cell>
          <cell r="C4241" t="str">
            <v>M</v>
          </cell>
          <cell r="D4241">
            <v>14.95</v>
          </cell>
        </row>
        <row r="4242">
          <cell r="A4242" t="str">
            <v>13.385.008-0</v>
          </cell>
          <cell r="B4242" t="str">
            <v>DEGRAU DE ESCADA, COMPOSTA DE CAPA E ESPELHO, EM ARG. DE CIM. E AGREG. MINERAIS, COR NATURAL DO CIM., INCL. 3 POLIMENTOS</v>
          </cell>
          <cell r="C4242" t="str">
            <v>M</v>
          </cell>
          <cell r="D4242">
            <v>32.840000000000003</v>
          </cell>
        </row>
        <row r="4243">
          <cell r="A4243" t="str">
            <v>13.385.009-0</v>
          </cell>
          <cell r="B4243" t="str">
            <v>DEGRAU DE ESCADA, EM ARG. DE CIM. E AGREG. MINERAL, COR PRETA, INCL. 3 POLIMENTOS</v>
          </cell>
          <cell r="C4243" t="str">
            <v>M</v>
          </cell>
          <cell r="D4243">
            <v>38.130000000000003</v>
          </cell>
        </row>
        <row r="4244">
          <cell r="A4244" t="str">
            <v>13.385.999-0</v>
          </cell>
          <cell r="B4244" t="str">
            <v>INDICE 13.385PISO DE ALTA RESISTENCIA</v>
          </cell>
          <cell r="C4244">
            <v>0</v>
          </cell>
          <cell r="D4244">
            <v>1760</v>
          </cell>
        </row>
        <row r="4245">
          <cell r="A4245" t="str">
            <v>13.390.020-0</v>
          </cell>
          <cell r="B4245" t="str">
            <v>PISO VINILICO DE RESINA PVC PLASTIFICANTE, C/ 30 X 30CM, ESP. DE 2MM, ASSENT. C/FLASH SOBRE BASE EXIST.</v>
          </cell>
          <cell r="C4245" t="str">
            <v>M2</v>
          </cell>
          <cell r="D4245">
            <v>26.4</v>
          </cell>
        </row>
        <row r="4246">
          <cell r="A4246" t="str">
            <v>13.390.050-0</v>
          </cell>
          <cell r="B4246" t="str">
            <v>TESTEIRA EM MAT. VINILICO C/ 6CM DE LARG.</v>
          </cell>
          <cell r="C4246" t="str">
            <v>M</v>
          </cell>
          <cell r="D4246">
            <v>7.49</v>
          </cell>
        </row>
        <row r="4247">
          <cell r="A4247" t="str">
            <v>13.390.999-0</v>
          </cell>
          <cell r="B4247" t="str">
            <v>INDICE 13.390PISOS VINILICOS</v>
          </cell>
          <cell r="C4247">
            <v>0</v>
          </cell>
          <cell r="D4247">
            <v>1768</v>
          </cell>
        </row>
        <row r="4248">
          <cell r="A4248" t="str">
            <v>13.391.500-0</v>
          </cell>
          <cell r="B4248" t="str">
            <v>RECOMPOSICAO DE PLACAS DE PISO DE MAT. VINILICO OU PLAST.</v>
          </cell>
          <cell r="C4248" t="str">
            <v>M2</v>
          </cell>
          <cell r="D4248">
            <v>11.04</v>
          </cell>
        </row>
        <row r="4249">
          <cell r="A4249" t="str">
            <v>13.391.999-0</v>
          </cell>
          <cell r="B4249" t="str">
            <v>FAMILIA 13.391</v>
          </cell>
          <cell r="C4249" t="str">
            <v>0</v>
          </cell>
          <cell r="D4249">
            <v>2952</v>
          </cell>
        </row>
        <row r="4250">
          <cell r="A4250" t="str">
            <v>13.395.010-0</v>
          </cell>
          <cell r="B4250" t="str">
            <v>FORRACAO DE PISO C/CARPETE DE NYLON, ESP. 6MM, SOBRE BASE EXIST.</v>
          </cell>
          <cell r="C4250" t="str">
            <v>M2</v>
          </cell>
          <cell r="D4250">
            <v>33.6</v>
          </cell>
        </row>
        <row r="4251">
          <cell r="A4251" t="str">
            <v>13.395.011-0</v>
          </cell>
          <cell r="B4251" t="str">
            <v>FORRACAO DE PISO C/CARPETE DE NYLON, ESP. 10MM, SOBRE BASE EXIST.</v>
          </cell>
          <cell r="C4251" t="str">
            <v>M2</v>
          </cell>
          <cell r="D4251">
            <v>51.15</v>
          </cell>
        </row>
        <row r="4252">
          <cell r="A4252" t="str">
            <v>13.395.015-0</v>
          </cell>
          <cell r="B4252" t="str">
            <v>FORRACAO DE PISO C/CARPETE ESP. 5MM</v>
          </cell>
          <cell r="C4252" t="str">
            <v>M2</v>
          </cell>
          <cell r="D4252">
            <v>26</v>
          </cell>
        </row>
        <row r="4253">
          <cell r="A4253" t="str">
            <v>13.395.500-0</v>
          </cell>
          <cell r="B4253" t="str">
            <v>UNIDADE DE REF. P/FORN. E COLOC. DE TAPETE OU FORRACAO DE PISOS</v>
          </cell>
          <cell r="C4253" t="str">
            <v>UR</v>
          </cell>
          <cell r="D4253">
            <v>26</v>
          </cell>
        </row>
        <row r="4254">
          <cell r="A4254" t="str">
            <v>13.395.999-0</v>
          </cell>
          <cell r="B4254" t="str">
            <v>INDICE 13.395CARPETES</v>
          </cell>
          <cell r="C4254">
            <v>0</v>
          </cell>
          <cell r="D4254">
            <v>2887</v>
          </cell>
        </row>
        <row r="4255">
          <cell r="A4255" t="str">
            <v>13.398.010-1</v>
          </cell>
          <cell r="B4255" t="str">
            <v>PISO DE TACOS DE IPE OU MAD. EQUIV., DE 7 X 21CM, FIX. E INCRUSTADOS C/PEDRISCOS, ASSENT. C/ARG.</v>
          </cell>
          <cell r="C4255" t="str">
            <v>M2</v>
          </cell>
          <cell r="D4255">
            <v>43.54</v>
          </cell>
        </row>
        <row r="4256">
          <cell r="A4256" t="str">
            <v>13.398.015-0</v>
          </cell>
          <cell r="B4256" t="str">
            <v>PISO DE IPE, LARG. 10CM, ESP. DE 2CM, PREGADO SOBRE REGUAS DE MACARANDUBA 1.1/2" X 3", EMBUTIDAS EM CONCR.</v>
          </cell>
          <cell r="C4256" t="str">
            <v>M2</v>
          </cell>
          <cell r="D4256">
            <v>85.94</v>
          </cell>
        </row>
        <row r="4257">
          <cell r="A4257" t="str">
            <v>13.398.016-0</v>
          </cell>
          <cell r="B4257" t="str">
            <v>PISO DE FRISO DE IPE C/ 20 X 2CM,PREGADO SOBRE BARROTEAMENTOOU REGUAS DE MACARANDUBA A CADA 50CM,EXCL.BARROTES E REGUAS</v>
          </cell>
          <cell r="C4257" t="str">
            <v>M2</v>
          </cell>
          <cell r="D4257">
            <v>64.260000000000005</v>
          </cell>
        </row>
        <row r="4258">
          <cell r="A4258" t="str">
            <v>13.398.017-0</v>
          </cell>
          <cell r="B4258" t="str">
            <v>REGUA DE MACARANDUBA TRAPEZOIDAL C/ 5 X 3CM, FIX. EM CONTRAPISO DE CIM. E AREIA 1:3, EXCL. CONTRAPISO</v>
          </cell>
          <cell r="C4258" t="str">
            <v>M</v>
          </cell>
          <cell r="D4258">
            <v>5.67</v>
          </cell>
        </row>
        <row r="4259">
          <cell r="A4259" t="str">
            <v>13.398.018-0</v>
          </cell>
          <cell r="B4259" t="str">
            <v>BARROTE DE MACARANDUBA DE 3 X 4.1/2", APOIADO EM PILARETES DE ALVEN.DE TIJ.MACICOS,OU OUTROS,DE 20 X 20CM,EXCL.PILARETES</v>
          </cell>
          <cell r="C4259" t="str">
            <v>M</v>
          </cell>
          <cell r="D4259">
            <v>10.64</v>
          </cell>
        </row>
        <row r="4260">
          <cell r="A4260" t="str">
            <v>13.398.020-0</v>
          </cell>
          <cell r="B4260" t="str">
            <v>RODAPE DE CANELA C/SECAO DE 5 X 2CM, PREGADO EM TACOS EMBUTIDOS NA ALVEN.</v>
          </cell>
          <cell r="C4260" t="str">
            <v>M</v>
          </cell>
          <cell r="D4260">
            <v>5.46</v>
          </cell>
        </row>
        <row r="4261">
          <cell r="A4261" t="str">
            <v>13.398.025-0</v>
          </cell>
          <cell r="B4261" t="str">
            <v>RODAPE DE CANELA C/SECAO DE 7 X 2CM, PREGADO EM TACOS EMBUTIDOS NA ALVEN.</v>
          </cell>
          <cell r="C4261" t="str">
            <v>M</v>
          </cell>
          <cell r="D4261">
            <v>5.46</v>
          </cell>
        </row>
        <row r="4262">
          <cell r="A4262" t="str">
            <v>13.398.030-0</v>
          </cell>
          <cell r="B4262" t="str">
            <v>RODAPE DE IPE, DE 10 X 2CM, ACAB. BOLEADO, FIX. EM TACOS EMBUTIDOS NA ALVEN.</v>
          </cell>
          <cell r="C4262" t="str">
            <v>M</v>
          </cell>
          <cell r="D4262">
            <v>7.25</v>
          </cell>
        </row>
        <row r="4263">
          <cell r="A4263" t="str">
            <v>13.398.999-0</v>
          </cell>
          <cell r="B4263" t="str">
            <v>INDICE 13.398PISOS TACOS IPE</v>
          </cell>
          <cell r="C4263">
            <v>0</v>
          </cell>
          <cell r="D4263">
            <v>2298</v>
          </cell>
        </row>
        <row r="4264">
          <cell r="A4264" t="str">
            <v>13.400.500-0</v>
          </cell>
          <cell r="B4264" t="str">
            <v>UNIDADE DE REF. P/REFORMA EM FORRO, SOALHOS, ETC., INCL., RETIRADA DE MAT. EM CASO DE REFORMA</v>
          </cell>
          <cell r="C4264" t="str">
            <v>UR</v>
          </cell>
          <cell r="D4264">
            <v>209.06</v>
          </cell>
        </row>
        <row r="4265">
          <cell r="A4265" t="str">
            <v>13.400.999-0</v>
          </cell>
          <cell r="B4265" t="str">
            <v>INDICE 13.400PISO PARQUET PAULISTA</v>
          </cell>
          <cell r="C4265">
            <v>0</v>
          </cell>
          <cell r="D4265">
            <v>2835</v>
          </cell>
        </row>
        <row r="4266">
          <cell r="A4266" t="str">
            <v>13.410.010-0</v>
          </cell>
          <cell r="B4266" t="str">
            <v>PISO DE PEDRA PORTUGUESA, ASSENT. SOBRE MISTURA DE CIM. E SAIBRO 1:5</v>
          </cell>
          <cell r="C4266" t="str">
            <v>M2</v>
          </cell>
          <cell r="D4266">
            <v>29.4</v>
          </cell>
        </row>
        <row r="4267">
          <cell r="A4267" t="str">
            <v>13.410.011-0</v>
          </cell>
          <cell r="B4267" t="str">
            <v>PISO DE PEDRA PORTUGUESA DESENHADO, 40% PRETA E 60% BRANCA,ASSENT. C/CIM. E SAIBRO 1:5</v>
          </cell>
          <cell r="C4267" t="str">
            <v>M2</v>
          </cell>
          <cell r="D4267">
            <v>32.950000000000003</v>
          </cell>
        </row>
        <row r="4268">
          <cell r="A4268" t="str">
            <v>13.410.012-0</v>
          </cell>
          <cell r="B4268" t="str">
            <v>PEDRA PORTUGUESA C/ 60% DE PEDRA BRANCA</v>
          </cell>
          <cell r="C4268" t="str">
            <v>M2</v>
          </cell>
          <cell r="D4268">
            <v>13.65</v>
          </cell>
        </row>
        <row r="4269">
          <cell r="A4269" t="str">
            <v>13.410.999-0</v>
          </cell>
          <cell r="B4269" t="str">
            <v>INDICE 13.410PISO PEDRA PORTUGUESA</v>
          </cell>
          <cell r="C4269">
            <v>0</v>
          </cell>
          <cell r="D4269">
            <v>1727</v>
          </cell>
        </row>
        <row r="4270">
          <cell r="A4270" t="str">
            <v>13.411.500-0</v>
          </cell>
          <cell r="B4270" t="str">
            <v>RECOMPOSICAO DE PAVIMENT. DE PEDRA PORTUGUESA, ASSENT. C/CIM. E SAIBRO 1:5</v>
          </cell>
          <cell r="C4270" t="str">
            <v>M2</v>
          </cell>
          <cell r="D4270">
            <v>25.25</v>
          </cell>
        </row>
        <row r="4271">
          <cell r="A4271" t="str">
            <v>13.411.999-0</v>
          </cell>
          <cell r="B4271" t="str">
            <v>INDICE 13.411RECOMPOSICAO PAVIM.PEDRA PORTUGUESA</v>
          </cell>
          <cell r="C4271">
            <v>0</v>
          </cell>
          <cell r="D4271">
            <v>2199</v>
          </cell>
        </row>
        <row r="4272">
          <cell r="A4272" t="str">
            <v>13.413.010-0</v>
          </cell>
          <cell r="B4272" t="str">
            <v>PISO DE PLACAS DE ARENITO, SAO TOME, ASSENT. C/ARG. DE CIM.,SAIBRO E AREIA 1:2:2</v>
          </cell>
          <cell r="C4272" t="str">
            <v>M2</v>
          </cell>
          <cell r="D4272">
            <v>49.03</v>
          </cell>
        </row>
        <row r="4273">
          <cell r="A4273" t="str">
            <v>13.413.020-0</v>
          </cell>
          <cell r="B4273" t="str">
            <v>PISO DE PLACAS DE ARDOSIA CINZA C/ 40 X 40CM, ESP. DE 1CM, ASSENT. C/ARG. DE CIM., SAIBRO E AREIA 1:2:2</v>
          </cell>
          <cell r="C4273" t="str">
            <v>M2</v>
          </cell>
          <cell r="D4273">
            <v>24.77</v>
          </cell>
        </row>
        <row r="4274">
          <cell r="A4274" t="str">
            <v>13.413.025-0</v>
          </cell>
          <cell r="B4274" t="str">
            <v>PISO DE PLACAS DE ARDOSIA CINZA C/ 30 X 30CM, ESP. DE 1CM, ASSENT. C/ARG. DE CIM., SAIBRO E AREIA 1:2:2</v>
          </cell>
          <cell r="C4274" t="str">
            <v>M2</v>
          </cell>
          <cell r="D4274">
            <v>24.56</v>
          </cell>
        </row>
        <row r="4275">
          <cell r="A4275" t="str">
            <v>13.413.030-0</v>
          </cell>
          <cell r="B4275" t="str">
            <v>RODAPE DE ARDOSIA C/ALT. DE 10CM, ASSENT. C/ARG. DE CIM., SAIBRO E AREIA 1:2:2, SOBRE CHAPISCO 1:3</v>
          </cell>
          <cell r="C4275" t="str">
            <v>M</v>
          </cell>
          <cell r="D4275">
            <v>6.95</v>
          </cell>
        </row>
        <row r="4276">
          <cell r="A4276" t="str">
            <v>13.413.999-0</v>
          </cell>
          <cell r="B4276" t="str">
            <v>INDICE 13.413PISO PLACA ARENITO</v>
          </cell>
          <cell r="C4276">
            <v>0</v>
          </cell>
          <cell r="D4276">
            <v>2097</v>
          </cell>
        </row>
        <row r="4277">
          <cell r="A4277" t="str">
            <v>13.415.010-0</v>
          </cell>
          <cell r="B4277" t="str">
            <v>PISO DE BORRACHA SINT., SBR, PRETO, DE 50 X 50CM, ESP. DE 0,45CM, SUPERF. PASTILHADA, COLADO EM BASE EXIST.</v>
          </cell>
          <cell r="C4277" t="str">
            <v>M2</v>
          </cell>
          <cell r="D4277">
            <v>33.58</v>
          </cell>
        </row>
        <row r="4278">
          <cell r="A4278" t="str">
            <v>13.415.015-0</v>
          </cell>
          <cell r="B4278" t="str">
            <v>RODAPE DE BORRACHA SINT., SBR, PRETO, C/ 7 X 0,3CM, TEXTURADA SUPERF. LISA, COLADO SOBRE PAREDE EMBOCADA</v>
          </cell>
          <cell r="C4278" t="str">
            <v>M</v>
          </cell>
          <cell r="D4278">
            <v>8.74</v>
          </cell>
        </row>
        <row r="4279">
          <cell r="A4279" t="str">
            <v>13.415.020-0</v>
          </cell>
          <cell r="B4279" t="str">
            <v>DEGRAU DE ESCADA DE BORRACHA SINT., SBR, PRETO, C/ 50 X 32CM, SUPERF. PASTILHADA, COLADO EM BASE EXIST.</v>
          </cell>
          <cell r="C4279" t="str">
            <v>M</v>
          </cell>
          <cell r="D4279">
            <v>36.409999999999997</v>
          </cell>
        </row>
        <row r="4280">
          <cell r="A4280" t="str">
            <v>13.415.500-0</v>
          </cell>
          <cell r="B4280" t="str">
            <v>UNIDADE DE REF. P/PISO DE BORRACHA SINT., SBR, EM PLACAS OUEM LENCOL, COLOC. C/COLA SOBRE BASE EXIST.</v>
          </cell>
          <cell r="C4280" t="str">
            <v>UR</v>
          </cell>
          <cell r="D4280">
            <v>33.58</v>
          </cell>
        </row>
        <row r="4281">
          <cell r="A4281" t="str">
            <v>13.415.999-0</v>
          </cell>
          <cell r="B4281" t="str">
            <v>INDICE 13.415PISO PLURIGOMA</v>
          </cell>
          <cell r="C4281">
            <v>0</v>
          </cell>
          <cell r="D4281">
            <v>1448</v>
          </cell>
        </row>
        <row r="4282">
          <cell r="A4282" t="str">
            <v>13.416.999-0</v>
          </cell>
          <cell r="B4282" t="str">
            <v>INDICE 13.416PISO DE BORRACHA</v>
          </cell>
          <cell r="C4282">
            <v>0</v>
          </cell>
          <cell r="D4282">
            <v>2009</v>
          </cell>
        </row>
        <row r="4283">
          <cell r="A4283" t="str">
            <v>13.420.999-0</v>
          </cell>
          <cell r="B4283" t="str">
            <v>INDICE 13.420PISO VITRIFICADO PISOMALTE</v>
          </cell>
          <cell r="C4283">
            <v>0</v>
          </cell>
          <cell r="D4283">
            <v>1937</v>
          </cell>
        </row>
        <row r="4284">
          <cell r="A4284" t="str">
            <v>13.460.010-0</v>
          </cell>
          <cell r="B4284" t="str">
            <v>PISO ELEVADO C/ 30CM, C/PLACAS DE AGLOMERADO, ESP. DE 30MM,REVESTIM. LAMINADO, SOBRE BASE DE ALUMINIO OU ACO</v>
          </cell>
          <cell r="C4284" t="str">
            <v>M2</v>
          </cell>
          <cell r="D4284">
            <v>99.5</v>
          </cell>
        </row>
        <row r="4285">
          <cell r="A4285" t="str">
            <v>13.460.015-0</v>
          </cell>
          <cell r="B4285" t="str">
            <v>PISO ELEVADO C/ 30CM, C/PLACAS DE AGLOMERADO, ESP. DE 30MM,REVESTIM. LAMINADO, SOBRE BASE DE ALUMINIO OU ACO</v>
          </cell>
          <cell r="C4285" t="str">
            <v>M2</v>
          </cell>
          <cell r="D4285">
            <v>150</v>
          </cell>
        </row>
        <row r="4286">
          <cell r="A4286" t="str">
            <v>13.460.500-0</v>
          </cell>
          <cell r="B4286" t="str">
            <v>UNIDADE DE REF. P/EXEC. DE PISO ELEVADO</v>
          </cell>
          <cell r="C4286" t="str">
            <v>UR</v>
          </cell>
          <cell r="D4286">
            <v>99.5</v>
          </cell>
        </row>
        <row r="4287">
          <cell r="A4287" t="str">
            <v>13.460.999-0</v>
          </cell>
          <cell r="B4287" t="str">
            <v>FAMILIA 13.460</v>
          </cell>
          <cell r="C4287">
            <v>0</v>
          </cell>
          <cell r="D4287">
            <v>1439</v>
          </cell>
        </row>
        <row r="4288">
          <cell r="A4288" t="str">
            <v>13.468.010-0</v>
          </cell>
          <cell r="B4288" t="str">
            <v>CAMADA DE ISOLAMENTO EXECUTADA C/BL. DE CONCR. 10 X 20 X 40CM, CAPEADO C/ARG. DE CIM. E AREIA 1:4</v>
          </cell>
          <cell r="C4288" t="str">
            <v>M2</v>
          </cell>
          <cell r="D4288">
            <v>28.7</v>
          </cell>
        </row>
        <row r="4289">
          <cell r="A4289" t="str">
            <v>13.468.999-0</v>
          </cell>
          <cell r="B4289" t="str">
            <v>INDICE 13.468CAMADA DE ISOLAMENTO</v>
          </cell>
          <cell r="C4289">
            <v>0</v>
          </cell>
          <cell r="D4289">
            <v>1866</v>
          </cell>
        </row>
        <row r="4290">
          <cell r="A4290" t="str">
            <v>13.469.010-0</v>
          </cell>
          <cell r="B4290" t="str">
            <v>CAMADA DE ISOLAMENTO EXECUTADA C/BL. DE CONCR. CELULAR, 10 X40 X 60CM, ASSENT. C/ARG. DE CIM. E SAIBRO 1:8</v>
          </cell>
          <cell r="C4290" t="str">
            <v>M2</v>
          </cell>
          <cell r="D4290">
            <v>31.71</v>
          </cell>
        </row>
        <row r="4291">
          <cell r="A4291" t="str">
            <v>13.469.999-0</v>
          </cell>
          <cell r="B4291" t="str">
            <v>INDICE 13.469CAMADA DE ISOLAMENTO DE CONCRETO CELULAR</v>
          </cell>
          <cell r="C4291">
            <v>0</v>
          </cell>
          <cell r="D4291">
            <v>1800</v>
          </cell>
        </row>
        <row r="4292">
          <cell r="A4292" t="str">
            <v>14.001.001-0</v>
          </cell>
          <cell r="B4292" t="str">
            <v>JANELA DE PVC, DE CORRER, 2 FL. MOVEIS, DE 1,20 X 1,20M</v>
          </cell>
          <cell r="C4292" t="str">
            <v>UN</v>
          </cell>
          <cell r="D4292">
            <v>398.61</v>
          </cell>
        </row>
        <row r="4293">
          <cell r="A4293" t="str">
            <v>14.001.006-0</v>
          </cell>
          <cell r="B4293" t="str">
            <v>JANELA DE PVC, DE CORRER, 4 FL., 2 FIXAS E 2 MOVEIS, DE 2,00X 1,20M</v>
          </cell>
          <cell r="C4293" t="str">
            <v>UN</v>
          </cell>
          <cell r="D4293">
            <v>584.19000000000005</v>
          </cell>
        </row>
        <row r="4294">
          <cell r="A4294" t="str">
            <v>14.001.011-0</v>
          </cell>
          <cell r="B4294" t="str">
            <v>JANELA DE PVC, DE CORRER, 4 FL., 2 FIXAS E 2 MOVEIS, DE 3,20X 2,00M, MAXIM-AR NAS EXTREM.</v>
          </cell>
          <cell r="C4294" t="str">
            <v>UN</v>
          </cell>
          <cell r="D4294">
            <v>1164.79</v>
          </cell>
        </row>
        <row r="4295">
          <cell r="A4295" t="str">
            <v>14.001.016-0</v>
          </cell>
          <cell r="B4295" t="str">
            <v>JANELA DE PVC, DE PROJETAR TIPO MAXIM-AR, C/ 1 FL., DE 0,80X 0,80M</v>
          </cell>
          <cell r="C4295" t="str">
            <v>UN</v>
          </cell>
          <cell r="D4295">
            <v>276.58999999999997</v>
          </cell>
        </row>
        <row r="4296">
          <cell r="A4296" t="str">
            <v>14.001.030-0</v>
          </cell>
          <cell r="B4296" t="str">
            <v>PORTA DE PVC, 1 FL. C/TRAVESSA INTERMED., DE ABRIR, DE 0,80X 2,10M</v>
          </cell>
          <cell r="C4296" t="str">
            <v>UN</v>
          </cell>
          <cell r="D4296">
            <v>597.16999999999996</v>
          </cell>
        </row>
        <row r="4297">
          <cell r="A4297" t="str">
            <v>14.001.035-0</v>
          </cell>
          <cell r="B4297" t="str">
            <v>PORTA DE PVC, 1 FL. C/TRAVESSA INTERMED., DE ABRIR, DE 0,70X 2,10M</v>
          </cell>
          <cell r="C4297" t="str">
            <v>UN</v>
          </cell>
          <cell r="D4297">
            <v>587.16999999999996</v>
          </cell>
        </row>
        <row r="4298">
          <cell r="A4298" t="str">
            <v>14.001.040-0</v>
          </cell>
          <cell r="B4298" t="str">
            <v>PORTA DE PVC, 1 FL. C/TRAVESSA INTERMED., DE ABRIR, DE 0,60X 2,10M</v>
          </cell>
          <cell r="C4298" t="str">
            <v>UN</v>
          </cell>
          <cell r="D4298">
            <v>579.16999999999996</v>
          </cell>
        </row>
        <row r="4299">
          <cell r="A4299" t="str">
            <v>14.001.045-0</v>
          </cell>
          <cell r="B4299" t="str">
            <v>PORTA DE PVC, DE CORRER, 2 FL. MOVEIS C/TRAVESSA INTERMED.,DE 1,60 X 2,10M</v>
          </cell>
          <cell r="C4299" t="str">
            <v>UN</v>
          </cell>
          <cell r="D4299">
            <v>985.74</v>
          </cell>
        </row>
        <row r="4300">
          <cell r="A4300" t="str">
            <v>14.001.050-0</v>
          </cell>
          <cell r="B4300" t="str">
            <v>PORTA DE PVC, DE CORRER, 2 FL. MOVEIS C/TRAVESSA INTERMED.,DE 1,40 X 2,10M</v>
          </cell>
          <cell r="C4300" t="str">
            <v>UN</v>
          </cell>
          <cell r="D4300">
            <v>959.74</v>
          </cell>
        </row>
        <row r="4301">
          <cell r="A4301" t="str">
            <v>14.001.055-0</v>
          </cell>
          <cell r="B4301" t="str">
            <v>PORTA DE PVC, DE CORRER, 4 FL. C/TRAVESSA INTERMED., 2 FIXASE 2 MOVEIS, DE 2,00 X 2,10M</v>
          </cell>
          <cell r="C4301" t="str">
            <v>UN</v>
          </cell>
          <cell r="D4301">
            <v>1234.79</v>
          </cell>
        </row>
        <row r="4302">
          <cell r="A4302" t="str">
            <v>14.001.100-0</v>
          </cell>
          <cell r="B4302" t="str">
            <v>VENEZIANA C/ALETAS DE PVC TRANSLUCIDAS E MONTANTES DE ALUMINIO NATURAL</v>
          </cell>
          <cell r="C4302" t="str">
            <v>M2</v>
          </cell>
          <cell r="D4302">
            <v>75</v>
          </cell>
        </row>
        <row r="4303">
          <cell r="A4303" t="str">
            <v>14.001.105-0</v>
          </cell>
          <cell r="B4303" t="str">
            <v>VENEZIANA C/ALETAS DE FIBERGLASS E MONTANTES DE ALUMINIO NATURAL</v>
          </cell>
          <cell r="C4303" t="str">
            <v>M2</v>
          </cell>
          <cell r="D4303">
            <v>70</v>
          </cell>
        </row>
        <row r="4304">
          <cell r="A4304" t="str">
            <v>14.001.110-0</v>
          </cell>
          <cell r="B4304" t="str">
            <v>VENEZIANA C/ALETAS DE PVC TRANSLUCIDAS E MONTANTES EM CHAPADE ACO GALV.</v>
          </cell>
          <cell r="C4304" t="str">
            <v>M2</v>
          </cell>
          <cell r="D4304">
            <v>65</v>
          </cell>
        </row>
        <row r="4305">
          <cell r="A4305" t="str">
            <v>14.001.115-0</v>
          </cell>
          <cell r="B4305" t="str">
            <v>VENEZIANA C/ALETAS DE FIBERGLASS E MONTANTES EM CHAPA DE ACOGALV.</v>
          </cell>
          <cell r="C4305" t="str">
            <v>M2</v>
          </cell>
          <cell r="D4305">
            <v>55</v>
          </cell>
        </row>
        <row r="4306">
          <cell r="A4306" t="str">
            <v>14.001.120-0</v>
          </cell>
          <cell r="B4306" t="str">
            <v>VENEZIANA C/ALETAS DE PVC TRANSLUCIDAS E MONTANTES EM ACO PRE-PINTADO</v>
          </cell>
          <cell r="C4306" t="str">
            <v>M2</v>
          </cell>
          <cell r="D4306">
            <v>74.2</v>
          </cell>
        </row>
        <row r="4307">
          <cell r="A4307" t="str">
            <v>14.001.125-0</v>
          </cell>
          <cell r="B4307" t="str">
            <v>VENEZIANA C/ALETAS DE FIBERGLASS E MONTANTES EM ACO PRE-PINTADO</v>
          </cell>
          <cell r="C4307" t="str">
            <v>M2</v>
          </cell>
          <cell r="D4307">
            <v>66.2</v>
          </cell>
        </row>
        <row r="4308">
          <cell r="A4308" t="str">
            <v>14.001.130-0</v>
          </cell>
          <cell r="B4308" t="str">
            <v>VENEZIANA EXT. DE ENROLAR, C/ESTEIRAS EM PVC RIGIDO E PERFISEM FºGALV.</v>
          </cell>
          <cell r="C4308" t="str">
            <v>M2</v>
          </cell>
          <cell r="D4308">
            <v>135</v>
          </cell>
        </row>
        <row r="4309">
          <cell r="A4309" t="str">
            <v>14.001.999-0</v>
          </cell>
          <cell r="B4309" t="str">
            <v>FAMILIA 14.001</v>
          </cell>
          <cell r="C4309">
            <v>0</v>
          </cell>
          <cell r="D4309">
            <v>1386</v>
          </cell>
        </row>
        <row r="4310">
          <cell r="A4310" t="str">
            <v>14.002.010-0</v>
          </cell>
          <cell r="B4310" t="str">
            <v>PORTA DE FERRO ATE 1,00M DE LARG. EM BARRAS DE 1.1/4" X 5/16", UTILIZ. DOBRADICAS TIPO GONZO</v>
          </cell>
          <cell r="C4310" t="str">
            <v>M2</v>
          </cell>
          <cell r="D4310">
            <v>332.69</v>
          </cell>
        </row>
        <row r="4311">
          <cell r="A4311" t="str">
            <v>14.002.012-0</v>
          </cell>
          <cell r="B4311" t="str">
            <v>PORTA DE FERRO ATE 1,00M DE LARG.EM BARRAS DE 1.1/4" X 5/16", C/DOBRADICA 3" X 4" DE FºGALV.C/PINO,BOLAS E ANEL DE LATAO</v>
          </cell>
          <cell r="C4311" t="str">
            <v>M2</v>
          </cell>
          <cell r="D4311">
            <v>358.3</v>
          </cell>
        </row>
        <row r="4312">
          <cell r="A4312" t="str">
            <v>14.002.013-0</v>
          </cell>
          <cell r="B4312" t="str">
            <v>PORTA DE FERRO EM BARRAS HORIZ. DE 1.1/4" X 1/4" A CADA 10CM, REVEST. C/CHAPA DE FºGALV. 16</v>
          </cell>
          <cell r="C4312" t="str">
            <v>M2</v>
          </cell>
          <cell r="D4312">
            <v>360.39</v>
          </cell>
        </row>
        <row r="4313">
          <cell r="A4313" t="str">
            <v>14.002.014-0</v>
          </cell>
          <cell r="B4313" t="str">
            <v>PORTA DE FERRO EM BARRAS HORIZ. DE 1.1/4" X 1/4" A CADA 10CM, REVEST. C/CHAPA DE FºGALV. 16, C/ 60CM DE ALT.</v>
          </cell>
          <cell r="C4313" t="str">
            <v>M2</v>
          </cell>
          <cell r="D4313">
            <v>317.83999999999997</v>
          </cell>
        </row>
        <row r="4314">
          <cell r="A4314" t="str">
            <v>14.002.016-0</v>
          </cell>
          <cell r="B4314" t="str">
            <v>PORTAO DE FERRO, C/ 1 OU 2 FL., C/ALT. DE 1,00 A 1,50M; LARG. DE 1,00 A 3,00M; FORMADO P/BARRAS VERT.</v>
          </cell>
          <cell r="C4314" t="str">
            <v>M2</v>
          </cell>
          <cell r="D4314">
            <v>295.95999999999998</v>
          </cell>
        </row>
        <row r="4315">
          <cell r="A4315" t="str">
            <v>14.002.020-0</v>
          </cell>
          <cell r="B4315" t="str">
            <v>PORTA DE ENROLAR, CHAPA RAIADA 24, COMPLETA, C/GUIAS, EIXOSE MOLAS, C/FECHADURA E CADEADO DE PISO</v>
          </cell>
          <cell r="C4315" t="str">
            <v>M2</v>
          </cell>
          <cell r="D4315">
            <v>101.04</v>
          </cell>
        </row>
        <row r="4316">
          <cell r="A4316" t="str">
            <v>14.002.025-0</v>
          </cell>
          <cell r="B4316" t="str">
            <v>PORTA DE ENROLAR, EM PERFIS DE ACO EM "U", 20 X 20MM, FORMANDO RETANGULOS VAZADOS</v>
          </cell>
          <cell r="C4316" t="str">
            <v>M2</v>
          </cell>
          <cell r="D4316">
            <v>149.21</v>
          </cell>
        </row>
        <row r="4317">
          <cell r="A4317" t="str">
            <v>14.002.030-0</v>
          </cell>
          <cell r="B4317" t="str">
            <v>PORTAO DE CHAPA DE FºGALV. 16, C/ 2,50 A 3,00M DE ALT. E AREA TOTAL DE 6,00 A 9,00M2, EM 2 FL.</v>
          </cell>
          <cell r="C4317" t="str">
            <v>M2</v>
          </cell>
          <cell r="D4317">
            <v>453.48</v>
          </cell>
        </row>
        <row r="4318">
          <cell r="A4318" t="str">
            <v>14.002.032-0</v>
          </cell>
          <cell r="B4318" t="str">
            <v>PORTAO DE FERRO, DE 1 OU 2 FL., EM BARRAS VERT. DE 2" X 3/8", ESPACADAS DE 10CM</v>
          </cell>
          <cell r="C4318" t="str">
            <v>M2</v>
          </cell>
          <cell r="D4318">
            <v>551.01</v>
          </cell>
        </row>
        <row r="4319">
          <cell r="A4319" t="str">
            <v>14.002.034-0</v>
          </cell>
          <cell r="B4319" t="str">
            <v>PORTAO DE FERRO, DE 2 FL., SENDO 1 FIXA MED. 1,50 X 2,00M, EM BARRAS DE 2" X 3/8" ESPACADAS DE 10CM</v>
          </cell>
          <cell r="C4319" t="str">
            <v>M2</v>
          </cell>
          <cell r="D4319">
            <v>558.25</v>
          </cell>
        </row>
        <row r="4320">
          <cell r="A4320" t="str">
            <v>14.002.041-0</v>
          </cell>
          <cell r="B4320" t="str">
            <v>PORTA DE CELA, EM BARRAS VERT. DE 1" ESPACADAS DE 10CM</v>
          </cell>
          <cell r="C4320" t="str">
            <v>M2</v>
          </cell>
          <cell r="D4320">
            <v>658.13</v>
          </cell>
        </row>
        <row r="4321">
          <cell r="A4321" t="str">
            <v>14.002.046-0</v>
          </cell>
          <cell r="B4321" t="str">
            <v>PORTA DE FERRO, P/SUBESTACAO TRANSFORMADORA C/ 1 OU 2 FL.</v>
          </cell>
          <cell r="C4321" t="str">
            <v>M2</v>
          </cell>
          <cell r="D4321">
            <v>309.5</v>
          </cell>
        </row>
        <row r="4322">
          <cell r="A4322" t="str">
            <v>14.002.048-0</v>
          </cell>
          <cell r="B4322" t="str">
            <v>PORTAO DE FERRO, DE 1,00 X 2,10M; EM BARRAS DE 1/2", ESPACADA DE 10CM, FAIXA HORIZ. EM CHAPA DE FERRO DE 1/8" DE ESP.</v>
          </cell>
          <cell r="C4322" t="str">
            <v>M2</v>
          </cell>
          <cell r="D4322">
            <v>331.84</v>
          </cell>
        </row>
        <row r="4323">
          <cell r="A4323" t="str">
            <v>14.002.049-0</v>
          </cell>
          <cell r="B4323" t="str">
            <v>PORTAO EM TUBOS DE FºGALV. DE 1" E 1.1/2", C/ 2 FL., DE ABRIR, FECHAM. C/TELA DE ARAME GALV. Nº12, MALHA DE 2"</v>
          </cell>
          <cell r="C4323" t="str">
            <v>M2</v>
          </cell>
          <cell r="D4323">
            <v>340.34</v>
          </cell>
        </row>
        <row r="4324">
          <cell r="A4324" t="str">
            <v>14.002.050-0</v>
          </cell>
          <cell r="B4324" t="str">
            <v>PORTA DE CHAPA DE FºGALV. Nº18 EM ESTRUT. DE TUBOS DE FºGALV. DE 2,50 A 3,00M DE ALT. E AREA DE 6,00 A 9,00M2, EM 2 FL.</v>
          </cell>
          <cell r="C4324" t="str">
            <v>M2</v>
          </cell>
          <cell r="D4324">
            <v>455.81</v>
          </cell>
        </row>
        <row r="4325">
          <cell r="A4325" t="str">
            <v>14.002.051-0</v>
          </cell>
          <cell r="B4325" t="str">
            <v>PORTAO EM ESTRUT. DE TUBOS DE FºGALV. DE 1" E 1.1/2", C/ 2 FL. DE ABRIR, FECHAM. EM CHAPA DE FºGALV. Nº16</v>
          </cell>
          <cell r="C4325" t="str">
            <v>M2</v>
          </cell>
          <cell r="D4325">
            <v>436.37</v>
          </cell>
        </row>
        <row r="4326">
          <cell r="A4326" t="str">
            <v>14.002.055-0</v>
          </cell>
          <cell r="B4326" t="str">
            <v>PORTA CORTA FOGO DE 0,90 X 2,10M; 4,5CM DE ESP., REVEST. DECHAPA DE ACO</v>
          </cell>
          <cell r="C4326" t="str">
            <v>UN</v>
          </cell>
          <cell r="D4326">
            <v>248.32</v>
          </cell>
        </row>
        <row r="4327">
          <cell r="A4327" t="str">
            <v>14.002.075-0</v>
          </cell>
          <cell r="B4327" t="str">
            <v>BASCULANTE DE FERRO, DE 0,50 X 0,30M; EM CANTON. DE 3/4" X 1/8", C/ 1 BASCULA EM CANTON. DE 5/8" X 1/8"</v>
          </cell>
          <cell r="C4327" t="str">
            <v>UN</v>
          </cell>
          <cell r="D4327">
            <v>125.74</v>
          </cell>
        </row>
        <row r="4328">
          <cell r="A4328" t="str">
            <v>14.002.080-0</v>
          </cell>
          <cell r="B4328" t="str">
            <v>BASCULANTE DE FERRO, DE 0,50 X 0,50M; EM CANTON. DE 3/4" X 1/8", C/ 1 BASCULA EM CANTON. DE 5/8" X 1/8"</v>
          </cell>
          <cell r="C4328" t="str">
            <v>UN</v>
          </cell>
          <cell r="D4328">
            <v>140.04</v>
          </cell>
        </row>
        <row r="4329">
          <cell r="A4329" t="str">
            <v>14.002.086-0</v>
          </cell>
          <cell r="B4329" t="str">
            <v>BASCULANTE DE FERRO, EM CAIXILHO DE CANTON. DE 7/8" OU 3/4",P/AREA MAIOR QUE 0,50M2 E MENOR QUE 3,75M2</v>
          </cell>
          <cell r="C4329" t="str">
            <v>M2</v>
          </cell>
          <cell r="D4329">
            <v>139.06</v>
          </cell>
        </row>
        <row r="4330">
          <cell r="A4330" t="str">
            <v>14.002.090-0</v>
          </cell>
          <cell r="B4330" t="str">
            <v>JANELA C/ 4 MOD. DE BASCUL. DE FERRO DISPOSTO HORIZONTALMENTE, EM ESTRUT. DE MAD., FIX. EM QUADROS DE IPE C/ 5 X 10CM</v>
          </cell>
          <cell r="C4330" t="str">
            <v>M2</v>
          </cell>
          <cell r="D4330">
            <v>330.81</v>
          </cell>
        </row>
        <row r="4331">
          <cell r="A4331" t="str">
            <v>14.002.131-0</v>
          </cell>
          <cell r="B4331" t="str">
            <v>GRADE PANTOGRAFICA DE FERRO, P/JANELA OU PORTA, EM PERFIS "U", DE 3/4", C/ALT. ATE 2,20M</v>
          </cell>
          <cell r="C4331" t="str">
            <v>M2</v>
          </cell>
          <cell r="D4331">
            <v>252.65</v>
          </cell>
        </row>
        <row r="4332">
          <cell r="A4332" t="str">
            <v>14.002.133-0</v>
          </cell>
          <cell r="B4332" t="str">
            <v>GRADE DE FERRO, FORMADA P/BARRAS VERT. DE 1.1/2" X 3/8" E HORIZ. DE 2" X 3/8"</v>
          </cell>
          <cell r="C4332" t="str">
            <v>M2</v>
          </cell>
          <cell r="D4332">
            <v>315.27</v>
          </cell>
        </row>
        <row r="4333">
          <cell r="A4333" t="str">
            <v>14.002.134-0</v>
          </cell>
          <cell r="B4333" t="str">
            <v>GRADE DE FERRO ARTICULADA P/PROT. DE ESCADA, EXEC. EM VERGALHOES DE 3/8" E CONTORNO EM CANTON. DE 1", PADRAO CEHAB</v>
          </cell>
          <cell r="C4333" t="str">
            <v>M2</v>
          </cell>
          <cell r="D4333">
            <v>317.04000000000002</v>
          </cell>
        </row>
        <row r="4334">
          <cell r="A4334" t="str">
            <v>14.002.136-0</v>
          </cell>
          <cell r="B4334" t="str">
            <v>GRADE DE FERRO P/PROT. DE JANELA OU APARELHO DE AR CONDICIONADO, FORMADA P/BARRAS QUADRADAS DE 3/8"</v>
          </cell>
          <cell r="C4334" t="str">
            <v>M2</v>
          </cell>
          <cell r="D4334">
            <v>164.69</v>
          </cell>
        </row>
        <row r="4335">
          <cell r="A4335" t="str">
            <v>14.002.137-0</v>
          </cell>
          <cell r="B4335" t="str">
            <v>TELA P/PROT. DE JANELA, DE ARAME GALV. Nº12, C/MALHA DE 1",FIX. EM GRADE DE FERRO SECAO 3/4" X 1/8"</v>
          </cell>
          <cell r="C4335" t="str">
            <v>M2</v>
          </cell>
          <cell r="D4335">
            <v>182.47</v>
          </cell>
        </row>
        <row r="4336">
          <cell r="A4336" t="str">
            <v>14.002.145-0</v>
          </cell>
          <cell r="B4336" t="str">
            <v>GUARDA-CORPO DE FERRO EM LANCES DE 3,00 A 4,00M E 1,00M DE ALT., C/ 2 TRAVESSAS HORIZ. EM BARRAS DE 1.1/4" X 3/8"</v>
          </cell>
          <cell r="C4336" t="str">
            <v>M</v>
          </cell>
          <cell r="D4336">
            <v>201.43</v>
          </cell>
        </row>
        <row r="4337">
          <cell r="A4337" t="str">
            <v>14.002.150-0</v>
          </cell>
          <cell r="B4337" t="str">
            <v>GUARDA-CORPO DE FERRO EM LANCES DE 3,00 A 4,00M E 1,00M DE ALT., C/ 21 BARRAS VERT. DE 1/2" X 1/2"</v>
          </cell>
          <cell r="C4337" t="str">
            <v>M</v>
          </cell>
          <cell r="D4337">
            <v>284.26</v>
          </cell>
        </row>
        <row r="4338">
          <cell r="A4338" t="str">
            <v>14.002.155-0</v>
          </cell>
          <cell r="B4338" t="str">
            <v>GRADIL DE FERRO, ALT. DE 1,20M; EM BARRAS VERT. QUADRADAS DE5/8" E ESPACADAS DE 12,5CM; MONTANTES A CADA 1,50M</v>
          </cell>
          <cell r="C4338" t="str">
            <v>M</v>
          </cell>
          <cell r="D4338">
            <v>295.20999999999998</v>
          </cell>
        </row>
        <row r="4339">
          <cell r="A4339" t="str">
            <v>14.002.156-0</v>
          </cell>
          <cell r="B4339" t="str">
            <v>GRADE DE FECHAM., ALT. DE 1,50M; EXEC. C/TELA DE CHAPA DE FERRO EXPANDIDA DE 1,50 X 1,93M C/ESP. DE 3/16"</v>
          </cell>
          <cell r="C4339" t="str">
            <v>M</v>
          </cell>
          <cell r="D4339">
            <v>95.35</v>
          </cell>
        </row>
        <row r="4340">
          <cell r="A4340" t="str">
            <v>14.002.157-0</v>
          </cell>
          <cell r="B4340" t="str">
            <v>CORRIMAO DE TUBO DE FºGALV. DE 1.1/4", PRESO P/CHUMBADORES ACADA METRO</v>
          </cell>
          <cell r="C4340" t="str">
            <v>M</v>
          </cell>
          <cell r="D4340">
            <v>33.880000000000003</v>
          </cell>
        </row>
        <row r="4341">
          <cell r="A4341" t="str">
            <v>14.002.161-0</v>
          </cell>
          <cell r="B4341" t="str">
            <v>GRADE P/PRISAO EM BARRAS VERT. DE 1", ESPACADAS A CADA 10CME HORIZ. DE 1.3/4" X 1/2", A CADA 50CM</v>
          </cell>
          <cell r="C4341" t="str">
            <v>M2</v>
          </cell>
          <cell r="D4341">
            <v>468.95</v>
          </cell>
        </row>
        <row r="4342">
          <cell r="A4342" t="str">
            <v>14.002.162-0</v>
          </cell>
          <cell r="B4342" t="str">
            <v>PROTECAO DE SUBESTACAO ELETR. C/GRADE OU ALAMBRADO EM TELA DE ARAME GALV. Nº12, FIX. EM MONTANTE DE TUBOS GALV. DE 2"</v>
          </cell>
          <cell r="C4342" t="str">
            <v>M2</v>
          </cell>
          <cell r="D4342">
            <v>271.64</v>
          </cell>
        </row>
        <row r="4343">
          <cell r="A4343" t="str">
            <v>14.002.165-0</v>
          </cell>
          <cell r="B4343" t="str">
            <v>ESCADA DE MARINHEIRO, C/LARG. DE 0,40CM; EXEC. EM BARRA DE 1.1/2" X 1/4", DEGRAUS EM FERRO REDONDO DE 5/8"</v>
          </cell>
          <cell r="C4343" t="str">
            <v>M</v>
          </cell>
          <cell r="D4343">
            <v>112.92</v>
          </cell>
        </row>
        <row r="4344">
          <cell r="A4344" t="str">
            <v>14.002.171-0</v>
          </cell>
          <cell r="B4344" t="str">
            <v>PORTINHOLA P/ALCAPAO, CISTERNA OU CX. D'AGUA ELEVADA, EM CHAPA DE FºGALV. Nº16, MED. 0,80 X 0,80M</v>
          </cell>
          <cell r="C4344" t="str">
            <v>M2</v>
          </cell>
          <cell r="D4344">
            <v>167.63</v>
          </cell>
        </row>
        <row r="4345">
          <cell r="A4345" t="str">
            <v>14.002.185-0</v>
          </cell>
          <cell r="B4345" t="str">
            <v>PORTINHOLA DE CHAPA DE FºGALV. Nº16, MED. 0,60 X 0,40M; C/GUARNICAO DE CANTON. DE 3/4" X 1/8"</v>
          </cell>
          <cell r="C4345" t="str">
            <v>M2</v>
          </cell>
          <cell r="D4345">
            <v>494.48</v>
          </cell>
        </row>
        <row r="4346">
          <cell r="A4346" t="str">
            <v>14.002.300-0</v>
          </cell>
          <cell r="B4346" t="str">
            <v>SUPORTE P/APARELHO DE AR CONDICIONADO DE 1 A 2HP, EM CANTON.DE FERRO DE 1.1/4" X 1/8"</v>
          </cell>
          <cell r="C4346" t="str">
            <v>UN</v>
          </cell>
          <cell r="D4346">
            <v>131.88</v>
          </cell>
        </row>
        <row r="4347">
          <cell r="A4347" t="str">
            <v>14.002.310-0</v>
          </cell>
          <cell r="B4347" t="str">
            <v>ESQUADRIA MET., EM CHAPA DE ACO C/ADICAO DE COBRE, TIPO JAN.DE CORRER, MED. 2,00 X 1,20M; 4 FL. C/DIVISOES HORIZ.</v>
          </cell>
          <cell r="C4347" t="str">
            <v>UN</v>
          </cell>
          <cell r="D4347">
            <v>214.77</v>
          </cell>
        </row>
        <row r="4348">
          <cell r="A4348" t="str">
            <v>14.002.312-0</v>
          </cell>
          <cell r="B4348" t="str">
            <v>ESQUADRIA MET., EM CHAPA DE ACO C/ADICAO DE COBRE, TIPO JAN.DE CORRER, MED. 1,50 X 1,20M; 4 FL. C/DIVISOES HORIZ.</v>
          </cell>
          <cell r="C4348" t="str">
            <v>UN</v>
          </cell>
          <cell r="D4348">
            <v>181.1</v>
          </cell>
        </row>
        <row r="4349">
          <cell r="A4349" t="str">
            <v>14.002.313-0</v>
          </cell>
          <cell r="B4349" t="str">
            <v>ESQUADRIA MET., EM CHAPA DE ACO C/ADICAO DE COBRE, TIPO JAN.DE CORRER, MED. 1,20 X 1,00M; 4 FL. C/DIVISOES HORIZ.</v>
          </cell>
          <cell r="C4349" t="str">
            <v>UN</v>
          </cell>
          <cell r="D4349">
            <v>149.87</v>
          </cell>
        </row>
        <row r="4350">
          <cell r="A4350" t="str">
            <v>14.002.325-0</v>
          </cell>
          <cell r="B4350" t="str">
            <v>ESQUADRIA MET., EM CHAPA DE ACO C/ADICAO DE COBRE, TIPO JAN.DE CORRER, MED. 2,00 X 1,20M; 4 FL. C/DIVISOES HORIZ.</v>
          </cell>
          <cell r="C4350" t="str">
            <v>UN</v>
          </cell>
          <cell r="D4350">
            <v>195.73</v>
          </cell>
        </row>
        <row r="4351">
          <cell r="A4351" t="str">
            <v>14.002.330-0</v>
          </cell>
          <cell r="B4351" t="str">
            <v>ESQUADRIA MET., EM CHAPA DE ACO C/ADICAO DE COBRE, TIPO JAN.DE CORRER, MED. 1,50 X 1,20M; 4 FL. C/DIVISOES HORIZ.</v>
          </cell>
          <cell r="C4351" t="str">
            <v>UN</v>
          </cell>
          <cell r="D4351">
            <v>166.67</v>
          </cell>
        </row>
        <row r="4352">
          <cell r="A4352" t="str">
            <v>14.002.335-0</v>
          </cell>
          <cell r="B4352" t="str">
            <v>ESQUADRIA MET., EM CHAPA DE ACO C/ADICAO DE COBRE, TIPO JAN.DE CORRER, MED. 1,20 X 1,20M; 4 FL. C/DIVISOES HORIZ.</v>
          </cell>
          <cell r="C4352" t="str">
            <v>UN</v>
          </cell>
          <cell r="D4352">
            <v>150.88</v>
          </cell>
        </row>
        <row r="4353">
          <cell r="A4353" t="str">
            <v>14.002.340-0</v>
          </cell>
          <cell r="B4353" t="str">
            <v>ESQUADRIA MET., EM CHAPA DE ACO C/ADICAO DE COBRE, TIPO JAN.BASCUL., MED. 1,00 X 1,00M; FORMADA P/CAIXILHOS FIXOS</v>
          </cell>
          <cell r="C4353" t="str">
            <v>UN</v>
          </cell>
          <cell r="D4353">
            <v>91.73</v>
          </cell>
        </row>
        <row r="4354">
          <cell r="A4354" t="str">
            <v>14.002.345-0</v>
          </cell>
          <cell r="B4354" t="str">
            <v>ESQUADRIA MET., EM CHAPA DE ACO C/ADICAO DE COBRE, TIPO JAN.BASCUL., MED. 1,50 X 1,20M; FORMADA P/CAIXILHOS FIXOS</v>
          </cell>
          <cell r="C4354" t="str">
            <v>UN</v>
          </cell>
          <cell r="D4354">
            <v>145.5</v>
          </cell>
        </row>
        <row r="4355">
          <cell r="A4355" t="str">
            <v>14.002.350-0</v>
          </cell>
          <cell r="B4355" t="str">
            <v>ESQUADRIA MET., EM CHAPA DE ACO C/ADICAO DE COBRE, TIPO JAN.BASCUL., MED. 0,80 X 0,80M; 4 FL., 2 OU 3 ARTICULADAS</v>
          </cell>
          <cell r="C4355" t="str">
            <v>UN</v>
          </cell>
          <cell r="D4355">
            <v>68.3</v>
          </cell>
        </row>
        <row r="4356">
          <cell r="A4356" t="str">
            <v>14.002.355-0</v>
          </cell>
          <cell r="B4356" t="str">
            <v>ESQUADRIA MET., EM CHAPA DE ACO C/ADICAO DE COBRE, TIPO JAN.BASCUL., MED. 0,60 X 0,80M; 4 FL., 2 OU 3 ARTICULADAS</v>
          </cell>
          <cell r="C4356" t="str">
            <v>UN</v>
          </cell>
          <cell r="D4356">
            <v>57.24</v>
          </cell>
        </row>
        <row r="4357">
          <cell r="A4357" t="str">
            <v>14.002.360-0</v>
          </cell>
          <cell r="B4357" t="str">
            <v>ESQUADRIA MET., EM CHAPA DE ACO C/ADICAO DE COBRE, TIPO JAN.BASCUL., MED. 0,60 X 0,60M; 4FL., 2 OU 3 ARTICULADAS</v>
          </cell>
          <cell r="C4357" t="str">
            <v>UN</v>
          </cell>
          <cell r="D4357">
            <v>46.61</v>
          </cell>
        </row>
        <row r="4358">
          <cell r="A4358" t="str">
            <v>14.002.370-0</v>
          </cell>
          <cell r="B4358" t="str">
            <v>ESQUADRIA MET., EM CHAPA DE ACO C/ADICAO DE COBRE, TIPO PORTA DE ABRIR, MED. 0,80 X 2,10M; C/ 1 FL. CHAPEADA</v>
          </cell>
          <cell r="C4358" t="str">
            <v>UN</v>
          </cell>
          <cell r="D4358">
            <v>211.04</v>
          </cell>
        </row>
        <row r="4359">
          <cell r="A4359" t="str">
            <v>14.002.500-0</v>
          </cell>
          <cell r="B4359" t="str">
            <v>UNIDADE DE REF. P/ FORN. E/OU REPARO EM PECAS DE SERRALHERIA</v>
          </cell>
          <cell r="C4359" t="str">
            <v>UR</v>
          </cell>
          <cell r="D4359">
            <v>162.06</v>
          </cell>
        </row>
        <row r="4360">
          <cell r="A4360" t="str">
            <v>14.002.505-0</v>
          </cell>
          <cell r="B4360" t="str">
            <v>UNIDADE DE REF. P/REPARO DE PORTAS DE FERRO</v>
          </cell>
          <cell r="C4360" t="str">
            <v>UR</v>
          </cell>
          <cell r="D4360">
            <v>166</v>
          </cell>
        </row>
        <row r="4361">
          <cell r="A4361" t="str">
            <v>14.002.510-0</v>
          </cell>
          <cell r="B4361" t="str">
            <v>UNIDADE DE REF. P/REPARO DE PORTOES DE FERRO</v>
          </cell>
          <cell r="C4361" t="str">
            <v>UR</v>
          </cell>
          <cell r="D4361">
            <v>162.06</v>
          </cell>
        </row>
        <row r="4362">
          <cell r="A4362" t="str">
            <v>14.002.515-0</v>
          </cell>
          <cell r="B4362" t="str">
            <v>UNIDADE DE REF. P/REPARO DE GRADES OU PORTAS DE CELA</v>
          </cell>
          <cell r="C4362" t="str">
            <v>UR</v>
          </cell>
          <cell r="D4362">
            <v>167.28</v>
          </cell>
        </row>
        <row r="4363">
          <cell r="A4363" t="str">
            <v>14.002.520-0</v>
          </cell>
          <cell r="B4363" t="str">
            <v>UNIDADE DE REF. P/REPARO DE JANELAS DE FERRO DE CORRER</v>
          </cell>
          <cell r="C4363" t="str">
            <v>UR</v>
          </cell>
          <cell r="D4363">
            <v>228.82</v>
          </cell>
        </row>
        <row r="4364">
          <cell r="A4364" t="str">
            <v>14.002.525-0</v>
          </cell>
          <cell r="B4364" t="str">
            <v>UNIDADE DE REF. P/REPARO DE BASCULANTES DE FERRO</v>
          </cell>
          <cell r="C4364" t="str">
            <v>UR</v>
          </cell>
          <cell r="D4364">
            <v>172.69</v>
          </cell>
        </row>
        <row r="4365">
          <cell r="A4365" t="str">
            <v>14.002.530-0</v>
          </cell>
          <cell r="B4365" t="str">
            <v>UNIDADE DE REF. P/REPARO DE GRADES DE FERRO C/ OU S/TELA</v>
          </cell>
          <cell r="C4365" t="str">
            <v>UR</v>
          </cell>
          <cell r="D4365">
            <v>155.58000000000001</v>
          </cell>
        </row>
        <row r="4366">
          <cell r="A4366" t="str">
            <v>14.002.535-0</v>
          </cell>
          <cell r="B4366" t="str">
            <v>UNIDADE DE REF. P/REPARO DE GRADIL OU GUARDA-CORPO DE FERRO</v>
          </cell>
          <cell r="C4366" t="str">
            <v>UR</v>
          </cell>
          <cell r="D4366">
            <v>148.79</v>
          </cell>
        </row>
        <row r="4367">
          <cell r="A4367" t="str">
            <v>14.002.999-0</v>
          </cell>
          <cell r="B4367" t="str">
            <v>FAMILIA 14.002ESQUADRIAS DE FERRO</v>
          </cell>
          <cell r="C4367">
            <v>0</v>
          </cell>
          <cell r="D4367">
            <v>2077</v>
          </cell>
        </row>
        <row r="4368">
          <cell r="A4368" t="str">
            <v>14.003.016-0</v>
          </cell>
          <cell r="B4368" t="str">
            <v>JANELA DE ALUMINIO ANODIZADO DE CORRER, MED. 1,50 X 1,50M; 2FL. DE CORRER E BANDEIRA</v>
          </cell>
          <cell r="C4368" t="str">
            <v>M2</v>
          </cell>
          <cell r="D4368">
            <v>269.10000000000002</v>
          </cell>
        </row>
        <row r="4369">
          <cell r="A4369" t="str">
            <v>14.003.020-0</v>
          </cell>
          <cell r="B4369" t="str">
            <v>JANELA DE ALUMINIO ANODIZADO DE CORRER, MED. 2,50 X 1,50M; 2FL. FIXAS E 2 DE CORRER</v>
          </cell>
          <cell r="C4369" t="str">
            <v>M2</v>
          </cell>
          <cell r="D4369">
            <v>238.79</v>
          </cell>
        </row>
        <row r="4370">
          <cell r="A4370" t="str">
            <v>14.003.025-0</v>
          </cell>
          <cell r="B4370" t="str">
            <v>JANELA DE ALUMINIO ANODIZADO DE CORRER, MED. 1,50 X 1,20M; C/ 2 FL. DE CORRER</v>
          </cell>
          <cell r="C4370" t="str">
            <v>M2</v>
          </cell>
          <cell r="D4370">
            <v>191.63</v>
          </cell>
        </row>
        <row r="4371">
          <cell r="A4371" t="str">
            <v>14.003.031-0</v>
          </cell>
          <cell r="B4371" t="str">
            <v>JANELA DE ALUMINIO ANODIZADO DE CORRER, MED. 2,00 X 1,20M; C/ 2 FL. FIXAS E 2 DE CORRER</v>
          </cell>
          <cell r="C4371" t="str">
            <v>M2</v>
          </cell>
          <cell r="D4371">
            <v>218.45</v>
          </cell>
        </row>
        <row r="4372">
          <cell r="A4372" t="str">
            <v>14.003.035-0</v>
          </cell>
          <cell r="B4372" t="str">
            <v>JANELA DE ALUMINIO ANODIZADO, TIPO MAXIM-AR, MED. 0,60 X 0,60M, C/ 1 PAINEL DESLIZANTE PROJETANTE</v>
          </cell>
          <cell r="C4372" t="str">
            <v>M2</v>
          </cell>
          <cell r="D4372">
            <v>395.04</v>
          </cell>
        </row>
        <row r="4373">
          <cell r="A4373" t="str">
            <v>14.003.046-0</v>
          </cell>
          <cell r="B4373" t="str">
            <v>JANELA DE ALUMINIO ANODIZADO, TIPO MAXIM-AR, MED. 0,60 X 0,90M, C/ 1 PAINEL DESLIZANTE PROJETANTE</v>
          </cell>
          <cell r="C4373" t="str">
            <v>M2</v>
          </cell>
          <cell r="D4373">
            <v>314.45999999999998</v>
          </cell>
        </row>
        <row r="4374">
          <cell r="A4374" t="str">
            <v>14.003.050-0</v>
          </cell>
          <cell r="B4374" t="str">
            <v>JANELA DE ALUMINIO ANODIZADO, TIPO PROJETANTE, MED. 0,60 X 0,60M, C/ 1 PAINEL PROJETANTE</v>
          </cell>
          <cell r="C4374" t="str">
            <v>M2</v>
          </cell>
          <cell r="D4374">
            <v>361.18</v>
          </cell>
        </row>
        <row r="4375">
          <cell r="A4375" t="str">
            <v>14.003.055-0</v>
          </cell>
          <cell r="B4375" t="str">
            <v>JANELA DE ALUMINIO ANODIZADO, TIPO PROJETANTE, MED. 0,60 X 0,90M, C/ 1 PAINEL PROJETANTE</v>
          </cell>
          <cell r="C4375" t="str">
            <v>M2</v>
          </cell>
          <cell r="D4375">
            <v>313.60000000000002</v>
          </cell>
        </row>
        <row r="4376">
          <cell r="A4376" t="str">
            <v>14.003.061-0</v>
          </cell>
          <cell r="B4376" t="str">
            <v>JANELA DE ALUMINIO ANODIZADO, TIPO PIVOTANTE, MED. 0,60 X 0,60M, C/PAINEL PIVOTANTE VERT.</v>
          </cell>
          <cell r="C4376" t="str">
            <v>M2</v>
          </cell>
          <cell r="D4376">
            <v>359.78</v>
          </cell>
        </row>
        <row r="4377">
          <cell r="A4377" t="str">
            <v>14.003.065-0</v>
          </cell>
          <cell r="B4377" t="str">
            <v>JANELA DE ALUMINIO ANODIZADO, TIPO PIVOTANTE, MED. 0,60 X 0,90M, C/PAINEL PIVOTANTE VERT.</v>
          </cell>
          <cell r="C4377" t="str">
            <v>M2</v>
          </cell>
          <cell r="D4377">
            <v>296.31</v>
          </cell>
        </row>
        <row r="4378">
          <cell r="A4378" t="str">
            <v>14.003.070-0</v>
          </cell>
          <cell r="B4378" t="str">
            <v>JANELA BASCUL. DE ALUMINIO ANODIZADO, MED. 1,20 X 0,60M; C/2 ALAVANCAS DE COMANDO</v>
          </cell>
          <cell r="C4378" t="str">
            <v>M2</v>
          </cell>
          <cell r="D4378">
            <v>365.44</v>
          </cell>
        </row>
        <row r="4379">
          <cell r="A4379" t="str">
            <v>14.003.076-0</v>
          </cell>
          <cell r="B4379" t="str">
            <v>JANELA BASCUL. DE ALUMINIO ANODIZADO, MED. 2,00 X 1,00M; 2 ORDENS DE 5 BASCULAS, C/ 2 ALAVANCAS DE COMANDO</v>
          </cell>
          <cell r="C4379" t="str">
            <v>M2</v>
          </cell>
          <cell r="D4379">
            <v>303.14</v>
          </cell>
        </row>
        <row r="4380">
          <cell r="A4380" t="str">
            <v>14.003.080-0</v>
          </cell>
          <cell r="B4380" t="str">
            <v>PORTA DE ALUMINIO ANODIZADO, MED. 0,80 X 2,10M; TENDO 1 CONTRA-PINAZIO DIVIDINDO A ESQUADRIA EM 2 VAZIOS P/VIDRO</v>
          </cell>
          <cell r="C4380" t="str">
            <v>M2</v>
          </cell>
          <cell r="D4380">
            <v>258.3</v>
          </cell>
        </row>
        <row r="4381">
          <cell r="A4381" t="str">
            <v>14.003.085-0</v>
          </cell>
          <cell r="B4381" t="str">
            <v>PORTA DE ALUMINIO ANODIZADO, MED. 1,60 X 2,10M, 2 FL. DE ABRIR, TENDO CONTRA-PINAZIO DIVIDINDO A ESQUADRIA EM 2 VAZIOS</v>
          </cell>
          <cell r="C4381" t="str">
            <v>M2</v>
          </cell>
          <cell r="D4381">
            <v>228.52</v>
          </cell>
        </row>
        <row r="4382">
          <cell r="A4382" t="str">
            <v>14.003.091-0</v>
          </cell>
          <cell r="B4382" t="str">
            <v>PORTA DE ALUMINIO ANODIZADO, DE CORRER, MED. 1,60 X 2,10M, C/ 2 FL. TENDO 1 CONTRA-PINAZIO DIVIDINDO A ESQUADRIA</v>
          </cell>
          <cell r="C4382" t="str">
            <v>M2</v>
          </cell>
          <cell r="D4382">
            <v>265.27999999999997</v>
          </cell>
        </row>
        <row r="4383">
          <cell r="A4383" t="str">
            <v>14.003.121-0</v>
          </cell>
          <cell r="B4383" t="str">
            <v>JANELA DE CORRER DE ALUMINIO ANODIZADO FOSCO, C/ 8 FL. DE 1,20M DE ALT. E BANDEIRA DE 0,40M</v>
          </cell>
          <cell r="C4383" t="str">
            <v>M2</v>
          </cell>
          <cell r="D4383">
            <v>413</v>
          </cell>
        </row>
        <row r="4384">
          <cell r="A4384" t="str">
            <v>14.003.130-0</v>
          </cell>
          <cell r="B4384" t="str">
            <v>JANELA DE ALUMINIO ANODIZADO FOSCO, TIPO MAXIM-AR, C/ 0,90MDE ALT. EM 4 MODULOS</v>
          </cell>
          <cell r="C4384" t="str">
            <v>M2</v>
          </cell>
          <cell r="D4384">
            <v>328.08</v>
          </cell>
        </row>
        <row r="4385">
          <cell r="A4385" t="str">
            <v>14.003.145-0</v>
          </cell>
          <cell r="B4385" t="str">
            <v>JANELA DE ALUMINIO ANODIZADO FOSCO, TIPO MAXIM-AR, C/ 0,50MDE ALT. EM 4 MODULOS</v>
          </cell>
          <cell r="C4385" t="str">
            <v>M2</v>
          </cell>
          <cell r="D4385">
            <v>392.54</v>
          </cell>
        </row>
        <row r="4386">
          <cell r="A4386" t="str">
            <v>14.003.151-0</v>
          </cell>
          <cell r="B4386" t="str">
            <v>JANELA DE ALUMINIO ANODIZADO FOSCO, TIPO MAXIM-AR, DE 0,80 X0,50M</v>
          </cell>
          <cell r="C4386" t="str">
            <v>M2</v>
          </cell>
          <cell r="D4386">
            <v>416</v>
          </cell>
        </row>
        <row r="4387">
          <cell r="A4387" t="str">
            <v>14.003.155-0</v>
          </cell>
          <cell r="B4387" t="str">
            <v>PORTA DE ALUMINIO DE CORRER, MED. 5,70 X 2,70M, C/CONTRAMARCO</v>
          </cell>
          <cell r="C4387" t="str">
            <v>M2</v>
          </cell>
          <cell r="D4387">
            <v>338.28</v>
          </cell>
        </row>
        <row r="4388">
          <cell r="A4388" t="str">
            <v>14.003.160-0</v>
          </cell>
          <cell r="B4388" t="str">
            <v>CAIXILHO FIXO DE ALUMINIO ANODIZADO, EM VENEZIANA</v>
          </cell>
          <cell r="C4388" t="str">
            <v>M2</v>
          </cell>
          <cell r="D4388">
            <v>268.94</v>
          </cell>
        </row>
        <row r="4389">
          <cell r="A4389" t="str">
            <v>14.003.163-0</v>
          </cell>
          <cell r="B4389" t="str">
            <v>CAIXILHO FIXO DE ALUMINIO ANODIZADO P/VIDRO</v>
          </cell>
          <cell r="C4389" t="str">
            <v>M2</v>
          </cell>
          <cell r="D4389">
            <v>179.32</v>
          </cell>
        </row>
        <row r="4390">
          <cell r="A4390" t="str">
            <v>14.003.170-0</v>
          </cell>
          <cell r="B4390" t="str">
            <v>PROTECAO DE ARESTAS DE PAREDE EM CANTON. DE ALUMINIO DE 1.1/2' X 1/8"</v>
          </cell>
          <cell r="C4390" t="str">
            <v>M</v>
          </cell>
          <cell r="D4390">
            <v>14.49</v>
          </cell>
        </row>
        <row r="4391">
          <cell r="A4391" t="str">
            <v>14.003.175-0</v>
          </cell>
          <cell r="B4391" t="str">
            <v>CANTONEIRA DE ALUMINIO DE ABAS IGUAIS DE 1/2" X 1/2" X 1/8"PREFORCO DE CANTO DE PAREDE (ARESTA VIVA)</v>
          </cell>
          <cell r="C4391" t="str">
            <v>M</v>
          </cell>
          <cell r="D4391">
            <v>4.5999999999999996</v>
          </cell>
        </row>
        <row r="4392">
          <cell r="A4392" t="str">
            <v>14.003.180-0</v>
          </cell>
          <cell r="B4392" t="str">
            <v>CANTONEIRA DE ALUMINIO DE ABAS IGUAIS DE 3/4" X 3/4" X 1/8"P/REFORCO DE CANTO DE PAREDE (ARESTA VIVA)</v>
          </cell>
          <cell r="C4392" t="str">
            <v>M</v>
          </cell>
          <cell r="D4392">
            <v>6.24</v>
          </cell>
        </row>
        <row r="4393">
          <cell r="A4393" t="str">
            <v>14.003.500-0</v>
          </cell>
          <cell r="B4393" t="str">
            <v>UNIDADE DE REF. P/FORN. E/OU REPARO DE ESQUADRIAS DE ALUMINIO</v>
          </cell>
          <cell r="C4393" t="str">
            <v>UR</v>
          </cell>
          <cell r="D4393">
            <v>217.23</v>
          </cell>
        </row>
        <row r="4394">
          <cell r="A4394" t="str">
            <v>14.003.505-0</v>
          </cell>
          <cell r="B4394" t="str">
            <v>UNIDADE DE REF. P/REPARO DE JANELAS DE ALUMINIO</v>
          </cell>
          <cell r="C4394" t="str">
            <v>UR</v>
          </cell>
          <cell r="D4394">
            <v>217.23</v>
          </cell>
        </row>
        <row r="4395">
          <cell r="A4395" t="str">
            <v>14.003.510-0</v>
          </cell>
          <cell r="B4395" t="str">
            <v>UNIDADE DE REF. P/REPARO DE PORTAS DE ALUMINIO</v>
          </cell>
          <cell r="C4395" t="str">
            <v>UR</v>
          </cell>
          <cell r="D4395">
            <v>218.51</v>
          </cell>
        </row>
        <row r="4396">
          <cell r="A4396" t="str">
            <v>14.003.515-0</v>
          </cell>
          <cell r="B4396" t="str">
            <v>UNIDADE DE REF. P/REPARO DE GRADIL OU GUARDA-CORPO DE ALUMINIO</v>
          </cell>
          <cell r="C4396" t="str">
            <v>UR</v>
          </cell>
          <cell r="D4396">
            <v>217.23</v>
          </cell>
        </row>
        <row r="4397">
          <cell r="A4397" t="str">
            <v>14.003.520-0</v>
          </cell>
          <cell r="B4397" t="str">
            <v>UNIDADE DE REF. P/REPARO DE DIVISORIAS EM PERFIS DE ALUMINIO</v>
          </cell>
          <cell r="C4397" t="str">
            <v>UR</v>
          </cell>
          <cell r="D4397">
            <v>217.23</v>
          </cell>
        </row>
        <row r="4398">
          <cell r="A4398" t="str">
            <v>14.003.999-0</v>
          </cell>
          <cell r="B4398" t="str">
            <v>FAMILIA 14.003ESQUADRIAS DE ALUMINIO</v>
          </cell>
          <cell r="C4398">
            <v>0</v>
          </cell>
          <cell r="D4398">
            <v>2007</v>
          </cell>
        </row>
        <row r="4399">
          <cell r="A4399" t="str">
            <v>14.004.010-0</v>
          </cell>
          <cell r="B4399" t="str">
            <v>VIDRO PLANO TRANSPARENTE, COMUM, DE 3MM DE ESP., INDICADO P/VAOS ATE 1,00 X 0,80M</v>
          </cell>
          <cell r="C4399" t="str">
            <v>M2</v>
          </cell>
          <cell r="D4399">
            <v>31.2</v>
          </cell>
        </row>
        <row r="4400">
          <cell r="A4400" t="str">
            <v>14.004.015-0</v>
          </cell>
          <cell r="B4400" t="str">
            <v>VIDRO PLANO TRANSPARENTE, COMUM, DE 4MM DE ESP., INDICADO P/VAOS ATE 1,60 X 0,80M</v>
          </cell>
          <cell r="C4400" t="str">
            <v>M2</v>
          </cell>
          <cell r="D4400">
            <v>38.4</v>
          </cell>
        </row>
        <row r="4401">
          <cell r="A4401" t="str">
            <v>14.004.020-0</v>
          </cell>
          <cell r="B4401" t="str">
            <v>VIDRO PLANO TRANSPARENTE, COMUM, DE 5MM DE ESP., INDICADO P/VAOS ATE 2,10 X 1,00M</v>
          </cell>
          <cell r="C4401" t="str">
            <v>M2</v>
          </cell>
          <cell r="D4401">
            <v>50.92</v>
          </cell>
        </row>
        <row r="4402">
          <cell r="A4402" t="str">
            <v>14.004.025-0</v>
          </cell>
          <cell r="B4402" t="str">
            <v>VIDRO PLANO TRANSPARENTE, COMUM, DE 6MM DE ESP., INDICADO P/VAOS ATE 2,10 X 1,40M</v>
          </cell>
          <cell r="C4402" t="str">
            <v>M2</v>
          </cell>
          <cell r="D4402">
            <v>63.6</v>
          </cell>
        </row>
        <row r="4403">
          <cell r="A4403" t="str">
            <v>14.004.040-0</v>
          </cell>
          <cell r="B4403" t="str">
            <v>VIDRO TRANSPARENTE, FANTASIA, DE 4MM DE ESP., DO TIPO MARTELADO, ARTICO OU LIXA</v>
          </cell>
          <cell r="C4403" t="str">
            <v>M2</v>
          </cell>
          <cell r="D4403">
            <v>23.22</v>
          </cell>
        </row>
        <row r="4404">
          <cell r="A4404" t="str">
            <v>14.004.045-0</v>
          </cell>
          <cell r="B4404" t="str">
            <v>VIDRO TRANSPARENTE, FANTASIA, DE 4MM DE ESP., DO TIPO CANELADO</v>
          </cell>
          <cell r="C4404" t="str">
            <v>M2</v>
          </cell>
          <cell r="D4404">
            <v>22.2</v>
          </cell>
        </row>
        <row r="4405">
          <cell r="A4405" t="str">
            <v>14.004.046-0</v>
          </cell>
          <cell r="B4405" t="str">
            <v>VIDRO ARAMADO, 7MM DE ESP.</v>
          </cell>
          <cell r="C4405" t="str">
            <v>M2</v>
          </cell>
          <cell r="D4405">
            <v>95</v>
          </cell>
        </row>
        <row r="4406">
          <cell r="A4406" t="str">
            <v>14.004.060-0</v>
          </cell>
          <cell r="B4406" t="str">
            <v>VIDRO COLORIDO, FUME, DE 4MM DE ESP.</v>
          </cell>
          <cell r="C4406" t="str">
            <v>M2</v>
          </cell>
          <cell r="D4406">
            <v>54.6</v>
          </cell>
        </row>
        <row r="4407">
          <cell r="A4407" t="str">
            <v>14.004.100-0</v>
          </cell>
          <cell r="B4407" t="str">
            <v>ESPELHO DE CRISTAL DE 4MM DE ESP., C/MOLDURA DE MAD.</v>
          </cell>
          <cell r="C4407" t="str">
            <v>M2</v>
          </cell>
          <cell r="D4407">
            <v>92.44</v>
          </cell>
        </row>
        <row r="4408">
          <cell r="A4408" t="str">
            <v>14.004.120-0</v>
          </cell>
          <cell r="B4408" t="str">
            <v>VIDRO TEMPERADO, INCOLOR, DE 10MM, P/PORTAS OU PAINEIS FIXOS</v>
          </cell>
          <cell r="C4408" t="str">
            <v>M2</v>
          </cell>
          <cell r="D4408">
            <v>185.25</v>
          </cell>
        </row>
        <row r="4409">
          <cell r="A4409" t="str">
            <v>14.004.121-0</v>
          </cell>
          <cell r="B4409" t="str">
            <v>VIDRO TEMPERADO, INCOLOR, DE 6MM DE ESP., CAIXILHO EM MAD.,ALUMINIO OU FERRO</v>
          </cell>
          <cell r="C4409" t="str">
            <v>M2</v>
          </cell>
          <cell r="D4409">
            <v>140</v>
          </cell>
        </row>
        <row r="4410">
          <cell r="A4410" t="str">
            <v>14.004.999-0</v>
          </cell>
          <cell r="B4410" t="str">
            <v>FAMILIA 14.004</v>
          </cell>
          <cell r="C4410">
            <v>0</v>
          </cell>
          <cell r="D4410">
            <v>2233</v>
          </cell>
        </row>
        <row r="4411">
          <cell r="A4411" t="str">
            <v>14.005.999-0</v>
          </cell>
          <cell r="B4411" t="str">
            <v>FAMILIA 14.005</v>
          </cell>
          <cell r="C4411">
            <v>0</v>
          </cell>
          <cell r="D4411">
            <v>1825</v>
          </cell>
        </row>
        <row r="4412">
          <cell r="A4412" t="str">
            <v>14.006.010-0</v>
          </cell>
          <cell r="B4412" t="str">
            <v>PORTA COMP. DE CEDRO OU CANELA, DE 80 X 210 X 3CM, FOLHEADANAS 2 FACES</v>
          </cell>
          <cell r="C4412" t="str">
            <v>UN</v>
          </cell>
          <cell r="D4412">
            <v>127.62</v>
          </cell>
        </row>
        <row r="4413">
          <cell r="A4413" t="str">
            <v>14.006.012-0</v>
          </cell>
          <cell r="B4413" t="str">
            <v>PORTA COMP. DE CEDRO OU CANELA, DE 70 X 210 X 3CM, FOLHEADANAS 2 FACES</v>
          </cell>
          <cell r="C4413" t="str">
            <v>UN</v>
          </cell>
          <cell r="D4413">
            <v>126.92</v>
          </cell>
        </row>
        <row r="4414">
          <cell r="A4414" t="str">
            <v>14.006.014-0</v>
          </cell>
          <cell r="B4414" t="str">
            <v>PORTA COMP. DE CEDRO OU CANELA, DE 60 X 210 X 3CM, FOLHEADANAS 2 FACES</v>
          </cell>
          <cell r="C4414" t="str">
            <v>UN</v>
          </cell>
          <cell r="D4414">
            <v>126.22</v>
          </cell>
        </row>
        <row r="4415">
          <cell r="A4415" t="str">
            <v>14.006.017-0</v>
          </cell>
          <cell r="B4415" t="str">
            <v>PORTA COMP. DE CEDRO OU CANELA, DE 60 X 210 X 3CM, FOLHEADANAS 2 FACES, EXCL. FORN. DE ADUELA E ALIZAR</v>
          </cell>
          <cell r="C4415" t="str">
            <v>UN</v>
          </cell>
          <cell r="D4415">
            <v>65.37</v>
          </cell>
        </row>
        <row r="4416">
          <cell r="A4416" t="str">
            <v>14.006.019-0</v>
          </cell>
          <cell r="B4416" t="str">
            <v>PORTA COMP. DE CEDRO OU CANELA, DE 70 X 210 X 3CM, FOLHEADANAS 2 FACES, EXCL. FORN. DE ADUELA E ALIZAR</v>
          </cell>
          <cell r="C4416" t="str">
            <v>UN</v>
          </cell>
          <cell r="D4416">
            <v>65.37</v>
          </cell>
        </row>
        <row r="4417">
          <cell r="A4417" t="str">
            <v>14.006.021-0</v>
          </cell>
          <cell r="B4417" t="str">
            <v>PORTA COMP. DE CEDRO OU CANELA, DE 80 X 210 X 3CM, FOLHEADANAS 2 FACES, EXCL. FORN. DE ADUELA E ALIZAR</v>
          </cell>
          <cell r="C4417" t="str">
            <v>UN</v>
          </cell>
          <cell r="D4417">
            <v>65.37</v>
          </cell>
        </row>
        <row r="4418">
          <cell r="A4418" t="str">
            <v>14.006.023-0</v>
          </cell>
          <cell r="B4418" t="str">
            <v>PORTA COMP. DE CEDRO OU CANELA, DE 90 X 210 X 3CM, FOLHEADANAS 2 FACES, EXCL. FORN. DE ADUELA E ALIZAR</v>
          </cell>
          <cell r="C4418" t="str">
            <v>UN</v>
          </cell>
          <cell r="D4418">
            <v>83.76</v>
          </cell>
        </row>
        <row r="4419">
          <cell r="A4419" t="str">
            <v>14.006.025-0</v>
          </cell>
          <cell r="B4419" t="str">
            <v>PORTA COMP. DE CEDRO OU CANELA, DE 100 X 210 X 3CM, FOLHEADANAS 2 FACES, EXCL. FORN. DE ADUELA E ALIZAR</v>
          </cell>
          <cell r="C4419" t="str">
            <v>UN</v>
          </cell>
          <cell r="D4419">
            <v>91.21</v>
          </cell>
        </row>
        <row r="4420">
          <cell r="A4420" t="str">
            <v>14.006.030-0</v>
          </cell>
          <cell r="B4420" t="str">
            <v>PORTA C/ 1 ALMOFADA REBAIXADA, DE CEDRO OU CANELA, DE 80 X 210 X 3CM</v>
          </cell>
          <cell r="C4420" t="str">
            <v>UN</v>
          </cell>
          <cell r="D4420">
            <v>302.07</v>
          </cell>
        </row>
        <row r="4421">
          <cell r="A4421" t="str">
            <v>14.006.033-0</v>
          </cell>
          <cell r="B4421" t="str">
            <v>PORTA C/ 1 ALMOFADA REBAIXADA, DE CEDRO OU CANELA, DE 70 X 210 X 3CM</v>
          </cell>
          <cell r="C4421" t="str">
            <v>UN</v>
          </cell>
          <cell r="D4421">
            <v>275.19</v>
          </cell>
        </row>
        <row r="4422">
          <cell r="A4422" t="str">
            <v>14.006.036-0</v>
          </cell>
          <cell r="B4422" t="str">
            <v>PORTA C/ 1 ALMOFADA REBAIXADA, DE CEDRO OU CANELA, DE 60 X 210 X 3CM</v>
          </cell>
          <cell r="C4422" t="str">
            <v>UN</v>
          </cell>
          <cell r="D4422">
            <v>250.18</v>
          </cell>
        </row>
        <row r="4423">
          <cell r="A4423" t="str">
            <v>14.006.037-0</v>
          </cell>
          <cell r="B4423" t="str">
            <v>PORTA EXT. DE MAD. MACICA, ALMOFADADA, DE 80 X 210CM, C/MARCO DE 7 X 3,5CM</v>
          </cell>
          <cell r="C4423" t="str">
            <v>UN</v>
          </cell>
          <cell r="D4423">
            <v>283.49</v>
          </cell>
        </row>
        <row r="4424">
          <cell r="A4424" t="str">
            <v>14.006.038-0</v>
          </cell>
          <cell r="B4424" t="str">
            <v>PORTA EXT. DE MAD. MACICA, ALMOFADADA, DE 70 X 210CM, C/MARCO DE 7 X 3,5CM</v>
          </cell>
          <cell r="C4424" t="str">
            <v>UN</v>
          </cell>
          <cell r="D4424">
            <v>265.04000000000002</v>
          </cell>
        </row>
        <row r="4425">
          <cell r="A4425" t="str">
            <v>14.006.039-0</v>
          </cell>
          <cell r="B4425" t="str">
            <v>PORTA C/ 1 ALMOFADA REBAIXADA, DE 80 X 210 X 3CM DE CEDRO OUCANELA</v>
          </cell>
          <cell r="C4425" t="str">
            <v>UN</v>
          </cell>
          <cell r="D4425">
            <v>239.82</v>
          </cell>
        </row>
        <row r="4426">
          <cell r="A4426" t="str">
            <v>14.006.041-0</v>
          </cell>
          <cell r="B4426" t="str">
            <v>PORTA C/ 1 ALMOFADA REBAIXADA, DE 70 X 210 X 3CM DE CEDRO OUCANELA</v>
          </cell>
          <cell r="C4426" t="str">
            <v>UN</v>
          </cell>
          <cell r="D4426">
            <v>213.64</v>
          </cell>
        </row>
        <row r="4427">
          <cell r="A4427" t="str">
            <v>14.006.043-0</v>
          </cell>
          <cell r="B4427" t="str">
            <v>PORTA C/ 1 ALMOFADA REBAIXADA, DE 60 X 210 X 3CM DE CEDRO OUCANELA</v>
          </cell>
          <cell r="C4427" t="str">
            <v>UN</v>
          </cell>
          <cell r="D4427">
            <v>189.33</v>
          </cell>
        </row>
        <row r="4428">
          <cell r="A4428" t="str">
            <v>14.006.050-0</v>
          </cell>
          <cell r="B4428" t="str">
            <v>PORTA C/PAINEL DE VENEZIANA, DE CEDRO OU CANELA, DE 80 X 210X 3CM</v>
          </cell>
          <cell r="C4428" t="str">
            <v>UN</v>
          </cell>
          <cell r="D4428">
            <v>225.72</v>
          </cell>
        </row>
        <row r="4429">
          <cell r="A4429" t="str">
            <v>14.006.052-0</v>
          </cell>
          <cell r="B4429" t="str">
            <v>PORTA C/PAINEL DE VENEZIANA, DE CEDRO OU CANELA, DE 70 X 210X 3CM</v>
          </cell>
          <cell r="C4429" t="str">
            <v>UN</v>
          </cell>
          <cell r="D4429">
            <v>220.02</v>
          </cell>
        </row>
        <row r="4430">
          <cell r="A4430" t="str">
            <v>14.006.054-0</v>
          </cell>
          <cell r="B4430" t="str">
            <v>PORTA C/PAINEL DE VENEZIANA, DE CEDRO OU CANELA, DE 60 X 210X 3CM</v>
          </cell>
          <cell r="C4430" t="str">
            <v>UN</v>
          </cell>
          <cell r="D4430">
            <v>214.32</v>
          </cell>
        </row>
        <row r="4431">
          <cell r="A4431" t="str">
            <v>14.006.055-0</v>
          </cell>
          <cell r="B4431" t="str">
            <v>PORTA DE MAD. MACICA, TIPO VVA, DE 70 X 210CM, C/MARCO DE 7X 3CM</v>
          </cell>
          <cell r="C4431" t="str">
            <v>UN</v>
          </cell>
          <cell r="D4431">
            <v>222.03</v>
          </cell>
        </row>
        <row r="4432">
          <cell r="A4432" t="str">
            <v>14.006.056-0</v>
          </cell>
          <cell r="B4432" t="str">
            <v>PORTA DE MAD. MACICA, TIPO VVA, DE 60 X 210CM, C/MARCO DE 7X 3CM</v>
          </cell>
          <cell r="C4432" t="str">
            <v>UN</v>
          </cell>
          <cell r="D4432">
            <v>210.7</v>
          </cell>
        </row>
        <row r="4433">
          <cell r="A4433" t="str">
            <v>14.006.058-0</v>
          </cell>
          <cell r="B4433" t="str">
            <v>PORTA C/PAINEL DE VENEZIANA, EM CEDRO OU CANELA DE 80 X 210X 3CM, EXCL. FORN. DE ADUELA E ALIZAR</v>
          </cell>
          <cell r="C4433" t="str">
            <v>UN</v>
          </cell>
          <cell r="D4433">
            <v>163.47</v>
          </cell>
        </row>
        <row r="4434">
          <cell r="A4434" t="str">
            <v>14.006.062-0</v>
          </cell>
          <cell r="B4434" t="str">
            <v>PORTA C/PAINEL DE VENEZIANA, EM CEDRO OU CANELA DE 70 X 210X 3CM, EXCL. FORN. DE ADUELA E ALIZAR</v>
          </cell>
          <cell r="C4434" t="str">
            <v>UN</v>
          </cell>
          <cell r="D4434">
            <v>158.47</v>
          </cell>
        </row>
        <row r="4435">
          <cell r="A4435" t="str">
            <v>14.006.064-0</v>
          </cell>
          <cell r="B4435" t="str">
            <v>PORTA C/PAINEL DE VENEZIANA, EM CEDRO OU CANELA DE 60 X 210X 3CM, EXCL. FORN. DE ADUELA E ALIZAR</v>
          </cell>
          <cell r="C4435" t="str">
            <v>UN</v>
          </cell>
          <cell r="D4435">
            <v>153.47</v>
          </cell>
        </row>
        <row r="4436">
          <cell r="A4436" t="str">
            <v>14.006.070-0</v>
          </cell>
          <cell r="B4436" t="str">
            <v>PORTA DE SERV., DE 80 X 210 X 3CM, DE CEDRO OU CANELA, ALMOFADA NA PARTE INFERIOR E VENEZIANA ACIMA, C/MARCO DE 7 X 3CM</v>
          </cell>
          <cell r="C4436" t="str">
            <v>UN</v>
          </cell>
          <cell r="D4436">
            <v>235.44</v>
          </cell>
        </row>
        <row r="4437">
          <cell r="A4437" t="str">
            <v>14.006.072-0</v>
          </cell>
          <cell r="B4437" t="str">
            <v>PORTA DE SERV., DE 70 X 210 X 3CM, DE CEDRO OU CANELA, ALMOFADA NA PARTE INFERIOR E VENEZIANA ACIMA, C/MARCO DE 7 X 3CM</v>
          </cell>
          <cell r="C4437" t="str">
            <v>UN</v>
          </cell>
          <cell r="D4437">
            <v>223.85</v>
          </cell>
        </row>
        <row r="4438">
          <cell r="A4438" t="str">
            <v>14.006.073-0</v>
          </cell>
          <cell r="B4438" t="str">
            <v>PORTA DE SERV., DE 60 X 210 X 3CM, DE CEDRO OU CANELA, ALMOFADA NA PARTE INFERIOR E VENEZIANA ACIMA, C/MARCO DE 7 X 3CM</v>
          </cell>
          <cell r="C4438" t="str">
            <v>UN</v>
          </cell>
          <cell r="D4438">
            <v>212.46</v>
          </cell>
        </row>
        <row r="4439">
          <cell r="A4439" t="str">
            <v>14.006.074-0</v>
          </cell>
          <cell r="B4439" t="str">
            <v>PORTA DE SERV., DE 80 X 210 X 3CM, DE CEDRO OU CANELA, ALMOFADA NA PARTE INFERIOR E VENEZIANA ACIMA</v>
          </cell>
          <cell r="C4439" t="str">
            <v>UN</v>
          </cell>
          <cell r="D4439">
            <v>195.1</v>
          </cell>
        </row>
        <row r="4440">
          <cell r="A4440" t="str">
            <v>14.006.075-0</v>
          </cell>
          <cell r="B4440" t="str">
            <v>PORTA DE SERV., DE 70 X 210 X 3CM, DE CEDRO OU CANELA, ALMOFADA NA PARTE INFERIOR E VENEZIANA ACIMA</v>
          </cell>
          <cell r="C4440" t="str">
            <v>UN</v>
          </cell>
          <cell r="D4440">
            <v>183.9</v>
          </cell>
        </row>
        <row r="4441">
          <cell r="A4441" t="str">
            <v>14.006.076-0</v>
          </cell>
          <cell r="B4441" t="str">
            <v>PORTA DE SERV., DE 60 X 210 X 3CM, DE CEDRO OU CANELA, ALMOFADA NA PARTE INFERIOR E VENEZIANA ACIMA</v>
          </cell>
          <cell r="C4441" t="str">
            <v>UN</v>
          </cell>
          <cell r="D4441">
            <v>172.9</v>
          </cell>
        </row>
        <row r="4442">
          <cell r="A4442" t="str">
            <v>14.006.077-0</v>
          </cell>
          <cell r="B4442" t="str">
            <v>PORTA DE MAD. MACICA, DE CEDRO OU CANELA, DE ABRIR, DE 60 X210 X 3CM, P/ENTRADA DE SANIT., 1 FL., C/ALMOFADA</v>
          </cell>
          <cell r="C4442" t="str">
            <v>UN</v>
          </cell>
          <cell r="D4442">
            <v>232.56</v>
          </cell>
        </row>
        <row r="4443">
          <cell r="A4443" t="str">
            <v>14.006.078-0</v>
          </cell>
          <cell r="B4443" t="str">
            <v>PORTA DE MAD. MACICA, C/ 5 ALMOFADAS, DE 80 X 210 X 3,5CM; DE CEDRO OU CANELA</v>
          </cell>
          <cell r="C4443" t="str">
            <v>UN</v>
          </cell>
          <cell r="D4443">
            <v>276.24</v>
          </cell>
        </row>
        <row r="4444">
          <cell r="A4444" t="str">
            <v>14.006.079-0</v>
          </cell>
          <cell r="B4444" t="str">
            <v>PORTA DE MAD. MACICA, C/ 5 ALMOFADAS, DE 70 X 210 X 3,5CM; DE CEDRO OU CANELA</v>
          </cell>
          <cell r="C4444" t="str">
            <v>UN</v>
          </cell>
          <cell r="D4444">
            <v>257.85000000000002</v>
          </cell>
        </row>
        <row r="4445">
          <cell r="A4445" t="str">
            <v>14.006.081-0</v>
          </cell>
          <cell r="B4445" t="str">
            <v>PORTA DE MAD. MACICA, C/ 5 ALMOFADAS, DE 60 X 210 X 3,5CM; DE CEDRO OU CANELA</v>
          </cell>
          <cell r="C4445" t="str">
            <v>UN.</v>
          </cell>
          <cell r="D4445">
            <v>239.46</v>
          </cell>
        </row>
        <row r="4446">
          <cell r="A4446" t="str">
            <v>14.006.082-0</v>
          </cell>
          <cell r="B4446" t="str">
            <v>PORTA DE MAD. MACICA, C/ 5 ALMOFADAS, DE 80 X 210 X 3,5CM; DE CEDRO OU CANELA, EXCL. FORN. DE MARCO E ALIZAR</v>
          </cell>
          <cell r="C4446" t="str">
            <v>UN.</v>
          </cell>
          <cell r="D4446">
            <v>230.47</v>
          </cell>
        </row>
        <row r="4447">
          <cell r="A4447" t="str">
            <v>14.006.083-0</v>
          </cell>
          <cell r="B4447" t="str">
            <v>PORTA DE MAD. MACICA, C/ 5 ALMOFADAS, DE 70 X 210 X 3,5CM, DE CEDRO OU CANELA, EXCL. FORN. DE MARCO E ALIZAR</v>
          </cell>
          <cell r="C4447" t="str">
            <v>UN</v>
          </cell>
          <cell r="D4447">
            <v>212.47</v>
          </cell>
        </row>
        <row r="4448">
          <cell r="A4448" t="str">
            <v>14.006.084-0</v>
          </cell>
          <cell r="B4448" t="str">
            <v>PORTA DE MAD. MACICA, C/ 5 ALMOFADAS, DE 60 X 210 X 3,5CM; DE CEDRO OU CANELA, EXCL. FORN. DE MARCO E ALIZAR</v>
          </cell>
          <cell r="C4448" t="str">
            <v>UN</v>
          </cell>
          <cell r="D4448">
            <v>194.47</v>
          </cell>
        </row>
        <row r="4449">
          <cell r="A4449" t="str">
            <v>14.006.085-0</v>
          </cell>
          <cell r="B4449" t="str">
            <v>PORTA LISA DE FIBRA DE MAD. PRENSADA, DE 80 X 210 X 3,5CM; P/ACAB., EXCL. FORN. DE ADUELA E ALIZAR</v>
          </cell>
          <cell r="C4449" t="str">
            <v>UN</v>
          </cell>
          <cell r="D4449">
            <v>75.540000000000006</v>
          </cell>
        </row>
        <row r="4450">
          <cell r="A4450" t="str">
            <v>14.006.086-0</v>
          </cell>
          <cell r="B4450" t="str">
            <v>PORTA LISA DE FIBRA DE MAD. PRENSADA, DE 70 X 210 X 3,5CM; P/ACAB., EXCL. FORN. DE ADUELA E ALIZAR</v>
          </cell>
          <cell r="C4450" t="str">
            <v>UN</v>
          </cell>
          <cell r="D4450">
            <v>75.540000000000006</v>
          </cell>
        </row>
        <row r="4451">
          <cell r="A4451" t="str">
            <v>14.006.087-0</v>
          </cell>
          <cell r="B4451" t="str">
            <v>PORTA LISA DE FIBRA DE MAD. PRENSADA, DE 60 X 210 X 3,5CM; P/ACAB., EXCL. FORN. DE ADUELA E ALIZAR</v>
          </cell>
          <cell r="C4451" t="str">
            <v>UN</v>
          </cell>
          <cell r="D4451">
            <v>75.540000000000006</v>
          </cell>
        </row>
        <row r="4452">
          <cell r="A4452" t="str">
            <v>14.006.088-0</v>
          </cell>
          <cell r="B4452" t="str">
            <v>PORTA COMP. DE CANELA, DE 60 X 180 X 3CM, FOLHEADA NAS 2 FACES, MARCO DE CANELA DE 7 X 3CM</v>
          </cell>
          <cell r="C4452" t="str">
            <v>UN</v>
          </cell>
          <cell r="D4452">
            <v>79.59</v>
          </cell>
        </row>
        <row r="4453">
          <cell r="A4453" t="str">
            <v>14.006.089-0</v>
          </cell>
          <cell r="B4453" t="str">
            <v>PORTA COMP. DE CANELA, DE 60 X 150 X 3CM, FOLHEADA NAS 2 FACES, MARCO DE 7 X 3CM</v>
          </cell>
          <cell r="C4453" t="str">
            <v>UN</v>
          </cell>
          <cell r="D4453">
            <v>77.94</v>
          </cell>
        </row>
        <row r="4454">
          <cell r="A4454" t="str">
            <v>14.006.093-0</v>
          </cell>
          <cell r="B4454" t="str">
            <v>PORTA MACICA DE FRISOS DE CANELA, DE 80 X 210 X 3,5CM</v>
          </cell>
          <cell r="C4454" t="str">
            <v>UN</v>
          </cell>
          <cell r="D4454">
            <v>340.97</v>
          </cell>
        </row>
        <row r="4455">
          <cell r="A4455" t="str">
            <v>14.006.094-0</v>
          </cell>
          <cell r="B4455" t="str">
            <v>PORTA MACICA DE FRISOS DE CANELA, DE 70 X 210 X 3,5CM</v>
          </cell>
          <cell r="C4455" t="str">
            <v>UN</v>
          </cell>
          <cell r="D4455">
            <v>329.9</v>
          </cell>
        </row>
        <row r="4456">
          <cell r="A4456" t="str">
            <v>14.006.095-0</v>
          </cell>
          <cell r="B4456" t="str">
            <v>PORTA MACICA DE FRISOS DE CANELA, DE 60 X 210 X 3,5CM</v>
          </cell>
          <cell r="C4456" t="str">
            <v>UN</v>
          </cell>
          <cell r="D4456">
            <v>318.82</v>
          </cell>
        </row>
        <row r="4457">
          <cell r="A4457" t="str">
            <v>14.006.096-0</v>
          </cell>
          <cell r="B4457" t="str">
            <v>PORTA MACICA DE FRISOS DE CANELA, DE 140 X 210 X 3,5CM; EM 2FL.</v>
          </cell>
          <cell r="C4457" t="str">
            <v>UN</v>
          </cell>
          <cell r="D4457">
            <v>597.20000000000005</v>
          </cell>
        </row>
        <row r="4458">
          <cell r="A4458" t="str">
            <v>14.006.097-0</v>
          </cell>
          <cell r="B4458" t="str">
            <v>PORTA MACICA DE FRISOS DE CANELA, DE 160 X 210 X 3,5CM; EM 2FL. E BANDEIRA DE 60CM</v>
          </cell>
          <cell r="C4458" t="str">
            <v>UN</v>
          </cell>
          <cell r="D4458">
            <v>855.41</v>
          </cell>
        </row>
        <row r="4459">
          <cell r="A4459" t="str">
            <v>14.006.098-0</v>
          </cell>
          <cell r="B4459" t="str">
            <v>PORTA MACICA DE FRISOS DE CANELA, DE 80 X 160 X 3,5CM; EXCL.FORN. DE ADUELA E CONTRAMARCO</v>
          </cell>
          <cell r="C4459" t="str">
            <v>UN</v>
          </cell>
          <cell r="D4459">
            <v>253.47</v>
          </cell>
        </row>
        <row r="4460">
          <cell r="A4460" t="str">
            <v>14.006.099-0</v>
          </cell>
          <cell r="B4460" t="str">
            <v>PORTA MACICA DE FRISOS DE CANELA, DE 55 X 160 X 3,5CM; EXCL.FORN. DE ADUELA E CONTRAMARCO</v>
          </cell>
          <cell r="C4460" t="str">
            <v>UN</v>
          </cell>
          <cell r="D4460">
            <v>233.47</v>
          </cell>
        </row>
        <row r="4461">
          <cell r="A4461" t="str">
            <v>14.006.105-0</v>
          </cell>
          <cell r="B4461" t="str">
            <v>PORTA VAZADA P/VIDRO, DE 80 X 210 X 3CM; DE CEDRO OU CANELA,C/PINAZIOS DE 3CM E CORDOES DE 1 X 1CM</v>
          </cell>
          <cell r="C4461" t="str">
            <v>UN</v>
          </cell>
          <cell r="D4461">
            <v>238.02</v>
          </cell>
        </row>
        <row r="4462">
          <cell r="A4462" t="str">
            <v>14.006.110-0</v>
          </cell>
          <cell r="B4462" t="str">
            <v>PORTA VAZADA P/VIDRO, DE 70 X 210 X 3CM; DE CEDRO OU CANELA,C/PINAZIOS DE 3CM E CORDOES DE 1 X 1CM</v>
          </cell>
          <cell r="C4462" t="str">
            <v>UN</v>
          </cell>
          <cell r="D4462">
            <v>231.92</v>
          </cell>
        </row>
        <row r="4463">
          <cell r="A4463" t="str">
            <v>14.006.115-0</v>
          </cell>
          <cell r="B4463" t="str">
            <v>PORTA VAZADA P/VIDRO, DE 60 X 210 X 3CM, DE CEDRO OU CANELA,C/PINAZIOS DE 3CM E CORDOES DE 1 X 1CM</v>
          </cell>
          <cell r="C4463" t="str">
            <v>UN</v>
          </cell>
          <cell r="D4463">
            <v>225.82</v>
          </cell>
        </row>
        <row r="4464">
          <cell r="A4464" t="str">
            <v>14.006.120-0</v>
          </cell>
          <cell r="B4464" t="str">
            <v>PORTA C/PAINEL DE VENEZIANA, DE CEDRO OU CANELA, DE 120 X 210 X 3CM, EM 2 FL., C/MARCO DE 7 X 3CM, PADRAO CEHAB</v>
          </cell>
          <cell r="C4464" t="str">
            <v>UN</v>
          </cell>
          <cell r="D4464">
            <v>332.59</v>
          </cell>
        </row>
        <row r="4465">
          <cell r="A4465" t="str">
            <v>14.006.121-0</v>
          </cell>
          <cell r="B4465" t="str">
            <v>PORTA C/PAINEL DE VENEZIANA,DE CEDRO OU CANELA,DE 120 X 210X 3CM, EM 2 FL.,C/MARCO DE 7 X 3CM, EXCL.ALIZAR,PADRAO CEHAB</v>
          </cell>
          <cell r="C4465" t="str">
            <v>UN</v>
          </cell>
          <cell r="D4465">
            <v>330.25</v>
          </cell>
        </row>
        <row r="4466">
          <cell r="A4466" t="str">
            <v>14.006.123-0</v>
          </cell>
          <cell r="B4466" t="str">
            <v>PORTA C/PAINEL DE VENEZIANA, P/PC, DE CEDRO OU CANELA, DE 300 X 200 X 3CM; EM 4 FL., C/MARCO DE 7 X 3CM, PADRAO CEHAB</v>
          </cell>
          <cell r="C4466" t="str">
            <v>UN</v>
          </cell>
          <cell r="D4466">
            <v>664.3</v>
          </cell>
        </row>
        <row r="4467">
          <cell r="A4467" t="str">
            <v>14.006.124-0</v>
          </cell>
          <cell r="B4467" t="str">
            <v>PORTA C/PAINEL DE VENEZIANA, P/PC, DE CEDRO OU CANELA, DE 300 X 200 X 3CM, EM 4 FL. DE 70CM, C/MARCOS SIMPLES E DUPLOS</v>
          </cell>
          <cell r="C4467" t="str">
            <v>UN</v>
          </cell>
          <cell r="D4467">
            <v>2055.7399999999998</v>
          </cell>
        </row>
        <row r="4468">
          <cell r="A4468" t="str">
            <v>14.006.126-0</v>
          </cell>
          <cell r="B4468" t="str">
            <v>PORTA C/PAINEL DE VENEZIANA, P/MEDIDOR DE GAS,DE CEDRO OU CANELA,DE 176 X 140CM,EM 3 FL.,C/MARCO DE 7 X 3CM,PADRAO CEHAB</v>
          </cell>
          <cell r="C4468" t="str">
            <v>UN</v>
          </cell>
          <cell r="D4468">
            <v>477.65</v>
          </cell>
        </row>
        <row r="4469">
          <cell r="A4469" t="str">
            <v>14.006.127-0</v>
          </cell>
          <cell r="B4469" t="str">
            <v>PORTA C/PAINEL DE VENEZIANA,DE CEDRO OU CANELA, DE 70 X 100X 3CM,1 FL.,DE ABRIR,C/MARCO SIMPLES DE 7 X 3CM,PADRAO CEHAB</v>
          </cell>
          <cell r="C4469" t="str">
            <v>UN</v>
          </cell>
          <cell r="D4469">
            <v>211.79</v>
          </cell>
        </row>
        <row r="4470">
          <cell r="A4470" t="str">
            <v>14.006.150-0</v>
          </cell>
          <cell r="B4470" t="str">
            <v>PORTA COMP. DE CEDRO OU CANELA, DE 120 X 210 X 3CM, EM 2 FL.</v>
          </cell>
          <cell r="C4470" t="str">
            <v>UN</v>
          </cell>
          <cell r="D4470">
            <v>212.15</v>
          </cell>
        </row>
        <row r="4471">
          <cell r="A4471" t="str">
            <v>14.006.155-0</v>
          </cell>
          <cell r="B4471" t="str">
            <v>PORTA COMP. DE CEDRO OU CANELA, DE 140 X 210 X 3CM, EM 2 FL.</v>
          </cell>
          <cell r="C4471" t="str">
            <v>UN</v>
          </cell>
          <cell r="D4471">
            <v>213.56</v>
          </cell>
        </row>
        <row r="4472">
          <cell r="A4472" t="str">
            <v>14.006.156-0</v>
          </cell>
          <cell r="B4472" t="str">
            <v>PORTA COMP. DE CEDRO OU CANELA, DE 150 X 210 X 3CM, EM 2 FL.</v>
          </cell>
          <cell r="C4472" t="str">
            <v>UN</v>
          </cell>
          <cell r="D4472">
            <v>214.26</v>
          </cell>
        </row>
        <row r="4473">
          <cell r="A4473" t="str">
            <v>14.006.160-0</v>
          </cell>
          <cell r="B4473" t="str">
            <v>PORTA COMP. DE CEDRO OU CANELA, DE 160 X 210 X 3CM, EM 2 FL.</v>
          </cell>
          <cell r="C4473" t="str">
            <v>UN</v>
          </cell>
          <cell r="D4473">
            <v>214.96</v>
          </cell>
        </row>
        <row r="4474">
          <cell r="A4474" t="str">
            <v>14.006.185-0</v>
          </cell>
          <cell r="B4474" t="str">
            <v>PORTA MACICA DE FRISOS DE CEDRO OU CANELA, DE 80 X 210 X 3,5CM, MARCO DE 7 X 3CM</v>
          </cell>
          <cell r="C4474" t="str">
            <v>UN</v>
          </cell>
          <cell r="D4474">
            <v>272.11</v>
          </cell>
        </row>
        <row r="4475">
          <cell r="A4475" t="str">
            <v>14.006.190-0</v>
          </cell>
          <cell r="B4475" t="str">
            <v>PORTA COMP. DE CEDRO OU CANELA, DE 80 X 210 X 3CM, COMPLEMENTADA P/BANDEIRA FIXA DE 40CM DE ALT.</v>
          </cell>
          <cell r="C4475" t="str">
            <v>UN</v>
          </cell>
          <cell r="D4475">
            <v>202.04</v>
          </cell>
        </row>
        <row r="4476">
          <cell r="A4476" t="str">
            <v>14.006.192-0</v>
          </cell>
          <cell r="B4476" t="str">
            <v>PORTINHOLA DE COMP. DE CEDRO DE 20MM P/FECHAM. DE QUADROS DELUZ OU ARMARIO</v>
          </cell>
          <cell r="C4476" t="str">
            <v>UN</v>
          </cell>
          <cell r="D4476">
            <v>85.49</v>
          </cell>
        </row>
        <row r="4477">
          <cell r="A4477" t="str">
            <v>14.006.200-0</v>
          </cell>
          <cell r="B4477" t="str">
            <v>PORTAO DE 300 X 250CM, 2 FL. DE ABRIR, REVEST. DE TABUAS DEPINHO DE 1ª</v>
          </cell>
          <cell r="C4477" t="str">
            <v>M2</v>
          </cell>
          <cell r="D4477">
            <v>622.02</v>
          </cell>
        </row>
        <row r="4478">
          <cell r="A4478" t="str">
            <v>14.006.220-0</v>
          </cell>
          <cell r="B4478" t="str">
            <v>PORTA DE CORRER COMP., DE CEDRO OU CANELA, DE 80 X 210 X 3CM, PENDURADA EM ROLDANAS, C/MARCO DE 7 X 3CM</v>
          </cell>
          <cell r="C4478" t="str">
            <v>UN</v>
          </cell>
          <cell r="D4478">
            <v>104.99</v>
          </cell>
        </row>
        <row r="4479">
          <cell r="A4479" t="str">
            <v>14.006.225-0</v>
          </cell>
          <cell r="B4479" t="str">
            <v>PORTA DE CORRER COMP., DE CEDRO OU CANELA, DE 2 FL. DE 80 X210 X 3CM, PENDURADA EM ROLDANAS, EXCL. FORN. DO MARCO</v>
          </cell>
          <cell r="C4479" t="str">
            <v>UN</v>
          </cell>
          <cell r="D4479">
            <v>168.77</v>
          </cell>
        </row>
        <row r="4480">
          <cell r="A4480" t="str">
            <v>14.006.226-0</v>
          </cell>
          <cell r="B4480" t="str">
            <v>PORTINHOLA DE MAD. MACICA, DE 80 X 20CM, EM 2 FL. DE CORRER</v>
          </cell>
          <cell r="C4480" t="str">
            <v>UN</v>
          </cell>
          <cell r="D4480">
            <v>62.19</v>
          </cell>
        </row>
        <row r="4481">
          <cell r="A4481" t="str">
            <v>14.006.230-0</v>
          </cell>
          <cell r="B4481" t="str">
            <v>PORTA P/CENTRO RADIOLOGICO, REVEST. DE LENCOL DE CHUMBO DE 2MM, C/ACAB. EM PLACA DE FIBRA DE MAD. PRENSADA</v>
          </cell>
          <cell r="C4481" t="str">
            <v>M2</v>
          </cell>
          <cell r="D4481">
            <v>938</v>
          </cell>
        </row>
        <row r="4482">
          <cell r="A4482" t="str">
            <v>14.006.235-0</v>
          </cell>
          <cell r="B4482" t="str">
            <v>PORTA EM CHAPAS DURAS DE FIBRA DE MAD. PRENSADA, NAS 2 FACES, DE 80 X 210CM, C/MIOLO MACICO DE MAD. AGLOMERADA</v>
          </cell>
          <cell r="C4482" t="str">
            <v>UN</v>
          </cell>
          <cell r="D4482">
            <v>128.56</v>
          </cell>
        </row>
        <row r="4483">
          <cell r="A4483" t="str">
            <v>14.006.236-0</v>
          </cell>
          <cell r="B4483" t="str">
            <v>PORTA EM CHAPAS DURAS DE FIBRA DE MAD. PRENSADA, NAS 2 FACES, DE 60 X 210CM, C/MIOLO MACICO DE MAD. AGLOMERADA</v>
          </cell>
          <cell r="C4483" t="str">
            <v>UN</v>
          </cell>
          <cell r="D4483">
            <v>127.58</v>
          </cell>
        </row>
        <row r="4484">
          <cell r="A4484" t="str">
            <v>14.006.260-0</v>
          </cell>
          <cell r="B4484" t="str">
            <v>JANELA GUILHOTINA, DE 150 X 150 X 3,5CM; EM 2 FL., DE CEDRO,EM CAIXILHO P/VIDRO</v>
          </cell>
          <cell r="C4484" t="str">
            <v>UN</v>
          </cell>
          <cell r="D4484">
            <v>362.36</v>
          </cell>
        </row>
        <row r="4485">
          <cell r="A4485" t="str">
            <v>14.006.265-0</v>
          </cell>
          <cell r="B4485" t="str">
            <v>JANELA GUILHOTINA, DE 100 X 150 X 3CM, EM 2 FL., DE CEDRO, EM CAIXILHO P/VIDRO, PRESOS EM BORBOLETAS</v>
          </cell>
          <cell r="C4485" t="str">
            <v>UN</v>
          </cell>
          <cell r="D4485">
            <v>422.77</v>
          </cell>
        </row>
        <row r="4486">
          <cell r="A4486" t="str">
            <v>14.006.270-0</v>
          </cell>
          <cell r="B4486" t="str">
            <v>JANELA GUILHOTINA, DE 120 X 150 X 3CM, EM 2 FL., DE CEDRO, EMCAIXILHO P/VIDRO, PRESOS EM BORBOLETAS</v>
          </cell>
          <cell r="C4486" t="str">
            <v>UN</v>
          </cell>
          <cell r="D4486">
            <v>492.62</v>
          </cell>
        </row>
        <row r="4487">
          <cell r="A4487" t="str">
            <v>14.006.275-0</v>
          </cell>
          <cell r="B4487" t="str">
            <v>JANELA GUILHOTINA, DE 150 X 150 X 3CM, EM 2 FL., DE CEDRO, EM CAIXILHO P/VIDRO, PRESOS EM BORBOLETAS</v>
          </cell>
          <cell r="C4487" t="str">
            <v>UN</v>
          </cell>
          <cell r="D4487">
            <v>611.67999999999995</v>
          </cell>
        </row>
        <row r="4488">
          <cell r="A4488" t="str">
            <v>14.006.285-0</v>
          </cell>
          <cell r="B4488" t="str">
            <v>JANELA DE ABRIR, DE 120 X 150 X 3CM, DE CEDRO, TIPO VVP, EM2 FL., MARCOS DE 7 X 3CM</v>
          </cell>
          <cell r="C4488" t="str">
            <v>UN</v>
          </cell>
          <cell r="D4488">
            <v>384.14</v>
          </cell>
        </row>
        <row r="4489">
          <cell r="A4489" t="str">
            <v>14.006.290-0</v>
          </cell>
          <cell r="B4489" t="str">
            <v>JANELA DE CORRER, DE 150 X 150 X 3,5CM; DE CEDRO, EM 2 FL.,P/VIDRO, C/BANDEIRA EM CAIXILHO DE VIDRO</v>
          </cell>
          <cell r="C4489" t="str">
            <v>UN</v>
          </cell>
          <cell r="D4489">
            <v>628.98</v>
          </cell>
        </row>
        <row r="4490">
          <cell r="A4490" t="str">
            <v>14.006.295-0</v>
          </cell>
          <cell r="B4490" t="str">
            <v>JANELA DE CORRER, DE 200 X 150 X 3,5CM; DE CEDRO, EM 4 FL.,SENDO 2 DE CORRER, P/VIDRO, C/BANDEIRA EM CAIXILHO DE VIDRO</v>
          </cell>
          <cell r="C4490" t="str">
            <v>UN</v>
          </cell>
          <cell r="D4490">
            <v>816.85</v>
          </cell>
        </row>
        <row r="4491">
          <cell r="A4491" t="str">
            <v>14.006.297-0</v>
          </cell>
          <cell r="B4491" t="str">
            <v>JANELA DE CORRER, DE 2 FL., DE 110 X 120CM, DE CEDRO</v>
          </cell>
          <cell r="C4491" t="str">
            <v>UN</v>
          </cell>
          <cell r="D4491">
            <v>543.1</v>
          </cell>
        </row>
        <row r="4492">
          <cell r="A4492" t="str">
            <v>14.006.299-0</v>
          </cell>
          <cell r="B4492" t="str">
            <v>JANELA DE CORRER, DE 2 FL., DE 110 X 140CM, DE CEDRO</v>
          </cell>
          <cell r="C4492" t="str">
            <v>UN</v>
          </cell>
          <cell r="D4492">
            <v>621.1</v>
          </cell>
        </row>
        <row r="4493">
          <cell r="A4493" t="str">
            <v>14.006.301-0</v>
          </cell>
          <cell r="B4493" t="str">
            <v>JANELA DE CORRER, DE 4 FL., DE 160 X 120CM, DE CEDRO</v>
          </cell>
          <cell r="C4493" t="str">
            <v>UN</v>
          </cell>
          <cell r="D4493">
            <v>779.33</v>
          </cell>
        </row>
        <row r="4494">
          <cell r="A4494" t="str">
            <v>14.006.303-0</v>
          </cell>
          <cell r="B4494" t="str">
            <v>JANELA DE CORRER, DE 4 FL., DE 210 X 140CM, DE CEDRO</v>
          </cell>
          <cell r="C4494" t="str">
            <v>UN</v>
          </cell>
          <cell r="D4494">
            <v>1160.7</v>
          </cell>
        </row>
        <row r="4495">
          <cell r="A4495" t="str">
            <v>14.006.350-0</v>
          </cell>
          <cell r="B4495" t="str">
            <v>CERCA DE SARRAFOS VERT. DE MAD. DE LEI, 2 X 4CM E 120CM DE ALT.</v>
          </cell>
          <cell r="C4495" t="str">
            <v>M2</v>
          </cell>
          <cell r="D4495">
            <v>56.02</v>
          </cell>
        </row>
        <row r="4496">
          <cell r="A4496" t="str">
            <v>14.006.355-0</v>
          </cell>
          <cell r="B4496" t="str">
            <v>GRADE DE RIPAS DE MAD. DE LEI, CRUZADAS, MONTADAS E FIX. SOBRE PECAS DE 5 X 5CM, FORMANDO QUADROS DE 60 X 60CM</v>
          </cell>
          <cell r="C4496" t="str">
            <v>M2</v>
          </cell>
          <cell r="D4496">
            <v>81.5</v>
          </cell>
        </row>
        <row r="4497">
          <cell r="A4497" t="str">
            <v>14.006.360-0</v>
          </cell>
          <cell r="B4497" t="str">
            <v>ESTRADO DE MAD. DE LEI, FORMADO P/RIPAS C/INTERVALO DE 2,5CME APOIADAS EM TRAVESSAS DE 4CM, ESPACADAS DE 10CM</v>
          </cell>
          <cell r="C4497" t="str">
            <v>M2</v>
          </cell>
          <cell r="D4497">
            <v>107.73</v>
          </cell>
        </row>
        <row r="4498">
          <cell r="A4498" t="str">
            <v>14.006.362-0</v>
          </cell>
          <cell r="B4498" t="str">
            <v>QUADRO DE MAD., P/COLOC. DE APARELHOS DE AR CONDICIONADO</v>
          </cell>
          <cell r="C4498" t="str">
            <v>UN</v>
          </cell>
          <cell r="D4498">
            <v>34.090000000000003</v>
          </cell>
        </row>
        <row r="4499">
          <cell r="A4499" t="str">
            <v>14.006.370-0</v>
          </cell>
          <cell r="B4499" t="str">
            <v>QUADRO MURAL EM COMP. DE CEDRO DE 8MM</v>
          </cell>
          <cell r="C4499" t="str">
            <v>M2</v>
          </cell>
          <cell r="D4499">
            <v>97.39</v>
          </cell>
        </row>
        <row r="4500">
          <cell r="A4500" t="str">
            <v>14.006.372-0</v>
          </cell>
          <cell r="B4500" t="str">
            <v>QUADRO MURAL DE CELULOSE PRENSADA C/FLANELOGRAFO,MED.504X123CM,MOLDURA DE MAD.ENVERNIZADA,CONF.DETALHE EMOP Nº6012 SEARQ</v>
          </cell>
          <cell r="C4500" t="str">
            <v>UN</v>
          </cell>
          <cell r="D4500">
            <v>399.84</v>
          </cell>
        </row>
        <row r="4501">
          <cell r="A4501" t="str">
            <v>14.006.373-0</v>
          </cell>
          <cell r="B4501" t="str">
            <v>BALCAO DE ATENDIMENTO DE MAD., VAO DE 130 X 105CM, C/PORTA DE FRISOS DE MAD., EM 2 FL. C/ 1 PRATELEIRA</v>
          </cell>
          <cell r="C4501" t="str">
            <v>UN</v>
          </cell>
          <cell r="D4501">
            <v>470.69</v>
          </cell>
        </row>
        <row r="4502">
          <cell r="A4502" t="str">
            <v>14.006.375-0</v>
          </cell>
          <cell r="B4502" t="str">
            <v>PRATELEIRA DE MAD. COMP. DE CEDRO 20MM E 40CM DE LARG., SOBRE CANTON. DE FERRO</v>
          </cell>
          <cell r="C4502" t="str">
            <v>M</v>
          </cell>
          <cell r="D4502">
            <v>26.14</v>
          </cell>
        </row>
        <row r="4503">
          <cell r="A4503" t="str">
            <v>14.006.380-0</v>
          </cell>
          <cell r="B4503" t="str">
            <v>PRATELEIRA DE MAD. COMP. DE CEDRO 20MM E 50CM DE LARG., SOBRE CANTON. DE FERRO</v>
          </cell>
          <cell r="C4503" t="str">
            <v>M</v>
          </cell>
          <cell r="D4503">
            <v>29.22</v>
          </cell>
        </row>
        <row r="4504">
          <cell r="A4504" t="str">
            <v>14.006.385-0</v>
          </cell>
          <cell r="B4504" t="str">
            <v>PRATELEIRA DE MAD. COMP. DE CEDRO 20MM E 60CM DE LARG., SOBRE CANTON. DE FERRO</v>
          </cell>
          <cell r="C4504" t="str">
            <v>M</v>
          </cell>
          <cell r="D4504">
            <v>32.200000000000003</v>
          </cell>
        </row>
        <row r="4505">
          <cell r="A4505" t="str">
            <v>14.006.395-0</v>
          </cell>
          <cell r="B4505" t="str">
            <v>QUADRO DE AULA EM ARG., EMPREGNANDO-SE COR. VERDE, C/MOLDURAE PORTA-GIZ DE MAD.</v>
          </cell>
          <cell r="C4505" t="str">
            <v>M2</v>
          </cell>
          <cell r="D4505">
            <v>61.06</v>
          </cell>
        </row>
        <row r="4506">
          <cell r="A4506" t="str">
            <v>14.006.400-0</v>
          </cell>
          <cell r="B4506" t="str">
            <v>BARRA DE MACARANDUBA, DE 20 X 2,5CM; APARELHADA EM 1 FACE ENOS TOPOS, P/PROT. DE PAREDES DE SALA DE AULA</v>
          </cell>
          <cell r="C4506" t="str">
            <v>M</v>
          </cell>
          <cell r="D4506">
            <v>19.760000000000002</v>
          </cell>
        </row>
        <row r="4507">
          <cell r="A4507" t="str">
            <v>14.006.401-0</v>
          </cell>
          <cell r="B4507" t="str">
            <v>FRISO DE CEDRO, DE 3 X 1,5CM; BOLEADO</v>
          </cell>
          <cell r="C4507" t="str">
            <v>M</v>
          </cell>
          <cell r="D4507">
            <v>7.02</v>
          </cell>
        </row>
        <row r="4508">
          <cell r="A4508" t="str">
            <v>14.006.402-0</v>
          </cell>
          <cell r="B4508" t="str">
            <v>CAIXA COLETORA DE CORRESPONDENCIA, MED. 107 X 38 X 27CM, EMCOMP. DE CEDRO 20MM, TOTAL DE 21 ESCANINHOS, PADRAO CEHAB</v>
          </cell>
          <cell r="C4508" t="str">
            <v>UN</v>
          </cell>
          <cell r="D4508">
            <v>420.66</v>
          </cell>
        </row>
        <row r="4509">
          <cell r="A4509" t="str">
            <v>14.006.405-0</v>
          </cell>
          <cell r="B4509" t="str">
            <v>ADUELA DE CANELA DE 13 X 3CM</v>
          </cell>
          <cell r="C4509" t="str">
            <v>M</v>
          </cell>
          <cell r="D4509">
            <v>9.6199999999999992</v>
          </cell>
        </row>
        <row r="4510">
          <cell r="A4510" t="str">
            <v>14.006.407-0</v>
          </cell>
          <cell r="B4510" t="str">
            <v>ADUELA DE CANELA DE 14 X 3CM, C/ 3,5CM DE REBAIXO</v>
          </cell>
          <cell r="C4510" t="str">
            <v>M</v>
          </cell>
          <cell r="D4510">
            <v>12.49</v>
          </cell>
        </row>
        <row r="4511">
          <cell r="A4511" t="str">
            <v>14.006.408-0</v>
          </cell>
          <cell r="B4511" t="str">
            <v>MARCO DE CANELA DE 7 X 3CM</v>
          </cell>
          <cell r="C4511" t="str">
            <v>M</v>
          </cell>
          <cell r="D4511">
            <v>7.48</v>
          </cell>
        </row>
        <row r="4512">
          <cell r="A4512" t="str">
            <v>14.006.409-0</v>
          </cell>
          <cell r="B4512" t="str">
            <v>ALIZAR DE CANELA DE 5 X 2CM</v>
          </cell>
          <cell r="C4512" t="str">
            <v>M</v>
          </cell>
          <cell r="D4512">
            <v>2.1</v>
          </cell>
        </row>
        <row r="4513">
          <cell r="A4513" t="str">
            <v>14.006.415-0</v>
          </cell>
          <cell r="B4513" t="str">
            <v>MOLDURA DE MAD., ENVERNIZADA, DE 10 X 2,5CM; P/QUADRO DE AULA</v>
          </cell>
          <cell r="C4513" t="str">
            <v>M</v>
          </cell>
          <cell r="D4513">
            <v>15.5</v>
          </cell>
        </row>
        <row r="4514">
          <cell r="A4514" t="str">
            <v>14.006.417-0</v>
          </cell>
          <cell r="B4514" t="str">
            <v>PORTA-GIZ DE MAD., ENVERNIZADA, DE 10 X 2,5CM; P/QUADRO DE AULA</v>
          </cell>
          <cell r="C4514" t="str">
            <v>M</v>
          </cell>
          <cell r="D4514">
            <v>20.07</v>
          </cell>
        </row>
        <row r="4515">
          <cell r="A4515" t="str">
            <v>14.006.420-0</v>
          </cell>
          <cell r="B4515" t="str">
            <v>PORTA COMP., DE CEDRO OU CANELA, FOLHEADA NAS 2 FACES, C/ 3CM DE ESP., EXCL. FORN. DE ADUELA E ALIZAR</v>
          </cell>
          <cell r="C4515" t="str">
            <v>M2</v>
          </cell>
          <cell r="D4515">
            <v>224.55</v>
          </cell>
        </row>
        <row r="4516">
          <cell r="A4516" t="str">
            <v>14.006.422-1</v>
          </cell>
          <cell r="B4516" t="str">
            <v>PORTA C/PAINEL DE VENEZIANA, DE CEDRO OU CANELA, C/ 3CM DE ESP., EXCL. FORN. DE ADUELA E ALIZAR</v>
          </cell>
          <cell r="C4516" t="str">
            <v>M2</v>
          </cell>
          <cell r="D4516">
            <v>302.55</v>
          </cell>
        </row>
        <row r="4517">
          <cell r="A4517" t="str">
            <v>14.006.424-0</v>
          </cell>
          <cell r="B4517" t="str">
            <v>JANELA DE MAD., DE CEDRO OU CANELA, DE ABRIR OU CORRER, EM VENEZIANA, C/ 3CM DE ESP.</v>
          </cell>
          <cell r="C4517" t="str">
            <v>M2</v>
          </cell>
          <cell r="D4517">
            <v>296.89999999999998</v>
          </cell>
        </row>
        <row r="4518">
          <cell r="A4518" t="str">
            <v>14.006.426-0</v>
          </cell>
          <cell r="B4518" t="str">
            <v>JANELA DE MAD., DE CEDRO OU CANELA, DE ABRIR OU DE CORRER, P/VIDRO, C/ 3CM DE ESP.</v>
          </cell>
          <cell r="C4518" t="str">
            <v>M2</v>
          </cell>
          <cell r="D4518">
            <v>199.4</v>
          </cell>
        </row>
        <row r="4519">
          <cell r="A4519" t="str">
            <v>14.006.428-0</v>
          </cell>
          <cell r="B4519" t="str">
            <v>CAIXILHO FIXO DE MAD., DE CEDRO OU CANELA, EM VENEZIANA, C/3CM DE ESP.</v>
          </cell>
          <cell r="C4519" t="str">
            <v>M2</v>
          </cell>
          <cell r="D4519">
            <v>283.86</v>
          </cell>
        </row>
        <row r="4520">
          <cell r="A4520" t="str">
            <v>14.006.430-0</v>
          </cell>
          <cell r="B4520" t="str">
            <v>CAIXILHO FIXO DE MAD., DE CEDRO OU CANELA, P/VIDRO, C/ 3CM DE ESP.</v>
          </cell>
          <cell r="C4520" t="str">
            <v>M2</v>
          </cell>
          <cell r="D4520">
            <v>183.65</v>
          </cell>
        </row>
        <row r="4521">
          <cell r="A4521" t="str">
            <v>14.006.500-0</v>
          </cell>
          <cell r="B4521" t="str">
            <v>UNIDADE DE REF. P/FORN. E/OU REPARO DE ESQUADRIAS DE MAD. OUSIMILAR</v>
          </cell>
          <cell r="C4521" t="str">
            <v>UR</v>
          </cell>
          <cell r="D4521">
            <v>220.52</v>
          </cell>
        </row>
        <row r="4522">
          <cell r="A4522" t="str">
            <v>14.006.505-0</v>
          </cell>
          <cell r="B4522" t="str">
            <v>UNIDADE DE REF., P/REPARO DE PORTA DE MAD.</v>
          </cell>
          <cell r="C4522" t="str">
            <v>UR</v>
          </cell>
          <cell r="D4522">
            <v>220.51</v>
          </cell>
        </row>
        <row r="4523">
          <cell r="A4523" t="str">
            <v>14.006.510-0</v>
          </cell>
          <cell r="B4523" t="str">
            <v>UNIDADE DE REF., P/REPARO DE JANELAS DE MAD.</v>
          </cell>
          <cell r="C4523" t="str">
            <v>UR</v>
          </cell>
          <cell r="D4523">
            <v>301.42</v>
          </cell>
        </row>
        <row r="4524">
          <cell r="A4524" t="str">
            <v>14.006.515-0</v>
          </cell>
          <cell r="B4524" t="str">
            <v>UNIDADE DE REF., P/REPARO DE DIVISORIAS DE MAD.</v>
          </cell>
          <cell r="C4524" t="str">
            <v>UR</v>
          </cell>
          <cell r="D4524">
            <v>301.42</v>
          </cell>
        </row>
        <row r="4525">
          <cell r="A4525" t="str">
            <v>14.006.520-0</v>
          </cell>
          <cell r="B4525" t="str">
            <v>UNIDADE DE REF., P/FORN. DE PC. DE MAD. DE QUALQUER NATUREZA</v>
          </cell>
          <cell r="C4525" t="str">
            <v>UR</v>
          </cell>
          <cell r="D4525">
            <v>229.62</v>
          </cell>
        </row>
        <row r="4526">
          <cell r="A4526" t="str">
            <v>14.006.600-0</v>
          </cell>
          <cell r="B4526" t="str">
            <v>TABUA DE PINHO DE 1ª, DE 1" X 12"</v>
          </cell>
          <cell r="C4526" t="str">
            <v>M</v>
          </cell>
          <cell r="D4526">
            <v>10.5</v>
          </cell>
        </row>
        <row r="4527">
          <cell r="A4527" t="str">
            <v>14.006.603-0</v>
          </cell>
          <cell r="B4527" t="str">
            <v>PECA DE PINHO DE 1ª, DE 3" X 3"</v>
          </cell>
          <cell r="C4527" t="str">
            <v>M</v>
          </cell>
          <cell r="D4527">
            <v>7</v>
          </cell>
        </row>
        <row r="4528">
          <cell r="A4528" t="str">
            <v>14.006.606-0</v>
          </cell>
          <cell r="B4528" t="str">
            <v>PECA DE PINHO DE 1ª, DE 3" X 6"</v>
          </cell>
          <cell r="C4528" t="str">
            <v>M</v>
          </cell>
          <cell r="D4528">
            <v>18</v>
          </cell>
        </row>
        <row r="4529">
          <cell r="A4529" t="str">
            <v>14.006.609-0</v>
          </cell>
          <cell r="B4529" t="str">
            <v>PECA DE MACARANDUBA, SERRADA, DE 3" X 3"</v>
          </cell>
          <cell r="C4529" t="str">
            <v>M</v>
          </cell>
          <cell r="D4529">
            <v>4.5999999999999996</v>
          </cell>
        </row>
        <row r="4530">
          <cell r="A4530" t="str">
            <v>14.006.612-0</v>
          </cell>
          <cell r="B4530" t="str">
            <v>PECA DE MACARANDUBA, SERRADA, DE 3" X 4.1/2"</v>
          </cell>
          <cell r="C4530" t="str">
            <v>M</v>
          </cell>
          <cell r="D4530">
            <v>7</v>
          </cell>
        </row>
        <row r="4531">
          <cell r="A4531" t="str">
            <v>14.006.615-0</v>
          </cell>
          <cell r="B4531" t="str">
            <v>PECA DE MACARANDUBA, SERRADA, DE 3" X 6"</v>
          </cell>
          <cell r="C4531" t="str">
            <v>M</v>
          </cell>
          <cell r="D4531">
            <v>9.3000000000000007</v>
          </cell>
        </row>
        <row r="4532">
          <cell r="A4532" t="str">
            <v>14.006.624-0</v>
          </cell>
          <cell r="B4532" t="str">
            <v>COMPENSADO DE CEDRO DE 6MM, CHAPA DE 2,20 X 1,60M</v>
          </cell>
          <cell r="C4532" t="str">
            <v>M2</v>
          </cell>
          <cell r="D4532">
            <v>10.42</v>
          </cell>
        </row>
        <row r="4533">
          <cell r="A4533" t="str">
            <v>14.006.627-0</v>
          </cell>
          <cell r="B4533" t="str">
            <v>COMPENSADO DE CEDRO DE 8MM, CHAPA DE 2,20 X 1,60M</v>
          </cell>
          <cell r="C4533" t="str">
            <v>M2</v>
          </cell>
          <cell r="D4533">
            <v>13.63</v>
          </cell>
        </row>
        <row r="4534">
          <cell r="A4534" t="str">
            <v>14.006.630-0</v>
          </cell>
          <cell r="B4534" t="str">
            <v>COMPENSADO DE CEDRO DE 15MM, CHAPA DE 2,20 X 1,60M</v>
          </cell>
          <cell r="C4534" t="str">
            <v>M2</v>
          </cell>
          <cell r="D4534">
            <v>19.43</v>
          </cell>
        </row>
        <row r="4535">
          <cell r="A4535" t="str">
            <v>14.006.633-0</v>
          </cell>
          <cell r="B4535" t="str">
            <v>COMPENSADO DE CEDRO DE 20MM, CHAPA DE 2,20 X 1,60M</v>
          </cell>
          <cell r="C4535" t="str">
            <v>M2</v>
          </cell>
          <cell r="D4535">
            <v>25.24</v>
          </cell>
        </row>
        <row r="4536">
          <cell r="A4536" t="str">
            <v>14.006.636-0</v>
          </cell>
          <cell r="B4536" t="str">
            <v>COMPENSADO DE CEDRO DE 25MM, CHAPA DE 2,20 X 1,60M</v>
          </cell>
          <cell r="C4536" t="str">
            <v>M2</v>
          </cell>
          <cell r="D4536">
            <v>31.1</v>
          </cell>
        </row>
        <row r="4537">
          <cell r="A4537" t="str">
            <v>14.006.639-0</v>
          </cell>
          <cell r="B4537" t="str">
            <v>COMPENSADO NAVAL DE 10MM, CHAPA DE 2,20 X 1,10M</v>
          </cell>
          <cell r="C4537" t="str">
            <v>M2</v>
          </cell>
          <cell r="D4537">
            <v>13.4</v>
          </cell>
        </row>
        <row r="4538">
          <cell r="A4538" t="str">
            <v>14.006.645-0</v>
          </cell>
          <cell r="B4538" t="str">
            <v>COMPENSADO NAVAL DE 14MM, CHAPA DE 2,20 X 1,10M</v>
          </cell>
          <cell r="C4538" t="str">
            <v>M2</v>
          </cell>
          <cell r="D4538">
            <v>18.38</v>
          </cell>
        </row>
        <row r="4539">
          <cell r="A4539" t="str">
            <v>14.006.648-0</v>
          </cell>
          <cell r="B4539" t="str">
            <v>CHAPA DELGADA DE FIBRA DE MAD., MOIDA E PRENSADA, RESISTENTE, DURA E LISA, DE 1,22 X 2,75M; C/ 3,2MM DE ESP.</v>
          </cell>
          <cell r="C4539" t="str">
            <v>FL.</v>
          </cell>
          <cell r="D4539">
            <v>14.9</v>
          </cell>
        </row>
        <row r="4540">
          <cell r="A4540" t="str">
            <v>14.006.651-0</v>
          </cell>
          <cell r="B4540" t="str">
            <v>CHAPA DE CELULOSE PRENSADA, DE 1,22 X 2,24M; DE 12MM DE ESP.</v>
          </cell>
          <cell r="C4540" t="str">
            <v>FL.</v>
          </cell>
          <cell r="D4540">
            <v>28.9</v>
          </cell>
        </row>
        <row r="4541">
          <cell r="A4541" t="str">
            <v>14.006.999-0</v>
          </cell>
          <cell r="B4541" t="str">
            <v>FAMILIA 14.006ESQUADRIAS DE MADEIRA</v>
          </cell>
          <cell r="C4541">
            <v>0</v>
          </cell>
          <cell r="D4541">
            <v>1900</v>
          </cell>
        </row>
        <row r="4542">
          <cell r="A4542" t="str">
            <v>14.007.005-0</v>
          </cell>
          <cell r="B4542" t="str">
            <v>CONJUNTO DE FERRAG. P/PORTA DE MAD. DE 1 FL., DE ABRIR, DE ENTRADA PRINCIPAL</v>
          </cell>
          <cell r="C4542" t="str">
            <v>UN</v>
          </cell>
          <cell r="D4542">
            <v>230.32</v>
          </cell>
        </row>
        <row r="4543">
          <cell r="A4543" t="str">
            <v>14.007.010-0</v>
          </cell>
          <cell r="B4543" t="str">
            <v>CONJUNTO DE FERRAG. P/PORTA DE MAD. DE 1 FL., DE ENTRADA PRINCIPAL</v>
          </cell>
          <cell r="C4543" t="str">
            <v>UN</v>
          </cell>
          <cell r="D4543">
            <v>208.59</v>
          </cell>
        </row>
        <row r="4544">
          <cell r="A4544" t="str">
            <v>14.007.015-0</v>
          </cell>
          <cell r="B4544" t="str">
            <v>CONJUNTO DE FERRAG. P/PORTA DE MAD. DE 1 FL., DE ENTRADA PRINCIPAL</v>
          </cell>
          <cell r="C4544" t="str">
            <v>UN</v>
          </cell>
          <cell r="D4544">
            <v>25.6</v>
          </cell>
        </row>
        <row r="4545">
          <cell r="A4545" t="str">
            <v>14.007.020-0</v>
          </cell>
          <cell r="B4545" t="str">
            <v>CONJUNTO DE FERRAG. P/PORTA DE MAD. DE 1 FL., DE ENTRADA PRINCIPAL</v>
          </cell>
          <cell r="C4545" t="str">
            <v>UN</v>
          </cell>
          <cell r="D4545">
            <v>129.77000000000001</v>
          </cell>
        </row>
        <row r="4546">
          <cell r="A4546" t="str">
            <v>14.007.025-0</v>
          </cell>
          <cell r="B4546" t="str">
            <v>CONJUNTO DE FERRAG. P/PORTA DE MAD. DE 2 FL., DE ABRIR, DE ENTRADA PRINCIPAL</v>
          </cell>
          <cell r="C4546" t="str">
            <v>UN</v>
          </cell>
          <cell r="D4546">
            <v>172.55</v>
          </cell>
        </row>
        <row r="4547">
          <cell r="A4547" t="str">
            <v>14.007.030-0</v>
          </cell>
          <cell r="B4547" t="str">
            <v>CONJUNTO DE FERRAG. P/PORTA DE MAD. DE 1 FL., ENTRADA DE SERV.</v>
          </cell>
          <cell r="C4547" t="str">
            <v>UN</v>
          </cell>
          <cell r="D4547">
            <v>44.19</v>
          </cell>
        </row>
        <row r="4548">
          <cell r="A4548" t="str">
            <v>14.007.035-0</v>
          </cell>
          <cell r="B4548" t="str">
            <v>CONJUNTO DE FERRAG. P/PORTA DE MAD. DE 1 FL., DE ENTRADA SERV.</v>
          </cell>
          <cell r="C4548" t="str">
            <v>UN</v>
          </cell>
          <cell r="D4548">
            <v>202.3</v>
          </cell>
        </row>
        <row r="4549">
          <cell r="A4549" t="str">
            <v>14.007.040-0</v>
          </cell>
          <cell r="B4549" t="str">
            <v>CONJUNTO DE FERRAG. P/PORTA DE MAD. DE 1 FL., INT., SOCIAL OU DE SERV.</v>
          </cell>
          <cell r="C4549" t="str">
            <v>UN</v>
          </cell>
          <cell r="D4549">
            <v>35.83</v>
          </cell>
        </row>
        <row r="4550">
          <cell r="A4550" t="str">
            <v>14.007.045-0</v>
          </cell>
          <cell r="B4550" t="str">
            <v>CONJUNTO DE FERRAG. P/PORTA DE MAD. DE 1 FL., INT., SOCIAL OU DE SERV.</v>
          </cell>
          <cell r="C4550" t="str">
            <v>UN</v>
          </cell>
          <cell r="D4550">
            <v>30.61</v>
          </cell>
        </row>
        <row r="4551">
          <cell r="A4551" t="str">
            <v>14.007.050-0</v>
          </cell>
          <cell r="B4551" t="str">
            <v>CONJUNTO DE FERRAG. P/PORTA DE MAD. INT. DE 2 FL., DE ABRIR</v>
          </cell>
          <cell r="C4551" t="str">
            <v>UN</v>
          </cell>
          <cell r="D4551">
            <v>72.97</v>
          </cell>
        </row>
        <row r="4552">
          <cell r="A4552" t="str">
            <v>14.007.055-0</v>
          </cell>
          <cell r="B4552" t="str">
            <v>CONJUNTO DE FERRAG. P/PORTA DE MAD. INT. DE SALAS E QUARTOSDE HOSPITAIS</v>
          </cell>
          <cell r="C4552" t="str">
            <v>UN</v>
          </cell>
          <cell r="D4552">
            <v>288.38</v>
          </cell>
        </row>
        <row r="4553">
          <cell r="A4553" t="str">
            <v>14.007.060-0</v>
          </cell>
          <cell r="B4553" t="str">
            <v>CONJUNTO DE FERRAG. P/PORTA DE MAD. DE 1 FL., DE ABRIR, P/BANHEIRO</v>
          </cell>
          <cell r="C4553" t="str">
            <v>UN</v>
          </cell>
          <cell r="D4553">
            <v>64.17</v>
          </cell>
        </row>
        <row r="4554">
          <cell r="A4554" t="str">
            <v>14.007.065-0</v>
          </cell>
          <cell r="B4554" t="str">
            <v>CONJUNTO DE FERRAG. P/PORTA DE MAD. DE 1 FL., DE ABRIR, INT., P/BANHEIRO DE SERV.</v>
          </cell>
          <cell r="C4554" t="str">
            <v>UN</v>
          </cell>
          <cell r="D4554">
            <v>47.57</v>
          </cell>
        </row>
        <row r="4555">
          <cell r="A4555" t="str">
            <v>14.007.070-0</v>
          </cell>
          <cell r="B4555" t="str">
            <v>CONJUNTO DE FERRAG. P/PORTA DE MAD. DE 1 FL., DE ABRIR, P/SANIT. OU CHUVEIRO COLETIVO</v>
          </cell>
          <cell r="C4555" t="str">
            <v>UN</v>
          </cell>
          <cell r="D4555">
            <v>23.14</v>
          </cell>
        </row>
        <row r="4556">
          <cell r="A4556" t="str">
            <v>14.007.075-0</v>
          </cell>
          <cell r="B4556" t="str">
            <v>CONJUNTO DE FERRAG. P/PORTA DE MAD. DE 1 FL., DE ABRIR, P/SANIT. OU CHUVEIRO COLETIVO</v>
          </cell>
          <cell r="C4556" t="str">
            <v>UN</v>
          </cell>
          <cell r="D4556">
            <v>24.82</v>
          </cell>
        </row>
        <row r="4557">
          <cell r="A4557" t="str">
            <v>14.007.080-0</v>
          </cell>
          <cell r="B4557" t="str">
            <v>CONJUNTO DE FERRAG. P/PORTA DE MAD. DE 1 FL., DE ABRIR, P/BANHEIRO</v>
          </cell>
          <cell r="C4557" t="str">
            <v>UN</v>
          </cell>
          <cell r="D4557">
            <v>30.61</v>
          </cell>
        </row>
        <row r="4558">
          <cell r="A4558" t="str">
            <v>14.007.085-0</v>
          </cell>
          <cell r="B4558" t="str">
            <v>CONJUNTO DE FERRAG. P/PORTA DE MAD. COLOCADA EM DIVISORIA DEMARMORE, MARMORITE OU CONCR., ATE 4CM DE ESP.</v>
          </cell>
          <cell r="C4558" t="str">
            <v>UN</v>
          </cell>
          <cell r="D4558">
            <v>115.16</v>
          </cell>
        </row>
        <row r="4559">
          <cell r="A4559" t="str">
            <v>14.007.090-0</v>
          </cell>
          <cell r="B4559" t="str">
            <v>CONJUNTO DE FERRAG. P/PORTA DE MAD., DE CORRER, DE 1 FL.</v>
          </cell>
          <cell r="C4559" t="str">
            <v>UN</v>
          </cell>
          <cell r="D4559">
            <v>176.9</v>
          </cell>
        </row>
        <row r="4560">
          <cell r="A4560" t="str">
            <v>14.007.095-0</v>
          </cell>
          <cell r="B4560" t="str">
            <v>CONJUNTO DE FERRAG. P/PORTA DE MAD., DE CORRER, DE 2 FL.</v>
          </cell>
          <cell r="C4560" t="str">
            <v>UN</v>
          </cell>
          <cell r="D4560">
            <v>321.54000000000002</v>
          </cell>
        </row>
        <row r="4561">
          <cell r="A4561" t="str">
            <v>14.007.101-0</v>
          </cell>
          <cell r="B4561" t="str">
            <v>CONJUNTO DE FERRAG. P/PORTA DE DIVISORIA, DE 1 FL., REVEST.DE MAD. OU LAMIN. VINILICO</v>
          </cell>
          <cell r="C4561" t="str">
            <v>UN</v>
          </cell>
          <cell r="D4561">
            <v>256.27</v>
          </cell>
        </row>
        <row r="4562">
          <cell r="A4562" t="str">
            <v>14.007.105-0</v>
          </cell>
          <cell r="B4562" t="str">
            <v>CONJUNTO DE FERRAG. P/PORTA DE DIVISORIA, DE 2 FL., REVEST.DE MAD. OU LAMIN. VINILICO</v>
          </cell>
          <cell r="C4562" t="str">
            <v>UN</v>
          </cell>
          <cell r="D4562">
            <v>288.19</v>
          </cell>
        </row>
        <row r="4563">
          <cell r="A4563" t="str">
            <v>14.007.110-0</v>
          </cell>
          <cell r="B4563" t="str">
            <v>CONJUNTO DE FERRAG. P/PORTA DE MAD. DE BARRACAO DE OBRA OU CASA POPULAR</v>
          </cell>
          <cell r="C4563" t="str">
            <v>UN</v>
          </cell>
          <cell r="D4563">
            <v>9.58</v>
          </cell>
        </row>
        <row r="4564">
          <cell r="A4564" t="str">
            <v>14.007.115-0</v>
          </cell>
          <cell r="B4564" t="str">
            <v>FERRAGEM P/PORTA DE MAD. DE ARMARIO</v>
          </cell>
          <cell r="C4564" t="str">
            <v>UN</v>
          </cell>
          <cell r="D4564">
            <v>35.97</v>
          </cell>
        </row>
        <row r="4565">
          <cell r="A4565" t="str">
            <v>14.007.120-0</v>
          </cell>
          <cell r="B4565" t="str">
            <v>CONJUNTO DE FERRAG. P/PORTA DE CORRER DE ARMARIO EM BANCA</v>
          </cell>
          <cell r="C4565" t="str">
            <v>UN</v>
          </cell>
          <cell r="D4565">
            <v>8.6</v>
          </cell>
        </row>
        <row r="4566">
          <cell r="A4566" t="str">
            <v>14.007.125-0</v>
          </cell>
          <cell r="B4566" t="str">
            <v>CONJUNTO DE FERRAG. P/JANELA DE MAD. TIPO GUILHOTINA</v>
          </cell>
          <cell r="C4566" t="str">
            <v>UN</v>
          </cell>
          <cell r="D4566">
            <v>16.239999999999998</v>
          </cell>
        </row>
        <row r="4567">
          <cell r="A4567" t="str">
            <v>14.007.130-0</v>
          </cell>
          <cell r="B4567" t="str">
            <v>CONJUNTO DE FERRAG. P/JANELA DE MAD. TIPO GUILHOTINA DE CONTRAPESO</v>
          </cell>
          <cell r="C4567" t="str">
            <v>UN</v>
          </cell>
          <cell r="D4567">
            <v>132.11000000000001</v>
          </cell>
        </row>
        <row r="4568">
          <cell r="A4568" t="str">
            <v>14.007.135-0</v>
          </cell>
          <cell r="B4568" t="str">
            <v>CONJUNTO DE FERRAG. P/JANELA DE MAD., BASCULANTE</v>
          </cell>
          <cell r="C4568" t="str">
            <v>UN</v>
          </cell>
          <cell r="D4568">
            <v>17.760000000000002</v>
          </cell>
        </row>
        <row r="4569">
          <cell r="A4569" t="str">
            <v>14.007.140-0</v>
          </cell>
          <cell r="B4569" t="str">
            <v>CONJUNTO DE FERRAG. P/JANELA DE MAD., DE ABRIR, DE 2 FL.</v>
          </cell>
          <cell r="C4569" t="str">
            <v>UN</v>
          </cell>
          <cell r="D4569">
            <v>60.26</v>
          </cell>
        </row>
        <row r="4570">
          <cell r="A4570" t="str">
            <v>14.007.145-0</v>
          </cell>
          <cell r="B4570" t="str">
            <v>CONJUNTO DE FERRAG. P/JANELA DE MAD., DE CORRER, DE 2 FL.</v>
          </cell>
          <cell r="C4570" t="str">
            <v>UN</v>
          </cell>
          <cell r="D4570">
            <v>40.03</v>
          </cell>
        </row>
        <row r="4571">
          <cell r="A4571" t="str">
            <v>14.007.150-0</v>
          </cell>
          <cell r="B4571" t="str">
            <v>CONJUNTO DE FERRAG. P/JANELA DE MAD., DE CORRER, DE 4 FL.</v>
          </cell>
          <cell r="C4571" t="str">
            <v>UN</v>
          </cell>
          <cell r="D4571">
            <v>74.819999999999993</v>
          </cell>
        </row>
        <row r="4572">
          <cell r="A4572" t="str">
            <v>14.007.155-0</v>
          </cell>
          <cell r="B4572" t="str">
            <v>CONJUNTO DE FERRAG. P/JANELA DE MAD., DE ABRIR, DE 2 FL., TIPO VVP</v>
          </cell>
          <cell r="C4572" t="str">
            <v>UN</v>
          </cell>
          <cell r="D4572">
            <v>31.88</v>
          </cell>
        </row>
        <row r="4573">
          <cell r="A4573" t="str">
            <v>14.007.160-0</v>
          </cell>
          <cell r="B4573" t="str">
            <v>CONJUNTO COMPLETO DE FERRAG. P/PORTA DE 1 FL. DE VIDRO TEMPERADO 10MM</v>
          </cell>
          <cell r="C4573" t="str">
            <v>UN</v>
          </cell>
          <cell r="D4573">
            <v>189.44</v>
          </cell>
        </row>
        <row r="4574">
          <cell r="A4574" t="str">
            <v>14.007.165-0</v>
          </cell>
          <cell r="B4574" t="str">
            <v>CONJUNTO COMPLETO DE FERRAG. P/PORTA DE 1 FL., C/BANDEIRA, DE VIDRO TEMPERADO 10MM</v>
          </cell>
          <cell r="C4574" t="str">
            <v>UN</v>
          </cell>
          <cell r="D4574">
            <v>226.04</v>
          </cell>
        </row>
        <row r="4575">
          <cell r="A4575" t="str">
            <v>14.007.170-0</v>
          </cell>
          <cell r="B4575" t="str">
            <v>CONJUNTO COMPLETO DE FERRAG. P/PORTA DE 2 FL. DE VIDRO TEMPERADO 10MM</v>
          </cell>
          <cell r="C4575" t="str">
            <v>UN</v>
          </cell>
          <cell r="D4575">
            <v>340.46</v>
          </cell>
        </row>
        <row r="4576">
          <cell r="A4576" t="str">
            <v>14.007.175-0</v>
          </cell>
          <cell r="B4576" t="str">
            <v>CONJUNTO COMPLETO DE FERRAG. P/PORTA DE 2 FL., C/BANDEIRA, DE VIDRO TEMPERADO 10MM</v>
          </cell>
          <cell r="C4576" t="str">
            <v>UN</v>
          </cell>
          <cell r="D4576">
            <v>412.64</v>
          </cell>
        </row>
        <row r="4577">
          <cell r="A4577" t="str">
            <v>14.007.185-0</v>
          </cell>
          <cell r="B4577" t="str">
            <v>CONJUNTO COMPLETO FERRAG. P/PORTA DE 2 FL., C/BANDEIRA E 2 PAINEIS FIXOS LATERAIS, DE VIDRO TEMPERADO 10MM</v>
          </cell>
          <cell r="C4577" t="str">
            <v>UN</v>
          </cell>
          <cell r="D4577">
            <v>566.72</v>
          </cell>
        </row>
        <row r="4578">
          <cell r="A4578" t="str">
            <v>14.007.190-0</v>
          </cell>
          <cell r="B4578" t="str">
            <v>MOLA HIDR. DE PISO, P/PORTA DE VIDRO TEMPERADO 10MM</v>
          </cell>
          <cell r="C4578" t="str">
            <v>UN</v>
          </cell>
          <cell r="D4578">
            <v>380</v>
          </cell>
        </row>
        <row r="4579">
          <cell r="A4579" t="str">
            <v>14.007.195-0</v>
          </cell>
          <cell r="B4579" t="str">
            <v>CONJUNTO COMPLETO DE FERRAG. P/PAINEIS FIXOS DE VIDRO TEMPERADO 10MM</v>
          </cell>
          <cell r="C4579" t="str">
            <v>UN</v>
          </cell>
          <cell r="D4579">
            <v>66.88</v>
          </cell>
        </row>
        <row r="4580">
          <cell r="A4580" t="str">
            <v>14.007.200-0</v>
          </cell>
          <cell r="B4580" t="str">
            <v>CONJUNTO DE FERRAG. P/DIVISORIA DE MARM. OU MARMORITE, DE SANIT.</v>
          </cell>
          <cell r="C4580" t="str">
            <v>UN</v>
          </cell>
          <cell r="D4580">
            <v>47.8</v>
          </cell>
        </row>
        <row r="4581">
          <cell r="A4581" t="str">
            <v>14.007.250-0</v>
          </cell>
          <cell r="B4581" t="str">
            <v>CONJUNTO DE FERRAG. P/PORTA MAD. DE ENTRADA PRINCIPAL</v>
          </cell>
          <cell r="C4581" t="str">
            <v>UN</v>
          </cell>
          <cell r="D4581">
            <v>44.94</v>
          </cell>
        </row>
        <row r="4582">
          <cell r="A4582" t="str">
            <v>14.007.251-0</v>
          </cell>
          <cell r="B4582" t="str">
            <v>CONJUNTO DE FERRAG. P/PORTA MAD. DE ENTRADA PRINCIPAL</v>
          </cell>
          <cell r="C4582" t="str">
            <v>UN</v>
          </cell>
          <cell r="D4582">
            <v>20.38</v>
          </cell>
        </row>
        <row r="4583">
          <cell r="A4583" t="str">
            <v>14.007.253-0</v>
          </cell>
          <cell r="B4583" t="str">
            <v>FECHADURA DE CILINDRO, EM LATAO, ACAB. CROM., P/PORTA DE MAD., DE ENTRADA PRINCIPAL</v>
          </cell>
          <cell r="C4583" t="str">
            <v>UN</v>
          </cell>
          <cell r="D4583">
            <v>147.51</v>
          </cell>
        </row>
        <row r="4584">
          <cell r="A4584" t="str">
            <v>14.007.255-0</v>
          </cell>
          <cell r="B4584" t="str">
            <v>CONJUNTO DE FERRAG. P/PORTA DE MAD. DE ENTRADA PRINCIPAL</v>
          </cell>
          <cell r="C4584" t="str">
            <v>UN</v>
          </cell>
          <cell r="D4584">
            <v>67.25</v>
          </cell>
        </row>
        <row r="4585">
          <cell r="A4585" t="str">
            <v>14.007.256-0</v>
          </cell>
          <cell r="B4585" t="str">
            <v>CONJUNTO DE FERRAG. P/PORTA INT. DE MAD.</v>
          </cell>
          <cell r="C4585" t="str">
            <v>UN</v>
          </cell>
          <cell r="D4585">
            <v>9.85</v>
          </cell>
        </row>
        <row r="4586">
          <cell r="A4586" t="str">
            <v>14.007.258-0</v>
          </cell>
          <cell r="B4586" t="str">
            <v>FECHADURA P/PORTA INT. DE MAD., TIPO GORGE, TRINCO REVERSIVEL, EM LATAO, ACAB. CROMADO</v>
          </cell>
          <cell r="C4586" t="str">
            <v>UN</v>
          </cell>
          <cell r="D4586">
            <v>37.68</v>
          </cell>
        </row>
        <row r="4587">
          <cell r="A4587" t="str">
            <v>14.007.261-0</v>
          </cell>
          <cell r="B4587" t="str">
            <v>CONJUNTO DE FERRAG. P/PORTA DE MAD., DE BANHEIRO, FECHADURASIMPLES</v>
          </cell>
          <cell r="C4587" t="str">
            <v>UN</v>
          </cell>
          <cell r="D4587">
            <v>9.85</v>
          </cell>
        </row>
        <row r="4588">
          <cell r="A4588" t="str">
            <v>14.007.263-0</v>
          </cell>
          <cell r="B4588" t="str">
            <v>FECHADURA P/PORTA DE MAD. DE BANHEIRO, TIPO TRANQUETA, ACAB.CROM.</v>
          </cell>
          <cell r="C4588" t="str">
            <v>UN</v>
          </cell>
          <cell r="D4588">
            <v>61.73</v>
          </cell>
        </row>
        <row r="4589">
          <cell r="A4589" t="str">
            <v>14.007.266-0</v>
          </cell>
          <cell r="B4589" t="str">
            <v>CONJUNTO DE FERRAG. P/PORTA DE ABRIR, DE FERRO OU ALUMINIO</v>
          </cell>
          <cell r="C4589" t="str">
            <v>UN</v>
          </cell>
          <cell r="D4589">
            <v>29</v>
          </cell>
        </row>
        <row r="4590">
          <cell r="A4590" t="str">
            <v>14.007.270-0</v>
          </cell>
          <cell r="B4590" t="str">
            <v>FECHADURA DE CILINDRO OVALADO, DE LATAO, ACAB. CROM., P/PORTA DE CORRER, DE FERRO OU ALUMINIO</v>
          </cell>
          <cell r="C4590" t="str">
            <v>UN</v>
          </cell>
          <cell r="D4590">
            <v>23.79</v>
          </cell>
        </row>
        <row r="4591">
          <cell r="A4591" t="str">
            <v>14.007.274-0</v>
          </cell>
          <cell r="B4591" t="str">
            <v>FECHADURA DE SOBREPOR, C/CILINDRO, 2 VOLTAS, EM FERRO RESINADO PRETO, P/PORTAO</v>
          </cell>
          <cell r="C4591" t="str">
            <v>UN</v>
          </cell>
          <cell r="D4591">
            <v>11.94</v>
          </cell>
        </row>
        <row r="4592">
          <cell r="A4592" t="str">
            <v>14.007.276-0</v>
          </cell>
          <cell r="B4592" t="str">
            <v>FECHADURA DE SOBREPOR, C/CILINDRO, EM LATAO, ACAB. CROM., P/PORTAO</v>
          </cell>
          <cell r="C4592" t="str">
            <v>UN</v>
          </cell>
          <cell r="D4592">
            <v>76.84</v>
          </cell>
        </row>
        <row r="4593">
          <cell r="A4593" t="str">
            <v>14.007.278-0</v>
          </cell>
          <cell r="B4593" t="str">
            <v>DOBRADICA 3" X 3.1/2", DE LATAO CROM., C/PINO, BOLAS E ANEISDE LATAO</v>
          </cell>
          <cell r="C4593" t="str">
            <v>UN</v>
          </cell>
          <cell r="D4593">
            <v>8.16</v>
          </cell>
        </row>
        <row r="4594">
          <cell r="A4594" t="str">
            <v>14.007.280-0</v>
          </cell>
          <cell r="B4594" t="str">
            <v>DOBRADICA 3" X 3", DE LATAO CROM., C/PINO, BOLAS E ANEIS DELATAO</v>
          </cell>
          <cell r="C4594" t="str">
            <v>UN</v>
          </cell>
          <cell r="D4594">
            <v>5.76</v>
          </cell>
        </row>
        <row r="4595">
          <cell r="A4595" t="str">
            <v>14.007.282-0</v>
          </cell>
          <cell r="B4595" t="str">
            <v>DOBRADICA 3" X 2.1/2", DE LATAO CROM., C/PINO, BOLAS E ANEISDE LATAO</v>
          </cell>
          <cell r="C4595" t="str">
            <v>UN</v>
          </cell>
          <cell r="D4595">
            <v>5.47</v>
          </cell>
        </row>
        <row r="4596">
          <cell r="A4596" t="str">
            <v>14.007.284-0</v>
          </cell>
          <cell r="B4596" t="str">
            <v>DOBRADICA 2.1/2" X 1.3/8", DE LATAO CROM., C/PINO E BOLAS DELATAO</v>
          </cell>
          <cell r="C4596" t="str">
            <v>UN</v>
          </cell>
          <cell r="D4596">
            <v>3.48</v>
          </cell>
        </row>
        <row r="4597">
          <cell r="A4597" t="str">
            <v>14.007.286-0</v>
          </cell>
          <cell r="B4597" t="str">
            <v>DOBRADICA 4" X 3", DE FºGALV., C/PINO, BOLAS E ANEIS DE LATAO</v>
          </cell>
          <cell r="C4597" t="str">
            <v>UN</v>
          </cell>
          <cell r="D4597">
            <v>3.42</v>
          </cell>
        </row>
        <row r="4598">
          <cell r="A4598" t="str">
            <v>14.007.288-0</v>
          </cell>
          <cell r="B4598" t="str">
            <v>DOBRADICA 3" X 3", DE FºGALV., C/PINO DE FERRO E BOLAS DE LATAO</v>
          </cell>
          <cell r="C4598" t="str">
            <v>UN</v>
          </cell>
          <cell r="D4598">
            <v>1.74</v>
          </cell>
        </row>
        <row r="4599">
          <cell r="A4599" t="str">
            <v>14.007.290-0</v>
          </cell>
          <cell r="B4599" t="str">
            <v>DOBRADICA 3" X 2.1/2", DE FºGALV., C/PINO DE FERRO E BOLAS DE LATAO</v>
          </cell>
          <cell r="C4599" t="str">
            <v>UN</v>
          </cell>
          <cell r="D4599">
            <v>1.61</v>
          </cell>
        </row>
        <row r="4600">
          <cell r="A4600" t="str">
            <v>14.007.292-0</v>
          </cell>
          <cell r="B4600" t="str">
            <v>DOBRADICA DE 1.3/4" X 2" DE FºGALV., C/PINO DE FERRO E BOLASDE LATAO</v>
          </cell>
          <cell r="C4600" t="str">
            <v>UN</v>
          </cell>
          <cell r="D4600">
            <v>1.51</v>
          </cell>
        </row>
        <row r="4601">
          <cell r="A4601" t="str">
            <v>14.007.294-0</v>
          </cell>
          <cell r="B4601" t="str">
            <v>DOBRADICA P/PORTA VAI-E-VEM, DE 3", EM LATAO NIQUELADO</v>
          </cell>
          <cell r="C4601" t="str">
            <v>UN</v>
          </cell>
          <cell r="D4601">
            <v>24.62</v>
          </cell>
        </row>
        <row r="4602">
          <cell r="A4602" t="str">
            <v>14.007.296-0</v>
          </cell>
          <cell r="B4602" t="str">
            <v>FECHO SOBREPOR LIVRE - OCUPADO</v>
          </cell>
          <cell r="C4602" t="str">
            <v>UN</v>
          </cell>
          <cell r="D4602">
            <v>19.600000000000001</v>
          </cell>
        </row>
        <row r="4603">
          <cell r="A4603" t="str">
            <v>14.007.298-0</v>
          </cell>
          <cell r="B4603" t="str">
            <v>FECHO DE EMBUTIR DE ALAVANCA, EM LATAO CROM., DE 40CM DE ALT.</v>
          </cell>
          <cell r="C4603" t="str">
            <v>UN</v>
          </cell>
          <cell r="D4603">
            <v>15.51</v>
          </cell>
        </row>
        <row r="4604">
          <cell r="A4604" t="str">
            <v>14.007.300-0</v>
          </cell>
          <cell r="B4604" t="str">
            <v>FECHO DE EMBUTIR, DE SEGURANCA, EM LATAO CROM.</v>
          </cell>
          <cell r="C4604" t="str">
            <v>UN</v>
          </cell>
          <cell r="D4604">
            <v>5.3</v>
          </cell>
        </row>
        <row r="4605">
          <cell r="A4605" t="str">
            <v>14.007.302-0</v>
          </cell>
          <cell r="B4605" t="str">
            <v>FECHO DE HASTE REDONDA, EM FERRO, P/PINTAR, C/ 20CM</v>
          </cell>
          <cell r="C4605" t="str">
            <v>UN</v>
          </cell>
          <cell r="D4605">
            <v>6.17</v>
          </cell>
        </row>
        <row r="4606">
          <cell r="A4606" t="str">
            <v>14.007.304-0</v>
          </cell>
          <cell r="B4606" t="str">
            <v>FECHO DE HASTE REDONDA, EM FERRO, P/PINTAR, C/ 30CM</v>
          </cell>
          <cell r="C4606" t="str">
            <v>UN</v>
          </cell>
          <cell r="D4606">
            <v>8.01</v>
          </cell>
        </row>
        <row r="4607">
          <cell r="A4607" t="str">
            <v>14.007.306-0</v>
          </cell>
          <cell r="B4607" t="str">
            <v>FECHO DE 80MM EM FERRO NIQUELADO, LINGUETA CENTRAL MOVEL</v>
          </cell>
          <cell r="C4607" t="str">
            <v>UN</v>
          </cell>
          <cell r="D4607">
            <v>1.03</v>
          </cell>
        </row>
        <row r="4608">
          <cell r="A4608" t="str">
            <v>14.007.308-0</v>
          </cell>
          <cell r="B4608" t="str">
            <v>VISOR OTICO C/LENTES, TIPO LINGUETA, ACAB. CROM.</v>
          </cell>
          <cell r="C4608" t="str">
            <v>UN</v>
          </cell>
          <cell r="D4608">
            <v>7.9</v>
          </cell>
        </row>
        <row r="4609">
          <cell r="A4609" t="str">
            <v>14.007.310-0</v>
          </cell>
          <cell r="B4609" t="str">
            <v>CREMONE EM LATAO CROM., C/VARA DE FERRO, DE 1,50M; ACAB. CROM., POLIDO OU PINTADO</v>
          </cell>
          <cell r="C4609" t="str">
            <v>UN</v>
          </cell>
          <cell r="D4609">
            <v>29.8</v>
          </cell>
        </row>
        <row r="4610">
          <cell r="A4610" t="str">
            <v>14.007.312-0</v>
          </cell>
          <cell r="B4610" t="str">
            <v>CARRANCA P/FIX. EXT. DE JANELA DE ABRIR, EM LATAO, CABECOTEARTICULADO</v>
          </cell>
          <cell r="C4610" t="str">
            <v>UN</v>
          </cell>
          <cell r="D4610">
            <v>10.4</v>
          </cell>
        </row>
        <row r="4611">
          <cell r="A4611" t="str">
            <v>14.007.313-0</v>
          </cell>
          <cell r="B4611" t="str">
            <v>MOLA FECHA-PORTA, AEREA, C/PINHAO E CREMALHEIRA, EM ALUMINIO, C/PINT. ELETROSTATICA, P/PORTA DE FERRO DE 0,90 A 1,00M</v>
          </cell>
          <cell r="C4611" t="str">
            <v>UN</v>
          </cell>
          <cell r="D4611">
            <v>135.86000000000001</v>
          </cell>
        </row>
        <row r="4612">
          <cell r="A4612" t="str">
            <v>14.007.314-0</v>
          </cell>
          <cell r="B4612" t="str">
            <v>MOLA FECHA-PORTA, AEREA, C/PINHAO E CREMALHEIRA, EM ALUMINIO, C/PINT.ELETROSTATICA, P/PORTA DE MAD.OU ALUMINIO ATE 0,90M</v>
          </cell>
          <cell r="C4612" t="str">
            <v>UN</v>
          </cell>
          <cell r="D4612">
            <v>114.05</v>
          </cell>
        </row>
        <row r="4613">
          <cell r="A4613" t="str">
            <v>14.007.315-0</v>
          </cell>
          <cell r="B4613" t="str">
            <v>MOLA FECHA PORTA, AEREA, C/PINHAO E CREMALHEIRA, C/POTENCIANº 4 P/PORTAS CORTA-FOGO</v>
          </cell>
          <cell r="C4613" t="str">
            <v>UN</v>
          </cell>
          <cell r="D4613">
            <v>161.01</v>
          </cell>
        </row>
        <row r="4614">
          <cell r="A4614" t="str">
            <v>14.007.316-0</v>
          </cell>
          <cell r="B4614" t="str">
            <v>PUXADOR DE 12CM, EM ZAMAK CROM.</v>
          </cell>
          <cell r="C4614" t="str">
            <v>UN</v>
          </cell>
          <cell r="D4614">
            <v>2.06</v>
          </cell>
        </row>
        <row r="4615">
          <cell r="A4615" t="str">
            <v>14.007.318-0</v>
          </cell>
          <cell r="B4615" t="str">
            <v>PUXADOR TUBULAR, DE PUNHO, EM LATAO CROM.</v>
          </cell>
          <cell r="C4615" t="str">
            <v>UN</v>
          </cell>
          <cell r="D4615">
            <v>36</v>
          </cell>
        </row>
        <row r="4616">
          <cell r="A4616" t="str">
            <v>14.007.320-0</v>
          </cell>
          <cell r="B4616" t="str">
            <v>PUXADOR TUBULAR, EM ZAMAK CROM.</v>
          </cell>
          <cell r="C4616" t="str">
            <v>UN</v>
          </cell>
          <cell r="D4616">
            <v>11.28</v>
          </cell>
        </row>
        <row r="4617">
          <cell r="A4617" t="str">
            <v>14.007.322-0</v>
          </cell>
          <cell r="B4617" t="str">
            <v>CADEADO DE 30MM, C/DUPLA TRAVA, DISCO DE SEGURANCA ANTI GAZUA, CORPO DE LATAO MACICO E CILINDRO DE LATAO TREFILADO</v>
          </cell>
          <cell r="C4617" t="str">
            <v>UN</v>
          </cell>
          <cell r="D4617">
            <v>6.8</v>
          </cell>
        </row>
        <row r="4618">
          <cell r="A4618" t="str">
            <v>14.007.324-0</v>
          </cell>
          <cell r="B4618" t="str">
            <v>CADEADO DE 50MM, C/DUPLA TRAVA, DISCO DE SEGURANCA ANTI GAZUA, CORPO DE LATAO MACICO E CILINDRO DE LATAO TREFILADO</v>
          </cell>
          <cell r="C4618" t="str">
            <v>UN</v>
          </cell>
          <cell r="D4618">
            <v>14.07</v>
          </cell>
        </row>
        <row r="4619">
          <cell r="A4619" t="str">
            <v>14.007.326-0</v>
          </cell>
          <cell r="B4619" t="str">
            <v>CADEADO DE 30MM ADAPTADO P/USO DE 1 SO CHAVE</v>
          </cell>
          <cell r="C4619" t="str">
            <v>UN</v>
          </cell>
          <cell r="D4619">
            <v>11.22</v>
          </cell>
        </row>
        <row r="4620">
          <cell r="A4620" t="str">
            <v>14.007.328-0</v>
          </cell>
          <cell r="B4620" t="str">
            <v>PORTA CADEADO DE 4.1/2", DE FERRO ZINCADO</v>
          </cell>
          <cell r="C4620" t="str">
            <v>UN</v>
          </cell>
          <cell r="D4620">
            <v>4.3</v>
          </cell>
        </row>
        <row r="4621">
          <cell r="A4621" t="str">
            <v>14.007.330-0</v>
          </cell>
          <cell r="B4621" t="str">
            <v>TARGETAO DE FºGALV., DE 36CM, C/ADAPTACAO DE HASTE P/DUPLO FUNCIONAMENTO, FECHAM. C/CADEADO</v>
          </cell>
          <cell r="C4621" t="str">
            <v>UN</v>
          </cell>
          <cell r="D4621">
            <v>44.32</v>
          </cell>
        </row>
        <row r="4622">
          <cell r="A4622" t="str">
            <v>14.007.332-0</v>
          </cell>
          <cell r="B4622" t="str">
            <v>TARGETA DE FIO REDONDO, DE 2", EM FERRO CROM.</v>
          </cell>
          <cell r="C4622" t="str">
            <v>UN</v>
          </cell>
          <cell r="D4622">
            <v>1</v>
          </cell>
        </row>
        <row r="4623">
          <cell r="A4623" t="str">
            <v>14.007.334-0</v>
          </cell>
          <cell r="B4623" t="str">
            <v>PRENDEDOR DE PORTA DE LATAO CROM., FIX. NO PISO, HASTE ACIONADA P/PRESSAO DA PORTA OU DO PE</v>
          </cell>
          <cell r="C4623" t="str">
            <v>UN</v>
          </cell>
          <cell r="D4623">
            <v>14.8</v>
          </cell>
        </row>
        <row r="4624">
          <cell r="A4624" t="str">
            <v>14.007.335-0</v>
          </cell>
          <cell r="B4624" t="str">
            <v>MANCAL SUPERIOR P/PORTA DE VIDRO TEMPERADO 10MM</v>
          </cell>
          <cell r="C4624" t="str">
            <v>UN</v>
          </cell>
          <cell r="D4624">
            <v>7.79</v>
          </cell>
        </row>
        <row r="4625">
          <cell r="A4625" t="str">
            <v>14.007.336-0</v>
          </cell>
          <cell r="B4625" t="str">
            <v>SUPORTE SIMPLES DE CENTRO P/VIDRO TEMPERADO 10MM</v>
          </cell>
          <cell r="C4625" t="str">
            <v>UN</v>
          </cell>
          <cell r="D4625">
            <v>11.5</v>
          </cell>
        </row>
        <row r="4626">
          <cell r="A4626" t="str">
            <v>14.007.337-0</v>
          </cell>
          <cell r="B4626" t="str">
            <v>SUPORTE DUPLO HORIZ. P/VIDRO TEMPERADO 10MM</v>
          </cell>
          <cell r="C4626" t="str">
            <v>UN</v>
          </cell>
          <cell r="D4626">
            <v>17.25</v>
          </cell>
        </row>
        <row r="4627">
          <cell r="A4627" t="str">
            <v>14.007.338-0</v>
          </cell>
          <cell r="B4627" t="str">
            <v>FECHADURA DE CENTRO P/PORTA DE VIDRO TEMPERADO 10MM</v>
          </cell>
          <cell r="C4627" t="str">
            <v>UN</v>
          </cell>
          <cell r="D4627">
            <v>91.02</v>
          </cell>
        </row>
        <row r="4628">
          <cell r="A4628" t="str">
            <v>14.007.339-0</v>
          </cell>
          <cell r="B4628" t="str">
            <v>DOBRADICA INFERIOR P/PORTA DE VIDRO TEMPERADO 10MM</v>
          </cell>
          <cell r="C4628" t="str">
            <v>UN</v>
          </cell>
          <cell r="D4628">
            <v>27.8</v>
          </cell>
        </row>
        <row r="4629">
          <cell r="A4629" t="str">
            <v>14.007.340-0</v>
          </cell>
          <cell r="B4629" t="str">
            <v>CONTRA FECHADURA DE CENTRO P/PORTA DE VIDRO TEMPERADO 10MM</v>
          </cell>
          <cell r="C4629" t="str">
            <v>UN</v>
          </cell>
          <cell r="D4629">
            <v>34.5</v>
          </cell>
        </row>
        <row r="4630">
          <cell r="A4630" t="str">
            <v>14.007.341-0</v>
          </cell>
          <cell r="B4630" t="str">
            <v>DOBRADICA SUPERIOR P/PORTA DE VIDRO TEMPERADO 10MM</v>
          </cell>
          <cell r="C4630" t="str">
            <v>UN</v>
          </cell>
          <cell r="D4630">
            <v>24.08</v>
          </cell>
        </row>
        <row r="4631">
          <cell r="A4631" t="str">
            <v>14.007.342-0</v>
          </cell>
          <cell r="B4631" t="str">
            <v>ESPELHO DE FECHADURA P/PORTA DE VIDRO TEMPERADO 10MM</v>
          </cell>
          <cell r="C4631" t="str">
            <v>UN</v>
          </cell>
          <cell r="D4631">
            <v>8.32</v>
          </cell>
        </row>
        <row r="4632">
          <cell r="A4632" t="str">
            <v>14.007.344-0</v>
          </cell>
          <cell r="B4632" t="str">
            <v>SUPORTE TIPO "L" P/PORTA DE VIDRO TEMPERADO 10MM</v>
          </cell>
          <cell r="C4632" t="str">
            <v>UN</v>
          </cell>
          <cell r="D4632">
            <v>37.83</v>
          </cell>
        </row>
        <row r="4633">
          <cell r="A4633" t="str">
            <v>14.007.345-0</v>
          </cell>
          <cell r="B4633" t="str">
            <v>ESPELHO DO TRINCO DE PISO P/PORTA DE VIDRO TEMPERADO</v>
          </cell>
          <cell r="C4633" t="str">
            <v>UN</v>
          </cell>
          <cell r="D4633">
            <v>6.38</v>
          </cell>
        </row>
        <row r="4634">
          <cell r="A4634" t="str">
            <v>14.007.346-0</v>
          </cell>
          <cell r="B4634" t="str">
            <v>SUPORTE SIMPLES, DE CANTO, P/VIDRO TEMPERADO 10MM</v>
          </cell>
          <cell r="C4634" t="str">
            <v>UN</v>
          </cell>
          <cell r="D4634">
            <v>10.97</v>
          </cell>
        </row>
        <row r="4635">
          <cell r="A4635" t="str">
            <v>14.007.347-0</v>
          </cell>
          <cell r="B4635" t="str">
            <v>PUXADOR DE MAD. P/PORTA DE VIDRO TEMPERADO</v>
          </cell>
          <cell r="C4635" t="str">
            <v>UN</v>
          </cell>
          <cell r="D4635">
            <v>23.75</v>
          </cell>
        </row>
        <row r="4636">
          <cell r="A4636" t="str">
            <v>14.007.348-0</v>
          </cell>
          <cell r="B4636" t="str">
            <v>CONJUNTO DE PIVO P/PORTA DE VIDRO TEMPERADO</v>
          </cell>
          <cell r="C4636" t="str">
            <v>UN</v>
          </cell>
          <cell r="D4636">
            <v>6.68</v>
          </cell>
        </row>
        <row r="4637">
          <cell r="A4637" t="str">
            <v>14.007.360-0</v>
          </cell>
          <cell r="B4637" t="str">
            <v>PUXADOR PLAST. P/PORTA DE ARMARIO DE MAD., C/APROX. 10CM DECOMPR. E LARG. PROXIMA DE 3CM, ACAB. CROM.</v>
          </cell>
          <cell r="C4637" t="str">
            <v>UN</v>
          </cell>
          <cell r="D4637">
            <v>1.4</v>
          </cell>
        </row>
        <row r="4638">
          <cell r="A4638" t="str">
            <v>14.007.365-0</v>
          </cell>
          <cell r="B4638" t="str">
            <v>PUXADOR PLAST. P/GAVETA DE MAD. C/APROX. 7CM DE COMPR. E LARG. PROXIMA DE 2,5CM, ACAB. CROM.</v>
          </cell>
          <cell r="C4638" t="str">
            <v>UN</v>
          </cell>
          <cell r="D4638">
            <v>1.1000000000000001</v>
          </cell>
        </row>
        <row r="4639">
          <cell r="A4639" t="str">
            <v>14.007.370-0</v>
          </cell>
          <cell r="B4639" t="str">
            <v>FECHADURA DE CILINDRO P/MOVEL DE MAD., DE ENTALHAR, REVERSIVEL, EM FERRO ZINCADO</v>
          </cell>
          <cell r="C4639" t="str">
            <v>UN</v>
          </cell>
          <cell r="D4639">
            <v>9.9499999999999993</v>
          </cell>
        </row>
        <row r="4640">
          <cell r="A4640" t="str">
            <v>14.007.371-0</v>
          </cell>
          <cell r="B4640" t="str">
            <v>FECHADURA DE CILINDRO P/MOVEL DE MAD., DE SOBREPOR, REVERSIVEL, EM ACO NIQUELADA</v>
          </cell>
          <cell r="C4640" t="str">
            <v>UN</v>
          </cell>
          <cell r="D4640">
            <v>2.72</v>
          </cell>
        </row>
        <row r="4641">
          <cell r="A4641" t="str">
            <v>14.007.375-0</v>
          </cell>
          <cell r="B4641" t="str">
            <v>FECHADURA DE CILINDRO P/GAVETA, 4 PINOS, C/ROTACAO DE 360° E2 CHAVES</v>
          </cell>
          <cell r="C4641" t="str">
            <v>UN</v>
          </cell>
          <cell r="D4641">
            <v>5.25</v>
          </cell>
        </row>
        <row r="4642">
          <cell r="A4642" t="str">
            <v>14.007.376-0</v>
          </cell>
          <cell r="B4642" t="str">
            <v>FECHADURA DE CILINDRO P/ARMARIO, 4 PINOS, C/ROTACAO DE 360°,2 CHAVES</v>
          </cell>
          <cell r="C4642" t="str">
            <v>UN</v>
          </cell>
          <cell r="D4642">
            <v>5.25</v>
          </cell>
        </row>
        <row r="4643">
          <cell r="A4643" t="str">
            <v>14.007.380-0</v>
          </cell>
          <cell r="B4643" t="str">
            <v>DOBRADICA TIPO PIANO, EM FERRO LATONADO, DE 1" X 3,00M</v>
          </cell>
          <cell r="C4643" t="str">
            <v>M</v>
          </cell>
          <cell r="D4643">
            <v>2.77</v>
          </cell>
        </row>
        <row r="4644">
          <cell r="A4644" t="str">
            <v>14.007.381-0</v>
          </cell>
          <cell r="B4644" t="str">
            <v>DOBRADICA TIPO PIANO, EM LATAO POLIDO, DE 1" X 3,00M</v>
          </cell>
          <cell r="C4644" t="str">
            <v>M</v>
          </cell>
          <cell r="D4644">
            <v>8.51</v>
          </cell>
        </row>
        <row r="4645">
          <cell r="A4645" t="str">
            <v>14.007.385-0</v>
          </cell>
          <cell r="B4645" t="str">
            <v>DOBRADICA COPO, TIPO ALTA OU BAIXA, CURVA OU RETA, FURACAO DE 35 OU 26MM, C/FECHO DE METAL CROM.</v>
          </cell>
          <cell r="C4645" t="str">
            <v>UN</v>
          </cell>
          <cell r="D4645">
            <v>1.8</v>
          </cell>
        </row>
        <row r="4646">
          <cell r="A4646" t="str">
            <v>14.007.390-0</v>
          </cell>
          <cell r="B4646" t="str">
            <v>MOLA DE BILHA DE ACO, TAMANHO 12MM</v>
          </cell>
          <cell r="C4646" t="str">
            <v>UN</v>
          </cell>
          <cell r="D4646">
            <v>1.5</v>
          </cell>
        </row>
        <row r="4647">
          <cell r="A4647" t="str">
            <v>14.007.396-0</v>
          </cell>
          <cell r="B4647" t="str">
            <v>TRILHO DE ALUMINIO P/ROLDANA, EM ESQUADRIA DE CORRER, OCO, C/ 3,00M P/APROX. 30 X 29MM</v>
          </cell>
          <cell r="C4647" t="str">
            <v>UN</v>
          </cell>
          <cell r="D4647">
            <v>4.62</v>
          </cell>
        </row>
        <row r="4648">
          <cell r="A4648" t="str">
            <v>14.007.400-0</v>
          </cell>
          <cell r="B4648" t="str">
            <v>MOLA VAI-E-VEM C/ESFERA DE ACO E CORPO EM LATAO POLIDO</v>
          </cell>
          <cell r="C4648" t="str">
            <v>UN</v>
          </cell>
          <cell r="D4648">
            <v>24.12</v>
          </cell>
        </row>
        <row r="4649">
          <cell r="A4649" t="str">
            <v>14.007.500-0</v>
          </cell>
          <cell r="B4649" t="str">
            <v>UNIDADE DE REF. P/FORN. DE FERRAG. P/ESQUADRIAS</v>
          </cell>
          <cell r="C4649" t="str">
            <v>UR</v>
          </cell>
          <cell r="D4649">
            <v>99.77</v>
          </cell>
        </row>
        <row r="4650">
          <cell r="A4650" t="str">
            <v>14.007.999-0</v>
          </cell>
          <cell r="B4650" t="str">
            <v>FAMILIA 14.007FERRAGENS P/ESQUADRIAS</v>
          </cell>
          <cell r="C4650">
            <v>0</v>
          </cell>
          <cell r="D4650">
            <v>2073</v>
          </cell>
        </row>
        <row r="4651">
          <cell r="A4651" t="str">
            <v>14.008.010-0</v>
          </cell>
          <cell r="B4651" t="str">
            <v>PORTA COMP. DE 60 X 210 X 3CM, MARCO DE 7 X 3CM, A PORTA COMO O MARCO SERAO REVEST. C/CHAPA LAMIN. DE 1MM DE ESP.</v>
          </cell>
          <cell r="C4651" t="str">
            <v>UN</v>
          </cell>
          <cell r="D4651">
            <v>212.9</v>
          </cell>
        </row>
        <row r="4652">
          <cell r="A4652" t="str">
            <v>14.008.015-0</v>
          </cell>
          <cell r="B4652" t="str">
            <v>PORTA COMP. DE 70 X 210 X 3CM, MARCO DE 7 X 3CM, A PORTA COMO O MARCO SERAO REVEST. C/CHAPA LAMIN. DE 1MM DE ESP.</v>
          </cell>
          <cell r="C4652" t="str">
            <v>UN</v>
          </cell>
          <cell r="D4652">
            <v>327.07</v>
          </cell>
        </row>
        <row r="4653">
          <cell r="A4653" t="str">
            <v>14.008.020-0</v>
          </cell>
          <cell r="B4653" t="str">
            <v>PORTA COMP. DE 80 X 210 X 3CM, MARCO DE 7 X 3CM, A PORTA COMO O MARCO SERAO REVEST. C/CHAPA LAMIN. DE 1MM DE ESP.</v>
          </cell>
          <cell r="C4653" t="str">
            <v>UN</v>
          </cell>
          <cell r="D4653">
            <v>327.33999999999997</v>
          </cell>
        </row>
        <row r="4654">
          <cell r="A4654" t="str">
            <v>14.008.025-0</v>
          </cell>
          <cell r="B4654" t="str">
            <v>PORTA COMP.DE 120 X 210 X 3CM, EM 2 FL.,MARCO DE 7 X 3CM, APORTA COMO O MARCO SERAO REVEST.C/CHAPA LAMIN.DE 1MM DE ESP.</v>
          </cell>
          <cell r="C4654" t="str">
            <v>UN</v>
          </cell>
          <cell r="D4654">
            <v>410.16</v>
          </cell>
        </row>
        <row r="4655">
          <cell r="A4655" t="str">
            <v>14.008.030-0</v>
          </cell>
          <cell r="B4655" t="str">
            <v>PORTA COMP.DE 140 X 210 X 3CM, EM 2 FL.,MARCO DE 7 X 3CM, APORTA COMO O MARCO SERAO REVEST.C/CHAPA LAMIN.DE 1MM DE ESP.</v>
          </cell>
          <cell r="C4655" t="str">
            <v>UN</v>
          </cell>
          <cell r="D4655">
            <v>638.49</v>
          </cell>
        </row>
        <row r="4656">
          <cell r="A4656" t="str">
            <v>14.008.035-0</v>
          </cell>
          <cell r="B4656" t="str">
            <v>PORTA COMP.DE 160 X 210 X 3CM, EM 2 FL.,MARCO DE 7 X 3CM, APORTA COMO O MARCO SERAO REVEST.C/CHAPA LAMIN.DE 1MM DE ESP.</v>
          </cell>
          <cell r="C4656" t="str">
            <v>UN</v>
          </cell>
          <cell r="D4656">
            <v>639.04</v>
          </cell>
        </row>
        <row r="4657">
          <cell r="A4657" t="str">
            <v>14.008.045-0</v>
          </cell>
          <cell r="B4657" t="str">
            <v>PORTA COMP. DE 60 X 180 X 3CM, MARCO DE 7 X 3CM, REVEST. DECHAPA LAMIN. DE 1MM DE ESP.</v>
          </cell>
          <cell r="C4657" t="str">
            <v>UN</v>
          </cell>
          <cell r="D4657">
            <v>192.38</v>
          </cell>
        </row>
        <row r="4658">
          <cell r="A4658" t="str">
            <v>14.008.070-0</v>
          </cell>
          <cell r="B4658" t="str">
            <v>PRATELEIRA DE COMP. DE CEDRO C/ESP. DE 2CM E LARG. DE 40CM,REVEST. C/CHAPA LAMIN. NAS FACES E ESP.</v>
          </cell>
          <cell r="C4658" t="str">
            <v>M</v>
          </cell>
          <cell r="D4658">
            <v>52.77</v>
          </cell>
        </row>
        <row r="4659">
          <cell r="A4659" t="str">
            <v>14.008.075-0</v>
          </cell>
          <cell r="B4659" t="str">
            <v>PRATELEIRA DE COMP. DE CEDRO C/ESP. DE 2CM E LARG. DE 50CM,REVEST. C/CHAPA LAMIN. NAS FACES E ESP.</v>
          </cell>
          <cell r="C4659" t="str">
            <v>M</v>
          </cell>
          <cell r="D4659">
            <v>61.76</v>
          </cell>
        </row>
        <row r="4660">
          <cell r="A4660" t="str">
            <v>14.008.080-0</v>
          </cell>
          <cell r="B4660" t="str">
            <v>PRATELEIRA DE COMP. DE CEDRO C/ESP. DE 2CM E LARG. DE 60CM,REVEST. C/CHAPA LAMIN. NAS FACES E ESP.</v>
          </cell>
          <cell r="C4660" t="str">
            <v>M</v>
          </cell>
          <cell r="D4660">
            <v>70.66</v>
          </cell>
        </row>
        <row r="4661">
          <cell r="A4661" t="str">
            <v>14.008.090-0</v>
          </cell>
          <cell r="B4661" t="str">
            <v>QUADRO AULA EM COMP. DE CEDRO DE 8MM DE ESP., REVEST. C/CHAPA DE LAMIN. VERDE SUPER QUADRO ESCOLAR, MED. 5,00 X 1,20M</v>
          </cell>
          <cell r="C4661" t="str">
            <v>UN</v>
          </cell>
          <cell r="D4661">
            <v>624.66</v>
          </cell>
        </row>
        <row r="4662">
          <cell r="A4662" t="str">
            <v>14.008.092-0</v>
          </cell>
          <cell r="B4662" t="str">
            <v>QUADRO DE AULA; MED. 5,85 X 1,20M, EM COMP. DE CEDRO DE 8MMDE ESP, REVEST. C/CHAPA LAMIN. VERDE OFICIAL 450</v>
          </cell>
          <cell r="C4662" t="str">
            <v>UN</v>
          </cell>
          <cell r="D4662">
            <v>720.62</v>
          </cell>
        </row>
        <row r="4663">
          <cell r="A4663" t="str">
            <v>14.008.100-0</v>
          </cell>
          <cell r="B4663" t="str">
            <v>PORTA DE CORRER, 2 FL., P/ARMARIO EM BANCA, 50 X 70CM, DE COMP. DE CEDRO DE 20MM, REVEST. C/CHAPA LAMIN. NAS 3 FACES</v>
          </cell>
          <cell r="C4663" t="str">
            <v>UN</v>
          </cell>
          <cell r="D4663">
            <v>197.05</v>
          </cell>
        </row>
        <row r="4664">
          <cell r="A4664" t="str">
            <v>14.008.500-0</v>
          </cell>
          <cell r="B4664" t="str">
            <v>UNIDADE DE REF. P/FORN. E/OU REPARO DE ESQUADRIAS REVESTIDASDE CHAPA LAMIN.</v>
          </cell>
          <cell r="C4664" t="str">
            <v>UR</v>
          </cell>
          <cell r="D4664">
            <v>131.72999999999999</v>
          </cell>
        </row>
        <row r="4665">
          <cell r="A4665" t="str">
            <v>14.008.999-0</v>
          </cell>
          <cell r="B4665" t="str">
            <v>FAMILIA 14.008ESQUADRIAS REVEST. DE FORMICA</v>
          </cell>
          <cell r="C4665">
            <v>0</v>
          </cell>
          <cell r="D4665">
            <v>1640</v>
          </cell>
        </row>
        <row r="4666">
          <cell r="A4666" t="str">
            <v>14.009.010-0</v>
          </cell>
          <cell r="B4666" t="str">
            <v>COLOCACAO DE FECHADURA DE EMBUTIR, C/ALT. APROX. DE 20CM, EMMAD.</v>
          </cell>
          <cell r="C4666" t="str">
            <v>UN</v>
          </cell>
          <cell r="D4666">
            <v>14.71</v>
          </cell>
        </row>
        <row r="4667">
          <cell r="A4667" t="str">
            <v>14.009.015-0</v>
          </cell>
          <cell r="B4667" t="str">
            <v>COLOCACAO DE FECHADURA DE EMBUTIR, C/ALT. APROX. DE 15CM, EMMAD.</v>
          </cell>
          <cell r="C4667" t="str">
            <v>UN</v>
          </cell>
          <cell r="D4667">
            <v>13.41</v>
          </cell>
        </row>
        <row r="4668">
          <cell r="A4668" t="str">
            <v>14.009.020-0</v>
          </cell>
          <cell r="B4668" t="str">
            <v>COLOCACAO DE FECHADURA DE EMBUTIR, C/ALT. APROX. DE 10CM, EMMAD.</v>
          </cell>
          <cell r="C4668" t="str">
            <v>UN</v>
          </cell>
          <cell r="D4668">
            <v>12.16</v>
          </cell>
        </row>
        <row r="4669">
          <cell r="A4669" t="str">
            <v>14.009.022-0</v>
          </cell>
          <cell r="B4669" t="str">
            <v>SUBSTITUICAO DE FECHADURA DE EMBUTIR, C/ALT. APROX. DE 20CM,EM MAD.</v>
          </cell>
          <cell r="C4669" t="str">
            <v>UN</v>
          </cell>
          <cell r="D4669">
            <v>5.88</v>
          </cell>
        </row>
        <row r="4670">
          <cell r="A4670" t="str">
            <v>14.009.024-0</v>
          </cell>
          <cell r="B4670" t="str">
            <v>SUBSTITUICAO DE FECHADURA DE EMBUTIR, C/ALT. APROX. DE 15CM,EM MAD.</v>
          </cell>
          <cell r="C4670" t="str">
            <v>UN</v>
          </cell>
          <cell r="D4670">
            <v>5.36</v>
          </cell>
        </row>
        <row r="4671">
          <cell r="A4671" t="str">
            <v>14.009.026-0</v>
          </cell>
          <cell r="B4671" t="str">
            <v>SUBSTITUICAO DE FECHADURA DE EMBUTIR, C/ALT. APROX. DE 10CM,EM MAD.</v>
          </cell>
          <cell r="C4671" t="str">
            <v>UN</v>
          </cell>
          <cell r="D4671">
            <v>4.84</v>
          </cell>
        </row>
        <row r="4672">
          <cell r="A4672" t="str">
            <v>14.009.040-0</v>
          </cell>
          <cell r="B4672" t="str">
            <v>COLOCACAO DE 1 DOBR. C/AS DIM. DE 3" X 4" OU 3" X 3.1/2", EMMAD.</v>
          </cell>
          <cell r="C4672" t="str">
            <v>UN</v>
          </cell>
          <cell r="D4672">
            <v>4.9000000000000004</v>
          </cell>
        </row>
        <row r="4673">
          <cell r="A4673" t="str">
            <v>14.009.045-0</v>
          </cell>
          <cell r="B4673" t="str">
            <v>COLOCACAO DE 1 DOBR. C/AS DIM. DE 3" X 3" OU 3" X 2.1/2", EMMAD.</v>
          </cell>
          <cell r="C4673" t="str">
            <v>UN</v>
          </cell>
          <cell r="D4673">
            <v>3.92</v>
          </cell>
        </row>
        <row r="4674">
          <cell r="A4674" t="str">
            <v>14.009.050-0</v>
          </cell>
          <cell r="B4674" t="str">
            <v>COLOCACAO DE 1 DOBR. C/AS DIM. DE 2" X 2.1/2" OU 1.1/2" X 2", EM MAD.</v>
          </cell>
          <cell r="C4674" t="str">
            <v>UN</v>
          </cell>
          <cell r="D4674">
            <v>2.94</v>
          </cell>
        </row>
        <row r="4675">
          <cell r="A4675" t="str">
            <v>14.009.052-0</v>
          </cell>
          <cell r="B4675" t="str">
            <v>SUBSTITUICAO DE 1 DOBR. C/AS DIM. DE 3" X 4" OU 3" X 3.1/2",EM MAD.</v>
          </cell>
          <cell r="C4675" t="str">
            <v>UN</v>
          </cell>
          <cell r="D4675">
            <v>2.2799999999999998</v>
          </cell>
        </row>
        <row r="4676">
          <cell r="A4676" t="str">
            <v>14.009.054-0</v>
          </cell>
          <cell r="B4676" t="str">
            <v>SUBSTITUICAO DE 1 DOBR. C/AS DIM. DE 3" X 3" OU 3" X 2.1/2",EM MAD.</v>
          </cell>
          <cell r="C4676" t="str">
            <v>UN</v>
          </cell>
          <cell r="D4676">
            <v>1.96</v>
          </cell>
        </row>
        <row r="4677">
          <cell r="A4677" t="str">
            <v>14.009.056-0</v>
          </cell>
          <cell r="B4677" t="str">
            <v>SUBSTITUICAO DE 1 DOBR. C/AS DIM. DE 2" X 2.1/2" OU 1.1/2" X2", EM MAD.</v>
          </cell>
          <cell r="C4677" t="str">
            <v>UN</v>
          </cell>
          <cell r="D4677">
            <v>1.63</v>
          </cell>
        </row>
        <row r="4678">
          <cell r="A4678" t="str">
            <v>14.009.060-0</v>
          </cell>
          <cell r="B4678" t="str">
            <v>COLOCACAO DE VISOR OTICO, EM MAD.</v>
          </cell>
          <cell r="C4678" t="str">
            <v>UN</v>
          </cell>
          <cell r="D4678">
            <v>3.27</v>
          </cell>
        </row>
        <row r="4679">
          <cell r="A4679" t="str">
            <v>14.009.070-0</v>
          </cell>
          <cell r="B4679" t="str">
            <v>COLOCACAO DE FECHO DE EMBUTIR DE 40CM, EM MAD.</v>
          </cell>
          <cell r="C4679" t="str">
            <v>UN</v>
          </cell>
          <cell r="D4679">
            <v>14.71</v>
          </cell>
        </row>
        <row r="4680">
          <cell r="A4680" t="str">
            <v>14.009.075-0</v>
          </cell>
          <cell r="B4680" t="str">
            <v>COLOCACAO DE FECHO DE EMBUTIR DE 20CM, EM MAD.</v>
          </cell>
          <cell r="C4680" t="str">
            <v>UN</v>
          </cell>
          <cell r="D4680">
            <v>11.12</v>
          </cell>
        </row>
        <row r="4681">
          <cell r="A4681" t="str">
            <v>14.009.080-0</v>
          </cell>
          <cell r="B4681" t="str">
            <v>COLOCACAO DE SISTEMA DE ROLDANAS, CABOS E CONTRAPESOS, EM JANELA GUILHOTINA</v>
          </cell>
          <cell r="C4681" t="str">
            <v>UN</v>
          </cell>
          <cell r="D4681">
            <v>22.89</v>
          </cell>
        </row>
        <row r="4682">
          <cell r="A4682" t="str">
            <v>14.009.085-0</v>
          </cell>
          <cell r="B4682" t="str">
            <v>COLOCACAO DE PRENDEDOR DE PORTA, EM PISO DE MAD.</v>
          </cell>
          <cell r="C4682" t="str">
            <v>UN</v>
          </cell>
          <cell r="D4682">
            <v>1.63</v>
          </cell>
        </row>
        <row r="4683">
          <cell r="A4683" t="str">
            <v>14.009.090-0</v>
          </cell>
          <cell r="B4683" t="str">
            <v>COLOCACAO DE FECHO DE SOBREPOR, DE FIO REDONDO DE 20 OU 30CM, EM MAD.</v>
          </cell>
          <cell r="C4683" t="str">
            <v>UN</v>
          </cell>
          <cell r="D4683">
            <v>1.96</v>
          </cell>
        </row>
        <row r="4684">
          <cell r="A4684" t="str">
            <v>14.009.095-0</v>
          </cell>
          <cell r="B4684" t="str">
            <v>COLOCACAO DE FECHO DE SOBREPOR, DE FIO REDONDO DE 5 OU 10CM,EM MAD.</v>
          </cell>
          <cell r="C4684" t="str">
            <v>UN</v>
          </cell>
          <cell r="D4684">
            <v>1.3</v>
          </cell>
        </row>
        <row r="4685">
          <cell r="A4685" t="str">
            <v>14.009.110-0</v>
          </cell>
          <cell r="B4685" t="str">
            <v>COLOCACAO DE MOLA FECHA PORTA, EM MAD.</v>
          </cell>
          <cell r="C4685" t="str">
            <v>UN</v>
          </cell>
          <cell r="D4685">
            <v>6.54</v>
          </cell>
        </row>
        <row r="4686">
          <cell r="A4686" t="str">
            <v>14.009.120-0</v>
          </cell>
          <cell r="B4686" t="str">
            <v>COLOCACAO DE CREMONE, EM MAD., C/VARA DE FERRO DE 150MM</v>
          </cell>
          <cell r="C4686" t="str">
            <v>UN</v>
          </cell>
          <cell r="D4686">
            <v>13.08</v>
          </cell>
        </row>
        <row r="4687">
          <cell r="A4687" t="str">
            <v>14.009.125-0</v>
          </cell>
          <cell r="B4687" t="str">
            <v>COLOCACAO DE CARRANCA, FIX. NA PARTE EXT. DE JANELAS DE ABRIR</v>
          </cell>
          <cell r="C4687" t="str">
            <v>UN</v>
          </cell>
          <cell r="D4687">
            <v>6.54</v>
          </cell>
        </row>
        <row r="4688">
          <cell r="A4688" t="str">
            <v>14.009.130-0</v>
          </cell>
          <cell r="B4688" t="str">
            <v>COLOCACAO DE DOBR., TIPO VAI-E-VEM, EM MAD.</v>
          </cell>
          <cell r="C4688" t="str">
            <v>UN</v>
          </cell>
          <cell r="D4688">
            <v>6.54</v>
          </cell>
        </row>
        <row r="4689">
          <cell r="A4689" t="str">
            <v>14.009.999-0</v>
          </cell>
          <cell r="B4689" t="str">
            <v>FAMILIA 14.009COLOCACAO FECHADURA</v>
          </cell>
          <cell r="C4689">
            <v>0</v>
          </cell>
          <cell r="D4689">
            <v>2337</v>
          </cell>
        </row>
        <row r="4690">
          <cell r="A4690" t="str">
            <v>14.010.010-0</v>
          </cell>
          <cell r="B4690" t="str">
            <v>MASTRO MET. EM TUBO DE FºGALV. DE 3" C/ALT. DE 6,00M, EQUIPADO C/ROLDANA, C/FIX. EM PRISMA DE CONCR. DE 30 X 30 X 50CM</v>
          </cell>
          <cell r="C4690" t="str">
            <v>UN</v>
          </cell>
          <cell r="D4690">
            <v>387.58</v>
          </cell>
        </row>
        <row r="4691">
          <cell r="A4691" t="str">
            <v>14.010.015-0</v>
          </cell>
          <cell r="B4691" t="str">
            <v>MASTRO MET. EM TUBO DE FºGALV. DE 3" C/ALT. DE 5,50M; EQUIPADO C/ROLDANA, C/FIX. EM PRISMA DE CONCR. DE 30 X 30 X 50CM</v>
          </cell>
          <cell r="C4691" t="str">
            <v>UN</v>
          </cell>
          <cell r="D4691">
            <v>364.01</v>
          </cell>
        </row>
        <row r="4692">
          <cell r="A4692" t="str">
            <v>14.010.999-0</v>
          </cell>
          <cell r="B4692" t="str">
            <v>FAMILIA 14.010MASTROS METALICOS</v>
          </cell>
          <cell r="C4692">
            <v>0</v>
          </cell>
          <cell r="D4692">
            <v>1824</v>
          </cell>
        </row>
        <row r="4693">
          <cell r="A4693" t="str">
            <v>15.000.999-0</v>
          </cell>
          <cell r="B4693" t="str">
            <v>FAMILIA 15.000INDICE INST.ELETR.HIDRO-SANITARIA</v>
          </cell>
          <cell r="C4693">
            <v>0</v>
          </cell>
          <cell r="D4693">
            <v>1888</v>
          </cell>
        </row>
        <row r="4694">
          <cell r="A4694" t="str">
            <v>15.001.020-1</v>
          </cell>
          <cell r="B4694" t="str">
            <v>CAIXA DE ALVEN. DE TIJ. MACICO (7 X 10 X 20CM), EM PAREDES DE MEIA VEZ DE 0,20 X 0,20 X 0,30M, C/TAMPA DE 5CM DE ESP.</v>
          </cell>
          <cell r="C4694" t="str">
            <v>UN</v>
          </cell>
          <cell r="D4694">
            <v>65.55</v>
          </cell>
        </row>
        <row r="4695">
          <cell r="A4695" t="str">
            <v>15.001.025-0</v>
          </cell>
          <cell r="B4695" t="str">
            <v>CAIXA DE ALVEN. DE TIJ. MACICO (7 X 10 X 20CM), EM PAREDES DE MEIA VEZ DE 0,30 X 0,30 X 0,30M, C/TAMPA DE 5CM DE ESP.</v>
          </cell>
          <cell r="C4695" t="str">
            <v>UN</v>
          </cell>
          <cell r="D4695">
            <v>84.48</v>
          </cell>
        </row>
        <row r="4696">
          <cell r="A4696" t="str">
            <v>15.001.026-0</v>
          </cell>
          <cell r="B4696" t="str">
            <v>CAIXA DE ALVEN. DE TIJ. MACICO (7 X 10 X 20CM), EM PAREDES DE MEIA VEZ DE 0,40 X 0,40 X 0,40M, C/TAMPA DE 5CM DE ESP.</v>
          </cell>
          <cell r="C4696" t="str">
            <v>UN</v>
          </cell>
          <cell r="D4696">
            <v>108.94</v>
          </cell>
        </row>
        <row r="4697">
          <cell r="A4697" t="str">
            <v>15.001.027-0</v>
          </cell>
          <cell r="B4697" t="str">
            <v>CAIXA DE ALVEN. DE TIJ. MACICO (7 X 10 X 20CM), EM PAREDES DE MEIA VEZ DE 0,60 X 0,60 X 0,60M, C/TAMPA DE 8CM DE ESP.</v>
          </cell>
          <cell r="C4697" t="str">
            <v>UN</v>
          </cell>
          <cell r="D4697">
            <v>182.71</v>
          </cell>
        </row>
        <row r="4698">
          <cell r="A4698" t="str">
            <v>15.001.028-0</v>
          </cell>
          <cell r="B4698" t="str">
            <v>CAIXA DE ALVEN. DE TIJ. MACICO (7 X 10 X 20CM), EM PAREDES DE MEIA VEZ DE 0,60 X 0,60 X 0,40M, C/TAMPA DE 8CM DE ESP.</v>
          </cell>
          <cell r="C4698" t="str">
            <v>UN</v>
          </cell>
          <cell r="D4698">
            <v>156.58000000000001</v>
          </cell>
        </row>
        <row r="4699">
          <cell r="A4699" t="str">
            <v>15.001.029-0</v>
          </cell>
          <cell r="B4699" t="str">
            <v>CAIXA DE ALVEN. DE TIJ. MACICO (7 X 10 X 20CM), EM PAREDES DE MEIA VEZ DE 0,60 X 0,60 X 1,20M, C/TAMPA DE 8CM DE ESP.</v>
          </cell>
          <cell r="C4699" t="str">
            <v>UN</v>
          </cell>
          <cell r="D4699">
            <v>290.17</v>
          </cell>
        </row>
        <row r="4700">
          <cell r="A4700" t="str">
            <v>15.001.030-0</v>
          </cell>
          <cell r="B4700" t="str">
            <v>CAIXA DE ALVEN. DE TIJ. MACICO (7 X 10 X 20CM), EM PAREDES DE MEIA VEZ DE 0,80 X 0,80 X 1,00M, C/TAMPA DE 10CM DE ESP.</v>
          </cell>
          <cell r="C4700" t="str">
            <v>UN</v>
          </cell>
          <cell r="D4700">
            <v>358.12</v>
          </cell>
        </row>
        <row r="4701">
          <cell r="A4701" t="str">
            <v>15.001.031-0</v>
          </cell>
          <cell r="B4701" t="str">
            <v>CAIXA DE ALVEN. DE TIJ. MACICO (7 X 10 X 20CM), EM PAREDES DE MEIA VEZ DE 0,30 X 0,90 X 1,00M, S/TAMPA</v>
          </cell>
          <cell r="C4701" t="str">
            <v>UN</v>
          </cell>
          <cell r="D4701">
            <v>215.59</v>
          </cell>
        </row>
        <row r="4702">
          <cell r="A4702" t="str">
            <v>15.001.053-0</v>
          </cell>
          <cell r="B4702" t="str">
            <v>ABRIGO P/ 4 BOTIJOES DE GAS DE 45KG, EXCL. LIGACOES, DIM. DE2,00 X 0,50 X 1,50M, EM ALVEN. DE TIJ.</v>
          </cell>
          <cell r="C4702" t="str">
            <v>UN</v>
          </cell>
          <cell r="D4702">
            <v>1259.8900000000001</v>
          </cell>
        </row>
        <row r="4703">
          <cell r="A4703" t="str">
            <v>15.001.054-0</v>
          </cell>
          <cell r="B4703" t="str">
            <v>ABRIGO P/ 2 BOTIJOES DE GAS DE 45KG, EXCL. LIGACOES, DIM. DE1,00 X 0,50 X 1,50M, EM ALVEN. DE TIJ.</v>
          </cell>
          <cell r="C4703" t="str">
            <v>UN</v>
          </cell>
          <cell r="D4703">
            <v>714.9</v>
          </cell>
        </row>
        <row r="4704">
          <cell r="A4704" t="str">
            <v>15.001.055-0</v>
          </cell>
          <cell r="B4704" t="str">
            <v>ABRIGO P/ 4 BOTIJOES DE GAS DE 13KG, EXCL. LIGACOES, DIM. DE2,00 X 0,50 X 0,80M EM ALVEN. DE TIJ.</v>
          </cell>
          <cell r="C4704" t="str">
            <v>UN</v>
          </cell>
          <cell r="D4704">
            <v>768.7</v>
          </cell>
        </row>
        <row r="4705">
          <cell r="A4705" t="str">
            <v>15.001.056-0</v>
          </cell>
          <cell r="B4705" t="str">
            <v>ABRIGO P/ 2 BOTIJOES DE GAS DE 13KG, EXCL. LIGACOES, DIM. DE1,00 X 0,50 X 0,80M, EM ALVEN. DE TIJ.</v>
          </cell>
          <cell r="C4705" t="str">
            <v>UN</v>
          </cell>
          <cell r="D4705">
            <v>454.09</v>
          </cell>
        </row>
        <row r="4706">
          <cell r="A4706" t="str">
            <v>15.001.070-0</v>
          </cell>
          <cell r="B4706" t="str">
            <v>ABRIGO P/HIDROMETRO DE 1/2" OU 3/4", DIM. DE 0,80 X 0,40 X 0,50M, EM ALVEN. DE TIJ., C/PORTA DE 0,70 X 0,40M</v>
          </cell>
          <cell r="C4706" t="str">
            <v>UN</v>
          </cell>
          <cell r="D4706">
            <v>195.67</v>
          </cell>
        </row>
        <row r="4707">
          <cell r="A4707" t="str">
            <v>15.001.071-0</v>
          </cell>
          <cell r="B4707" t="str">
            <v>ABRIGO P/HIDROMETRO DE 1", DIM. DE 0,90 X 0,50 X 0,60M, EM ALVEN. DE TIJ., C/PORTA DE 0,80 X 0,50M</v>
          </cell>
          <cell r="C4707" t="str">
            <v>UN</v>
          </cell>
          <cell r="D4707">
            <v>226.58</v>
          </cell>
        </row>
        <row r="4708">
          <cell r="A4708" t="str">
            <v>15.001.072-0</v>
          </cell>
          <cell r="B4708" t="str">
            <v>ABRIGO P/HIDROMETRO DE 1.1/2", DIM. DE 1,10 X 0,60 X 0,70M,EM ALVEN. DE TIJ., C/PORTA DE 1,00 X 0,60M</v>
          </cell>
          <cell r="C4708" t="str">
            <v>UN</v>
          </cell>
          <cell r="D4708">
            <v>258.20999999999998</v>
          </cell>
        </row>
        <row r="4709">
          <cell r="A4709" t="str">
            <v>15.001.073-0</v>
          </cell>
          <cell r="B4709" t="str">
            <v>ABRIGO P/HIDROMETRO DE 2", DIM. DE 1,50 X 0,70 X 0,90M, EM ALVEN. DE TIJOLOS, C/PORTA DE 1,40 X 0,70M</v>
          </cell>
          <cell r="C4709" t="str">
            <v>UN</v>
          </cell>
          <cell r="D4709">
            <v>312.31</v>
          </cell>
        </row>
        <row r="4710">
          <cell r="A4710" t="str">
            <v>15.001.075-0</v>
          </cell>
          <cell r="B4710" t="str">
            <v>ABRIGO P/BOMBA, DIM. DE 0,70 X 0,50 X 0,50M, EM ALVEN. DE TIJ., C/PORTA DE 0,60 X 0,40M</v>
          </cell>
          <cell r="C4710" t="str">
            <v>UN</v>
          </cell>
          <cell r="D4710">
            <v>213.84</v>
          </cell>
        </row>
        <row r="4711">
          <cell r="A4711" t="str">
            <v>15.001.076-0</v>
          </cell>
          <cell r="B4711" t="str">
            <v>ABRIGO P/BOMBA, DIM. DE 1,20 X 0,60 X 0,80M, EM ALVEN. DE TIJ., C/PORTA DE 1,00 X 0,60M</v>
          </cell>
          <cell r="C4711" t="str">
            <v>UN</v>
          </cell>
          <cell r="D4711">
            <v>257.70999999999998</v>
          </cell>
        </row>
        <row r="4712">
          <cell r="A4712" t="str">
            <v>15.001.080-0</v>
          </cell>
          <cell r="B4712" t="str">
            <v>TAMPA DE CONCR. ARMADO, ESP. DE 6CM, P/CX. DE INSPECAO, C/ 60CM DE DIAM.</v>
          </cell>
          <cell r="C4712" t="str">
            <v>UN</v>
          </cell>
          <cell r="D4712">
            <v>16.850000000000001</v>
          </cell>
        </row>
        <row r="4713">
          <cell r="A4713" t="str">
            <v>15.001.090-0</v>
          </cell>
          <cell r="B4713" t="str">
            <v>REPARO EM CX. DE PASSAGEM DE ENERGIA ELETR., DE ALVEN. DE 30X 30CM, C/TROCA DE TAMPA</v>
          </cell>
          <cell r="C4713" t="str">
            <v>M2</v>
          </cell>
          <cell r="D4713">
            <v>22.27</v>
          </cell>
        </row>
        <row r="4714">
          <cell r="A4714" t="str">
            <v>15.001.095-0</v>
          </cell>
          <cell r="B4714" t="str">
            <v>REPARO EM CX. DE PASSAGEM DE ENERGIA ELETR., DE ALVEN. DE 40X 40CM, C/TROCA DE TAMPA</v>
          </cell>
          <cell r="C4714" t="str">
            <v>M2</v>
          </cell>
          <cell r="D4714">
            <v>30.85</v>
          </cell>
        </row>
        <row r="4715">
          <cell r="A4715" t="str">
            <v>15.001.100-0</v>
          </cell>
          <cell r="B4715" t="str">
            <v>REPARO EM CX. DE PASSAGEM DE ENERGIA ELETR., DE ALVEN. DE 60X 60CM, C/TROCA DE TAMPA</v>
          </cell>
          <cell r="C4715" t="str">
            <v>M2</v>
          </cell>
          <cell r="D4715">
            <v>43.05</v>
          </cell>
        </row>
        <row r="4716">
          <cell r="A4716" t="str">
            <v>15.001.999-0</v>
          </cell>
          <cell r="B4716" t="str">
            <v>FAMILIA 15.001CAIXA ALVENARIA</v>
          </cell>
          <cell r="C4716">
            <v>0</v>
          </cell>
          <cell r="D4716">
            <v>2300</v>
          </cell>
        </row>
        <row r="4717">
          <cell r="A4717" t="str">
            <v>15.002.010-0</v>
          </cell>
          <cell r="B4717" t="str">
            <v>FOSSA SEPTICA, CAMARA SUBMERSA, TIPO IMHOFF, CAPAC. P/ 5 CONTRIBUINTES</v>
          </cell>
          <cell r="C4717" t="str">
            <v>UN</v>
          </cell>
          <cell r="D4717">
            <v>725.43</v>
          </cell>
        </row>
        <row r="4718">
          <cell r="A4718" t="str">
            <v>15.002.015-0</v>
          </cell>
          <cell r="B4718" t="str">
            <v>FOSSA SEPTICA, CAMARA SUBMERSA, TIPO IMHOFF, CAPAC. P/ 10 CONTRIBUINTES</v>
          </cell>
          <cell r="C4718" t="str">
            <v>UN</v>
          </cell>
          <cell r="D4718">
            <v>935.65</v>
          </cell>
        </row>
        <row r="4719">
          <cell r="A4719" t="str">
            <v>15.002.020-0</v>
          </cell>
          <cell r="B4719" t="str">
            <v>FOSSA SEPTICA, CAMARA SUBMERSA, TIPO IMHOFF, CAPAC. P/ 30 CONTRIBUINTES</v>
          </cell>
          <cell r="C4719" t="str">
            <v>UN</v>
          </cell>
          <cell r="D4719">
            <v>1422.77</v>
          </cell>
        </row>
        <row r="4720">
          <cell r="A4720" t="str">
            <v>15.002.025-0</v>
          </cell>
          <cell r="B4720" t="str">
            <v>FOSSA SEPTICA, CAMARA SUBMERSA, TIPO IMHOFF, CAPAC. P/ 50 CONTRIBUINTES</v>
          </cell>
          <cell r="C4720" t="str">
            <v>UN</v>
          </cell>
          <cell r="D4720">
            <v>2067.27</v>
          </cell>
        </row>
        <row r="4721">
          <cell r="A4721" t="str">
            <v>15.002.030-0</v>
          </cell>
          <cell r="B4721" t="str">
            <v>FOSSA SEPTICA, CAMARA SUBMERSA, TIPO IMHOFF, CAPAC. P/ 75 CONTRIBUINTES</v>
          </cell>
          <cell r="C4721" t="str">
            <v>UN</v>
          </cell>
          <cell r="D4721">
            <v>2825.72</v>
          </cell>
        </row>
        <row r="4722">
          <cell r="A4722" t="str">
            <v>15.002.035-0</v>
          </cell>
          <cell r="B4722" t="str">
            <v>FOSSA SEPTICA, CAMARA SUBMERSA, TIPO IMHOFF, CAPAC. P/ 100 CONTRIBUINTES</v>
          </cell>
          <cell r="C4722" t="str">
            <v>UN</v>
          </cell>
          <cell r="D4722">
            <v>3954.33</v>
          </cell>
        </row>
        <row r="4723">
          <cell r="A4723" t="str">
            <v>15.002.040-0</v>
          </cell>
          <cell r="B4723" t="str">
            <v>FOSSA SEPTICA, CAMARA SUBMERSA, TIPO IMHOFF, CAPAC. P/ 150 CONTRIBUINTES</v>
          </cell>
          <cell r="C4723" t="str">
            <v>UN</v>
          </cell>
          <cell r="D4723">
            <v>4959.0200000000004</v>
          </cell>
        </row>
        <row r="4724">
          <cell r="A4724" t="str">
            <v>15.002.045-0</v>
          </cell>
          <cell r="B4724" t="str">
            <v>FOSSA SEPTICA, CAMARA SUBMERSA, TIPO IMHOFF, CAPAC. P/ 200 CONTRIBUINTES</v>
          </cell>
          <cell r="C4724" t="str">
            <v>UN</v>
          </cell>
          <cell r="D4724">
            <v>6615.98</v>
          </cell>
        </row>
        <row r="4725">
          <cell r="A4725" t="str">
            <v>15.002.062-0</v>
          </cell>
          <cell r="B4725" t="str">
            <v>CAIXA DE GORDURA SIMPLES CILINDRICA, EM ANEIS DE CONCR., 40CM DIAM., 60CM PROF., INCL. TAMPA</v>
          </cell>
          <cell r="C4725" t="str">
            <v>UN</v>
          </cell>
          <cell r="D4725">
            <v>40.04</v>
          </cell>
        </row>
        <row r="4726">
          <cell r="A4726" t="str">
            <v>15.002.063-0</v>
          </cell>
          <cell r="B4726" t="str">
            <v>CAIXA DE GORDURA DUPLA, CILINDRICA, EM ANEIS DE CONCR., 60CMDIAM., 90CM PROF., INCL. TAMPA</v>
          </cell>
          <cell r="C4726" t="str">
            <v>UN</v>
          </cell>
          <cell r="D4726">
            <v>71.13</v>
          </cell>
        </row>
        <row r="4727">
          <cell r="A4727" t="str">
            <v>15.002.080-0</v>
          </cell>
          <cell r="B4727" t="str">
            <v>CAIXA DE GORDURA EM ALVEN. DE TIJ. MACICO (7 X 10 X 20CM), PAREDES DE 0,20M, MED. 0,80 X 0,80 X 0,90M</v>
          </cell>
          <cell r="C4727" t="str">
            <v>UN</v>
          </cell>
          <cell r="D4727">
            <v>526.64</v>
          </cell>
        </row>
        <row r="4728">
          <cell r="A4728" t="str">
            <v>15.002.082-0</v>
          </cell>
          <cell r="B4728" t="str">
            <v>CAIXA DE GORDURA EM ALVEN. DE TIJ. MACICO (7 X 10 X 20CM), PAREDES DE 0,20M, MED. 1,00 X 1,00 X 0,90M</v>
          </cell>
          <cell r="C4728" t="str">
            <v>UN</v>
          </cell>
          <cell r="D4728">
            <v>650.74</v>
          </cell>
        </row>
        <row r="4729">
          <cell r="A4729" t="str">
            <v>15.002.084-0</v>
          </cell>
          <cell r="B4729" t="str">
            <v>CAIXA DE GORDURA EM ALVEN. DE TIJ. MACICO (7 X 10 X 20CM), PAREDES DE 0,20M, MED. 1,20 X 1,00 X 0,90M</v>
          </cell>
          <cell r="C4729" t="str">
            <v>UN</v>
          </cell>
          <cell r="D4729">
            <v>708.65</v>
          </cell>
        </row>
        <row r="4730">
          <cell r="A4730" t="str">
            <v>15.002.086-0</v>
          </cell>
          <cell r="B4730" t="str">
            <v>CAIXA DE GORDURA EM ALVEN. DE TIJ. MACICO (7 X 10 X 20CM), PAREDES DE 0,20M, MED. 1,20 X 1,20 X 0,90M</v>
          </cell>
          <cell r="C4730" t="str">
            <v>UN</v>
          </cell>
          <cell r="D4730">
            <v>757.96</v>
          </cell>
        </row>
        <row r="4731">
          <cell r="A4731" t="str">
            <v>15.002.088-0</v>
          </cell>
          <cell r="B4731" t="str">
            <v>CAIXA DE GORDURA EM ALVEN. DE TIJ. MACICO (7 X 10 X 20CM), PAREDES DE 0,20M, MED. 1,00 X 1,50 X 0,90M</v>
          </cell>
          <cell r="C4731" t="str">
            <v>UN</v>
          </cell>
          <cell r="D4731">
            <v>784.54</v>
          </cell>
        </row>
        <row r="4732">
          <cell r="A4732" t="str">
            <v>15.002.090-0</v>
          </cell>
          <cell r="B4732" t="str">
            <v>CAIXA DE GORDURA EM ALVEN. DE TIJ. MACICO (7 X 10 X 20CM), PAREDES DE 0,20M, MED. 1,20 X 1,50 X 0,90M</v>
          </cell>
          <cell r="C4732" t="str">
            <v>UN</v>
          </cell>
          <cell r="D4732">
            <v>837.3</v>
          </cell>
        </row>
        <row r="4733">
          <cell r="A4733" t="str">
            <v>15.002.092-0</v>
          </cell>
          <cell r="B4733" t="str">
            <v>CAIXA DE GORDURA EM ALVEN. DE TIJ. MACICO (7 X 10 X 20CM), PAREDES DE 0,20M, MED. 1,50 X 1,50 X 0,90M</v>
          </cell>
          <cell r="C4733" t="str">
            <v>UN</v>
          </cell>
          <cell r="D4733">
            <v>918.34</v>
          </cell>
        </row>
        <row r="4734">
          <cell r="A4734" t="str">
            <v>15.002.094-0</v>
          </cell>
          <cell r="B4734" t="str">
            <v>CAIXA DE GORDURA EM ALVEN. DE TIJ. MACICO (7 X 10 X 20CM), PAREDES DE 0,20M, MED. 1,50 X 2,00 X 0,90M</v>
          </cell>
          <cell r="C4734" t="str">
            <v>UN</v>
          </cell>
          <cell r="D4734">
            <v>1053.83</v>
          </cell>
        </row>
        <row r="4735">
          <cell r="A4735" t="str">
            <v>15.002.096-0</v>
          </cell>
          <cell r="B4735" t="str">
            <v>CAIXA DE GORDURA EM ALVEN. DE TIJ. MACICO (7 X 10 X 20CM), PAREDES DE 0,20M, MED. 1,50 X 2,20 X 0,90M</v>
          </cell>
          <cell r="C4735" t="str">
            <v>UN</v>
          </cell>
          <cell r="D4735">
            <v>1138.92</v>
          </cell>
        </row>
        <row r="4736">
          <cell r="A4736" t="str">
            <v>15.002.120-0</v>
          </cell>
          <cell r="B4736" t="str">
            <v>CAIXA ENTERRADA P/INSTAL. TELEFONICAS, TIPO R1, MED. 0,60 X0,35 X 0,50M, EM BL. DE CONCR. DE 0,10 X 0,20 X 0,40M</v>
          </cell>
          <cell r="C4736" t="str">
            <v>UN</v>
          </cell>
          <cell r="D4736">
            <v>70.69</v>
          </cell>
        </row>
        <row r="4737">
          <cell r="A4737" t="str">
            <v>15.002.125-0</v>
          </cell>
          <cell r="B4737" t="str">
            <v>CAIXA ENTERRADA P/INSTAL. TELEFONICAS, TIPO R2, MED. 1,07 X0,52 X 0,50M, EM BL. DE CONCR. DE 0,10 X 0,20 X 0,40M</v>
          </cell>
          <cell r="C4737" t="str">
            <v>UN</v>
          </cell>
          <cell r="D4737">
            <v>130.99</v>
          </cell>
        </row>
        <row r="4738">
          <cell r="A4738" t="str">
            <v>15.002.130-0</v>
          </cell>
          <cell r="B4738" t="str">
            <v>CAIXA ENTERRADA P/INSTAL. TELEFONICAS, TIPO R3, MED. 1,30 X1,20 X 1,30M, EM BL. DE CONCR. DE 0,10 X 0,20 X 0,40M</v>
          </cell>
          <cell r="C4738" t="str">
            <v>UN</v>
          </cell>
          <cell r="D4738">
            <v>432.08</v>
          </cell>
        </row>
        <row r="4739">
          <cell r="A4739" t="str">
            <v>15.002.135-0</v>
          </cell>
          <cell r="B4739" t="str">
            <v>CAIXA ENTERRADA P/INSTAL. TELEFONICAS, TIPO I, MED. 2,15 X 1,30 X 1,80M, EM BL. DE CONCR. DE 0,10 X 0,20 X 0,40M</v>
          </cell>
          <cell r="C4739" t="str">
            <v>UN</v>
          </cell>
          <cell r="D4739">
            <v>813.06</v>
          </cell>
        </row>
        <row r="4740">
          <cell r="A4740" t="str">
            <v>15.002.150-0</v>
          </cell>
          <cell r="B4740" t="str">
            <v>SUMIDOURO P/ 10 CONTRIBUINTES</v>
          </cell>
          <cell r="C4740" t="str">
            <v>UN</v>
          </cell>
          <cell r="D4740">
            <v>879.35</v>
          </cell>
        </row>
        <row r="4741">
          <cell r="A4741" t="str">
            <v>15.002.155-0</v>
          </cell>
          <cell r="B4741" t="str">
            <v>SUMIDOURO P/ 30 CONTRIBUINTES</v>
          </cell>
          <cell r="C4741" t="str">
            <v>UN</v>
          </cell>
          <cell r="D4741">
            <v>1449.28</v>
          </cell>
        </row>
        <row r="4742">
          <cell r="A4742" t="str">
            <v>15.002.160-0</v>
          </cell>
          <cell r="B4742" t="str">
            <v>SUMIDOURO P/ 50 CONTRIBUINTES</v>
          </cell>
          <cell r="C4742" t="str">
            <v>UN</v>
          </cell>
          <cell r="D4742">
            <v>1918.8</v>
          </cell>
        </row>
        <row r="4743">
          <cell r="A4743" t="str">
            <v>15.002.165-0</v>
          </cell>
          <cell r="B4743" t="str">
            <v>SUMIDOURO P/ 75 CONTRIBUINTES</v>
          </cell>
          <cell r="C4743" t="str">
            <v>UN</v>
          </cell>
          <cell r="D4743">
            <v>3094.19</v>
          </cell>
        </row>
        <row r="4744">
          <cell r="A4744" t="str">
            <v>15.002.170-0</v>
          </cell>
          <cell r="B4744" t="str">
            <v>SUMIDOURO P/ 100 CONTRIBUINTES</v>
          </cell>
          <cell r="C4744" t="str">
            <v>UN</v>
          </cell>
          <cell r="D4744">
            <v>3831.78</v>
          </cell>
        </row>
        <row r="4745">
          <cell r="A4745" t="str">
            <v>15.002.175-0</v>
          </cell>
          <cell r="B4745" t="str">
            <v>SUMIDOURO P/ 150 CONTRIBUINTES</v>
          </cell>
          <cell r="C4745" t="str">
            <v>UN</v>
          </cell>
          <cell r="D4745">
            <v>5222.7299999999996</v>
          </cell>
        </row>
        <row r="4746">
          <cell r="A4746" t="str">
            <v>15.002.180-0</v>
          </cell>
          <cell r="B4746" t="str">
            <v>SUMIDOURO P/ 200 CONTRIBUINTES</v>
          </cell>
          <cell r="C4746" t="str">
            <v>UN</v>
          </cell>
          <cell r="D4746">
            <v>6537.36</v>
          </cell>
        </row>
        <row r="4747">
          <cell r="A4747" t="str">
            <v>15.002.200-0</v>
          </cell>
          <cell r="B4747" t="str">
            <v>CAIXA DE INSPECAO DE CONCR. PRE-MOLDADO, C/ 925MM DE ALT. TOTAL</v>
          </cell>
          <cell r="C4747" t="str">
            <v>UN</v>
          </cell>
          <cell r="D4747">
            <v>63.36</v>
          </cell>
        </row>
        <row r="4748">
          <cell r="A4748" t="str">
            <v>15.002.205-0</v>
          </cell>
          <cell r="B4748" t="str">
            <v>CAIXA DE INSPECAO DE CONCR. PRE-MOLDADO, C/ 625MM DE ALT. TOTAL</v>
          </cell>
          <cell r="C4748" t="str">
            <v>UN</v>
          </cell>
          <cell r="D4748">
            <v>48.14</v>
          </cell>
        </row>
        <row r="4749">
          <cell r="A4749" t="str">
            <v>15.002.210-0</v>
          </cell>
          <cell r="B4749" t="str">
            <v>CAIXA DE INSPECAO DE CONCR. PRE-MOLDADO, C/ 475MM DE ALT. TOTAL</v>
          </cell>
          <cell r="C4749" t="str">
            <v>UN</v>
          </cell>
          <cell r="D4749">
            <v>39.520000000000003</v>
          </cell>
        </row>
        <row r="4750">
          <cell r="A4750" t="str">
            <v>15.002.310-0</v>
          </cell>
          <cell r="B4750" t="str">
            <v>CAIXA SEPARADORA DE OLEO E CX. RECEPTORA LATERAL, MED. 0,60X 0,60 X 0,60M CADA UMA, EM BL. DE CONCR. DE 10 X 20 X 40CM</v>
          </cell>
          <cell r="C4750" t="str">
            <v>UN</v>
          </cell>
          <cell r="D4750">
            <v>576.85</v>
          </cell>
        </row>
        <row r="4751">
          <cell r="A4751" t="str">
            <v>15.002.400-0</v>
          </cell>
          <cell r="B4751" t="str">
            <v>CAIXA SIFONADA DE ANEL DE CONCR. DE 42CM DE DIAM. E 60CM DEPROF.</v>
          </cell>
          <cell r="C4751" t="str">
            <v>UN</v>
          </cell>
          <cell r="D4751">
            <v>40.04</v>
          </cell>
        </row>
        <row r="4752">
          <cell r="A4752" t="str">
            <v>15.002.500-0</v>
          </cell>
          <cell r="B4752" t="str">
            <v>FOSSA SEPTICA RETANG., CAMARA UNICA, P/ESCOLAS E EDIF. PUBL., 25 CONTRIBUINTES, C/ 2,00 X 0,90 X 1,00M, EM CONCR.</v>
          </cell>
          <cell r="C4752" t="str">
            <v>UN</v>
          </cell>
          <cell r="D4752">
            <v>2003.68</v>
          </cell>
        </row>
        <row r="4753">
          <cell r="A4753" t="str">
            <v>15.002.501-0</v>
          </cell>
          <cell r="B4753" t="str">
            <v>FOSSA SEPTICA RETANG., CAMARA UNICA, P/RESIDENCIAS E QUARTEIS, 7 CONTRIBUINTES, C/ 2,00 X 0,90 X 1,00M, EM CONCR.</v>
          </cell>
          <cell r="C4753" t="str">
            <v>UN</v>
          </cell>
          <cell r="D4753">
            <v>2004.82</v>
          </cell>
        </row>
        <row r="4754">
          <cell r="A4754" t="str">
            <v>15.002.502-0</v>
          </cell>
          <cell r="B4754" t="str">
            <v>FOSSA SEPTICA RETANG., CAMARA UNICA, P/ESCOLAS E EDIF. PUBL., 50 CONTRIBUINTES, C/ 2,40 X 1,20 X 1,20M, EM CONCR.</v>
          </cell>
          <cell r="C4754" t="str">
            <v>UN</v>
          </cell>
          <cell r="D4754">
            <v>2440.73</v>
          </cell>
        </row>
        <row r="4755">
          <cell r="A4755" t="str">
            <v>15.002.503-0</v>
          </cell>
          <cell r="B4755" t="str">
            <v>FOSSA SEPTICA RETANG., CAMARA UNICA, P/RESIDENCIAS E QUARTEIS, 12 CONTRIBUINTES, C/ 2,40 X 1,20 X 1,20M, EM CONCR.</v>
          </cell>
          <cell r="C4755" t="str">
            <v>UN</v>
          </cell>
          <cell r="D4755">
            <v>2440.73</v>
          </cell>
        </row>
        <row r="4756">
          <cell r="A4756" t="str">
            <v>15.002.504-0</v>
          </cell>
          <cell r="B4756" t="str">
            <v>FOSSA SEPTICA RETANG., CAMARA UNICA, P/POSTOS DE SAUDE E HOSPITAIS, 10 CONTRIBUINTES, C/ 2,40 X 1,20 X 1,20M, EM CONCR.</v>
          </cell>
          <cell r="C4756" t="str">
            <v>UN</v>
          </cell>
          <cell r="D4756">
            <v>2440.73</v>
          </cell>
        </row>
        <row r="4757">
          <cell r="A4757" t="str">
            <v>15.002.505-0</v>
          </cell>
          <cell r="B4757" t="str">
            <v>FOSSA SEPTICA RETANG., CAMARA UNICA, P/ESCOLAS E EDIF. PUBL., 100 CONTRIBUINTES, C/ 3,50 X 1,60 X 1,20M, EM CONCR.</v>
          </cell>
          <cell r="C4757" t="str">
            <v>UN</v>
          </cell>
          <cell r="D4757">
            <v>3675.85</v>
          </cell>
        </row>
        <row r="4758">
          <cell r="A4758" t="str">
            <v>15.002.506-0</v>
          </cell>
          <cell r="B4758" t="str">
            <v>FOSSA SEPTICA RETANG., CAMARA UNICA, P/RESIDENCIAS E QUARTEIS, 25 CONTRIBUINTES, C/ 3,50 X 1,60 X 1,20M, EM CONCR.</v>
          </cell>
          <cell r="C4758" t="str">
            <v>UN</v>
          </cell>
          <cell r="D4758">
            <v>3675.85</v>
          </cell>
        </row>
        <row r="4759">
          <cell r="A4759" t="str">
            <v>15.002.507-0</v>
          </cell>
          <cell r="B4759" t="str">
            <v>FOSSA SEPTICA RETANG., CAMARA UNICA, P/POSTOS DE SAUDE E HOSPITAIS, 20 CONTRIBUINTES, C/ 3,50 X 1,60 X 1,20M, EM CONCR.</v>
          </cell>
          <cell r="C4759" t="str">
            <v>UN</v>
          </cell>
          <cell r="D4759">
            <v>3675.85</v>
          </cell>
        </row>
        <row r="4760">
          <cell r="A4760" t="str">
            <v>15.002.508-0</v>
          </cell>
          <cell r="B4760" t="str">
            <v>FOSSA SEPTICA RETANG., CAMARA UNICA, P/ESCOLAS E EDIF. PUBL., 150 CONTRIBUINTES, C/ 4,00 X 2,00 X 1,20M, EM CONCR.</v>
          </cell>
          <cell r="C4760" t="str">
            <v>UN</v>
          </cell>
          <cell r="D4760">
            <v>4264.29</v>
          </cell>
        </row>
        <row r="4761">
          <cell r="A4761" t="str">
            <v>15.002.509-0</v>
          </cell>
          <cell r="B4761" t="str">
            <v>FOSSA SEPTICA RETANG., CAMARA UNICA, P/RESIDENCIAS E QUARTEIS, 40 CONTRIBUINTES, C/ 4,00 X 2,00 X 1,20M, EM CONCR.</v>
          </cell>
          <cell r="C4761" t="str">
            <v>UN</v>
          </cell>
          <cell r="D4761">
            <v>4264.29</v>
          </cell>
        </row>
        <row r="4762">
          <cell r="A4762" t="str">
            <v>15.002.510-0</v>
          </cell>
          <cell r="B4762" t="str">
            <v>FOSSA SEPTICA RETANG., CAMARA UNICA, P/POSTOS DE SAUDE E HOSPITAIS, 30 CONTRIBUINTES, C/ 4,00 X 2,00 X 1,20M, EM CONCR.</v>
          </cell>
          <cell r="C4762" t="str">
            <v>UN</v>
          </cell>
          <cell r="D4762">
            <v>4264.29</v>
          </cell>
        </row>
        <row r="4763">
          <cell r="A4763" t="str">
            <v>15.002.511-0</v>
          </cell>
          <cell r="B4763" t="str">
            <v>FOSSA SEPTICA RETANG., CAMARA UNICA, P/ESCOLAS E EDIF. PUBL., 200 CONTRIBUINTES, C/ 4,00 X 2,00 X 1,40M, EM CONCR.</v>
          </cell>
          <cell r="C4763" t="str">
            <v>UN</v>
          </cell>
          <cell r="D4763">
            <v>4515.4799999999996</v>
          </cell>
        </row>
        <row r="4764">
          <cell r="A4764" t="str">
            <v>15.002.512-0</v>
          </cell>
          <cell r="B4764" t="str">
            <v>FOSSA SEPTICA RETANG., CAMARA UNICA, P/RESIDENCIAS E QUARTEIS, 50 CONTRIBUINTES, C/ 4,00 X 2,00 X 1,40M, EM CONCR.</v>
          </cell>
          <cell r="C4764" t="str">
            <v>UN</v>
          </cell>
          <cell r="D4764">
            <v>4515.4799999999996</v>
          </cell>
        </row>
        <row r="4765">
          <cell r="A4765" t="str">
            <v>15.002.513-0</v>
          </cell>
          <cell r="B4765" t="str">
            <v>FOSSA SEPTICA RETANG.CAMARA UNICA, P/POSTOS DE SAUDE E HOSPITAIS, P/ 40 CONTRIBUINTES, C/ 4,00 X 2,00 X 1,40M, EM CONCR.</v>
          </cell>
          <cell r="C4765" t="str">
            <v>UN</v>
          </cell>
          <cell r="D4765">
            <v>4515.4799999999996</v>
          </cell>
        </row>
        <row r="4766">
          <cell r="A4766" t="str">
            <v>15.002.514-0</v>
          </cell>
          <cell r="B4766" t="str">
            <v>FOSSA SEPTICA RETANG., CAMARA UNICA, P/ESCOLAS E EDIF. PUBL., 300 CONTRIBUINTES, C/ 5,00 X 2,50 X 1,20M, EM CONCR.</v>
          </cell>
          <cell r="C4766" t="str">
            <v>UN</v>
          </cell>
          <cell r="D4766">
            <v>6715.78</v>
          </cell>
        </row>
        <row r="4767">
          <cell r="A4767" t="str">
            <v>15.002.515-0</v>
          </cell>
          <cell r="B4767" t="str">
            <v>FOSSA SEPTICA RETANG., CAMARA UNICA, P/RESIDENCIAS E QUARTEIS, 75 CONTRIBUINTES, C/ 5,00 X 2,50 X 1,20M, EM CONCR.</v>
          </cell>
          <cell r="C4767" t="str">
            <v>UN</v>
          </cell>
          <cell r="D4767">
            <v>6715.78</v>
          </cell>
        </row>
        <row r="4768">
          <cell r="A4768" t="str">
            <v>15.002.516-0</v>
          </cell>
          <cell r="B4768" t="str">
            <v>FOSSA SEPTICA RETANG., CAMARA UNICA, P/POSTOS DE SAUDE E HOSPITAIS, 50 CONTRIBUINTES, C/ 5,00 X 2,50 X 1,20M, EM CONCR.</v>
          </cell>
          <cell r="C4768" t="str">
            <v>UN</v>
          </cell>
          <cell r="D4768">
            <v>6715.78</v>
          </cell>
        </row>
        <row r="4769">
          <cell r="A4769" t="str">
            <v>15.002.517-0</v>
          </cell>
          <cell r="B4769" t="str">
            <v>FOSSA SEPTICA RETANG., CAMARA UNICA, P/RESIDENCIAS E QUARTEIS, 100 CONTRIBUINTES, C/ 5,00 X 2,50 X 1,50M, EM CONCR.</v>
          </cell>
          <cell r="C4769" t="str">
            <v>UN</v>
          </cell>
          <cell r="D4769">
            <v>7429.04</v>
          </cell>
        </row>
        <row r="4770">
          <cell r="A4770" t="str">
            <v>15.002.518-0</v>
          </cell>
          <cell r="B4770" t="str">
            <v>FOSSA SEPTICA RETANG., CAMARA UNICA, P/RESIDENCIAS E QUARTEIS, 150 CONTRIBUINTES, C/ 5,30 X 2,60 X 1,80M, EM CONCR.</v>
          </cell>
          <cell r="C4770" t="str">
            <v>UN</v>
          </cell>
          <cell r="D4770">
            <v>8981.76</v>
          </cell>
        </row>
        <row r="4771">
          <cell r="A4771" t="str">
            <v>15.002.519-0</v>
          </cell>
          <cell r="B4771" t="str">
            <v>FOSSA SEPTICA RETANG., CAMARA UNICA, P/RESIDENCIAS E QUARTEIS, 200 CONTRIBUINTES, C/ 6,00 X 3,00 X 2,10M, EM CONCR.</v>
          </cell>
          <cell r="C4771" t="str">
            <v>UN</v>
          </cell>
          <cell r="D4771">
            <v>11797.56</v>
          </cell>
        </row>
        <row r="4772">
          <cell r="A4772" t="str">
            <v>15.002.520-0</v>
          </cell>
          <cell r="B4772" t="str">
            <v>FOSSA SEPTICA RETANG., CAMARA UNICA, P/RESIDENCIAS E QUARTEIS, 250 CONTRIBUINTES, C/ 6,00 X 3,00 X 2,40M, EM CONCR.</v>
          </cell>
          <cell r="C4772" t="str">
            <v>UN</v>
          </cell>
          <cell r="D4772">
            <v>12725.8</v>
          </cell>
        </row>
        <row r="4773">
          <cell r="A4773" t="str">
            <v>15.002.550-0</v>
          </cell>
          <cell r="B4773" t="str">
            <v>FILTRO ANAEROBIO P/ESCOLAS E EDIF. PUBL., 25 CONTRIBUINTES,C/ 1,00 X 1,00 X 2,00M, EM CONCR.</v>
          </cell>
          <cell r="C4773" t="str">
            <v>UN</v>
          </cell>
          <cell r="D4773">
            <v>1302.3</v>
          </cell>
        </row>
        <row r="4774">
          <cell r="A4774" t="str">
            <v>15.002.551-0</v>
          </cell>
          <cell r="B4774" t="str">
            <v>FILTRO ANAEROBIO P/ESCOLAS E EDIF. PUBL., 50 CONTRIBUINTES,C/ 1,40 X 1,40 X 2,00M, EM CONCR.</v>
          </cell>
          <cell r="C4774" t="str">
            <v>UN</v>
          </cell>
          <cell r="D4774">
            <v>2019.88</v>
          </cell>
        </row>
        <row r="4775">
          <cell r="A4775" t="str">
            <v>15.002.552-0</v>
          </cell>
          <cell r="B4775" t="str">
            <v>FILTRO ANAEROBIO P/ESCOLAS E EDIF. PUBL., 100 CONTRIBUINTES,C/ 2,00 X 2,00 X 2,00M, EM CONCR.</v>
          </cell>
          <cell r="C4775" t="str">
            <v>UN</v>
          </cell>
          <cell r="D4775">
            <v>2727.33</v>
          </cell>
        </row>
        <row r="4776">
          <cell r="A4776" t="str">
            <v>15.002.553-0</v>
          </cell>
          <cell r="B4776" t="str">
            <v>FILTRO ANAEROBIO P/ESCOLAS E EDIF. PUBL., 150 CONTRIBUINTES,C/ 2,30 X 2,30 X 2,00M, EM CONCR.</v>
          </cell>
          <cell r="C4776" t="str">
            <v>UN</v>
          </cell>
          <cell r="D4776">
            <v>3228.75</v>
          </cell>
        </row>
        <row r="4777">
          <cell r="A4777" t="str">
            <v>15.002.554-0</v>
          </cell>
          <cell r="B4777" t="str">
            <v>FILTRO ANAEROBIO P/ESCOLAS E EDIF. PUBL., 200 CONTRIBUINTES,C/ 2,50 X 2,50 X 2,00M, EM CONCR.</v>
          </cell>
          <cell r="C4777" t="str">
            <v>UN</v>
          </cell>
          <cell r="D4777">
            <v>3533.51</v>
          </cell>
        </row>
        <row r="4778">
          <cell r="A4778" t="str">
            <v>15.002.555-0</v>
          </cell>
          <cell r="B4778" t="str">
            <v>FILTRO ANAEROBIO P/ESCOLAS E EDIF. PUBL., 300 CONTRIBUINTES,C/ 2,70 X 2,70 X 2,00M, EM CONCR.</v>
          </cell>
          <cell r="C4778" t="str">
            <v>UN</v>
          </cell>
          <cell r="D4778">
            <v>4098.37</v>
          </cell>
        </row>
        <row r="4779">
          <cell r="A4779" t="str">
            <v>15.002.560-0</v>
          </cell>
          <cell r="B4779" t="str">
            <v>FILTRO ANAEROBIO P/POSTOS DE SAUDE E HOSPITAIS, 10 CONTRIBUINTES, C/ 1,40 X 1,40 X 2,00M, EM CONCR.</v>
          </cell>
          <cell r="C4779" t="str">
            <v>UN</v>
          </cell>
          <cell r="D4779">
            <v>1859.58</v>
          </cell>
        </row>
        <row r="4780">
          <cell r="A4780" t="str">
            <v>15.002.561-0</v>
          </cell>
          <cell r="B4780" t="str">
            <v>FILTRO ANAEROBIO P/POSTOS DE SAUDE E HOSPITAIS, 20 CONTRIBUINTES, C/ 2,00 X 2,00 X 2,00M, EM CONCR.</v>
          </cell>
          <cell r="C4780" t="str">
            <v>UN</v>
          </cell>
          <cell r="D4780">
            <v>2727.33</v>
          </cell>
        </row>
        <row r="4781">
          <cell r="A4781" t="str">
            <v>15.002.562-0</v>
          </cell>
          <cell r="B4781" t="str">
            <v>FILTRO ANAEROBIO P/POSTOS DE SAUDE E HOSPITAIS, 30 CONTRIBUINTES, C/ 2,30 X 2,30 X 2,00M, EM CONCR.</v>
          </cell>
          <cell r="C4781" t="str">
            <v>UN</v>
          </cell>
          <cell r="D4781">
            <v>3228.75</v>
          </cell>
        </row>
        <row r="4782">
          <cell r="A4782" t="str">
            <v>15.002.563-0</v>
          </cell>
          <cell r="B4782" t="str">
            <v>FILTRO ANAEROBIO P/POSTOS DE SAUDE E HOSPITAIS, 40 CONTRIBUINTES, C/ 2,50 X 2,50 X 2,00M, EM CONCR.</v>
          </cell>
          <cell r="C4782" t="str">
            <v>UN</v>
          </cell>
          <cell r="D4782">
            <v>3533.51</v>
          </cell>
        </row>
        <row r="4783">
          <cell r="A4783" t="str">
            <v>15.002.564-0</v>
          </cell>
          <cell r="B4783" t="str">
            <v>FILTRO ANAEROBIO P/POSTOS DE SAUDE E HOSPITAIS, 50 CONTRIBUINTES, C/ 2,70 X 2,70 X 2,00M, EM CONCR.</v>
          </cell>
          <cell r="C4783" t="str">
            <v>UN</v>
          </cell>
          <cell r="D4783">
            <v>4098.37</v>
          </cell>
        </row>
        <row r="4784">
          <cell r="A4784" t="str">
            <v>15.002.570-0</v>
          </cell>
          <cell r="B4784" t="str">
            <v>FILTRO ANAEROBIO P/RESIDENCIAS E QUARTEIS, 7 CONTRIBUINTES,C/ 1,00 X 1,00 X 2,00M, EM CONCR.</v>
          </cell>
          <cell r="C4784" t="str">
            <v>UN</v>
          </cell>
          <cell r="D4784">
            <v>1221.6600000000001</v>
          </cell>
        </row>
        <row r="4785">
          <cell r="A4785" t="str">
            <v>15.002.571-0</v>
          </cell>
          <cell r="B4785" t="str">
            <v>FILTRO ANAEROBIO P/RESIDENCIAS E QUARTEIS, 12 CONTRIBUINTES,C/ 1,40 X 1,40 X 2,00M, EM CONCR.</v>
          </cell>
          <cell r="C4785" t="str">
            <v>UN</v>
          </cell>
          <cell r="D4785">
            <v>1927.67</v>
          </cell>
        </row>
        <row r="4786">
          <cell r="A4786" t="str">
            <v>15.002.572-0</v>
          </cell>
          <cell r="B4786" t="str">
            <v>FILTRO ANAEROBIO P/RESIDENCIAS E QUARTEIS, 25 CONTRIBUINTES,C/ 2,00 X 2,00 X 2,00M, EM CONCR.</v>
          </cell>
          <cell r="C4786" t="str">
            <v>UN</v>
          </cell>
          <cell r="D4786">
            <v>2664.21</v>
          </cell>
        </row>
        <row r="4787">
          <cell r="A4787" t="str">
            <v>15.002.573-0</v>
          </cell>
          <cell r="B4787" t="str">
            <v>FILTRO ANAEROBIO P/RESIDENCIAS E QUARTEIS, 40 CONTRIBUINTES,C/ 2,30 X 2,30 X 2,00M, EM CONCR.</v>
          </cell>
          <cell r="C4787" t="str">
            <v>UN</v>
          </cell>
          <cell r="D4787">
            <v>3137.74</v>
          </cell>
        </row>
        <row r="4788">
          <cell r="A4788" t="str">
            <v>15.002.574-0</v>
          </cell>
          <cell r="B4788" t="str">
            <v>FILTRO ANAEROBIO P/RESIDENCIAS E QUARTEIS, 50 CONTRIBUINTES,C/ 2,50 X 2,50 X 2,00M, EM CONCR.</v>
          </cell>
          <cell r="C4788" t="str">
            <v>UN</v>
          </cell>
          <cell r="D4788">
            <v>3522.4</v>
          </cell>
        </row>
        <row r="4789">
          <cell r="A4789" t="str">
            <v>15.002.575-0</v>
          </cell>
          <cell r="B4789" t="str">
            <v>FILTRO ANAEROBIO P/RESIDENCIAS E QUARTEIS, 75 CONTRIBUINTES,C/ 2,70 X 2,70 X 2,00M, EM CONCR.</v>
          </cell>
          <cell r="C4789" t="str">
            <v>UN</v>
          </cell>
          <cell r="D4789">
            <v>3969.72</v>
          </cell>
        </row>
        <row r="4790">
          <cell r="A4790" t="str">
            <v>15.002.576-0</v>
          </cell>
          <cell r="B4790" t="str">
            <v>FILTRO ANAEROBIO P/RESIDENCIAS E QUARTEIS, 100 CONTRIBUINTES, C/ 3,00 X 3,00 X 2,00M, EM CONCR.</v>
          </cell>
          <cell r="C4790" t="str">
            <v>UN</v>
          </cell>
          <cell r="D4790">
            <v>4361.32</v>
          </cell>
        </row>
        <row r="4791">
          <cell r="A4791" t="str">
            <v>15.002.577-0</v>
          </cell>
          <cell r="B4791" t="str">
            <v>FILTRO ANAEROBIO P/RESIDENCIAS E QUARTEIS, 150 CONTRIBUINTES, C/ 3,20 X 3,20 X 2,00M, EM CONCR.</v>
          </cell>
          <cell r="C4791" t="str">
            <v>UN</v>
          </cell>
          <cell r="D4791">
            <v>4892.92</v>
          </cell>
        </row>
        <row r="4792">
          <cell r="A4792" t="str">
            <v>15.002.578-0</v>
          </cell>
          <cell r="B4792" t="str">
            <v>FILTRO ANAEROBIO P/RESIDENCIAS E QUARTEIS, 200 CONTRIBUINTES, C/ 3,40 X 3,40 X 2,00M, EM CONCR.</v>
          </cell>
          <cell r="C4792" t="str">
            <v>UN</v>
          </cell>
          <cell r="D4792">
            <v>5332.87</v>
          </cell>
        </row>
        <row r="4793">
          <cell r="A4793" t="str">
            <v>15.002.579-0</v>
          </cell>
          <cell r="B4793" t="str">
            <v>FILTRO ANAEROBIO P/RESIDENCIAS E QUARTEIS, 250 CONTRIBUINTES, C/ 3,60 X 3,60 X 2,00M, EM CONCR.</v>
          </cell>
          <cell r="C4793" t="str">
            <v>UN</v>
          </cell>
          <cell r="D4793">
            <v>5806.46</v>
          </cell>
        </row>
        <row r="4794">
          <cell r="A4794" t="str">
            <v>15.002.999-0</v>
          </cell>
          <cell r="B4794" t="str">
            <v>INDICE 15.002FOSSA, CAIXA, SUMIDOURO.</v>
          </cell>
          <cell r="C4794">
            <v>0</v>
          </cell>
          <cell r="D4794">
            <v>2440</v>
          </cell>
        </row>
        <row r="4795">
          <cell r="A4795" t="str">
            <v>15.003.010-0</v>
          </cell>
          <cell r="B4795" t="str">
            <v>ALCA P/BARRILETE DE DISTRIB., COMPREEND. 5,50M DE TUBO DE FºGALV. DE 1.1/2"</v>
          </cell>
          <cell r="C4795" t="str">
            <v>UN</v>
          </cell>
          <cell r="D4795">
            <v>357.63</v>
          </cell>
        </row>
        <row r="4796">
          <cell r="A4796" t="str">
            <v>15.003.011-0</v>
          </cell>
          <cell r="B4796" t="str">
            <v>ALCA P/BARRILETE DE DISTRIB., COMPREEND. 5,50M DE TUBO DE FºGALV. DE 2"</v>
          </cell>
          <cell r="C4796" t="str">
            <v>UN</v>
          </cell>
          <cell r="D4796">
            <v>447.19</v>
          </cell>
        </row>
        <row r="4797">
          <cell r="A4797" t="str">
            <v>15.003.012-0</v>
          </cell>
          <cell r="B4797" t="str">
            <v>ALCA P/BARRILETE DE DISTRIB., COMPREEND. 5,50M DE TUBO DE FºGALV. DE 2.1/2"</v>
          </cell>
          <cell r="C4797" t="str">
            <v>UN</v>
          </cell>
          <cell r="D4797">
            <v>747.38</v>
          </cell>
        </row>
        <row r="4798">
          <cell r="A4798" t="str">
            <v>15.003.013-0</v>
          </cell>
          <cell r="B4798" t="str">
            <v>ALCA P/BARRILETE DE DISTRIB., COMPREEND. 7,00M DE TUBO DE FºGALV. DE 3"</v>
          </cell>
          <cell r="C4798" t="str">
            <v>UN</v>
          </cell>
          <cell r="D4798">
            <v>994.58</v>
          </cell>
        </row>
        <row r="4799">
          <cell r="A4799" t="str">
            <v>15.003.014-0</v>
          </cell>
          <cell r="B4799" t="str">
            <v>ALCA P/BARRILETE DE DISTRIB., COMPREEND. 7,00M DE TUBO DE FºGALV. DE 4"</v>
          </cell>
          <cell r="C4799" t="str">
            <v>UN</v>
          </cell>
          <cell r="D4799">
            <v>1435.83</v>
          </cell>
        </row>
        <row r="4800">
          <cell r="A4800" t="str">
            <v>15.003.023-0</v>
          </cell>
          <cell r="B4800" t="str">
            <v>COLUNA DE FºGALV., DIAM. DE 3/4"</v>
          </cell>
          <cell r="C4800" t="str">
            <v>M</v>
          </cell>
          <cell r="D4800">
            <v>11.21</v>
          </cell>
        </row>
        <row r="4801">
          <cell r="A4801" t="str">
            <v>15.003.024-0</v>
          </cell>
          <cell r="B4801" t="str">
            <v>COLUNA DE FºGALV., DIAM. DE 1"</v>
          </cell>
          <cell r="C4801" t="str">
            <v>M</v>
          </cell>
          <cell r="D4801">
            <v>16.32</v>
          </cell>
        </row>
        <row r="4802">
          <cell r="A4802" t="str">
            <v>15.003.025-1</v>
          </cell>
          <cell r="B4802" t="str">
            <v>COLUNA DE FºGALV., DIAM. DE 1.1/4"</v>
          </cell>
          <cell r="C4802" t="str">
            <v>M</v>
          </cell>
          <cell r="D4802">
            <v>21.82</v>
          </cell>
        </row>
        <row r="4803">
          <cell r="A4803" t="str">
            <v>15.003.026-1</v>
          </cell>
          <cell r="B4803" t="str">
            <v>COLUNA DE FºGALV., DIAM. DE 1.1/2"</v>
          </cell>
          <cell r="C4803" t="str">
            <v>M</v>
          </cell>
          <cell r="D4803">
            <v>27.48</v>
          </cell>
        </row>
        <row r="4804">
          <cell r="A4804" t="str">
            <v>15.003.027-1</v>
          </cell>
          <cell r="B4804" t="str">
            <v>COLUNA DE FºGALV., DIAM. DE 2"</v>
          </cell>
          <cell r="C4804" t="str">
            <v>M</v>
          </cell>
          <cell r="D4804">
            <v>32.71</v>
          </cell>
        </row>
        <row r="4805">
          <cell r="A4805" t="str">
            <v>15.003.028-0</v>
          </cell>
          <cell r="B4805" t="str">
            <v>COLUNA DE FºGALV., DIAM. DE 2.1/2"</v>
          </cell>
          <cell r="C4805" t="str">
            <v>M</v>
          </cell>
          <cell r="D4805">
            <v>42.78</v>
          </cell>
        </row>
        <row r="4806">
          <cell r="A4806" t="str">
            <v>15.003.045-0</v>
          </cell>
          <cell r="B4806" t="str">
            <v>INSTALACAO E ASSENT. DE CHUVEIRO</v>
          </cell>
          <cell r="C4806" t="str">
            <v>UN</v>
          </cell>
          <cell r="D4806">
            <v>231.12</v>
          </cell>
        </row>
        <row r="4807">
          <cell r="A4807" t="str">
            <v>15.003.046-0</v>
          </cell>
          <cell r="B4807" t="str">
            <v>INSTALACAO E ASSENT. DE CHUVEIRO ELETR.</v>
          </cell>
          <cell r="C4807" t="str">
            <v>UN</v>
          </cell>
          <cell r="D4807">
            <v>288.91000000000003</v>
          </cell>
        </row>
        <row r="4808">
          <cell r="A4808" t="str">
            <v>15.003.050-0</v>
          </cell>
          <cell r="B4808" t="str">
            <v>INSTALACAO E ASSENT. DE MICTORIO</v>
          </cell>
          <cell r="C4808" t="str">
            <v>UN</v>
          </cell>
          <cell r="D4808">
            <v>250.47</v>
          </cell>
        </row>
        <row r="4809">
          <cell r="A4809" t="str">
            <v>15.003.053-0</v>
          </cell>
          <cell r="B4809" t="str">
            <v>INSTALACAO E ASSENT. DE MICTORIO TIPO CALHA</v>
          </cell>
          <cell r="C4809" t="str">
            <v>UN</v>
          </cell>
          <cell r="D4809">
            <v>272.75</v>
          </cell>
        </row>
        <row r="4810">
          <cell r="A4810" t="str">
            <v>15.003.055-0</v>
          </cell>
          <cell r="B4810" t="str">
            <v>INSTALACAO E ASSENT. DE BANHEIRA</v>
          </cell>
          <cell r="C4810" t="str">
            <v>UN</v>
          </cell>
          <cell r="D4810">
            <v>205.54</v>
          </cell>
        </row>
        <row r="4811">
          <cell r="A4811" t="str">
            <v>15.003.058-0</v>
          </cell>
          <cell r="B4811" t="str">
            <v>INSTALACAO E ASSENT. DE BIDE</v>
          </cell>
          <cell r="C4811" t="str">
            <v>UN</v>
          </cell>
          <cell r="D4811">
            <v>228.58</v>
          </cell>
        </row>
        <row r="4812">
          <cell r="A4812" t="str">
            <v>15.003.059-0</v>
          </cell>
          <cell r="B4812" t="str">
            <v>INSTALACAO E ASSENT. DE DUCHINHA MANUAL</v>
          </cell>
          <cell r="C4812" t="str">
            <v>UN</v>
          </cell>
          <cell r="D4812">
            <v>69.77</v>
          </cell>
        </row>
        <row r="4813">
          <cell r="A4813" t="str">
            <v>15.003.060-1</v>
          </cell>
          <cell r="B4813" t="str">
            <v>INSTALACAO E ASSENT. DE PIA C/ 1 CUBA</v>
          </cell>
          <cell r="C4813" t="str">
            <v>UN</v>
          </cell>
          <cell r="D4813">
            <v>265.10000000000002</v>
          </cell>
        </row>
        <row r="4814">
          <cell r="A4814" t="str">
            <v>15.003.061-0</v>
          </cell>
          <cell r="B4814" t="str">
            <v>INSTALACAO E ASSENT. DE PIA C/ 2 CUBAS</v>
          </cell>
          <cell r="C4814" t="str">
            <v>UN</v>
          </cell>
          <cell r="D4814">
            <v>278.36</v>
          </cell>
        </row>
        <row r="4815">
          <cell r="A4815" t="str">
            <v>15.003.062-0</v>
          </cell>
          <cell r="B4815" t="str">
            <v>INSTALACAO E ASSENT. DE PIA C/CUBA DUPLA</v>
          </cell>
          <cell r="C4815" t="str">
            <v>UN</v>
          </cell>
          <cell r="D4815">
            <v>278.36</v>
          </cell>
        </row>
        <row r="4816">
          <cell r="A4816" t="str">
            <v>15.003.063-0</v>
          </cell>
          <cell r="B4816" t="str">
            <v>INSTALACAO E ASSENT. DE LAVATORIO DE 1 TORNEIRA</v>
          </cell>
          <cell r="C4816" t="str">
            <v>UN</v>
          </cell>
          <cell r="D4816">
            <v>207.76</v>
          </cell>
        </row>
        <row r="4817">
          <cell r="A4817" t="str">
            <v>15.003.064-1</v>
          </cell>
          <cell r="B4817" t="str">
            <v>INSTALACAO E ASSENT. DE LAVATORIO DE 2 TORNEIRA</v>
          </cell>
          <cell r="C4817" t="str">
            <v>UN</v>
          </cell>
          <cell r="D4817">
            <v>259.7</v>
          </cell>
        </row>
        <row r="4818">
          <cell r="A4818" t="str">
            <v>15.003.065-0</v>
          </cell>
          <cell r="B4818" t="str">
            <v>INSTALACAO E ASSENT. DE FILTRO</v>
          </cell>
          <cell r="C4818" t="str">
            <v>UN</v>
          </cell>
          <cell r="D4818">
            <v>69.89</v>
          </cell>
        </row>
        <row r="4819">
          <cell r="A4819" t="str">
            <v>15.003.067-0</v>
          </cell>
          <cell r="B4819" t="str">
            <v>INSTALACAO E ASSENT. DE FILTRO INDUSTRIAL</v>
          </cell>
          <cell r="C4819" t="str">
            <v>UN</v>
          </cell>
          <cell r="D4819">
            <v>364.47</v>
          </cell>
        </row>
        <row r="4820">
          <cell r="A4820" t="str">
            <v>15.003.068-0</v>
          </cell>
          <cell r="B4820" t="str">
            <v>INSTALACAO E ASSENT. DE FOGAO A GAS ENCANADO</v>
          </cell>
          <cell r="C4820" t="str">
            <v>UN</v>
          </cell>
          <cell r="D4820">
            <v>370.29</v>
          </cell>
        </row>
        <row r="4821">
          <cell r="A4821" t="str">
            <v>15.003.069-0</v>
          </cell>
          <cell r="B4821" t="str">
            <v>INSTALACAO E ASSENT. DE FOGAO A GAS LIQUEFEITO DE PETROLEO</v>
          </cell>
          <cell r="C4821" t="str">
            <v>UN</v>
          </cell>
          <cell r="D4821">
            <v>145.9</v>
          </cell>
        </row>
        <row r="4822">
          <cell r="A4822" t="str">
            <v>15.003.070-0</v>
          </cell>
          <cell r="B4822" t="str">
            <v>INSTALACAO E ASSENT. DE TANQUE DE SERV.</v>
          </cell>
          <cell r="C4822" t="str">
            <v>UN</v>
          </cell>
          <cell r="D4822">
            <v>222.37</v>
          </cell>
        </row>
        <row r="4823">
          <cell r="A4823" t="str">
            <v>15.003.073-0</v>
          </cell>
          <cell r="B4823" t="str">
            <v>INSTALACAO COMPLETA DE AQUECEDOR A GAS ENCANADO OU LIQUEFEITO DE PETROLEO</v>
          </cell>
          <cell r="C4823" t="str">
            <v>UN</v>
          </cell>
          <cell r="D4823">
            <v>228.78</v>
          </cell>
        </row>
        <row r="4824">
          <cell r="A4824" t="str">
            <v>15.003.074-0</v>
          </cell>
          <cell r="B4824" t="str">
            <v>INSTALACAO E ASSENTAMENTO DE BACIA TURCA</v>
          </cell>
          <cell r="C4824" t="str">
            <v>UN</v>
          </cell>
          <cell r="D4824">
            <v>343.6</v>
          </cell>
        </row>
        <row r="4825">
          <cell r="A4825" t="str">
            <v>15.003.075-0</v>
          </cell>
          <cell r="B4825" t="str">
            <v>INSTALACAO E ASSENT. DE CX. DE DESC. ELEVADA</v>
          </cell>
          <cell r="C4825" t="str">
            <v>UN</v>
          </cell>
          <cell r="D4825">
            <v>75</v>
          </cell>
        </row>
        <row r="4826">
          <cell r="A4826" t="str">
            <v>15.003.080-0</v>
          </cell>
          <cell r="B4826" t="str">
            <v>INSTALACAO E ASSENT. DE CX. DE DESC. DE EMBUTIR</v>
          </cell>
          <cell r="C4826" t="str">
            <v>UN</v>
          </cell>
          <cell r="D4826">
            <v>97.27</v>
          </cell>
        </row>
        <row r="4827">
          <cell r="A4827" t="str">
            <v>15.003.085-0</v>
          </cell>
          <cell r="B4827" t="str">
            <v>INSTALACAO E ASSENT. DE VALV. DE DESC.</v>
          </cell>
          <cell r="C4827" t="str">
            <v>UN</v>
          </cell>
          <cell r="D4827">
            <v>116.67</v>
          </cell>
        </row>
        <row r="4828">
          <cell r="A4828" t="str">
            <v>15.003.092-1</v>
          </cell>
          <cell r="B4828" t="str">
            <v>INSTALACAO E ASSENT. DE VASO SANIT. INDIVIDUAL, EM PAV. ELEVADO</v>
          </cell>
          <cell r="C4828" t="str">
            <v>UN</v>
          </cell>
          <cell r="D4828">
            <v>384.28</v>
          </cell>
        </row>
        <row r="4829">
          <cell r="A4829" t="str">
            <v>15.003.097-1</v>
          </cell>
          <cell r="B4829" t="str">
            <v>INSTALACAO E ASSENT. DE VASO SANIT. INDIVIDUAL EM PAV. TERREO</v>
          </cell>
          <cell r="C4829" t="str">
            <v>UN</v>
          </cell>
          <cell r="D4829">
            <v>384.28</v>
          </cell>
        </row>
        <row r="4830">
          <cell r="A4830" t="str">
            <v>15.003.100-0</v>
          </cell>
          <cell r="B4830" t="str">
            <v>INSTALACAO E ASSENT. DE 1 VASO SANIT. INDIVIDUAL EM PAV. TERREO</v>
          </cell>
          <cell r="C4830" t="str">
            <v>UN</v>
          </cell>
          <cell r="D4830">
            <v>404.36</v>
          </cell>
        </row>
        <row r="4831">
          <cell r="A4831" t="str">
            <v>15.003.106-1</v>
          </cell>
          <cell r="B4831" t="str">
            <v>INSTALACAO E ASSENT. DE 1 VASO SANIT. EM PAV. ELEVADO, PARTEDE 1 CONJ. DE 2 OU MAIS VASOS</v>
          </cell>
          <cell r="C4831" t="str">
            <v>UN</v>
          </cell>
          <cell r="D4831">
            <v>401.12</v>
          </cell>
        </row>
        <row r="4832">
          <cell r="A4832" t="str">
            <v>15.003.109-0</v>
          </cell>
          <cell r="B4832" t="str">
            <v>INSTALACAO E ASSENT. DE 1 VASO SANIT. EM PAV. TERREO, PARTEDE 1 CONJ. DE 2 OU MAIS VASOS, C/TUBO DE FºGALV. DE 3/4"</v>
          </cell>
          <cell r="C4832" t="str">
            <v>UN</v>
          </cell>
          <cell r="D4832">
            <v>329.32</v>
          </cell>
        </row>
        <row r="4833">
          <cell r="A4833" t="str">
            <v>15.003.111-1</v>
          </cell>
          <cell r="B4833" t="str">
            <v>INSTALACAO E ASSENT. DE 1 VASO SANIT. EM PAV. TERREO, PARTEDE 1 CONJ. DE 2 OU MAIS VASOS, C/TUBO DE FºGALV. DE 1.1/2"</v>
          </cell>
          <cell r="C4833" t="str">
            <v>UN</v>
          </cell>
          <cell r="D4833">
            <v>360.05</v>
          </cell>
        </row>
        <row r="4834">
          <cell r="A4834" t="str">
            <v>15.003.115-0</v>
          </cell>
          <cell r="B4834" t="str">
            <v>INSTALACAO E ASSENT. DE 1 LAVATORIO EM BATERIA</v>
          </cell>
          <cell r="C4834" t="str">
            <v>UN</v>
          </cell>
          <cell r="D4834">
            <v>184.66</v>
          </cell>
        </row>
        <row r="4835">
          <cell r="A4835" t="str">
            <v>15.003.116-0</v>
          </cell>
          <cell r="B4835" t="str">
            <v>INSTALACAO E ASSENT. DE BEBEDOURO TIPO CALHA, EM BATERIA</v>
          </cell>
          <cell r="C4835" t="str">
            <v>UN</v>
          </cell>
          <cell r="D4835">
            <v>179.78</v>
          </cell>
        </row>
        <row r="4836">
          <cell r="A4836" t="str">
            <v>15.003.120-0</v>
          </cell>
          <cell r="B4836" t="str">
            <v>INSTALACAO HIDR. E ASSENT. DE 1 CHUVEIRO, EM BATERIA</v>
          </cell>
          <cell r="C4836" t="str">
            <v>UN</v>
          </cell>
          <cell r="D4836">
            <v>58.56</v>
          </cell>
        </row>
        <row r="4837">
          <cell r="A4837" t="str">
            <v>15.003.121-0</v>
          </cell>
          <cell r="B4837" t="str">
            <v>INSTALACAO HIDR. E ASSENT. DE ATE 8 CHUVEIROS, EM BATERIA</v>
          </cell>
          <cell r="C4837" t="str">
            <v>UN</v>
          </cell>
          <cell r="D4837">
            <v>80.89</v>
          </cell>
        </row>
        <row r="4838">
          <cell r="A4838" t="str">
            <v>15.003.125-0</v>
          </cell>
          <cell r="B4838" t="str">
            <v>RALO SECO SIMPLES, DE FºFº, C/GRELHA E CAIXILHO DE METAL CROM.</v>
          </cell>
          <cell r="C4838" t="str">
            <v>UN</v>
          </cell>
          <cell r="D4838">
            <v>186.7</v>
          </cell>
        </row>
        <row r="4839">
          <cell r="A4839" t="str">
            <v>15.003.149-0</v>
          </cell>
          <cell r="B4839" t="str">
            <v>RALO SIFONADO SIMPLES, DE FºFº, EM PAV. ELEVADO, C/TAMPA CEGA</v>
          </cell>
          <cell r="C4839" t="str">
            <v>UN</v>
          </cell>
          <cell r="D4839">
            <v>217.48</v>
          </cell>
        </row>
        <row r="4840">
          <cell r="A4840" t="str">
            <v>15.003.150-1</v>
          </cell>
          <cell r="B4840" t="str">
            <v>RALO SIFONADO, EM PAV. ELEVADO, DE FºFº, C/GRELHA, DIST. DEATE 1,00M ENTRE CENTRO DO RALO E TUBO DE QUEDA</v>
          </cell>
          <cell r="C4840" t="str">
            <v>UN</v>
          </cell>
          <cell r="D4840">
            <v>326.18</v>
          </cell>
        </row>
        <row r="4841">
          <cell r="A4841" t="str">
            <v>15.003.151-1</v>
          </cell>
          <cell r="B4841" t="str">
            <v>RALO SIFONADO, EM PAV. ELEVADO, DE FºFº, C/GRELHA, DIST. DE2,00M ENTRE CENTRO DO RALO E TUBO DE QUEDA</v>
          </cell>
          <cell r="C4841" t="str">
            <v>UN</v>
          </cell>
          <cell r="D4841">
            <v>362.43</v>
          </cell>
        </row>
        <row r="4842">
          <cell r="A4842" t="str">
            <v>15.003.152-1</v>
          </cell>
          <cell r="B4842" t="str">
            <v>RALO SIFONADO, EM PAV. ELEVADO, DE FºFº, C/GRELHA, DIST. DE2,50M ENTRE CENTRO DO RALO E TUBO DE QUEDA</v>
          </cell>
          <cell r="C4842" t="str">
            <v>UN</v>
          </cell>
          <cell r="D4842">
            <v>380.55</v>
          </cell>
        </row>
        <row r="4843">
          <cell r="A4843" t="str">
            <v>15.003.153-1</v>
          </cell>
          <cell r="B4843" t="str">
            <v>RALO SIFONADO, EM PAV. ELEVADO, DE FºFº, C/GRELHA, DIST. DE3,00M ENTRE CENTRO DO RALO E TUBO DE QUEDA</v>
          </cell>
          <cell r="C4843" t="str">
            <v>UN</v>
          </cell>
          <cell r="D4843">
            <v>391.42</v>
          </cell>
        </row>
        <row r="4844">
          <cell r="A4844" t="str">
            <v>15.003.154-1</v>
          </cell>
          <cell r="B4844" t="str">
            <v>RALO SIFONADO, EM PAV. ELEVADO, DE FºFº, C/GRELHA, DIST. DE3,50M ENTRE CENTRO DO RALO E TUBO DE QUEDA</v>
          </cell>
          <cell r="C4844" t="str">
            <v>UN</v>
          </cell>
          <cell r="D4844">
            <v>407.73</v>
          </cell>
        </row>
        <row r="4845">
          <cell r="A4845" t="str">
            <v>15.003.169-0</v>
          </cell>
          <cell r="B4845" t="str">
            <v>RALO SIFONADO SIMPLES, DE FºFº, EM PAV. TERREO, C/TAMPA CEGA</v>
          </cell>
          <cell r="C4845" t="str">
            <v>UN</v>
          </cell>
          <cell r="D4845">
            <v>193.57</v>
          </cell>
        </row>
        <row r="4846">
          <cell r="A4846" t="str">
            <v>15.003.170-1</v>
          </cell>
          <cell r="B4846" t="str">
            <v>RALO SIFONADO EM PAV. TERREO, DE FºFº, C/GRELHA, DIST. DO TUBO DE VENTIL. AO CENTRO DO RALO DE ATE 1,00M</v>
          </cell>
          <cell r="C4846" t="str">
            <v>UN</v>
          </cell>
          <cell r="D4846">
            <v>234.5</v>
          </cell>
        </row>
        <row r="4847">
          <cell r="A4847" t="str">
            <v>15.003.171-1</v>
          </cell>
          <cell r="B4847" t="str">
            <v>RALO SIFONADO EM PAV. TERREO, DE FºFº, C/GRELHA, DIST. DO TUBO DE VENTIL. AO CENTRO DO RALO DE 2,00M</v>
          </cell>
          <cell r="C4847" t="str">
            <v>UN</v>
          </cell>
          <cell r="D4847">
            <v>260.56</v>
          </cell>
        </row>
        <row r="4848">
          <cell r="A4848" t="str">
            <v>15.003.172-1</v>
          </cell>
          <cell r="B4848" t="str">
            <v>RALO SIFONADO EM PAV. TERREO, DE FºFº, C/GRELHA, DIST. DO TUBO DE VENTIL. AO CENTRO DO RALO DE 2,50M</v>
          </cell>
          <cell r="C4848" t="str">
            <v>UN</v>
          </cell>
          <cell r="D4848">
            <v>273.58</v>
          </cell>
        </row>
        <row r="4849">
          <cell r="A4849" t="str">
            <v>15.003.173-1</v>
          </cell>
          <cell r="B4849" t="str">
            <v>RALO SIFONADO EM PAV. TERREO, DE FºFº, C/GRELHA, DIST. DO TUBO DE VENTIL. AO CENTRO DO RALO DE 3,00M</v>
          </cell>
          <cell r="C4849" t="str">
            <v>UN</v>
          </cell>
          <cell r="D4849">
            <v>281.39999999999998</v>
          </cell>
        </row>
        <row r="4850">
          <cell r="A4850" t="str">
            <v>15.003.174-1</v>
          </cell>
          <cell r="B4850" t="str">
            <v>RALO SIFONADO EM PAV. TERREO, DE FºFº, C/GRELHA, DIST. DO TUBO DE VENTIL. AO CENTRO DO RALO DE 3,50M</v>
          </cell>
          <cell r="C4850" t="str">
            <v>UN</v>
          </cell>
          <cell r="D4850">
            <v>293.13</v>
          </cell>
        </row>
        <row r="4851">
          <cell r="A4851" t="str">
            <v>15.003.175-0</v>
          </cell>
          <cell r="B4851" t="str">
            <v>TAMPA CEGA E CAIXILHO P/RALO SIFONADO</v>
          </cell>
          <cell r="C4851" t="str">
            <v>UN</v>
          </cell>
          <cell r="D4851">
            <v>20.73</v>
          </cell>
        </row>
        <row r="4852">
          <cell r="A4852" t="str">
            <v>15.003.176-0</v>
          </cell>
          <cell r="B4852" t="str">
            <v>GRELHA P/AGUAS PLUVIAIS, C/CAIXILHO DE 50 X 50CM</v>
          </cell>
          <cell r="C4852" t="str">
            <v>UN</v>
          </cell>
          <cell r="D4852">
            <v>104.56</v>
          </cell>
        </row>
        <row r="4853">
          <cell r="A4853" t="str">
            <v>15.003.177-0</v>
          </cell>
          <cell r="B4853" t="str">
            <v>RALO DE COBERTURA SEMI-ESFERICO, C/ 3"</v>
          </cell>
          <cell r="C4853" t="str">
            <v>UN</v>
          </cell>
          <cell r="D4853">
            <v>8.8699999999999992</v>
          </cell>
        </row>
        <row r="4854">
          <cell r="A4854" t="str">
            <v>15.003.178-0</v>
          </cell>
          <cell r="B4854" t="str">
            <v>RALO DE COBERTURA SEMI-ESFERICO, C/ 4"</v>
          </cell>
          <cell r="C4854" t="str">
            <v>UN</v>
          </cell>
          <cell r="D4854">
            <v>14.75</v>
          </cell>
        </row>
        <row r="4855">
          <cell r="A4855" t="str">
            <v>15.003.179-0</v>
          </cell>
          <cell r="B4855" t="str">
            <v>RALO DE COBERTURA SEMI-ESFERICO, C/ 5"</v>
          </cell>
          <cell r="C4855" t="str">
            <v>UN</v>
          </cell>
          <cell r="D4855">
            <v>19.079999999999998</v>
          </cell>
        </row>
        <row r="4856">
          <cell r="A4856" t="str">
            <v>15.003.180-0</v>
          </cell>
          <cell r="B4856" t="str">
            <v>RALO DE COBERTURA SEMI-ESFERICO, C/ 6"</v>
          </cell>
          <cell r="C4856" t="str">
            <v>UN</v>
          </cell>
          <cell r="D4856">
            <v>20.52</v>
          </cell>
        </row>
        <row r="4857">
          <cell r="A4857" t="str">
            <v>15.003.181-0</v>
          </cell>
          <cell r="B4857" t="str">
            <v>GRELHA DE FERRO, 20 X 20CM P/RALO</v>
          </cell>
          <cell r="C4857" t="str">
            <v>UN</v>
          </cell>
          <cell r="D4857">
            <v>19.77</v>
          </cell>
        </row>
        <row r="4858">
          <cell r="A4858" t="str">
            <v>15.003.182-0</v>
          </cell>
          <cell r="B4858" t="str">
            <v>TUBO DE QUEDA DE FºFº DE 150MM, INCL. "T" SANIT.</v>
          </cell>
          <cell r="C4858" t="str">
            <v>M</v>
          </cell>
          <cell r="D4858">
            <v>171.75</v>
          </cell>
        </row>
        <row r="4859">
          <cell r="A4859" t="str">
            <v>15.003.184-1</v>
          </cell>
          <cell r="B4859" t="str">
            <v>TUBO DE QUEDA DE FºFº DE 100MM, INCL. "T" SANIT.</v>
          </cell>
          <cell r="C4859" t="str">
            <v>M</v>
          </cell>
          <cell r="D4859">
            <v>113.12</v>
          </cell>
        </row>
        <row r="4860">
          <cell r="A4860" t="str">
            <v>15.003.189-0</v>
          </cell>
          <cell r="B4860" t="str">
            <v>TUBO DE QUEDA DE FºFº DE 75MM, INCL. "T" SANIT.</v>
          </cell>
          <cell r="C4860" t="str">
            <v>M</v>
          </cell>
          <cell r="D4860">
            <v>63.46</v>
          </cell>
        </row>
        <row r="4861">
          <cell r="A4861" t="str">
            <v>15.003.211-0</v>
          </cell>
          <cell r="B4861" t="str">
            <v>LIGACAO A COLUNA DE GORDURA DE ESGOTO DE PIAS, EM TUBO DE FºFº DE 50MM, C/CONEXOES</v>
          </cell>
          <cell r="C4861" t="str">
            <v>UN</v>
          </cell>
          <cell r="D4861">
            <v>89.73</v>
          </cell>
        </row>
        <row r="4862">
          <cell r="A4862" t="str">
            <v>15.003.250-1</v>
          </cell>
          <cell r="B4862" t="str">
            <v>EXECUCAO DE 1 JUNTA ELASTICA EM TUBO DE FºFº, C/DIAM. DE 50MM</v>
          </cell>
          <cell r="C4862" t="str">
            <v>UN</v>
          </cell>
          <cell r="D4862">
            <v>5.61</v>
          </cell>
        </row>
        <row r="4863">
          <cell r="A4863" t="str">
            <v>15.003.251-0</v>
          </cell>
          <cell r="B4863" t="str">
            <v>EXECUCAO DE 1 JUNTA ELASTICA EM TUBO DE FºFº, C/DIAM. DE 75MM</v>
          </cell>
          <cell r="C4863" t="str">
            <v>UN</v>
          </cell>
          <cell r="D4863">
            <v>7.85</v>
          </cell>
        </row>
        <row r="4864">
          <cell r="A4864" t="str">
            <v>15.003.252-0</v>
          </cell>
          <cell r="B4864" t="str">
            <v>EXECUCAO DE 1 JUNTA ELASTICA EM TUBO DE FºFº, C/DIAM. DE 100MM</v>
          </cell>
          <cell r="C4864" t="str">
            <v>UN</v>
          </cell>
          <cell r="D4864">
            <v>10.65</v>
          </cell>
        </row>
        <row r="4865">
          <cell r="A4865" t="str">
            <v>15.003.253-0</v>
          </cell>
          <cell r="B4865" t="str">
            <v>EXECUCAO DE 1 JUNTA ELASTICA EM TUBO DE FºFº, C/DIAM. DE 150MM</v>
          </cell>
          <cell r="C4865" t="str">
            <v>UN</v>
          </cell>
          <cell r="D4865">
            <v>16.829999999999998</v>
          </cell>
        </row>
        <row r="4866">
          <cell r="A4866" t="str">
            <v>15.003.300-0</v>
          </cell>
          <cell r="B4866" t="str">
            <v>APARELHO DE AR CONDICIONADO, TIPO PAREDE, EXCL. FORN. INSTAL. E ASSENT.</v>
          </cell>
          <cell r="C4866" t="str">
            <v>UN</v>
          </cell>
          <cell r="D4866">
            <v>111.73</v>
          </cell>
        </row>
        <row r="4867">
          <cell r="A4867" t="str">
            <v>15.003.301-0</v>
          </cell>
          <cell r="B4867" t="str">
            <v>APARELHO DE AR CONDICIONADO, TIPO PAREDE, EXCL. FORN., SENDOA INSTAL. APARENTE INCL. ABRACADEIRAS. INSTAL. E ASSENT.</v>
          </cell>
          <cell r="C4867" t="str">
            <v>UN</v>
          </cell>
          <cell r="D4867">
            <v>118.4</v>
          </cell>
        </row>
        <row r="4868">
          <cell r="A4868" t="str">
            <v>15.003.305-0</v>
          </cell>
          <cell r="B4868" t="str">
            <v>BEBEDOURO ELETR., TIPO PRESSAO, C/FILTRO INT.</v>
          </cell>
          <cell r="C4868" t="str">
            <v>UN</v>
          </cell>
          <cell r="D4868">
            <v>377.49</v>
          </cell>
        </row>
        <row r="4869">
          <cell r="A4869" t="str">
            <v>15.003.350-0</v>
          </cell>
          <cell r="B4869" t="str">
            <v>SUPORTE C/ 2 CHUMBADORES, P/FIX. DE TUBUL. C/DIAM. INT. DE 1/2" ATE 1"</v>
          </cell>
          <cell r="C4869" t="str">
            <v>UN</v>
          </cell>
          <cell r="D4869">
            <v>3.63</v>
          </cell>
        </row>
        <row r="4870">
          <cell r="A4870" t="str">
            <v>15.003.351-0</v>
          </cell>
          <cell r="B4870" t="str">
            <v>SUPORTE DUPLO C/ 2 CHUMBADORES, P/FIX. DE 2 TUBUL., C/DIAM.INT. DE 1/2" ATE 1"</v>
          </cell>
          <cell r="C4870" t="str">
            <v>UN</v>
          </cell>
          <cell r="D4870">
            <v>5.7</v>
          </cell>
        </row>
        <row r="4871">
          <cell r="A4871" t="str">
            <v>15.003.352-0</v>
          </cell>
          <cell r="B4871" t="str">
            <v>SUPORTE C/ 2 CHUMBADORES, P/FIX. DE TUBUL., C/DIAM. INT. DE1.1/4" E 1.1/2"</v>
          </cell>
          <cell r="C4871" t="str">
            <v>UN</v>
          </cell>
          <cell r="D4871">
            <v>6.22</v>
          </cell>
        </row>
        <row r="4872">
          <cell r="A4872" t="str">
            <v>15.003.353-0</v>
          </cell>
          <cell r="B4872" t="str">
            <v>SUPORTE DUPLO C/ 2 CHUMBADORES, P/FIX. DE 2 TUBUL., C/DIAM.INT. DE 1.1/4" E 1.1/2"</v>
          </cell>
          <cell r="C4872" t="str">
            <v>UN</v>
          </cell>
          <cell r="D4872">
            <v>9.34</v>
          </cell>
        </row>
        <row r="4873">
          <cell r="A4873" t="str">
            <v>15.003.354-1</v>
          </cell>
          <cell r="B4873" t="str">
            <v>SUPORTE C/ 2 CHUMBADORES, P/FIX. DE TUBUL., C/DIAM. INT. DE2"</v>
          </cell>
          <cell r="C4873" t="str">
            <v>UN</v>
          </cell>
          <cell r="D4873">
            <v>10.38</v>
          </cell>
        </row>
        <row r="4874">
          <cell r="A4874" t="str">
            <v>15.003.355-0</v>
          </cell>
          <cell r="B4874" t="str">
            <v>SUPORTE DUPLO C/ 2 CHUMBADORES, P/FIX. DE 2 TUBUL., C/DIAM.INT. DE 2"</v>
          </cell>
          <cell r="C4874" t="str">
            <v>UN</v>
          </cell>
          <cell r="D4874">
            <v>15.57</v>
          </cell>
        </row>
        <row r="4875">
          <cell r="A4875" t="str">
            <v>15.003.356-1</v>
          </cell>
          <cell r="B4875" t="str">
            <v>SUPORTE C/ 2 CHUMBADORES, P/FIX. DE TUBUL., C/DIAM. INT. DE2.1/2" E 3"</v>
          </cell>
          <cell r="C4875" t="str">
            <v>UN</v>
          </cell>
          <cell r="D4875">
            <v>12.57</v>
          </cell>
        </row>
        <row r="4876">
          <cell r="A4876" t="str">
            <v>15.003.357-0</v>
          </cell>
          <cell r="B4876" t="str">
            <v>SUPORTE DUPLO C/ 2 CHUMBADORES, P/FIX. DE 2 TUBUL., C/DIAM.INT. DE 2.1/2" E 3"</v>
          </cell>
          <cell r="C4876" t="str">
            <v>UN</v>
          </cell>
          <cell r="D4876">
            <v>18.850000000000001</v>
          </cell>
        </row>
        <row r="4877">
          <cell r="A4877" t="str">
            <v>15.003.358-1</v>
          </cell>
          <cell r="B4877" t="str">
            <v>SUPORTE C/ 2 CHUMBADORES, P/FIX. DE TUBUL., C/DIAM. INT. DE4" E 6"</v>
          </cell>
          <cell r="C4877" t="str">
            <v>UN</v>
          </cell>
          <cell r="D4877">
            <v>17.14</v>
          </cell>
        </row>
        <row r="4878">
          <cell r="A4878" t="str">
            <v>15.003.359-0</v>
          </cell>
          <cell r="B4878" t="str">
            <v>SUPORTE DUPLO C/ 2 CHUMBADORES, P/FIX. DE 2 TUBUL., C/DIAM.INT. DE 4" E 6"</v>
          </cell>
          <cell r="C4878" t="str">
            <v>UN</v>
          </cell>
          <cell r="D4878">
            <v>28.28</v>
          </cell>
        </row>
        <row r="4879">
          <cell r="A4879" t="str">
            <v>15.003.360-0</v>
          </cell>
          <cell r="B4879" t="str">
            <v>ASSENTAMENTO DE LAVATORIO</v>
          </cell>
          <cell r="C4879" t="str">
            <v>UN</v>
          </cell>
          <cell r="D4879">
            <v>21.67</v>
          </cell>
        </row>
        <row r="4880">
          <cell r="A4880" t="str">
            <v>15.003.361-0</v>
          </cell>
          <cell r="B4880" t="str">
            <v>RETIRADA E REASSENTAM. DE LAVATORIO</v>
          </cell>
          <cell r="C4880" t="str">
            <v>UN</v>
          </cell>
          <cell r="D4880">
            <v>31.49</v>
          </cell>
        </row>
        <row r="4881">
          <cell r="A4881" t="str">
            <v>15.003.365-0</v>
          </cell>
          <cell r="B4881" t="str">
            <v>ASSENTAMENTO DE CX. DE DESC. ELEVADA EXT.</v>
          </cell>
          <cell r="C4881" t="str">
            <v>UN</v>
          </cell>
          <cell r="D4881">
            <v>8.49</v>
          </cell>
        </row>
        <row r="4882">
          <cell r="A4882" t="str">
            <v>15.003.370-0</v>
          </cell>
          <cell r="B4882" t="str">
            <v>FIXACAO ATRAVES DE PINOS CRAVADOS C/PISTOLA E FITA MET.RECARTILHADA,DE TUBUL.C/DIAM.INT. DE 1/2 A 4", P/INSTAL. APARENTE</v>
          </cell>
          <cell r="C4882" t="str">
            <v>UN</v>
          </cell>
          <cell r="D4882">
            <v>3.34</v>
          </cell>
        </row>
        <row r="4883">
          <cell r="A4883" t="str">
            <v>15.003.371-0</v>
          </cell>
          <cell r="B4883" t="str">
            <v>FIXACAO ATRAVES DE PINOS CRAVADOS C/PISTOLA E FITA MET. PERFURADA, DE TUBUL. C/DIAM. INT. DE 1/2 A 2", P/INSTAL.APARENTE</v>
          </cell>
          <cell r="C4883" t="str">
            <v>UN</v>
          </cell>
          <cell r="D4883">
            <v>3.14</v>
          </cell>
        </row>
        <row r="4884">
          <cell r="A4884" t="str">
            <v>15.003.372-0</v>
          </cell>
          <cell r="B4884" t="str">
            <v>FIXACAO ATRAVES DE PINOS CRAVADOS C/PISTOLA E FITA MET. PERFURADA, DE TUBUL. C/DIAM. INT. DE 1/2 A 4", P/INSTAL.APARENTE</v>
          </cell>
          <cell r="C4884" t="str">
            <v>UN</v>
          </cell>
          <cell r="D4884">
            <v>3.15</v>
          </cell>
        </row>
        <row r="4885">
          <cell r="A4885" t="str">
            <v>15.003.373-0</v>
          </cell>
          <cell r="B4885" t="str">
            <v>FIXACAO ATRAVES DE PINOS CRAVADOS C/PISTOLA E FITA MET. DE TUBUL. C/DIAM.INT. DE 2 A 6", P/UTILIZACAO EM INSTAL.ESPECIAL</v>
          </cell>
          <cell r="C4885" t="str">
            <v>UN</v>
          </cell>
          <cell r="D4885">
            <v>4.29</v>
          </cell>
        </row>
        <row r="4886">
          <cell r="A4886" t="str">
            <v>15.003.380-0</v>
          </cell>
          <cell r="B4886" t="str">
            <v>ASSENTAMENTO DE CHUVEIRO ELETR.</v>
          </cell>
          <cell r="C4886" t="str">
            <v>UN</v>
          </cell>
          <cell r="D4886">
            <v>11.92</v>
          </cell>
        </row>
        <row r="4887">
          <cell r="A4887" t="str">
            <v>15.003.390-0</v>
          </cell>
          <cell r="B4887" t="str">
            <v>ABRACADEIRA DE FIX., TIPO COPO, COMPOSTA DE CANOPLA E PARAFUSOS, NO DIAM. DE 1/2"</v>
          </cell>
          <cell r="C4887" t="str">
            <v>UN</v>
          </cell>
          <cell r="D4887">
            <v>2.13</v>
          </cell>
        </row>
        <row r="4888">
          <cell r="A4888" t="str">
            <v>15.003.391-0</v>
          </cell>
          <cell r="B4888" t="str">
            <v>ABRACADEIRA DE FIX., TIPO COPO, COMPOSTA DE CANOPLA E PARAFUSOS, NO DIAM. DE 3/4"</v>
          </cell>
          <cell r="C4888" t="str">
            <v>UN</v>
          </cell>
          <cell r="D4888">
            <v>2.21</v>
          </cell>
        </row>
        <row r="4889">
          <cell r="A4889" t="str">
            <v>15.003.392-0</v>
          </cell>
          <cell r="B4889" t="str">
            <v>ABRACADEIRA DE FIX., TIPO COPO, COMPOSTA DE CANOPLA E PARAFUSOS, NO DIAM. DE 1"</v>
          </cell>
          <cell r="C4889" t="str">
            <v>UN</v>
          </cell>
          <cell r="D4889">
            <v>2.2400000000000002</v>
          </cell>
        </row>
        <row r="4890">
          <cell r="A4890" t="str">
            <v>15.003.393-0</v>
          </cell>
          <cell r="B4890" t="str">
            <v>ABRACADEIRA DE FIX., TIPO COPO, COMPOSTA DE CANOPLA E PARAFUSOS, NO DIAM. DE 1.1/4"</v>
          </cell>
          <cell r="C4890" t="str">
            <v>UN</v>
          </cell>
          <cell r="D4890">
            <v>2.5299999999999998</v>
          </cell>
        </row>
        <row r="4891">
          <cell r="A4891" t="str">
            <v>15.003.394-0</v>
          </cell>
          <cell r="B4891" t="str">
            <v>ABRACADEIRA DE FIX., TIPO COPO, COMPOSTA DE CANOPLA E PARAFUSOS, NO DIAM. DE 1.1/2"</v>
          </cell>
          <cell r="C4891" t="str">
            <v>UN</v>
          </cell>
          <cell r="D4891">
            <v>2.58</v>
          </cell>
        </row>
        <row r="4892">
          <cell r="A4892" t="str">
            <v>15.003.395-0</v>
          </cell>
          <cell r="B4892" t="str">
            <v>ABRACADEIRA DE FIX., TIPO COPO, COMPOSTA DE CANOPLA E PARAFUSOS, NO DIAM. DE 2"</v>
          </cell>
          <cell r="C4892" t="str">
            <v>UN</v>
          </cell>
          <cell r="D4892">
            <v>3.05</v>
          </cell>
        </row>
        <row r="4893">
          <cell r="A4893" t="str">
            <v>15.003.396-0</v>
          </cell>
          <cell r="B4893" t="str">
            <v>ABRACADEIRA DE FIX., TIPO COPO, COMPOSTA DE CANOPLA E PARAFUSOS, NO DIAM. DE 2.1/2"</v>
          </cell>
          <cell r="C4893" t="str">
            <v>UN</v>
          </cell>
          <cell r="D4893">
            <v>3.15</v>
          </cell>
        </row>
        <row r="4894">
          <cell r="A4894" t="str">
            <v>15.003.397-0</v>
          </cell>
          <cell r="B4894" t="str">
            <v>ABRACADEIRA DE FIX., TIPO COPO, COMPOSTA DE CANOPLA E PARAFUSOS, NO DIAM. DE 3"</v>
          </cell>
          <cell r="C4894" t="str">
            <v>UN</v>
          </cell>
          <cell r="D4894">
            <v>3.72</v>
          </cell>
        </row>
        <row r="4895">
          <cell r="A4895" t="str">
            <v>15.003.398-0</v>
          </cell>
          <cell r="B4895" t="str">
            <v>ABRACADEIRA DE FIX., TIPO COPO, COMPOSTA DE CANOPLA E PARAFUSOS, NO DIAM. DE 4"</v>
          </cell>
          <cell r="C4895" t="str">
            <v>UN</v>
          </cell>
          <cell r="D4895">
            <v>3.96</v>
          </cell>
        </row>
        <row r="4896">
          <cell r="A4896" t="str">
            <v>15.003.400-0</v>
          </cell>
          <cell r="B4896" t="str">
            <v>RETIRADA E REASSENTAM. DE BIDE C/ 2 REGISTROS</v>
          </cell>
          <cell r="C4896" t="str">
            <v>UN</v>
          </cell>
          <cell r="D4896">
            <v>53.95</v>
          </cell>
        </row>
        <row r="4897">
          <cell r="A4897" t="str">
            <v>15.003.405-0</v>
          </cell>
          <cell r="B4897" t="str">
            <v>ASSENTAMENTO DE VASO SANIT.</v>
          </cell>
          <cell r="C4897" t="str">
            <v>UN</v>
          </cell>
          <cell r="D4897">
            <v>13.55</v>
          </cell>
        </row>
        <row r="4898">
          <cell r="A4898" t="str">
            <v>15.003.410-0</v>
          </cell>
          <cell r="B4898" t="str">
            <v>RETIRADA E REASSENTAM. DE VASO SANIT.</v>
          </cell>
          <cell r="C4898" t="str">
            <v>UN</v>
          </cell>
          <cell r="D4898">
            <v>40.119999999999997</v>
          </cell>
        </row>
        <row r="4899">
          <cell r="A4899" t="str">
            <v>15.003.415-0</v>
          </cell>
          <cell r="B4899" t="str">
            <v>RETIRADA E REASSENTAM. DE VALV. DE DESC.</v>
          </cell>
          <cell r="C4899" t="str">
            <v>UN</v>
          </cell>
          <cell r="D4899">
            <v>41.67</v>
          </cell>
        </row>
        <row r="4900">
          <cell r="A4900" t="str">
            <v>15.003.420-0</v>
          </cell>
          <cell r="B4900" t="str">
            <v>RETIRADA E REASSENTAM. DE TUBO VENTILADOR, DE CIM. AMIANTO,C/DIAM. DE 3"</v>
          </cell>
          <cell r="C4900" t="str">
            <v>M</v>
          </cell>
          <cell r="D4900">
            <v>6.73</v>
          </cell>
        </row>
        <row r="4901">
          <cell r="A4901" t="str">
            <v>15.003.421-0</v>
          </cell>
          <cell r="B4901" t="str">
            <v>RETIRADA E REASSENTAM. DE TUBO VENTILADOR, DE CIM. AMIANTO,C/DIAM. DE 4"</v>
          </cell>
          <cell r="C4901" t="str">
            <v>M</v>
          </cell>
          <cell r="D4901">
            <v>8.98</v>
          </cell>
        </row>
        <row r="4902">
          <cell r="A4902" t="str">
            <v>15.003.500-0</v>
          </cell>
          <cell r="B4902" t="str">
            <v>UNIDADE DE REF. P/INSTAL. HIDRO-SANIT., EM TUBOS DE FºGALV.</v>
          </cell>
          <cell r="C4902" t="str">
            <v>UR</v>
          </cell>
          <cell r="D4902">
            <v>163.4</v>
          </cell>
        </row>
        <row r="4903">
          <cell r="A4903" t="str">
            <v>15.003.606-0</v>
          </cell>
          <cell r="B4903" t="str">
            <v>INSTALACAO E ASSENT. DE TUBUL. E CONEXOES VERT. P/INSTAL. HIDR. EM BL. DE APART. PADRAO CEHAB, TIPO B 39</v>
          </cell>
          <cell r="C4903" t="str">
            <v>UN</v>
          </cell>
          <cell r="D4903">
            <v>2031.18</v>
          </cell>
        </row>
        <row r="4904">
          <cell r="A4904" t="str">
            <v>15.003.630-0</v>
          </cell>
          <cell r="B4904" t="str">
            <v>INSTALACAO E ASSENT. DE EQUIP. HIDR. DE COMBATE A INCENDIO P/PREDIO PADRAO CEHAB, TIPO B 39</v>
          </cell>
          <cell r="C4904" t="str">
            <v>UN</v>
          </cell>
          <cell r="D4904">
            <v>3148.52</v>
          </cell>
        </row>
        <row r="4905">
          <cell r="A4905" t="str">
            <v>15.003.635-0</v>
          </cell>
          <cell r="B4905" t="str">
            <v>INSTALACAO E ASSENT. DE PRUMADA P/INST. HIDR. EM BL. DE APART. PADRAO CEHAB, TIPO B 50</v>
          </cell>
          <cell r="C4905" t="str">
            <v>UN</v>
          </cell>
          <cell r="D4905">
            <v>4685.5</v>
          </cell>
        </row>
        <row r="4906">
          <cell r="A4906" t="str">
            <v>15.003.640-0</v>
          </cell>
          <cell r="B4906" t="str">
            <v>INSTALACAO E ASSENT. DE EQUIP. HIDR. CONTRA INCENDIO P/PREDIO PADRAO CEHAB, TIPO B 50</v>
          </cell>
          <cell r="C4906" t="str">
            <v>UN</v>
          </cell>
          <cell r="D4906">
            <v>3269.84</v>
          </cell>
        </row>
        <row r="4907">
          <cell r="A4907" t="str">
            <v>15.003.645-0</v>
          </cell>
          <cell r="B4907" t="str">
            <v>INSTALACAO E ASSENT. DE EQUIP. DE PRESSURIZACAO P/SISTEMA CONTRA INCENDIO EM BL. DE APART. PADRAO CEHAB, TIPO B 50</v>
          </cell>
          <cell r="C4907" t="str">
            <v>UN</v>
          </cell>
          <cell r="D4907">
            <v>1276.82</v>
          </cell>
        </row>
        <row r="4908">
          <cell r="A4908" t="str">
            <v>15.003.700-0</v>
          </cell>
          <cell r="B4908" t="str">
            <v>INSTALACAO E ASSENT. DE TUBUL. E CONEXOES P/FORN. DE GAS, INCL. ARMARIO P/MEDIDORES, EM PREDIOS PADRAO CEHAB, TIPO B 39</v>
          </cell>
          <cell r="C4908" t="str">
            <v>UN</v>
          </cell>
          <cell r="D4908">
            <v>6091.82</v>
          </cell>
        </row>
        <row r="4909">
          <cell r="A4909" t="str">
            <v>15.003.702-0</v>
          </cell>
          <cell r="B4909" t="str">
            <v>INSTALACAO E ASSENT. DE TUBUL. E CONEXOES P/FORN. DE GAS, INCL. ARMARIO P/MEDIDORES, EM PREDIOS PADRAO CEHAB, TIPO B 50</v>
          </cell>
          <cell r="C4909" t="str">
            <v>UN</v>
          </cell>
          <cell r="D4909">
            <v>6796.67</v>
          </cell>
        </row>
        <row r="4910">
          <cell r="A4910" t="str">
            <v>15.003.704-0</v>
          </cell>
          <cell r="B4910" t="str">
            <v>INSTALACAO E ASSENT. DE TUBUL. E CONEXOES, DE ENTRADA DE AGUA EM CASAS PADRAO CEHAB, TIPO RJ 35 20</v>
          </cell>
          <cell r="C4910" t="str">
            <v>UN</v>
          </cell>
          <cell r="D4910">
            <v>170.67</v>
          </cell>
        </row>
        <row r="4911">
          <cell r="A4911" t="str">
            <v>15.003.706-0</v>
          </cell>
          <cell r="B4911" t="str">
            <v>INSTALACAO E ASSENT. DE TUBUL. E CONEXOES, DE ENTRADA DE AGUA EM CASAS PADRAO CEHAB</v>
          </cell>
          <cell r="C4911" t="str">
            <v>UN</v>
          </cell>
          <cell r="D4911">
            <v>215.43</v>
          </cell>
        </row>
        <row r="4912">
          <cell r="A4912" t="str">
            <v>15.003.999-0</v>
          </cell>
          <cell r="B4912" t="str">
            <v>FAMILIA 15.003BARRILETES.</v>
          </cell>
          <cell r="C4912">
            <v>0</v>
          </cell>
          <cell r="D4912">
            <v>2407</v>
          </cell>
        </row>
        <row r="4913">
          <cell r="A4913" t="str">
            <v>15.004.010-0</v>
          </cell>
          <cell r="B4913" t="str">
            <v>ALCA P/BARRILETE DE DISTRIB., EM TUBO PVC DE 50MM</v>
          </cell>
          <cell r="C4913" t="str">
            <v>UN</v>
          </cell>
          <cell r="D4913">
            <v>206.53</v>
          </cell>
        </row>
        <row r="4914">
          <cell r="A4914" t="str">
            <v>15.004.011-0</v>
          </cell>
          <cell r="B4914" t="str">
            <v>ALCA P/BARRILETE DE DISTRIB., EM TUBO PVC DE 60MM</v>
          </cell>
          <cell r="C4914" t="str">
            <v>UN</v>
          </cell>
          <cell r="D4914">
            <v>294.48</v>
          </cell>
        </row>
        <row r="4915">
          <cell r="A4915" t="str">
            <v>15.004.012-0</v>
          </cell>
          <cell r="B4915" t="str">
            <v>ALCA P/BARRILETE DE DISTRIB., EM TUBO PVC DE 75MM</v>
          </cell>
          <cell r="C4915" t="str">
            <v>UN</v>
          </cell>
          <cell r="D4915">
            <v>570.16999999999996</v>
          </cell>
        </row>
        <row r="4916">
          <cell r="A4916" t="str">
            <v>15.004.013-0</v>
          </cell>
          <cell r="B4916" t="str">
            <v>ALCA P/BARRILETE DE DISTRIB., EM TUBO PVC DE 85MM</v>
          </cell>
          <cell r="C4916" t="str">
            <v>UN</v>
          </cell>
          <cell r="D4916">
            <v>801.49</v>
          </cell>
        </row>
        <row r="4917">
          <cell r="A4917" t="str">
            <v>15.004.014-0</v>
          </cell>
          <cell r="B4917" t="str">
            <v>ALCA P/BARRILETE DE DISTRIB., EM TUBO PVC DE 110MM</v>
          </cell>
          <cell r="C4917" t="str">
            <v>UN</v>
          </cell>
          <cell r="D4917">
            <v>1238.47</v>
          </cell>
        </row>
        <row r="4918">
          <cell r="A4918" t="str">
            <v>15.004.023-0</v>
          </cell>
          <cell r="B4918" t="str">
            <v>COLUNA DE PVC, C/DIAM. DE 25MM</v>
          </cell>
          <cell r="C4918" t="str">
            <v>M</v>
          </cell>
          <cell r="D4918">
            <v>5.88</v>
          </cell>
        </row>
        <row r="4919">
          <cell r="A4919" t="str">
            <v>15.004.024-0</v>
          </cell>
          <cell r="B4919" t="str">
            <v>COLUNA DE PVC, C/DIAM. DE 32MM</v>
          </cell>
          <cell r="C4919" t="str">
            <v>M</v>
          </cell>
          <cell r="D4919">
            <v>7.3</v>
          </cell>
        </row>
        <row r="4920">
          <cell r="A4920" t="str">
            <v>15.004.025-0</v>
          </cell>
          <cell r="B4920" t="str">
            <v>COLUNA DE PVC, C/DIAM. DE 40MM</v>
          </cell>
          <cell r="C4920" t="str">
            <v>M</v>
          </cell>
          <cell r="D4920">
            <v>8.93</v>
          </cell>
        </row>
        <row r="4921">
          <cell r="A4921" t="str">
            <v>15.004.026-0</v>
          </cell>
          <cell r="B4921" t="str">
            <v>COLUNA DE PVC, C/DIAM. DE 50MM</v>
          </cell>
          <cell r="C4921" t="str">
            <v>M</v>
          </cell>
          <cell r="D4921">
            <v>10.38</v>
          </cell>
        </row>
        <row r="4922">
          <cell r="A4922" t="str">
            <v>15.004.027-0</v>
          </cell>
          <cell r="B4922" t="str">
            <v>COLUNA DE PVC, C/DIAM. DE 60MM</v>
          </cell>
          <cell r="C4922" t="str">
            <v>M</v>
          </cell>
          <cell r="D4922">
            <v>14.44</v>
          </cell>
        </row>
        <row r="4923">
          <cell r="A4923" t="str">
            <v>15.004.028-0</v>
          </cell>
          <cell r="B4923" t="str">
            <v>COLUNA DE PVC, C/DIAM. DE 75MM</v>
          </cell>
          <cell r="C4923" t="str">
            <v>M</v>
          </cell>
          <cell r="D4923">
            <v>19.13</v>
          </cell>
        </row>
        <row r="4924">
          <cell r="A4924" t="str">
            <v>15.004.045-0</v>
          </cell>
          <cell r="B4924" t="str">
            <v>INSTALACAO E ASSENT. DE CHUVEIRO</v>
          </cell>
          <cell r="C4924" t="str">
            <v>UN</v>
          </cell>
          <cell r="D4924">
            <v>68.150000000000006</v>
          </cell>
        </row>
        <row r="4925">
          <cell r="A4925" t="str">
            <v>15.004.046-0</v>
          </cell>
          <cell r="B4925" t="str">
            <v>INSTALACAO E ASSENT. DE CHUVEIRO ELETR.</v>
          </cell>
          <cell r="C4925" t="str">
            <v>UN</v>
          </cell>
          <cell r="D4925">
            <v>110.25</v>
          </cell>
        </row>
        <row r="4926">
          <cell r="A4926" t="str">
            <v>15.004.050-0</v>
          </cell>
          <cell r="B4926" t="str">
            <v>INSTALACAO E ASSENT. DE MICTORIO</v>
          </cell>
          <cell r="C4926" t="str">
            <v>UN</v>
          </cell>
          <cell r="D4926">
            <v>54.24</v>
          </cell>
        </row>
        <row r="4927">
          <cell r="A4927" t="str">
            <v>15.004.053-0</v>
          </cell>
          <cell r="B4927" t="str">
            <v>INSTALACAO E ASSENT. DE MICTORIO TIPO CALHA</v>
          </cell>
          <cell r="C4927" t="str">
            <v>UN</v>
          </cell>
          <cell r="D4927">
            <v>102.08</v>
          </cell>
        </row>
        <row r="4928">
          <cell r="A4928" t="str">
            <v>15.004.055-0</v>
          </cell>
          <cell r="B4928" t="str">
            <v>INSTALACAO E ASSENT. DE BANHEIRA</v>
          </cell>
          <cell r="C4928" t="str">
            <v>UN</v>
          </cell>
          <cell r="D4928">
            <v>86.45</v>
          </cell>
        </row>
        <row r="4929">
          <cell r="A4929" t="str">
            <v>15.004.058-0</v>
          </cell>
          <cell r="B4929" t="str">
            <v>INSTALACAO E ASSENT. DE BIDE</v>
          </cell>
          <cell r="C4929" t="str">
            <v>UN</v>
          </cell>
          <cell r="D4929">
            <v>84.18</v>
          </cell>
        </row>
        <row r="4930">
          <cell r="A4930" t="str">
            <v>15.004.059-0</v>
          </cell>
          <cell r="B4930" t="str">
            <v>INSTALACAO E ASSENT. DE DUCHINHA MANUAL P/BANHEIRO</v>
          </cell>
          <cell r="C4930" t="str">
            <v>UN</v>
          </cell>
          <cell r="D4930">
            <v>44.15</v>
          </cell>
        </row>
        <row r="4931">
          <cell r="A4931" t="str">
            <v>15.004.060-1</v>
          </cell>
          <cell r="B4931" t="str">
            <v>INSTALACAO E ASSENT. DE PIA C/ 1 CUBA</v>
          </cell>
          <cell r="C4931" t="str">
            <v>UN</v>
          </cell>
          <cell r="D4931">
            <v>73.52</v>
          </cell>
        </row>
        <row r="4932">
          <cell r="A4932" t="str">
            <v>15.004.061-0</v>
          </cell>
          <cell r="B4932" t="str">
            <v>INSTALACAO E ASSENT. DE PIA C/ 2 CUBAS</v>
          </cell>
          <cell r="C4932" t="str">
            <v>UN</v>
          </cell>
          <cell r="D4932">
            <v>77.2</v>
          </cell>
        </row>
        <row r="4933">
          <cell r="A4933" t="str">
            <v>15.004.062-0</v>
          </cell>
          <cell r="B4933" t="str">
            <v>INSTALACAO E ASSENT. DE PIA C/CUBA DUPLA</v>
          </cell>
          <cell r="C4933" t="str">
            <v>UN</v>
          </cell>
          <cell r="D4933">
            <v>77.2</v>
          </cell>
        </row>
        <row r="4934">
          <cell r="A4934" t="str">
            <v>15.004.063-0</v>
          </cell>
          <cell r="B4934" t="str">
            <v>INSTALACAO E ASSENT. DE LAVATORIO DE 1 TORNEIRA</v>
          </cell>
          <cell r="C4934" t="str">
            <v>UN</v>
          </cell>
          <cell r="D4934">
            <v>54.55</v>
          </cell>
        </row>
        <row r="4935">
          <cell r="A4935" t="str">
            <v>15.004.064-0</v>
          </cell>
          <cell r="B4935" t="str">
            <v>INSTALACAO E ASSENT. DE LAVATORIO DE 2 TORNEIRAS</v>
          </cell>
          <cell r="C4935" t="str">
            <v>UN</v>
          </cell>
          <cell r="D4935">
            <v>68.19</v>
          </cell>
        </row>
        <row r="4936">
          <cell r="A4936" t="str">
            <v>15.004.065-0</v>
          </cell>
          <cell r="B4936" t="str">
            <v>INSTALACAO E ASSENT. DE FILTRO RESIDENCIAL</v>
          </cell>
          <cell r="C4936" t="str">
            <v>UN</v>
          </cell>
          <cell r="D4936">
            <v>45.02</v>
          </cell>
        </row>
        <row r="4937">
          <cell r="A4937" t="str">
            <v>15.004.067-0</v>
          </cell>
          <cell r="B4937" t="str">
            <v>INSTALACAO E ASSENT. DE FILTRO INDUSTRIAL</v>
          </cell>
          <cell r="C4937" t="str">
            <v>UN</v>
          </cell>
          <cell r="D4937">
            <v>66.7</v>
          </cell>
        </row>
        <row r="4938">
          <cell r="A4938" t="str">
            <v>15.004.070-0</v>
          </cell>
          <cell r="B4938" t="str">
            <v>INSTALACAO E ASSENT. DE TANQUE DE SERV.</v>
          </cell>
          <cell r="C4938" t="str">
            <v>UN</v>
          </cell>
          <cell r="D4938">
            <v>71.569999999999993</v>
          </cell>
        </row>
        <row r="4939">
          <cell r="A4939" t="str">
            <v>15.004.074-0</v>
          </cell>
          <cell r="B4939" t="str">
            <v>INSTALACAO E ASSENT. DE BACIA TURCA</v>
          </cell>
          <cell r="C4939" t="str">
            <v>UN</v>
          </cell>
          <cell r="D4939">
            <v>105.19</v>
          </cell>
        </row>
        <row r="4940">
          <cell r="A4940" t="str">
            <v>15.004.075-0</v>
          </cell>
          <cell r="B4940" t="str">
            <v>INSTALACAO E ASSENT. DE CX. DE DESC. ELEVADA</v>
          </cell>
          <cell r="C4940" t="str">
            <v>UN</v>
          </cell>
          <cell r="D4940">
            <v>51.26</v>
          </cell>
        </row>
        <row r="4941">
          <cell r="A4941" t="str">
            <v>15.004.076-0</v>
          </cell>
          <cell r="B4941" t="str">
            <v>REPARO DE VALV. DE DESC.</v>
          </cell>
          <cell r="C4941" t="str">
            <v>UN</v>
          </cell>
          <cell r="D4941">
            <v>19.920000000000002</v>
          </cell>
        </row>
        <row r="4942">
          <cell r="A4942" t="str">
            <v>15.004.080-0</v>
          </cell>
          <cell r="B4942" t="str">
            <v>INSTALACAO E ASSENT. DE CX. DE DESC. DE EMBUTIR</v>
          </cell>
          <cell r="C4942" t="str">
            <v>UN</v>
          </cell>
          <cell r="D4942">
            <v>59.15</v>
          </cell>
        </row>
        <row r="4943">
          <cell r="A4943" t="str">
            <v>15.004.085-0</v>
          </cell>
          <cell r="B4943" t="str">
            <v>INSTALACAO E ASSENT. DE VALV. DE DESC.</v>
          </cell>
          <cell r="C4943" t="str">
            <v>UN</v>
          </cell>
          <cell r="D4943">
            <v>65.069999999999993</v>
          </cell>
        </row>
        <row r="4944">
          <cell r="A4944" t="str">
            <v>15.004.086-0</v>
          </cell>
          <cell r="B4944" t="str">
            <v>REPARO EM CX. DE DESC. ELEVADA</v>
          </cell>
          <cell r="C4944" t="str">
            <v>UN</v>
          </cell>
          <cell r="D4944">
            <v>7.77</v>
          </cell>
        </row>
        <row r="4945">
          <cell r="A4945" t="str">
            <v>15.004.102-1</v>
          </cell>
          <cell r="B4945" t="str">
            <v>INSTALACAO E ASSENT. DE VASO SANIT. INDIVIDUAL, EM PAV. ELEVADO,M C/TUBO PVC DE 50MM</v>
          </cell>
          <cell r="C4945" t="str">
            <v>UN</v>
          </cell>
          <cell r="D4945">
            <v>105.94</v>
          </cell>
        </row>
        <row r="4946">
          <cell r="A4946" t="str">
            <v>15.004.105-0</v>
          </cell>
          <cell r="B4946" t="str">
            <v>INSTALACAO E ASSENT. DE VASO SANIT. INDIVIDUAL EM PAV. TERREO, C/TUBO DE PVC DE 50MM</v>
          </cell>
          <cell r="C4946" t="str">
            <v>UN</v>
          </cell>
          <cell r="D4946">
            <v>106.17</v>
          </cell>
        </row>
        <row r="4947">
          <cell r="A4947" t="str">
            <v>15.004.108-0</v>
          </cell>
          <cell r="B4947" t="str">
            <v>INSTALACAO E ASSENT. DE VASO SANIT. INDIVIDUAL EM PAV. TERREO, C/ TUBO PVC DE 25MM</v>
          </cell>
          <cell r="C4947" t="str">
            <v>UN</v>
          </cell>
          <cell r="D4947">
            <v>100.54</v>
          </cell>
        </row>
        <row r="4948">
          <cell r="A4948" t="str">
            <v>15.004.125-0</v>
          </cell>
          <cell r="B4948" t="str">
            <v>INSTALACAO E ASSENT. DE VASO SANIT. EM PAV. ELEVADO, PARTE DE 1 CONJ. DE 2 OU MAIS VASOS, C/TUBO PVC DE 50MM</v>
          </cell>
          <cell r="C4948" t="str">
            <v>UN</v>
          </cell>
          <cell r="D4948">
            <v>106.16</v>
          </cell>
        </row>
        <row r="4949">
          <cell r="A4949" t="str">
            <v>15.004.130-0</v>
          </cell>
          <cell r="B4949" t="str">
            <v>INSTALACAO E ASSENT. DE VASO SANIT. EM PAV. TERREO, PARTE DE1 CONJ. DE 2 OU MAIS VASOS, C/ TUBO PVC DE 50MM</v>
          </cell>
          <cell r="C4949" t="str">
            <v>UN</v>
          </cell>
          <cell r="D4949">
            <v>102.33</v>
          </cell>
        </row>
        <row r="4950">
          <cell r="A4950" t="str">
            <v>15.004.131-0</v>
          </cell>
          <cell r="B4950" t="str">
            <v>INSTALACAO E ASSENT. DE VASO SANIT. EM PAV. TERREO, PARTE DE1 CONJ. DE 2 OU MAIS VASOS, C/TUBO PVC DE 25MM</v>
          </cell>
          <cell r="C4950" t="str">
            <v>UN</v>
          </cell>
          <cell r="D4950">
            <v>84.24</v>
          </cell>
        </row>
        <row r="4951">
          <cell r="A4951" t="str">
            <v>15.004.150-0</v>
          </cell>
          <cell r="B4951" t="str">
            <v>INSTALACAO E ASSENT. DE LAVATORIO OU APARELHO DE INSTAL. SEMELHANTE, EM BATERIA</v>
          </cell>
          <cell r="C4951" t="str">
            <v>UN</v>
          </cell>
          <cell r="D4951">
            <v>76.22</v>
          </cell>
        </row>
        <row r="4952">
          <cell r="A4952" t="str">
            <v>15.004.151-0</v>
          </cell>
          <cell r="B4952" t="str">
            <v>INSTALACAO E ASSENT. DE BEBEDOURO TIPO CALHA, EM BATERIA C/1 PONTO A CADA 50CM</v>
          </cell>
          <cell r="C4952" t="str">
            <v>UN</v>
          </cell>
          <cell r="D4952">
            <v>65.73</v>
          </cell>
        </row>
        <row r="4953">
          <cell r="A4953" t="str">
            <v>15.004.160-0</v>
          </cell>
          <cell r="B4953" t="str">
            <v>INSTALACAO HIDR. E ASSENT. DE 1 CHUVEIRO EM BATERIA, ATE 4 CHUVEIROS</v>
          </cell>
          <cell r="C4953" t="str">
            <v>UN</v>
          </cell>
          <cell r="D4953">
            <v>42.5</v>
          </cell>
        </row>
        <row r="4954">
          <cell r="A4954" t="str">
            <v>15.004.161-0</v>
          </cell>
          <cell r="B4954" t="str">
            <v>INSTALACAO HIDR. E ASSENT. DE 1 CHUVEIRO EM BATERIA, ATE 8 CHUVEIROS</v>
          </cell>
          <cell r="C4954" t="str">
            <v>UN</v>
          </cell>
          <cell r="D4954">
            <v>55.6</v>
          </cell>
        </row>
        <row r="4955">
          <cell r="A4955" t="str">
            <v>15.004.170-0</v>
          </cell>
          <cell r="B4955" t="str">
            <v>RALO SECO (SIMPLES) DE PVC, DE ALT. REGULAVEL, C/GRELHA</v>
          </cell>
          <cell r="C4955" t="str">
            <v>UN</v>
          </cell>
          <cell r="D4955">
            <v>22.42</v>
          </cell>
        </row>
        <row r="4956">
          <cell r="A4956" t="str">
            <v>15.004.175-1</v>
          </cell>
          <cell r="B4956" t="str">
            <v>RALO SIFONADO DE PVC RIGIDO EM PAV. ELEVADO, C/SAIDA DE 75MM, GRELHA REDONDA E PORTA GRELHA</v>
          </cell>
          <cell r="C4956" t="str">
            <v>UN</v>
          </cell>
          <cell r="D4956">
            <v>62.43</v>
          </cell>
        </row>
        <row r="4957">
          <cell r="A4957" t="str">
            <v>15.004.176-0</v>
          </cell>
          <cell r="B4957" t="str">
            <v>CAIXA SIFONADA DE PVC, EM PAV. ELEVADO, C/TAMPA CEGA, C/ 1 ENTRADA DE 40MM E SAIDA DE 50MM</v>
          </cell>
          <cell r="C4957" t="str">
            <v>UN</v>
          </cell>
          <cell r="D4957">
            <v>36.659999999999997</v>
          </cell>
        </row>
        <row r="4958">
          <cell r="A4958" t="str">
            <v>15.004.180-0</v>
          </cell>
          <cell r="B4958" t="str">
            <v>RALO SIFONADO DE PVC RIGIDO EM PAV. TERREO, C/SAIDA DE 75MM,GRELHA REDONDA E PORTA GRELHA</v>
          </cell>
          <cell r="C4958" t="str">
            <v>UN</v>
          </cell>
          <cell r="D4958">
            <v>34.71</v>
          </cell>
        </row>
        <row r="4959">
          <cell r="A4959" t="str">
            <v>15.004.181-0</v>
          </cell>
          <cell r="B4959" t="str">
            <v>CAIXA SIFONADA DE PVC EM PAV. TERREO, C/TAMPA CEGA, C/ 1 ENTRADA DE 40MM E SAIDA DE 50MM</v>
          </cell>
          <cell r="C4959" t="str">
            <v>UN</v>
          </cell>
          <cell r="D4959">
            <v>27.14</v>
          </cell>
        </row>
        <row r="4960">
          <cell r="A4960" t="str">
            <v>15.004.190-0</v>
          </cell>
          <cell r="B4960" t="str">
            <v>LIGACAO A COLUNA DE GORDURA DE ESG. DE PIAS EM TUBO DE PVC,DIAM. DE 50MM, C/CONEXOES</v>
          </cell>
          <cell r="C4960" t="str">
            <v>UN</v>
          </cell>
          <cell r="D4960">
            <v>13.55</v>
          </cell>
        </row>
        <row r="4961">
          <cell r="A4961" t="str">
            <v>15.004.200-0</v>
          </cell>
          <cell r="B4961" t="str">
            <v>TUBO DE QUEDA EM PVC, DE 150MM, INCL. "T" SANIT.</v>
          </cell>
          <cell r="C4961" t="str">
            <v>M</v>
          </cell>
          <cell r="D4961">
            <v>44.21</v>
          </cell>
        </row>
        <row r="4962">
          <cell r="A4962" t="str">
            <v>15.004.202-0</v>
          </cell>
          <cell r="B4962" t="str">
            <v>TUBO DE QUEDA EM PVC, DE 100MM, INCL."T" SANIT.</v>
          </cell>
          <cell r="C4962" t="str">
            <v>M</v>
          </cell>
          <cell r="D4962">
            <v>27.56</v>
          </cell>
        </row>
        <row r="4963">
          <cell r="A4963" t="str">
            <v>15.004.204-0</v>
          </cell>
          <cell r="B4963" t="str">
            <v>TUBO DE QUEDA EM PVC, DE 75MM, INCL. "T" SANIT.</v>
          </cell>
          <cell r="C4963" t="str">
            <v>M</v>
          </cell>
          <cell r="D4963">
            <v>16.690000000000001</v>
          </cell>
        </row>
        <row r="4964">
          <cell r="A4964" t="str">
            <v>15.004.210-0</v>
          </cell>
          <cell r="B4964" t="str">
            <v>TUBO P/VENTIL. EM PVC, DE 100MM</v>
          </cell>
          <cell r="C4964" t="str">
            <v>M</v>
          </cell>
          <cell r="D4964">
            <v>8.6</v>
          </cell>
        </row>
        <row r="4965">
          <cell r="A4965" t="str">
            <v>15.004.212-0</v>
          </cell>
          <cell r="B4965" t="str">
            <v>TUBO P/VENTIL. EM PVC, DE 75MM</v>
          </cell>
          <cell r="C4965" t="str">
            <v>M</v>
          </cell>
          <cell r="D4965">
            <v>6.9</v>
          </cell>
        </row>
        <row r="4966">
          <cell r="A4966" t="str">
            <v>15.004.220-0</v>
          </cell>
          <cell r="B4966" t="str">
            <v>TUBO DE QUEDA EM PVC REFORCADO, DE 150MM, INCL. "T" SANIT.</v>
          </cell>
          <cell r="C4966" t="str">
            <v>M</v>
          </cell>
          <cell r="D4966">
            <v>53.02</v>
          </cell>
        </row>
        <row r="4967">
          <cell r="A4967" t="str">
            <v>15.004.222-0</v>
          </cell>
          <cell r="B4967" t="str">
            <v>TUBO DE QUEDA EM PVC REFORCADO, DE 100MM, INCL. "T" SANIT.</v>
          </cell>
          <cell r="C4967" t="str">
            <v>M</v>
          </cell>
          <cell r="D4967">
            <v>36.369999999999997</v>
          </cell>
        </row>
        <row r="4968">
          <cell r="A4968" t="str">
            <v>15.004.224-0</v>
          </cell>
          <cell r="B4968" t="str">
            <v>TUBO DE QUEDA EM PVC REFORCADO, DE 75MM, INCL. "T" SANIT.</v>
          </cell>
          <cell r="C4968" t="str">
            <v>M</v>
          </cell>
          <cell r="D4968">
            <v>19.55</v>
          </cell>
        </row>
        <row r="4969">
          <cell r="A4969" t="str">
            <v>15.004.250-0</v>
          </cell>
          <cell r="B4969" t="str">
            <v>APARELHO DE AR CONDICIONADO, TIPO PAREDE, EXCL. FORN. DO APARELHO. INSTAL. E ASSENT.</v>
          </cell>
          <cell r="C4969" t="str">
            <v>UN</v>
          </cell>
          <cell r="D4969">
            <v>73.790000000000006</v>
          </cell>
        </row>
        <row r="4970">
          <cell r="A4970" t="str">
            <v>15.004.251-0</v>
          </cell>
          <cell r="B4970" t="str">
            <v>APARELHO DE AR CONDICIONADO, TIPO PAREDE, EXCL. FORN. DO APARELHO. INSTAL. APARENTE, INCL.ABRACADEIRAS. INSTAL.E ASSENT.</v>
          </cell>
          <cell r="C4970" t="str">
            <v>UN</v>
          </cell>
          <cell r="D4970">
            <v>101.81</v>
          </cell>
        </row>
        <row r="4971">
          <cell r="A4971" t="str">
            <v>15.004.255-0</v>
          </cell>
          <cell r="B4971" t="str">
            <v>BEBEDOURO ELETR., TIPO PRESSAO, C/FILTRO INT.</v>
          </cell>
          <cell r="C4971" t="str">
            <v>UN</v>
          </cell>
          <cell r="D4971">
            <v>95.32</v>
          </cell>
        </row>
        <row r="4972">
          <cell r="A4972" t="str">
            <v>15.004.400-0</v>
          </cell>
          <cell r="B4972" t="str">
            <v>INSTALACAO E ASSENT. DE EQUIP. SANIT. EM CASAS PADRAO CEHAB</v>
          </cell>
          <cell r="C4972" t="str">
            <v>UN</v>
          </cell>
          <cell r="D4972">
            <v>555.84</v>
          </cell>
        </row>
        <row r="4973">
          <cell r="A4973" t="str">
            <v>15.004.402-0</v>
          </cell>
          <cell r="B4973" t="str">
            <v>INSTALACAO E ASSENT. DE EQUIP. SANIT. EM BL. DE APART. PADRAO CEHAB, TIPO B 39/50</v>
          </cell>
          <cell r="C4973" t="str">
            <v>UN</v>
          </cell>
          <cell r="D4973">
            <v>7852.43</v>
          </cell>
        </row>
        <row r="4974">
          <cell r="A4974" t="str">
            <v>15.004.404-0</v>
          </cell>
          <cell r="B4974" t="str">
            <v>INSTALACAO E ASSENT. DE EQUIP. P/ 1 UN. SANIT. EM EDIF. PADRAO CEHAB</v>
          </cell>
          <cell r="C4974" t="str">
            <v>UN</v>
          </cell>
          <cell r="D4974">
            <v>418.39</v>
          </cell>
        </row>
        <row r="4975">
          <cell r="A4975" t="str">
            <v>15.004.406-0</v>
          </cell>
          <cell r="B4975" t="str">
            <v>INSTALACAO E ASSENT. DE EQUIP. SANIT. ("PAI" INCOMPLETA) EMEDIF. PADRAO CEHAB</v>
          </cell>
          <cell r="C4975" t="str">
            <v>UN</v>
          </cell>
          <cell r="D4975">
            <v>419.33</v>
          </cell>
        </row>
        <row r="4976">
          <cell r="A4976" t="str">
            <v>15.004.408-0</v>
          </cell>
          <cell r="B4976" t="str">
            <v>INSTALACAO E ASSENT. DE EQUIP. SANIT. ("PAI" COMPLETA) EM EDIF. PADRAO CEHAB</v>
          </cell>
          <cell r="C4976" t="str">
            <v>UN</v>
          </cell>
          <cell r="D4976">
            <v>543.01</v>
          </cell>
        </row>
        <row r="4977">
          <cell r="A4977" t="str">
            <v>15.004.412-0</v>
          </cell>
          <cell r="B4977" t="str">
            <v>INSTALACAO E ASSENT. DE TUBUL. HORIZ., ESGOTO PRIMARIO, EM PAV. TIPO, P/BL. DE APART. PADRAO CEHAB, TIPO B 39</v>
          </cell>
          <cell r="C4977" t="str">
            <v>UN</v>
          </cell>
          <cell r="D4977">
            <v>1857.79</v>
          </cell>
        </row>
        <row r="4978">
          <cell r="A4978" t="str">
            <v>15.004.422-0</v>
          </cell>
          <cell r="B4978" t="str">
            <v>INSTALACAO E ASSENT. DE RAMAIS P/ESGOTO PRIMARIO E SECUNDARIO, NO PAV. TERREO, P/BL. DE APART. PADRAO CEHAB, TIPO B 39</v>
          </cell>
          <cell r="C4978" t="str">
            <v>UN</v>
          </cell>
          <cell r="D4978">
            <v>10739.6</v>
          </cell>
        </row>
        <row r="4979">
          <cell r="A4979" t="str">
            <v>15.004.430-0</v>
          </cell>
          <cell r="B4979" t="str">
            <v>INSTALACAO E ASSENT. DAS TUBUL. VERT. DE ESGOTO PRIMARIO, P/BL. DE APART. PADRAO CEHAB, TIPO B 50</v>
          </cell>
          <cell r="C4979" t="str">
            <v>UN</v>
          </cell>
          <cell r="D4979">
            <v>954.25</v>
          </cell>
        </row>
        <row r="4980">
          <cell r="A4980" t="str">
            <v>15.004.432-0</v>
          </cell>
          <cell r="B4980" t="str">
            <v>INSTALACAO E ASSENT. DAS TUBUL. HORIZ. DE ESGOTO PRIMARIO, EM PAV. TIPO, P/BL. DE APART. PADRAO CEHAB, TIPO B 50</v>
          </cell>
          <cell r="C4980" t="str">
            <v>UN</v>
          </cell>
          <cell r="D4980">
            <v>1858.26</v>
          </cell>
        </row>
        <row r="4981">
          <cell r="A4981" t="str">
            <v>15.004.434-0</v>
          </cell>
          <cell r="B4981" t="str">
            <v>INSTALACAO E ASSENT. DAS TUBUL. HORIZ. DE ESGOTO PRIMARIO, NOS PAV. TERREOS, P/BL. DE APART. PADRAO CEHAB, TIPO B 50</v>
          </cell>
          <cell r="C4981" t="str">
            <v>UN</v>
          </cell>
          <cell r="D4981">
            <v>902.66</v>
          </cell>
        </row>
        <row r="4982">
          <cell r="A4982" t="str">
            <v>15.004.436-0</v>
          </cell>
          <cell r="B4982" t="str">
            <v>INSTALACAO E ASSENT. DAS TUBUL. VERT. DE ESGOTO SECUNDARIO,P/BL. DE APART. PADRAO CEHAB, TIPO B 50</v>
          </cell>
          <cell r="C4982" t="str">
            <v>UN</v>
          </cell>
          <cell r="D4982">
            <v>1631.76</v>
          </cell>
        </row>
        <row r="4983">
          <cell r="A4983" t="str">
            <v>15.004.438-0</v>
          </cell>
          <cell r="B4983" t="str">
            <v>INSTALACAO E ASSENT. DAS TUBUL. DE ESGOTO SECUNDARIO, NOS PAV. ELEVADOS, P/BL. DE APART. PADRAO CEHAB, TIPO B 50</v>
          </cell>
          <cell r="C4983" t="str">
            <v>UN</v>
          </cell>
          <cell r="D4983">
            <v>2067.5100000000002</v>
          </cell>
        </row>
        <row r="4984">
          <cell r="A4984" t="str">
            <v>15.004.440-0</v>
          </cell>
          <cell r="B4984" t="str">
            <v>INSTALACAO E ASSENT. DAS TUBUL. DE ESGOTO SECUNDARIO, NOS PAV. TERREOS, P/BL. DE APART. PADRAO CEHAB, TIPO B 50</v>
          </cell>
          <cell r="C4984" t="str">
            <v>UN</v>
          </cell>
          <cell r="D4984">
            <v>1360.15</v>
          </cell>
        </row>
        <row r="4985">
          <cell r="A4985" t="str">
            <v>15.004.442-0</v>
          </cell>
          <cell r="B4985" t="str">
            <v>INSTALACAO E ASSENT. DE RAMAIS P/ESGOTOS PRIMARIO E SECUNDARIO, NO PAV. TERREO, P/BL. DE APART. PADRAO CEHAB, TIPO B 50</v>
          </cell>
          <cell r="C4985" t="str">
            <v>UN</v>
          </cell>
          <cell r="D4985">
            <v>10807.87</v>
          </cell>
        </row>
        <row r="4986">
          <cell r="A4986" t="str">
            <v>15.004.444-0</v>
          </cell>
          <cell r="B4986" t="str">
            <v>INSTALACAO E ASSENT. DAS PRUMADAS DE VENTIL., P/BL. DE APART. PADRAO CEHAB, TIPO B 50</v>
          </cell>
          <cell r="C4986" t="str">
            <v>UN</v>
          </cell>
          <cell r="D4986">
            <v>1524.54</v>
          </cell>
        </row>
        <row r="4987">
          <cell r="A4987" t="str">
            <v>15.004.446-0</v>
          </cell>
          <cell r="B4987" t="str">
            <v>INSTALACAO E ASSENT. DAS TUBUL. HORIZ. DE VENTIL., NOS PAV.ELEVADOS, P/BL. DE APART. PADRAO CEHAB, TIPO B 50</v>
          </cell>
          <cell r="C4987" t="str">
            <v>UN</v>
          </cell>
          <cell r="D4987">
            <v>339.75</v>
          </cell>
        </row>
        <row r="4988">
          <cell r="A4988" t="str">
            <v>15.004.448-0</v>
          </cell>
          <cell r="B4988" t="str">
            <v>INSTALACAO E ASSENT. DAS TUBUL. HORIZ. DE VENTIL., NOS PAV.TERREOS, P/BL. DE APART. PADRAO CEHAB, TIPO B 50</v>
          </cell>
          <cell r="C4988" t="str">
            <v>UN</v>
          </cell>
          <cell r="D4988">
            <v>63.33</v>
          </cell>
        </row>
        <row r="4989">
          <cell r="A4989" t="str">
            <v>15.004.450-0</v>
          </cell>
          <cell r="B4989" t="str">
            <v>INSTALACAO E ASSENT. DE RAMAL DE AGUAS PLUVIAIS, NO PAV. TERREO, EM BL. DE APART. PADRAO CEHAB, TIPO B 39</v>
          </cell>
          <cell r="C4989" t="str">
            <v>UN</v>
          </cell>
          <cell r="D4989">
            <v>728.33</v>
          </cell>
        </row>
        <row r="4990">
          <cell r="A4990" t="str">
            <v>15.004.452-0</v>
          </cell>
          <cell r="B4990" t="str">
            <v>INSTALACAO E ASSENT. DE RAMAL DE AGUAS PLUVIAIS, NO PAV. TERREO, EM BL. DE APART. PADRAO CEHAB, TIPO B 50</v>
          </cell>
          <cell r="C4990" t="str">
            <v>UN</v>
          </cell>
          <cell r="D4990">
            <v>561.01</v>
          </cell>
        </row>
        <row r="4991">
          <cell r="A4991" t="str">
            <v>15.004.454-0</v>
          </cell>
          <cell r="B4991" t="str">
            <v>INSTALACAO E ASSENT. DAS TUBUL. E CONEXOES DE ESGOTO, P/CASAS PADRAO CEHAB, TIPO RJ 41</v>
          </cell>
          <cell r="C4991" t="str">
            <v>UN</v>
          </cell>
          <cell r="D4991">
            <v>1142.48</v>
          </cell>
        </row>
        <row r="4992">
          <cell r="A4992" t="str">
            <v>15.004.456-0</v>
          </cell>
          <cell r="B4992" t="str">
            <v>INSTALACAO E ASSENT. DAS TUBUL. E CONEXOES DE ESGOTO, P/CASAS PADRAO CEHAB, TIPO GD 44</v>
          </cell>
          <cell r="C4992" t="str">
            <v>UN</v>
          </cell>
          <cell r="D4992">
            <v>1094.5</v>
          </cell>
        </row>
        <row r="4993">
          <cell r="A4993" t="str">
            <v>15.004.458-0</v>
          </cell>
          <cell r="B4993" t="str">
            <v>INSTALACAO E ASSENT. DAS TUBUL. E CONEXOES DE ESGOTO, P/ 1 UN. SANIT., PADRAO CEHAB</v>
          </cell>
          <cell r="C4993" t="str">
            <v>UN</v>
          </cell>
          <cell r="D4993">
            <v>962.61</v>
          </cell>
        </row>
        <row r="4994">
          <cell r="A4994" t="str">
            <v>15.004.460-0</v>
          </cell>
          <cell r="B4994" t="str">
            <v>INSTALACAO E ASSENT. DAS TUBUL. E CONEXOES DE ESGOTO, P/CASAS PADRAO CEHAB, TIPO RJ 35 20</v>
          </cell>
          <cell r="C4994" t="str">
            <v>UN</v>
          </cell>
          <cell r="D4994">
            <v>957.84</v>
          </cell>
        </row>
        <row r="4995">
          <cell r="A4995" t="str">
            <v>15.004.462-0</v>
          </cell>
          <cell r="B4995" t="str">
            <v>INSTALACAO E ASSENT. DAS TUBUL. E CONEXOES DE ESGOTO, P/CASAS PADRAO CEHAB, TIPO RJ 39 22</v>
          </cell>
          <cell r="C4995" t="str">
            <v>UN</v>
          </cell>
          <cell r="D4995">
            <v>1059.21</v>
          </cell>
        </row>
        <row r="4996">
          <cell r="A4996" t="str">
            <v>15.004.464-0</v>
          </cell>
          <cell r="B4996" t="str">
            <v>INSTALACAO E ASSENT. DAS TUBUL. E CONEXOES DE ESGOTO, P/CASAS PADRAO CEHAB, TIPO RJ 45/46</v>
          </cell>
          <cell r="C4996" t="str">
            <v>UN</v>
          </cell>
          <cell r="D4996">
            <v>1024.93</v>
          </cell>
        </row>
        <row r="4997">
          <cell r="A4997" t="str">
            <v>15.004.466-0</v>
          </cell>
          <cell r="B4997" t="str">
            <v>INSTALACAO HIDR. DE 1 UN. SANIT.</v>
          </cell>
          <cell r="C4997" t="str">
            <v>UN</v>
          </cell>
          <cell r="D4997">
            <v>303.11</v>
          </cell>
        </row>
        <row r="4998">
          <cell r="A4998" t="str">
            <v>15.004.468-0</v>
          </cell>
          <cell r="B4998" t="str">
            <v>INSTALACAO HIDR. P/CASAS PADRAO CEHAB, TIPO RJ 41</v>
          </cell>
          <cell r="C4998" t="str">
            <v>UN</v>
          </cell>
          <cell r="D4998">
            <v>362.72</v>
          </cell>
        </row>
        <row r="4999">
          <cell r="A4999" t="str">
            <v>15.004.470-0</v>
          </cell>
          <cell r="B4999" t="str">
            <v>INSTALACAO HIDR. P/CASAS PADRAO CEHAB, TIPO RJ 39.GD 2 44</v>
          </cell>
          <cell r="C4999" t="str">
            <v>UN</v>
          </cell>
          <cell r="D4999">
            <v>400.49</v>
          </cell>
        </row>
        <row r="5000">
          <cell r="A5000" t="str">
            <v>15.004.472-0</v>
          </cell>
          <cell r="B5000" t="str">
            <v>INSTALACAO HIDR. P/CASAS PADRAO CEHAB, TIPO RJ 35 20</v>
          </cell>
          <cell r="C5000" t="str">
            <v>UN</v>
          </cell>
          <cell r="D5000">
            <v>329.44</v>
          </cell>
        </row>
        <row r="5001">
          <cell r="A5001" t="str">
            <v>15.004.474-0</v>
          </cell>
          <cell r="B5001" t="str">
            <v>INSTALACAO HIDR. P/CASAS PADRAO CEHAB, TIPO RJ 39 22</v>
          </cell>
          <cell r="C5001" t="str">
            <v>UN</v>
          </cell>
          <cell r="D5001">
            <v>354.7</v>
          </cell>
        </row>
        <row r="5002">
          <cell r="A5002" t="str">
            <v>15.004.476-0</v>
          </cell>
          <cell r="B5002" t="str">
            <v>INSTALACAO HIDR. P/CASAS PADRAO CEHAB, TIPO RJ 45/46</v>
          </cell>
          <cell r="C5002" t="str">
            <v>UN</v>
          </cell>
          <cell r="D5002">
            <v>340.76</v>
          </cell>
        </row>
        <row r="5003">
          <cell r="A5003" t="str">
            <v>15.004.478-0</v>
          </cell>
          <cell r="B5003" t="str">
            <v>INSTALACAO HIDR. P/SISTEMA DE BOMBAS, NO PAV. TERREO, EM PREDIOS DE APART. PADRAO CEHAB, TIPO B 39</v>
          </cell>
          <cell r="C5003" t="str">
            <v>UN</v>
          </cell>
          <cell r="D5003">
            <v>659.14</v>
          </cell>
        </row>
        <row r="5004">
          <cell r="A5004" t="str">
            <v>15.004.480-0</v>
          </cell>
          <cell r="B5004" t="str">
            <v>INSTALACAO E ASSENT. DE BARRILETE EM PVC P/BL. DE APART. PADRAO CEHAB, TIPO B 39</v>
          </cell>
          <cell r="C5004" t="str">
            <v>UN</v>
          </cell>
          <cell r="D5004">
            <v>2006.91</v>
          </cell>
        </row>
        <row r="5005">
          <cell r="A5005" t="str">
            <v>15.004.482-0</v>
          </cell>
          <cell r="B5005" t="str">
            <v>INSTALACAO E ASSENT. DAS TUBUL. VERT. DE AGUA POTAVEL, INCL.CONEXOES, P/BL. DE APART. PADRAO CEHAB, TIPO B 39</v>
          </cell>
          <cell r="C5005" t="str">
            <v>UN</v>
          </cell>
          <cell r="D5005">
            <v>1166.07</v>
          </cell>
        </row>
        <row r="5006">
          <cell r="A5006" t="str">
            <v>15.004.484-0</v>
          </cell>
          <cell r="B5006" t="str">
            <v>INSTALACAO E ASSENT. DE TUBUL. DE DISTRIB. EM PVC SD, P/BL.DE APART. PADRAO CEHAB, TIPO B 39</v>
          </cell>
          <cell r="C5006" t="str">
            <v>UN</v>
          </cell>
          <cell r="D5006">
            <v>2555.58</v>
          </cell>
        </row>
        <row r="5007">
          <cell r="A5007" t="str">
            <v>15.004.486-0</v>
          </cell>
          <cell r="B5007" t="str">
            <v>INSTALACAO E ASSENT. DE TUBUL. EM PVC SD P/LIMP. EM BL. DE APART. PADRAO CEHAB, TIPO B 39</v>
          </cell>
          <cell r="C5007" t="str">
            <v>UN</v>
          </cell>
          <cell r="D5007">
            <v>237.2</v>
          </cell>
        </row>
        <row r="5008">
          <cell r="A5008" t="str">
            <v>15.004.488-0</v>
          </cell>
          <cell r="B5008" t="str">
            <v>INSTALACAO E ASSENT. DE TUBUL. HIDR. P/ENTRADA, SUCCAO E RECALQUE EM BL. DE APART. PADRAO CEHAB, TIPO B 50</v>
          </cell>
          <cell r="C5008" t="str">
            <v>UN</v>
          </cell>
          <cell r="D5008">
            <v>1580.54</v>
          </cell>
        </row>
        <row r="5009">
          <cell r="A5009" t="str">
            <v>15.004.490-0</v>
          </cell>
          <cell r="B5009" t="str">
            <v>INSTALACAO E ASSENT. DE BARRILETE EM PVC P/BL. DE APART. PADRAO CEHAB, TIPO B 50</v>
          </cell>
          <cell r="C5009" t="str">
            <v>UN</v>
          </cell>
          <cell r="D5009">
            <v>1356.41</v>
          </cell>
        </row>
        <row r="5010">
          <cell r="A5010" t="str">
            <v>15.004.492-0</v>
          </cell>
          <cell r="B5010" t="str">
            <v>INSTALACAO E ASSENT. DAS TUBUL. VERT. DE AGUA POTAVEL, INCL.CONEXOES, P/BL. DE APART. PADRAO CEHAB, TIPO B 50</v>
          </cell>
          <cell r="C5010" t="str">
            <v>UN</v>
          </cell>
          <cell r="D5010">
            <v>1249.53</v>
          </cell>
        </row>
        <row r="5011">
          <cell r="A5011" t="str">
            <v>15.004.494-0</v>
          </cell>
          <cell r="B5011" t="str">
            <v>INSTALACAO E ASSENT. DE TUBUL. DE DISTRIB. EM PVC SOLDAVEL,INCL. CONEXOES, P/BL. DE APART. PADRAO CEHAB, TIPO B 50</v>
          </cell>
          <cell r="C5011" t="str">
            <v>UN</v>
          </cell>
          <cell r="D5011">
            <v>3094.41</v>
          </cell>
        </row>
        <row r="5012">
          <cell r="A5012" t="str">
            <v>15.004.496-0</v>
          </cell>
          <cell r="B5012" t="str">
            <v>INSTALACAO E ASSENT. DE TUBUL. EM PVC SOLDAVEL P/LIMPEZA EMBL. DE APART. PADRAO CEHAB, TIPO B 50</v>
          </cell>
          <cell r="C5012" t="str">
            <v>UN</v>
          </cell>
          <cell r="D5012">
            <v>267.64999999999998</v>
          </cell>
        </row>
        <row r="5013">
          <cell r="A5013" t="str">
            <v>15.004.498-0</v>
          </cell>
          <cell r="B5013" t="str">
            <v>INSTALACAO E ASSENT. DAS PRUMADAS DE VENTIL., INCL.CONEXOES,P/BL. DE APART. PADRAO CEHAB, TIPO B 39</v>
          </cell>
          <cell r="C5013" t="str">
            <v>UN</v>
          </cell>
          <cell r="D5013">
            <v>310.35000000000002</v>
          </cell>
        </row>
        <row r="5014">
          <cell r="A5014" t="str">
            <v>15.004.500-0</v>
          </cell>
          <cell r="B5014" t="str">
            <v>UNIDADE DE REF., P/RECUPERACAO DE INSTAL. HIDRO-SANIT. EM TUBOS DE PVC</v>
          </cell>
          <cell r="C5014" t="str">
            <v>UR</v>
          </cell>
          <cell r="D5014">
            <v>120.64</v>
          </cell>
        </row>
        <row r="5015">
          <cell r="A5015" t="str">
            <v>15.004.501-0</v>
          </cell>
          <cell r="B5015" t="str">
            <v>INSTALACAO E ASSENT. DAS TUBUL. HORIZ. DE VENTIL., NOS PAV.ELEVADOS, P/BL. DE APART. PADRAO CEHAB, TIPO B 39</v>
          </cell>
          <cell r="C5015" t="str">
            <v>UN</v>
          </cell>
          <cell r="D5015">
            <v>316.35000000000002</v>
          </cell>
        </row>
        <row r="5016">
          <cell r="A5016" t="str">
            <v>15.004.502-0</v>
          </cell>
          <cell r="B5016" t="str">
            <v>NSTALACAO E ASSENT. DAS TUBUL. HORIZ. DE VENTIL., NOS PAV. TERREOS, P/BL. DE APART. PADRAO CEHAB, TIPO B 39</v>
          </cell>
          <cell r="C5016" t="str">
            <v>UN</v>
          </cell>
          <cell r="D5016">
            <v>79.78</v>
          </cell>
        </row>
        <row r="5017">
          <cell r="A5017" t="str">
            <v>15.004.504-0</v>
          </cell>
          <cell r="B5017" t="str">
            <v>INSTALACAO E ASSENT. DAS TUBUL. VERT. DE ESGOTO PRIMARIO, INCL. CONEXOES, P/BL. DE APART. PADRAO CEHAB, TIPO B 39</v>
          </cell>
          <cell r="C5017" t="str">
            <v>UN</v>
          </cell>
          <cell r="D5017">
            <v>1202.07</v>
          </cell>
        </row>
        <row r="5018">
          <cell r="A5018" t="str">
            <v>15.004.506-0</v>
          </cell>
          <cell r="B5018" t="str">
            <v>INSTALACAO E ASSENT. DAS TUBUL. DE ESGOTO PRIMARIO, NOS PAV.TERREOS, P/BL. DE APART. PADRAO CEHAB, TIPO B 39</v>
          </cell>
          <cell r="C5018" t="str">
            <v>UN</v>
          </cell>
          <cell r="D5018">
            <v>991.01</v>
          </cell>
        </row>
        <row r="5019">
          <cell r="A5019" t="str">
            <v>15.004.508-0</v>
          </cell>
          <cell r="B5019" t="str">
            <v>INSTALACAO E ASSENT. DAS TUBUL. VERT. DE ESGOTO SECUNDARIO,INCL. CONEXOES, P/BL. DE APART. PADRAO CEHAB, TIPO B 39</v>
          </cell>
          <cell r="C5019" t="str">
            <v>UN</v>
          </cell>
          <cell r="D5019">
            <v>953.13</v>
          </cell>
        </row>
        <row r="5020">
          <cell r="A5020" t="str">
            <v>15.004.510-0</v>
          </cell>
          <cell r="B5020" t="str">
            <v>INSTALACAO E ASSENT. DAS TUBUL. DE ESGOTO SECUNDARIO, NOS PAV. ELEVADOS, P/BL. DE APART. PADRAO CEHAB, TIPO B 39</v>
          </cell>
          <cell r="C5020" t="str">
            <v>UN</v>
          </cell>
          <cell r="D5020">
            <v>1288.06</v>
          </cell>
        </row>
        <row r="5021">
          <cell r="A5021" t="str">
            <v>15.004.512-0</v>
          </cell>
          <cell r="B5021" t="str">
            <v>INSTALACAO E ASSENT. DAS TUBUL. DE ESGOTO SECUNDARIO, NOS PAV. TERREOS, P/BL. DE APART. PADRAO CEHAB, TIPO B 39</v>
          </cell>
          <cell r="C5021" t="str">
            <v>UN</v>
          </cell>
          <cell r="D5021">
            <v>714.99</v>
          </cell>
        </row>
        <row r="5022">
          <cell r="A5022" t="str">
            <v>15.004.999-0</v>
          </cell>
          <cell r="B5022" t="str">
            <v>FAMILIA 15.004BARRILETES EM PVC.</v>
          </cell>
          <cell r="C5022">
            <v>0</v>
          </cell>
          <cell r="D5022">
            <v>1622</v>
          </cell>
        </row>
        <row r="5023">
          <cell r="A5023" t="str">
            <v>15.005.010-0</v>
          </cell>
          <cell r="B5023" t="str">
            <v>INSTALACAO E ASSENT. DE CHUVEIRO</v>
          </cell>
          <cell r="C5023" t="str">
            <v>UN</v>
          </cell>
          <cell r="D5023">
            <v>71.900000000000006</v>
          </cell>
        </row>
        <row r="5024">
          <cell r="A5024" t="str">
            <v>15.005.020-0</v>
          </cell>
          <cell r="B5024" t="str">
            <v>INSTALACAO E ASSENT. DE BANHEIRA</v>
          </cell>
          <cell r="C5024" t="str">
            <v>UN</v>
          </cell>
          <cell r="D5024">
            <v>110.04</v>
          </cell>
        </row>
        <row r="5025">
          <cell r="A5025" t="str">
            <v>15.005.030-0</v>
          </cell>
          <cell r="B5025" t="str">
            <v>INSTALACAO E ASSENT. DE DUCHINHA MANUAL P/BANHEIRO</v>
          </cell>
          <cell r="C5025" t="str">
            <v>UN</v>
          </cell>
          <cell r="D5025">
            <v>67.23</v>
          </cell>
        </row>
        <row r="5026">
          <cell r="A5026" t="str">
            <v>15.005.040-1</v>
          </cell>
          <cell r="B5026" t="str">
            <v>INSTALACAO E ASSENT. DE PIA C/ 1 CUBA</v>
          </cell>
          <cell r="C5026" t="str">
            <v>UN</v>
          </cell>
          <cell r="D5026">
            <v>65.02</v>
          </cell>
        </row>
        <row r="5027">
          <cell r="A5027" t="str">
            <v>15.005.050-0</v>
          </cell>
          <cell r="B5027" t="str">
            <v>INSTALACAO E ASSENT. DE PIA C/ 2 CUBAS</v>
          </cell>
          <cell r="C5027" t="str">
            <v>UN</v>
          </cell>
          <cell r="D5027">
            <v>71.52</v>
          </cell>
        </row>
        <row r="5028">
          <cell r="A5028" t="str">
            <v>15.005.060-0</v>
          </cell>
          <cell r="B5028" t="str">
            <v>INSTALACAO E ASSENT. DE LAVATORIO DE 1 TORNEIRA</v>
          </cell>
          <cell r="C5028" t="str">
            <v>UN</v>
          </cell>
          <cell r="D5028">
            <v>78.42</v>
          </cell>
        </row>
        <row r="5029">
          <cell r="A5029" t="str">
            <v>15.005.070-0</v>
          </cell>
          <cell r="B5029" t="str">
            <v>INSTALACAO E ASSENT. DE TANQUE DE SERV.</v>
          </cell>
          <cell r="C5029" t="str">
            <v>UN</v>
          </cell>
          <cell r="D5029">
            <v>67.180000000000007</v>
          </cell>
        </row>
        <row r="5030">
          <cell r="A5030" t="str">
            <v>15.005.100-0</v>
          </cell>
          <cell r="B5030" t="str">
            <v>COLUNA DE COBRE DE 28MM</v>
          </cell>
          <cell r="C5030" t="str">
            <v>M</v>
          </cell>
          <cell r="D5030">
            <v>17.79</v>
          </cell>
        </row>
        <row r="5031">
          <cell r="A5031" t="str">
            <v>15.005.110-0</v>
          </cell>
          <cell r="B5031" t="str">
            <v>COLUNA DE COBRE DE 35MM</v>
          </cell>
          <cell r="C5031" t="str">
            <v>M</v>
          </cell>
          <cell r="D5031">
            <v>22.65</v>
          </cell>
        </row>
        <row r="5032">
          <cell r="A5032" t="str">
            <v>15.005.120-0</v>
          </cell>
          <cell r="B5032" t="str">
            <v>COLUNA DE COBRE DE 42MM</v>
          </cell>
          <cell r="C5032" t="str">
            <v>M</v>
          </cell>
          <cell r="D5032">
            <v>28.21</v>
          </cell>
        </row>
        <row r="5033">
          <cell r="A5033" t="str">
            <v>15.005.130-0</v>
          </cell>
          <cell r="B5033" t="str">
            <v>COLUNA DE COBRE DE 54MM</v>
          </cell>
          <cell r="C5033" t="str">
            <v>M</v>
          </cell>
          <cell r="D5033">
            <v>36.67</v>
          </cell>
        </row>
        <row r="5034">
          <cell r="A5034" t="str">
            <v>15.005.140-0</v>
          </cell>
          <cell r="B5034" t="str">
            <v>COLUNA DE COBRE DE 66MM</v>
          </cell>
          <cell r="C5034" t="str">
            <v>M</v>
          </cell>
          <cell r="D5034">
            <v>51.33</v>
          </cell>
        </row>
        <row r="5035">
          <cell r="A5035" t="str">
            <v>15.005.999-0</v>
          </cell>
          <cell r="B5035" t="str">
            <v>FAMILIA 15.005INSTALACOES EM COBRE</v>
          </cell>
          <cell r="C5035">
            <v>0</v>
          </cell>
          <cell r="D5035">
            <v>1943</v>
          </cell>
        </row>
        <row r="5036">
          <cell r="A5036" t="str">
            <v>15.006.010-0</v>
          </cell>
          <cell r="B5036" t="str">
            <v>CAIXA DE INCENDIO DE EMBUTIR PADRAO CBERJ, MED. 70 X 50 X 25CM, 2 LANCES DE MANGUEIRA C/ 15,00M E REGISTRO</v>
          </cell>
          <cell r="C5036" t="str">
            <v>UN</v>
          </cell>
          <cell r="D5036">
            <v>310.87</v>
          </cell>
        </row>
        <row r="5037">
          <cell r="A5037" t="str">
            <v>15.006.011-0</v>
          </cell>
          <cell r="B5037" t="str">
            <v>CAIXA DE INCENDIO DE EMBUTIR PADRAO CBERJ, MED. 70 X 50 X 25CM, 1 LANCE DE MANGUEIRA C/ 15,00M E REGISTRO</v>
          </cell>
          <cell r="C5037" t="str">
            <v>UN</v>
          </cell>
          <cell r="D5037">
            <v>232.87</v>
          </cell>
        </row>
        <row r="5038">
          <cell r="A5038" t="str">
            <v>15.006.012-0</v>
          </cell>
          <cell r="B5038" t="str">
            <v>CAIXA DE INCENDIO EXT. PADRAO CBERJ, MED. 70 X 50 X 25CM, 2LANCES DE MANGUEIRA C/ 15,00M E REGISTRO</v>
          </cell>
          <cell r="C5038" t="str">
            <v>UN</v>
          </cell>
          <cell r="D5038">
            <v>310.87</v>
          </cell>
        </row>
        <row r="5039">
          <cell r="A5039" t="str">
            <v>15.006.013-0</v>
          </cell>
          <cell r="B5039" t="str">
            <v>CAIXA DE INCENDIO EXT. PADRAO CBERJ, MED. 70 X 50 X 25CM, 1LANCE DE MANGUEIRA C/ 15,00M E REGISTRO</v>
          </cell>
          <cell r="C5039" t="str">
            <v>UN</v>
          </cell>
          <cell r="D5039">
            <v>232.87</v>
          </cell>
        </row>
        <row r="5040">
          <cell r="A5040" t="str">
            <v>15.006.015-0</v>
          </cell>
          <cell r="B5040" t="str">
            <v>UM LANCE DE 15,00M DE MANGUEIRA DE FIBRA DE POLIESTER PURA,REVEST. INTERNAMENTE C/BORRACHA, DIAM. DE 1.1/2"</v>
          </cell>
          <cell r="C5040" t="str">
            <v>UN</v>
          </cell>
          <cell r="D5040">
            <v>92</v>
          </cell>
        </row>
        <row r="5041">
          <cell r="A5041" t="str">
            <v>15.006.016-0</v>
          </cell>
          <cell r="B5041" t="str">
            <v>DOIS LANCES DE 15,00M DE MANGUEIRA DE FIBRA DE POLIESTER PURA, REVEST. INTERNAMENTE C/BORRACHA, DIAM. DE 1.1/2"</v>
          </cell>
          <cell r="C5041" t="str">
            <v>UN</v>
          </cell>
          <cell r="D5041">
            <v>184</v>
          </cell>
        </row>
        <row r="5042">
          <cell r="A5042" t="str">
            <v>15.006.999-0</v>
          </cell>
          <cell r="B5042" t="str">
            <v>FAMILIA 15.006CAIXA DE INCENDIO.</v>
          </cell>
          <cell r="C5042">
            <v>0</v>
          </cell>
          <cell r="D5042">
            <v>1960</v>
          </cell>
        </row>
        <row r="5043">
          <cell r="A5043" t="str">
            <v>15.007.210-0</v>
          </cell>
          <cell r="B5043" t="str">
            <v>PARA-RAIO DE TELHADO, TIPO FRANKLIN, EM LATAO CROMADO H=37,5CM</v>
          </cell>
          <cell r="C5043" t="str">
            <v>UN</v>
          </cell>
          <cell r="D5043">
            <v>336.36</v>
          </cell>
        </row>
        <row r="5044">
          <cell r="A5044" t="str">
            <v>15.007.212-0</v>
          </cell>
          <cell r="B5044" t="str">
            <v>INSTALACAO E ASSENT. DE PARA-RAIO TIPO FRANKLIN, EM BL. DE APART. PADRAO CEHAB, TIPO B 39/50</v>
          </cell>
          <cell r="C5044" t="str">
            <v>UN</v>
          </cell>
          <cell r="D5044">
            <v>227.45</v>
          </cell>
        </row>
        <row r="5045">
          <cell r="A5045" t="str">
            <v>15.007.334-0</v>
          </cell>
          <cell r="B5045" t="str">
            <v>VARA DE MANOBRA EM FENOLITE, TESTADA EM 25KV, C/ 3,00M DE COMPR.</v>
          </cell>
          <cell r="C5045" t="str">
            <v>UN</v>
          </cell>
          <cell r="D5045">
            <v>183.35</v>
          </cell>
        </row>
        <row r="5046">
          <cell r="A5046" t="str">
            <v>15.007.335-0</v>
          </cell>
          <cell r="B5046" t="str">
            <v>HASTE P/ATERRAMENTO, DE COBRE DE 5/8", C/ 3,00M DE COMPR.</v>
          </cell>
          <cell r="C5046" t="str">
            <v>UN</v>
          </cell>
          <cell r="D5046">
            <v>56.06</v>
          </cell>
        </row>
        <row r="5047">
          <cell r="A5047" t="str">
            <v>15.007.336-0</v>
          </cell>
          <cell r="B5047" t="str">
            <v>DISJUNTOR TRIFASICO, A VOLUME REDUZIDO DE OLEO, 15KV - 350MVA, C/RELES PRIMARIOS</v>
          </cell>
          <cell r="C5047" t="str">
            <v>UN</v>
          </cell>
          <cell r="D5047">
            <v>7393.47</v>
          </cell>
        </row>
        <row r="5048">
          <cell r="A5048" t="str">
            <v>15.007.337-0</v>
          </cell>
          <cell r="B5048" t="str">
            <v>DISJUNTOR TRIFASICO A VOLUME REDUZIDO DE OLEO, 15KV - 500MVAC/RELES PRIMARIOS</v>
          </cell>
          <cell r="C5048" t="str">
            <v>UN</v>
          </cell>
          <cell r="D5048">
            <v>11394.47</v>
          </cell>
        </row>
        <row r="5049">
          <cell r="A5049" t="str">
            <v>15.007.338-0</v>
          </cell>
          <cell r="B5049" t="str">
            <v>MUFLA TERMINAL, INT. OU EXT., P/CABO SINGELO, 15KV</v>
          </cell>
          <cell r="C5049" t="str">
            <v>UN</v>
          </cell>
          <cell r="D5049">
            <v>216.73</v>
          </cell>
        </row>
        <row r="5050">
          <cell r="A5050" t="str">
            <v>15.007.340-0</v>
          </cell>
          <cell r="B5050" t="str">
            <v>VERGALHAO DE COBRE DE 3/8"</v>
          </cell>
          <cell r="C5050" t="str">
            <v>M</v>
          </cell>
          <cell r="D5050">
            <v>12.9</v>
          </cell>
        </row>
        <row r="5051">
          <cell r="A5051" t="str">
            <v>15.007.345-0</v>
          </cell>
          <cell r="B5051" t="str">
            <v>ISOLADOR DE PINO, TIPO HITOP, CILINDRICO CLASSE 15KV</v>
          </cell>
          <cell r="C5051" t="str">
            <v>UN</v>
          </cell>
          <cell r="D5051">
            <v>9.44</v>
          </cell>
        </row>
        <row r="5052">
          <cell r="A5052" t="str">
            <v>15.007.347-0</v>
          </cell>
          <cell r="B5052" t="str">
            <v>ISOLADOR DE SUSPENSAO (DISCO), TIPO CAVILHA CLASSE 15KV</v>
          </cell>
          <cell r="C5052" t="str">
            <v>UN</v>
          </cell>
          <cell r="D5052">
            <v>21.5</v>
          </cell>
        </row>
        <row r="5053">
          <cell r="A5053" t="str">
            <v>15.007.350-0</v>
          </cell>
          <cell r="B5053" t="str">
            <v>INTERTRAVAMENTO MEC. (DISJ. X CHAVE FACA), C/FECHADURA</v>
          </cell>
          <cell r="C5053" t="str">
            <v>UN</v>
          </cell>
          <cell r="D5053">
            <v>422.94</v>
          </cell>
        </row>
        <row r="5054">
          <cell r="A5054" t="str">
            <v>15.007.351-0</v>
          </cell>
          <cell r="B5054" t="str">
            <v>PARA-RAIO, TIPO VALV., P/ 15KV / 5KA</v>
          </cell>
          <cell r="C5054" t="str">
            <v>UN</v>
          </cell>
          <cell r="D5054">
            <v>151.19999999999999</v>
          </cell>
        </row>
        <row r="5055">
          <cell r="A5055" t="str">
            <v>15.007.353-0</v>
          </cell>
          <cell r="B5055" t="str">
            <v>SECCIONADOR TRIPOLAR, COMANDO P/VARA DE MANOBRA, 15KV-400A</v>
          </cell>
          <cell r="C5055" t="str">
            <v>UN</v>
          </cell>
          <cell r="D5055">
            <v>944.86</v>
          </cell>
        </row>
        <row r="5056">
          <cell r="A5056" t="str">
            <v>15.007.354-0</v>
          </cell>
          <cell r="B5056" t="str">
            <v>SECCIONADOR TRIPOLAR, COMANDO P/PUNHO DE MANOBRA, 15KV-400A</v>
          </cell>
          <cell r="C5056" t="str">
            <v>UN</v>
          </cell>
          <cell r="D5056">
            <v>1074.8599999999999</v>
          </cell>
        </row>
        <row r="5057">
          <cell r="A5057" t="str">
            <v>15.007.355-0</v>
          </cell>
          <cell r="B5057" t="str">
            <v>SECCIONADOR TRIPOLAR C/FUSIVEIS, COMANDO P/VARA DE MANOBRA,15KV-400A</v>
          </cell>
          <cell r="C5057" t="str">
            <v>UN</v>
          </cell>
          <cell r="D5057">
            <v>1533.86</v>
          </cell>
        </row>
        <row r="5058">
          <cell r="A5058" t="str">
            <v>15.007.356-0</v>
          </cell>
          <cell r="B5058" t="str">
            <v>SECCIONADOR TRIPOLAR C/FUSIVEIS, COMANDO P/PUNHO DE MANOBRA,15KV-400A</v>
          </cell>
          <cell r="C5058" t="str">
            <v>UN</v>
          </cell>
          <cell r="D5058">
            <v>1717.86</v>
          </cell>
        </row>
        <row r="5059">
          <cell r="A5059" t="str">
            <v>15.007.357-0</v>
          </cell>
          <cell r="B5059" t="str">
            <v>CHAVE FUSIVEL, UNIIPOLAR, COMANDO P/VARA DE MANOBRA 15KV-100A</v>
          </cell>
          <cell r="C5059" t="str">
            <v>UN</v>
          </cell>
          <cell r="D5059">
            <v>110.36</v>
          </cell>
        </row>
        <row r="5060">
          <cell r="A5060" t="str">
            <v>15.007.358-0</v>
          </cell>
          <cell r="B5060" t="str">
            <v>CUBICULO DE MEDICAO, PADRAO LIGHT OU CERJ, P/ALTA TENSAO</v>
          </cell>
          <cell r="C5060" t="str">
            <v>UN</v>
          </cell>
          <cell r="D5060">
            <v>1625.25</v>
          </cell>
        </row>
        <row r="5061">
          <cell r="A5061" t="str">
            <v>15.007.359-0</v>
          </cell>
          <cell r="B5061" t="str">
            <v>BOTOEIRA COMANDO A DIST., BLINDADA, EM CX. DE ALUMINIO C/PORTA DE VIDRO</v>
          </cell>
          <cell r="C5061" t="str">
            <v>UN</v>
          </cell>
          <cell r="D5061">
            <v>781.09</v>
          </cell>
        </row>
        <row r="5062">
          <cell r="A5062" t="str">
            <v>15.007.495-0</v>
          </cell>
          <cell r="B5062" t="str">
            <v>QUADRO DE DISTRIB. DE ENERGIA DE EMBUTIR P/INSTAL. DE ATE 3DISJ. S/DISPOSITIVO P/CHAVE GERAL</v>
          </cell>
          <cell r="C5062" t="str">
            <v>UN</v>
          </cell>
          <cell r="D5062">
            <v>28.9</v>
          </cell>
        </row>
        <row r="5063">
          <cell r="A5063" t="str">
            <v>15.007.498-0</v>
          </cell>
          <cell r="B5063" t="str">
            <v>QUADRO DE DISTRIB. DE ENERGIA DE EMBUTIR P/INSTAL. DE ATE 6DISJ. S/DISPOSITIVO P/CHAVE GERAL</v>
          </cell>
          <cell r="C5063" t="str">
            <v>UN</v>
          </cell>
          <cell r="D5063">
            <v>30.63</v>
          </cell>
        </row>
        <row r="5064">
          <cell r="A5064" t="str">
            <v>15.007.500-0</v>
          </cell>
          <cell r="B5064" t="str">
            <v>UNIDADE DE REF. P/RECUPERACAO DE INSTAL. ELETR.</v>
          </cell>
          <cell r="C5064" t="str">
            <v>UR</v>
          </cell>
          <cell r="D5064">
            <v>221.29</v>
          </cell>
        </row>
        <row r="5065">
          <cell r="A5065" t="str">
            <v>15.007.501-0</v>
          </cell>
          <cell r="B5065" t="str">
            <v>QUADRO DE DISTRIB. DE ENERGIA DE EMBUTIR P/INSTAL. DE ATE 12DISJ. S/DISPOSITIVO P/CHAVE GERAL</v>
          </cell>
          <cell r="C5065" t="str">
            <v>UN</v>
          </cell>
          <cell r="D5065">
            <v>42.66</v>
          </cell>
        </row>
        <row r="5066">
          <cell r="A5066" t="str">
            <v>15.007.504-0</v>
          </cell>
          <cell r="B5066" t="str">
            <v>QUADRO DE DISTRIB. DE ENERGIA DE EMBUTIR P/INSTAL. DE ATE 18DISJ. C/DISPOSITIVO P/CHAVE GERAL</v>
          </cell>
          <cell r="C5066" t="str">
            <v>UN</v>
          </cell>
          <cell r="D5066">
            <v>120.61</v>
          </cell>
        </row>
        <row r="5067">
          <cell r="A5067" t="str">
            <v>15.007.507-0</v>
          </cell>
          <cell r="B5067" t="str">
            <v>QUADRO DE DISTRIB. DE ENERGIA DE EMBUTIR P/INSTAL. DE ATE 24DISJ. C/DISPOSITIVO P/CHAVE GERAL</v>
          </cell>
          <cell r="C5067" t="str">
            <v>UN</v>
          </cell>
          <cell r="D5067">
            <v>137.63</v>
          </cell>
        </row>
        <row r="5068">
          <cell r="A5068" t="str">
            <v>15.007.511-0</v>
          </cell>
          <cell r="B5068" t="str">
            <v>QUADRO DE DISTRIB. DE ENERGIA DE EMBUTIR P/INSTAL. DE ATE 32DISJ. C/DISPOSITIVO P/CHAVE GERAL</v>
          </cell>
          <cell r="C5068" t="str">
            <v>UN</v>
          </cell>
          <cell r="D5068">
            <v>182.63</v>
          </cell>
        </row>
        <row r="5069">
          <cell r="A5069" t="str">
            <v>15.007.514-0</v>
          </cell>
          <cell r="B5069" t="str">
            <v>QUADRO DE DISTRIB. DE ENERGIA DE EMBUTIR P/INSTAL. DE ATE 40DISJ. C/DISPOSITIVO P/CHAVE GERAL</v>
          </cell>
          <cell r="C5069" t="str">
            <v>UN</v>
          </cell>
          <cell r="D5069">
            <v>236.53</v>
          </cell>
        </row>
        <row r="5070">
          <cell r="A5070" t="str">
            <v>15.007.517-0</v>
          </cell>
          <cell r="B5070" t="str">
            <v>QUADRO DE DISTRIB. DE ENERGIA DE EMBUTIR P/INSTAL. DE ATE 50DISJ. C/DISPOSITIVO P/CHAVE GERAL</v>
          </cell>
          <cell r="C5070" t="str">
            <v>UN</v>
          </cell>
          <cell r="D5070">
            <v>277.7</v>
          </cell>
        </row>
        <row r="5071">
          <cell r="A5071" t="str">
            <v>15.007.550-0</v>
          </cell>
          <cell r="B5071" t="str">
            <v>FUSIVEL CARTUCHO, DE 15 A 30A, 250V, FIXO</v>
          </cell>
          <cell r="C5071" t="str">
            <v>UN</v>
          </cell>
          <cell r="D5071">
            <v>1.35</v>
          </cell>
        </row>
        <row r="5072">
          <cell r="A5072" t="str">
            <v>15.007.552-0</v>
          </cell>
          <cell r="B5072" t="str">
            <v>FUSIVEL CARTUCHO, DE 35 A 60A, 250V, FIXO</v>
          </cell>
          <cell r="C5072" t="str">
            <v>UN</v>
          </cell>
          <cell r="D5072">
            <v>1.67</v>
          </cell>
        </row>
        <row r="5073">
          <cell r="A5073" t="str">
            <v>15.007.554-0</v>
          </cell>
          <cell r="B5073" t="str">
            <v>FUSIVEL FACA, DE 100A, 250V, FIXO</v>
          </cell>
          <cell r="C5073" t="str">
            <v>UN</v>
          </cell>
          <cell r="D5073">
            <v>6.14</v>
          </cell>
        </row>
        <row r="5074">
          <cell r="A5074" t="str">
            <v>15.007.556-0</v>
          </cell>
          <cell r="B5074" t="str">
            <v>FUSIVEL FACA, DE 125 A 200A, 250V, FIXO</v>
          </cell>
          <cell r="C5074" t="str">
            <v>UN</v>
          </cell>
          <cell r="D5074">
            <v>10.08</v>
          </cell>
        </row>
        <row r="5075">
          <cell r="A5075" t="str">
            <v>15.007.558-0</v>
          </cell>
          <cell r="B5075" t="str">
            <v>FUSIVEL FACA, DE 250 A 400A, 250V, FIXO</v>
          </cell>
          <cell r="C5075" t="str">
            <v>UN</v>
          </cell>
          <cell r="D5075">
            <v>19.96</v>
          </cell>
        </row>
        <row r="5076">
          <cell r="A5076" t="str">
            <v>15.007.560-0</v>
          </cell>
          <cell r="B5076" t="str">
            <v>FUSIVEL FACA DE 500 A 600A, 250V, FIXO</v>
          </cell>
          <cell r="C5076" t="str">
            <v>UN</v>
          </cell>
          <cell r="D5076">
            <v>33.6</v>
          </cell>
        </row>
        <row r="5077">
          <cell r="A5077" t="str">
            <v>15.007.565-0</v>
          </cell>
          <cell r="B5077" t="str">
            <v>FUSIVEL DE ROSCA, 15A, 250V, FIXO</v>
          </cell>
          <cell r="C5077" t="str">
            <v>UN</v>
          </cell>
          <cell r="D5077">
            <v>1.64</v>
          </cell>
        </row>
        <row r="5078">
          <cell r="A5078" t="str">
            <v>15.007.566-0</v>
          </cell>
          <cell r="B5078" t="str">
            <v>FUSIVEL NH, TAMANHO 00, DE 6 A 125A, 500V</v>
          </cell>
          <cell r="C5078" t="str">
            <v>UN</v>
          </cell>
          <cell r="D5078">
            <v>7.07</v>
          </cell>
        </row>
        <row r="5079">
          <cell r="A5079" t="str">
            <v>15.007.567-0</v>
          </cell>
          <cell r="B5079" t="str">
            <v>FUSIVEL NH, TAMANHO 1, DE 36 A 200A, 500V</v>
          </cell>
          <cell r="C5079" t="str">
            <v>UN</v>
          </cell>
          <cell r="D5079">
            <v>12.27</v>
          </cell>
        </row>
        <row r="5080">
          <cell r="A5080" t="str">
            <v>15.007.568-0</v>
          </cell>
          <cell r="B5080" t="str">
            <v>FUSIVEL NH, TAMANHO 1, DE 224 A 250A, 500V</v>
          </cell>
          <cell r="C5080" t="str">
            <v>UN</v>
          </cell>
          <cell r="D5080">
            <v>12.27</v>
          </cell>
        </row>
        <row r="5081">
          <cell r="A5081" t="str">
            <v>15.007.569-0</v>
          </cell>
          <cell r="B5081" t="str">
            <v>FUSIVEL NH, TAMANHO 2, DE 224 A 400A, 500V</v>
          </cell>
          <cell r="C5081" t="str">
            <v>UN</v>
          </cell>
          <cell r="D5081">
            <v>19.3</v>
          </cell>
        </row>
        <row r="5082">
          <cell r="A5082" t="str">
            <v>15.007.570-0</v>
          </cell>
          <cell r="B5082" t="str">
            <v>DISJUNTOR TERMOMAGNETICO UNIPOLAR, DE 10 A 30A X 240V</v>
          </cell>
          <cell r="C5082" t="str">
            <v>UN</v>
          </cell>
          <cell r="D5082">
            <v>3.94</v>
          </cell>
        </row>
        <row r="5083">
          <cell r="A5083" t="str">
            <v>15.007.572-0</v>
          </cell>
          <cell r="B5083" t="str">
            <v>DISJUNTOR TERMOMAGNETICO UNIPOLAR, DE 35 A 50A X 240V</v>
          </cell>
          <cell r="C5083" t="str">
            <v>UN</v>
          </cell>
          <cell r="D5083">
            <v>6.31</v>
          </cell>
        </row>
        <row r="5084">
          <cell r="A5084" t="str">
            <v>15.007.575-0</v>
          </cell>
          <cell r="B5084" t="str">
            <v>DISJUNTOR TERMOMAGNETICO, BIPOLAR, DE 10 A 50A X 240V</v>
          </cell>
          <cell r="C5084" t="str">
            <v>UN</v>
          </cell>
          <cell r="D5084">
            <v>19.39</v>
          </cell>
        </row>
        <row r="5085">
          <cell r="A5085" t="str">
            <v>15.007.600-0</v>
          </cell>
          <cell r="B5085" t="str">
            <v>DISJUNTOR TERMOMAGNETICO, TRIPOLAR, DE 10 A 50A X 240V</v>
          </cell>
          <cell r="C5085" t="str">
            <v>UN</v>
          </cell>
          <cell r="D5085">
            <v>24.52</v>
          </cell>
        </row>
        <row r="5086">
          <cell r="A5086" t="str">
            <v>15.007.605-0</v>
          </cell>
          <cell r="B5086" t="str">
            <v>DISJUNTOR TERMOMAGNETICO, TRIPOLAR, DE 60 A 100A X 240V</v>
          </cell>
          <cell r="C5086" t="str">
            <v>UN</v>
          </cell>
          <cell r="D5086">
            <v>34</v>
          </cell>
        </row>
        <row r="5087">
          <cell r="A5087" t="str">
            <v>15.007.608-0</v>
          </cell>
          <cell r="B5087" t="str">
            <v>DISJUNTOR TERMOMAGNETICO, TRIPOLAR, DE 125 A 150A X 240V</v>
          </cell>
          <cell r="C5087" t="str">
            <v>UN</v>
          </cell>
          <cell r="D5087">
            <v>103.34</v>
          </cell>
        </row>
        <row r="5088">
          <cell r="A5088" t="str">
            <v>15.007.609-0</v>
          </cell>
          <cell r="B5088" t="str">
            <v>DISJUNTOR TERMOMAGNETICO, TRIPOLAR, DE 175 A 225A X 240V</v>
          </cell>
          <cell r="C5088" t="str">
            <v>UN</v>
          </cell>
          <cell r="D5088">
            <v>103.34</v>
          </cell>
        </row>
        <row r="5089">
          <cell r="A5089" t="str">
            <v>15.007.610-0</v>
          </cell>
          <cell r="B5089" t="str">
            <v>DISJUNTOR TERMOMAGNETICO, TRIPOLAR, DE 250A X 240V</v>
          </cell>
          <cell r="C5089" t="str">
            <v>UN</v>
          </cell>
          <cell r="D5089">
            <v>935.12</v>
          </cell>
        </row>
        <row r="5090">
          <cell r="A5090" t="str">
            <v>15.007.611-0</v>
          </cell>
          <cell r="B5090" t="str">
            <v>DISJUNTOR TERMOMAGNETICO, TRIPOLAR, DE 300 A 400A X 240V</v>
          </cell>
          <cell r="C5090" t="str">
            <v>UN</v>
          </cell>
          <cell r="D5090">
            <v>935.12</v>
          </cell>
        </row>
        <row r="5091">
          <cell r="A5091" t="str">
            <v>15.007.615-0</v>
          </cell>
          <cell r="B5091" t="str">
            <v>DISJUNTOR TERMOMAGNETICO, TRIPOLAR, DE 500 A 600A X 240V</v>
          </cell>
          <cell r="C5091" t="str">
            <v>UN</v>
          </cell>
          <cell r="D5091">
            <v>2863.84</v>
          </cell>
        </row>
        <row r="5092">
          <cell r="A5092" t="str">
            <v>15.007.620-0</v>
          </cell>
          <cell r="B5092" t="str">
            <v>CHAVE FACA, BASE ARDOSIA, 250V, C/PORTA FUSIVEIS, TRIPOLAR,DE 30A</v>
          </cell>
          <cell r="C5092" t="str">
            <v>UN</v>
          </cell>
          <cell r="D5092">
            <v>12.84</v>
          </cell>
        </row>
        <row r="5093">
          <cell r="A5093" t="str">
            <v>15.007.623-0</v>
          </cell>
          <cell r="B5093" t="str">
            <v>CHAVE FACA, BASE ARDOSIA, 250V, C/PORTA FUSIVEIS, TRIPOLAR,DE 60A</v>
          </cell>
          <cell r="C5093" t="str">
            <v>UN</v>
          </cell>
          <cell r="D5093">
            <v>15.61</v>
          </cell>
        </row>
        <row r="5094">
          <cell r="A5094" t="str">
            <v>15.007.628-0</v>
          </cell>
          <cell r="B5094" t="str">
            <v>CHAVE FACA, BASE ARDOSIA, 250V, C/PORTA FUSIVEIS, TRIPOLAR,DE 100A</v>
          </cell>
          <cell r="C5094" t="str">
            <v>UN</v>
          </cell>
          <cell r="D5094">
            <v>32.56</v>
          </cell>
        </row>
        <row r="5095">
          <cell r="A5095" t="str">
            <v>15.007.630-0</v>
          </cell>
          <cell r="B5095" t="str">
            <v>CHAVE FACA, BASE ARDOSIA, 250V, C/PORTA FUSIVEIS, TRIPOLAR,DE 200A</v>
          </cell>
          <cell r="C5095" t="str">
            <v>UN</v>
          </cell>
          <cell r="D5095">
            <v>62.1</v>
          </cell>
        </row>
        <row r="5096">
          <cell r="A5096" t="str">
            <v>15.007.633-0</v>
          </cell>
          <cell r="B5096" t="str">
            <v>CHAVE FACA, BASE ARDOSIA, 250V, C/PORTA FUSIVEIS, TRIPOLAR,DE 400A</v>
          </cell>
          <cell r="C5096" t="str">
            <v>UN</v>
          </cell>
          <cell r="D5096">
            <v>214.76</v>
          </cell>
        </row>
        <row r="5097">
          <cell r="A5097" t="str">
            <v>15.007.635-0</v>
          </cell>
          <cell r="B5097" t="str">
            <v>CHAVE FACA, BASE ARDOSIA, 250V, C/PORTA FUSIVEIS, TRIPOLAR,DE 600A</v>
          </cell>
          <cell r="C5097" t="str">
            <v>UN</v>
          </cell>
          <cell r="D5097">
            <v>573.94000000000005</v>
          </cell>
        </row>
        <row r="5098">
          <cell r="A5098" t="str">
            <v>15.007.650-0</v>
          </cell>
          <cell r="B5098" t="str">
            <v>CHAVE FACA, BASE ARDOSIA, 250V, C/PORTA FUSIVEIS, DE 1 POLODE 30A</v>
          </cell>
          <cell r="C5098" t="str">
            <v>UN</v>
          </cell>
          <cell r="D5098">
            <v>8.36</v>
          </cell>
        </row>
        <row r="5099">
          <cell r="A5099" t="str">
            <v>15.007.652-0</v>
          </cell>
          <cell r="B5099" t="str">
            <v>CHAVE FACA, BASE DE MARMORE, 250V, REFORCADA, TRIPOLAR DE 30A</v>
          </cell>
          <cell r="C5099" t="str">
            <v>UN</v>
          </cell>
          <cell r="D5099">
            <v>28.48</v>
          </cell>
        </row>
        <row r="5100">
          <cell r="A5100" t="str">
            <v>15.007.655-0</v>
          </cell>
          <cell r="B5100" t="str">
            <v>CHAVE FACA, BASE DE MARMORE, 250V, REFORCADA, TRIPOLAR DE 60A</v>
          </cell>
          <cell r="C5100" t="str">
            <v>UN</v>
          </cell>
          <cell r="D5100">
            <v>35.549999999999997</v>
          </cell>
        </row>
        <row r="5101">
          <cell r="A5101" t="str">
            <v>15.007.658-0</v>
          </cell>
          <cell r="B5101" t="str">
            <v>CHAVE FACA, BASE DE MARMORE, 250V, REFORCADA, TRIPOLAR DE 100A</v>
          </cell>
          <cell r="C5101" t="str">
            <v>UN</v>
          </cell>
          <cell r="D5101">
            <v>81.650000000000006</v>
          </cell>
        </row>
        <row r="5102">
          <cell r="A5102" t="str">
            <v>15.007.660-0</v>
          </cell>
          <cell r="B5102" t="str">
            <v>CHAVE FACA, BASE DE MARMORE, 250V, REFORCADA, TRIPOLAR DE 200A</v>
          </cell>
          <cell r="C5102" t="str">
            <v>UN</v>
          </cell>
          <cell r="D5102">
            <v>148.51</v>
          </cell>
        </row>
        <row r="5103">
          <cell r="A5103" t="str">
            <v>15.007.663-0</v>
          </cell>
          <cell r="B5103" t="str">
            <v>CHAVE FACA, BASE DE MARMORE, 250V, REFORCADA, TRIPOLAR DE 400A</v>
          </cell>
          <cell r="C5103" t="str">
            <v>UN</v>
          </cell>
          <cell r="D5103">
            <v>351.05</v>
          </cell>
        </row>
        <row r="5104">
          <cell r="A5104" t="str">
            <v>15.007.665-0</v>
          </cell>
          <cell r="B5104" t="str">
            <v>CHAVE FACA, BASE DE MARMORE, 250V, REFORCADA, TRIPOLAR DE 600A</v>
          </cell>
          <cell r="C5104" t="str">
            <v>UN</v>
          </cell>
          <cell r="D5104">
            <v>454.05</v>
          </cell>
        </row>
        <row r="5105">
          <cell r="A5105" t="str">
            <v>15.007.670-0</v>
          </cell>
          <cell r="B5105" t="str">
            <v>CHAVE FACA, BASE DE PORCELANA, BIPOLAR, DE 30A</v>
          </cell>
          <cell r="C5105" t="str">
            <v>UN</v>
          </cell>
          <cell r="D5105">
            <v>16.52</v>
          </cell>
        </row>
        <row r="5106">
          <cell r="A5106" t="str">
            <v>15.007.673-0</v>
          </cell>
          <cell r="B5106" t="str">
            <v>CHAVE FACA, BASE DE PORCELANA, TRIPOLAR, DE 30A</v>
          </cell>
          <cell r="C5106" t="str">
            <v>UN</v>
          </cell>
          <cell r="D5106">
            <v>22.34</v>
          </cell>
        </row>
        <row r="5107">
          <cell r="A5107" t="str">
            <v>15.007.679-0</v>
          </cell>
          <cell r="B5107" t="str">
            <v>CHAVE BLINDADA, BIPOLAR, 250V, 30A</v>
          </cell>
          <cell r="C5107" t="str">
            <v>UN</v>
          </cell>
          <cell r="D5107">
            <v>83.26</v>
          </cell>
        </row>
        <row r="5108">
          <cell r="A5108" t="str">
            <v>15.007.680-0</v>
          </cell>
          <cell r="B5108" t="str">
            <v>CHAVE BLINDADA, TRIPOLAR, DE 250V, 30A</v>
          </cell>
          <cell r="C5108" t="str">
            <v>UN</v>
          </cell>
          <cell r="D5108">
            <v>49.94</v>
          </cell>
        </row>
        <row r="5109">
          <cell r="A5109" t="str">
            <v>15.007.682-0</v>
          </cell>
          <cell r="B5109" t="str">
            <v>CHAVE BLINDADA, TRIPOLAR, DE 250V, 60A</v>
          </cell>
          <cell r="C5109" t="str">
            <v>UN</v>
          </cell>
          <cell r="D5109">
            <v>70.400000000000006</v>
          </cell>
        </row>
        <row r="5110">
          <cell r="A5110" t="str">
            <v>15.007.684-0</v>
          </cell>
          <cell r="B5110" t="str">
            <v>CHAVE BLINDADA, TRIPOLAR, DE 250V, 100A</v>
          </cell>
          <cell r="C5110" t="str">
            <v>UN</v>
          </cell>
          <cell r="D5110">
            <v>119.7</v>
          </cell>
        </row>
        <row r="5111">
          <cell r="A5111" t="str">
            <v>15.007.686-0</v>
          </cell>
          <cell r="B5111" t="str">
            <v>CHAVE BLINDADA, TRIPOLAR, DE 250V, 200A</v>
          </cell>
          <cell r="C5111" t="str">
            <v>UN</v>
          </cell>
          <cell r="D5111">
            <v>184.25</v>
          </cell>
        </row>
        <row r="5112">
          <cell r="A5112" t="str">
            <v>15.007.688-0</v>
          </cell>
          <cell r="B5112" t="str">
            <v>CHAVE BLINDADA, TRIPOLAR, DE 250V, 400A</v>
          </cell>
          <cell r="C5112" t="str">
            <v>UN</v>
          </cell>
          <cell r="D5112">
            <v>502.5</v>
          </cell>
        </row>
        <row r="5113">
          <cell r="A5113" t="str">
            <v>15.007.689-0</v>
          </cell>
          <cell r="B5113" t="str">
            <v>CHAVE BLINDADA, TRIPOLAR, DE 250V, 600A</v>
          </cell>
          <cell r="C5113" t="str">
            <v>UN</v>
          </cell>
          <cell r="D5113">
            <v>749.14</v>
          </cell>
        </row>
        <row r="5114">
          <cell r="A5114" t="str">
            <v>15.007.696-0</v>
          </cell>
          <cell r="B5114" t="str">
            <v>CHAVE GUARDA MOTOR, TRIFASICA, ATE 3CV, 220V</v>
          </cell>
          <cell r="C5114" t="str">
            <v>UN</v>
          </cell>
          <cell r="D5114">
            <v>103.86</v>
          </cell>
        </row>
        <row r="5115">
          <cell r="A5115" t="str">
            <v>15.007.697-0</v>
          </cell>
          <cell r="B5115" t="str">
            <v>CHAVE GUARDA MOTOR, TRIFASICA, DE 5CV, 220V</v>
          </cell>
          <cell r="C5115" t="str">
            <v>UN</v>
          </cell>
          <cell r="D5115">
            <v>133.96</v>
          </cell>
        </row>
        <row r="5116">
          <cell r="A5116" t="str">
            <v>15.007.699-0</v>
          </cell>
          <cell r="B5116" t="str">
            <v>CHAVE GUARDA MOTOR, TRIFASICA, 7,5/10CV, 220V</v>
          </cell>
          <cell r="C5116" t="str">
            <v>UN</v>
          </cell>
          <cell r="D5116">
            <v>220.61</v>
          </cell>
        </row>
        <row r="5117">
          <cell r="A5117" t="str">
            <v>15.007.705-0</v>
          </cell>
          <cell r="B5117" t="str">
            <v>CHAVE BOIA, AUTOMATICA, DE MERCURIO, UNIPOLAR</v>
          </cell>
          <cell r="C5117" t="str">
            <v>UN</v>
          </cell>
          <cell r="D5117">
            <v>34.65</v>
          </cell>
        </row>
        <row r="5118">
          <cell r="A5118" t="str">
            <v>15.007.710-0</v>
          </cell>
          <cell r="B5118" t="str">
            <v>ARMACAO SECUNDARIA OU REX, P/ 2 LINHAS, COMPLETA</v>
          </cell>
          <cell r="C5118" t="str">
            <v>UN</v>
          </cell>
          <cell r="D5118">
            <v>29.92</v>
          </cell>
        </row>
        <row r="5119">
          <cell r="A5119" t="str">
            <v>15.007.711-0</v>
          </cell>
          <cell r="B5119" t="str">
            <v>ARMACAO SECUNDARIA OU REX, P/ 3 LINHAS, COMPLETA</v>
          </cell>
          <cell r="C5119" t="str">
            <v>UN</v>
          </cell>
          <cell r="D5119">
            <v>43.95</v>
          </cell>
        </row>
        <row r="5120">
          <cell r="A5120" t="str">
            <v>15.007.712-0</v>
          </cell>
          <cell r="B5120" t="str">
            <v>ARMACAO SECUNDARIA OU REX, P/ 4 LINHAS, COMPLETA</v>
          </cell>
          <cell r="C5120" t="str">
            <v>UN</v>
          </cell>
          <cell r="D5120">
            <v>59.3</v>
          </cell>
        </row>
        <row r="5121">
          <cell r="A5121" t="str">
            <v>15.007.713-0</v>
          </cell>
          <cell r="B5121" t="str">
            <v>CHAVE TIPO FACA ABERTA, REFORCADA, DE REVERSAO, BASE DE MARMORE, 250V, UNIPOLAR, 30A</v>
          </cell>
          <cell r="C5121" t="str">
            <v>UN</v>
          </cell>
          <cell r="D5121">
            <v>12.71</v>
          </cell>
        </row>
        <row r="5122">
          <cell r="A5122" t="str">
            <v>15.007.714-0</v>
          </cell>
          <cell r="B5122" t="str">
            <v>CHAVE TIPO FACA ABERTA, REFORCADA, DE REVERSAO, BASE DE MARMORE, 250V, BIPOLAR, 30A</v>
          </cell>
          <cell r="C5122" t="str">
            <v>UN</v>
          </cell>
          <cell r="D5122">
            <v>20.329999999999998</v>
          </cell>
        </row>
        <row r="5123">
          <cell r="A5123" t="str">
            <v>15.007.715-0</v>
          </cell>
          <cell r="B5123" t="str">
            <v>CHAVE TIPO FACA ABERTA, REFORCADA, DE REVERSAO, BASE DE MARMORE, 250V, BIPOLAR, 60A</v>
          </cell>
          <cell r="C5123" t="str">
            <v>UN</v>
          </cell>
          <cell r="D5123">
            <v>25.33</v>
          </cell>
        </row>
        <row r="5124">
          <cell r="A5124" t="str">
            <v>15.007.716-0</v>
          </cell>
          <cell r="B5124" t="str">
            <v>CHAVE TIPO FACA ABERTA, REFORCADA, DE REVERSAO, BASE DE MARMORE, 250V, TRIPOLAR, 30A</v>
          </cell>
          <cell r="C5124" t="str">
            <v>UN</v>
          </cell>
          <cell r="D5124">
            <v>28.48</v>
          </cell>
        </row>
        <row r="5125">
          <cell r="A5125" t="str">
            <v>15.007.717-0</v>
          </cell>
          <cell r="B5125" t="str">
            <v>CHAVE TIPO FACA ABERTA, REFORCADA, DE REVERSAO, BASE DE MARMORE, 250V, TRIPOLAR, 60A</v>
          </cell>
          <cell r="C5125" t="str">
            <v>UN</v>
          </cell>
          <cell r="D5125">
            <v>35.549999999999997</v>
          </cell>
        </row>
        <row r="5126">
          <cell r="A5126" t="str">
            <v>15.007.718-0</v>
          </cell>
          <cell r="B5126" t="str">
            <v>CHAVE TIPO FACA ABERTA, REFORCADA, DE REVERSAO, BASE DE MARMORE, 250V, TRIPOLAR, 100A</v>
          </cell>
          <cell r="C5126" t="str">
            <v>UN</v>
          </cell>
          <cell r="D5126">
            <v>81.650000000000006</v>
          </cell>
        </row>
        <row r="5127">
          <cell r="A5127" t="str">
            <v>15.007.999-0</v>
          </cell>
          <cell r="B5127" t="str">
            <v>FAMILIA 15.007PONTOS DE LUZ.</v>
          </cell>
          <cell r="C5127">
            <v>0</v>
          </cell>
          <cell r="D5127">
            <v>2171</v>
          </cell>
        </row>
        <row r="5128">
          <cell r="A5128" t="str">
            <v>15.008.010-0</v>
          </cell>
          <cell r="B5128" t="str">
            <v>FIO C/ISOLAMENTO TERMOPLASTICO, ANTI-CHAMA, BITOLA 1MM2, 450/ 750V</v>
          </cell>
          <cell r="C5128" t="str">
            <v>M</v>
          </cell>
          <cell r="D5128">
            <v>0.45</v>
          </cell>
        </row>
        <row r="5129">
          <cell r="A5129" t="str">
            <v>15.008.015-0</v>
          </cell>
          <cell r="B5129" t="str">
            <v>FIO C/ISOLAMENTO TERMOPLASTICO, ANTI-CHAMA, BITOLA 1,5MM2, 450 / 750V</v>
          </cell>
          <cell r="C5129" t="str">
            <v>M</v>
          </cell>
          <cell r="D5129">
            <v>0.6</v>
          </cell>
        </row>
        <row r="5130">
          <cell r="A5130" t="str">
            <v>15.008.020-0</v>
          </cell>
          <cell r="B5130" t="str">
            <v>FIO C/ISOLAMENTO TERMOPLASTICO, ANTI-CHAMA, BITOLA 2,5MM2, 450 / 750V</v>
          </cell>
          <cell r="C5130" t="str">
            <v>M</v>
          </cell>
          <cell r="D5130">
            <v>0.8</v>
          </cell>
        </row>
        <row r="5131">
          <cell r="A5131" t="str">
            <v>15.008.025-0</v>
          </cell>
          <cell r="B5131" t="str">
            <v>FIO C/ISOLAMENTO TERMOPLASTICO, ANTI-CHAMA, BITOLA 4MM2, 450/ 750V</v>
          </cell>
          <cell r="C5131" t="str">
            <v>M</v>
          </cell>
          <cell r="D5131">
            <v>1.06</v>
          </cell>
        </row>
        <row r="5132">
          <cell r="A5132" t="str">
            <v>15.008.030-0</v>
          </cell>
          <cell r="B5132" t="str">
            <v>FIO C/ISOLAMENTO TERMOPLASTICO, ANTI-CHAMA, BITOLA 6MM2, 450/ 750V</v>
          </cell>
          <cell r="C5132" t="str">
            <v>M</v>
          </cell>
          <cell r="D5132">
            <v>1.34</v>
          </cell>
        </row>
        <row r="5133">
          <cell r="A5133" t="str">
            <v>15.008.035-0</v>
          </cell>
          <cell r="B5133" t="str">
            <v>FIO C/ISOLAMENTO TERMOPLASTICO, ANTI-CHAMA, BITOLA 10MM2, 450 / 750V</v>
          </cell>
          <cell r="C5133" t="str">
            <v>M</v>
          </cell>
          <cell r="D5133">
            <v>1.84</v>
          </cell>
        </row>
        <row r="5134">
          <cell r="A5134" t="str">
            <v>15.008.080-0</v>
          </cell>
          <cell r="B5134" t="str">
            <v>CABO C/ISOLAMENTO TERMOPLASTICO, BITOLA 1,5MM2, 450 / 750V</v>
          </cell>
          <cell r="C5134" t="str">
            <v>M</v>
          </cell>
          <cell r="D5134">
            <v>0.62</v>
          </cell>
        </row>
        <row r="5135">
          <cell r="A5135" t="str">
            <v>15.008.085-0</v>
          </cell>
          <cell r="B5135" t="str">
            <v>CABO C/ISOLAMENTO TERMOPLASTICO, BITOLA 2,5MM2, 450 / 750V</v>
          </cell>
          <cell r="C5135" t="str">
            <v>M</v>
          </cell>
          <cell r="D5135">
            <v>0.85</v>
          </cell>
        </row>
        <row r="5136">
          <cell r="A5136" t="str">
            <v>15.008.090-0</v>
          </cell>
          <cell r="B5136" t="str">
            <v>CABO C/ISOLAMENTO TERMOPLASTICO, BITOLA 4MM2, 450 / 750V</v>
          </cell>
          <cell r="C5136" t="str">
            <v>M</v>
          </cell>
          <cell r="D5136">
            <v>1.1200000000000001</v>
          </cell>
        </row>
        <row r="5137">
          <cell r="A5137" t="str">
            <v>15.008.095-0</v>
          </cell>
          <cell r="B5137" t="str">
            <v>CABO C/ISOLAMENTO TERMOPLASTICO, BITOLA 6MM2, 450 / 750V</v>
          </cell>
          <cell r="C5137" t="str">
            <v>M</v>
          </cell>
          <cell r="D5137">
            <v>1.39</v>
          </cell>
        </row>
        <row r="5138">
          <cell r="A5138" t="str">
            <v>15.008.100-0</v>
          </cell>
          <cell r="B5138" t="str">
            <v>CABO C/ISOLAMENTO TERMOPLASTICO, BITOLA 10MM2, 450 / 750V</v>
          </cell>
          <cell r="C5138" t="str">
            <v>M</v>
          </cell>
          <cell r="D5138">
            <v>1.96</v>
          </cell>
        </row>
        <row r="5139">
          <cell r="A5139" t="str">
            <v>15.008.105-0</v>
          </cell>
          <cell r="B5139" t="str">
            <v>CABO C/ISOLAMENTO TERMOPLASTICO, BITOLA 16MM2, 450 / 750V</v>
          </cell>
          <cell r="C5139" t="str">
            <v>M</v>
          </cell>
          <cell r="D5139">
            <v>2.68</v>
          </cell>
        </row>
        <row r="5140">
          <cell r="A5140" t="str">
            <v>15.008.110-0</v>
          </cell>
          <cell r="B5140" t="str">
            <v>CABO C/ISOLAMENTO TERMOPLASTICO, BITOLA 25MM2, 450 / 750V</v>
          </cell>
          <cell r="C5140" t="str">
            <v>M</v>
          </cell>
          <cell r="D5140">
            <v>3.73</v>
          </cell>
        </row>
        <row r="5141">
          <cell r="A5141" t="str">
            <v>15.008.112-0</v>
          </cell>
          <cell r="B5141" t="str">
            <v>CABO C/ISOLAMENTO TERMOPLASTICO, BITOLA 35MM2, 450 / 750V</v>
          </cell>
          <cell r="C5141" t="str">
            <v>M</v>
          </cell>
          <cell r="D5141">
            <v>5.37</v>
          </cell>
        </row>
        <row r="5142">
          <cell r="A5142" t="str">
            <v>15.008.115-0</v>
          </cell>
          <cell r="B5142" t="str">
            <v>CABO C/ISOLAMENTO TERMOPLASTICO, BITOLA 50MM2, 450 / 750V</v>
          </cell>
          <cell r="C5142" t="str">
            <v>M</v>
          </cell>
          <cell r="D5142">
            <v>7.42</v>
          </cell>
        </row>
        <row r="5143">
          <cell r="A5143" t="str">
            <v>15.008.120-0</v>
          </cell>
          <cell r="B5143" t="str">
            <v>CABO C/ISOLAMENTO TERMOPLASTICO, BITOLA 70MM2, 450 / 750V</v>
          </cell>
          <cell r="C5143" t="str">
            <v>M</v>
          </cell>
          <cell r="D5143">
            <v>9.98</v>
          </cell>
        </row>
        <row r="5144">
          <cell r="A5144" t="str">
            <v>15.008.125-0</v>
          </cell>
          <cell r="B5144" t="str">
            <v>CABO C/ISOLAMENTO TERMOPLASTICO, BITOLA 95MM2, 450 / 750V</v>
          </cell>
          <cell r="C5144" t="str">
            <v>M</v>
          </cell>
          <cell r="D5144">
            <v>13.41</v>
          </cell>
        </row>
        <row r="5145">
          <cell r="A5145" t="str">
            <v>15.008.130-0</v>
          </cell>
          <cell r="B5145" t="str">
            <v>CABO C/ISOLAMENTO TERMOPLASTICO, BITOLA 120MM2, 450 / 750V</v>
          </cell>
          <cell r="C5145" t="str">
            <v>M</v>
          </cell>
          <cell r="D5145">
            <v>16.72</v>
          </cell>
        </row>
        <row r="5146">
          <cell r="A5146" t="str">
            <v>15.008.135-0</v>
          </cell>
          <cell r="B5146" t="str">
            <v>CABO C/ISOLAMENTO TERMOPLASTICO, BITOLA 150MM2, 450 / 750V</v>
          </cell>
          <cell r="C5146" t="str">
            <v>M</v>
          </cell>
          <cell r="D5146">
            <v>20.32</v>
          </cell>
        </row>
        <row r="5147">
          <cell r="A5147" t="str">
            <v>15.008.140-0</v>
          </cell>
          <cell r="B5147" t="str">
            <v>CABO C/ISOLAMENTO TERMOPLASTICO, BITOLA 185MM2, 450 / 750V</v>
          </cell>
          <cell r="C5147" t="str">
            <v>M</v>
          </cell>
          <cell r="D5147">
            <v>25.12</v>
          </cell>
        </row>
        <row r="5148">
          <cell r="A5148" t="str">
            <v>15.008.145-0</v>
          </cell>
          <cell r="B5148" t="str">
            <v>CABO C/ISOLAMENTO TERMOPLASTICO, BITOLA 240MM2, 450 / 750V</v>
          </cell>
          <cell r="C5148" t="str">
            <v>M</v>
          </cell>
          <cell r="D5148">
            <v>31.66</v>
          </cell>
        </row>
        <row r="5149">
          <cell r="A5149" t="str">
            <v>15.008.150-0</v>
          </cell>
          <cell r="B5149" t="str">
            <v>CABO C/ISOLAMENTO TERMOPLASTICO, BITOLA 300MM2, 450 / 750V</v>
          </cell>
          <cell r="C5149" t="str">
            <v>M</v>
          </cell>
          <cell r="D5149">
            <v>39.229999999999997</v>
          </cell>
        </row>
        <row r="5150">
          <cell r="A5150" t="str">
            <v>15.008.200-0</v>
          </cell>
          <cell r="B5150" t="str">
            <v>CABO C/ISOLAMENTO TERMOPLASTICO, BITOLA 1,5MM2, 600 / 1000V</v>
          </cell>
          <cell r="C5150" t="str">
            <v>M</v>
          </cell>
          <cell r="D5150">
            <v>0.82</v>
          </cell>
        </row>
        <row r="5151">
          <cell r="A5151" t="str">
            <v>15.008.205-0</v>
          </cell>
          <cell r="B5151" t="str">
            <v>CABO C/ISOLAMENTO TERMOPLASTICO, BITOLA 2,5MM2, 600 / 1000V</v>
          </cell>
          <cell r="C5151" t="str">
            <v>M</v>
          </cell>
          <cell r="D5151">
            <v>1.05</v>
          </cell>
        </row>
        <row r="5152">
          <cell r="A5152" t="str">
            <v>15.008.210-0</v>
          </cell>
          <cell r="B5152" t="str">
            <v>CABO C/ISOLAMENTO TERMOPLASTICO, BITOLA 4MM2, 600 / 1000V</v>
          </cell>
          <cell r="C5152" t="str">
            <v>M</v>
          </cell>
          <cell r="D5152">
            <v>1.41</v>
          </cell>
        </row>
        <row r="5153">
          <cell r="A5153" t="str">
            <v>15.008.215-0</v>
          </cell>
          <cell r="B5153" t="str">
            <v>CABO C/ISOLAMENTO TERMOPLASTICO, BITOLA 6MM2, 600 / 1000V</v>
          </cell>
          <cell r="C5153" t="str">
            <v>M</v>
          </cell>
          <cell r="D5153">
            <v>1.75</v>
          </cell>
        </row>
        <row r="5154">
          <cell r="A5154" t="str">
            <v>15.008.220-0</v>
          </cell>
          <cell r="B5154" t="str">
            <v>CABO C/ISOLAMENTO TERMOPLASTICO, BITOLA 10MM2, 600 / 1000V</v>
          </cell>
          <cell r="C5154" t="str">
            <v>M</v>
          </cell>
          <cell r="D5154">
            <v>2.27</v>
          </cell>
        </row>
        <row r="5155">
          <cell r="A5155" t="str">
            <v>15.008.225-0</v>
          </cell>
          <cell r="B5155" t="str">
            <v>CABO C/ISOLAMENTO TERMOPLASTICO, BITOLA 16MM2, 600 / 1000V</v>
          </cell>
          <cell r="C5155" t="str">
            <v>M</v>
          </cell>
          <cell r="D5155">
            <v>3</v>
          </cell>
        </row>
        <row r="5156">
          <cell r="A5156" t="str">
            <v>15.008.230-0</v>
          </cell>
          <cell r="B5156" t="str">
            <v>CABO C/ISOLAMENTO TERMOPLASTICO, BITOLA 25MM2, 600 / 1000V</v>
          </cell>
          <cell r="C5156" t="str">
            <v>M</v>
          </cell>
          <cell r="D5156">
            <v>4.1100000000000003</v>
          </cell>
        </row>
        <row r="5157">
          <cell r="A5157" t="str">
            <v>15.008.232-0</v>
          </cell>
          <cell r="B5157" t="str">
            <v>CABO C/ISOLAMENTO TERMOPLASTICO, BITOLA 35MM2, 600 / 1000V</v>
          </cell>
          <cell r="C5157" t="str">
            <v>M</v>
          </cell>
          <cell r="D5157">
            <v>5.69</v>
          </cell>
        </row>
        <row r="5158">
          <cell r="A5158" t="str">
            <v>15.008.235-0</v>
          </cell>
          <cell r="B5158" t="str">
            <v>CABO C/ISOLAMENTO TERMOPLASTICO, BITOLA 50MM2, 600 / 1000V</v>
          </cell>
          <cell r="C5158" t="str">
            <v>M</v>
          </cell>
          <cell r="D5158">
            <v>7.73</v>
          </cell>
        </row>
        <row r="5159">
          <cell r="A5159" t="str">
            <v>15.008.240-0</v>
          </cell>
          <cell r="B5159" t="str">
            <v>CABO C/ISOLAMENTO TERMOPLASTICO, BITOLA 70MM2, 600 / 1000V</v>
          </cell>
          <cell r="C5159" t="str">
            <v>M</v>
          </cell>
          <cell r="D5159">
            <v>10.59</v>
          </cell>
        </row>
        <row r="5160">
          <cell r="A5160" t="str">
            <v>15.008.245-0</v>
          </cell>
          <cell r="B5160" t="str">
            <v>CABO C/ISOLAMENTO TERMOPLASTICO, BITOLA 95MM2, 600 / 1000V</v>
          </cell>
          <cell r="C5160" t="str">
            <v>M</v>
          </cell>
          <cell r="D5160">
            <v>13.94</v>
          </cell>
        </row>
        <row r="5161">
          <cell r="A5161" t="str">
            <v>15.008.250-0</v>
          </cell>
          <cell r="B5161" t="str">
            <v>CABO C/ISOLAMENTO TERMOPLASTICO, BITOLA 120MM2, 600 / 1000V</v>
          </cell>
          <cell r="C5161" t="str">
            <v>M</v>
          </cell>
          <cell r="D5161">
            <v>18.149999999999999</v>
          </cell>
        </row>
        <row r="5162">
          <cell r="A5162" t="str">
            <v>15.008.255-0</v>
          </cell>
          <cell r="B5162" t="str">
            <v>CABO C/ISOLAMENTO TERMOPLASTICO, BITOLA 150MM2, 600 / 1000V</v>
          </cell>
          <cell r="C5162" t="str">
            <v>M</v>
          </cell>
          <cell r="D5162">
            <v>21.33</v>
          </cell>
        </row>
        <row r="5163">
          <cell r="A5163" t="str">
            <v>15.008.260-0</v>
          </cell>
          <cell r="B5163" t="str">
            <v>CABO C/ISOLAMENTO TERMOPLASTICO, BITOLA 185MM2, 600 / 1000V</v>
          </cell>
          <cell r="C5163" t="str">
            <v>M</v>
          </cell>
          <cell r="D5163">
            <v>26.03</v>
          </cell>
        </row>
        <row r="5164">
          <cell r="A5164" t="str">
            <v>15.008.265-0</v>
          </cell>
          <cell r="B5164" t="str">
            <v>CABO C/ISOLAMENTO TERMOPLASTICO, BITOLA 240MM2 600 / 1000V</v>
          </cell>
          <cell r="C5164" t="str">
            <v>M</v>
          </cell>
          <cell r="D5164">
            <v>33.18</v>
          </cell>
        </row>
        <row r="5165">
          <cell r="A5165" t="str">
            <v>15.008.270-0</v>
          </cell>
          <cell r="B5165" t="str">
            <v>CABO C/ISOLAMENTO TERMOPLASTICO, BITOLA 300MM2, 600 / 1000V</v>
          </cell>
          <cell r="C5165" t="str">
            <v>M</v>
          </cell>
          <cell r="D5165">
            <v>41.08</v>
          </cell>
        </row>
        <row r="5166">
          <cell r="A5166" t="str">
            <v>15.008.275-0</v>
          </cell>
          <cell r="B5166" t="str">
            <v>INSTALACAO E ASSENT. DE FIO ELETR. C/ISOLAMENTO TERMOPLASTICO, P/BL. DE APART. PADRAO CEHAB, TIPO B 50</v>
          </cell>
          <cell r="C5166" t="str">
            <v>UN</v>
          </cell>
          <cell r="D5166">
            <v>5511.17</v>
          </cell>
        </row>
        <row r="5167">
          <cell r="A5167" t="str">
            <v>15.008.280-0</v>
          </cell>
          <cell r="B5167" t="str">
            <v>INSTALACAO E ASSENT. DE FIO ELETR. C/ISOLAMENTO TERMOPLASTICO, P/BL. DE APART. PADRAO CEHAB, TIPO B 39</v>
          </cell>
          <cell r="C5167" t="str">
            <v>UN</v>
          </cell>
          <cell r="D5167">
            <v>5726.31</v>
          </cell>
        </row>
        <row r="5168">
          <cell r="A5168" t="str">
            <v>15.008.300-0</v>
          </cell>
          <cell r="B5168" t="str">
            <v>FIO PARALELO C/ISOLAMENTO TERMOPLASTICO, BITOLA 2 X 1,5MM2</v>
          </cell>
          <cell r="C5168" t="str">
            <v>M</v>
          </cell>
          <cell r="D5168">
            <v>0.94</v>
          </cell>
        </row>
        <row r="5169">
          <cell r="A5169" t="str">
            <v>15.008.301-0</v>
          </cell>
          <cell r="B5169" t="str">
            <v>FIO PARALELO C/ISOLAMENTO TERMOPLASTICO, BITOLA 2 X 2,5MM2</v>
          </cell>
          <cell r="C5169" t="str">
            <v>M</v>
          </cell>
          <cell r="D5169">
            <v>1.25</v>
          </cell>
        </row>
        <row r="5170">
          <cell r="A5170" t="str">
            <v>15.008.302-0</v>
          </cell>
          <cell r="B5170" t="str">
            <v>FIO PARALELO C/ISOLAMENTO TERMOPLASTICO, BITOLA 2 X 4MM2</v>
          </cell>
          <cell r="C5170" t="str">
            <v>M</v>
          </cell>
          <cell r="D5170">
            <v>1.88</v>
          </cell>
        </row>
        <row r="5171">
          <cell r="A5171" t="str">
            <v>15.008.391-0</v>
          </cell>
          <cell r="B5171" t="str">
            <v>CABO C/ISOLAMENTO TERMOPLASTICO P/TENSAO DE SERV. DE 8,7 / 15KV, NA BITOLA DE 25MM2</v>
          </cell>
          <cell r="C5171" t="str">
            <v>M</v>
          </cell>
          <cell r="D5171">
            <v>14.8</v>
          </cell>
        </row>
        <row r="5172">
          <cell r="A5172" t="str">
            <v>15.008.392-0</v>
          </cell>
          <cell r="B5172" t="str">
            <v>CABO C/ISOLAMENTO TERMOPLASTICO P/TENSAO DE SERV. DE 8,7 / 15KV, NA BITOLA DE 35MM2</v>
          </cell>
          <cell r="C5172" t="str">
            <v>M</v>
          </cell>
          <cell r="D5172">
            <v>17.559999999999999</v>
          </cell>
        </row>
        <row r="5173">
          <cell r="A5173" t="str">
            <v>15.008.393-0</v>
          </cell>
          <cell r="B5173" t="str">
            <v>CABO C/ISOLAMENTO TERMOPLASTICO P/TENSAO DE SERV. DE 8,7 / 15KV, NA BITOLA DE 50MM2</v>
          </cell>
          <cell r="C5173" t="str">
            <v>M</v>
          </cell>
          <cell r="D5173">
            <v>20.72</v>
          </cell>
        </row>
        <row r="5174">
          <cell r="A5174" t="str">
            <v>15.008.999-0</v>
          </cell>
          <cell r="B5174" t="str">
            <v>FAMILIA 15.008FIOS E CABOS C/SOLAMENTO TERMO PLASTICO.</v>
          </cell>
          <cell r="C5174">
            <v>0</v>
          </cell>
          <cell r="D5174">
            <v>1857</v>
          </cell>
        </row>
        <row r="5175">
          <cell r="A5175" t="str">
            <v>15.009.010-0</v>
          </cell>
          <cell r="B5175" t="str">
            <v>EXTENSAO DE REDE ELETR. AEREA, C/FIO DE 10MM2, NU, EM TER. PLANO</v>
          </cell>
          <cell r="C5175" t="str">
            <v>M</v>
          </cell>
          <cell r="D5175">
            <v>6.25</v>
          </cell>
        </row>
        <row r="5176">
          <cell r="A5176" t="str">
            <v>15.009.015-0</v>
          </cell>
          <cell r="B5176" t="str">
            <v>EXTENSAO DE REDE ELETR. AEREA, C/FIO DE 16MM2, NU, EM TER. PLANO</v>
          </cell>
          <cell r="C5176" t="str">
            <v>M</v>
          </cell>
          <cell r="D5176">
            <v>7.49</v>
          </cell>
        </row>
        <row r="5177">
          <cell r="A5177" t="str">
            <v>15.009.020-0</v>
          </cell>
          <cell r="B5177" t="str">
            <v>EXTENSAO DE REDE ELETR. AEREA, C/FIO DE 25MM2, NU, EM TER. PLANO</v>
          </cell>
          <cell r="C5177" t="str">
            <v>M</v>
          </cell>
          <cell r="D5177">
            <v>8.65</v>
          </cell>
        </row>
        <row r="5178">
          <cell r="A5178" t="str">
            <v>15.009.025-0</v>
          </cell>
          <cell r="B5178" t="str">
            <v>EXTENSAO DE REDE ELETR. AEREA, C/CABO DE 35MM2, NU, EM TER.PLANO</v>
          </cell>
          <cell r="C5178" t="str">
            <v>M</v>
          </cell>
          <cell r="D5178">
            <v>9.02</v>
          </cell>
        </row>
        <row r="5179">
          <cell r="A5179" t="str">
            <v>15.009.100-0</v>
          </cell>
          <cell r="B5179" t="str">
            <v>FIO DE COBRE NU, BITOLA 1MM2</v>
          </cell>
          <cell r="C5179" t="str">
            <v>M</v>
          </cell>
          <cell r="D5179">
            <v>0.17</v>
          </cell>
        </row>
        <row r="5180">
          <cell r="A5180" t="str">
            <v>15.009.105-0</v>
          </cell>
          <cell r="B5180" t="str">
            <v>FIO DE COBRE NU, BITOLA 1,5MM2</v>
          </cell>
          <cell r="C5180" t="str">
            <v>M</v>
          </cell>
          <cell r="D5180">
            <v>0.23</v>
          </cell>
        </row>
        <row r="5181">
          <cell r="A5181" t="str">
            <v>15.009.110-0</v>
          </cell>
          <cell r="B5181" t="str">
            <v>FIO DE COBRE NU, BITOLA 2,5MM2</v>
          </cell>
          <cell r="C5181" t="str">
            <v>M</v>
          </cell>
          <cell r="D5181">
            <v>0.33</v>
          </cell>
        </row>
        <row r="5182">
          <cell r="A5182" t="str">
            <v>15.009.115-0</v>
          </cell>
          <cell r="B5182" t="str">
            <v>FIO DE COBRE NU, BITOLA 4MM2</v>
          </cell>
          <cell r="C5182" t="str">
            <v>M</v>
          </cell>
          <cell r="D5182">
            <v>0.5</v>
          </cell>
        </row>
        <row r="5183">
          <cell r="A5183" t="str">
            <v>15.009.120-0</v>
          </cell>
          <cell r="B5183" t="str">
            <v>FIO DE COBRE NU, BITOLA 6MM2</v>
          </cell>
          <cell r="C5183" t="str">
            <v>M</v>
          </cell>
          <cell r="D5183">
            <v>0.76</v>
          </cell>
        </row>
        <row r="5184">
          <cell r="A5184" t="str">
            <v>15.009.125-0</v>
          </cell>
          <cell r="B5184" t="str">
            <v>FIO DE CPOBRE NU, BITOLA 10MM2</v>
          </cell>
          <cell r="C5184" t="str">
            <v>M</v>
          </cell>
          <cell r="D5184">
            <v>1.1599999999999999</v>
          </cell>
        </row>
        <row r="5185">
          <cell r="A5185" t="str">
            <v>15.009.130-0</v>
          </cell>
          <cell r="B5185" t="str">
            <v>FIO DE COBRE NU, BITOLA 16MM2</v>
          </cell>
          <cell r="C5185" t="str">
            <v>M</v>
          </cell>
          <cell r="D5185">
            <v>1.85</v>
          </cell>
        </row>
        <row r="5186">
          <cell r="A5186" t="str">
            <v>15.009.135-0</v>
          </cell>
          <cell r="B5186" t="str">
            <v>CABO DE COBRE NU, BITOLA 25MM2</v>
          </cell>
          <cell r="C5186" t="str">
            <v>M</v>
          </cell>
          <cell r="D5186">
            <v>3.39</v>
          </cell>
        </row>
        <row r="5187">
          <cell r="A5187" t="str">
            <v>15.009.140-0</v>
          </cell>
          <cell r="B5187" t="str">
            <v>CABO DE COBRE NU, BITOLA 35MM2</v>
          </cell>
          <cell r="C5187" t="str">
            <v>M</v>
          </cell>
          <cell r="D5187">
            <v>4.2</v>
          </cell>
        </row>
        <row r="5188">
          <cell r="A5188" t="str">
            <v>15.009.999-0</v>
          </cell>
          <cell r="B5188" t="str">
            <v>INDICE DA FAMILIA</v>
          </cell>
          <cell r="C5188">
            <v>0</v>
          </cell>
          <cell r="D5188">
            <v>2048</v>
          </cell>
        </row>
        <row r="5189">
          <cell r="A5189" t="str">
            <v>15.010.010-0</v>
          </cell>
          <cell r="B5189" t="str">
            <v>CABO TELEFONICO TIPO FI, BITOLA 0,6MM2</v>
          </cell>
          <cell r="C5189" t="str">
            <v>M</v>
          </cell>
          <cell r="D5189">
            <v>0.37</v>
          </cell>
        </row>
        <row r="5190">
          <cell r="A5190" t="str">
            <v>15.010.012-0</v>
          </cell>
          <cell r="B5190" t="str">
            <v>CABO TELEFONICO TIPO FE, BITOLA 1MM2</v>
          </cell>
          <cell r="C5190" t="str">
            <v>M</v>
          </cell>
          <cell r="D5190">
            <v>0.64</v>
          </cell>
        </row>
        <row r="5191">
          <cell r="A5191" t="str">
            <v>15.010.030-0</v>
          </cell>
          <cell r="B5191" t="str">
            <v>CABO TELEFONICO TIPO CTP APL-50 P/ 10 PARES</v>
          </cell>
          <cell r="C5191" t="str">
            <v>M</v>
          </cell>
          <cell r="D5191">
            <v>2.21</v>
          </cell>
        </row>
        <row r="5192">
          <cell r="A5192" t="str">
            <v>15.010.031-0</v>
          </cell>
          <cell r="B5192" t="str">
            <v>CABO TELEFONICO TIPO CTP APL-50 P/ 20 PARES</v>
          </cell>
          <cell r="C5192" t="str">
            <v>M</v>
          </cell>
          <cell r="D5192">
            <v>2.85</v>
          </cell>
        </row>
        <row r="5193">
          <cell r="A5193" t="str">
            <v>15.010.032-0</v>
          </cell>
          <cell r="B5193" t="str">
            <v>CABO TELEFONICO TIPO CTP APL-50 P/ 30 PARES</v>
          </cell>
          <cell r="C5193" t="str">
            <v>M</v>
          </cell>
          <cell r="D5193">
            <v>4</v>
          </cell>
        </row>
        <row r="5194">
          <cell r="A5194" t="str">
            <v>15.010.040-0</v>
          </cell>
          <cell r="B5194" t="str">
            <v>CABO TELEFONICO TIPO CI P/ 10 PARES</v>
          </cell>
          <cell r="C5194" t="str">
            <v>M</v>
          </cell>
          <cell r="D5194">
            <v>1.87</v>
          </cell>
        </row>
        <row r="5195">
          <cell r="A5195" t="str">
            <v>15.010.041-0</v>
          </cell>
          <cell r="B5195" t="str">
            <v>CABO TELEFONICO TIPO CI P/ 20 PARES</v>
          </cell>
          <cell r="C5195" t="str">
            <v>M</v>
          </cell>
          <cell r="D5195">
            <v>2.81</v>
          </cell>
        </row>
        <row r="5196">
          <cell r="A5196" t="str">
            <v>15.010.042-0</v>
          </cell>
          <cell r="B5196" t="str">
            <v>CABO TELEFONICO TIPO CI P/ 30 PARES</v>
          </cell>
          <cell r="C5196" t="str">
            <v>M</v>
          </cell>
          <cell r="D5196">
            <v>3.8</v>
          </cell>
        </row>
        <row r="5197">
          <cell r="A5197" t="str">
            <v>15.010.043-0</v>
          </cell>
          <cell r="B5197" t="str">
            <v>CABO TELEFONICO TIPO CI P/ 50 PARES</v>
          </cell>
          <cell r="C5197" t="str">
            <v>M</v>
          </cell>
          <cell r="D5197">
            <v>5.51</v>
          </cell>
        </row>
        <row r="5198">
          <cell r="A5198" t="str">
            <v>15.010.045-0</v>
          </cell>
          <cell r="B5198" t="str">
            <v>CABO TELEFONICO TIPO CI P/ 100 PARES</v>
          </cell>
          <cell r="C5198" t="str">
            <v>M</v>
          </cell>
          <cell r="D5198">
            <v>9.4600000000000009</v>
          </cell>
        </row>
        <row r="5199">
          <cell r="A5199" t="str">
            <v>15.010.046-0</v>
          </cell>
          <cell r="B5199" t="str">
            <v>CABO TELEFONICO TIPO CI P/ 200 PARES</v>
          </cell>
          <cell r="C5199" t="str">
            <v>M</v>
          </cell>
          <cell r="D5199">
            <v>18.170000000000002</v>
          </cell>
        </row>
        <row r="5200">
          <cell r="A5200" t="str">
            <v>15.010.050-0</v>
          </cell>
          <cell r="B5200" t="str">
            <v>CABO TELEFONICO TIPO CCI P/ 1 PAR</v>
          </cell>
          <cell r="C5200" t="str">
            <v>M</v>
          </cell>
          <cell r="D5200">
            <v>0.31</v>
          </cell>
        </row>
        <row r="5201">
          <cell r="A5201" t="str">
            <v>15.010.051-0</v>
          </cell>
          <cell r="B5201" t="str">
            <v>CABO TELEFONICO TIPO CCI P/ 2 PARES</v>
          </cell>
          <cell r="C5201" t="str">
            <v>M</v>
          </cell>
          <cell r="D5201">
            <v>0.4</v>
          </cell>
        </row>
        <row r="5202">
          <cell r="A5202" t="str">
            <v>15.010.052-0</v>
          </cell>
          <cell r="B5202" t="str">
            <v>CABO TELEFONICO TIPO CCI P/ 3 PARES</v>
          </cell>
          <cell r="C5202" t="str">
            <v>M</v>
          </cell>
          <cell r="D5202">
            <v>0.49</v>
          </cell>
        </row>
        <row r="5203">
          <cell r="A5203" t="str">
            <v>15.010.053-0</v>
          </cell>
          <cell r="B5203" t="str">
            <v>CABO TELEFONICO TIPO CCI P/ 4 PARES</v>
          </cell>
          <cell r="C5203" t="str">
            <v>M</v>
          </cell>
          <cell r="D5203">
            <v>0.68</v>
          </cell>
        </row>
        <row r="5204">
          <cell r="A5204" t="str">
            <v>15.010.054-0</v>
          </cell>
          <cell r="B5204" t="str">
            <v>CABO TELEFONICO TIPO CCI P/ 5 PARES</v>
          </cell>
          <cell r="C5204" t="str">
            <v>M</v>
          </cell>
          <cell r="D5204">
            <v>0.89</v>
          </cell>
        </row>
        <row r="5205">
          <cell r="A5205" t="str">
            <v>15.010.055-0</v>
          </cell>
          <cell r="B5205" t="str">
            <v>CABO TELEFONICO TIPO CCI P/ 6 PARES</v>
          </cell>
          <cell r="C5205" t="str">
            <v>M</v>
          </cell>
          <cell r="D5205">
            <v>1.21</v>
          </cell>
        </row>
        <row r="5206">
          <cell r="A5206" t="str">
            <v>15.010.999-0</v>
          </cell>
          <cell r="B5206" t="str">
            <v>FAMILIA 15.010CABOS TELEFONICOS.</v>
          </cell>
          <cell r="C5206">
            <v>0</v>
          </cell>
          <cell r="D5206">
            <v>1635</v>
          </cell>
        </row>
        <row r="5207">
          <cell r="A5207" t="str">
            <v>15.011.003-0</v>
          </cell>
          <cell r="B5207" t="str">
            <v>SUBESTACAO PADRAO CERJ, C/TRANSFORMADOR TRIFASICO DE 30KVA</v>
          </cell>
          <cell r="C5207" t="str">
            <v>UN</v>
          </cell>
          <cell r="D5207">
            <v>5665.39</v>
          </cell>
        </row>
        <row r="5208">
          <cell r="A5208" t="str">
            <v>15.011.004-0</v>
          </cell>
          <cell r="B5208" t="str">
            <v>SUBESTACAO PADRAO CERJ, C/TRANSFORMADOR TRIFASICO DE 45KVA</v>
          </cell>
          <cell r="C5208" t="str">
            <v>UN</v>
          </cell>
          <cell r="D5208">
            <v>6094.72</v>
          </cell>
        </row>
        <row r="5209">
          <cell r="A5209" t="str">
            <v>15.011.005-0</v>
          </cell>
          <cell r="B5209" t="str">
            <v>SUBESTACAO PADRAO CERJ, C/TRANSFORMADOR TRIFASICO DE 75KVA</v>
          </cell>
          <cell r="C5209" t="str">
            <v>UN</v>
          </cell>
          <cell r="D5209">
            <v>7384.72</v>
          </cell>
        </row>
        <row r="5210">
          <cell r="A5210" t="str">
            <v>15.011.006-0</v>
          </cell>
          <cell r="B5210" t="str">
            <v>SUBESTACAO PADRAO CERJ, C/TRANSFORMADOR TRIFASICO DE 112,5KVA</v>
          </cell>
          <cell r="C5210" t="str">
            <v>UN</v>
          </cell>
          <cell r="D5210">
            <v>8331.2999999999993</v>
          </cell>
        </row>
        <row r="5211">
          <cell r="A5211" t="str">
            <v>15.011.007-0</v>
          </cell>
          <cell r="B5211" t="str">
            <v>SUBESTACAO PADRAO CERJ, C/TRANSFORMADOR TRIFASICO DE 150KVA</v>
          </cell>
          <cell r="C5211" t="str">
            <v>UN</v>
          </cell>
          <cell r="D5211">
            <v>9304.3799999999992</v>
          </cell>
        </row>
        <row r="5212">
          <cell r="A5212" t="str">
            <v>15.011.008-0</v>
          </cell>
          <cell r="B5212" t="str">
            <v>SUBESTACAO DE 225KVA, 13,8KV-220/127V, PADRAO CERJ</v>
          </cell>
          <cell r="C5212" t="str">
            <v>UN</v>
          </cell>
          <cell r="D5212">
            <v>12815.68</v>
          </cell>
        </row>
        <row r="5213">
          <cell r="A5213" t="str">
            <v>15.011.010-0</v>
          </cell>
          <cell r="B5213" t="str">
            <v>ENTRADA DE SERV. PADRAO CERJ, P/MEDICAO TRIFASICA, 1 MEDIDORC/CARGA ATE 30KW</v>
          </cell>
          <cell r="C5213" t="str">
            <v>UN</v>
          </cell>
          <cell r="D5213">
            <v>1040.69</v>
          </cell>
        </row>
        <row r="5214">
          <cell r="A5214" t="str">
            <v>15.011.015-0</v>
          </cell>
          <cell r="B5214" t="str">
            <v>ENTRADA DE SERV. PADRAO CERJ, P/MEDICAO TRIFASICA, 1 MEDIDORC/CARGA DE 35 A 50KW</v>
          </cell>
          <cell r="C5214" t="str">
            <v>UN</v>
          </cell>
          <cell r="D5214">
            <v>1533.17</v>
          </cell>
        </row>
        <row r="5215">
          <cell r="A5215" t="str">
            <v>15.011.016-0</v>
          </cell>
          <cell r="B5215" t="str">
            <v>ENTRADA DE SERV. PADRAO CERJ, P/MEDICAO MONOFASICA, 1 MEDIDOR P/CARGA ATE 4KW, DISJ. 1 X 40A</v>
          </cell>
          <cell r="C5215" t="str">
            <v>UN</v>
          </cell>
          <cell r="D5215">
            <v>649.79</v>
          </cell>
        </row>
        <row r="5216">
          <cell r="A5216" t="str">
            <v>15.011.018-0</v>
          </cell>
          <cell r="B5216" t="str">
            <v>ENTRADA DE SERV. PADRAO CERJ, P/MEDICAO BIFASICA, 1 MEDIDORP/CARGA ENTRE 4 E 8KW, DISJ. 2 X 40A</v>
          </cell>
          <cell r="C5216" t="str">
            <v>UN</v>
          </cell>
          <cell r="D5216">
            <v>765.1</v>
          </cell>
        </row>
        <row r="5217">
          <cell r="A5217" t="str">
            <v>15.011.020-0</v>
          </cell>
          <cell r="B5217" t="str">
            <v>ENTRADA DE SERV. PADRAO LIGHT, P/MEDICAO MONOFASICA ATE 4,4KVA, LIGACAO AEREA, DISJ. 1 X 40A</v>
          </cell>
          <cell r="C5217" t="str">
            <v>UN</v>
          </cell>
          <cell r="D5217">
            <v>656.23</v>
          </cell>
        </row>
        <row r="5218">
          <cell r="A5218" t="str">
            <v>15.011.023-0</v>
          </cell>
          <cell r="B5218" t="str">
            <v>ENTRADA DE SERV. PADRAO LIGHT, P/MEDICAO BIFASICA ENTRE 4,4E 8KVA, LIGACAO AEREA, DISJ. 2 X 40A</v>
          </cell>
          <cell r="C5218" t="str">
            <v>UN</v>
          </cell>
          <cell r="D5218">
            <v>734.8</v>
          </cell>
        </row>
        <row r="5219">
          <cell r="A5219" t="str">
            <v>15.011.026-0</v>
          </cell>
          <cell r="B5219" t="str">
            <v>ENTRADA DE SERV. PADRAO LIGHT, P/MEDICAO TRIFASICA ATE 10KVA, LIGACAO AEREA, DISJ. 3 X 30A</v>
          </cell>
          <cell r="C5219" t="str">
            <v>UN</v>
          </cell>
          <cell r="D5219">
            <v>769.94</v>
          </cell>
        </row>
        <row r="5220">
          <cell r="A5220" t="str">
            <v>15.011.029-0</v>
          </cell>
          <cell r="B5220" t="str">
            <v>ENTRADA DE SERV. PADRAO LIGHT, P/MEDICAO TRIFASICA ATE 13,2KVA, LIGACAO AEREA, DISJ. 3 X 40A</v>
          </cell>
          <cell r="C5220" t="str">
            <v>UN</v>
          </cell>
          <cell r="D5220">
            <v>792.08</v>
          </cell>
        </row>
        <row r="5221">
          <cell r="A5221" t="str">
            <v>15.011.032-0</v>
          </cell>
          <cell r="B5221" t="str">
            <v>ENTRADA DE SERV. PADRAO LIGHT, P/MEDICAO TRIFASICA ENTRE 13,,2 E 23,2KVA, LIGACAO AEREA, DISJ. 3 X 70A</v>
          </cell>
          <cell r="C5221" t="str">
            <v>UN</v>
          </cell>
          <cell r="D5221">
            <v>828.94</v>
          </cell>
        </row>
        <row r="5222">
          <cell r="A5222" t="str">
            <v>15.011.035-0</v>
          </cell>
          <cell r="B5222" t="str">
            <v>ENTRADA DE SERV. PADRAO LIGHT, P/MEDICAO TRIFASICA ENTRE 23,,2 E 33KVA, LIGACAO AEREA, DISJ. 3 X 100A</v>
          </cell>
          <cell r="C5222" t="str">
            <v>UN</v>
          </cell>
          <cell r="D5222">
            <v>851.08</v>
          </cell>
        </row>
        <row r="5223">
          <cell r="A5223" t="str">
            <v>15.011.038-0</v>
          </cell>
          <cell r="B5223" t="str">
            <v>ENTRADA DE SERV. PADRAO LIGHT, P/MEDICAO TRIFASICA ENTRE 33E 41KVA, LIGACAO AEREA, DISJ. 3 X 125A</v>
          </cell>
          <cell r="C5223" t="str">
            <v>UN</v>
          </cell>
          <cell r="D5223">
            <v>1369.95</v>
          </cell>
        </row>
        <row r="5224">
          <cell r="A5224" t="str">
            <v>15.011.041-0</v>
          </cell>
          <cell r="B5224" t="str">
            <v>ENTRADA DE SERV. PADRAO LIGHT, P/MEDICAO TRIFASICA ENTRE 41E 49,4KVA, LIGACAO AEREA, DISJ. 3 X 150A</v>
          </cell>
          <cell r="C5224" t="str">
            <v>UN</v>
          </cell>
          <cell r="D5224">
            <v>1410.89</v>
          </cell>
        </row>
        <row r="5225">
          <cell r="A5225" t="str">
            <v>15.011.044-0</v>
          </cell>
          <cell r="B5225" t="str">
            <v>ENTRADA DE SERV. PADRAO LIGHT, P/MEDICAO TRIFASICA ENTRE 49,4 E 57,8KVA, LIGACAO AEREA, DISJ. 3 X 175A</v>
          </cell>
          <cell r="C5225" t="str">
            <v>UN</v>
          </cell>
          <cell r="D5225">
            <v>1607.31</v>
          </cell>
        </row>
        <row r="5226">
          <cell r="A5226" t="str">
            <v>15.011.047-0</v>
          </cell>
          <cell r="B5226" t="str">
            <v>ENTRADA DE SERV. PADRAO LIGHT, P/MEDICAO TRIFASICA ENTRE 57,8 E 66,1KVA, LIGACAO AEREA, DISJ. 3 X 200A</v>
          </cell>
          <cell r="C5226" t="str">
            <v>UN</v>
          </cell>
          <cell r="D5226">
            <v>1621.85</v>
          </cell>
        </row>
        <row r="5227">
          <cell r="A5227" t="str">
            <v>15.011.050-0</v>
          </cell>
          <cell r="B5227" t="str">
            <v>ENTRADA DE SERV. PADRAO LIGHT, P/MEDICAO TRIFASICA ENTRE 66,1 E 74,5KVA, LIGACAO AEREA, DISJ. 3 X 225A</v>
          </cell>
          <cell r="C5227" t="str">
            <v>UN</v>
          </cell>
          <cell r="D5227">
            <v>1650.78</v>
          </cell>
        </row>
        <row r="5228">
          <cell r="A5228" t="str">
            <v>15.011.053-0</v>
          </cell>
          <cell r="B5228" t="str">
            <v>ENTRADA DE SERV. PADRAO LIGHT, P/MEDICAO TRIFASICA ENTRE 74,5 E 82,5KVA, LIGACAO AEREA, DISJ. 3 X 250A</v>
          </cell>
          <cell r="C5228" t="str">
            <v>UN</v>
          </cell>
          <cell r="D5228">
            <v>2928.04</v>
          </cell>
        </row>
        <row r="5229">
          <cell r="A5229" t="str">
            <v>15.011.056-0</v>
          </cell>
          <cell r="B5229" t="str">
            <v>ENTRADA DE SERV. PADRAO LIGHT, P/MEDICAO TRIFASICA ENTRE 82,5 E 98,8KVA, LIGACAO AEREA, DISJ. 3 X 300A</v>
          </cell>
          <cell r="C5229" t="str">
            <v>UN</v>
          </cell>
          <cell r="D5229">
            <v>3101.6</v>
          </cell>
        </row>
        <row r="5230">
          <cell r="A5230" t="str">
            <v>15.011.059-0</v>
          </cell>
          <cell r="B5230" t="str">
            <v>ENTRADA DE SERV. PADRAO LIGHT, P/MEDICAO TRIFASICA ENTRE 98,8 E 115,5KVA, LIGACAO AEREA, DISJ. 3 X 350A</v>
          </cell>
          <cell r="C5230" t="str">
            <v>UN</v>
          </cell>
          <cell r="D5230">
            <v>3151.94</v>
          </cell>
        </row>
        <row r="5231">
          <cell r="A5231" t="str">
            <v>15.011.062-0</v>
          </cell>
          <cell r="B5231" t="str">
            <v>ENTRADA DE SERV. PADRAO LIGHT, P/MEDICAO TRIFASICA ENTRE 115,5 E 132,2KVA, LIGACAO AEREA, DISJ. 3 X 400A</v>
          </cell>
          <cell r="C5231" t="str">
            <v>UN</v>
          </cell>
          <cell r="D5231">
            <v>3145.07</v>
          </cell>
        </row>
        <row r="5232">
          <cell r="A5232" t="str">
            <v>15.011.070-0</v>
          </cell>
          <cell r="B5232" t="str">
            <v>SUBESTACAO PADRAO LIGHT, C/TRANSFORMADOR TRIFASICO DE 75KVA,13,8KV-220/127V</v>
          </cell>
          <cell r="C5232" t="str">
            <v>UN</v>
          </cell>
          <cell r="D5232">
            <v>5396.63</v>
          </cell>
        </row>
        <row r="5233">
          <cell r="A5233" t="str">
            <v>15.011.071-0</v>
          </cell>
          <cell r="B5233" t="str">
            <v>SUBESTACAO PADRAO LIGHT, C/TRANSFORMADOR TRIFASICO DE 112,5KVA, 13,8KV-220/127V</v>
          </cell>
          <cell r="C5233" t="str">
            <v>UN</v>
          </cell>
          <cell r="D5233">
            <v>6104.63</v>
          </cell>
        </row>
        <row r="5234">
          <cell r="A5234" t="str">
            <v>15.011.072-0</v>
          </cell>
          <cell r="B5234" t="str">
            <v>SUBESTACAO PADRAO LIGHT, C/TRANSFORMADOR TRIFASICO DE 150KVA, 13,8KV-220/127V</v>
          </cell>
          <cell r="C5234" t="str">
            <v>UN</v>
          </cell>
          <cell r="D5234">
            <v>6899.13</v>
          </cell>
        </row>
        <row r="5235">
          <cell r="A5235" t="str">
            <v>15.011.080-0</v>
          </cell>
          <cell r="B5235" t="str">
            <v>ENTRADA DE SERV. PADRAO LIGHT, P/MEDICAO MONOFASICA ATE 4,4KVA, LIGACAO SUBTER., DISJ. 1 X 40A</v>
          </cell>
          <cell r="C5235" t="str">
            <v>UN</v>
          </cell>
          <cell r="D5235">
            <v>415.91</v>
          </cell>
        </row>
        <row r="5236">
          <cell r="A5236" t="str">
            <v>15.011.083-0</v>
          </cell>
          <cell r="B5236" t="str">
            <v>ENTRADA DE SERV. PADRAO LIGHT, P/MEDICAO BIFASICA ENTRE 4,4E 8,8KVA, LIGACAO SUBTER., DISJ. 2 X 40A</v>
          </cell>
          <cell r="C5236" t="str">
            <v>UN</v>
          </cell>
          <cell r="D5236">
            <v>439.69</v>
          </cell>
        </row>
        <row r="5237">
          <cell r="A5237" t="str">
            <v>15.011.086-0</v>
          </cell>
          <cell r="B5237" t="str">
            <v>ENTRADA DE SERV. PADRAO LIGHT, P/MEDICAO TRIFASICA ATE 10KVA, LIGACAO SUBTER., DISJ. 3 X 30A</v>
          </cell>
          <cell r="C5237" t="str">
            <v>UN</v>
          </cell>
          <cell r="D5237">
            <v>497.06</v>
          </cell>
        </row>
        <row r="5238">
          <cell r="A5238" t="str">
            <v>15.011.089-0</v>
          </cell>
          <cell r="B5238" t="str">
            <v>ENTRADA DE SERV. PADRAO LIGHT, P/MEDICAO TRIFASICA ATE 13,2KVA, LIGACAO SUBTER., DISJ. 3 X 40A</v>
          </cell>
          <cell r="C5238" t="str">
            <v>UN</v>
          </cell>
          <cell r="D5238">
            <v>519.19000000000005</v>
          </cell>
        </row>
        <row r="5239">
          <cell r="A5239" t="str">
            <v>15.011.092-0</v>
          </cell>
          <cell r="B5239" t="str">
            <v>ENTRADA DE SERV. PADRAO LIGHT, P/MEDICAO TRIFASICA ENTRE 13,2 E 23,2KVA, LIGACAO SUBTER. DISJ. 3 X 70A</v>
          </cell>
          <cell r="C5239" t="str">
            <v>UN</v>
          </cell>
          <cell r="D5239">
            <v>567.79</v>
          </cell>
        </row>
        <row r="5240">
          <cell r="A5240" t="str">
            <v>15.011.095-0</v>
          </cell>
          <cell r="B5240" t="str">
            <v>ENTRADA DE SERV. PADRAO LIGHT, P/MEDICAO TRIFASICA ENTRE 23,2 E 33KVA, LIGACAO SUBTER., DISJ. 3 X 100A</v>
          </cell>
          <cell r="C5240" t="str">
            <v>UN</v>
          </cell>
          <cell r="D5240">
            <v>589.92999999999995</v>
          </cell>
        </row>
        <row r="5241">
          <cell r="A5241" t="str">
            <v>15.011.098-0</v>
          </cell>
          <cell r="B5241" t="str">
            <v>ENTRADA DE SERV. PADRAO LIGHT, P/MEDICAO TRIFASICA ENTRE 33E 41KVA, LIGACAO SUBTER., DISJ. 3 X 125A</v>
          </cell>
          <cell r="C5241" t="str">
            <v>UN</v>
          </cell>
          <cell r="D5241">
            <v>1004.02</v>
          </cell>
        </row>
        <row r="5242">
          <cell r="A5242" t="str">
            <v>15.011.101-0</v>
          </cell>
          <cell r="B5242" t="str">
            <v>ENTRADA DE SERV. PADRAO LIGHT, P/MEDICAO TRIFASICA ENTRE 41E 49,4KVA, LIGACAO SUBTER., DISJ. 3 X 150A</v>
          </cell>
          <cell r="C5242" t="str">
            <v>UN</v>
          </cell>
          <cell r="D5242">
            <v>1028.8499999999999</v>
          </cell>
        </row>
        <row r="5243">
          <cell r="A5243" t="str">
            <v>15.011.104-0</v>
          </cell>
          <cell r="B5243" t="str">
            <v>ENTRADA DE SERV. PADRAO LIGHT, P/MEDICAO TRIFASICA ENTRE 49,4 E 57,8KVA, LIGACAO SUBTER., DISJ. 3 X 175A</v>
          </cell>
          <cell r="C5243" t="str">
            <v>UN</v>
          </cell>
          <cell r="D5243">
            <v>1228.3399999999999</v>
          </cell>
        </row>
        <row r="5244">
          <cell r="A5244" t="str">
            <v>15.011.107-0</v>
          </cell>
          <cell r="B5244" t="str">
            <v>ENTRADA DE SERV. PADRAO LIGHT, P/MEDICAO TRIFASICA ENTRE 57,8 E 66,1KVA, LIGACAO SUBTER., DISJ. 3 X 200A</v>
          </cell>
          <cell r="C5244" t="str">
            <v>UN</v>
          </cell>
          <cell r="D5244">
            <v>1250.08</v>
          </cell>
        </row>
        <row r="5245">
          <cell r="A5245" t="str">
            <v>15.011.110-0</v>
          </cell>
          <cell r="B5245" t="str">
            <v>ENTRADA DE SERV. PADRAO LIGHT, P/MEDICAO TRIFASICA ENTRE 66,1 E 74,5KVA, LIGACAO SUBTER., DISJ. 3 X 225A</v>
          </cell>
          <cell r="C5245" t="str">
            <v>UN</v>
          </cell>
          <cell r="D5245">
            <v>1271.81</v>
          </cell>
        </row>
        <row r="5246">
          <cell r="A5246" t="str">
            <v>15.011.113-0</v>
          </cell>
          <cell r="B5246" t="str">
            <v>ENTRADA DE SERV. PADRAO LIGHT, P/MEDICAO TRIFASICA, ENTRE 74,5 E 82,5KVA, LIGACAO SUBTER., DISJ. 3 X 250A</v>
          </cell>
          <cell r="C5246" t="str">
            <v>UN</v>
          </cell>
          <cell r="D5246">
            <v>2549.08</v>
          </cell>
        </row>
        <row r="5247">
          <cell r="A5247" t="str">
            <v>15.011.116-0</v>
          </cell>
          <cell r="B5247" t="str">
            <v>ENTRADA DE SERV. PADRAO LIGHT, P/MEDICAO TRIFASICA, ENTRE 82,5 E 98,8KVA, LIGACAO SUBTER., DISJ. 3 X 300A</v>
          </cell>
          <cell r="C5247" t="str">
            <v>UN</v>
          </cell>
          <cell r="D5247">
            <v>2758.08</v>
          </cell>
        </row>
        <row r="5248">
          <cell r="A5248" t="str">
            <v>15.011.119-0</v>
          </cell>
          <cell r="B5248" t="str">
            <v>ENTRADA DE SERV. PADRAO LIGHT, P/MEDICAO TRIFASICA, ENTRE 98,8 E 115,5KVA, LIGACAO SUBTER., DISJ. 3 X 350A</v>
          </cell>
          <cell r="C5248" t="str">
            <v>UN</v>
          </cell>
          <cell r="D5248">
            <v>2779.81</v>
          </cell>
        </row>
        <row r="5249">
          <cell r="A5249" t="str">
            <v>15.011.122-0</v>
          </cell>
          <cell r="B5249" t="str">
            <v>ENTRADA DE SERV. PADRAO LIGHT, P/MEDICAO TRIFASICA ENTRE  115,5 E 132,2KVA, LIGACAO SUBTER., DISJ. 3 X 400A</v>
          </cell>
          <cell r="C5249" t="str">
            <v>UN</v>
          </cell>
          <cell r="D5249">
            <v>2801.55</v>
          </cell>
        </row>
        <row r="5250">
          <cell r="A5250" t="str">
            <v>15.011.999-0</v>
          </cell>
          <cell r="B5250" t="str">
            <v>FAMILIA 15.011ENTRADA DE SERVICO.</v>
          </cell>
          <cell r="C5250">
            <v>0</v>
          </cell>
          <cell r="D5250">
            <v>1837</v>
          </cell>
        </row>
        <row r="5251">
          <cell r="A5251" t="str">
            <v>15.012.060-0</v>
          </cell>
          <cell r="B5251" t="str">
            <v>OLEO ISOLANTE P/TRANSFORMADOR DE DISTRIB., TENSAO ATE 30KV</v>
          </cell>
          <cell r="C5251" t="str">
            <v>L</v>
          </cell>
          <cell r="D5251">
            <v>6.33</v>
          </cell>
        </row>
        <row r="5252">
          <cell r="A5252" t="str">
            <v>15.012.999-0</v>
          </cell>
          <cell r="B5252" t="str">
            <v>FAMILIA 15.012OLEO ISOLANTE P/TRANSFORMADOR.</v>
          </cell>
          <cell r="C5252">
            <v>0</v>
          </cell>
          <cell r="D5252">
            <v>2023</v>
          </cell>
        </row>
        <row r="5253">
          <cell r="A5253" t="str">
            <v>15.013.010-0</v>
          </cell>
          <cell r="B5253" t="str">
            <v>POSTE DE CONCR. SECAO CIRCULAR C/ 5,00M DE COMPR. E CARGA DE100KG</v>
          </cell>
          <cell r="C5253" t="str">
            <v>UN</v>
          </cell>
          <cell r="D5253">
            <v>141.51</v>
          </cell>
        </row>
        <row r="5254">
          <cell r="A5254" t="str">
            <v>15.013.011-0</v>
          </cell>
          <cell r="B5254" t="str">
            <v>POSTE DE CONCR. SECAO CIRCULAR C/ 5,00M DE COMPR. E CARGA DE200KG</v>
          </cell>
          <cell r="C5254" t="str">
            <v>UN</v>
          </cell>
          <cell r="D5254">
            <v>163.08000000000001</v>
          </cell>
        </row>
        <row r="5255">
          <cell r="A5255" t="str">
            <v>15.013.012-0</v>
          </cell>
          <cell r="B5255" t="str">
            <v>POSTE DE CONCR. SECAO CIRCULAR C/ 5,00M DE COMPR. E CARGA DE300KG</v>
          </cell>
          <cell r="C5255" t="str">
            <v>UN</v>
          </cell>
          <cell r="D5255">
            <v>195.61</v>
          </cell>
        </row>
        <row r="5256">
          <cell r="A5256" t="str">
            <v>15.013.013-0</v>
          </cell>
          <cell r="B5256" t="str">
            <v>POSTE DE CONCR. SECAO CIRCULAR C/ 5,00M DE COMPR. E CARGA DE400KG</v>
          </cell>
          <cell r="C5256" t="str">
            <v>UN</v>
          </cell>
          <cell r="D5256">
            <v>209.96</v>
          </cell>
        </row>
        <row r="5257">
          <cell r="A5257" t="str">
            <v>15.013.015-0</v>
          </cell>
          <cell r="B5257" t="str">
            <v>POSTE DE CONCR. SECAO CIRCULAR C/ 7,00M DE COMPR. E CARGA DE100KG</v>
          </cell>
          <cell r="C5257" t="str">
            <v>UN</v>
          </cell>
          <cell r="D5257">
            <v>190.51</v>
          </cell>
        </row>
        <row r="5258">
          <cell r="A5258" t="str">
            <v>15.013.016-0</v>
          </cell>
          <cell r="B5258" t="str">
            <v>POSTE DE CONCR. SECAO CIRCULAR C/ 7,00M DE COMPR. E CARGA DE200KG</v>
          </cell>
          <cell r="C5258" t="str">
            <v>UN</v>
          </cell>
          <cell r="D5258">
            <v>239.77</v>
          </cell>
        </row>
        <row r="5259">
          <cell r="A5259" t="str">
            <v>15.013.017-1</v>
          </cell>
          <cell r="B5259" t="str">
            <v>POSTE DE CONCR. SECAO CIRCULAR C/ 7,00M DE COMPR. E CARGA DE300KG</v>
          </cell>
          <cell r="C5259" t="str">
            <v>UN</v>
          </cell>
          <cell r="D5259">
            <v>280.67</v>
          </cell>
        </row>
        <row r="5260">
          <cell r="A5260" t="str">
            <v>15.013.018-0</v>
          </cell>
          <cell r="B5260" t="str">
            <v>POSTE DE CONCR. SECAO CIRCULAR C/ 7,00M DE COMPR. E CARGA DE400KG</v>
          </cell>
          <cell r="C5260" t="str">
            <v>UN</v>
          </cell>
          <cell r="D5260">
            <v>339.78</v>
          </cell>
        </row>
        <row r="5261">
          <cell r="A5261" t="str">
            <v>15.013.025-0</v>
          </cell>
          <cell r="B5261" t="str">
            <v>POSTE DE CONCR. SECAO CIRCULAR C/ 9,00M DE COMPR. E CARGA DE150KG</v>
          </cell>
          <cell r="C5261" t="str">
            <v>UN</v>
          </cell>
          <cell r="D5261">
            <v>304.18</v>
          </cell>
        </row>
        <row r="5262">
          <cell r="A5262" t="str">
            <v>15.013.026-0</v>
          </cell>
          <cell r="B5262" t="str">
            <v>POSTE DE CONCR. SECAO CIRCULAR C/ 9,00M DE COMPR. E CARGA DE200KG</v>
          </cell>
          <cell r="C5262" t="str">
            <v>UN</v>
          </cell>
          <cell r="D5262">
            <v>322.83999999999997</v>
          </cell>
        </row>
        <row r="5263">
          <cell r="A5263" t="str">
            <v>15.013.027-0</v>
          </cell>
          <cell r="B5263" t="str">
            <v>POSTE DE CONCR. SECAO CIRCULAR C/ 9,00M DE COMPR. E CARGA DE300KG</v>
          </cell>
          <cell r="C5263" t="str">
            <v>UN</v>
          </cell>
          <cell r="D5263">
            <v>389.64</v>
          </cell>
        </row>
        <row r="5264">
          <cell r="A5264" t="str">
            <v>15.013.028-0</v>
          </cell>
          <cell r="B5264" t="str">
            <v>POSTE DE CONCR. SECAO CIRCULAR C/ 9,00M DE CONPR. E CARGA DE400KG</v>
          </cell>
          <cell r="C5264" t="str">
            <v>UN</v>
          </cell>
          <cell r="D5264">
            <v>424.03</v>
          </cell>
        </row>
        <row r="5265">
          <cell r="A5265" t="str">
            <v>15.013.030-0</v>
          </cell>
          <cell r="B5265" t="str">
            <v>POSTE DE CONCR. SECAO CIRCULAR C/ 11,00M DE COMPR. E CARGA DE 200KG</v>
          </cell>
          <cell r="C5265" t="str">
            <v>UN</v>
          </cell>
          <cell r="D5265">
            <v>430.39</v>
          </cell>
        </row>
        <row r="5266">
          <cell r="A5266" t="str">
            <v>15.013.031-0</v>
          </cell>
          <cell r="B5266" t="str">
            <v>POSTE DE CONCR. SECAO CIRCULAR C/ 11,00M DE COMPR. E CARGA DE 300KG</v>
          </cell>
          <cell r="C5266" t="str">
            <v>UN</v>
          </cell>
          <cell r="D5266">
            <v>512.33000000000004</v>
          </cell>
        </row>
        <row r="5267">
          <cell r="A5267" t="str">
            <v>15.013.032-0</v>
          </cell>
          <cell r="B5267" t="str">
            <v>POSTE DE CONCR. SECAO CIRCULAR C/ 11,00M DE COMPR. E CARGA DE 400KG</v>
          </cell>
          <cell r="C5267" t="str">
            <v>UN</v>
          </cell>
          <cell r="D5267">
            <v>577.20000000000005</v>
          </cell>
        </row>
        <row r="5268">
          <cell r="A5268" t="str">
            <v>15.013.035-0</v>
          </cell>
          <cell r="B5268" t="str">
            <v>POSTE DE CONCR. SECAO CIRCULAR C/ 14,00M DE COMPR. E CARGA DE 400KG</v>
          </cell>
          <cell r="C5268" t="str">
            <v>UN</v>
          </cell>
          <cell r="D5268">
            <v>824.12</v>
          </cell>
        </row>
        <row r="5269">
          <cell r="A5269" t="str">
            <v>15.013.999-0</v>
          </cell>
          <cell r="B5269" t="str">
            <v>FAMILIA 15.013POSTES DE CONCRETO.</v>
          </cell>
          <cell r="C5269">
            <v>0</v>
          </cell>
          <cell r="D5269">
            <v>2336</v>
          </cell>
        </row>
        <row r="5270">
          <cell r="A5270" t="str">
            <v>15.015.020-0</v>
          </cell>
          <cell r="B5270" t="str">
            <v>INSTALACAO DE PONTO DE LUZ EQUIV. A 2 VARAS DE ELETR. DE PVCRIGIDO DE 3/4"</v>
          </cell>
          <cell r="C5270" t="str">
            <v>UN</v>
          </cell>
          <cell r="D5270">
            <v>60.5</v>
          </cell>
        </row>
        <row r="5271">
          <cell r="A5271" t="str">
            <v>15.015.025-0</v>
          </cell>
          <cell r="B5271" t="str">
            <v>INSTALACAO DE PONTO DE LUZ EQUIV. A 2 VARAS DE ELETR. DE PVCRIGIDO DE 1/2"</v>
          </cell>
          <cell r="C5271" t="str">
            <v>UN</v>
          </cell>
          <cell r="D5271">
            <v>53.14</v>
          </cell>
        </row>
        <row r="5272">
          <cell r="A5272" t="str">
            <v>15.015.035-0</v>
          </cell>
          <cell r="B5272" t="str">
            <v>INSTALACAO DE 1 CONJ. DE 2 PONTOS DE LUZ EQUIV. A 5 VARAS DEELETR. DE PVC RIGIDO DE 3/4"</v>
          </cell>
          <cell r="C5272" t="str">
            <v>UN</v>
          </cell>
          <cell r="D5272">
            <v>104.83</v>
          </cell>
        </row>
        <row r="5273">
          <cell r="A5273" t="str">
            <v>15.015.040-0</v>
          </cell>
          <cell r="B5273" t="str">
            <v>INSTALACAO DE 1 CONJ. DE 2 PONTOS DE LUZ EQUIV. A 5 VARAS DEELETR. DE PVC RIGIDO DE 1/2"</v>
          </cell>
          <cell r="C5273" t="str">
            <v>UN</v>
          </cell>
          <cell r="D5273">
            <v>92.19</v>
          </cell>
        </row>
        <row r="5274">
          <cell r="A5274" t="str">
            <v>15.015.050-0</v>
          </cell>
          <cell r="B5274" t="str">
            <v>INSTALACAO DE 1 CONJ. DE 3 PONTOS DE LUZ EQUIV. A 6 VARAS DEELETR. DE PVC RIGIDO DE 3/4"</v>
          </cell>
          <cell r="C5274" t="str">
            <v>UN</v>
          </cell>
          <cell r="D5274">
            <v>138.85</v>
          </cell>
        </row>
        <row r="5275">
          <cell r="A5275" t="str">
            <v>15.015.055-0</v>
          </cell>
          <cell r="B5275" t="str">
            <v>INSTALACAO DE 1 CONJ. DE 3 PONTOS DE LUZ EQUIV. A 6 VARAS DEELETR. DE PVC RIGIDO DE 1/2"</v>
          </cell>
          <cell r="C5275" t="str">
            <v>UN</v>
          </cell>
          <cell r="D5275">
            <v>122.66</v>
          </cell>
        </row>
        <row r="5276">
          <cell r="A5276" t="str">
            <v>15.015.065-0</v>
          </cell>
          <cell r="B5276" t="str">
            <v>INSTALACAO DE 1 CONJ. DE 4 PONTOS DE LUZ EQUIV. A 7 VARAS DEELETR. DE PVC RIGIDO DE 3/4"</v>
          </cell>
          <cell r="C5276" t="str">
            <v>UN</v>
          </cell>
          <cell r="D5276">
            <v>144.12</v>
          </cell>
        </row>
        <row r="5277">
          <cell r="A5277" t="str">
            <v>15.015.070-0</v>
          </cell>
          <cell r="B5277" t="str">
            <v>INSTALACAO DE 1 CONJ. DE 4 PONTOS DE LUZ EQUIV. A 7 VARAS DEELETR. DE PVC RIGIDO DE 1/2"</v>
          </cell>
          <cell r="C5277" t="str">
            <v>UN</v>
          </cell>
          <cell r="D5277">
            <v>131.13999999999999</v>
          </cell>
        </row>
        <row r="5278">
          <cell r="A5278" t="str">
            <v>15.015.080-0</v>
          </cell>
          <cell r="B5278" t="str">
            <v>INSTALACAO DE 1 CONJ. DE 5 PONTOS DE LUZ EQUIV. A 8 VARAS DEELETR. DE PVC RIGIDO DE 3/4"</v>
          </cell>
          <cell r="C5278" t="str">
            <v>UN</v>
          </cell>
          <cell r="D5278">
            <v>163.58000000000001</v>
          </cell>
        </row>
        <row r="5279">
          <cell r="A5279" t="str">
            <v>15.015.085-0</v>
          </cell>
          <cell r="B5279" t="str">
            <v>INSTALACAO DE 1 CONJ. DE 5 PONTOS DE LUZ EQUIV. A 8 VARAS DEELETR. DE PVC RIGIDO DE 1/2"</v>
          </cell>
          <cell r="C5279" t="str">
            <v>UN</v>
          </cell>
          <cell r="D5279">
            <v>149.72999999999999</v>
          </cell>
        </row>
        <row r="5280">
          <cell r="A5280" t="str">
            <v>15.015.095-0</v>
          </cell>
          <cell r="B5280" t="str">
            <v>INSTALACAO DE 1 CONJ. DE 6 PONTOS DE LUZ EQUIV. A 9 VARAS DEELETR. DE PVC RIGIDO DE 3/4"</v>
          </cell>
          <cell r="C5280" t="str">
            <v>UN</v>
          </cell>
          <cell r="D5280">
            <v>190.58</v>
          </cell>
        </row>
        <row r="5281">
          <cell r="A5281" t="str">
            <v>15.015.100-0</v>
          </cell>
          <cell r="B5281" t="str">
            <v>INSTALACAO DE 1 CONJ. DE 6 PONTOS DE LUZ EQUIV. A 9 VARAS DEELETR. DE PVC RIGIDO DE 1/2"</v>
          </cell>
          <cell r="C5281" t="str">
            <v>UN</v>
          </cell>
          <cell r="D5281">
            <v>172.12</v>
          </cell>
        </row>
        <row r="5282">
          <cell r="A5282" t="str">
            <v>15.015.110-0</v>
          </cell>
          <cell r="B5282" t="str">
            <v>INSTALACAO DE 1 CONJ. DE 8 PONTOS DE LUZ EQUIV. A 10 VARAS DE ELETR. DE PVC RIGIDO DE 3/4"</v>
          </cell>
          <cell r="C5282" t="str">
            <v>UN</v>
          </cell>
          <cell r="D5282">
            <v>221.89</v>
          </cell>
        </row>
        <row r="5283">
          <cell r="A5283" t="str">
            <v>15.015.112-0</v>
          </cell>
          <cell r="B5283" t="str">
            <v>INSTALACAO DE 1 CONJ. DE 2 PONTOS DE LUZ EQUIV. A 3 VARAS DEELETR. DE PVC RIGIDO DE 3/4"</v>
          </cell>
          <cell r="C5283" t="str">
            <v>UN</v>
          </cell>
          <cell r="D5283">
            <v>95.93</v>
          </cell>
        </row>
        <row r="5284">
          <cell r="A5284" t="str">
            <v>15.015.113-0</v>
          </cell>
          <cell r="B5284" t="str">
            <v>INSTALACAO DE 1 CONJ. DE 2 PONTOS DE LUZ EQUIV. A 3 VARAS DEELETR. DE PVC RIGIDO DE 1/2"</v>
          </cell>
          <cell r="C5284" t="str">
            <v>UN</v>
          </cell>
          <cell r="D5284">
            <v>93.08</v>
          </cell>
        </row>
        <row r="5285">
          <cell r="A5285" t="str">
            <v>15.015.115-0</v>
          </cell>
          <cell r="B5285" t="str">
            <v>INSTALACAO DE 1 CONJ. DE 3 PONTOS DE LUZ EQUIV. A 5 VARAS DEELETR. DE PVC RIGIDO DE 3/4"</v>
          </cell>
          <cell r="C5285" t="str">
            <v>UN</v>
          </cell>
          <cell r="D5285">
            <v>115.84</v>
          </cell>
        </row>
        <row r="5286">
          <cell r="A5286" t="str">
            <v>15.015.116-0</v>
          </cell>
          <cell r="B5286" t="str">
            <v>INSTALACAO DE 1 CONJ. DE 3 PONTOS DE LUZ EQUIV. A 5 VARAS DEELETR. DE PVC RIGIDO DE 1/2"</v>
          </cell>
          <cell r="C5286" t="str">
            <v>UN</v>
          </cell>
          <cell r="D5286">
            <v>111.14</v>
          </cell>
        </row>
        <row r="5287">
          <cell r="A5287" t="str">
            <v>15.015.120-0</v>
          </cell>
          <cell r="B5287" t="str">
            <v>INSTALACAO DE 1 CONJ. DE 4 PONTOS DE LUZ EQUIV. A 6 VARAS DEELETR. DE PVC RIGIDO DE 3/4"</v>
          </cell>
          <cell r="C5287" t="str">
            <v>UN</v>
          </cell>
          <cell r="D5287">
            <v>109.35</v>
          </cell>
        </row>
        <row r="5288">
          <cell r="A5288" t="str">
            <v>15.015.125-0</v>
          </cell>
          <cell r="B5288" t="str">
            <v>INSTALACAO DE 1 CONJ. DE 4 PONTOS DE LUZ EQUIV. A 6 VARAS DEELETR. DE PVC RIGIDO DE 1/2"</v>
          </cell>
          <cell r="C5288" t="str">
            <v>UN</v>
          </cell>
          <cell r="D5288">
            <v>95.45</v>
          </cell>
        </row>
        <row r="5289">
          <cell r="A5289" t="str">
            <v>15.015.135-0</v>
          </cell>
          <cell r="B5289" t="str">
            <v>INSTALACAO DE 1 CONJ. DE 5 PONTOS DE LUZ EQUIV. A 7 VARAS DEELETR. DE PVC RIGIDO DE 3/4"</v>
          </cell>
          <cell r="C5289" t="str">
            <v>UN</v>
          </cell>
          <cell r="D5289">
            <v>125.7</v>
          </cell>
        </row>
        <row r="5290">
          <cell r="A5290" t="str">
            <v>15.015.140-0</v>
          </cell>
          <cell r="B5290" t="str">
            <v>INSTALACAO DE 1 CONJ. DE 5 PONTOS DE LUZ EQUIV. A 7 VARAS DEELETR. DE PVC RIGIDO DE 1/2"</v>
          </cell>
          <cell r="C5290" t="str">
            <v>UN</v>
          </cell>
          <cell r="D5290">
            <v>111.41</v>
          </cell>
        </row>
        <row r="5291">
          <cell r="A5291" t="str">
            <v>15.015.150-0</v>
          </cell>
          <cell r="B5291" t="str">
            <v>INSTALACAO DE 1 CONJ. DE 6 PONTOS DE LUZ EQUIV. A 8 VARAS DEELETR. DE PVC RIGIDO DE 3/4"</v>
          </cell>
          <cell r="C5291" t="str">
            <v>UN</v>
          </cell>
          <cell r="D5291">
            <v>147.63</v>
          </cell>
        </row>
        <row r="5292">
          <cell r="A5292" t="str">
            <v>15.015.155-0</v>
          </cell>
          <cell r="B5292" t="str">
            <v>INSTALACAO DE 1 CONJ. DE 6 PONTOS DE LUZ EQUIV. A 8 VARAS DEELETR. DE PVC RIGIDO DE 1/2"</v>
          </cell>
          <cell r="C5292" t="str">
            <v>UN</v>
          </cell>
          <cell r="D5292">
            <v>129.19</v>
          </cell>
        </row>
        <row r="5293">
          <cell r="A5293" t="str">
            <v>15.015.165-0</v>
          </cell>
          <cell r="B5293" t="str">
            <v>INSTALACAO DE 1 CONJ. DE 8 PONTOS DE LUZ EQUIV. A 9 VARAS DEELETR. DE PVC RIGIDO DE 3/4"</v>
          </cell>
          <cell r="C5293" t="str">
            <v>UN</v>
          </cell>
          <cell r="D5293">
            <v>165.65</v>
          </cell>
        </row>
        <row r="5294">
          <cell r="A5294" t="str">
            <v>15.015.167-0</v>
          </cell>
          <cell r="B5294" t="str">
            <v>INSTALACAO DE PONTO DE LUZ APARENTE SOBRE MADEIRAM.</v>
          </cell>
          <cell r="C5294" t="str">
            <v>UN</v>
          </cell>
          <cell r="D5294">
            <v>37.19</v>
          </cell>
        </row>
        <row r="5295">
          <cell r="A5295" t="str">
            <v>15.015.168-0</v>
          </cell>
          <cell r="B5295" t="str">
            <v>INSTALACAO DE INTERRUPTOR DE SOBREPOR DE 1 SECAO</v>
          </cell>
          <cell r="C5295" t="str">
            <v>UN</v>
          </cell>
          <cell r="D5295">
            <v>35.1</v>
          </cell>
        </row>
        <row r="5296">
          <cell r="A5296" t="str">
            <v>15.015.171-0</v>
          </cell>
          <cell r="B5296" t="str">
            <v>INSTALACAO DE PONTO DE FORCA ATE 2CV, EQUIV. A 2 VARAS DE ELETR. DE PVC RIGIDO DE 1/2"</v>
          </cell>
          <cell r="C5296" t="str">
            <v>UN</v>
          </cell>
          <cell r="D5296">
            <v>108.04</v>
          </cell>
        </row>
        <row r="5297">
          <cell r="A5297" t="str">
            <v>15.015.173-0</v>
          </cell>
          <cell r="B5297" t="str">
            <v>INSTALACAO DE PONTO DE FORCA ATE 4CV, EQUIV. A 2 VARAS DE ELETR. DE PVC RIGIDO DE 3/4"</v>
          </cell>
          <cell r="C5297" t="str">
            <v>UN</v>
          </cell>
          <cell r="D5297">
            <v>123.57</v>
          </cell>
        </row>
        <row r="5298">
          <cell r="A5298" t="str">
            <v>15.015.175-0</v>
          </cell>
          <cell r="B5298" t="str">
            <v>INSTALACAO DE PONTO DE FORCA P/ 5CV, EQUIV. A 2 VARAS DE ELETR. DE PVC RIGIDO DE 3/4"</v>
          </cell>
          <cell r="C5298" t="str">
            <v>UN</v>
          </cell>
          <cell r="D5298">
            <v>145.31</v>
          </cell>
        </row>
        <row r="5299">
          <cell r="A5299" t="str">
            <v>15.015.177-0</v>
          </cell>
          <cell r="B5299" t="str">
            <v>INSTALACAO DE PONTO DE FORCA P/ 10CV, EQUIV. A 2 VARAS DE ELETR. DE PVC RIGIDO DE 1"</v>
          </cell>
          <cell r="C5299" t="str">
            <v>UN</v>
          </cell>
          <cell r="D5299">
            <v>185.29</v>
          </cell>
        </row>
        <row r="5300">
          <cell r="A5300" t="str">
            <v>15.015.179-0</v>
          </cell>
          <cell r="B5300" t="str">
            <v>INSTALACAO DE PONTO DE FORCA P/ 15CV, EQUIV. A 2 VARAS DE ELETR. DE PVC RIGIDO DE 1.1/2"</v>
          </cell>
          <cell r="C5300" t="str">
            <v>UN</v>
          </cell>
          <cell r="D5300">
            <v>222.22</v>
          </cell>
        </row>
        <row r="5301">
          <cell r="A5301" t="str">
            <v>15.015.191-0</v>
          </cell>
          <cell r="B5301" t="str">
            <v>INSTALACAO DE PONTO DE TOMADA EQUIV. A 2 VARAS DE ELETR. DEPVC RIGIDO DE 3/4"</v>
          </cell>
          <cell r="C5301" t="str">
            <v>UN</v>
          </cell>
          <cell r="D5301">
            <v>54.19</v>
          </cell>
        </row>
        <row r="5302">
          <cell r="A5302" t="str">
            <v>15.015.192-0</v>
          </cell>
          <cell r="B5302" t="str">
            <v>INSTALACAO DE PONTO DE TOMADA EQUIV. A 2 VARAS DE ELETR. DEPVC RIGIDO DE 1/2"</v>
          </cell>
          <cell r="C5302" t="str">
            <v>UN</v>
          </cell>
          <cell r="D5302">
            <v>46.9</v>
          </cell>
        </row>
        <row r="5303">
          <cell r="A5303" t="str">
            <v>15.015.194-0</v>
          </cell>
          <cell r="B5303" t="str">
            <v>INSTALACAO DE 1 CONJ. DE 2 TOMADAS, EQUIV. A 3 VARAS DE ELETR. DE PVC RIGIDO DE 3/4"</v>
          </cell>
          <cell r="C5303" t="str">
            <v>UN</v>
          </cell>
          <cell r="D5303">
            <v>70.45</v>
          </cell>
        </row>
        <row r="5304">
          <cell r="A5304" t="str">
            <v>15.015.195-0</v>
          </cell>
          <cell r="B5304" t="str">
            <v>INSTALACAO DE 1 CONJ. DE 2 TOMADAS, EQUIV. A 3 VARAS DE ELETR. DE PVC RIGIDO DE 1/2"</v>
          </cell>
          <cell r="C5304" t="str">
            <v>UN</v>
          </cell>
          <cell r="D5304">
            <v>63.8</v>
          </cell>
        </row>
        <row r="5305">
          <cell r="A5305" t="str">
            <v>15.015.197-0</v>
          </cell>
          <cell r="B5305" t="str">
            <v>INSTALACAO DE 1 CONJ. DE 3 TOMADAS, EQUIV. A 4 VARAS DE ELETR. DE PVC RIGIDO DE 3/4"</v>
          </cell>
          <cell r="C5305" t="str">
            <v>UN</v>
          </cell>
          <cell r="D5305">
            <v>89.93</v>
          </cell>
        </row>
        <row r="5306">
          <cell r="A5306" t="str">
            <v>15.015.198-0</v>
          </cell>
          <cell r="B5306" t="str">
            <v>INSTALACAO DE 1 CONJ. DE 3 TOMADAS, EQUIV. A 4 VARAS DE ELETR. DE PVC RIGIDO DE 1/2"</v>
          </cell>
          <cell r="C5306" t="str">
            <v>UN</v>
          </cell>
          <cell r="D5306">
            <v>80.709999999999994</v>
          </cell>
        </row>
        <row r="5307">
          <cell r="A5307" t="str">
            <v>15.015.200-0</v>
          </cell>
          <cell r="B5307" t="str">
            <v>INSTALACAO DE 1 CONJ. DE 4 TOMADAS, EQUIV. A 5 VARAS DE ELETR. DE PVC RIGIDO DE 3/4"</v>
          </cell>
          <cell r="C5307" t="str">
            <v>UN</v>
          </cell>
          <cell r="D5307">
            <v>107.41</v>
          </cell>
        </row>
        <row r="5308">
          <cell r="A5308" t="str">
            <v>15.015.201-0</v>
          </cell>
          <cell r="B5308" t="str">
            <v>INSTALACAO DE 1 CONJ. DE 4 TOMADAS, EQUIV. A 5 VARAS DE ELETR. DE PVC RIGIDO DE 1/2"</v>
          </cell>
          <cell r="C5308" t="str">
            <v>UN</v>
          </cell>
          <cell r="D5308">
            <v>97.26</v>
          </cell>
        </row>
        <row r="5309">
          <cell r="A5309" t="str">
            <v>15.015.203-0</v>
          </cell>
          <cell r="B5309" t="str">
            <v>INSTALACAO DE PONTO DE TELEFONE, COMPREEND. 5 VARAS DE ELETR. DE 3/4", CONEXOES E CX.</v>
          </cell>
          <cell r="C5309" t="str">
            <v>UN</v>
          </cell>
          <cell r="D5309">
            <v>104.34</v>
          </cell>
        </row>
        <row r="5310">
          <cell r="A5310" t="str">
            <v>15.015.205-0</v>
          </cell>
          <cell r="B5310" t="str">
            <v>INSTALACAO DE PONTO DE CAMPAINHA, COMPREEND. 2 VARAS DE ELETR. DE 1/2", 18,00M DE FIO 0,75MM2, BOTAO E CIGARRA</v>
          </cell>
          <cell r="C5310" t="str">
            <v>UN</v>
          </cell>
          <cell r="D5310">
            <v>57.84</v>
          </cell>
        </row>
        <row r="5311">
          <cell r="A5311" t="str">
            <v>15.015.207-0</v>
          </cell>
          <cell r="B5311" t="str">
            <v>INSTALACAO DE PONTO DE CAMPAINHA DE ALTA POTENCIA, C/ELETR.DE 3/4", FIO 1,5MM2, BOTOEIRA E CAMPAINHA</v>
          </cell>
          <cell r="C5311" t="str">
            <v>UN</v>
          </cell>
          <cell r="D5311">
            <v>230.92</v>
          </cell>
        </row>
        <row r="5312">
          <cell r="A5312" t="str">
            <v>15.015.209-0</v>
          </cell>
          <cell r="B5312" t="str">
            <v>INSTALACAO E ASSENT. DE ELETR., CONEXOES, CX., FIOS E CABOSP/INSTAL. TELEFONICA SUBTER. PADRAO CEHAB, TIPO B 39</v>
          </cell>
          <cell r="C5312" t="str">
            <v>UN</v>
          </cell>
          <cell r="D5312">
            <v>5139.5600000000004</v>
          </cell>
        </row>
        <row r="5313">
          <cell r="A5313" t="str">
            <v>15.015.211-0</v>
          </cell>
          <cell r="B5313" t="str">
            <v>INSTALACAO E ASSENT. DE ELETR., CONEXOES, CX., FIOS E CABOSP/INSTAL. TELEFONICA SUBTER. PADRAO CEHAB, TIPO B 50</v>
          </cell>
          <cell r="C5313" t="str">
            <v>UN</v>
          </cell>
          <cell r="D5313">
            <v>5684.18</v>
          </cell>
        </row>
        <row r="5314">
          <cell r="A5314" t="str">
            <v>15.015.999-0</v>
          </cell>
          <cell r="B5314" t="str">
            <v>INDICE DA FAMILIA</v>
          </cell>
          <cell r="C5314">
            <v>0</v>
          </cell>
          <cell r="D5314">
            <v>1959</v>
          </cell>
        </row>
        <row r="5315">
          <cell r="A5315" t="str">
            <v>15.016.010-0</v>
          </cell>
          <cell r="B5315" t="str">
            <v>INSTALACAO DE PONTO DE LUZ EQUIV. A 2 VARAS DE ELETR. RIGIDO, DE Fº GALV. LEVE, DE 3/4"</v>
          </cell>
          <cell r="C5315" t="str">
            <v>UN</v>
          </cell>
          <cell r="D5315">
            <v>80.150000000000006</v>
          </cell>
        </row>
        <row r="5316">
          <cell r="A5316" t="str">
            <v>15.016.015-0</v>
          </cell>
          <cell r="B5316" t="str">
            <v>INSTALACAO DE PONTO DE LUZ EQUIV. A 2 VARAS DE ELETR. RIGIDO, DE Fº GALV. LEVE, DE 1/2"</v>
          </cell>
          <cell r="C5316" t="str">
            <v>UN</v>
          </cell>
          <cell r="D5316">
            <v>73.72</v>
          </cell>
        </row>
        <row r="5317">
          <cell r="A5317" t="str">
            <v>15.016.030-0</v>
          </cell>
          <cell r="B5317" t="str">
            <v>INSTALACAO DE 1 CONJ. DE 2 PONTOS DE LUZ EQUIV. A 5 VARAS DEELETR. RIGIDO, DE Fº GALV. LEVE, DE 3/4"</v>
          </cell>
          <cell r="C5317" t="str">
            <v>UN</v>
          </cell>
          <cell r="D5317">
            <v>147.22</v>
          </cell>
        </row>
        <row r="5318">
          <cell r="A5318" t="str">
            <v>15.016.045-0</v>
          </cell>
          <cell r="B5318" t="str">
            <v>INSTALACAO DE 1 CONJ. DE 3 PONTOS DE LUZ EQUIV. A 6 VARAS DE ELETR. RIGIDO, DE Fº GALV. LEVE, DE 3/4"</v>
          </cell>
          <cell r="C5318" t="str">
            <v>UN</v>
          </cell>
          <cell r="D5318">
            <v>185.64</v>
          </cell>
        </row>
        <row r="5319">
          <cell r="A5319" t="str">
            <v>15.016.060-0</v>
          </cell>
          <cell r="B5319" t="str">
            <v>INSTALACAO DE 1 CONJ. DE 4 PONTOS DE LUZ EQUIV. A 7 VARAS DE ELETR. RIGIDO, DE Fº GALV. LEVE, DE 3/4"</v>
          </cell>
          <cell r="C5319" t="str">
            <v>UN</v>
          </cell>
          <cell r="D5319">
            <v>200.32</v>
          </cell>
        </row>
        <row r="5320">
          <cell r="A5320" t="str">
            <v>15.016.075-0</v>
          </cell>
          <cell r="B5320" t="str">
            <v>INSTALACAO DE 1 CONJ. DE 5 PONTOS DE LUZ EQUIV. A 8 VARAS DE ELETR. RIGIDO, DE Fº GALV. LEVE, DE 3/4"</v>
          </cell>
          <cell r="C5320" t="str">
            <v>UN</v>
          </cell>
          <cell r="D5320">
            <v>235.17</v>
          </cell>
        </row>
        <row r="5321">
          <cell r="A5321" t="str">
            <v>15.016.090-0</v>
          </cell>
          <cell r="B5321" t="str">
            <v>INSTALACAO DE 1 CONJ. DE 6 PONTOS DE LUZ EQUIV. A 9 VARAS DE ELETR. RIGIDO, DE Fº GALV. LEVE, DE 3/4"</v>
          </cell>
          <cell r="C5321" t="str">
            <v>UN</v>
          </cell>
          <cell r="D5321">
            <v>266.01</v>
          </cell>
        </row>
        <row r="5322">
          <cell r="A5322" t="str">
            <v>15.016.105-0</v>
          </cell>
          <cell r="B5322" t="str">
            <v>INSTALACAO DE 1 CONJ. DE 8 PONTOS DE LUZ EQUIV. A 10 VARAS DE ELETR. RIGIDO, DE Fº GALV. LEVE, DE 3/4"</v>
          </cell>
          <cell r="C5322" t="str">
            <v>UN</v>
          </cell>
          <cell r="D5322">
            <v>305.29000000000002</v>
          </cell>
        </row>
        <row r="5323">
          <cell r="A5323" t="str">
            <v>15.016.111-0</v>
          </cell>
          <cell r="B5323" t="str">
            <v>INSTALACAO DE 1 CONJ. DE 2 PONTOS DE LUZ EQUIV. A 3 VARAS DE ELETR. RIGIDO, DE Fº GALV. LEVE, DE 3/4"</v>
          </cell>
          <cell r="C5323" t="str">
            <v>UN</v>
          </cell>
          <cell r="D5323">
            <v>108.33</v>
          </cell>
        </row>
        <row r="5324">
          <cell r="A5324" t="str">
            <v>15.016.114-0</v>
          </cell>
          <cell r="B5324" t="str">
            <v>INSTALACAO DE 1 CONJ. DE 3 PONTOS DE LUZ EQUIV. A 5 VARAS DE ELETR. RIGIDO, DE Fº GALV. LEVE, DE 3/4"</v>
          </cell>
          <cell r="C5324" t="str">
            <v>UN</v>
          </cell>
          <cell r="D5324">
            <v>136.41999999999999</v>
          </cell>
        </row>
        <row r="5325">
          <cell r="A5325" t="str">
            <v>15.016.119-0</v>
          </cell>
          <cell r="B5325" t="str">
            <v>INSTALACAO DE 1 CONJ. DE 4 PONTOS DE LUZ EQUIV. A 6 VARAS DE ELETR. RIGIDO, DE Fº GALV. LEVE, DE 3/4"</v>
          </cell>
          <cell r="C5325" t="str">
            <v>UN</v>
          </cell>
          <cell r="D5325">
            <v>157.83000000000001</v>
          </cell>
        </row>
        <row r="5326">
          <cell r="A5326" t="str">
            <v>15.016.130-0</v>
          </cell>
          <cell r="B5326" t="str">
            <v>INSTALACAO DE 1 CONJ. DE 5 PONTOS DE LUZ EQUIV. A 7 VARAS DE ELETR. RIGIDO, DE Fº GALV. LEVE, DE 3/4"</v>
          </cell>
          <cell r="C5326" t="str">
            <v>UN</v>
          </cell>
          <cell r="D5326">
            <v>184.46</v>
          </cell>
        </row>
        <row r="5327">
          <cell r="A5327" t="str">
            <v>15.016.145-0</v>
          </cell>
          <cell r="B5327" t="str">
            <v>INSTALACAO DE 1 CONJ. DE 6 PONTOS DE LUZ EQUIV. A 8 VARAS DE ELETR. RIGIDO, DE Fº GALV. LEVE, DE 3/4"</v>
          </cell>
          <cell r="C5327" t="str">
            <v>UN</v>
          </cell>
          <cell r="D5327">
            <v>306.79000000000002</v>
          </cell>
        </row>
        <row r="5328">
          <cell r="A5328" t="str">
            <v>15.016.160-0</v>
          </cell>
          <cell r="B5328" t="str">
            <v>INSTALACAO DE 1 CONJ. DE 8 PONTOS DE LUZ EQUIV. A 9 VARAS DE ELETR. RIGIDO, DE Fº GALV. LEVE, DE 3/4"</v>
          </cell>
          <cell r="C5328" t="str">
            <v>UN</v>
          </cell>
          <cell r="D5328">
            <v>349.26</v>
          </cell>
        </row>
        <row r="5329">
          <cell r="A5329" t="str">
            <v>15.016.170-0</v>
          </cell>
          <cell r="B5329" t="str">
            <v>INSTALACAO DE PONTO DE FORCA ATE 2CV EQUIV. A 2 VARAS DE ELETR. RIGIDO, DE Fº GALV. LEVE, DE 1/2"</v>
          </cell>
          <cell r="C5329" t="str">
            <v>UN</v>
          </cell>
          <cell r="D5329">
            <v>126.25</v>
          </cell>
        </row>
        <row r="5330">
          <cell r="A5330" t="str">
            <v>15.016.172-0</v>
          </cell>
          <cell r="B5330" t="str">
            <v>INSTALACAO DE PONTO DE FORCA ATE 4CV, EQUIV. A 2 VARAS DE ELETR. RIGIDO, DE Fº GALV. LEVE, DE 3/4"</v>
          </cell>
          <cell r="C5330" t="str">
            <v>UN</v>
          </cell>
          <cell r="D5330">
            <v>142.62</v>
          </cell>
        </row>
        <row r="5331">
          <cell r="A5331" t="str">
            <v>15.016.174-0</v>
          </cell>
          <cell r="B5331" t="str">
            <v>INSTALACAO DE PONTO DE FORCA P/ 5CV, EQUIV. A 2 VARAS DE ELETR. RIGIDO, DE Fº GALV. LEVE, DE 3/4"</v>
          </cell>
          <cell r="C5331" t="str">
            <v>UN</v>
          </cell>
          <cell r="D5331">
            <v>164.35</v>
          </cell>
        </row>
        <row r="5332">
          <cell r="A5332" t="str">
            <v>15.016.176-0</v>
          </cell>
          <cell r="B5332" t="str">
            <v>INSTALACAO DE PONTO DE FORCA P/ 10CV, EQUIV. A 2 VARAS DE ELETR. RIGIDO, DE Fº GALV. LEVE, DE 1"</v>
          </cell>
          <cell r="C5332" t="str">
            <v>UN</v>
          </cell>
          <cell r="D5332">
            <v>205</v>
          </cell>
        </row>
        <row r="5333">
          <cell r="A5333" t="str">
            <v>15.016.178-0</v>
          </cell>
          <cell r="B5333" t="str">
            <v>INSTALACAO DE PONTO DE FORCA P/ 15CV, EQUIV. A 2 VARAS DE ELETR. RIGIDO, DE Fº GALV. LEVE, DE 1.1/2"</v>
          </cell>
          <cell r="C5333" t="str">
            <v>UN</v>
          </cell>
          <cell r="D5333">
            <v>256.73</v>
          </cell>
        </row>
        <row r="5334">
          <cell r="A5334" t="str">
            <v>15.016.190-0</v>
          </cell>
          <cell r="B5334" t="str">
            <v>INSTALACAO DE PONTO DE TOMADA EQUIV. A 2 VARAS DE ELETR. RIGIDO, DE Fº GALV. LEVE, DE 3/4"</v>
          </cell>
          <cell r="C5334" t="str">
            <v>UN</v>
          </cell>
          <cell r="D5334">
            <v>73.83</v>
          </cell>
        </row>
        <row r="5335">
          <cell r="A5335" t="str">
            <v>15.016.193-0</v>
          </cell>
          <cell r="B5335" t="str">
            <v>INSTALACAO DE 1 CONJ. DE 2 PONTOS DE TOMADA, EQUIV. A 3 VARAS DE ELETR. RIGIDO, DE Fº GALV. LEVE, DE 3/4"</v>
          </cell>
          <cell r="C5335" t="str">
            <v>UN</v>
          </cell>
          <cell r="D5335">
            <v>94.25</v>
          </cell>
        </row>
        <row r="5336">
          <cell r="A5336" t="str">
            <v>15.016.196-0</v>
          </cell>
          <cell r="B5336" t="str">
            <v>INSTALACAO DE 1 CONJ. DE 3 PONTOS DE TOMADA, EQUIV. A 4 VARAS DE ELETR. RIGIDO, DE Fº GALV. LEVE, DE 3/4"</v>
          </cell>
          <cell r="C5336" t="str">
            <v>UN</v>
          </cell>
          <cell r="D5336">
            <v>124</v>
          </cell>
        </row>
        <row r="5337">
          <cell r="A5337" t="str">
            <v>15.016.199-0</v>
          </cell>
          <cell r="B5337" t="str">
            <v>INSTALACAO DE 1 CONJ. DE 4 PONTOS DE TOMADA, EQUIV. A 5 VARAS DE ELETR. RIGIDO, DE Fº GALV. LEVE, DE 3/4"</v>
          </cell>
          <cell r="C5337" t="str">
            <v>UN</v>
          </cell>
          <cell r="D5337">
            <v>138.94</v>
          </cell>
        </row>
        <row r="5338">
          <cell r="A5338" t="str">
            <v>15.016.202-0</v>
          </cell>
          <cell r="B5338" t="str">
            <v>INSTALACAO DE PONTO DE TOMADA DE SOBREPOR</v>
          </cell>
          <cell r="C5338" t="str">
            <v>UN</v>
          </cell>
          <cell r="D5338">
            <v>35.06</v>
          </cell>
        </row>
        <row r="5339">
          <cell r="A5339" t="str">
            <v>15.016.999-0</v>
          </cell>
          <cell r="B5339" t="str">
            <v>INDICE DA FAMILIA</v>
          </cell>
          <cell r="C5339">
            <v>0</v>
          </cell>
          <cell r="D5339">
            <v>2100</v>
          </cell>
        </row>
        <row r="5340">
          <cell r="A5340" t="str">
            <v>15.017.155-0</v>
          </cell>
          <cell r="B5340" t="str">
            <v>TERMINAL MEC. P/CONDUTOR DE COBRE, TIPO ESPECIAL, P/CABO DE240 E 300MM2</v>
          </cell>
          <cell r="C5340" t="str">
            <v>UN</v>
          </cell>
          <cell r="D5340">
            <v>9.7100000000000009</v>
          </cell>
        </row>
        <row r="5341">
          <cell r="A5341" t="str">
            <v>15.017.160-0</v>
          </cell>
          <cell r="B5341" t="str">
            <v>TERMINAL MEC. P/CONDUTOR DE COBRE, TIPO ESPECIAL, P/CABO DE240 E 300MM2</v>
          </cell>
          <cell r="C5341" t="str">
            <v>UN</v>
          </cell>
          <cell r="D5341">
            <v>10.3</v>
          </cell>
        </row>
        <row r="5342">
          <cell r="A5342" t="str">
            <v>15.017.165-0</v>
          </cell>
          <cell r="B5342" t="str">
            <v>TERMINAL MEC. P/CONDUTOR DE COBRE, TIPO ESPECIAL, P/CABO DE240 E 300MM2</v>
          </cell>
          <cell r="C5342" t="str">
            <v>UN</v>
          </cell>
          <cell r="D5342">
            <v>11.56</v>
          </cell>
        </row>
        <row r="5343">
          <cell r="A5343" t="str">
            <v>15.017.170-0</v>
          </cell>
          <cell r="B5343" t="str">
            <v>TERMINAL MEC. P/CONDUTOR DE COBRE, TIPO ESPECIAL, P/CABO DE240 E 300MM2</v>
          </cell>
          <cell r="C5343" t="str">
            <v>UN</v>
          </cell>
          <cell r="D5343">
            <v>13.94</v>
          </cell>
        </row>
        <row r="5344">
          <cell r="A5344" t="str">
            <v>15.017.175-0</v>
          </cell>
          <cell r="B5344" t="str">
            <v>TERMINAL MEC. P/CONDUTOR DE COBRE, TIPO ESPECIAL, P/CABO DE240 E 300MM2</v>
          </cell>
          <cell r="C5344" t="str">
            <v>UN</v>
          </cell>
          <cell r="D5344">
            <v>16.36</v>
          </cell>
        </row>
        <row r="5345">
          <cell r="A5345" t="str">
            <v>15.017.180-0</v>
          </cell>
          <cell r="B5345" t="str">
            <v>TERMINAL MEC. P/CONDUTOR DE COBRE, TIPO ESPECIAL, P/CABO DE240 E 300MM2</v>
          </cell>
          <cell r="C5345" t="str">
            <v>UN</v>
          </cell>
          <cell r="D5345">
            <v>18.850000000000001</v>
          </cell>
        </row>
        <row r="5346">
          <cell r="A5346" t="str">
            <v>15.017.185-0</v>
          </cell>
          <cell r="B5346" t="str">
            <v>TERMINAL MEC. P/CONDUTOR DE COBRE, TIPO ESPECIAL, P/CABO DE240 E 300MM2</v>
          </cell>
          <cell r="C5346" t="str">
            <v>UN</v>
          </cell>
          <cell r="D5346">
            <v>25.75</v>
          </cell>
        </row>
        <row r="5347">
          <cell r="A5347" t="str">
            <v>15.017.190-0</v>
          </cell>
          <cell r="B5347" t="str">
            <v>TERMINAL MEC. P/CONDUTOR DE COBRE, TIPO ESPECIAL, P/CABO DE240 E 300MM2</v>
          </cell>
          <cell r="C5347" t="str">
            <v>UN</v>
          </cell>
          <cell r="D5347">
            <v>36.6</v>
          </cell>
        </row>
        <row r="5348">
          <cell r="A5348" t="str">
            <v>15.017.195-0</v>
          </cell>
          <cell r="B5348" t="str">
            <v>TERMINAL MEC. P/CONDUTOR DE COBRE, TIPO ESPECIAL, P/CABO DE240 E 300MM2</v>
          </cell>
          <cell r="C5348" t="str">
            <v>UN</v>
          </cell>
          <cell r="D5348">
            <v>32.479999999999997</v>
          </cell>
        </row>
        <row r="5349">
          <cell r="A5349" t="str">
            <v>15.017.200-0</v>
          </cell>
          <cell r="B5349" t="str">
            <v>TERMINAL MEC. P/CONDUTOR DE COBRE, TIPO ESPECIAL, P/CABO DE240 E 300MM2</v>
          </cell>
          <cell r="C5349" t="str">
            <v>UN</v>
          </cell>
          <cell r="D5349">
            <v>31.48</v>
          </cell>
        </row>
        <row r="5350">
          <cell r="A5350" t="str">
            <v>15.017.205-0</v>
          </cell>
          <cell r="B5350" t="str">
            <v>TERMINAL MEC. P/CONDUTOR DE COBRE, TIPO ESPECIAL, P/CABO DE240 E 300MM2</v>
          </cell>
          <cell r="C5350" t="str">
            <v>UN</v>
          </cell>
          <cell r="D5350">
            <v>37.89</v>
          </cell>
        </row>
        <row r="5351">
          <cell r="A5351" t="str">
            <v>15.017.210-0</v>
          </cell>
          <cell r="B5351" t="str">
            <v>TERMINAL MEC. P/CONDUTOR DE COBRE, TIPO ESPECIAL, P/CABO DE240 E 300MM2</v>
          </cell>
          <cell r="C5351" t="str">
            <v>UN</v>
          </cell>
          <cell r="D5351">
            <v>49.81</v>
          </cell>
        </row>
        <row r="5352">
          <cell r="A5352" t="str">
            <v>15.017.215-0</v>
          </cell>
          <cell r="B5352" t="str">
            <v>TERMINAL MEC. P/CONDUTOR DE COBRE, TIPO ESPECIAL, P/CABO DE240 E 300MM2</v>
          </cell>
          <cell r="C5352" t="str">
            <v>UN</v>
          </cell>
          <cell r="D5352">
            <v>69.989999999999995</v>
          </cell>
        </row>
        <row r="5353">
          <cell r="A5353" t="str">
            <v>15.017.220-0</v>
          </cell>
          <cell r="B5353" t="str">
            <v>TERMINAL MEC. P/CONDUTOR DE COBRE, TIPO ESPECIAL, P/CABO DE240 E 300MM2</v>
          </cell>
          <cell r="C5353" t="str">
            <v>UN</v>
          </cell>
          <cell r="D5353">
            <v>85.66</v>
          </cell>
        </row>
        <row r="5354">
          <cell r="A5354" t="str">
            <v>15.017.225-0</v>
          </cell>
          <cell r="B5354" t="str">
            <v>TERMINAL MEC. P/CONDUTOR DE COBRE, TIPO ESPECIAL, P/CABO DE240 E 300MM2</v>
          </cell>
          <cell r="C5354" t="str">
            <v>UN</v>
          </cell>
          <cell r="D5354">
            <v>8.2899999999999991</v>
          </cell>
        </row>
        <row r="5355">
          <cell r="A5355" t="str">
            <v>15.017.230-0</v>
          </cell>
          <cell r="B5355" t="str">
            <v>TERMINAL MEC. P/CONDUTOR DE COBRE, TIPO ESPECIAL, P/CABO DE240 E 300MM2</v>
          </cell>
          <cell r="C5355" t="str">
            <v>UN</v>
          </cell>
          <cell r="D5355">
            <v>15.34</v>
          </cell>
        </row>
        <row r="5356">
          <cell r="A5356" t="str">
            <v>15.017.235-0</v>
          </cell>
          <cell r="B5356" t="str">
            <v>TERMINAL MEC. P/CONDUTOR DE COBRE, TIPO ESPECIAL, P/CABO DE240 E 300MM2</v>
          </cell>
          <cell r="C5356" t="str">
            <v>UN</v>
          </cell>
          <cell r="D5356">
            <v>38.39</v>
          </cell>
        </row>
        <row r="5357">
          <cell r="A5357" t="str">
            <v>15.017.240-0</v>
          </cell>
          <cell r="B5357" t="str">
            <v>TERMINAL MEC. P/CONDUTOR DE COBRE, TIPO ESPECIAL, P/CABO DE240 E 300MM2</v>
          </cell>
          <cell r="C5357" t="str">
            <v>UN</v>
          </cell>
          <cell r="D5357">
            <v>2.84</v>
          </cell>
        </row>
        <row r="5358">
          <cell r="A5358" t="str">
            <v>15.017.245-0</v>
          </cell>
          <cell r="B5358" t="str">
            <v>TERMINAL MEC. P/CONDUTOR DE COBRE, TIPO ESPECIAL, P/CABO DE240 E 300MM2</v>
          </cell>
          <cell r="C5358" t="str">
            <v>UN</v>
          </cell>
          <cell r="D5358">
            <v>2.85</v>
          </cell>
        </row>
        <row r="5359">
          <cell r="A5359" t="str">
            <v>15.017.250-0</v>
          </cell>
          <cell r="B5359" t="str">
            <v>TERMINAL MEC. P/CONDUTOR DE COBRE, TIPO ESPECIAL, P/CABO DE240 E 300MM2</v>
          </cell>
          <cell r="C5359" t="str">
            <v>UN</v>
          </cell>
          <cell r="D5359">
            <v>2.85</v>
          </cell>
        </row>
        <row r="5360">
          <cell r="A5360" t="str">
            <v>15.017.255-0</v>
          </cell>
          <cell r="B5360" t="str">
            <v>TERMINAL MEC. P/CONDUTOR DE COBRE, TIPO ESPECIAL, P/CABO DE240 E 300MM2</v>
          </cell>
          <cell r="C5360" t="str">
            <v>UN</v>
          </cell>
          <cell r="D5360">
            <v>2.91</v>
          </cell>
        </row>
        <row r="5361">
          <cell r="A5361" t="str">
            <v>15.017.260-0</v>
          </cell>
          <cell r="B5361" t="str">
            <v>TERMINAL MEC. P/CONDUTOR DE COBRE, TIPO ESPECIAL, P/CABO DE240 E 300MM2</v>
          </cell>
          <cell r="C5361" t="str">
            <v>UN</v>
          </cell>
          <cell r="D5361">
            <v>2.93</v>
          </cell>
        </row>
        <row r="5362">
          <cell r="A5362" t="str">
            <v>15.017.265-0</v>
          </cell>
          <cell r="B5362" t="str">
            <v>TERMINAL MEC. P/CONDUTOR DE COBRE, TIPO ESPECIAL, P/CABO DE240 E 300MM2</v>
          </cell>
          <cell r="C5362" t="str">
            <v>UN</v>
          </cell>
          <cell r="D5362">
            <v>3.34</v>
          </cell>
        </row>
        <row r="5363">
          <cell r="A5363" t="str">
            <v>15.017.270-0</v>
          </cell>
          <cell r="B5363" t="str">
            <v>TERMINAL MEC. P/CONDUTOR DE COBRE, TIPO ESPECIAL, P/CABO DE240 E 300MM2</v>
          </cell>
          <cell r="C5363" t="str">
            <v>UN</v>
          </cell>
          <cell r="D5363">
            <v>3.46</v>
          </cell>
        </row>
        <row r="5364">
          <cell r="A5364" t="str">
            <v>15.017.275-0</v>
          </cell>
          <cell r="B5364" t="str">
            <v>TERMINAL MEC. P/CONDUTOR DE COBRE, TIPO ESPECIAL, P/CABO DE240 E 300MM2</v>
          </cell>
          <cell r="C5364" t="str">
            <v>UN</v>
          </cell>
          <cell r="D5364">
            <v>3.96</v>
          </cell>
        </row>
        <row r="5365">
          <cell r="A5365" t="str">
            <v>15.017.280-0</v>
          </cell>
          <cell r="B5365" t="str">
            <v>TERMINAL MEC. P/CONDUTOR DE COBRE, TIPO ESPECIAL, P/CABO DE240 E 300MM2</v>
          </cell>
          <cell r="C5365" t="str">
            <v>UN</v>
          </cell>
          <cell r="D5365">
            <v>4.55</v>
          </cell>
        </row>
        <row r="5366">
          <cell r="A5366" t="str">
            <v>15.017.285-0</v>
          </cell>
          <cell r="B5366" t="str">
            <v>TERMINAL MEC. P/CONDUTOR DE COBRE, TIPO ESPECIAL, P/CABO DE240 E 300MM2</v>
          </cell>
          <cell r="C5366" t="str">
            <v>UN</v>
          </cell>
          <cell r="D5366">
            <v>4.68</v>
          </cell>
        </row>
        <row r="5367">
          <cell r="A5367" t="str">
            <v>15.017.290-0</v>
          </cell>
          <cell r="B5367" t="str">
            <v>TERMINAL MEC. P/CONDUTOR DE COBRE, TIPO ESPECIAL, P/CABO DE240 E 300MM2</v>
          </cell>
          <cell r="C5367" t="str">
            <v>UN</v>
          </cell>
          <cell r="D5367">
            <v>5.35</v>
          </cell>
        </row>
        <row r="5368">
          <cell r="A5368" t="str">
            <v>15.017.295-0</v>
          </cell>
          <cell r="B5368" t="str">
            <v>TERMINAL MEC. P/CONDUTOR DE COBRE, TIPO ESPECIAL, P/CABO DE240 E 300MM2</v>
          </cell>
          <cell r="C5368" t="str">
            <v>UN</v>
          </cell>
          <cell r="D5368">
            <v>6.62</v>
          </cell>
        </row>
        <row r="5369">
          <cell r="A5369" t="str">
            <v>15.017.300-0</v>
          </cell>
          <cell r="B5369" t="str">
            <v>TERMINAL MEC. P/CONDUTOR DE COBRE, TIPO ESPECIAL, P/CABO DE240 E 300MM2</v>
          </cell>
          <cell r="C5369" t="str">
            <v>UN</v>
          </cell>
          <cell r="D5369">
            <v>6.86</v>
          </cell>
        </row>
        <row r="5370">
          <cell r="A5370" t="str">
            <v>15.017.305-0</v>
          </cell>
          <cell r="B5370" t="str">
            <v>TERMINAL MEC. P/CONDUTOR DE COBRE, TIPO ESPECIAL, P/CABO DE240 E 300MM2</v>
          </cell>
          <cell r="C5370" t="str">
            <v>UN</v>
          </cell>
          <cell r="D5370">
            <v>7.39</v>
          </cell>
        </row>
        <row r="5371">
          <cell r="A5371" t="str">
            <v>15.017.310-0</v>
          </cell>
          <cell r="B5371" t="str">
            <v>TERMINAL MEC. P/CONDUTOR DE COBRE, TIPO ESPECIAL, P/CABO DE240 E 300MM2</v>
          </cell>
          <cell r="C5371" t="str">
            <v>UN</v>
          </cell>
          <cell r="D5371">
            <v>10.29</v>
          </cell>
        </row>
        <row r="5372">
          <cell r="A5372" t="str">
            <v>15.017.315-0</v>
          </cell>
          <cell r="B5372" t="str">
            <v>TERMINAL MEC. P/CONDUTOR DE COBRE, TIPO ESPECIAL, P/CABO DE240 E 300MM2</v>
          </cell>
          <cell r="C5372" t="str">
            <v>UN</v>
          </cell>
          <cell r="D5372">
            <v>13.36</v>
          </cell>
        </row>
        <row r="5373">
          <cell r="A5373" t="str">
            <v>15.017.320-0</v>
          </cell>
          <cell r="B5373" t="str">
            <v>TERMINAL MEC. P/CONDUTOR DE COBRE, TIPO ESPECIAL, P/CABO DE240 E 300MM2</v>
          </cell>
          <cell r="C5373" t="str">
            <v>UN</v>
          </cell>
          <cell r="D5373">
            <v>9.76</v>
          </cell>
        </row>
        <row r="5374">
          <cell r="A5374" t="str">
            <v>15.017.325-0</v>
          </cell>
          <cell r="B5374" t="str">
            <v>TERMINAL MEC. P/CONDUTOR DE COBRE, TIPO ESPECIAL, P/CABO DE240 E 300MM2</v>
          </cell>
          <cell r="C5374" t="str">
            <v>UN</v>
          </cell>
          <cell r="D5374">
            <v>10.87</v>
          </cell>
        </row>
        <row r="5375">
          <cell r="A5375" t="str">
            <v>15.017.330-0</v>
          </cell>
          <cell r="B5375" t="str">
            <v>TERMINAL MEC. P/CONDUTOR DE COBRE, TIPO ESPECIAL, P/CABO DE240 E 300MM2</v>
          </cell>
          <cell r="C5375" t="str">
            <v>UN</v>
          </cell>
          <cell r="D5375">
            <v>14</v>
          </cell>
        </row>
        <row r="5376">
          <cell r="A5376" t="str">
            <v>15.017.335-0</v>
          </cell>
          <cell r="B5376" t="str">
            <v>TERMINAL MEC. P/CONDUTOR DE COBRE, TIPO ESPECIAL, P/CABO DE240 E 300MM2</v>
          </cell>
          <cell r="C5376" t="str">
            <v>UN</v>
          </cell>
          <cell r="D5376">
            <v>21.37</v>
          </cell>
        </row>
        <row r="5377">
          <cell r="A5377" t="str">
            <v>15.017.340-0</v>
          </cell>
          <cell r="B5377" t="str">
            <v>TERMINAL MEC. P/CONDUTOR DE COBRE, TIPO ESPECIAL, P/CABO DE240 E 300MM2</v>
          </cell>
          <cell r="C5377" t="str">
            <v>UN</v>
          </cell>
          <cell r="D5377">
            <v>39.340000000000003</v>
          </cell>
        </row>
        <row r="5378">
          <cell r="A5378" t="str">
            <v>15.017.345-0</v>
          </cell>
          <cell r="B5378" t="str">
            <v>TERMINAL MEC. P/CONDUTOR DE COBRE, TIPO ESPECIAL, P/CABO DE240 E 300MM2</v>
          </cell>
          <cell r="C5378" t="str">
            <v>UN</v>
          </cell>
          <cell r="D5378">
            <v>62.57</v>
          </cell>
        </row>
        <row r="5379">
          <cell r="A5379" t="str">
            <v>15.017.999-0</v>
          </cell>
          <cell r="B5379" t="str">
            <v>INDICE DA FAMILIA</v>
          </cell>
          <cell r="C5379">
            <v>0</v>
          </cell>
          <cell r="D5379">
            <v>1888</v>
          </cell>
        </row>
        <row r="5380">
          <cell r="A5380" t="str">
            <v>15.018.010-0</v>
          </cell>
          <cell r="B5380" t="str">
            <v>CAIXA DE LIGACAO DE ALUMINIO SILICO, TIPO CONDULETE, NO FORMATO B, DIAM. DE 1/2"</v>
          </cell>
          <cell r="C5380" t="str">
            <v>UN</v>
          </cell>
          <cell r="D5380">
            <v>5.58</v>
          </cell>
        </row>
        <row r="5381">
          <cell r="A5381" t="str">
            <v>15.018.015-0</v>
          </cell>
          <cell r="B5381" t="str">
            <v>CAIXA DE LIGACAO DE ALUMINIO SILICO, TIPO CONDULETE, NO FORMATO B, DIAM. DE 3/4"</v>
          </cell>
          <cell r="C5381" t="str">
            <v>UN</v>
          </cell>
          <cell r="D5381">
            <v>5.86</v>
          </cell>
        </row>
        <row r="5382">
          <cell r="A5382" t="str">
            <v>15.018.020-0</v>
          </cell>
          <cell r="B5382" t="str">
            <v>CAIXA DE LIGACAO DE ALUMINIO SILICO, TIPO CONDULETE, NO FORMATO B, DIAM. DE 1"</v>
          </cell>
          <cell r="C5382" t="str">
            <v>UN</v>
          </cell>
          <cell r="D5382">
            <v>7.98</v>
          </cell>
        </row>
        <row r="5383">
          <cell r="A5383" t="str">
            <v>15.018.025-0</v>
          </cell>
          <cell r="B5383" t="str">
            <v>CAIXA DE LIGACAO DE ALUMINIO SILICO, TIPO CONDULETE, NO FORMATO C, DIAM. DE 1/2"</v>
          </cell>
          <cell r="C5383" t="str">
            <v>UN</v>
          </cell>
          <cell r="D5383">
            <v>6.01</v>
          </cell>
        </row>
        <row r="5384">
          <cell r="A5384" t="str">
            <v>15.018.030-0</v>
          </cell>
          <cell r="B5384" t="str">
            <v>CAIXA DE LIGACAO DE ALUMINIO SILICO, TIPO CONDULETE, NO FORMATO C, DIAM. DE 3/4"</v>
          </cell>
          <cell r="C5384" t="str">
            <v>UN</v>
          </cell>
          <cell r="D5384">
            <v>6.22</v>
          </cell>
        </row>
        <row r="5385">
          <cell r="A5385" t="str">
            <v>15.018.035-0</v>
          </cell>
          <cell r="B5385" t="str">
            <v>CAIXA DE LIGACAO DE ALUMINIO SILICO, TIPO CONDULETE, NO FORMATO C, DIAM. DE 1"</v>
          </cell>
          <cell r="C5385" t="str">
            <v>UN</v>
          </cell>
          <cell r="D5385">
            <v>9.0299999999999994</v>
          </cell>
        </row>
        <row r="5386">
          <cell r="A5386" t="str">
            <v>15.018.040-0</v>
          </cell>
          <cell r="B5386" t="str">
            <v>CAIXA DE LIGACAO DE ALUMINIO SILICO, TIPO CONDULETE, NO FORMATO E, DIAM. DE 1/2"</v>
          </cell>
          <cell r="C5386" t="str">
            <v>UN</v>
          </cell>
          <cell r="D5386">
            <v>5.58</v>
          </cell>
        </row>
        <row r="5387">
          <cell r="A5387" t="str">
            <v>15.018.050-0</v>
          </cell>
          <cell r="B5387" t="str">
            <v>CAIXA DE LIGACAO DE ALUMINIO SILICO, TIPO CONDULETE, NO FORMATO E, DIAM. DE 3/4"</v>
          </cell>
          <cell r="C5387" t="str">
            <v>UN</v>
          </cell>
          <cell r="D5387">
            <v>5.86</v>
          </cell>
        </row>
        <row r="5388">
          <cell r="A5388" t="str">
            <v>15.018.055-0</v>
          </cell>
          <cell r="B5388" t="str">
            <v>CAIXA DE LIGACAO DE ALUMINIO SILICO, TIPO CONDULETE, NO FORMATO E, DIAM.DE 1"</v>
          </cell>
          <cell r="C5388" t="str">
            <v>UN</v>
          </cell>
          <cell r="D5388">
            <v>7.98</v>
          </cell>
        </row>
        <row r="5389">
          <cell r="A5389" t="str">
            <v>15.018.060-0</v>
          </cell>
          <cell r="B5389" t="str">
            <v>CAIXA DE LIGACAO DE ALUMINIO SILICO, TIPO CONDULETE, NO FORMATO LB, DIAM. DE 1/2"</v>
          </cell>
          <cell r="C5389" t="str">
            <v>UN</v>
          </cell>
          <cell r="D5389">
            <v>6.01</v>
          </cell>
        </row>
        <row r="5390">
          <cell r="A5390" t="str">
            <v>15.018.065-0</v>
          </cell>
          <cell r="B5390" t="str">
            <v>CAIXA DE LIGACAO DE ALUMINIO SILICO, TIPO CONDULETE, NO FORMATO LB, DIAM. DE 3/4"</v>
          </cell>
          <cell r="C5390" t="str">
            <v>UN</v>
          </cell>
          <cell r="D5390">
            <v>6.22</v>
          </cell>
        </row>
        <row r="5391">
          <cell r="A5391" t="str">
            <v>15.018.070-0</v>
          </cell>
          <cell r="B5391" t="str">
            <v>CAIXA DE LIGACAO DE ALUMINIO SILICO, TIPO CONDULETE, NO FORMATO LB, DIAM. DE 1"</v>
          </cell>
          <cell r="C5391" t="str">
            <v>UN</v>
          </cell>
          <cell r="D5391">
            <v>9.0299999999999994</v>
          </cell>
        </row>
        <row r="5392">
          <cell r="A5392" t="str">
            <v>15.018.075-0</v>
          </cell>
          <cell r="B5392" t="str">
            <v>CAIXA DE LIGACAO DE ALUMINIO SILICO, TIPO CONDULETE, NO FORMATO LL, DIAM. DE 1/2"</v>
          </cell>
          <cell r="C5392" t="str">
            <v>UN</v>
          </cell>
          <cell r="D5392">
            <v>6.01</v>
          </cell>
        </row>
        <row r="5393">
          <cell r="A5393" t="str">
            <v>15.018.080-0</v>
          </cell>
          <cell r="B5393" t="str">
            <v>CAIXA DE LIGACAO DE ALUMINIO SILICO, TIPO CONDULETE, NO FORMATO LL, DIAM. DE 3/4"</v>
          </cell>
          <cell r="C5393" t="str">
            <v>UN</v>
          </cell>
          <cell r="D5393">
            <v>6.22</v>
          </cell>
        </row>
        <row r="5394">
          <cell r="A5394" t="str">
            <v>15.018.085-0</v>
          </cell>
          <cell r="B5394" t="str">
            <v>CAIXA DE LIGACAO DE ALUMINIO SILICO, TIPO CONDULETE, NO FORMATO LL, DIAM. DE 1"</v>
          </cell>
          <cell r="C5394" t="str">
            <v>UN</v>
          </cell>
          <cell r="D5394">
            <v>9.0299999999999994</v>
          </cell>
        </row>
        <row r="5395">
          <cell r="A5395" t="str">
            <v>15.018.090-0</v>
          </cell>
          <cell r="B5395" t="str">
            <v>CAIXA DE LIGACAO DE ALUMINIO SILICO, TIPO CONDULETE, NO FORMATO X, DIAM. DE 1/2"</v>
          </cell>
          <cell r="C5395" t="str">
            <v>UN</v>
          </cell>
          <cell r="D5395">
            <v>7.15</v>
          </cell>
        </row>
        <row r="5396">
          <cell r="A5396" t="str">
            <v>15.018.095-0</v>
          </cell>
          <cell r="B5396" t="str">
            <v>CAIXA DE LIGACAO DE ALUMINIO SILICO, TIPO CONDULETE, NO FORMATO X, DIAM. DE 3/4"</v>
          </cell>
          <cell r="C5396" t="str">
            <v>UN</v>
          </cell>
          <cell r="D5396">
            <v>7.7</v>
          </cell>
        </row>
        <row r="5397">
          <cell r="A5397" t="str">
            <v>15.018.100-0</v>
          </cell>
          <cell r="B5397" t="str">
            <v>CAIXA DE LIGACAO DE ALUMINIO SILICO, TIPO CONDULETE, NO FORMATO X, DIAM. DE 1"</v>
          </cell>
          <cell r="C5397" t="str">
            <v>UN</v>
          </cell>
          <cell r="D5397">
            <v>11.89</v>
          </cell>
        </row>
        <row r="5398">
          <cell r="A5398" t="str">
            <v>15.018.105-0</v>
          </cell>
          <cell r="B5398" t="str">
            <v>CAIXA DE LIGACAO DE ALUMINIO SILICO, TIPO CONDULETE, NO FORMATO T, DIAM. DE 1/2"</v>
          </cell>
          <cell r="C5398" t="str">
            <v>UN</v>
          </cell>
          <cell r="D5398">
            <v>6.47</v>
          </cell>
        </row>
        <row r="5399">
          <cell r="A5399" t="str">
            <v>15.018.110-0</v>
          </cell>
          <cell r="B5399" t="str">
            <v>CAIXA DE LIGACAO DE ALUMINIO SILICO, TIPO CONDULETE, NO FORMATO T, DIAM. DE 3/4"</v>
          </cell>
          <cell r="C5399" t="str">
            <v>UN</v>
          </cell>
          <cell r="D5399">
            <v>6.73</v>
          </cell>
        </row>
        <row r="5400">
          <cell r="A5400" t="str">
            <v>15.018.115-0</v>
          </cell>
          <cell r="B5400" t="str">
            <v>CAIXA DE LIGACAO DE ALUMINIO SILICO, TIPO CONDULETE, NO FORMATO T, DIAM. DE 1"</v>
          </cell>
          <cell r="C5400" t="str">
            <v>UN</v>
          </cell>
          <cell r="D5400">
            <v>10.24</v>
          </cell>
        </row>
        <row r="5401">
          <cell r="A5401" t="str">
            <v>15.018.120-0</v>
          </cell>
          <cell r="B5401" t="str">
            <v>CAIXA ESTAMPADA 2" X 4"</v>
          </cell>
          <cell r="C5401" t="str">
            <v>UN</v>
          </cell>
          <cell r="D5401">
            <v>3.55</v>
          </cell>
        </row>
        <row r="5402">
          <cell r="A5402" t="str">
            <v>15.018.125-0</v>
          </cell>
          <cell r="B5402" t="str">
            <v>CAIXA ESTAMPADA 3" X 3"</v>
          </cell>
          <cell r="C5402" t="str">
            <v>UN</v>
          </cell>
          <cell r="D5402">
            <v>3.55</v>
          </cell>
        </row>
        <row r="5403">
          <cell r="A5403" t="str">
            <v>15.018.130-0</v>
          </cell>
          <cell r="B5403" t="str">
            <v>CAIXA ESTAMPADA 4" X 4"</v>
          </cell>
          <cell r="C5403" t="str">
            <v>UN</v>
          </cell>
          <cell r="D5403">
            <v>3.71</v>
          </cell>
        </row>
        <row r="5404">
          <cell r="A5404" t="str">
            <v>15.018.136-0</v>
          </cell>
          <cell r="B5404" t="str">
            <v>CAIXA DE PASSAGEM Nº1 P/TELEFONE, MED. 10 X 10 X 5CM</v>
          </cell>
          <cell r="C5404" t="str">
            <v>UN</v>
          </cell>
          <cell r="D5404">
            <v>4.93</v>
          </cell>
        </row>
        <row r="5405">
          <cell r="A5405" t="str">
            <v>15.018.140-0</v>
          </cell>
          <cell r="B5405" t="str">
            <v>CAIXA DE PASSAGEM Nº2 P/TELEFONE, MED. 20 X 20 X 13,5CM</v>
          </cell>
          <cell r="C5405" t="str">
            <v>UN</v>
          </cell>
          <cell r="D5405">
            <v>15.62</v>
          </cell>
        </row>
        <row r="5406">
          <cell r="A5406" t="str">
            <v>15.018.145-0</v>
          </cell>
          <cell r="B5406" t="str">
            <v>CAIXA DE PASSAGEM Nº3 P/TELEFONE, MED. 40 X 40 X 13,5CM</v>
          </cell>
          <cell r="C5406" t="str">
            <v>UN</v>
          </cell>
          <cell r="D5406">
            <v>30.6</v>
          </cell>
        </row>
        <row r="5407">
          <cell r="A5407" t="str">
            <v>15.018.150-0</v>
          </cell>
          <cell r="B5407" t="str">
            <v>CAIXA DE PASSAGEM Nº4 P/TELEFONE, MED. 60 X 60 X 13,5CM</v>
          </cell>
          <cell r="C5407" t="str">
            <v>UN</v>
          </cell>
          <cell r="D5407">
            <v>67.27</v>
          </cell>
        </row>
        <row r="5408">
          <cell r="A5408" t="str">
            <v>15.018.155-0</v>
          </cell>
          <cell r="B5408" t="str">
            <v>CAIXA DE PASSAGEM Nº5 P/TELEFONE, MED. 80 X 80 X 13,5CM</v>
          </cell>
          <cell r="C5408" t="str">
            <v>UN</v>
          </cell>
          <cell r="D5408">
            <v>105.76</v>
          </cell>
        </row>
        <row r="5409">
          <cell r="A5409" t="str">
            <v>15.018.160-0</v>
          </cell>
          <cell r="B5409" t="str">
            <v>CAIXA DE PASSAGEM Nº6 P/TELEFONE, MED. 120 X 120 X 13,5CM</v>
          </cell>
          <cell r="C5409" t="str">
            <v>UN</v>
          </cell>
          <cell r="D5409">
            <v>221.63</v>
          </cell>
        </row>
        <row r="5410">
          <cell r="A5410" t="str">
            <v>15.018.165-0</v>
          </cell>
          <cell r="B5410" t="str">
            <v>CAIXA DE PASSAGEM Nº7 P/TELEFONE, MED. 150 X 150 X 16,8CM</v>
          </cell>
          <cell r="C5410" t="str">
            <v>UN</v>
          </cell>
          <cell r="D5410">
            <v>366.28</v>
          </cell>
        </row>
        <row r="5411">
          <cell r="A5411" t="str">
            <v>15.018.170-0</v>
          </cell>
          <cell r="B5411" t="str">
            <v>CAIXA DE PASSAGEM Nº8 P/TELEFONE, MED. 200 X 200 X 21,8CM</v>
          </cell>
          <cell r="C5411" t="str">
            <v>UN</v>
          </cell>
          <cell r="D5411">
            <v>606.22</v>
          </cell>
        </row>
        <row r="5412">
          <cell r="A5412" t="str">
            <v>15.018.175-0</v>
          </cell>
          <cell r="B5412" t="str">
            <v>CAIXA DE PASSAGEM Nº8 P/TELEFONE, MED. 200 X 200 X 21,8CM</v>
          </cell>
          <cell r="C5412" t="str">
            <v>UN</v>
          </cell>
          <cell r="D5412">
            <v>17.09</v>
          </cell>
        </row>
        <row r="5413">
          <cell r="A5413" t="str">
            <v>15.018.180-0</v>
          </cell>
          <cell r="B5413" t="str">
            <v>CAIXA DE PASSAGEM Nº8 P/TELEFONE, MED. 200 X 200 X 21,8CM</v>
          </cell>
          <cell r="C5413" t="str">
            <v>UN</v>
          </cell>
          <cell r="D5413">
            <v>10.119999999999999</v>
          </cell>
        </row>
        <row r="5414">
          <cell r="A5414" t="str">
            <v>15.018.185-0</v>
          </cell>
          <cell r="B5414" t="str">
            <v>CAIXA DE PASSAGEM Nº8 P/TELEFONE, MED. 200 X 200 X 21,8CM</v>
          </cell>
          <cell r="C5414" t="str">
            <v>UN</v>
          </cell>
          <cell r="D5414">
            <v>26.26</v>
          </cell>
        </row>
        <row r="5415">
          <cell r="A5415" t="str">
            <v>15.018.190-0</v>
          </cell>
          <cell r="B5415" t="str">
            <v>CAIXA DE PASSAGEM Nº8 P/TELEFONE, MED. 200 X 200 X 21,8CM</v>
          </cell>
          <cell r="C5415" t="str">
            <v>UN</v>
          </cell>
          <cell r="D5415">
            <v>28.73</v>
          </cell>
        </row>
        <row r="5416">
          <cell r="A5416" t="str">
            <v>15.018.195-0</v>
          </cell>
          <cell r="B5416" t="str">
            <v>CAIXA DE PASSAGEM Nº8 P/TELEFONE, MED. 200 X 200 X 21,8CM</v>
          </cell>
          <cell r="C5416" t="str">
            <v>UN</v>
          </cell>
          <cell r="D5416">
            <v>33.369999999999997</v>
          </cell>
        </row>
        <row r="5417">
          <cell r="A5417" t="str">
            <v>15.018.200-0</v>
          </cell>
          <cell r="B5417" t="str">
            <v>CAIXA DE PASSAGEM Nº8 P/TELEFONE, MED. 200 X 200 X 21,8CM</v>
          </cell>
          <cell r="C5417" t="str">
            <v>UN</v>
          </cell>
          <cell r="D5417">
            <v>38.22</v>
          </cell>
        </row>
        <row r="5418">
          <cell r="A5418" t="str">
            <v>15.018.205-0</v>
          </cell>
          <cell r="B5418" t="str">
            <v>CAIXA DE PASSAGEM Nº8 P/TELEFONE, MED. 200 X 200 X 21,8CM</v>
          </cell>
          <cell r="C5418" t="str">
            <v>UN</v>
          </cell>
          <cell r="D5418">
            <v>122.68</v>
          </cell>
        </row>
        <row r="5419">
          <cell r="A5419" t="str">
            <v>15.018.210-0</v>
          </cell>
          <cell r="B5419" t="str">
            <v>CAIXA DE PASSAGEM Nº8 P/TELEFONE, MED. 200 X 200 X 21,8CM</v>
          </cell>
          <cell r="C5419" t="str">
            <v>UN</v>
          </cell>
          <cell r="D5419">
            <v>139.15</v>
          </cell>
        </row>
        <row r="5420">
          <cell r="A5420" t="str">
            <v>15.018.215-0</v>
          </cell>
          <cell r="B5420" t="str">
            <v>CAIXA DE PASSAGEM Nº8 P/TELEFONE, MED. 200 X 200 X 21,8CM</v>
          </cell>
          <cell r="C5420" t="str">
            <v>UN</v>
          </cell>
          <cell r="D5420">
            <v>181.73</v>
          </cell>
        </row>
        <row r="5421">
          <cell r="A5421" t="str">
            <v>15.018.220-0</v>
          </cell>
          <cell r="B5421" t="str">
            <v>CAIXA DE PASSAGEM Nº8 P/TELEFONE, MED. 200 X 200 X 21,8CM</v>
          </cell>
          <cell r="C5421" t="str">
            <v>UN</v>
          </cell>
          <cell r="D5421">
            <v>229.3</v>
          </cell>
        </row>
        <row r="5422">
          <cell r="A5422" t="str">
            <v>15.018.999-0</v>
          </cell>
          <cell r="B5422" t="str">
            <v>INDICE DA FAMILIA</v>
          </cell>
          <cell r="C5422">
            <v>0</v>
          </cell>
          <cell r="D5422">
            <v>1975</v>
          </cell>
        </row>
        <row r="5423">
          <cell r="A5423" t="str">
            <v>15.019.010-0</v>
          </cell>
          <cell r="B5423" t="str">
            <v>TOMADA DE PISO SIMPLES, EM CORPO DE ALUMINIO FUNDIDO E TAMPADE LATAO POLIDO, 30A/380V</v>
          </cell>
          <cell r="C5423" t="str">
            <v>UN</v>
          </cell>
          <cell r="D5423">
            <v>16.96</v>
          </cell>
        </row>
        <row r="5424">
          <cell r="A5424" t="str">
            <v>15.019.015-0</v>
          </cell>
          <cell r="B5424" t="str">
            <v>TOMADA DUPLA DE PISO, EM CORPO DE ALUMINIO FUNDIDO E TAMPA DE LATAO POLIDO, 30A/380V</v>
          </cell>
          <cell r="C5424" t="str">
            <v>UN</v>
          </cell>
          <cell r="D5424">
            <v>22.51</v>
          </cell>
        </row>
        <row r="5425">
          <cell r="A5425" t="str">
            <v>15.019.020-0</v>
          </cell>
          <cell r="B5425" t="str">
            <v>INTERRUPTOR DE EMBUTIR C/ 1 TECLA SIMPLES FOSFORESCENTE E PLACA</v>
          </cell>
          <cell r="C5425" t="str">
            <v>UN</v>
          </cell>
          <cell r="D5425">
            <v>2.59</v>
          </cell>
        </row>
        <row r="5426">
          <cell r="A5426" t="str">
            <v>15.019.025-0</v>
          </cell>
          <cell r="B5426" t="str">
            <v>INTERRUPTOR DE EMBUTIR C/ 2 PLACAS SIMPLES FOSFORESCENTES E PLACA</v>
          </cell>
          <cell r="C5426" t="str">
            <v>UN</v>
          </cell>
          <cell r="D5426">
            <v>3.85</v>
          </cell>
        </row>
        <row r="5427">
          <cell r="A5427" t="str">
            <v>15.019.030-0</v>
          </cell>
          <cell r="B5427" t="str">
            <v>INTERRUPTOR DE EMBUTIR C/ 3 TECLAS SIMPLES FOSFORESCENTES E PLACA</v>
          </cell>
          <cell r="C5427" t="str">
            <v>UN</v>
          </cell>
          <cell r="D5427">
            <v>5.25</v>
          </cell>
        </row>
        <row r="5428">
          <cell r="A5428" t="str">
            <v>15.019.035-0</v>
          </cell>
          <cell r="B5428" t="str">
            <v>INTERRUPTOR THREE-WAY DE EMBUTIR C/TECLA FOSFORESCENTE, INCL. A PLACA</v>
          </cell>
          <cell r="C5428" t="str">
            <v>UN</v>
          </cell>
          <cell r="D5428">
            <v>3.67</v>
          </cell>
        </row>
        <row r="5429">
          <cell r="A5429" t="str">
            <v>15.019.040-0</v>
          </cell>
          <cell r="B5429" t="str">
            <v>CONJUNTO DE EMBUTIR COMPOSTO DE 1 TECLA PARALELA E TOMADA UNIVERSAL REDONDA FOSFORESCENTE E PLACA</v>
          </cell>
          <cell r="C5429" t="str">
            <v>UN</v>
          </cell>
          <cell r="D5429">
            <v>4.6900000000000004</v>
          </cell>
        </row>
        <row r="5430">
          <cell r="A5430" t="str">
            <v>15.019.045-0</v>
          </cell>
          <cell r="B5430" t="str">
            <v>CONJUNTO DE EMBUTIR COMPOSTO DE 2 TECLAS PARALELAS E TOMADASIMPLES FOSFORESCENTE E PLACA</v>
          </cell>
          <cell r="C5430" t="str">
            <v>UN</v>
          </cell>
          <cell r="D5430">
            <v>6.13</v>
          </cell>
        </row>
        <row r="5431">
          <cell r="A5431" t="str">
            <v>15.019.050-0</v>
          </cell>
          <cell r="B5431" t="str">
            <v>TOMADA UNIVERSAL, DE EMBUTIR, FOSFORESCENTE, C/PLACA</v>
          </cell>
          <cell r="C5431" t="str">
            <v>UN</v>
          </cell>
          <cell r="D5431">
            <v>2.59</v>
          </cell>
        </row>
        <row r="5432">
          <cell r="A5432" t="str">
            <v>15.019.055-0</v>
          </cell>
          <cell r="B5432" t="str">
            <v>TOMADA EXTERNA UNIVERSAL, DE EMBUTIR, C/PLACA</v>
          </cell>
          <cell r="C5432" t="str">
            <v>UN</v>
          </cell>
          <cell r="D5432">
            <v>2.36</v>
          </cell>
        </row>
        <row r="5433">
          <cell r="A5433" t="str">
            <v>15.019.060-0</v>
          </cell>
          <cell r="B5433" t="str">
            <v>TOMADA DE BAQUELITE, DE SOBREPOR, REVESTIDA DE BORRACHA, TRIPOLAR 15A</v>
          </cell>
          <cell r="C5433" t="str">
            <v>UN</v>
          </cell>
          <cell r="D5433">
            <v>13.76</v>
          </cell>
        </row>
        <row r="5434">
          <cell r="A5434" t="str">
            <v>15.019.065-0</v>
          </cell>
          <cell r="B5434" t="str">
            <v>TOMADA TRIFASICA P/PINO FACA DE 20A/220V, C/ 2 DISJ. DE 30A,MONT. EM CX. DE FERRO ESTAMPADA 15 X 15CM</v>
          </cell>
          <cell r="C5434" t="str">
            <v>UN</v>
          </cell>
          <cell r="D5434">
            <v>23.54</v>
          </cell>
        </row>
        <row r="5435">
          <cell r="A5435" t="str">
            <v>15.019.070-0</v>
          </cell>
          <cell r="B5435" t="str">
            <v>ESPELHO PLAST. 4" X 2" P/TOMADA</v>
          </cell>
          <cell r="C5435" t="str">
            <v>UN</v>
          </cell>
          <cell r="D5435">
            <v>0.71</v>
          </cell>
        </row>
        <row r="5436">
          <cell r="A5436" t="str">
            <v>15.019.075-0</v>
          </cell>
          <cell r="B5436" t="str">
            <v>INTERRUPTORES, TOMADAS E PLAFONIERS P/BL. DE APART. PADRAO CEHAB, TIPO B 50</v>
          </cell>
          <cell r="C5436" t="str">
            <v>UN</v>
          </cell>
          <cell r="D5436">
            <v>5902.33</v>
          </cell>
        </row>
        <row r="5437">
          <cell r="A5437" t="str">
            <v>15.019.080-0</v>
          </cell>
          <cell r="B5437" t="str">
            <v>INTERRUPTORES, TOMADAS E PLAFONIERS P/BL. DE APART. PADRAO CEHAB, TIPO B 39</v>
          </cell>
          <cell r="C5437" t="str">
            <v>UN</v>
          </cell>
          <cell r="D5437">
            <v>4472.97</v>
          </cell>
        </row>
        <row r="5438">
          <cell r="A5438" t="str">
            <v>15.019.999-0</v>
          </cell>
          <cell r="B5438" t="str">
            <v>INDICE DA FAMILIA</v>
          </cell>
          <cell r="C5438">
            <v>0</v>
          </cell>
          <cell r="D5438">
            <v>1934</v>
          </cell>
        </row>
        <row r="5439">
          <cell r="A5439" t="str">
            <v>15.020.010-0</v>
          </cell>
          <cell r="B5439" t="str">
            <v>RECEPTACULO DE LOUCA P/PENDENTE</v>
          </cell>
          <cell r="C5439" t="str">
            <v>UN</v>
          </cell>
          <cell r="D5439">
            <v>1.72</v>
          </cell>
        </row>
        <row r="5440">
          <cell r="A5440" t="str">
            <v>15.020.015-0</v>
          </cell>
          <cell r="B5440" t="str">
            <v>LAMPADA INCANDESCENTE DE 200W</v>
          </cell>
          <cell r="C5440" t="str">
            <v>UN</v>
          </cell>
          <cell r="D5440">
            <v>2.25</v>
          </cell>
        </row>
        <row r="5441">
          <cell r="A5441" t="str">
            <v>15.020.020-0</v>
          </cell>
          <cell r="B5441" t="str">
            <v>LAMPADA INCANDESCENTE DE 150W</v>
          </cell>
          <cell r="C5441" t="str">
            <v>UN</v>
          </cell>
          <cell r="D5441">
            <v>1.84</v>
          </cell>
        </row>
        <row r="5442">
          <cell r="A5442" t="str">
            <v>15.020.025-0</v>
          </cell>
          <cell r="B5442" t="str">
            <v>LAMPADA INCANDESCENTE DE 100W</v>
          </cell>
          <cell r="C5442" t="str">
            <v>UN</v>
          </cell>
          <cell r="D5442">
            <v>1.34</v>
          </cell>
        </row>
        <row r="5443">
          <cell r="A5443" t="str">
            <v>15.020.030-0</v>
          </cell>
          <cell r="B5443" t="str">
            <v>LAMPADA INCANDESCENTE DE 60W</v>
          </cell>
          <cell r="C5443" t="str">
            <v>UN</v>
          </cell>
          <cell r="D5443">
            <v>1.07</v>
          </cell>
        </row>
        <row r="5444">
          <cell r="A5444" t="str">
            <v>15.020.035-0</v>
          </cell>
          <cell r="B5444" t="str">
            <v>LAMPADA FLUORESCENTE DE 20W</v>
          </cell>
          <cell r="C5444" t="str">
            <v>UN</v>
          </cell>
          <cell r="D5444">
            <v>3.14</v>
          </cell>
        </row>
        <row r="5445">
          <cell r="A5445" t="str">
            <v>15.020.040-0</v>
          </cell>
          <cell r="B5445" t="str">
            <v>LAMPADA FLUORESCENTE DE 40W</v>
          </cell>
          <cell r="C5445" t="str">
            <v>UN</v>
          </cell>
          <cell r="D5445">
            <v>3.14</v>
          </cell>
        </row>
        <row r="5446">
          <cell r="A5446" t="str">
            <v>15.020.041-0</v>
          </cell>
          <cell r="B5446" t="str">
            <v>LAMPADA FLUORESCENTE TIPO HO DE 85W</v>
          </cell>
          <cell r="C5446" t="str">
            <v>UN</v>
          </cell>
          <cell r="D5446">
            <v>14.55</v>
          </cell>
        </row>
        <row r="5447">
          <cell r="A5447" t="str">
            <v>15.020.042-0</v>
          </cell>
          <cell r="B5447" t="str">
            <v>LAMPADA FLUORESCENTE TIPO HO DE 110W</v>
          </cell>
          <cell r="C5447" t="str">
            <v>UN</v>
          </cell>
          <cell r="D5447">
            <v>9.85</v>
          </cell>
        </row>
        <row r="5448">
          <cell r="A5448" t="str">
            <v>15.020.045-0</v>
          </cell>
          <cell r="B5448" t="str">
            <v>LAMPADA DE VAPOR DE MERCURIO DE 125W</v>
          </cell>
          <cell r="C5448" t="str">
            <v>UN</v>
          </cell>
          <cell r="D5448">
            <v>9.58</v>
          </cell>
        </row>
        <row r="5449">
          <cell r="A5449" t="str">
            <v>15.020.050-0</v>
          </cell>
          <cell r="B5449" t="str">
            <v>LAMPADA DE VAPOR DE MERCURIO DE 250W</v>
          </cell>
          <cell r="C5449" t="str">
            <v>UN</v>
          </cell>
          <cell r="D5449">
            <v>20.2</v>
          </cell>
        </row>
        <row r="5450">
          <cell r="A5450" t="str">
            <v>15.020.055-0</v>
          </cell>
          <cell r="B5450" t="str">
            <v>LAMPADA DE VAPOR DE MERCURIO DE 400W / 250V</v>
          </cell>
          <cell r="C5450" t="str">
            <v>UN</v>
          </cell>
          <cell r="D5450">
            <v>30.2</v>
          </cell>
        </row>
        <row r="5451">
          <cell r="A5451" t="str">
            <v>15.020.058-0</v>
          </cell>
          <cell r="B5451" t="str">
            <v>LAMPADA MISTA DE 160W</v>
          </cell>
          <cell r="C5451" t="str">
            <v>UN</v>
          </cell>
          <cell r="D5451">
            <v>9.4700000000000006</v>
          </cell>
        </row>
        <row r="5452">
          <cell r="A5452" t="str">
            <v>15.020.060-0</v>
          </cell>
          <cell r="B5452" t="str">
            <v>LAMPADA MISTA DE 250W</v>
          </cell>
          <cell r="C5452" t="str">
            <v>UN</v>
          </cell>
          <cell r="D5452">
            <v>16.28</v>
          </cell>
        </row>
        <row r="5453">
          <cell r="A5453" t="str">
            <v>15.020.061-0</v>
          </cell>
          <cell r="B5453" t="str">
            <v>LAMPADA MISTA DE 500W</v>
          </cell>
          <cell r="C5453" t="str">
            <v>UN</v>
          </cell>
          <cell r="D5453">
            <v>25.24</v>
          </cell>
        </row>
        <row r="5454">
          <cell r="A5454" t="str">
            <v>15.020.063-0</v>
          </cell>
          <cell r="B5454" t="str">
            <v>LAMPADA DE VAPOR DE SODIO DE 150W / 220V</v>
          </cell>
          <cell r="C5454" t="str">
            <v>UN</v>
          </cell>
          <cell r="D5454">
            <v>30.31</v>
          </cell>
        </row>
        <row r="5455">
          <cell r="A5455" t="str">
            <v>15.020.065-0</v>
          </cell>
          <cell r="B5455" t="str">
            <v>LAMPADA DE VAPOR DE SODIO DE 250W / 220V</v>
          </cell>
          <cell r="C5455" t="str">
            <v>UN</v>
          </cell>
          <cell r="D5455">
            <v>33.44</v>
          </cell>
        </row>
        <row r="5456">
          <cell r="A5456" t="str">
            <v>15.020.067-0</v>
          </cell>
          <cell r="B5456" t="str">
            <v>LAMPADA DE VAPOR DE SODIO DE 400W / 220V</v>
          </cell>
          <cell r="C5456" t="str">
            <v>UN</v>
          </cell>
          <cell r="D5456">
            <v>42.12</v>
          </cell>
        </row>
        <row r="5457">
          <cell r="A5457" t="str">
            <v>15.020.999-0</v>
          </cell>
          <cell r="B5457" t="str">
            <v>INDICE DA FAMILIA</v>
          </cell>
          <cell r="C5457">
            <v>0</v>
          </cell>
          <cell r="D5457">
            <v>1875</v>
          </cell>
        </row>
        <row r="5458">
          <cell r="A5458" t="str">
            <v>15.023.001-0</v>
          </cell>
          <cell r="B5458" t="str">
            <v>TUBULACAO, CONEXOES, QUADRO GERAL E ACESSORIOS P/INSTAL. ELETR. PADRAO CEHAB, TIPO RJ GD 44 CERJ</v>
          </cell>
          <cell r="C5458" t="str">
            <v>UN</v>
          </cell>
          <cell r="D5458">
            <v>832.26</v>
          </cell>
        </row>
        <row r="5459">
          <cell r="A5459" t="str">
            <v>15.023.005-0</v>
          </cell>
          <cell r="B5459" t="str">
            <v>TUBULACAO, CONEXOES, QUADRO GERAL E ACESSORIOS P/INSTAL. ELETR. PADRAO CEHAB, TIPO RJ 41 I/G 22 CERJ</v>
          </cell>
          <cell r="C5459" t="str">
            <v>UN</v>
          </cell>
          <cell r="D5459">
            <v>895.91</v>
          </cell>
        </row>
        <row r="5460">
          <cell r="A5460" t="str">
            <v>15.023.010-0</v>
          </cell>
          <cell r="B5460" t="str">
            <v>TUBULACAO, CONEXOES, QUADRO GERAL E ACESSORIOS P/INSTAL. ELETR. PADRAO CEHAB, TIPO RJ 41 I/G 32 CERJ</v>
          </cell>
          <cell r="C5460" t="str">
            <v>UN</v>
          </cell>
          <cell r="D5460">
            <v>900.86</v>
          </cell>
        </row>
        <row r="5461">
          <cell r="A5461" t="str">
            <v>15.023.015-0</v>
          </cell>
          <cell r="B5461" t="str">
            <v>TUBULACAO, CONEXOES, QUADRO GERAL E ACESSORIOS P/INSTAL. ELETR. PADRAO CEHAB, TIPO RJ 41 I/G 40 CERJ</v>
          </cell>
          <cell r="C5461" t="str">
            <v>UN</v>
          </cell>
          <cell r="D5461">
            <v>907.71</v>
          </cell>
        </row>
        <row r="5462">
          <cell r="A5462" t="str">
            <v>15.023.020-0</v>
          </cell>
          <cell r="B5462" t="str">
            <v>TUBULACAO ELETR. EMBUTIDA NA ESTRUT., P/BL. DE APART. PADRAOCEHAB, TIPO B 39</v>
          </cell>
          <cell r="C5462" t="str">
            <v>UN</v>
          </cell>
          <cell r="D5462">
            <v>6861.48</v>
          </cell>
        </row>
        <row r="5463">
          <cell r="A5463" t="str">
            <v>15.023.025-0</v>
          </cell>
          <cell r="B5463" t="str">
            <v>TUBULACAO ELETR. EMBUTIDA NA ALVEN., P/BL. DE APART. PADRAOCEHAB, TIPO B 39</v>
          </cell>
          <cell r="C5463" t="str">
            <v>UN</v>
          </cell>
          <cell r="D5463">
            <v>6156.88</v>
          </cell>
        </row>
        <row r="5464">
          <cell r="A5464" t="str">
            <v>15.023.030-0</v>
          </cell>
          <cell r="B5464" t="str">
            <v>TUBULACAO, QUADRO GERAL E ACESSORIOS P/INSTAL. ELETR. PADRAOCEHAB, TIPO RJ 41 I/G 40 LIGHT</v>
          </cell>
          <cell r="C5464" t="str">
            <v>UN</v>
          </cell>
          <cell r="D5464">
            <v>890.12</v>
          </cell>
        </row>
        <row r="5465">
          <cell r="A5465" t="str">
            <v>15.023.035-0</v>
          </cell>
          <cell r="B5465" t="str">
            <v>TUBULACAO, QUADRO GERAL E ACESSORIOS P/INSTAL. ELETR. PADRAOCEHAB, TIPO RJ 41 I/G 32 LIGHT</v>
          </cell>
          <cell r="C5465" t="str">
            <v>UN</v>
          </cell>
          <cell r="D5465">
            <v>840.07</v>
          </cell>
        </row>
        <row r="5466">
          <cell r="A5466" t="str">
            <v>15.023.040-0</v>
          </cell>
          <cell r="B5466" t="str">
            <v>TUBULACAO, QUADRO GERAL E ACESSORIOS P/INSTAL. ELETR. PADRAOCEHAB, TIPO RJ 41 I/G 22 LIGHT</v>
          </cell>
          <cell r="C5466" t="str">
            <v>UN</v>
          </cell>
          <cell r="D5466">
            <v>831.19</v>
          </cell>
        </row>
        <row r="5467">
          <cell r="A5467" t="str">
            <v>15.023.045-0</v>
          </cell>
          <cell r="B5467" t="str">
            <v>TUBULACAO, QUADRO GERAL E ACESSORIOS P/INSTAL. ELETR. PADRAOCEHAB, TIPO RJ GD 44 LIGHT</v>
          </cell>
          <cell r="C5467" t="str">
            <v>UN</v>
          </cell>
          <cell r="D5467">
            <v>816.91</v>
          </cell>
        </row>
        <row r="5468">
          <cell r="A5468" t="str">
            <v>15.023.050-0</v>
          </cell>
          <cell r="B5468" t="str">
            <v>TUBULACAO, QUADRO GERAL E ACESSORIOS P/INSTAL. ELETR. DE 1 UN. SANIT.</v>
          </cell>
          <cell r="C5468" t="str">
            <v>UN</v>
          </cell>
          <cell r="D5468">
            <v>349.65</v>
          </cell>
        </row>
        <row r="5469">
          <cell r="A5469" t="str">
            <v>15.023.055-0</v>
          </cell>
          <cell r="B5469" t="str">
            <v>TUBULACAO, QUADRO GERAL E ACESSORIOS P/INSTAL. ELETR. DE CASA PADRAO CEHAB, TIPO RJ 35 20 LIGHT</v>
          </cell>
          <cell r="C5469" t="str">
            <v>UN</v>
          </cell>
          <cell r="D5469">
            <v>566.02</v>
          </cell>
        </row>
        <row r="5470">
          <cell r="A5470" t="str">
            <v>15.023.060-0</v>
          </cell>
          <cell r="B5470" t="str">
            <v>TUBULACAO, QUADRO GERAL E ACESSORIOS P/INSTAL. ELETR. DE CASA PADRAO CEHAB, TIPO RJ 35 20 CERJ</v>
          </cell>
          <cell r="C5470" t="str">
            <v>UN</v>
          </cell>
          <cell r="D5470">
            <v>662.73</v>
          </cell>
        </row>
        <row r="5471">
          <cell r="A5471" t="str">
            <v>15.023.065-0</v>
          </cell>
          <cell r="B5471" t="str">
            <v>TUBULACAO, QUADRO GERAL E ACESSORIOS P/INSTAL. ELETR. DE CASA PADRAO CEHAB, TIPO RJ 39 22 CERJ</v>
          </cell>
          <cell r="C5471" t="str">
            <v>UN</v>
          </cell>
          <cell r="D5471">
            <v>577.6</v>
          </cell>
        </row>
        <row r="5472">
          <cell r="A5472" t="str">
            <v>15.023.070-0</v>
          </cell>
          <cell r="B5472" t="str">
            <v>TUBULACAO, QUADRO GERAL E ACESSORIOS P/INSTAL. ELETR. DE CASA PADRAO CEHAB, TIPO RJ 45 I/G 20 LIGHT</v>
          </cell>
          <cell r="C5472" t="str">
            <v>UN</v>
          </cell>
          <cell r="D5472">
            <v>513.66999999999996</v>
          </cell>
        </row>
        <row r="5473">
          <cell r="A5473" t="str">
            <v>15.023.075-0</v>
          </cell>
          <cell r="B5473" t="str">
            <v>TUBULACAO, CONEXOES E MONT. DE QUADRO GERAL P/CASA DE BOMBASEM PREDIO PADRAO CEHAB, TIPO B 39 LIGHT</v>
          </cell>
          <cell r="C5473" t="str">
            <v>UN</v>
          </cell>
          <cell r="D5473">
            <v>2956.98</v>
          </cell>
        </row>
        <row r="5474">
          <cell r="A5474" t="str">
            <v>15.023.080-0</v>
          </cell>
          <cell r="B5474" t="str">
            <v>TUBULACAO, CONEXOES E MONT. DE QUADRO GERAL P/CASA DE BOMBASEM PREDIO PADRAO CEHAB, TIPO B 39 CERJ</v>
          </cell>
          <cell r="C5474" t="str">
            <v>UN</v>
          </cell>
          <cell r="D5474">
            <v>4855.43</v>
          </cell>
        </row>
        <row r="5475">
          <cell r="A5475" t="str">
            <v>15.023.085-0</v>
          </cell>
          <cell r="B5475" t="str">
            <v>TUBULACAO, CONEXOES E MONT. DE QUADRO GERAL P/CASA DE BOMBASEM PREDIOS PADRAO CEHAB, TIPO B 50 LIGHT</v>
          </cell>
          <cell r="C5475" t="str">
            <v>UN</v>
          </cell>
          <cell r="D5475">
            <v>3778.1</v>
          </cell>
        </row>
        <row r="5476">
          <cell r="A5476" t="str">
            <v>15.023.090-0</v>
          </cell>
          <cell r="B5476" t="str">
            <v>TUBULACAO, CONEXOES E MONT. DE QUADRO GERAL P/CASA DE BOMBASEM PREDIO PADRAO CEHAB, TIPO B 50 CERJ</v>
          </cell>
          <cell r="C5476" t="str">
            <v>UN</v>
          </cell>
          <cell r="D5476">
            <v>4976.8100000000004</v>
          </cell>
        </row>
        <row r="5477">
          <cell r="A5477" t="str">
            <v>15.023.095-0</v>
          </cell>
          <cell r="B5477" t="str">
            <v>TUBULACAO ELETR. EMBUTIDA NA ESTRUT., P/BL. DE APART. PADRAOCEHAB, TIPO B 50</v>
          </cell>
          <cell r="C5477" t="str">
            <v>UN</v>
          </cell>
          <cell r="D5477">
            <v>10418.91</v>
          </cell>
        </row>
        <row r="5478">
          <cell r="A5478" t="str">
            <v>15.023.100-0</v>
          </cell>
          <cell r="B5478" t="str">
            <v>TUBULACAO ELETR. EMBUTIDA NA ALVEN., P/BL. DE APART. PADRAOCEHAB, TIPO B 50</v>
          </cell>
          <cell r="C5478" t="str">
            <v>UN</v>
          </cell>
          <cell r="D5478">
            <v>5024.0200000000004</v>
          </cell>
        </row>
        <row r="5479">
          <cell r="A5479" t="str">
            <v>15.023.999-0</v>
          </cell>
          <cell r="B5479" t="str">
            <v>INDICE DA FAMILIA</v>
          </cell>
          <cell r="C5479">
            <v>0</v>
          </cell>
          <cell r="D5479">
            <v>1760</v>
          </cell>
        </row>
        <row r="5480">
          <cell r="A5480" t="str">
            <v>15.028.001-0</v>
          </cell>
          <cell r="B5480" t="str">
            <v>COLOCACAO DE RESERVATORIO DE CIM. AMIANTO DE 250 L</v>
          </cell>
          <cell r="C5480" t="str">
            <v>UN</v>
          </cell>
          <cell r="D5480">
            <v>137.57</v>
          </cell>
        </row>
        <row r="5481">
          <cell r="A5481" t="str">
            <v>15.028.005-0</v>
          </cell>
          <cell r="B5481" t="str">
            <v>COLOCACAO DE RESERVATORIO DE CIM. AMIANTO DE 500 L</v>
          </cell>
          <cell r="C5481" t="str">
            <v>UN</v>
          </cell>
          <cell r="D5481">
            <v>150.36000000000001</v>
          </cell>
        </row>
        <row r="5482">
          <cell r="A5482" t="str">
            <v>15.028.010-0</v>
          </cell>
          <cell r="B5482" t="str">
            <v>COLOCACAO DE RESERVATORIO DE CIM. AMIANTO DE 1000 L</v>
          </cell>
          <cell r="C5482" t="str">
            <v>UN</v>
          </cell>
          <cell r="D5482">
            <v>167.85</v>
          </cell>
        </row>
        <row r="5483">
          <cell r="A5483" t="str">
            <v>15.028.999-0</v>
          </cell>
          <cell r="B5483" t="str">
            <v>INDICE DA FAMILIA</v>
          </cell>
          <cell r="C5483">
            <v>0</v>
          </cell>
          <cell r="D5483">
            <v>1752</v>
          </cell>
        </row>
        <row r="5484">
          <cell r="A5484" t="str">
            <v>15.029.010-0</v>
          </cell>
          <cell r="B5484" t="str">
            <v>REGISTRO DE GAVETA EM BRONZE C/DIAM. DE 1/2"</v>
          </cell>
          <cell r="C5484" t="str">
            <v>UN</v>
          </cell>
          <cell r="D5484">
            <v>16.100000000000001</v>
          </cell>
        </row>
        <row r="5485">
          <cell r="A5485" t="str">
            <v>15.029.011-0</v>
          </cell>
          <cell r="B5485" t="str">
            <v>REGISTRO DE GAVETA EM BRONZE C/DIAM. DE 3/4"</v>
          </cell>
          <cell r="C5485" t="str">
            <v>UN</v>
          </cell>
          <cell r="D5485">
            <v>16.54</v>
          </cell>
        </row>
        <row r="5486">
          <cell r="A5486" t="str">
            <v>15.029.012-0</v>
          </cell>
          <cell r="B5486" t="str">
            <v>REGISTRO DE GAVETA EM BRONZE C/DIAM. DE 1"</v>
          </cell>
          <cell r="C5486" t="str">
            <v>UN</v>
          </cell>
          <cell r="D5486">
            <v>20.64</v>
          </cell>
        </row>
        <row r="5487">
          <cell r="A5487" t="str">
            <v>15.029.013-0</v>
          </cell>
          <cell r="B5487" t="str">
            <v>REGISTRO DE GAVETA EM BRONZE C/DIAM. DE 1.1/4"</v>
          </cell>
          <cell r="C5487" t="str">
            <v>UN</v>
          </cell>
          <cell r="D5487">
            <v>25.37</v>
          </cell>
        </row>
        <row r="5488">
          <cell r="A5488" t="str">
            <v>15.029.014-0</v>
          </cell>
          <cell r="B5488" t="str">
            <v>REGISTRO DE GAVETA EM BRONZE C/DIAM. DE 1.1/2"</v>
          </cell>
          <cell r="C5488" t="str">
            <v>UN</v>
          </cell>
          <cell r="D5488">
            <v>30.43</v>
          </cell>
        </row>
        <row r="5489">
          <cell r="A5489" t="str">
            <v>15.029.015-0</v>
          </cell>
          <cell r="B5489" t="str">
            <v>REGISTRO DE GAVETA EM BRONZE C/DIAM. DE 2"</v>
          </cell>
          <cell r="C5489" t="str">
            <v>UN</v>
          </cell>
          <cell r="D5489">
            <v>42.76</v>
          </cell>
        </row>
        <row r="5490">
          <cell r="A5490" t="str">
            <v>15.029.016-0</v>
          </cell>
          <cell r="B5490" t="str">
            <v>REGISTRO DE GAVETA EM BRONZE C/DIAM. DE 2.1/2"</v>
          </cell>
          <cell r="C5490" t="str">
            <v>UN</v>
          </cell>
          <cell r="D5490">
            <v>98.11</v>
          </cell>
        </row>
        <row r="5491">
          <cell r="A5491" t="str">
            <v>15.029.017-0</v>
          </cell>
          <cell r="B5491" t="str">
            <v>REGISTRO DE GAVETA EM BRONZE C/DIAM. DE 3"</v>
          </cell>
          <cell r="C5491" t="str">
            <v>UN</v>
          </cell>
          <cell r="D5491">
            <v>146.34</v>
          </cell>
        </row>
        <row r="5492">
          <cell r="A5492" t="str">
            <v>15.029.018-0</v>
          </cell>
          <cell r="B5492" t="str">
            <v>REGISTRO DE GAVETA EM BRONZE C/DIAM. DE 4"</v>
          </cell>
          <cell r="C5492" t="str">
            <v>UN</v>
          </cell>
          <cell r="D5492">
            <v>239.22</v>
          </cell>
        </row>
        <row r="5493">
          <cell r="A5493" t="str">
            <v>15.029.019-0</v>
          </cell>
          <cell r="B5493" t="str">
            <v>REGISTRO DE ESFERA EM BRONZE C/DIAM. DE 1/2"</v>
          </cell>
          <cell r="C5493" t="str">
            <v>UN</v>
          </cell>
          <cell r="D5493">
            <v>20.079999999999998</v>
          </cell>
        </row>
        <row r="5494">
          <cell r="A5494" t="str">
            <v>15.029.020-0</v>
          </cell>
          <cell r="B5494" t="str">
            <v>REGISTRO DE ESFERA EM BRONZE C/DIAM. DE 3/4"</v>
          </cell>
          <cell r="C5494" t="str">
            <v>UN</v>
          </cell>
          <cell r="D5494">
            <v>22.85</v>
          </cell>
        </row>
        <row r="5495">
          <cell r="A5495" t="str">
            <v>15.029.021-0</v>
          </cell>
          <cell r="B5495" t="str">
            <v>REGISTRO DE ESFERA EM BRONZE C/DIAM. DE 1"</v>
          </cell>
          <cell r="C5495" t="str">
            <v>UN</v>
          </cell>
          <cell r="D5495">
            <v>29.65</v>
          </cell>
        </row>
        <row r="5496">
          <cell r="A5496" t="str">
            <v>15.029.022-0</v>
          </cell>
          <cell r="B5496" t="str">
            <v>REGISTRO DE ESFERA EM BRONZE C/DIAM. DE 1.1/4"</v>
          </cell>
          <cell r="C5496" t="str">
            <v>UN</v>
          </cell>
          <cell r="D5496">
            <v>40.89</v>
          </cell>
        </row>
        <row r="5497">
          <cell r="A5497" t="str">
            <v>15.029.023-0</v>
          </cell>
          <cell r="B5497" t="str">
            <v>REGISTRO DE ESFERA EM BRONZE C/DIAM. DE 1.1/2"</v>
          </cell>
          <cell r="C5497" t="str">
            <v>UN</v>
          </cell>
          <cell r="D5497">
            <v>49.14</v>
          </cell>
        </row>
        <row r="5498">
          <cell r="A5498" t="str">
            <v>15.029.024-0</v>
          </cell>
          <cell r="B5498" t="str">
            <v>REGISTRO DE ESFERA EM BRONZE C/DIAM. DE 2"</v>
          </cell>
          <cell r="C5498" t="str">
            <v>UN</v>
          </cell>
          <cell r="D5498">
            <v>71.66</v>
          </cell>
        </row>
        <row r="5499">
          <cell r="A5499" t="str">
            <v>15.029.049-0</v>
          </cell>
          <cell r="B5499" t="str">
            <v>VALVULA DE PE EM BRONZE C/DIAM. DE 3/4"</v>
          </cell>
          <cell r="C5499" t="str">
            <v>UN</v>
          </cell>
          <cell r="D5499">
            <v>14.52</v>
          </cell>
        </row>
        <row r="5500">
          <cell r="A5500" t="str">
            <v>15.029.050-0</v>
          </cell>
          <cell r="B5500" t="str">
            <v>VALVULA DE PE EM BRONZE C/DIAM. DE 1"</v>
          </cell>
          <cell r="C5500" t="str">
            <v>UN</v>
          </cell>
          <cell r="D5500">
            <v>15.52</v>
          </cell>
        </row>
        <row r="5501">
          <cell r="A5501" t="str">
            <v>15.029.051-0</v>
          </cell>
          <cell r="B5501" t="str">
            <v>VALVULA DE PE EM BRONZE C/DIAM. DE 1.1/4"</v>
          </cell>
          <cell r="C5501" t="str">
            <v>UN</v>
          </cell>
          <cell r="D5501">
            <v>22.52</v>
          </cell>
        </row>
        <row r="5502">
          <cell r="A5502" t="str">
            <v>15.029.052-0</v>
          </cell>
          <cell r="B5502" t="str">
            <v>VALVULA DE PE EM BRONZE C/DIAM. DE 1.1/2"</v>
          </cell>
          <cell r="C5502" t="str">
            <v>UN</v>
          </cell>
          <cell r="D5502">
            <v>26.12</v>
          </cell>
        </row>
        <row r="5503">
          <cell r="A5503" t="str">
            <v>15.029.053-0</v>
          </cell>
          <cell r="B5503" t="str">
            <v>VALVULA DE PE EM BRONZE C/DIAM. DE 2"</v>
          </cell>
          <cell r="C5503" t="str">
            <v>UN</v>
          </cell>
          <cell r="D5503">
            <v>34.33</v>
          </cell>
        </row>
        <row r="5504">
          <cell r="A5504" t="str">
            <v>15.029.054-0</v>
          </cell>
          <cell r="B5504" t="str">
            <v>VALVULA DE PE EM BRONZE C/DIAM. DE 2.1/2"</v>
          </cell>
          <cell r="C5504" t="str">
            <v>UN</v>
          </cell>
          <cell r="D5504">
            <v>63.01</v>
          </cell>
        </row>
        <row r="5505">
          <cell r="A5505" t="str">
            <v>15.029.055-0</v>
          </cell>
          <cell r="B5505" t="str">
            <v>VALVULA DE PE EM BRONZE C/DIAM. DE 3"</v>
          </cell>
          <cell r="C5505" t="str">
            <v>UN</v>
          </cell>
          <cell r="D5505">
            <v>90</v>
          </cell>
        </row>
        <row r="5506">
          <cell r="A5506" t="str">
            <v>15.029.056-0</v>
          </cell>
          <cell r="B5506" t="str">
            <v>VALVULA DE PE EM BRONZE C/DIAM. DE 4"</v>
          </cell>
          <cell r="C5506" t="str">
            <v>UN</v>
          </cell>
          <cell r="D5506">
            <v>132.93</v>
          </cell>
        </row>
        <row r="5507">
          <cell r="A5507" t="str">
            <v>15.029.080-0</v>
          </cell>
          <cell r="B5507" t="str">
            <v>VALVULA DE RETENCAO VERT. EM BRONZE C/DIAM. DE 3/4"</v>
          </cell>
          <cell r="C5507" t="str">
            <v>UN</v>
          </cell>
          <cell r="D5507">
            <v>17.260000000000002</v>
          </cell>
        </row>
        <row r="5508">
          <cell r="A5508" t="str">
            <v>15.029.081-0</v>
          </cell>
          <cell r="B5508" t="str">
            <v>VALVULA DE RETENCAO VERT. EM BRONZE C/DIAM. DE 1"</v>
          </cell>
          <cell r="C5508" t="str">
            <v>UN</v>
          </cell>
          <cell r="D5508">
            <v>19.690000000000001</v>
          </cell>
        </row>
        <row r="5509">
          <cell r="A5509" t="str">
            <v>15.029.082-0</v>
          </cell>
          <cell r="B5509" t="str">
            <v>VALVULA DE RETENCAO VERT. EM BRONZE C/DIAM. DE 1.1/4"</v>
          </cell>
          <cell r="C5509" t="str">
            <v>UN</v>
          </cell>
          <cell r="D5509">
            <v>24.67</v>
          </cell>
        </row>
        <row r="5510">
          <cell r="A5510" t="str">
            <v>15.029.083-0</v>
          </cell>
          <cell r="B5510" t="str">
            <v>VALVULA DE RETENCAO VERT. EM BRONZE C/DIAM. DE 1.1/2"</v>
          </cell>
          <cell r="C5510" t="str">
            <v>UN</v>
          </cell>
          <cell r="D5510">
            <v>30.97</v>
          </cell>
        </row>
        <row r="5511">
          <cell r="A5511" t="str">
            <v>15.029.084-0</v>
          </cell>
          <cell r="B5511" t="str">
            <v>VALVULA DE RETENCAO VERT. EM BRONZE C/DIAM. DE 2"</v>
          </cell>
          <cell r="C5511" t="str">
            <v>UN</v>
          </cell>
          <cell r="D5511">
            <v>39.26</v>
          </cell>
        </row>
        <row r="5512">
          <cell r="A5512" t="str">
            <v>15.029.085-0</v>
          </cell>
          <cell r="B5512" t="str">
            <v>VALVULA DE RETENCAO VERT. EM BRONZE C/DIAM. DE 2.1/2"</v>
          </cell>
          <cell r="C5512" t="str">
            <v>UN</v>
          </cell>
          <cell r="D5512">
            <v>64.66</v>
          </cell>
        </row>
        <row r="5513">
          <cell r="A5513" t="str">
            <v>15.029.086-0</v>
          </cell>
          <cell r="B5513" t="str">
            <v>VALVULA DE RETENCAO VERT. EM BRONZE C/DIAM. DE 3"</v>
          </cell>
          <cell r="C5513" t="str">
            <v>UN</v>
          </cell>
          <cell r="D5513">
            <v>84.28</v>
          </cell>
        </row>
        <row r="5514">
          <cell r="A5514" t="str">
            <v>15.029.087-0</v>
          </cell>
          <cell r="B5514" t="str">
            <v>VALVULA DE RETENCAO VERT. EM BRONZE C/DIAM. DE 4"</v>
          </cell>
          <cell r="C5514" t="str">
            <v>UN</v>
          </cell>
          <cell r="D5514">
            <v>137.77000000000001</v>
          </cell>
        </row>
        <row r="5515">
          <cell r="A5515" t="str">
            <v>15.029.100-0</v>
          </cell>
          <cell r="B5515" t="str">
            <v>VALVULA DE RETENCAO HORIZ. EM BRONZE C/DIAM. DE 3/4"</v>
          </cell>
          <cell r="C5515" t="str">
            <v>UN</v>
          </cell>
          <cell r="D5515">
            <v>25.52</v>
          </cell>
        </row>
        <row r="5516">
          <cell r="A5516" t="str">
            <v>15.029.101-0</v>
          </cell>
          <cell r="B5516" t="str">
            <v>VALVULA DE RETENCAO HORIZ. EM BRONZE C/DIAM. DE 1"</v>
          </cell>
          <cell r="C5516" t="str">
            <v>UN</v>
          </cell>
          <cell r="D5516">
            <v>29.52</v>
          </cell>
        </row>
        <row r="5517">
          <cell r="A5517" t="str">
            <v>15.029.102-0</v>
          </cell>
          <cell r="B5517" t="str">
            <v>VALVULA DE RETENCAO HORIZ. EM BRONZE C/DIAM. DE 1.1/4"</v>
          </cell>
          <cell r="C5517" t="str">
            <v>UN</v>
          </cell>
          <cell r="D5517">
            <v>36.1</v>
          </cell>
        </row>
        <row r="5518">
          <cell r="A5518" t="str">
            <v>15.029.103-0</v>
          </cell>
          <cell r="B5518" t="str">
            <v>VALVULA DE RETENCAO HORIZ. EM BRONZE C/DIAM. DE 1.1/2"</v>
          </cell>
          <cell r="C5518" t="str">
            <v>UN</v>
          </cell>
          <cell r="D5518">
            <v>49.6</v>
          </cell>
        </row>
        <row r="5519">
          <cell r="A5519" t="str">
            <v>15.029.104-0</v>
          </cell>
          <cell r="B5519" t="str">
            <v>VALVULA DE RETENCAO HORIZ. EM BRONZE C/DIAM. DE 2"</v>
          </cell>
          <cell r="C5519" t="str">
            <v>UN</v>
          </cell>
          <cell r="D5519">
            <v>61.66</v>
          </cell>
        </row>
        <row r="5520">
          <cell r="A5520" t="str">
            <v>15.029.105-0</v>
          </cell>
          <cell r="B5520">
            <v>0</v>
          </cell>
          <cell r="C5520" t="str">
            <v>UN</v>
          </cell>
          <cell r="D5520">
            <v>99.16</v>
          </cell>
        </row>
        <row r="5521">
          <cell r="A5521" t="str">
            <v>15.029.106-0</v>
          </cell>
          <cell r="B5521" t="str">
            <v>VALVULA DE RETENCAO HORIZ. EM BRONZE C/DIAM. DE 3"</v>
          </cell>
          <cell r="C5521" t="str">
            <v>UN</v>
          </cell>
          <cell r="D5521">
            <v>125.8</v>
          </cell>
        </row>
        <row r="5522">
          <cell r="A5522" t="str">
            <v>15.029.107-0</v>
          </cell>
          <cell r="B5522" t="str">
            <v>VALVULA DE RETENCAO HORIZ. EM BRONZE C/DIAM. DE 4"</v>
          </cell>
          <cell r="C5522" t="str">
            <v>UN</v>
          </cell>
          <cell r="D5522">
            <v>203.35</v>
          </cell>
        </row>
        <row r="5523">
          <cell r="A5523" t="str">
            <v>15.029.999-0</v>
          </cell>
          <cell r="B5523" t="str">
            <v>FAMILIA 15.029REGISTROS.</v>
          </cell>
          <cell r="C5523">
            <v>0</v>
          </cell>
          <cell r="D5523">
            <v>1304</v>
          </cell>
        </row>
        <row r="5524">
          <cell r="A5524" t="str">
            <v>15.031.010-0</v>
          </cell>
          <cell r="B5524" t="str">
            <v>TUBO DE FºGALV. DE 1/2", C/COSTURA, EXCL. CONEXOES, EMENDASE ABERT. E FECHAM. DE RASGO</v>
          </cell>
          <cell r="C5524" t="str">
            <v>M</v>
          </cell>
          <cell r="D5524">
            <v>5.49</v>
          </cell>
        </row>
        <row r="5525">
          <cell r="A5525" t="str">
            <v>15.031.011-0</v>
          </cell>
          <cell r="B5525" t="str">
            <v>TUBO DE FºGALV. DE 3/4", C/COSTURA, EXCL. CONEXOES, EMENDASE ABERT. E FECHAM. DE RASGO</v>
          </cell>
          <cell r="C5525" t="str">
            <v>M</v>
          </cell>
          <cell r="D5525">
            <v>6.96</v>
          </cell>
        </row>
        <row r="5526">
          <cell r="A5526" t="str">
            <v>15.031.012-0</v>
          </cell>
          <cell r="B5526" t="str">
            <v>TUBO DE FºGALV. DE 1", C/COSTURA, EXCL. CONEXOES, EMENDAS EABERT. E FECHAM. DE RASGO</v>
          </cell>
          <cell r="C5526" t="str">
            <v>M</v>
          </cell>
          <cell r="D5526">
            <v>9.66</v>
          </cell>
        </row>
        <row r="5527">
          <cell r="A5527" t="str">
            <v>15.031.013-0</v>
          </cell>
          <cell r="B5527" t="str">
            <v>TUBO DE FºGALV. DE 1.1/4", C/COSTURA, EXCL. CONEXOES, EMENDAS E ABERT. E FECHAM. DE RASGO</v>
          </cell>
          <cell r="C5527" t="str">
            <v>M</v>
          </cell>
          <cell r="D5527">
            <v>12.9</v>
          </cell>
        </row>
        <row r="5528">
          <cell r="A5528" t="str">
            <v>15.031.014-0</v>
          </cell>
          <cell r="B5528" t="str">
            <v>TUBO DE FºGALV. DE 1.1/2", C/COSTURA, EXCL. CONEXOES, EMENDAS E ABERT. E FECHAM. DE RASGO</v>
          </cell>
          <cell r="C5528" t="str">
            <v>M</v>
          </cell>
          <cell r="D5528">
            <v>16.350000000000001</v>
          </cell>
        </row>
        <row r="5529">
          <cell r="A5529" t="str">
            <v>15.031.015-0</v>
          </cell>
          <cell r="B5529" t="str">
            <v>TUBO DE FºGALV. DE 2", C/COSTURA, EXCL. CONEXOES, EMENDAS EABERT. E FECHAM. DE RASGO</v>
          </cell>
          <cell r="C5529" t="str">
            <v>M</v>
          </cell>
          <cell r="D5529">
            <v>19.41</v>
          </cell>
        </row>
        <row r="5530">
          <cell r="A5530" t="str">
            <v>15.031.016-0</v>
          </cell>
          <cell r="B5530" t="str">
            <v>TUBO DE FºGALV. DE 2.1/2", C/COSTURA, EXCL. CONEXOES, EMENDAS E ABERT. E FECHAM. DE RASGO</v>
          </cell>
          <cell r="C5530" t="str">
            <v>M</v>
          </cell>
          <cell r="D5530">
            <v>26.6</v>
          </cell>
        </row>
        <row r="5531">
          <cell r="A5531" t="str">
            <v>15.031.017-0</v>
          </cell>
          <cell r="B5531" t="str">
            <v>TUBO DE FºGALV. DE 3", C/COSTURA, EXCL. CONEXOES, EMENDAS EABERT. E FECHAM. DE RASGO</v>
          </cell>
          <cell r="C5531" t="str">
            <v>M</v>
          </cell>
          <cell r="D5531">
            <v>30.95</v>
          </cell>
        </row>
        <row r="5532">
          <cell r="A5532" t="str">
            <v>15.031.018-0</v>
          </cell>
          <cell r="B5532" t="str">
            <v>TUBO DE FºGALV. DE 4", C/COSTURA, EXCL. CONEXOES, EMENDAS EABERT. E FECHAM. DE RASGO</v>
          </cell>
          <cell r="C5532" t="str">
            <v>M</v>
          </cell>
          <cell r="D5532">
            <v>43.71</v>
          </cell>
        </row>
        <row r="5533">
          <cell r="A5533" t="str">
            <v>15.031.019-0</v>
          </cell>
          <cell r="B5533" t="str">
            <v>TUBO DE FºGALV. DE 1/2", C/COSTURA, INCL. CONEXOES E EMENDAS, EXCL. ABERT. E FECHAM. DE RASGO</v>
          </cell>
          <cell r="C5533" t="str">
            <v>M</v>
          </cell>
          <cell r="D5533">
            <v>5.92</v>
          </cell>
        </row>
        <row r="5534">
          <cell r="A5534" t="str">
            <v>15.031.020-0</v>
          </cell>
          <cell r="B5534" t="str">
            <v>TUBO DE FºGALV. DE 3/4", C/COSTURA, INCL. CONEXOES E EMENDAS, EXCL. ABERT. E FECHAM. DE RASGO</v>
          </cell>
          <cell r="C5534" t="str">
            <v>M</v>
          </cell>
          <cell r="D5534">
            <v>7.51</v>
          </cell>
        </row>
        <row r="5535">
          <cell r="A5535" t="str">
            <v>15.031.021-0</v>
          </cell>
          <cell r="B5535" t="str">
            <v>TUBO DE FºGALV. DE 1", C/COSTURA, INCL. CONEXOES E EMENDAS,EXCL. ABERT. E FECHAM. DE RASGO</v>
          </cell>
          <cell r="C5535" t="str">
            <v>M</v>
          </cell>
          <cell r="D5535">
            <v>10.46</v>
          </cell>
        </row>
        <row r="5536">
          <cell r="A5536" t="str">
            <v>15.031.022-0</v>
          </cell>
          <cell r="B5536" t="str">
            <v>TUBO DE FºGALV. DE 1.1/4", C/COSTURA, INCL. CONEXOES E EMENDAS, EXCL. ABERT. E FECHAM. DE RASGO</v>
          </cell>
          <cell r="C5536" t="str">
            <v>M</v>
          </cell>
          <cell r="D5536">
            <v>13.99</v>
          </cell>
        </row>
        <row r="5537">
          <cell r="A5537" t="str">
            <v>15.031.023-0</v>
          </cell>
          <cell r="B5537" t="str">
            <v>TUBO DE FºGALV. DE 1.1/2", C/COSTURA, INCL. CONEXOES E EMENDAS, EXCL. ABERT. E FECHAM. DE RASGO</v>
          </cell>
          <cell r="C5537" t="str">
            <v>M</v>
          </cell>
          <cell r="D5537">
            <v>17.75</v>
          </cell>
        </row>
        <row r="5538">
          <cell r="A5538" t="str">
            <v>15.031.024-0</v>
          </cell>
          <cell r="B5538" t="str">
            <v>TUBO DE FºGALV. DE 2", C/COSTURA, INCL. CONEXOES E EMENDAS,EXCL. ABERT. E FECHAM. DE RASGO</v>
          </cell>
          <cell r="C5538" t="str">
            <v>M</v>
          </cell>
          <cell r="D5538">
            <v>21.08</v>
          </cell>
        </row>
        <row r="5539">
          <cell r="A5539" t="str">
            <v>15.031.025-0</v>
          </cell>
          <cell r="B5539" t="str">
            <v>TUBO DE FºGALV. DE 2.1/2", C/COSTURA, INCL. CONEXOES E EMENDAS, EXCL. ABERT. E FECHAM. DE RASGO</v>
          </cell>
          <cell r="C5539" t="str">
            <v>M</v>
          </cell>
          <cell r="D5539">
            <v>28.96</v>
          </cell>
        </row>
        <row r="5540">
          <cell r="A5540" t="str">
            <v>15.031.026-0</v>
          </cell>
          <cell r="B5540" t="str">
            <v>TUBO DE FºGALV. DE 3", C/COSTURA, INCL. CONEXOES E EMENDAS,EXCL. ABERT. E FECHAM. DE RASGO</v>
          </cell>
          <cell r="C5540" t="str">
            <v>M</v>
          </cell>
          <cell r="D5540">
            <v>33.72</v>
          </cell>
        </row>
        <row r="5541">
          <cell r="A5541" t="str">
            <v>15.031.027-0</v>
          </cell>
          <cell r="B5541" t="str">
            <v>TUBO DE FºGALV. DE 4", C/COSTURA, INCL. CONEXOES E EMENDAS,EXCL. ABERT. E FECHAM. DE RASGO</v>
          </cell>
          <cell r="C5541" t="str">
            <v>M</v>
          </cell>
          <cell r="D5541">
            <v>47.7</v>
          </cell>
        </row>
        <row r="5542">
          <cell r="A5542" t="str">
            <v>15.031.999-0</v>
          </cell>
          <cell r="B5542" t="str">
            <v>FAMILIA 15.031TUBOS F.G C/ COSTURA.</v>
          </cell>
          <cell r="C5542">
            <v>0</v>
          </cell>
          <cell r="D5542">
            <v>1780</v>
          </cell>
        </row>
        <row r="5543">
          <cell r="A5543" t="str">
            <v>15.032.500-0</v>
          </cell>
          <cell r="B5543" t="str">
            <v>UNIDADE DE REF. P/FORN. DE CONEXOES DE FERRO MALEAVEL, ZINCADAS, CLASSE 10</v>
          </cell>
          <cell r="C5543" t="str">
            <v>UR</v>
          </cell>
          <cell r="D5543">
            <v>147.87</v>
          </cell>
        </row>
        <row r="5544">
          <cell r="A5544" t="str">
            <v>15.032.999-0</v>
          </cell>
          <cell r="B5544" t="str">
            <v>FAMILIA 15.032UR P/CONEXOES.</v>
          </cell>
          <cell r="C5544">
            <v>0</v>
          </cell>
          <cell r="D5544">
            <v>1044</v>
          </cell>
        </row>
        <row r="5545">
          <cell r="A5545" t="str">
            <v>15.033.999-0</v>
          </cell>
          <cell r="B5545" t="str">
            <v>FAMILIA 15.033TUBOS F.G.S/COSTURA.</v>
          </cell>
          <cell r="C5545">
            <v>0</v>
          </cell>
          <cell r="D5545">
            <v>1851</v>
          </cell>
        </row>
        <row r="5546">
          <cell r="A5546" t="str">
            <v>15.034.010-0</v>
          </cell>
          <cell r="B5546" t="str">
            <v>ELETRODUTO DE Fº ZINCADO LEVE C/DIAM. DE 3/4", EXCL. CONEXOES, EMENDAS, ABERT. E FECHAM. DE RASGO</v>
          </cell>
          <cell r="C5546" t="str">
            <v>M</v>
          </cell>
          <cell r="D5546">
            <v>3.79</v>
          </cell>
        </row>
        <row r="5547">
          <cell r="A5547" t="str">
            <v>15.034.011-0</v>
          </cell>
          <cell r="B5547" t="str">
            <v>ELETRODUTO DE Fº ZINCADO LEVE C/DIAM. DE 1", EXCL. CONEXOES,EMENDAS, ABERT. E FECHAM. DE RASGO</v>
          </cell>
          <cell r="C5547" t="str">
            <v>M</v>
          </cell>
          <cell r="D5547">
            <v>4.57</v>
          </cell>
        </row>
        <row r="5548">
          <cell r="A5548" t="str">
            <v>15.034.012-0</v>
          </cell>
          <cell r="B5548" t="str">
            <v>ELETRODUTO DE Fº ZINCADO LEVE C/DIAM. DE 1.1/4", EXCL. CONEXOES, EMENDAS, ABERT. E FECHAM. DE RASGO</v>
          </cell>
          <cell r="C5548" t="str">
            <v>M</v>
          </cell>
          <cell r="D5548">
            <v>7.55</v>
          </cell>
        </row>
        <row r="5549">
          <cell r="A5549" t="str">
            <v>15.034.013-0</v>
          </cell>
          <cell r="B5549" t="str">
            <v>ELETRODUTO DE Fº ZINCADO LEVE C/DIAM. DE 1.1/2", EXCL. CONEXOES, EMENDAS, ABERT. E FECHAM. DE RASGO</v>
          </cell>
          <cell r="C5549" t="str">
            <v>M</v>
          </cell>
          <cell r="D5549">
            <v>8.51</v>
          </cell>
        </row>
        <row r="5550">
          <cell r="A5550" t="str">
            <v>15.034.014-0</v>
          </cell>
          <cell r="B5550" t="str">
            <v>ELETRODUTO DE Fº ZINCADO LEVE C/DIAM. DE 2", EXCL. CONEXOES,EMENDAS, ABERT. E FECHAM. DE RASGO</v>
          </cell>
          <cell r="C5550" t="str">
            <v>M</v>
          </cell>
          <cell r="D5550">
            <v>9.5399999999999991</v>
          </cell>
        </row>
        <row r="5551">
          <cell r="A5551" t="str">
            <v>15.034.015-0</v>
          </cell>
          <cell r="B5551" t="str">
            <v>ELETRODUTO DE Fº ZINCADO LEVE C/DIAM. DE 2.1/2", EXCL. CONEXOES, EMENDAS, ABERT. E FECHAM. DE RASGO</v>
          </cell>
          <cell r="C5551" t="str">
            <v>M</v>
          </cell>
          <cell r="D5551">
            <v>15.99</v>
          </cell>
        </row>
        <row r="5552">
          <cell r="A5552" t="str">
            <v>15.034.016-0</v>
          </cell>
          <cell r="B5552" t="str">
            <v>ELETRODUTO DE Fº ZINCADO LEVE C/DIAM. DE 3", EXCL. CONEXOES,EMENDAS, ABERT. E FECHAM. DE RASGO</v>
          </cell>
          <cell r="C5552" t="str">
            <v>M</v>
          </cell>
          <cell r="D5552">
            <v>17.96</v>
          </cell>
        </row>
        <row r="5553">
          <cell r="A5553" t="str">
            <v>15.034.017-0</v>
          </cell>
          <cell r="B5553" t="str">
            <v>ELETRODUTO DE Fº ZINCADO LEVE C/DIAM. DE 4", EXCL. CONEXOES,EMENDAS, ABERT. E FECHAM. DE RASGO</v>
          </cell>
          <cell r="C5553" t="str">
            <v>M</v>
          </cell>
          <cell r="D5553">
            <v>32.15</v>
          </cell>
        </row>
        <row r="5554">
          <cell r="A5554" t="str">
            <v>15.034.020-0</v>
          </cell>
          <cell r="B5554" t="str">
            <v>ELETRODUTO DE Fº ZINCADO LEVE C/DIAM. DE 3/4", INCL. CONEXOES E EMENDAS, EXCL. ABERT. E FECHAM. DE RASGO</v>
          </cell>
          <cell r="C5554" t="str">
            <v>M</v>
          </cell>
          <cell r="D5554">
            <v>4.0199999999999996</v>
          </cell>
        </row>
        <row r="5555">
          <cell r="A5555" t="str">
            <v>15.034.021-0</v>
          </cell>
          <cell r="B5555" t="str">
            <v>ELETRODUTO DE Fº ZINCADO LEVE C/DIAM. DE 1", INCL. CONEXOESE EMENDAS, EXCL. ABERT. E FECHAM. DE RASGO</v>
          </cell>
          <cell r="C5555" t="str">
            <v>M</v>
          </cell>
          <cell r="D5555">
            <v>4.8499999999999996</v>
          </cell>
        </row>
        <row r="5556">
          <cell r="A5556" t="str">
            <v>15.034.022-0</v>
          </cell>
          <cell r="B5556" t="str">
            <v>ELETRODUTO DE Fº ZINCADO LEVE C/DIAM. DE 1.1/4", INCL. CONEXOES E EMENDAS, EXCL. ABERT. E FECHAM. DE RASGO</v>
          </cell>
          <cell r="C5556" t="str">
            <v>M</v>
          </cell>
          <cell r="D5556">
            <v>8.11</v>
          </cell>
        </row>
        <row r="5557">
          <cell r="A5557" t="str">
            <v>15.034.023-0</v>
          </cell>
          <cell r="B5557" t="str">
            <v>ELETRODUTO DE Fº ZINCADO LEVE C/DIAM. DE 1.1/2", INCL. CONEXOES E EMENDAS, EXCL. ABERT. E FECHAM. DE RASGO</v>
          </cell>
          <cell r="C5557" t="str">
            <v>M</v>
          </cell>
          <cell r="D5557">
            <v>9.1300000000000008</v>
          </cell>
        </row>
        <row r="5558">
          <cell r="A5558" t="str">
            <v>15.034.024-0</v>
          </cell>
          <cell r="B5558" t="str">
            <v>ELETRODUTO DE Fº ZINCADO LEVE C/DIAM. DE 2", INCL. CONEXOESE EMENDAS, EXCL. ABERT. E FECHAM. DE RASGO</v>
          </cell>
          <cell r="C5558" t="str">
            <v>M</v>
          </cell>
          <cell r="D5558">
            <v>10.220000000000001</v>
          </cell>
        </row>
        <row r="5559">
          <cell r="A5559" t="str">
            <v>15.034.025-0</v>
          </cell>
          <cell r="B5559" t="str">
            <v>ELETRODUTO DE Fº ZINCADO LEVE C/DIAM. DE 2.1/2", INCL. CONEXOES E EMENDAS, EXCL. ABERT. E FECHAM. DE RASGO</v>
          </cell>
          <cell r="C5559" t="str">
            <v>M</v>
          </cell>
          <cell r="D5559">
            <v>17.28</v>
          </cell>
        </row>
        <row r="5560">
          <cell r="A5560" t="str">
            <v>15.034.026-0</v>
          </cell>
          <cell r="B5560" t="str">
            <v>ELETRODUTO DE Fº ZINCADO LEVE C/DIAM. DE 3", INCL. CONEXOESE EMENDAS, EXCL. ABERT. E FECHAM. DE RASGO</v>
          </cell>
          <cell r="C5560" t="str">
            <v>M</v>
          </cell>
          <cell r="D5560">
            <v>19.43</v>
          </cell>
        </row>
        <row r="5561">
          <cell r="A5561" t="str">
            <v>15.034.027-0</v>
          </cell>
          <cell r="B5561" t="str">
            <v>ELETRODUTO DE Fº ZINCADO LEVE C/DIAM. DE 4", INCL. CONEXOESE EMENDAS, EXCL. ABERT. E FECHAM. DE RASGO</v>
          </cell>
          <cell r="C5561" t="str">
            <v>M</v>
          </cell>
          <cell r="D5561">
            <v>34.979999999999997</v>
          </cell>
        </row>
        <row r="5562">
          <cell r="A5562" t="str">
            <v>15.034.999-0</v>
          </cell>
          <cell r="B5562" t="str">
            <v>FAMILIA 15.034ELETRODUTO F.G.</v>
          </cell>
          <cell r="C5562">
            <v>0</v>
          </cell>
          <cell r="D5562">
            <v>1838</v>
          </cell>
        </row>
        <row r="5563">
          <cell r="A5563" t="str">
            <v>15.035.010-0</v>
          </cell>
          <cell r="B5563" t="str">
            <v>ELETRODUTO FºGALV. PESADO C/DIAM. DE 1/2", EXCL. CONEXOES, EMENDAS, ABERT. E FECHAM. DE RASGO</v>
          </cell>
          <cell r="C5563" t="str">
            <v>M</v>
          </cell>
          <cell r="D5563">
            <v>6.57</v>
          </cell>
        </row>
        <row r="5564">
          <cell r="A5564" t="str">
            <v>15.035.011-0</v>
          </cell>
          <cell r="B5564" t="str">
            <v>ELETRODUTO FºGALV. PESADO C/DIAM. DE 3/4", EXCL. CONEXOES, EMENDAS, ABERT. E FECHAM. DE RASGO</v>
          </cell>
          <cell r="C5564" t="str">
            <v>M</v>
          </cell>
          <cell r="D5564">
            <v>8.39</v>
          </cell>
        </row>
        <row r="5565">
          <cell r="A5565" t="str">
            <v>15.035.012-0</v>
          </cell>
          <cell r="B5565" t="str">
            <v>ELETRODUTO FºGALV. PESADO C/DIAM. DE 1", EXCL. CONEXOES, EMENDAS, ABERT. E FECHAM. DE RASGO</v>
          </cell>
          <cell r="C5565" t="str">
            <v>M</v>
          </cell>
          <cell r="D5565">
            <v>11.82</v>
          </cell>
        </row>
        <row r="5566">
          <cell r="A5566" t="str">
            <v>15.035.013-0</v>
          </cell>
          <cell r="B5566" t="str">
            <v>ELETRODUTO FºGALV. PESADO C/DIAM. DE 1.1/4", EXCL. CONEXOES,EMENDAS, ABERT. E FECHAM. DE RASGO</v>
          </cell>
          <cell r="C5566" t="str">
            <v>M</v>
          </cell>
          <cell r="D5566">
            <v>14.99</v>
          </cell>
        </row>
        <row r="5567">
          <cell r="A5567" t="str">
            <v>15.035.014-0</v>
          </cell>
          <cell r="B5567" t="str">
            <v>ELETRODUTO FºGALV. PESADO C/DIAM. DE 1.1/2", EXCL. CONEXOES,EMENDAS, ABERT. E FECHAM. DE RASGO</v>
          </cell>
          <cell r="C5567" t="str">
            <v>M</v>
          </cell>
          <cell r="D5567">
            <v>18.989999999999998</v>
          </cell>
        </row>
        <row r="5568">
          <cell r="A5568" t="str">
            <v>15.035.015-0</v>
          </cell>
          <cell r="B5568" t="str">
            <v>ELETRODUTO FºGALV. PESADO C/DIAM. DE 2", EXCL. CONEXOES, EMENDAS, ABERT. E FECHAM. DE RASGO</v>
          </cell>
          <cell r="C5568" t="str">
            <v>M</v>
          </cell>
          <cell r="D5568">
            <v>23.83</v>
          </cell>
        </row>
        <row r="5569">
          <cell r="A5569" t="str">
            <v>15.035.016-0</v>
          </cell>
          <cell r="B5569" t="str">
            <v>ELETRODUTO FºGALV. PESADO C/DIAM. DE 2.1/2", EXCL. CONEXOES,EMENDAS E ABERT. E FECHAM. DE RASGO</v>
          </cell>
          <cell r="C5569" t="str">
            <v>M</v>
          </cell>
          <cell r="D5569">
            <v>32.590000000000003</v>
          </cell>
        </row>
        <row r="5570">
          <cell r="A5570" t="str">
            <v>15.035.017-0</v>
          </cell>
          <cell r="B5570" t="str">
            <v>ELETRODUTO FºGALV. PESADO C/DIAM. DE 3", EXCL. CONEXOES, EMENDAS, ABERT. E FECHAM. DE RASGO</v>
          </cell>
          <cell r="C5570" t="str">
            <v>M</v>
          </cell>
          <cell r="D5570">
            <v>38.130000000000003</v>
          </cell>
        </row>
        <row r="5571">
          <cell r="A5571" t="str">
            <v>15.035.020-0</v>
          </cell>
          <cell r="B5571" t="str">
            <v>ELETRODUTO FºGALV. PESADO C/DIAM. DE 1/2", INCL. CONEXOES EEMENDAS, EXCL. ABERT. E FECHAM. DE RASGO</v>
          </cell>
          <cell r="C5571" t="str">
            <v>M</v>
          </cell>
          <cell r="D5571">
            <v>7.11</v>
          </cell>
        </row>
        <row r="5572">
          <cell r="A5572" t="str">
            <v>15.035.021-0</v>
          </cell>
          <cell r="B5572" t="str">
            <v>ELETRODUTO FºGALV. PESADO C/DIAM. DE 3/4", INCL. CONEXOES EEMENDAS, EXCL. ABERT. E FECHAM. DE RASGO</v>
          </cell>
          <cell r="C5572" t="str">
            <v>M</v>
          </cell>
          <cell r="D5572">
            <v>9.07</v>
          </cell>
        </row>
        <row r="5573">
          <cell r="A5573" t="str">
            <v>15.035.022-0</v>
          </cell>
          <cell r="B5573" t="str">
            <v>ELETRODUTO FºGALV. PESADO C/DIAM. DE 1", INCL. CONEXOES E EMENDAS, EXCL. ABERT. E FECHAM. DE RASGO</v>
          </cell>
          <cell r="C5573" t="str">
            <v>M</v>
          </cell>
          <cell r="D5573">
            <v>12.83</v>
          </cell>
        </row>
        <row r="5574">
          <cell r="A5574" t="str">
            <v>15.035.023-0</v>
          </cell>
          <cell r="B5574" t="str">
            <v>ELETRODUTO FºGALV. PESADO C/DIAM. DE 1.1/4", INCL. CONEXOESE EMENDAS, EXCL. ABERT. E FECHAM. DE RASGO</v>
          </cell>
          <cell r="C5574" t="str">
            <v>M</v>
          </cell>
          <cell r="D5574">
            <v>16.29</v>
          </cell>
        </row>
        <row r="5575">
          <cell r="A5575" t="str">
            <v>15.035.024-0</v>
          </cell>
          <cell r="B5575" t="str">
            <v>ELETRODUTO FºGALV. PESADO C/DIAM. DE 1.1/2", INCL. CONEXOESE EMENDAS, EXCL. ABERT. E FECHAM. DE RASGO</v>
          </cell>
          <cell r="C5575" t="str">
            <v>M</v>
          </cell>
          <cell r="D5575">
            <v>20.67</v>
          </cell>
        </row>
        <row r="5576">
          <cell r="A5576" t="str">
            <v>15.035.025-0</v>
          </cell>
          <cell r="B5576" t="str">
            <v>ELETRODUTO FºGALV. PESADO C/DIAM. DE 2", INCL. CONEXOES E EMENDAS, EXCL. ABERT. E FECHAM. DE RASGO</v>
          </cell>
          <cell r="C5576" t="str">
            <v>M</v>
          </cell>
          <cell r="D5576">
            <v>25.94</v>
          </cell>
        </row>
        <row r="5577">
          <cell r="A5577" t="str">
            <v>15.035.026-0</v>
          </cell>
          <cell r="B5577" t="str">
            <v>ELETRODUTO FºGALV. PESADO C/DIAM. DE 2.1/2", INCL. CONEXOESE EMENDAS, EXCL. ABERT. E FECHAM. DE RASGO</v>
          </cell>
          <cell r="C5577" t="str">
            <v>M</v>
          </cell>
          <cell r="D5577">
            <v>35.56</v>
          </cell>
        </row>
        <row r="5578">
          <cell r="A5578" t="str">
            <v>15.035.027-0</v>
          </cell>
          <cell r="B5578" t="str">
            <v>ELETRODUTO FºGALV. PESADO C/DIAM. DE 3", INCL. CONEXOES E EMENDAS, EXCL. ABERT. E FECHAM. DE RASGO</v>
          </cell>
          <cell r="C5578" t="str">
            <v>M</v>
          </cell>
          <cell r="D5578">
            <v>41.62</v>
          </cell>
        </row>
        <row r="5579">
          <cell r="A5579" t="str">
            <v>15.035.999-0</v>
          </cell>
          <cell r="B5579" t="str">
            <v>FAMILIA 15.035ELETRODUTO PESADO APOLLO.</v>
          </cell>
          <cell r="C5579">
            <v>0</v>
          </cell>
          <cell r="D5579">
            <v>4747</v>
          </cell>
        </row>
        <row r="5580">
          <cell r="A5580" t="str">
            <v>15.036.010-0</v>
          </cell>
          <cell r="B5580" t="str">
            <v>TUBO PVC RQ P/AGUA FRIA C/DIAM. DE 1/2", EXCL. CONEXOES, EMENDAS, ABERT. E FECHAM. DE RASGO</v>
          </cell>
          <cell r="C5580" t="str">
            <v>M</v>
          </cell>
          <cell r="D5580">
            <v>2.44</v>
          </cell>
        </row>
        <row r="5581">
          <cell r="A5581" t="str">
            <v>15.036.011-0</v>
          </cell>
          <cell r="B5581" t="str">
            <v>TUBO PVC RQ P/AGUA FRIA C/DIAM. DE 3/4", EXCL. CONEXOES, EMENDAS, ABERT. E FECHAM. DE RASGO</v>
          </cell>
          <cell r="C5581" t="str">
            <v>M</v>
          </cell>
          <cell r="D5581">
            <v>3.14</v>
          </cell>
        </row>
        <row r="5582">
          <cell r="A5582" t="str">
            <v>15.036.012-0</v>
          </cell>
          <cell r="B5582" t="str">
            <v>TUBO PVC RQ P/AGUA FRIA C/DIAM. DE 1", EXCL. CONEXOES, EMENDAS, ABERT. E FECHAM. DE RASGO</v>
          </cell>
          <cell r="C5582" t="str">
            <v>M</v>
          </cell>
          <cell r="D5582">
            <v>5.1100000000000003</v>
          </cell>
        </row>
        <row r="5583">
          <cell r="A5583" t="str">
            <v>15.036.013-0</v>
          </cell>
          <cell r="B5583" t="str">
            <v>TUBO PVC RQ P/AGUA FRIA C/DIAM. DE 1.1/2", EXCL. CONEXOES, EMENDAS, ABERT. E FECHAM. DE RASGO</v>
          </cell>
          <cell r="C5583" t="str">
            <v>M</v>
          </cell>
          <cell r="D5583">
            <v>8.07</v>
          </cell>
        </row>
        <row r="5584">
          <cell r="A5584" t="str">
            <v>15.036.014-0</v>
          </cell>
          <cell r="B5584" t="str">
            <v>TUBO PVC RQ P/AGUA FRIA C/DIAM. DE 2", EXCL. CONEXOES, EMENDAS, ABERT. E FECHAM. DE RASGO</v>
          </cell>
          <cell r="C5584" t="str">
            <v>M</v>
          </cell>
          <cell r="D5584">
            <v>12.19</v>
          </cell>
        </row>
        <row r="5585">
          <cell r="A5585" t="str">
            <v>15.036.015-0</v>
          </cell>
          <cell r="B5585" t="str">
            <v>TUBO PVC RQ P/AGUA FRIA C/DIAM. DE 2.1/2", EXCL. CONEXOES, EMENDAS, ABERT. E FECHAM. DE RASGO</v>
          </cell>
          <cell r="C5585" t="str">
            <v>M</v>
          </cell>
          <cell r="D5585">
            <v>20.53</v>
          </cell>
        </row>
        <row r="5586">
          <cell r="A5586" t="str">
            <v>15.036.016-0</v>
          </cell>
          <cell r="B5586" t="str">
            <v>TUBO PVC RQ P/AGUA FRIA C/DIAM. DE 3", EXCL. CONEXOES, EMENDAS, ABERT. E FECHAM. DE RASGO</v>
          </cell>
          <cell r="C5586" t="str">
            <v>M</v>
          </cell>
          <cell r="D5586">
            <v>26.2</v>
          </cell>
        </row>
        <row r="5587">
          <cell r="A5587" t="str">
            <v>15.036.017-0</v>
          </cell>
          <cell r="B5587" t="str">
            <v>TUBO PVC RQ P/AGUA FRIA C/DIAM. DE 4", EXCL. CONEXOES, EMENDAS, ABERT. E FECHAM. DE RASGO</v>
          </cell>
          <cell r="C5587" t="str">
            <v>M</v>
          </cell>
          <cell r="D5587">
            <v>30.9</v>
          </cell>
        </row>
        <row r="5588">
          <cell r="A5588" t="str">
            <v>15.036.018-0</v>
          </cell>
          <cell r="B5588" t="str">
            <v>TUBO PVC RQ P/AGUA FRIA C/DIAM. DE 1/2", INCL. CONEXOES E EMENDAS, EXCL. ABERT. E FECHAM. DE RASGO</v>
          </cell>
          <cell r="C5588" t="str">
            <v>M</v>
          </cell>
          <cell r="D5588">
            <v>2.58</v>
          </cell>
        </row>
        <row r="5589">
          <cell r="A5589" t="str">
            <v>15.036.019-0</v>
          </cell>
          <cell r="B5589" t="str">
            <v>TUBO PVC RQ P/AGUA FRIA C/DIAM. DE 3/4", INCL. CONEXOES E EMENDAS, EXCL. ABERT. E FECHAM. DE RASGO</v>
          </cell>
          <cell r="C5589" t="str">
            <v>M</v>
          </cell>
          <cell r="D5589">
            <v>3.32</v>
          </cell>
        </row>
        <row r="5590">
          <cell r="A5590" t="str">
            <v>15.036.020-0</v>
          </cell>
          <cell r="B5590" t="str">
            <v>TUBO PVC RQ P/AGUA FRIA C/DIAM. DE 1", INCL. CONEXOES E EMENDAS, EXCL. ABERT. E FECHAM. DE RASGO</v>
          </cell>
          <cell r="C5590" t="str">
            <v>M</v>
          </cell>
          <cell r="D5590">
            <v>5.47</v>
          </cell>
        </row>
        <row r="5591">
          <cell r="A5591" t="str">
            <v>15.036.021-0</v>
          </cell>
          <cell r="B5591" t="str">
            <v>TUBO PVC RQ P/AGUA FRIA C/DIAM. DE 1.1/4", INCL. CONEXOES EEMENDAS, EXCL. ABERT. E FECHAM. DE RASGO</v>
          </cell>
          <cell r="C5591" t="str">
            <v>M</v>
          </cell>
          <cell r="D5591">
            <v>7.15</v>
          </cell>
        </row>
        <row r="5592">
          <cell r="A5592" t="str">
            <v>15.036.022-0</v>
          </cell>
          <cell r="B5592" t="str">
            <v>TUBO PVC RQ P/AGUA FRIA C/DIAM. DE 1.1/2", INCL. CONEXOES EEMENDAS, EXCL. ABERT. E FECHAM. DE RASGO</v>
          </cell>
          <cell r="C5592" t="str">
            <v>M</v>
          </cell>
          <cell r="D5592">
            <v>8.68</v>
          </cell>
        </row>
        <row r="5593">
          <cell r="A5593" t="str">
            <v>15.036.023-0</v>
          </cell>
          <cell r="B5593" t="str">
            <v>TUBO PVC RQ P/AGUA FRIA C/DIAM. DE 2", INCL. CONEXOES E EMENDAS, EXCL. ABERT. E FECHAM. DE RASGO</v>
          </cell>
          <cell r="C5593" t="str">
            <v>M</v>
          </cell>
          <cell r="D5593">
            <v>13.17</v>
          </cell>
        </row>
        <row r="5594">
          <cell r="A5594" t="str">
            <v>15.036.024-0</v>
          </cell>
          <cell r="B5594" t="str">
            <v>TUBO PVC RQ P/AGUA FRIA C/DIAM. DE 2.1/2", INCL. CONEXOES EEMENDAS, EXCL. ABERT. E FECHAM. DE RASGO</v>
          </cell>
          <cell r="C5594" t="str">
            <v>M</v>
          </cell>
          <cell r="D5594">
            <v>22.3</v>
          </cell>
        </row>
        <row r="5595">
          <cell r="A5595" t="str">
            <v>15.036.025-0</v>
          </cell>
          <cell r="B5595" t="str">
            <v>TUBO PVC RQ P/AGUA FRIA C/DIAM. DE 3", INCL. CONEXOES E EMENDAS, EXCL. ABERT. E FECHAM. DE RASGO</v>
          </cell>
          <cell r="C5595" t="str">
            <v>M</v>
          </cell>
          <cell r="D5595">
            <v>28.5</v>
          </cell>
        </row>
        <row r="5596">
          <cell r="A5596" t="str">
            <v>15.036.026-0</v>
          </cell>
          <cell r="B5596" t="str">
            <v>TUBO PVC RQ P/AGUA FRIA C/DIAM. DE 4", INCL. CONEXOES E EMENDAS, EXCL. ABERT. E FECHAM. DE RASGO</v>
          </cell>
          <cell r="C5596" t="str">
            <v>M</v>
          </cell>
          <cell r="D5596">
            <v>33.61</v>
          </cell>
        </row>
        <row r="5597">
          <cell r="A5597" t="str">
            <v>15.036.027-0</v>
          </cell>
          <cell r="B5597" t="str">
            <v>TUBO PVC SD P/AGUA FRIA C/DIAM. DE 20MM, EXCL. CONEXOES, EMENDAS, ABERT. E FECHAM. DE RASGO</v>
          </cell>
          <cell r="C5597" t="str">
            <v>M</v>
          </cell>
          <cell r="D5597">
            <v>2.44</v>
          </cell>
        </row>
        <row r="5598">
          <cell r="A5598" t="str">
            <v>15.036.028-0</v>
          </cell>
          <cell r="B5598" t="str">
            <v>TUBO PVC SD P/AGUA FRIA C/DIAM. DE 25MM, EXCL. CONEXOES, EMENDAS, ABERT. E FECHAM. DE RASGO</v>
          </cell>
          <cell r="C5598" t="str">
            <v>M</v>
          </cell>
          <cell r="D5598">
            <v>2.83</v>
          </cell>
        </row>
        <row r="5599">
          <cell r="A5599" t="str">
            <v>15.036.029-0</v>
          </cell>
          <cell r="B5599" t="str">
            <v>TUBO PVC SD P/AGUA FRIA C/DIAM. DE 32MM, EXCL. CONEXOES, EMENDAS, ABERT. E FECHAM. DE RASGO</v>
          </cell>
          <cell r="C5599" t="str">
            <v>M</v>
          </cell>
          <cell r="D5599">
            <v>4.24</v>
          </cell>
        </row>
        <row r="5600">
          <cell r="A5600" t="str">
            <v>15.036.030-0</v>
          </cell>
          <cell r="B5600" t="str">
            <v>TUBO PVC SD P/AGUA FRIA C/DIAM. DE 40MM, EXCL. CONEXOES, EMENDAS, ABERT. E FECHAM. DE RASGO</v>
          </cell>
          <cell r="C5600" t="str">
            <v>M</v>
          </cell>
          <cell r="D5600">
            <v>5.37</v>
          </cell>
        </row>
        <row r="5601">
          <cell r="A5601" t="str">
            <v>15.036.031-0</v>
          </cell>
          <cell r="B5601" t="str">
            <v>TUBO PVC SD P/AGUA FRIA C/DIAM. DE 50MM, EXCL. CONEXOES, EMENDAS, ABERT. E FECHAM. DE RASGO</v>
          </cell>
          <cell r="C5601" t="str">
            <v>M</v>
          </cell>
          <cell r="D5601">
            <v>6.62</v>
          </cell>
        </row>
        <row r="5602">
          <cell r="A5602" t="str">
            <v>15.036.032-0</v>
          </cell>
          <cell r="B5602" t="str">
            <v>TUBO PVC SD P/AGUA FRIA C/DIAM. DE 60MM, EXCL. CONEXOES, EMENDAS, ABERT. E FECHAM. DE RASGO</v>
          </cell>
          <cell r="C5602" t="str">
            <v>M</v>
          </cell>
          <cell r="D5602">
            <v>9.56</v>
          </cell>
        </row>
        <row r="5603">
          <cell r="A5603" t="str">
            <v>15.036.033-0</v>
          </cell>
          <cell r="B5603" t="str">
            <v>TUBO PVC SD P/AGUA FRIA C/DIAM. DE 75MM, EXCL. CONEXOES, EMENDAS, ABERT. E FECHAM. DE RASGO</v>
          </cell>
          <cell r="C5603" t="str">
            <v>M</v>
          </cell>
          <cell r="D5603">
            <v>13.43</v>
          </cell>
        </row>
        <row r="5604">
          <cell r="A5604" t="str">
            <v>15.036.034-0</v>
          </cell>
          <cell r="B5604" t="str">
            <v>TUBO PVC SD P/AGUA FRIA C/DIAM. DE 85MM, EXCL. CONEXOES, EMENDAS, ABERT. E FECHAM. DE RASGO</v>
          </cell>
          <cell r="C5604" t="str">
            <v>M</v>
          </cell>
          <cell r="D5604">
            <v>16.73</v>
          </cell>
        </row>
        <row r="5605">
          <cell r="A5605" t="str">
            <v>15.036.035-0</v>
          </cell>
          <cell r="B5605" t="str">
            <v>TUBO PVC SD P/AGUA FRIA C/DIAM. DE 110MM, EXCL. CONEXOES, EMENDAS, ABERT. E FECHAM. DE RASGO</v>
          </cell>
          <cell r="C5605" t="str">
            <v>M</v>
          </cell>
          <cell r="D5605">
            <v>25.34</v>
          </cell>
        </row>
        <row r="5606">
          <cell r="A5606" t="str">
            <v>15.036.036-0</v>
          </cell>
          <cell r="B5606" t="str">
            <v>TUBO PVC SD P/AGUA FRIA C/DIAM. DE 20MM, INCL. CONEXOES E EMENDAS, EXCL. ABERT. E FECHAM. DE RASGO</v>
          </cell>
          <cell r="C5606" t="str">
            <v>M</v>
          </cell>
          <cell r="D5606">
            <v>2.5299999999999998</v>
          </cell>
        </row>
        <row r="5607">
          <cell r="A5607" t="str">
            <v>15.036.037-0</v>
          </cell>
          <cell r="B5607" t="str">
            <v>TUBO PVC SD P/AGUA FRIA C/DIAM. DE 25MM, INCL. CONEXOES E EMENDAS, EXCL. ABERT. E FECHAM. DE RASGO</v>
          </cell>
          <cell r="C5607" t="str">
            <v>M</v>
          </cell>
          <cell r="D5607">
            <v>2.95</v>
          </cell>
        </row>
        <row r="5608">
          <cell r="A5608" t="str">
            <v>15.036.038-0</v>
          </cell>
          <cell r="B5608" t="str">
            <v>TUBO PVC SD P/AGUA FRIA C/DIAM. DE 32MM, INCL. CONEXOES E EMENDAS, EXCL. ABERT. E FECHAM. DE RASGO</v>
          </cell>
          <cell r="C5608" t="str">
            <v>M</v>
          </cell>
          <cell r="D5608">
            <v>4.49</v>
          </cell>
        </row>
        <row r="5609">
          <cell r="A5609" t="str">
            <v>15.036.039-0</v>
          </cell>
          <cell r="B5609" t="str">
            <v>TUBO PVC SD P/AGUA FRIA C/DIAM. DE 40MM, INCL. CONEXOES E EMENDAS, EXCL. ABERT. E FECHAM. DE RASGO</v>
          </cell>
          <cell r="C5609" t="str">
            <v>M</v>
          </cell>
          <cell r="D5609">
            <v>5.71</v>
          </cell>
        </row>
        <row r="5610">
          <cell r="A5610" t="str">
            <v>15.036.040-0</v>
          </cell>
          <cell r="B5610" t="str">
            <v>TUBO PVC SD P/AGUA FRIA C/DIAM. DE 50MM, INCL. CONEXOES E EMENDAS, EXCL. ABERT. E FECHAM. DE RASGO</v>
          </cell>
          <cell r="C5610" t="str">
            <v>M</v>
          </cell>
          <cell r="D5610">
            <v>7.04</v>
          </cell>
        </row>
        <row r="5611">
          <cell r="A5611" t="str">
            <v>15.036.041-0</v>
          </cell>
          <cell r="B5611" t="str">
            <v>TUBO PVC SD P/AGUA FRIA C/DIAM. DE 60MM, INCL. CONEXOES E EMENDAS, EXCL. ABERT. E FECHAM. DE RASGO</v>
          </cell>
          <cell r="C5611" t="str">
            <v>M</v>
          </cell>
          <cell r="D5611">
            <v>10.23</v>
          </cell>
        </row>
        <row r="5612">
          <cell r="A5612" t="str">
            <v>15.036.042-0</v>
          </cell>
          <cell r="B5612" t="str">
            <v>TUBO PVC SD P/AGUA FRIA C/DIAM. DE 75MM, INCL. CONEXOES E EMENDAS, EXCL. ABERT. E FECHAM. DE RASGO</v>
          </cell>
          <cell r="C5612" t="str">
            <v>M</v>
          </cell>
          <cell r="D5612">
            <v>14.45</v>
          </cell>
        </row>
        <row r="5613">
          <cell r="A5613" t="str">
            <v>15.036.043-0</v>
          </cell>
          <cell r="B5613" t="str">
            <v>TUBO PVC SD P/AGUA FRIA C/DIAM. DE 85MM, INCL. CONEXOES E EMENDAS, EXCL. ABERT. E FECHAM. DE RASGO</v>
          </cell>
          <cell r="C5613" t="str">
            <v>M</v>
          </cell>
          <cell r="D5613">
            <v>18.03</v>
          </cell>
        </row>
        <row r="5614">
          <cell r="A5614" t="str">
            <v>15.036.044-0</v>
          </cell>
          <cell r="B5614" t="str">
            <v>TUBO PVC SD P/AGUA FRIA C/DIAM. DE 110MM, INCL. CONEXOES E EMENDAS, EXCL. ABERT. E FECHAM. DE RASGO</v>
          </cell>
          <cell r="C5614" t="str">
            <v>M</v>
          </cell>
          <cell r="D5614">
            <v>27.44</v>
          </cell>
        </row>
        <row r="5615">
          <cell r="A5615" t="str">
            <v>15.036.045-0</v>
          </cell>
          <cell r="B5615" t="str">
            <v>TUBO PVC SD P/ESGOTO E AGUAS PLUVIAIS C/DIAM. DE 40MM, EXCL.CONEXOES, EMENDAS, ABERT. E FECHAM. DE RASGO</v>
          </cell>
          <cell r="C5615" t="str">
            <v>M</v>
          </cell>
          <cell r="D5615">
            <v>3.59</v>
          </cell>
        </row>
        <row r="5616">
          <cell r="A5616" t="str">
            <v>15.036.046-0</v>
          </cell>
          <cell r="B5616" t="str">
            <v>TUBO PVC SD P/ESGOTO E AGUAS PLUVIAIS C/DIAM. DE 50MM, EXCL.CONEXOES, EMENDAS, ABERT. E FECHAM. DE RASGO</v>
          </cell>
          <cell r="C5616" t="str">
            <v>M</v>
          </cell>
          <cell r="D5616">
            <v>5.19</v>
          </cell>
        </row>
        <row r="5617">
          <cell r="A5617" t="str">
            <v>15.036.047-0</v>
          </cell>
          <cell r="B5617" t="str">
            <v>TUBO PVC SD P/ESGOTO E AGUAS PLUVIAIS C/DIAM. DE 75MM, EXCL.CONEXOES, EMENDAS, ABERT. E FECHAM. DE RASGO</v>
          </cell>
          <cell r="C5617" t="str">
            <v>M</v>
          </cell>
          <cell r="D5617">
            <v>7.02</v>
          </cell>
        </row>
        <row r="5618">
          <cell r="A5618" t="str">
            <v>15.036.048-0</v>
          </cell>
          <cell r="B5618" t="str">
            <v>TUBO PVC SD P/ESGOTO E AGUAS PLUVIAIS C/DIAM. DE 100MM, EXCL. CONEXOES, EMENDAS, ABERT. E FECHAM. DE RASGO</v>
          </cell>
          <cell r="C5618" t="str">
            <v>M</v>
          </cell>
          <cell r="D5618">
            <v>8.1999999999999993</v>
          </cell>
        </row>
        <row r="5619">
          <cell r="A5619" t="str">
            <v>15.036.049-0</v>
          </cell>
          <cell r="B5619" t="str">
            <v>TUBO PVC SD P/ESGOTO E AGUAS PLUVIAIS C/DIAM. DE 40MM, INCL.CONEXOES E EMENDAS, EXCL. ABERT. E FECHAM. DE RASGO</v>
          </cell>
          <cell r="C5619" t="str">
            <v>M</v>
          </cell>
          <cell r="D5619">
            <v>3.76</v>
          </cell>
        </row>
        <row r="5620">
          <cell r="A5620" t="str">
            <v>15.036.050-0</v>
          </cell>
          <cell r="B5620" t="str">
            <v>TUBO PVC SD P/ESGOTO E AGUAS PLUVIAIS C/DIAM. DE 50MM, INCL.CONEXOES E EMENDAS, EXCL. ABERT. E FECHAM. DE RASGO</v>
          </cell>
          <cell r="C5620" t="str">
            <v>M</v>
          </cell>
          <cell r="D5620">
            <v>5.47</v>
          </cell>
        </row>
        <row r="5621">
          <cell r="A5621" t="str">
            <v>15.036.051-0</v>
          </cell>
          <cell r="B5621" t="str">
            <v>TUBO PVC SD P/ESGOTO E AGUAS PLUVIAIS C/DIAM. DE 75MM, INCL.CONEXOES E EMENDAS, EXCL. ABERT. E FECHAM. DE RASGO</v>
          </cell>
          <cell r="C5621" t="str">
            <v>M</v>
          </cell>
          <cell r="D5621">
            <v>7.39</v>
          </cell>
        </row>
        <row r="5622">
          <cell r="A5622" t="str">
            <v>15.036.052-0</v>
          </cell>
          <cell r="B5622" t="str">
            <v>TUBO PVC SD P/ESGOTO E AGUAS PLUVIAIS C/DIAM. DE 100MM, INCL. CONEXOES E EMENDAS, EXCL. ABERT. E FECHAM. DE RASGO</v>
          </cell>
          <cell r="C5622" t="str">
            <v>M</v>
          </cell>
          <cell r="D5622">
            <v>8.64</v>
          </cell>
        </row>
        <row r="5623">
          <cell r="A5623" t="str">
            <v>15.036.053-0</v>
          </cell>
          <cell r="B5623" t="str">
            <v>TUBO PVC SD P/ESGOTO E AGUAS PLUVIAIS C/DIAM. DE 150MM, INCL. CONEXOES E EMENDAS, EXCL. ABERT. E FECHAM. DE RASGO</v>
          </cell>
          <cell r="C5623" t="str">
            <v>M</v>
          </cell>
          <cell r="D5623">
            <v>16.93</v>
          </cell>
        </row>
        <row r="5624">
          <cell r="A5624" t="str">
            <v>15.036.054-0</v>
          </cell>
          <cell r="B5624" t="str">
            <v>TUBO PVC SD P/ESGOTO E AGUAS PLUVIAIS C/DIAM. DE 75MM, LINHAR, EXCL. CONEXOES, EMENDAS, ABERT. E FECHAM. DE RASGO</v>
          </cell>
          <cell r="C5624" t="str">
            <v>M</v>
          </cell>
          <cell r="D5624">
            <v>8.5399999999999991</v>
          </cell>
        </row>
        <row r="5625">
          <cell r="A5625" t="str">
            <v>15.036.055-0</v>
          </cell>
          <cell r="B5625" t="str">
            <v>TUBO PVC SD P/ESGOTO E AGUAS PLUVIAIS C/DIAM. DE 100MM, LINHA R, EXCL. CONEXOES, EMENDAS, ABERT. E FECHAM. DE RASGO</v>
          </cell>
          <cell r="C5625" t="str">
            <v>M</v>
          </cell>
          <cell r="D5625">
            <v>13.16</v>
          </cell>
        </row>
        <row r="5626">
          <cell r="A5626" t="str">
            <v>15.036.056-0</v>
          </cell>
          <cell r="B5626" t="str">
            <v>TUBO PVC SD P/ESGOTO E AGUAS PLUVIAIS C/DIAM. DE 150MM, LINHA R, EXCL. CONEXOES, EMENDAS, ABERT. E FECHAM. DE RASGO</v>
          </cell>
          <cell r="C5626" t="str">
            <v>M</v>
          </cell>
          <cell r="D5626">
            <v>21.01</v>
          </cell>
        </row>
        <row r="5627">
          <cell r="A5627" t="str">
            <v>15.036.057-0</v>
          </cell>
          <cell r="B5627" t="str">
            <v>TUBO PVC SD P/ESGOTO E AGUAS PLUVIAIS C/DIAM. DE 75MM, LINHAR, INCL. CONEXOES E EMENDAS, EXCL. ABERT. E FECHAM.DE RASGO</v>
          </cell>
          <cell r="C5627" t="str">
            <v>M</v>
          </cell>
          <cell r="D5627">
            <v>9.23</v>
          </cell>
        </row>
        <row r="5628">
          <cell r="A5628" t="str">
            <v>15.036.058-0</v>
          </cell>
          <cell r="B5628" t="str">
            <v>TUBO PVC SD P/ESGOTO E AGUAS PLUVIAIS C/DIAM. DE 100MM, LINHA R, INCL. CONEXOES E EMENDAS, EXCL. ABERT.E FECHAM.DE RASGO</v>
          </cell>
          <cell r="C5628" t="str">
            <v>M</v>
          </cell>
          <cell r="D5628">
            <v>14.29</v>
          </cell>
        </row>
        <row r="5629">
          <cell r="A5629" t="str">
            <v>15.036.059-0</v>
          </cell>
          <cell r="B5629" t="str">
            <v>TUBO PVC SD P/ESGOTO E AGUAS PLUVIAIS C/DIAM. DE 150MM, LINHA R, INCL. CONEXOES E EMENDAS, EXCL. ABERT.E FECHAM.DE RASGO</v>
          </cell>
          <cell r="C5629" t="str">
            <v>M</v>
          </cell>
          <cell r="D5629">
            <v>22.91</v>
          </cell>
        </row>
        <row r="5630">
          <cell r="A5630" t="str">
            <v>15.036.060-0</v>
          </cell>
          <cell r="B5630" t="str">
            <v>ELETRODUTO PVC RQ C/DIAM. DE 1/2", EXCL. CONEXOES, EMENDAS,ABERT. E FECHAM. DE RASGO</v>
          </cell>
          <cell r="C5630" t="str">
            <v>M</v>
          </cell>
          <cell r="D5630">
            <v>1.7</v>
          </cell>
        </row>
        <row r="5631">
          <cell r="A5631" t="str">
            <v>15.036.061-0</v>
          </cell>
          <cell r="B5631" t="str">
            <v>ELETRODUTO PVC RQ C/DIAM. DE 3/4", EXCL. CONEXOES, EMENDAS,ABERT. E FECHAM. DE RASGO</v>
          </cell>
          <cell r="C5631" t="str">
            <v>M</v>
          </cell>
          <cell r="D5631">
            <v>2.23</v>
          </cell>
        </row>
        <row r="5632">
          <cell r="A5632" t="str">
            <v>15.036.062-0</v>
          </cell>
          <cell r="B5632" t="str">
            <v>ELETRODUTO PVC RQ C/DIAM. DE 1", EXCL. CONEXOES, EMENDAS, ABERT. E FECHAM. DE RASGO</v>
          </cell>
          <cell r="C5632" t="str">
            <v>M</v>
          </cell>
          <cell r="D5632">
            <v>2.9</v>
          </cell>
        </row>
        <row r="5633">
          <cell r="A5633" t="str">
            <v>15.036.063-0</v>
          </cell>
          <cell r="B5633" t="str">
            <v>ELETRODUTO PVC RQ C/DIAM. DE 1.1/4", EXCL. CONEXOES, EMENDAS, ABERT. E FECHAM. DE RASGO</v>
          </cell>
          <cell r="C5633" t="str">
            <v>M</v>
          </cell>
          <cell r="D5633">
            <v>3.59</v>
          </cell>
        </row>
        <row r="5634">
          <cell r="A5634" t="str">
            <v>15.036.064-0</v>
          </cell>
          <cell r="B5634" t="str">
            <v>ELETRODUTO PVC RQ C/DIAM. DE 1.1/2", EXCL. CONEXOES, EMENDAS, ABERT. E FECHAM. DE RASGO</v>
          </cell>
          <cell r="C5634" t="str">
            <v>M</v>
          </cell>
          <cell r="D5634">
            <v>4.16</v>
          </cell>
        </row>
        <row r="5635">
          <cell r="A5635" t="str">
            <v>15.036.065-0</v>
          </cell>
          <cell r="B5635" t="str">
            <v>ELETRODUTO PVC RQ C/DIAM. DE 2", EXCL. CONEXOES, EMENDAS, ABERT. E FECHAM. DE RASGO</v>
          </cell>
          <cell r="C5635" t="str">
            <v>M</v>
          </cell>
          <cell r="D5635">
            <v>5.46</v>
          </cell>
        </row>
        <row r="5636">
          <cell r="A5636" t="str">
            <v>15.036.066-0</v>
          </cell>
          <cell r="B5636" t="str">
            <v>ELETRODUTO PVC RQ C/DIAM. DE 2.1/2", EXCL. CONEXOES, EMENDAS, ABERT. E FECHAM. DE RASGO</v>
          </cell>
          <cell r="C5636" t="str">
            <v>M</v>
          </cell>
          <cell r="D5636">
            <v>8.24</v>
          </cell>
        </row>
        <row r="5637">
          <cell r="A5637" t="str">
            <v>15.036.067-0</v>
          </cell>
          <cell r="B5637" t="str">
            <v>ELETRODUTO PVC RQ C/DIAM. DE 3", EXCL. CONEXOES, EMENDAS, ABERT. E FECHAM. DE RASGO</v>
          </cell>
          <cell r="C5637" t="str">
            <v>M</v>
          </cell>
          <cell r="D5637">
            <v>10.050000000000001</v>
          </cell>
        </row>
        <row r="5638">
          <cell r="A5638" t="str">
            <v>15.036.068-0</v>
          </cell>
          <cell r="B5638" t="str">
            <v>ELETRODUTO PVC RQ C/DIAM. DE 4", EXCL. CONEXOES, EMENDAS, ABERT. E FECHAM. DE RASGO</v>
          </cell>
          <cell r="C5638" t="str">
            <v>M</v>
          </cell>
          <cell r="D5638">
            <v>14.5</v>
          </cell>
        </row>
        <row r="5639">
          <cell r="A5639" t="str">
            <v>15.036.069-0</v>
          </cell>
          <cell r="B5639" t="str">
            <v>ELETRODUTO PVC RQ C/DIAM. DE 1/2", INCL. CONEXOES E EMENDAS,EXCL. ABERT. E FECHAM. DE RASGO</v>
          </cell>
          <cell r="C5639" t="str">
            <v>M</v>
          </cell>
          <cell r="D5639">
            <v>1.76</v>
          </cell>
        </row>
        <row r="5640">
          <cell r="A5640" t="str">
            <v>15.036.070-0</v>
          </cell>
          <cell r="B5640" t="str">
            <v>ELETRODUTO PVC RQ C/DIAM. DE 3/4", INCL. CONEXOES E EMENDAS,EXCL. ABERT. E FECHAM. DE RASGO</v>
          </cell>
          <cell r="C5640" t="str">
            <v>M</v>
          </cell>
          <cell r="D5640">
            <v>2.3199999999999998</v>
          </cell>
        </row>
        <row r="5641">
          <cell r="A5641" t="str">
            <v>15.036.071-0</v>
          </cell>
          <cell r="B5641" t="str">
            <v>ELETRODUTO PVC RQ C/DIAM. DE 1", INCL. CONEXOES E EMENDAS, EXCL. ABERT. E FECHAM. DE RASGO</v>
          </cell>
          <cell r="C5641" t="str">
            <v>M</v>
          </cell>
          <cell r="D5641">
            <v>3.03</v>
          </cell>
        </row>
        <row r="5642">
          <cell r="A5642" t="str">
            <v>15.036.072-0</v>
          </cell>
          <cell r="B5642" t="str">
            <v>ELETRODUTO PVC RQ C/DIAM. DE 1.1/4", INCL. CONEXOES E EMENDAS, EXCL. ABERT. E FECHAM. DE RASGO</v>
          </cell>
          <cell r="C5642" t="str">
            <v>M</v>
          </cell>
          <cell r="D5642">
            <v>3.78</v>
          </cell>
        </row>
        <row r="5643">
          <cell r="A5643" t="str">
            <v>15.036.073-0</v>
          </cell>
          <cell r="B5643" t="str">
            <v>ELETRODUTO PVC RQ C/DIAM. DE 1.1/2", INCL. CONEXOES E EMENDAS, EXCL. ABERT. E FECHAM. DE RASGO</v>
          </cell>
          <cell r="C5643" t="str">
            <v>M</v>
          </cell>
          <cell r="D5643">
            <v>4.38</v>
          </cell>
        </row>
        <row r="5644">
          <cell r="A5644" t="str">
            <v>15.036.074-0</v>
          </cell>
          <cell r="B5644" t="str">
            <v>ELETRODUTO PVC RQ C/DIAM. DE 2", INCL. CONEXOES E EMENDAS, EXCL. ABERT. E FECHAM. DE RASGO</v>
          </cell>
          <cell r="C5644" t="str">
            <v>M</v>
          </cell>
          <cell r="D5644">
            <v>5.77</v>
          </cell>
        </row>
        <row r="5645">
          <cell r="A5645" t="str">
            <v>15.036.075-0</v>
          </cell>
          <cell r="B5645" t="str">
            <v>ELETRODUTO PVC RQ C/DIAM. DE 2.1/2", INCL. CONEXOES E EMENDAS, EXCL. ABERT. E FECHAM. DE RASGO</v>
          </cell>
          <cell r="C5645" t="str">
            <v>M</v>
          </cell>
          <cell r="D5645">
            <v>8.7799999999999994</v>
          </cell>
        </row>
        <row r="5646">
          <cell r="A5646" t="str">
            <v>15.036.076-0</v>
          </cell>
          <cell r="B5646" t="str">
            <v>ELETRODUTO PVC RQ C/DIAM. DE 3", INCL. CONEXOES E EMENDAS, EXCL. ABERT. E FECHAM. DE RASGO</v>
          </cell>
          <cell r="C5646" t="str">
            <v>M</v>
          </cell>
          <cell r="D5646">
            <v>10.73</v>
          </cell>
        </row>
        <row r="5647">
          <cell r="A5647" t="str">
            <v>15.036.077-0</v>
          </cell>
          <cell r="B5647" t="str">
            <v>ELETRODUTO PVC RQ C/DIAM. DE 4", INCL. CONEXOES E EMENDAS, EXCL. ABERT. E FECHAM. DE RASGO</v>
          </cell>
          <cell r="C5647" t="str">
            <v>M</v>
          </cell>
          <cell r="D5647">
            <v>15.57</v>
          </cell>
        </row>
        <row r="5648">
          <cell r="A5648" t="str">
            <v>15.036.130-0</v>
          </cell>
          <cell r="B5648" t="str">
            <v>TUBO RADIAL OPERCULADO C/INSPECAO, DE PVC, C/DIAM. DE 100MM</v>
          </cell>
          <cell r="C5648" t="str">
            <v>UN</v>
          </cell>
          <cell r="D5648">
            <v>13.73</v>
          </cell>
        </row>
        <row r="5649">
          <cell r="A5649" t="str">
            <v>15.036.135-0</v>
          </cell>
          <cell r="B5649" t="str">
            <v>TUBO RADIAL OPERCULADO C/INSPECAO, DE PVC, C/DIAM. DE 75MM</v>
          </cell>
          <cell r="C5649" t="str">
            <v>UN</v>
          </cell>
          <cell r="D5649">
            <v>13.12</v>
          </cell>
        </row>
        <row r="5650">
          <cell r="A5650" t="str">
            <v>15.036.140-0</v>
          </cell>
          <cell r="B5650" t="str">
            <v>ELETRODUTO EM PVC FLEXIVEL, COR AMARELA, DIAM. DE 1/2". FORN. E COLOC.</v>
          </cell>
          <cell r="C5650" t="str">
            <v>M</v>
          </cell>
          <cell r="D5650">
            <v>0.96</v>
          </cell>
        </row>
        <row r="5651">
          <cell r="A5651" t="str">
            <v>15.036.141-0</v>
          </cell>
          <cell r="B5651" t="str">
            <v>ELETRODUTO EM PVC FLEXIVEL, COR AMARELA, DIAM. DE 3/4". FORN. E COLOC.</v>
          </cell>
          <cell r="C5651" t="str">
            <v>M</v>
          </cell>
          <cell r="D5651">
            <v>1.19</v>
          </cell>
        </row>
        <row r="5652">
          <cell r="A5652" t="str">
            <v>15.036.999-0</v>
          </cell>
          <cell r="B5652" t="str">
            <v>FAMILIA 15.036TUBOS ROSQUEAVEIS PVC.</v>
          </cell>
          <cell r="C5652">
            <v>0</v>
          </cell>
          <cell r="D5652">
            <v>1972</v>
          </cell>
        </row>
        <row r="5653">
          <cell r="A5653" t="str">
            <v>15.037.010-0</v>
          </cell>
          <cell r="B5653" t="str">
            <v>CONDUITE FLEXIVEL, GALV., C/DIAM. DE 1/2"</v>
          </cell>
          <cell r="C5653" t="str">
            <v>M</v>
          </cell>
          <cell r="D5653">
            <v>2.4700000000000002</v>
          </cell>
        </row>
        <row r="5654">
          <cell r="A5654" t="str">
            <v>15.037.011-0</v>
          </cell>
          <cell r="B5654" t="str">
            <v>CONDUITE FLEXIVEL, GALV., C/DIAM. DE 3/4"</v>
          </cell>
          <cell r="C5654" t="str">
            <v>M</v>
          </cell>
          <cell r="D5654">
            <v>3.39</v>
          </cell>
        </row>
        <row r="5655">
          <cell r="A5655" t="str">
            <v>15.037.012-0</v>
          </cell>
          <cell r="B5655" t="str">
            <v>CONDUITE FLEXIVEL, GALV., C/DIAM. DE 1"</v>
          </cell>
          <cell r="C5655" t="str">
            <v>M</v>
          </cell>
          <cell r="D5655">
            <v>4.33</v>
          </cell>
        </row>
        <row r="5656">
          <cell r="A5656" t="str">
            <v>15.037.013-0</v>
          </cell>
          <cell r="B5656" t="str">
            <v>CONDUITE FLEXIVEL, GALV., C/DIAM. DE 1.1/4"</v>
          </cell>
          <cell r="C5656" t="str">
            <v>M</v>
          </cell>
          <cell r="D5656">
            <v>6.45</v>
          </cell>
        </row>
        <row r="5657">
          <cell r="A5657" t="str">
            <v>15.037.014-0</v>
          </cell>
          <cell r="B5657" t="str">
            <v>CONDUITE FLEXIVEL, GALV., C/DIAM. DE 1.1/2"</v>
          </cell>
          <cell r="C5657" t="str">
            <v>M</v>
          </cell>
          <cell r="D5657">
            <v>7.77</v>
          </cell>
        </row>
        <row r="5658">
          <cell r="A5658" t="str">
            <v>15.037.015-0</v>
          </cell>
          <cell r="B5658" t="str">
            <v>CONDUITE FLEXIVEL, GALV., C/DIAM. DE 2"</v>
          </cell>
          <cell r="C5658" t="str">
            <v>M</v>
          </cell>
          <cell r="D5658">
            <v>10.27</v>
          </cell>
        </row>
        <row r="5659">
          <cell r="A5659" t="str">
            <v>15.037.016-0</v>
          </cell>
          <cell r="B5659" t="str">
            <v>CONDUITE FLEXIVEL, GALV., C/DIAM. DE 2.1/2"</v>
          </cell>
          <cell r="C5659" t="str">
            <v>M</v>
          </cell>
          <cell r="D5659">
            <v>15.78</v>
          </cell>
        </row>
        <row r="5660">
          <cell r="A5660" t="str">
            <v>15.037.017-0</v>
          </cell>
          <cell r="B5660" t="str">
            <v>CONDUITE FLEXIVEL, GALV., C/DIAM. DE 3"</v>
          </cell>
          <cell r="C5660" t="str">
            <v>M</v>
          </cell>
          <cell r="D5660">
            <v>20.49</v>
          </cell>
        </row>
        <row r="5661">
          <cell r="A5661" t="str">
            <v>15.037.999-0</v>
          </cell>
          <cell r="B5661" t="str">
            <v>FAMILIA 15.037CONDUITES.</v>
          </cell>
          <cell r="C5661">
            <v>0</v>
          </cell>
          <cell r="D5661">
            <v>2857</v>
          </cell>
        </row>
        <row r="5662">
          <cell r="A5662" t="str">
            <v>15.038.999-0</v>
          </cell>
          <cell r="B5662" t="str">
            <v>INDICE DA FAMILIA</v>
          </cell>
          <cell r="C5662">
            <v>0</v>
          </cell>
          <cell r="D5662">
            <v>1731</v>
          </cell>
        </row>
        <row r="5663">
          <cell r="A5663" t="str">
            <v>15.039.500-0</v>
          </cell>
          <cell r="B5663" t="str">
            <v>UNIDADE DE REF. P/FORN. DE VALV. P/VAPOR E CONEXOES DE FERROMALEAVEL, ZINCADOS, CLASSE 20</v>
          </cell>
          <cell r="C5663" t="str">
            <v>UR</v>
          </cell>
          <cell r="D5663">
            <v>128.22</v>
          </cell>
        </row>
        <row r="5664">
          <cell r="A5664" t="str">
            <v>15.039.999-0</v>
          </cell>
          <cell r="B5664" t="str">
            <v>FAMILIA 15.039UR P/CONEXOES CLASSE 20.</v>
          </cell>
          <cell r="C5664">
            <v>0</v>
          </cell>
          <cell r="D5664">
            <v>1592</v>
          </cell>
        </row>
        <row r="5665">
          <cell r="A5665" t="str">
            <v>15.040.001-0</v>
          </cell>
          <cell r="B5665" t="str">
            <v>TUBO DE FºFº C/DIAM. DE 50MM, PINTADO INT. E EXT., PONTA/PONTA</v>
          </cell>
          <cell r="C5665" t="str">
            <v>M</v>
          </cell>
          <cell r="D5665">
            <v>41.28</v>
          </cell>
        </row>
        <row r="5666">
          <cell r="A5666" t="str">
            <v>15.040.002-0</v>
          </cell>
          <cell r="B5666" t="str">
            <v>TUBO DE FºFº C/DIAM. DE 75MM, PINTADO INT. E EXT., PONTA/PONTA</v>
          </cell>
          <cell r="C5666" t="str">
            <v>M</v>
          </cell>
          <cell r="D5666">
            <v>59.63</v>
          </cell>
        </row>
        <row r="5667">
          <cell r="A5667" t="str">
            <v>15.040.003-0</v>
          </cell>
          <cell r="B5667" t="str">
            <v>TUBO DE FºFº C/DIAM. DE 100MM, PINTADO INT. E EXT., PONTA/PONTA</v>
          </cell>
          <cell r="C5667" t="str">
            <v>M</v>
          </cell>
          <cell r="D5667">
            <v>74.900000000000006</v>
          </cell>
        </row>
        <row r="5668">
          <cell r="A5668" t="str">
            <v>15.040.004-0</v>
          </cell>
          <cell r="B5668" t="str">
            <v>TUBO DE FºFº C/DIAM. DE 150MM, PINTADO INT. E EXT., PONTA/PONTA</v>
          </cell>
          <cell r="C5668" t="str">
            <v>M</v>
          </cell>
          <cell r="D5668">
            <v>123.49</v>
          </cell>
        </row>
        <row r="5669">
          <cell r="A5669" t="str">
            <v>15.040.999-0</v>
          </cell>
          <cell r="B5669" t="str">
            <v>FAMILIA 15.040TUBULACAO F.F.(BARBARA).</v>
          </cell>
          <cell r="C5669">
            <v>0</v>
          </cell>
          <cell r="D5669">
            <v>3093</v>
          </cell>
        </row>
        <row r="5670">
          <cell r="A5670" t="str">
            <v>15.041.001-0</v>
          </cell>
          <cell r="B5670" t="str">
            <v>TUBO DE COBRE C/DIAM. DE 15MM</v>
          </cell>
          <cell r="C5670" t="str">
            <v>M</v>
          </cell>
          <cell r="D5670">
            <v>4.74</v>
          </cell>
        </row>
        <row r="5671">
          <cell r="A5671" t="str">
            <v>15.041.002-0</v>
          </cell>
          <cell r="B5671" t="str">
            <v>TUBO DE COBRE C/DIAM. DE 22MM</v>
          </cell>
          <cell r="C5671" t="str">
            <v>M</v>
          </cell>
          <cell r="D5671">
            <v>7.2</v>
          </cell>
        </row>
        <row r="5672">
          <cell r="A5672" t="str">
            <v>15.041.003-0</v>
          </cell>
          <cell r="B5672" t="str">
            <v>TUBO DE COBRE C/DIAM. DE 28MM</v>
          </cell>
          <cell r="C5672" t="str">
            <v>M</v>
          </cell>
          <cell r="D5672">
            <v>8.7799999999999994</v>
          </cell>
        </row>
        <row r="5673">
          <cell r="A5673" t="str">
            <v>15.041.004-0</v>
          </cell>
          <cell r="B5673" t="str">
            <v>TUBO DE COBRE C/DIAM. DE 35MM</v>
          </cell>
          <cell r="C5673" t="str">
            <v>M</v>
          </cell>
          <cell r="D5673">
            <v>12.18</v>
          </cell>
        </row>
        <row r="5674">
          <cell r="A5674" t="str">
            <v>15.041.005-0</v>
          </cell>
          <cell r="B5674" t="str">
            <v>TUBO DE COBRE C/DIAM. DE 42MM</v>
          </cell>
          <cell r="C5674" t="str">
            <v>M</v>
          </cell>
          <cell r="D5674">
            <v>16.600000000000001</v>
          </cell>
        </row>
        <row r="5675">
          <cell r="A5675" t="str">
            <v>15.041.006-0</v>
          </cell>
          <cell r="B5675" t="str">
            <v>TUBO DE COBRE C/DIAM. DE 54MM</v>
          </cell>
          <cell r="C5675" t="str">
            <v>M</v>
          </cell>
          <cell r="D5675">
            <v>22.55</v>
          </cell>
        </row>
        <row r="5676">
          <cell r="A5676" t="str">
            <v>15.041.007-0</v>
          </cell>
          <cell r="B5676" t="str">
            <v>TUBO DE COBRE C/DIAM. DE 66MM</v>
          </cell>
          <cell r="C5676" t="str">
            <v>M</v>
          </cell>
          <cell r="D5676">
            <v>30.45</v>
          </cell>
        </row>
        <row r="5677">
          <cell r="A5677" t="str">
            <v>15.041.008-0</v>
          </cell>
          <cell r="B5677" t="str">
            <v>TUBO DE COBRE C/DIAM. DE 79MM</v>
          </cell>
          <cell r="C5677" t="str">
            <v>M</v>
          </cell>
          <cell r="D5677">
            <v>41.73</v>
          </cell>
        </row>
        <row r="5678">
          <cell r="A5678" t="str">
            <v>15.041.009-0</v>
          </cell>
          <cell r="B5678" t="str">
            <v>TUBO DE COBRE C/DIAM. DE 104MM</v>
          </cell>
          <cell r="C5678" t="str">
            <v>M</v>
          </cell>
          <cell r="D5678">
            <v>59.29</v>
          </cell>
        </row>
        <row r="5679">
          <cell r="A5679" t="str">
            <v>15.041.999-0</v>
          </cell>
          <cell r="B5679" t="str">
            <v>FAMILIA 15.041</v>
          </cell>
          <cell r="C5679">
            <v>0</v>
          </cell>
          <cell r="D5679">
            <v>1568</v>
          </cell>
        </row>
        <row r="5680">
          <cell r="A5680" t="str">
            <v>15.045.010-0</v>
          </cell>
          <cell r="B5680" t="str">
            <v>EMENDA EM ELETRODUTO PESADO C/DIAM. DE 1/2"</v>
          </cell>
          <cell r="C5680" t="str">
            <v>UN</v>
          </cell>
          <cell r="D5680">
            <v>2.4</v>
          </cell>
        </row>
        <row r="5681">
          <cell r="A5681" t="str">
            <v>15.045.011-0</v>
          </cell>
          <cell r="B5681" t="str">
            <v>EMENDA EM ELETRODUTO PESADO C/DIAM. DE 3/4"</v>
          </cell>
          <cell r="C5681" t="str">
            <v>UN</v>
          </cell>
          <cell r="D5681">
            <v>3</v>
          </cell>
        </row>
        <row r="5682">
          <cell r="A5682" t="str">
            <v>15.045.012-0</v>
          </cell>
          <cell r="B5682" t="str">
            <v>EMENDA EM ELETRODUTO PESADO C/DIAM. DE 1"</v>
          </cell>
          <cell r="C5682" t="str">
            <v>UN</v>
          </cell>
          <cell r="D5682">
            <v>3.55</v>
          </cell>
        </row>
        <row r="5683">
          <cell r="A5683" t="str">
            <v>15.045.013-0</v>
          </cell>
          <cell r="B5683" t="str">
            <v>EMENDA EM ELETRODUTO PESADO C/DIAM. DE 1.1/4"</v>
          </cell>
          <cell r="C5683" t="str">
            <v>UN</v>
          </cell>
          <cell r="D5683">
            <v>4.7300000000000004</v>
          </cell>
        </row>
        <row r="5684">
          <cell r="A5684" t="str">
            <v>15.045.014-0</v>
          </cell>
          <cell r="B5684" t="str">
            <v>EMENDA EM ELETRODUTO PESADO C/DIAM. DE 1.1/2"</v>
          </cell>
          <cell r="C5684" t="str">
            <v>UN</v>
          </cell>
          <cell r="D5684">
            <v>5.35</v>
          </cell>
        </row>
        <row r="5685">
          <cell r="A5685" t="str">
            <v>15.045.015-0</v>
          </cell>
          <cell r="B5685" t="str">
            <v>EMENDA EM ELETRODUTO PESADO C/DIAM. DE 2"</v>
          </cell>
          <cell r="C5685" t="str">
            <v>UN</v>
          </cell>
          <cell r="D5685">
            <v>7.89</v>
          </cell>
        </row>
        <row r="5686">
          <cell r="A5686" t="str">
            <v>15.045.016-0</v>
          </cell>
          <cell r="B5686" t="str">
            <v>EMENDA EM ELETRODUTO PESASO C/DIAM. DE 2.1/2"</v>
          </cell>
          <cell r="C5686" t="str">
            <v>UN</v>
          </cell>
          <cell r="D5686">
            <v>11.71</v>
          </cell>
        </row>
        <row r="5687">
          <cell r="A5687" t="str">
            <v>15.045.017-0</v>
          </cell>
          <cell r="B5687" t="str">
            <v>EMENDA EM ELETRODUTO PESADO C/DIAM. DE 3"</v>
          </cell>
          <cell r="C5687" t="str">
            <v>UN</v>
          </cell>
          <cell r="D5687">
            <v>16.739999999999998</v>
          </cell>
        </row>
        <row r="5688">
          <cell r="A5688" t="str">
            <v>15.045.018-0</v>
          </cell>
          <cell r="B5688" t="str">
            <v>EMENDA EM ELETRODUTO PESADO C/DIAM. DE 4"</v>
          </cell>
          <cell r="C5688" t="str">
            <v>UN</v>
          </cell>
          <cell r="D5688">
            <v>25.06</v>
          </cell>
        </row>
        <row r="5689">
          <cell r="A5689" t="str">
            <v>15.045.025-0</v>
          </cell>
          <cell r="B5689" t="str">
            <v>CORTE E ABERT. DE 2 ROSCAS P/TARRACHA MANUAL E COLOC. DE CONEXOES DE FºGALV. C/COSTURA, C/DIAM. DE 1/2"</v>
          </cell>
          <cell r="C5689" t="str">
            <v>UN</v>
          </cell>
          <cell r="D5689">
            <v>3.26</v>
          </cell>
        </row>
        <row r="5690">
          <cell r="A5690" t="str">
            <v>15.045.026-0</v>
          </cell>
          <cell r="B5690" t="str">
            <v>CORTE E ABERT. DE 2 ROSCAS P/TARRACHA MANUAL E COLOC. DE CONEXOES DE FºGALV. C/COSTURA, C/DIAM. DE 3/4"</v>
          </cell>
          <cell r="C5690" t="str">
            <v>UN</v>
          </cell>
          <cell r="D5690">
            <v>3.8</v>
          </cell>
        </row>
        <row r="5691">
          <cell r="A5691" t="str">
            <v>15.045.027-0</v>
          </cell>
          <cell r="B5691" t="str">
            <v>CORTE E ABERT. DE 2 ROSCAS P/TARRACHA MANUAL E COLOC. DE CONEXOES DE FºGALV. C/COSTURA, C/DIAM. DE 1"</v>
          </cell>
          <cell r="C5691" t="str">
            <v>UN</v>
          </cell>
          <cell r="D5691">
            <v>4.6100000000000003</v>
          </cell>
        </row>
        <row r="5692">
          <cell r="A5692" t="str">
            <v>15.045.028-0</v>
          </cell>
          <cell r="B5692" t="str">
            <v>CORTE E ABERT. DE 2 ROSCAS P/TARRACHA MANUAL E COLOC. DE CONEXOES DE FºGALV. C/COSTURA, C/DIAM. DE 1.1/4"</v>
          </cell>
          <cell r="C5692" t="str">
            <v>UN</v>
          </cell>
          <cell r="D5692">
            <v>5.16</v>
          </cell>
        </row>
        <row r="5693">
          <cell r="A5693" t="str">
            <v>15.045.029-0</v>
          </cell>
          <cell r="B5693" t="str">
            <v>CORTE E ABERT. DE 2 ROSCAS P/TARRACHA MANUAL E COLOC. DE CONEXOES DE FºGALV. C/COSTURA, C/DIAM. DE 1.1/2"</v>
          </cell>
          <cell r="C5693" t="str">
            <v>UN</v>
          </cell>
          <cell r="D5693">
            <v>7.06</v>
          </cell>
        </row>
        <row r="5694">
          <cell r="A5694" t="str">
            <v>15.045.030-0</v>
          </cell>
          <cell r="B5694" t="str">
            <v>CORTE E ABERT. DE 2 ROSCAS P/TARRACHA MANUAL E COLOC. DE CONEXOES DE FºGALV. C/COSTURA, C/DIAM. DE 2"</v>
          </cell>
          <cell r="C5694" t="str">
            <v>UN</v>
          </cell>
          <cell r="D5694">
            <v>11.5</v>
          </cell>
        </row>
        <row r="5695">
          <cell r="A5695" t="str">
            <v>15.045.031-0</v>
          </cell>
          <cell r="B5695" t="str">
            <v>CORTE E ABERT. DE 2 ROSCAS P/TARRACHA MANUAL E COLOC. DE CONEXOES DE FºGALV. C/COSTURA, C/DIAM. DE 2.1/2"</v>
          </cell>
          <cell r="C5695" t="str">
            <v>UN</v>
          </cell>
          <cell r="D5695">
            <v>19.55</v>
          </cell>
        </row>
        <row r="5696">
          <cell r="A5696" t="str">
            <v>15.045.032-0</v>
          </cell>
          <cell r="B5696" t="str">
            <v>CORTE E ABERT. DE 2 ROSCAS P/TARRACHA MANUAL E COLOC. DE CONEXOES DE FºGALV. C/COSTURA, C/DIAM. DE 3"</v>
          </cell>
          <cell r="C5696" t="str">
            <v>UN</v>
          </cell>
          <cell r="D5696">
            <v>21.94</v>
          </cell>
        </row>
        <row r="5697">
          <cell r="A5697" t="str">
            <v>15.045.033-0</v>
          </cell>
          <cell r="B5697" t="str">
            <v>CORTE E ABERT. DE 2 ROSCAS P/TARRACHA MANUAL E COLOC. DE CONEXOES DE FºGALV. C/COSTURA, C/DIAM. DE 4"</v>
          </cell>
          <cell r="C5697" t="str">
            <v>UN</v>
          </cell>
          <cell r="D5697">
            <v>27.59</v>
          </cell>
        </row>
        <row r="5698">
          <cell r="A5698" t="str">
            <v>15.045.050-0</v>
          </cell>
          <cell r="B5698" t="str">
            <v>CORTE E ABERT. DE 2 ROSCAS P/TARRACHA MANUAL E COLOC. DE CONEXOES EM TUBUL. P/VAPOR, C/DIAM. DE 1/2"</v>
          </cell>
          <cell r="C5698" t="str">
            <v>UN</v>
          </cell>
          <cell r="D5698">
            <v>3.8</v>
          </cell>
        </row>
        <row r="5699">
          <cell r="A5699" t="str">
            <v>15.045.051-0</v>
          </cell>
          <cell r="B5699" t="str">
            <v>CORTE E ABERT. DE 2 ROSCAS P/TARRACHA MANUAL E COLOC. DE CONEXOES EM TUBUL. P/VAPOR, C/DIAM. DE 3/4"</v>
          </cell>
          <cell r="C5699" t="str">
            <v>UN</v>
          </cell>
          <cell r="D5699">
            <v>4.34</v>
          </cell>
        </row>
        <row r="5700">
          <cell r="A5700" t="str">
            <v>15.045.052-0</v>
          </cell>
          <cell r="B5700" t="str">
            <v>CORTE E ABERT. DE 2 ROSCAS P/TARRACHA MANUAL E COLOC. DE CONEXOES EM TUBUL. P/VAPOR, C/DIAM. DE 1"</v>
          </cell>
          <cell r="C5700" t="str">
            <v>UN</v>
          </cell>
          <cell r="D5700">
            <v>5.97</v>
          </cell>
        </row>
        <row r="5701">
          <cell r="A5701" t="str">
            <v>15.045.053-0</v>
          </cell>
          <cell r="B5701" t="str">
            <v>CORTE E ABERT. DE 2 ROSCAS P/TARRACHA MANUAL E COLOC. DE CONEXOES EM TUBUL. P/VAPOR, C/DIAM. DE 1.1/4"</v>
          </cell>
          <cell r="C5701" t="str">
            <v>UN</v>
          </cell>
          <cell r="D5701">
            <v>6.08</v>
          </cell>
        </row>
        <row r="5702">
          <cell r="A5702" t="str">
            <v>15.045.054-0</v>
          </cell>
          <cell r="B5702" t="str">
            <v>CORTE E ABERT. DE 2 ROSCAS P/TARRACHA MANUAL E COLOC. DE CONEXOES EM TUBUL. P/VAPOR, C/DIAM. DE 1.1/2"</v>
          </cell>
          <cell r="C5702" t="str">
            <v>UN</v>
          </cell>
          <cell r="D5702">
            <v>7.6</v>
          </cell>
        </row>
        <row r="5703">
          <cell r="A5703" t="str">
            <v>15.045.055-0</v>
          </cell>
          <cell r="B5703" t="str">
            <v>CORTE E ABERT. DE 2 ROSCAS P/TARRACHA MANUAL E COLOC. DE CONEXOES EM TUBUL. P/VAPOR, C/DIAM. DE 2"</v>
          </cell>
          <cell r="C5703" t="str">
            <v>UN</v>
          </cell>
          <cell r="D5703">
            <v>13.68</v>
          </cell>
        </row>
        <row r="5704">
          <cell r="A5704" t="str">
            <v>15.045.056-0</v>
          </cell>
          <cell r="B5704" t="str">
            <v>CORTE E ABERT. DE 2 ROSCAS P/TARRACHA MANUAL E COLOC. DE CONEXOES EM TUBUL. P/VAPOR, C/DIAM. DE 2.1/2"</v>
          </cell>
          <cell r="C5704" t="str">
            <v>UN</v>
          </cell>
          <cell r="D5704">
            <v>22.6</v>
          </cell>
        </row>
        <row r="5705">
          <cell r="A5705" t="str">
            <v>15.045.057-0</v>
          </cell>
          <cell r="B5705" t="str">
            <v>CORTE E ABERT. DE 2 ROSCAS P/TARRACHA MANUAL E COLOC. DE CONEXOES EM TUBUL. P/VAPOR, C/DIAM. DE 3"</v>
          </cell>
          <cell r="C5705" t="str">
            <v>UN</v>
          </cell>
          <cell r="D5705">
            <v>25.86</v>
          </cell>
        </row>
        <row r="5706">
          <cell r="A5706" t="str">
            <v>15.045.058-0</v>
          </cell>
          <cell r="B5706" t="str">
            <v>CORTE E ABERT. DE 2 ROSCAS P/TARRACHA MANUAL E COLOC. DE CONEXOES EM TUBUL. P/VAPOR, C/DIAM. DE 4"</v>
          </cell>
          <cell r="C5706" t="str">
            <v>UN</v>
          </cell>
          <cell r="D5706">
            <v>32.81</v>
          </cell>
        </row>
        <row r="5707">
          <cell r="A5707" t="str">
            <v>15.045.065-1</v>
          </cell>
          <cell r="B5707" t="str">
            <v>CORTE E ABERT. DE 2 ROSCAS P/TARRACHA MANUAL E COLOC. DE CONEXOES EM TUBOS PVC RQ, C/DIAM. DE 1/2"</v>
          </cell>
          <cell r="C5707" t="str">
            <v>UN</v>
          </cell>
          <cell r="D5707">
            <v>1.35</v>
          </cell>
        </row>
        <row r="5708">
          <cell r="A5708" t="str">
            <v>15.045.066-1</v>
          </cell>
          <cell r="B5708" t="str">
            <v>CORTE E ABERT. DE 2 ROSCAS P/TARRACHA MANUAL E COLOC. DE CONEXOES EM TUBOS PVC RQ, C/DIAM. DE 3/4"</v>
          </cell>
          <cell r="C5708" t="str">
            <v>UN</v>
          </cell>
          <cell r="D5708">
            <v>1.63</v>
          </cell>
        </row>
        <row r="5709">
          <cell r="A5709" t="str">
            <v>15.045.067-1</v>
          </cell>
          <cell r="B5709" t="str">
            <v>CORTE E ABERT. DE 2 ROSCAS P/TARRACHA MANUAL E COLOC. DE CONEXOES EM TUBOS PVC RQ, C/DIAM. DE 1"</v>
          </cell>
          <cell r="C5709" t="str">
            <v>UN</v>
          </cell>
          <cell r="D5709">
            <v>2.0099999999999998</v>
          </cell>
        </row>
        <row r="5710">
          <cell r="A5710" t="str">
            <v>15.045.068-1</v>
          </cell>
          <cell r="B5710" t="str">
            <v>CORTE E ABERT. DE 2 ROSCAS P/TARRACHA MANUAL E COLOC. DE CONEXOES EM TUBOS PVC RQ, C/DIAM. DE 1.1/4"</v>
          </cell>
          <cell r="C5710" t="str">
            <v>UN</v>
          </cell>
          <cell r="D5710">
            <v>2.39</v>
          </cell>
        </row>
        <row r="5711">
          <cell r="A5711" t="str">
            <v>15.045.069-1</v>
          </cell>
          <cell r="B5711" t="str">
            <v>CORTE E ABERT. DE 2 ROSCAS P/TARRACHA MANUAL E COLOC. DE CONEXOES EM TUBOS PVC RQ, C/DIAM. DE 1.1/2"</v>
          </cell>
          <cell r="C5711" t="str">
            <v>UN</v>
          </cell>
          <cell r="D5711">
            <v>2.71</v>
          </cell>
        </row>
        <row r="5712">
          <cell r="A5712" t="str">
            <v>15.045.070-1</v>
          </cell>
          <cell r="B5712" t="str">
            <v>CORTE E ABERT. DE 2 ROSCAS P/TARRACHA MANUAL E COLOC. DE CONEXOES EM TUBOS PVC RQ, C/DIAM. DE 2"</v>
          </cell>
          <cell r="C5712" t="str">
            <v>UN</v>
          </cell>
          <cell r="D5712">
            <v>4.34</v>
          </cell>
        </row>
        <row r="5713">
          <cell r="A5713" t="str">
            <v>15.045.071-1</v>
          </cell>
          <cell r="B5713" t="str">
            <v>CORTE E ABERT. DE 2 ROSCAS P/TARRACHA MANUAL E COLOC. DE CONEXOES EM TUBOS PVC RQ, C/DIAM. DE 2.1/2"</v>
          </cell>
          <cell r="C5713" t="str">
            <v>UN</v>
          </cell>
          <cell r="D5713">
            <v>5.43</v>
          </cell>
        </row>
        <row r="5714">
          <cell r="A5714" t="str">
            <v>15.045.072-1</v>
          </cell>
          <cell r="B5714" t="str">
            <v>CORTE E ABERT. DE 2 ROSCAS P/TARRACHA MANUAL E COLOC. DE CONEXOES EM TUBOS PVC RQ, C/DIAM. DE 3"</v>
          </cell>
          <cell r="C5714" t="str">
            <v>UN</v>
          </cell>
          <cell r="D5714">
            <v>8.15</v>
          </cell>
        </row>
        <row r="5715">
          <cell r="A5715" t="str">
            <v>15.045.073-1</v>
          </cell>
          <cell r="B5715" t="str">
            <v>CORTE E ABERT. DE 2 ROSCAS P/TARRACHA MANUAL E COLOC. DE CONEXOES EM TUBOS PVC RQ, C/DIAM. DE 4"</v>
          </cell>
          <cell r="C5715" t="str">
            <v>UN</v>
          </cell>
          <cell r="D5715">
            <v>10.86</v>
          </cell>
        </row>
        <row r="5716">
          <cell r="A5716" t="str">
            <v>15.045.075-0</v>
          </cell>
          <cell r="B5716" t="str">
            <v>CORTE E ABERT. DE 2 ROSCAS P/TARRACHA MANUAL E COLOC. DE CONEXOES EM ELETR. PVC RQ, C/DIAM. DE 1/2"</v>
          </cell>
          <cell r="C5716" t="str">
            <v>UN</v>
          </cell>
          <cell r="D5716">
            <v>0.95</v>
          </cell>
        </row>
        <row r="5717">
          <cell r="A5717" t="str">
            <v>15.045.076-0</v>
          </cell>
          <cell r="B5717" t="str">
            <v>CORTE E ABERT. DE 2 ROSCAS P/TARRACHA MANUAL E COLOC. DE CONEXOES EM ELETR. PVC RQ, C/DIAM. DE 3/4"</v>
          </cell>
          <cell r="C5717" t="str">
            <v>UN</v>
          </cell>
          <cell r="D5717">
            <v>1.1399999999999999</v>
          </cell>
        </row>
        <row r="5718">
          <cell r="A5718" t="str">
            <v>15.045.077-0</v>
          </cell>
          <cell r="B5718" t="str">
            <v>CORTE E ABERT. DE 2 ROSCAS P/TARRACHA MANUAL E COLOC. DE CONEXOES EM ELETR. PVC RQ, C/DIAM. DE 1"</v>
          </cell>
          <cell r="C5718" t="str">
            <v>UN</v>
          </cell>
          <cell r="D5718">
            <v>1.41</v>
          </cell>
        </row>
        <row r="5719">
          <cell r="A5719" t="str">
            <v>15.045.078-0</v>
          </cell>
          <cell r="B5719" t="str">
            <v>CORTE E ABERT. DE 2 ROSCAS P/TARRACHA MANUAL E COLOC. DE CONEXOES EM ELETR. PVC RQ, C/DIAM. DE 1.1/4"</v>
          </cell>
          <cell r="C5719" t="str">
            <v>UN</v>
          </cell>
          <cell r="D5719">
            <v>1.63</v>
          </cell>
        </row>
        <row r="5720">
          <cell r="A5720" t="str">
            <v>15.045.079-0</v>
          </cell>
          <cell r="B5720" t="str">
            <v>CORTE E ABERT. DE 2 ROSCAS P/TARRACHA MANUAL E COLOC. DE CONEXOES EM ELETR. PVC RQ, C/DIAM. DE 1.1/2"</v>
          </cell>
          <cell r="C5720" t="str">
            <v>UN</v>
          </cell>
          <cell r="D5720">
            <v>1.9</v>
          </cell>
        </row>
        <row r="5721">
          <cell r="A5721" t="str">
            <v>15.045.080-0</v>
          </cell>
          <cell r="B5721" t="str">
            <v>CORTE E ABERT. DE 2 ROSCAS P/TARRACHA MANUAL E COLOC. DE CONEXOES EM ELETR. PVC RQ, C/DIAM. DE 2"</v>
          </cell>
          <cell r="C5721" t="str">
            <v>UN</v>
          </cell>
          <cell r="D5721">
            <v>3.04</v>
          </cell>
        </row>
        <row r="5722">
          <cell r="A5722" t="str">
            <v>15.045.081-0</v>
          </cell>
          <cell r="B5722" t="str">
            <v>CORTE E ABERT. DE 2 ROSCAS P/TARRACHA MANUAL E COLOC. DE CONEXOES EM ELETR. PVC RQ, C/DIAM. DE 2.1/2"</v>
          </cell>
          <cell r="C5722" t="str">
            <v>UN</v>
          </cell>
          <cell r="D5722">
            <v>3.8</v>
          </cell>
        </row>
        <row r="5723">
          <cell r="A5723" t="str">
            <v>15.045.082-0</v>
          </cell>
          <cell r="B5723" t="str">
            <v>CORTE E ABERT. DE 2 ROSCAS P/TARRACHA MANUAL E COLOC. DE CONEXOES EM ELETR. PVC RQ, C/DIAM. DE 3"</v>
          </cell>
          <cell r="C5723" t="str">
            <v>UN</v>
          </cell>
          <cell r="D5723">
            <v>5.97</v>
          </cell>
        </row>
        <row r="5724">
          <cell r="A5724" t="str">
            <v>15.045.083-0</v>
          </cell>
          <cell r="B5724" t="str">
            <v>CORTE E ABERT. DE 2 ROSCAS P/TARRACHA MANUAL E COLOC. DE CONEXOES EM ELETR. PVC RQ, C/DIAM. DE 4"</v>
          </cell>
          <cell r="C5724" t="str">
            <v>UN</v>
          </cell>
          <cell r="D5724">
            <v>7.6</v>
          </cell>
        </row>
        <row r="5725">
          <cell r="A5725" t="str">
            <v>15.045.084-0</v>
          </cell>
          <cell r="B5725" t="str">
            <v>CORTE E COLOC. DE CONEXOES EM TUBO PVC SD P/ESGOTO, C/DIAM.DE 40MM</v>
          </cell>
          <cell r="C5725" t="str">
            <v>UN</v>
          </cell>
          <cell r="D5725">
            <v>0.43</v>
          </cell>
        </row>
        <row r="5726">
          <cell r="A5726" t="str">
            <v>15.045.085-0</v>
          </cell>
          <cell r="B5726" t="str">
            <v>CORTE E COLOC. DE CONEXOES EM TUBO PVC SD P/ESGOTO, C/DIAM.DE 50MM</v>
          </cell>
          <cell r="C5726" t="str">
            <v>UN</v>
          </cell>
          <cell r="D5726">
            <v>0.54</v>
          </cell>
        </row>
        <row r="5727">
          <cell r="A5727" t="str">
            <v>15.045.086-0</v>
          </cell>
          <cell r="B5727" t="str">
            <v>CORTE E COLOC. DE CONEXOES EM TUBO PVC SD P/ESGOTO, C/DIAM.DE 75MM</v>
          </cell>
          <cell r="C5727" t="str">
            <v>UN</v>
          </cell>
          <cell r="D5727">
            <v>0.65</v>
          </cell>
        </row>
        <row r="5728">
          <cell r="A5728" t="str">
            <v>15.045.087-0</v>
          </cell>
          <cell r="B5728" t="str">
            <v>CORTE E COLOC. DE CONEXOES EM TUBO PVC SD P/ESGOTO, C/DIAM.DE 100MM</v>
          </cell>
          <cell r="C5728" t="str">
            <v>UN</v>
          </cell>
          <cell r="D5728">
            <v>0.76</v>
          </cell>
        </row>
        <row r="5729">
          <cell r="A5729" t="str">
            <v>15.045.090-0</v>
          </cell>
          <cell r="B5729" t="str">
            <v>CORTE E COLOC. DE CONEXOES EM TUBO PVC SD P/AGUA FRIA, C/DIAM. DE 20MM</v>
          </cell>
          <cell r="C5729" t="str">
            <v>UN</v>
          </cell>
          <cell r="D5729">
            <v>1.73</v>
          </cell>
        </row>
        <row r="5730">
          <cell r="A5730" t="str">
            <v>15.045.091-0</v>
          </cell>
          <cell r="B5730" t="str">
            <v>CORTE E COLOC. DE CONEXOES EM TUBO PVC SD P/AGUA FRIA, C/DIAM. DE 25MM</v>
          </cell>
          <cell r="C5730" t="str">
            <v>UN</v>
          </cell>
          <cell r="D5730">
            <v>2.17</v>
          </cell>
        </row>
        <row r="5731">
          <cell r="A5731" t="str">
            <v>15.045.092-0</v>
          </cell>
          <cell r="B5731" t="str">
            <v>CORTE E COLOC. DE CONEXOES EM TUBO PVC SD P/AGUA FRIA, C/DIAM. DE 32MM</v>
          </cell>
          <cell r="C5731" t="str">
            <v>UN</v>
          </cell>
          <cell r="D5731">
            <v>3.26</v>
          </cell>
        </row>
        <row r="5732">
          <cell r="A5732" t="str">
            <v>15.045.093-0</v>
          </cell>
          <cell r="B5732" t="str">
            <v>CORTE E COLOC. DE CONEXOES EM TUBO PVC SD P/AGUA FRIA, C/DIAM. DE 40MM</v>
          </cell>
          <cell r="C5732" t="str">
            <v>UN</v>
          </cell>
          <cell r="D5732">
            <v>4.34</v>
          </cell>
        </row>
        <row r="5733">
          <cell r="A5733" t="str">
            <v>15.045.094-0</v>
          </cell>
          <cell r="B5733" t="str">
            <v>CORTE E COLOC. DE CONEXOES EM TUBO PVC SD P/AGUA FRIA, C/DIAM. DE 50MM</v>
          </cell>
          <cell r="C5733" t="str">
            <v>UN</v>
          </cell>
          <cell r="D5733">
            <v>5.43</v>
          </cell>
        </row>
        <row r="5734">
          <cell r="A5734" t="str">
            <v>15.045.095-0</v>
          </cell>
          <cell r="B5734" t="str">
            <v>CORTE E COLOC. DE CONEXOES EM TUBO PVC SD P/AGUA FRIA, C/DIAM. DE 60MM</v>
          </cell>
          <cell r="C5734" t="str">
            <v>UN</v>
          </cell>
          <cell r="D5734">
            <v>6.52</v>
          </cell>
        </row>
        <row r="5735">
          <cell r="A5735" t="str">
            <v>15.045.096-0</v>
          </cell>
          <cell r="B5735" t="str">
            <v>CORTE E COLOC. DE CONEXOES EM TUBO PVC SD P/AGUA FRIA, C/DIAM. DE 75MM</v>
          </cell>
          <cell r="C5735" t="str">
            <v>UN</v>
          </cell>
          <cell r="D5735">
            <v>7.6</v>
          </cell>
        </row>
        <row r="5736">
          <cell r="A5736" t="str">
            <v>15.045.097-0</v>
          </cell>
          <cell r="B5736" t="str">
            <v>CORTE E COLOC. DE CONEXOES EM TUBO PVC SD P/AGUA FRIA, C/DIAM. DE 85MM</v>
          </cell>
          <cell r="C5736" t="str">
            <v>UN</v>
          </cell>
          <cell r="D5736">
            <v>8.69</v>
          </cell>
        </row>
        <row r="5737">
          <cell r="A5737" t="str">
            <v>15.045.098-0</v>
          </cell>
          <cell r="B5737" t="str">
            <v>CORTE E COLOC. DE CONEXOES EM TUBO PVC SD P/AGUA FRIA, C/DIAM. DE 110MM</v>
          </cell>
          <cell r="C5737" t="str">
            <v>UN</v>
          </cell>
          <cell r="D5737">
            <v>9.7799999999999994</v>
          </cell>
        </row>
        <row r="5738">
          <cell r="A5738" t="str">
            <v>15.045.100-0</v>
          </cell>
          <cell r="B5738" t="str">
            <v>CORTE E COLOC. DE CONEXOES EM TUBO DE COBRE P/AGUA QUENTE, C/DIAM. DE 15MM</v>
          </cell>
          <cell r="C5738" t="str">
            <v>UN</v>
          </cell>
          <cell r="D5738">
            <v>1.89</v>
          </cell>
        </row>
        <row r="5739">
          <cell r="A5739" t="str">
            <v>15.045.101-0</v>
          </cell>
          <cell r="B5739" t="str">
            <v>CORTE E COLOC. DE CONEXOES EM TUBO DE COBRE P/AGUA QUENTE, C/DIAM. DE 22MM</v>
          </cell>
          <cell r="C5739" t="str">
            <v>UN</v>
          </cell>
          <cell r="D5739">
            <v>2.16</v>
          </cell>
        </row>
        <row r="5740">
          <cell r="A5740" t="str">
            <v>15.045.102-0</v>
          </cell>
          <cell r="B5740" t="str">
            <v>CORTE E COLOC. DE CONEXOES EM TUBO DE COBRE P/AGUA QUENTE, C/DIAM. DE 28MM</v>
          </cell>
          <cell r="C5740" t="str">
            <v>UN</v>
          </cell>
          <cell r="D5740">
            <v>2.7</v>
          </cell>
        </row>
        <row r="5741">
          <cell r="A5741" t="str">
            <v>15.045.103-0</v>
          </cell>
          <cell r="B5741" t="str">
            <v>CORTE E COLOC. DE CONEXOES EM TUBO DE COBRE P/AGUA QUENTE, C/DIAM. DE 35MM</v>
          </cell>
          <cell r="C5741" t="str">
            <v>UN</v>
          </cell>
          <cell r="D5741">
            <v>4.0599999999999996</v>
          </cell>
        </row>
        <row r="5742">
          <cell r="A5742" t="str">
            <v>15.045.104-0</v>
          </cell>
          <cell r="B5742" t="str">
            <v>CORTE E COLOC. DE CONEXOES EM TUBO DE COBRE P/AGUA QUENTE, C/DIAM. DE 42MM</v>
          </cell>
          <cell r="C5742" t="str">
            <v>UN</v>
          </cell>
          <cell r="D5742">
            <v>5.49</v>
          </cell>
        </row>
        <row r="5743">
          <cell r="A5743" t="str">
            <v>15.045.105-0</v>
          </cell>
          <cell r="B5743" t="str">
            <v>CORTE E COLOC. DE CONEXOES EM TUBO DE COBRE P/AGUA QUENTE, C/DIAM. DE 54MM</v>
          </cell>
          <cell r="C5743" t="str">
            <v>UN</v>
          </cell>
          <cell r="D5743">
            <v>6.89</v>
          </cell>
        </row>
        <row r="5744">
          <cell r="A5744" t="str">
            <v>15.045.106-0</v>
          </cell>
          <cell r="B5744" t="str">
            <v>CORTE E COLOC. DE CONEXOES EM TUBO DE COBRE P/AGUA QUENTE, C/DIAM. DE 66MM</v>
          </cell>
          <cell r="C5744" t="str">
            <v>UN</v>
          </cell>
          <cell r="D5744">
            <v>8.61</v>
          </cell>
        </row>
        <row r="5745">
          <cell r="A5745" t="str">
            <v>15.045.107-0</v>
          </cell>
          <cell r="B5745" t="str">
            <v>CORTE E COLOC. DE CONEXOES EM TUBO DE COBRE P/AGUA QUENTE, C/DIAM. DE 79MM</v>
          </cell>
          <cell r="C5745" t="str">
            <v>UN</v>
          </cell>
          <cell r="D5745">
            <v>9.68</v>
          </cell>
        </row>
        <row r="5746">
          <cell r="A5746" t="str">
            <v>15.045.108-0</v>
          </cell>
          <cell r="B5746" t="str">
            <v>CORTE E COLOC. DE CONEXOES EM TUBO DE COBRE P/AGUA QUENTE, C/DIAM. DE 104MM</v>
          </cell>
          <cell r="C5746" t="str">
            <v>UN</v>
          </cell>
          <cell r="D5746">
            <v>12.43</v>
          </cell>
        </row>
        <row r="5747">
          <cell r="A5747" t="str">
            <v>15.045.110-0</v>
          </cell>
          <cell r="B5747" t="str">
            <v>ABERTURA E FECHAM. DE RASGO EM ALVEN., P/PASSAGEM DE TUBOS EDUTOS C/DIAM. DE 1/2" A 1"</v>
          </cell>
          <cell r="C5747" t="str">
            <v>M</v>
          </cell>
          <cell r="D5747">
            <v>3.35</v>
          </cell>
        </row>
        <row r="5748">
          <cell r="A5748" t="str">
            <v>15.045.111-0</v>
          </cell>
          <cell r="B5748" t="str">
            <v>ABERTURA E FECHAM. DE RASGO EM CONCR., P/PASSAGEM DE TUBOS EDUTOS C/DIAM. DE 1/2" A 1"</v>
          </cell>
          <cell r="C5748" t="str">
            <v>M</v>
          </cell>
          <cell r="D5748">
            <v>16.32</v>
          </cell>
        </row>
        <row r="5749">
          <cell r="A5749" t="str">
            <v>15.045.115-0</v>
          </cell>
          <cell r="B5749" t="str">
            <v>ABERTURA E FECHAM. DE RASGO EM ALVEN., P/PASSAGEM DE TUBOS EDUTOS C/DIAM. DE 1.1/4" A 2"</v>
          </cell>
          <cell r="C5749" t="str">
            <v>M</v>
          </cell>
          <cell r="D5749">
            <v>5.42</v>
          </cell>
        </row>
        <row r="5750">
          <cell r="A5750" t="str">
            <v>15.045.116-0</v>
          </cell>
          <cell r="B5750" t="str">
            <v>ABERTURA E FECHAM. DE RASGO EM CONCR., P/PASSAGEM DE TUBOS EDUTOS C/DIAM. DE 1.1/4" A 2"</v>
          </cell>
          <cell r="C5750" t="str">
            <v>M</v>
          </cell>
          <cell r="D5750">
            <v>26</v>
          </cell>
        </row>
        <row r="5751">
          <cell r="A5751" t="str">
            <v>15.045.120-0</v>
          </cell>
          <cell r="B5751" t="str">
            <v>ABERTURA E FECHAM. DE RASGO EM ALVEN., P/PASSAGEM DE TUBOS EDUTOS C/DIAM. DE 2.1/2" A 4"</v>
          </cell>
          <cell r="C5751" t="str">
            <v>M</v>
          </cell>
          <cell r="D5751">
            <v>7.91</v>
          </cell>
        </row>
        <row r="5752">
          <cell r="A5752" t="str">
            <v>15.045.121-0</v>
          </cell>
          <cell r="B5752" t="str">
            <v>ABERTURA E FECHAM. DE RASGO EM CONCR., P/PASSAGEM DE TUBOS EDUTOS C/DIAM. DE 2.1/2" A 4"</v>
          </cell>
          <cell r="C5752" t="str">
            <v>M</v>
          </cell>
          <cell r="D5752">
            <v>37.31</v>
          </cell>
        </row>
        <row r="5753">
          <cell r="A5753" t="str">
            <v>15.045.999-0</v>
          </cell>
          <cell r="B5753" t="str">
            <v>FAMILIA 15.045EMENDAS.</v>
          </cell>
          <cell r="C5753">
            <v>0</v>
          </cell>
          <cell r="D5753">
            <v>2385</v>
          </cell>
        </row>
        <row r="5754">
          <cell r="A5754" t="str">
            <v>15.046.010-0</v>
          </cell>
          <cell r="B5754" t="str">
            <v>SOLDA TOPO EM TUBUL. P/VAPOR C/DIAM. DE 1/2", UTILIZANDO CONVERSOR ELETRO MOTORIZADO</v>
          </cell>
          <cell r="C5754" t="str">
            <v>UN</v>
          </cell>
          <cell r="D5754">
            <v>4.43</v>
          </cell>
        </row>
        <row r="5755">
          <cell r="A5755" t="str">
            <v>15.046.011-0</v>
          </cell>
          <cell r="B5755" t="str">
            <v>SOLDA TOPO EM TUBUL. P/VAPOR C/DIAM. DE 3/4", UTILIZANDO CONVERSOR ELETRO MOTORIZADO</v>
          </cell>
          <cell r="C5755" t="str">
            <v>UN</v>
          </cell>
          <cell r="D5755">
            <v>4.8899999999999997</v>
          </cell>
        </row>
        <row r="5756">
          <cell r="A5756" t="str">
            <v>15.046.012-0</v>
          </cell>
          <cell r="B5756" t="str">
            <v>SOLDA TOPO EM TUBUL. P/VAPOR C/DIAM. DE 1", UTILIZANDO CONVERSOR ELETRO MOTORIZADO</v>
          </cell>
          <cell r="C5756" t="str">
            <v>UN</v>
          </cell>
          <cell r="D5756">
            <v>6</v>
          </cell>
        </row>
        <row r="5757">
          <cell r="A5757" t="str">
            <v>15.046.013-0</v>
          </cell>
          <cell r="B5757" t="str">
            <v>SOLDA TOPO EM TUBUL. P/VAPOR C/DIAM. DE 1.1/4", UTILIZANDO CONVERSOR ELETRO MOTORIZADO</v>
          </cell>
          <cell r="C5757" t="str">
            <v>UN</v>
          </cell>
          <cell r="D5757">
            <v>7.08</v>
          </cell>
        </row>
        <row r="5758">
          <cell r="A5758" t="str">
            <v>15.046.014-0</v>
          </cell>
          <cell r="B5758" t="str">
            <v>SOLDA TOPO EM TUBUL. P/VAPOR C/DIAM. DE 1.1/2", UTILIZANDO CONVERSOR ELETRO MOTORIZADO</v>
          </cell>
          <cell r="C5758" t="str">
            <v>UN</v>
          </cell>
          <cell r="D5758">
            <v>9.3000000000000007</v>
          </cell>
        </row>
        <row r="5759">
          <cell r="A5759" t="str">
            <v>15.046.015-0</v>
          </cell>
          <cell r="B5759" t="str">
            <v>SOLDA TOPO EM TUBUL. P/VAPOR C/DIAM. DE 2", UTILIZANDO CONVERSOR ELETRO MOTORIZADO</v>
          </cell>
          <cell r="C5759" t="str">
            <v>UN</v>
          </cell>
          <cell r="D5759">
            <v>16.3</v>
          </cell>
        </row>
        <row r="5760">
          <cell r="A5760" t="str">
            <v>15.046.016-0</v>
          </cell>
          <cell r="B5760" t="str">
            <v>SOLDA TOPO EM TUBUL. P/VAPOR C/DIAM. DE 2.1/2", UTILIZANDO CONVERSOR ELETRO MOTORIZADO</v>
          </cell>
          <cell r="C5760" t="str">
            <v>UN</v>
          </cell>
          <cell r="D5760">
            <v>26.68</v>
          </cell>
        </row>
        <row r="5761">
          <cell r="A5761" t="str">
            <v>15.046.017-0</v>
          </cell>
          <cell r="B5761" t="str">
            <v>SOLDA TOPO EM TUBUL. P/VAPOR C/DIAM. DE 3", UTILIZANDO CONVERSOR ELETRO MOTORIZADO</v>
          </cell>
          <cell r="C5761" t="str">
            <v>UN</v>
          </cell>
          <cell r="D5761">
            <v>30.47</v>
          </cell>
        </row>
        <row r="5762">
          <cell r="A5762" t="str">
            <v>15.046.018-0</v>
          </cell>
          <cell r="B5762" t="str">
            <v>SOLDA TOPO EM TUBUL. P/VAPOR C/DIAM. DE 4", UTILIZANDO CONVERSOR ELETRO MOTORIZADO</v>
          </cell>
          <cell r="C5762" t="str">
            <v>UN</v>
          </cell>
          <cell r="D5762">
            <v>37.770000000000003</v>
          </cell>
        </row>
        <row r="5763">
          <cell r="A5763" t="str">
            <v>15.046.999-0</v>
          </cell>
          <cell r="B5763" t="str">
            <v>FAMILIA 15.046SOLDA TOPO EM TUBULACAO.</v>
          </cell>
          <cell r="C5763">
            <v>0</v>
          </cell>
          <cell r="D5763">
            <v>2277</v>
          </cell>
        </row>
        <row r="5764">
          <cell r="A5764" t="str">
            <v>15.047.010-0</v>
          </cell>
          <cell r="B5764" t="str">
            <v>ISOLAMENTO EM TUBUL. C/DIAM. DE 1/2" E ESP. DE 1", FIX. C/ARAME GALV. E CINTA DE ALUMINIO</v>
          </cell>
          <cell r="C5764" t="str">
            <v>M</v>
          </cell>
          <cell r="D5764">
            <v>14.5</v>
          </cell>
        </row>
        <row r="5765">
          <cell r="A5765" t="str">
            <v>15.047.011-0</v>
          </cell>
          <cell r="B5765" t="str">
            <v>ISOLAMENTO EM TUBUL. C/DIAM. DE 3/4" E ESP. DE 1", FIX. C/ARAME GALV. E CINTA DE ALUMINIO</v>
          </cell>
          <cell r="C5765" t="str">
            <v>M</v>
          </cell>
          <cell r="D5765">
            <v>18.8</v>
          </cell>
        </row>
        <row r="5766">
          <cell r="A5766" t="str">
            <v>15.047.012-0</v>
          </cell>
          <cell r="B5766" t="str">
            <v>ISOLAMENTO EM TUBUL. C/DIAM. DE 1" E ESP. DE 1", FIX. C/ARAME GALV. E CINTA DE ALUMINIO</v>
          </cell>
          <cell r="C5766" t="str">
            <v>M</v>
          </cell>
          <cell r="D5766">
            <v>21.71</v>
          </cell>
        </row>
        <row r="5767">
          <cell r="A5767" t="str">
            <v>15.047.013-0</v>
          </cell>
          <cell r="B5767" t="str">
            <v>ISOLAMENTO EM TUBUL. C/DIAM. DE 1.1/4" E ESP. DE 1", FIX. C/ARAME GALV. E CINTA DE ALUMINIO</v>
          </cell>
          <cell r="C5767" t="str">
            <v>M</v>
          </cell>
          <cell r="D5767">
            <v>23.63</v>
          </cell>
        </row>
        <row r="5768">
          <cell r="A5768" t="str">
            <v>15.047.014-0</v>
          </cell>
          <cell r="B5768" t="str">
            <v>ISOLAMENTO EM TUBUL. C/DIAM. DE 1.1/2" E ESP. DE 1", FIX. C/ARAME GALV. E CINTA DE ALUMINIO</v>
          </cell>
          <cell r="C5768" t="str">
            <v>M</v>
          </cell>
          <cell r="D5768">
            <v>25.34</v>
          </cell>
        </row>
        <row r="5769">
          <cell r="A5769" t="str">
            <v>15.047.015-0</v>
          </cell>
          <cell r="B5769" t="str">
            <v>ISOLAMENTO EM TUBUL. C/DIAM. DE 2" E ESP. DE 1.1/2", FIX. C/ARAME GALV. E CINTA DE ALUMINIO</v>
          </cell>
          <cell r="C5769" t="str">
            <v>M</v>
          </cell>
          <cell r="D5769">
            <v>43.72</v>
          </cell>
        </row>
        <row r="5770">
          <cell r="A5770" t="str">
            <v>15.047.016-0</v>
          </cell>
          <cell r="B5770" t="str">
            <v>ISOLAMENTO EM TUBUL. C/DIAM. DE 2.1/2" E ESP. DE 1.1/2", FIX. C/ARAME GALV. E CINTA DE ALUMINIO</v>
          </cell>
          <cell r="C5770" t="str">
            <v>M</v>
          </cell>
          <cell r="D5770">
            <v>50.88</v>
          </cell>
        </row>
        <row r="5771">
          <cell r="A5771" t="str">
            <v>15.047.017-0</v>
          </cell>
          <cell r="B5771" t="str">
            <v>ISOLAMENTO EM TUBUL. C/DIAM. DE 3" E ESP. DE 1.1/2", FIX. C/ARAME GALV. E CINTA DE ALUMINIO</v>
          </cell>
          <cell r="C5771" t="str">
            <v>M</v>
          </cell>
          <cell r="D5771">
            <v>53.17</v>
          </cell>
        </row>
        <row r="5772">
          <cell r="A5772" t="str">
            <v>15.047.018-0</v>
          </cell>
          <cell r="B5772" t="str">
            <v>ISOLAMENTO EM TUBUL. C/DIAM. DE 4" E ESP. DE 1.1/2", FIX. C/ARAME GALV. E CINTA DE ALUMINIO</v>
          </cell>
          <cell r="C5772" t="str">
            <v>M</v>
          </cell>
          <cell r="D5772">
            <v>65.83</v>
          </cell>
        </row>
        <row r="5773">
          <cell r="A5773" t="str">
            <v>15.047.999-0</v>
          </cell>
          <cell r="B5773" t="str">
            <v>FAMILIA 15.047ISOLAMENTO P/TUBULACAO VAPOR E QUENTE.</v>
          </cell>
          <cell r="C5773">
            <v>0</v>
          </cell>
          <cell r="D5773">
            <v>1982</v>
          </cell>
        </row>
        <row r="5774">
          <cell r="A5774" t="str">
            <v>15.058.010-0</v>
          </cell>
          <cell r="B5774" t="str">
            <v>FORNECIMENTO DE AGUA PELA CEDAE, P/OBRAS PUBL., CONSID. O CONSUMO MENSAL DE ATE 20,00M3, TARIFA "A"</v>
          </cell>
          <cell r="C5774" t="str">
            <v>M3XMES</v>
          </cell>
          <cell r="D5774">
            <v>5.72</v>
          </cell>
        </row>
        <row r="5775">
          <cell r="A5775" t="str">
            <v>15.058.015-0</v>
          </cell>
          <cell r="B5775" t="str">
            <v>ADICIONAL P/FORN. DE AGUA PELA CEDAE, P/OBRAS PUBL., CONSID.O CONSUMO MENSAL ENTRE 21,00 E 30,00M3, TARIFA "A"</v>
          </cell>
          <cell r="C5775" t="str">
            <v>M3XMES</v>
          </cell>
          <cell r="D5775">
            <v>6.01</v>
          </cell>
        </row>
        <row r="5776">
          <cell r="A5776" t="str">
            <v>15.058.020-0</v>
          </cell>
          <cell r="B5776" t="str">
            <v>ADICIONAL P/FORN. DE AGUA PELA CEDAE, P/OBRAS PUBL., CONSID.O CONSUMO MENSAL ENTRE 31,00 E 100,00M3, TARIFA "A"</v>
          </cell>
          <cell r="C5776" t="str">
            <v>M3XMES</v>
          </cell>
          <cell r="D5776">
            <v>7.03</v>
          </cell>
        </row>
        <row r="5777">
          <cell r="A5777" t="str">
            <v>15.058.050-0</v>
          </cell>
          <cell r="B5777" t="str">
            <v>FORNECIMENTO DE AGUA PELA CEDAE, P/OBRAS PUBL., CONSID. O CONSUMO MENSAL ATE 30,00M3, TARIFA "B"</v>
          </cell>
          <cell r="C5777" t="str">
            <v>M3XMES</v>
          </cell>
          <cell r="D5777">
            <v>4.54</v>
          </cell>
        </row>
        <row r="5778">
          <cell r="A5778" t="str">
            <v>15.058.055-0</v>
          </cell>
          <cell r="B5778" t="str">
            <v>ADICIONAL P/FORN. DE AGUA PELA CEDAE, P/OBRAS PUBL., CONSID.O CONSUMO MENSAL ENTRE 31,00 E 130,00M3, TARIFA "B"</v>
          </cell>
          <cell r="C5778" t="str">
            <v>M3XMES</v>
          </cell>
          <cell r="D5778">
            <v>5.21</v>
          </cell>
        </row>
        <row r="5779">
          <cell r="A5779" t="str">
            <v>15.058.060-0</v>
          </cell>
          <cell r="B5779" t="str">
            <v>ADIDIONAL P/FORN. DE AGUA PELA CEDAE, P/OBRAS PUBL., CONSID.O CONSUMO MENSAL ENTRE ACIMA DE 130,00M3, TARIFA "B"</v>
          </cell>
          <cell r="C5779" t="str">
            <v>M3XMES</v>
          </cell>
          <cell r="D5779">
            <v>5.5</v>
          </cell>
        </row>
        <row r="5780">
          <cell r="A5780" t="str">
            <v>15.058.999-0</v>
          </cell>
          <cell r="B5780" t="str">
            <v>FAMILIA 15.058FORNEC.AGUA POTAVEL.</v>
          </cell>
          <cell r="C5780">
            <v>0</v>
          </cell>
          <cell r="D5780">
            <v>2367</v>
          </cell>
        </row>
        <row r="5781">
          <cell r="A5781" t="str">
            <v>15.065.010-0</v>
          </cell>
          <cell r="B5781" t="str">
            <v>LIGACAO PREDIAL DE ESGOTO SANIT., INCL. CX. DE INSPECAO C/TAMPAO DE FºFº LEVE, EM LOGRADOURO C/COLETOR DUPLO</v>
          </cell>
          <cell r="C5781" t="str">
            <v>UN</v>
          </cell>
          <cell r="D5781">
            <v>513.13</v>
          </cell>
        </row>
        <row r="5782">
          <cell r="A5782" t="str">
            <v>15.065.011-0</v>
          </cell>
          <cell r="B5782" t="str">
            <v>LIGACAO PREDIAL DE ESGOTO SANIT., INCL. CX. DE INSPECAO C/TAMPAO DE FºFº PESADO EM LOGRADOURO C/COLETOR DUPLO</v>
          </cell>
          <cell r="C5782" t="str">
            <v>UN</v>
          </cell>
          <cell r="D5782">
            <v>586.70000000000005</v>
          </cell>
        </row>
        <row r="5783">
          <cell r="A5783" t="str">
            <v>15.065.015-0</v>
          </cell>
          <cell r="B5783" t="str">
            <v>LIGACAO PREDIAL DE ESGOTO SANIT., INCL. CX. DE INSPECAO C/TAMPAO DE FºFº LEVE EM LOGRADOURO S/PAVIMENT. C/COLETOR UNICO</v>
          </cell>
          <cell r="C5783" t="str">
            <v>UN</v>
          </cell>
          <cell r="D5783">
            <v>713.74</v>
          </cell>
        </row>
        <row r="5784">
          <cell r="A5784" t="str">
            <v>15.065.016-0</v>
          </cell>
          <cell r="B5784" t="str">
            <v>LIGACAO PREDIAL DE ESGOTO SANIT., INCL. CX. DE INSPECAO C/TAMPAO DE FºFº PESADO,EM LOGRADOURO S/PAVIMENT.C/COLETOR UNICO</v>
          </cell>
          <cell r="C5784" t="str">
            <v>UN</v>
          </cell>
          <cell r="D5784">
            <v>796.54</v>
          </cell>
        </row>
        <row r="5785">
          <cell r="A5785" t="str">
            <v>15.065.020-0</v>
          </cell>
          <cell r="B5785" t="str">
            <v>LIGACAO PREDIAL DE ESGOTO SANIT., INCL. CX. DE INSPECAO C/TAMPAO DE FºFº LEVE, EM LOGRADOURO C/PARALELEP.E COLETOR UNICO</v>
          </cell>
          <cell r="C5785" t="str">
            <v>UN</v>
          </cell>
          <cell r="D5785">
            <v>999.66</v>
          </cell>
        </row>
        <row r="5786">
          <cell r="A5786" t="str">
            <v>15.065.021-0</v>
          </cell>
          <cell r="B5786" t="str">
            <v>LIGACAO PREDIAL DE ESGOTO SANIT., INCL.CX.DE INSPECAO C/TAMPAO DE FºFº PESADO, EM LOGRADOURO C/PARALELEP.E COLETOR UNICO</v>
          </cell>
          <cell r="C5786" t="str">
            <v>UN</v>
          </cell>
          <cell r="D5786">
            <v>1060.73</v>
          </cell>
        </row>
        <row r="5787">
          <cell r="A5787" t="str">
            <v>15.065.025-0</v>
          </cell>
          <cell r="B5787" t="str">
            <v>LIGACAO PREDIAL DE ESGOTO SANIT., INCL. CX. DE INSPECAO C/TAMPAO DE FºFº LEVE, EM LOGRADOURO C/ASFALTO E COLETOR UNICO</v>
          </cell>
          <cell r="C5787" t="str">
            <v>UN</v>
          </cell>
          <cell r="D5787">
            <v>1367.26</v>
          </cell>
        </row>
        <row r="5788">
          <cell r="A5788" t="str">
            <v>15.065.026-0</v>
          </cell>
          <cell r="B5788" t="str">
            <v>LIGACAO PREDIAL DE ESGOTO SANIT., INCL. CX. DE INSPECAO C/TAMPAO DE FºFº PESADO, EM LOGRADOURO C/ASFALTO E COLETOR UNICO</v>
          </cell>
          <cell r="C5788" t="str">
            <v>UN</v>
          </cell>
          <cell r="D5788">
            <v>1622.65</v>
          </cell>
        </row>
        <row r="5789">
          <cell r="A5789" t="str">
            <v>15.065.999-0</v>
          </cell>
          <cell r="B5789" t="str">
            <v>FAMILIA 15.065LIGACAO PREDIAL DE G.S.G SANITARIO.</v>
          </cell>
          <cell r="C5789">
            <v>0</v>
          </cell>
          <cell r="D5789">
            <v>1960</v>
          </cell>
        </row>
        <row r="5790">
          <cell r="A5790" t="str">
            <v>15.066.001-1</v>
          </cell>
          <cell r="B5790" t="str">
            <v>CONJUNTO DE MAT. P/CAVALETE DE RAMAL PREDIAL DE AGUA, PADRAONORMAL, TIPO "A", DE 1/2". FORN.</v>
          </cell>
          <cell r="C5790" t="str">
            <v>UN</v>
          </cell>
          <cell r="D5790">
            <v>47.81</v>
          </cell>
        </row>
        <row r="5791">
          <cell r="A5791" t="str">
            <v>15.066.002-1</v>
          </cell>
          <cell r="B5791" t="str">
            <v>CONJUNTO DE MAT. P/CAVALETE DE RAMAL PREDIAL DE AGUA, PADRAONORMAL, TIPO "A", DE 3/4". FORN.</v>
          </cell>
          <cell r="C5791" t="str">
            <v>UN</v>
          </cell>
          <cell r="D5791">
            <v>54.39</v>
          </cell>
        </row>
        <row r="5792">
          <cell r="A5792" t="str">
            <v>15.066.003-1</v>
          </cell>
          <cell r="B5792" t="str">
            <v>CONJUNTO DE MAT. P/CAVALETE DE RAMAL PREDIAL DE AGUA, PADRAONORMAL, TIPO "A", DE 1". FORN.</v>
          </cell>
          <cell r="C5792" t="str">
            <v>UN</v>
          </cell>
          <cell r="D5792">
            <v>57.09</v>
          </cell>
        </row>
        <row r="5793">
          <cell r="A5793" t="str">
            <v>15.066.004-0</v>
          </cell>
          <cell r="B5793" t="str">
            <v>CONJUNTO DE MAT. P/CAVALETE DE RAMAL PREDIAL DE AGUA, PADRAONORMAL, TIPO "A", DE 1.1/2". FORN.</v>
          </cell>
          <cell r="C5793" t="str">
            <v>UN</v>
          </cell>
          <cell r="D5793">
            <v>96.64</v>
          </cell>
        </row>
        <row r="5794">
          <cell r="A5794" t="str">
            <v>15.066.005-0</v>
          </cell>
          <cell r="B5794" t="str">
            <v>CONJUNTO DE MAT. P/CAVALETE DE RAMAL PREDIAL DE AGUA, PADRAONORMAL, TIPO "A", DE 2". FORN.</v>
          </cell>
          <cell r="C5794" t="str">
            <v>UN</v>
          </cell>
          <cell r="D5794">
            <v>395.62</v>
          </cell>
        </row>
        <row r="5795">
          <cell r="A5795" t="str">
            <v>15.066.006-0</v>
          </cell>
          <cell r="B5795" t="str">
            <v>CONJUNTO DE MAT. P/CAVALETE DE RAMAL PREDIAL DE AGUA, PADRAONORMAL, TIPO "B", DE 1/2". FORN.</v>
          </cell>
          <cell r="C5795" t="str">
            <v>UN</v>
          </cell>
          <cell r="D5795">
            <v>39.42</v>
          </cell>
        </row>
        <row r="5796">
          <cell r="A5796" t="str">
            <v>15.066.007-0</v>
          </cell>
          <cell r="B5796" t="str">
            <v>CONJUNTO DE MAT. P/CAVALETE DE RAMAL PREDIAL DE AGUA, PADRAONORMAL, TIPO "B", DE 3/4". FORN.</v>
          </cell>
          <cell r="C5796" t="str">
            <v>UN</v>
          </cell>
          <cell r="D5796">
            <v>47.81</v>
          </cell>
        </row>
        <row r="5797">
          <cell r="A5797" t="str">
            <v>15.066.010-0</v>
          </cell>
          <cell r="B5797" t="str">
            <v>CONJUNTO DE MAT. P/CAVALETE DE RAMAL PREDIAL DE AGUA, PADRAOPROFACE, TIPO "B", DE 1/2". FORN.</v>
          </cell>
          <cell r="C5797" t="str">
            <v>UN</v>
          </cell>
          <cell r="D5797">
            <v>18.62</v>
          </cell>
        </row>
        <row r="5798">
          <cell r="A5798" t="str">
            <v>15.066.011-0</v>
          </cell>
          <cell r="B5798" t="str">
            <v>CONJUNTO DE MAT. P/CAVALETE DE RAMAL PREDIAL DE AGUA, PADRAOPROFACE, TIPO "A", DE 1/2". FORN.</v>
          </cell>
          <cell r="C5798" t="str">
            <v>UN</v>
          </cell>
          <cell r="D5798">
            <v>78.89</v>
          </cell>
        </row>
        <row r="5799">
          <cell r="A5799" t="str">
            <v>15.066.012-0</v>
          </cell>
          <cell r="B5799" t="str">
            <v>CONJUNTO DE MAT., COMPLETO, P/LIGACAO DE RAMAL PREDIAL DE AGUA, DENOMINADO "KIT CAVALETE", EM PVC DE 1/2". FORN.</v>
          </cell>
          <cell r="C5799" t="str">
            <v>UN</v>
          </cell>
          <cell r="D5799">
            <v>16.440000000000001</v>
          </cell>
        </row>
        <row r="5800">
          <cell r="A5800" t="str">
            <v>15.066.013-0</v>
          </cell>
          <cell r="B5800" t="str">
            <v>CONJUNTO DE MAT., COMPLETO, P/LIGACAO DE RAMAL PREDIAL DE AGUA, DENOMINADO "KIT CAVALETE", EM PVC DE 3/4". FORN.</v>
          </cell>
          <cell r="C5800" t="str">
            <v>UN</v>
          </cell>
          <cell r="D5800">
            <v>18.02</v>
          </cell>
        </row>
        <row r="5801">
          <cell r="A5801" t="str">
            <v>15.066.021-0</v>
          </cell>
          <cell r="B5801" t="str">
            <v>CONJUNTO DE MAT. P/RAMAL PREDIAL DE AGUA PEAD 20MM, PADRAO NORMAL, LIGADO EM DISTRIB. PVC 50MM OU 2". FORN.</v>
          </cell>
          <cell r="C5801" t="str">
            <v>UN</v>
          </cell>
          <cell r="D5801">
            <v>14.37</v>
          </cell>
        </row>
        <row r="5802">
          <cell r="A5802" t="str">
            <v>15.066.022-0</v>
          </cell>
          <cell r="B5802" t="str">
            <v>CONJUNTO DE MAT. P/RAMAL PREDIAL DE AGUA PEAD 20MM, PADRAO NORMAL, LIGADO EM DISTRIB. PVC 75MM OU 3". FORN.</v>
          </cell>
          <cell r="C5802" t="str">
            <v>UN</v>
          </cell>
          <cell r="D5802">
            <v>15.12</v>
          </cell>
        </row>
        <row r="5803">
          <cell r="A5803" t="str">
            <v>15.066.023-0</v>
          </cell>
          <cell r="B5803" t="str">
            <v>CONJUNTO DE MAT. P/RAMAL PREDIAL DE AGUA PEAD 20MM, PADRAO NORMAL, LIGADO EM DISTRIB. FºFº K7 75MM. FORN.</v>
          </cell>
          <cell r="C5803" t="str">
            <v>UN</v>
          </cell>
          <cell r="D5803">
            <v>96.49</v>
          </cell>
        </row>
        <row r="5804">
          <cell r="A5804" t="str">
            <v>15.066.024-0</v>
          </cell>
          <cell r="B5804" t="str">
            <v>CONJUNTO DE MAT. P/RAMAL PREDIAL DE AGUA PEAD 20MM, PADRAO NORMAL, LIGADO EM DISTRIB. FºFº K7 OU PVC DEFOFO 100MM. FORN.</v>
          </cell>
          <cell r="C5804" t="str">
            <v>UN</v>
          </cell>
          <cell r="D5804">
            <v>97.76</v>
          </cell>
        </row>
        <row r="5805">
          <cell r="A5805" t="str">
            <v>15.066.025-0</v>
          </cell>
          <cell r="B5805" t="str">
            <v>CONJUNTO DE MAT. P/RAMAL PREDIAL DE AGUA PEAD 20MM, PADRAO NORMAL, LIGADO EM DISTRIB. PVC DEFOFO 150MM. FORN.</v>
          </cell>
          <cell r="C5805" t="str">
            <v>UN</v>
          </cell>
          <cell r="D5805">
            <v>103.7</v>
          </cell>
        </row>
        <row r="5806">
          <cell r="A5806" t="str">
            <v>15.066.026-0</v>
          </cell>
          <cell r="B5806" t="str">
            <v>CONJUNTO DE MAT. P/RAMAL PREDIAL DE AGUA PEAD 20MM, PADRAO NORMAL, LIGADO EM DISTRIB. PVC DEFOFO 200MM. FORN.</v>
          </cell>
          <cell r="C5806" t="str">
            <v>UN</v>
          </cell>
          <cell r="D5806">
            <v>117.23</v>
          </cell>
        </row>
        <row r="5807">
          <cell r="A5807" t="str">
            <v>15.066.027-0</v>
          </cell>
          <cell r="B5807" t="str">
            <v>CONJUNTO DE MAT. P/RAMAL PREDIAL DE AGUA PEAD 20MM, PADRAO NORMAL, LIGADO EM DISTRIB. PVC DEFOFO 250MM. FORN.</v>
          </cell>
          <cell r="C5807" t="str">
            <v>UN</v>
          </cell>
          <cell r="D5807">
            <v>144.79</v>
          </cell>
        </row>
        <row r="5808">
          <cell r="A5808" t="str">
            <v>15.066.028-0</v>
          </cell>
          <cell r="B5808" t="str">
            <v>CONJUNTO DE MAT. P/RAMAL PREDIAL DE AGUA PEAD 20MM, PADRAO NORMAL,LIGADO EM DISTRIB. FºFº K7 OU K9 DN ACIMA 100MM. FORN.</v>
          </cell>
          <cell r="C5808" t="str">
            <v>UN</v>
          </cell>
          <cell r="D5808">
            <v>82.94</v>
          </cell>
        </row>
        <row r="5809">
          <cell r="A5809" t="str">
            <v>15.066.031-1</v>
          </cell>
          <cell r="B5809" t="str">
            <v>CONJUNTO DE MAT. P/RAMAL PREDIAL DE AGUA PVC RQ 1/2", PADRAONORMAL, LIGADO EM DISTRIB. PVC 50MM OU 2". FORN.</v>
          </cell>
          <cell r="C5809" t="str">
            <v>UN</v>
          </cell>
          <cell r="D5809">
            <v>50.04</v>
          </cell>
        </row>
        <row r="5810">
          <cell r="A5810" t="str">
            <v>15.066.032-1</v>
          </cell>
          <cell r="B5810" t="str">
            <v>CONJUNTO DE MAT. P/RAMAL PREDIAL DE AGUA PVC RQ 1/2", PADRAONORMAL, LIGADO EM DISTRIB. PVC 75MM OU 3". FORN.</v>
          </cell>
          <cell r="C5810" t="str">
            <v>UN</v>
          </cell>
          <cell r="D5810">
            <v>50.79</v>
          </cell>
        </row>
        <row r="5811">
          <cell r="A5811" t="str">
            <v>15.066.033-1</v>
          </cell>
          <cell r="B5811" t="str">
            <v>CONJUNTO DE MAT. P/RAMAL PREDIAL DE AGUA PVC RQ 1/2", PADRAONORMAL, LIGADO EM DISTRIB. FºFº K7 75MM. FORN.</v>
          </cell>
          <cell r="C5811" t="str">
            <v>UN</v>
          </cell>
          <cell r="D5811">
            <v>132.16</v>
          </cell>
        </row>
        <row r="5812">
          <cell r="A5812" t="str">
            <v>15.066.034-1</v>
          </cell>
          <cell r="B5812" t="str">
            <v>CONJUNTO DE MAT. P/RAMAL PREDIAL DE AGUA PVC RQ 1/2", PADRAONORMAL,LIGADO EM DISTRIB.FºFº K7 OU PVC DEFOFO 100MM. FORN.</v>
          </cell>
          <cell r="C5812" t="str">
            <v>UN</v>
          </cell>
          <cell r="D5812">
            <v>133.43</v>
          </cell>
        </row>
        <row r="5813">
          <cell r="A5813" t="str">
            <v>15.066.035-0</v>
          </cell>
          <cell r="B5813" t="str">
            <v>CONJUNTO DE MAT. P/RAMAL PREDIAL DE AGUA PVC RQ 1/2", PADRAONORMAL, LIGADO EM DISTRIB. PVC DEFOFO 150MM. FORN.</v>
          </cell>
          <cell r="C5813" t="str">
            <v>UN</v>
          </cell>
          <cell r="D5813">
            <v>139.37</v>
          </cell>
        </row>
        <row r="5814">
          <cell r="A5814" t="str">
            <v>15.066.036-0</v>
          </cell>
          <cell r="B5814" t="str">
            <v>CONJUNTO DE MAT. P/RAMAL PREDIAL DE AGUA PVC RQ 1/2", PADRAONORMAL, LIGADO EM DISTRIB. PVC DEFOFO 200MM. FORN.</v>
          </cell>
          <cell r="C5814" t="str">
            <v>UN</v>
          </cell>
          <cell r="D5814">
            <v>152.9</v>
          </cell>
        </row>
        <row r="5815">
          <cell r="A5815" t="str">
            <v>15.066.037-0</v>
          </cell>
          <cell r="B5815" t="str">
            <v>CONJUNTO DE MAT. P/RAMAL PREDIAL DE AGUA PVC RQ 1/2", PADRAONORMAL, LIGADO EM DISTRIB. PVC DEFOFO 250MM. FORN.</v>
          </cell>
          <cell r="C5815" t="str">
            <v>UN</v>
          </cell>
          <cell r="D5815">
            <v>180.46</v>
          </cell>
        </row>
        <row r="5816">
          <cell r="A5816" t="str">
            <v>15.066.038-0</v>
          </cell>
          <cell r="B5816" t="str">
            <v>CONJUNTO DE MAT. P/RAMAL PREDIAL DE AGUA PVC RQ 1/2",PADRAONORMAL,LIGADO EM DISTRIB.FºFº K7 OU K9 DN ACIMA 100MM. FORN.</v>
          </cell>
          <cell r="C5816" t="str">
            <v>UN</v>
          </cell>
          <cell r="D5816">
            <v>118.61</v>
          </cell>
        </row>
        <row r="5817">
          <cell r="A5817" t="str">
            <v>15.066.041-1</v>
          </cell>
          <cell r="B5817" t="str">
            <v>CONJUNTO DE MAT. P/RAMAL PREDIAL DE AGUA PVC RQ 3/4", PADRAONORMAL, LIGADO EM DISTRIB. PVC 50MM OU 2". FORN.</v>
          </cell>
          <cell r="C5817" t="str">
            <v>UN</v>
          </cell>
          <cell r="D5817">
            <v>52.47</v>
          </cell>
        </row>
        <row r="5818">
          <cell r="A5818" t="str">
            <v>15.066.042-1</v>
          </cell>
          <cell r="B5818" t="str">
            <v>CONJUNTO DE MAT. P/RAMAL PREDIAL DE AGUA PVC RQ 3/4", PADRAONORMAL, LIGADO EM DISTRIB. PVC 75MM OU 3". FORN.</v>
          </cell>
          <cell r="C5818" t="str">
            <v>UN</v>
          </cell>
          <cell r="D5818">
            <v>53.22</v>
          </cell>
        </row>
        <row r="5819">
          <cell r="A5819" t="str">
            <v>15.066.043-1</v>
          </cell>
          <cell r="B5819" t="str">
            <v>CONJUNTO DE MAT. P/RAMAL PREDIAL DE AGUA PVC RQ 3/4", PADRAONORMAL, LIGADO EM DISTRIB. FºFº K7 75MM. FORN.</v>
          </cell>
          <cell r="C5819" t="str">
            <v>UN</v>
          </cell>
          <cell r="D5819">
            <v>178.89</v>
          </cell>
        </row>
        <row r="5820">
          <cell r="A5820" t="str">
            <v>15.066.044-1</v>
          </cell>
          <cell r="B5820" t="str">
            <v>CONJUNTO DE MAT. P/RAMAL PREDIAL DE AGUA PVC RQ 3/4", PADRAONORMAL,LIGADO EM DISTRIB.FºFº K7 OU PVC DEFOFO 100MM. FORN.</v>
          </cell>
          <cell r="C5820" t="str">
            <v>UN</v>
          </cell>
          <cell r="D5820">
            <v>180.16</v>
          </cell>
        </row>
        <row r="5821">
          <cell r="A5821" t="str">
            <v>15.066.045-0</v>
          </cell>
          <cell r="B5821" t="str">
            <v>CONJUNTO DE MAT. P/RAMAL PREDIAL DE AGUA PVC RQ 3/4", PADRAONORMAL, LIGADO EM DISTRIB. PVC DEFOFO 150MM. FORN.</v>
          </cell>
          <cell r="C5821" t="str">
            <v>UN</v>
          </cell>
          <cell r="D5821">
            <v>186.1</v>
          </cell>
        </row>
        <row r="5822">
          <cell r="A5822" t="str">
            <v>15.066.046-0</v>
          </cell>
          <cell r="B5822" t="str">
            <v>CONJUNTO DE MAT. P/RAMAL PREDIAL DE AGUA PVC RQ 3/4", PADRAONORMAL, LIGADO EM DISTRIB. PVC DEFOFO 200MM. FORN.</v>
          </cell>
          <cell r="C5822" t="str">
            <v>UN</v>
          </cell>
          <cell r="D5822">
            <v>199.63</v>
          </cell>
        </row>
        <row r="5823">
          <cell r="A5823" t="str">
            <v>15.066.047-0</v>
          </cell>
          <cell r="B5823" t="str">
            <v>CONJUNTO DE MAT. P/RAMAL PREDIAL DE AGUA PVC RQ 3/4", PADRAONORMAL, LIGADO EM DISTRIB. PVC DEFOFO 250MM. FORN.</v>
          </cell>
          <cell r="C5823" t="str">
            <v>UN</v>
          </cell>
          <cell r="D5823">
            <v>227.19</v>
          </cell>
        </row>
        <row r="5824">
          <cell r="A5824" t="str">
            <v>15.066.048-0</v>
          </cell>
          <cell r="B5824" t="str">
            <v>CONJUNTO DE MAT. P/RAMAL PREDIAL DE AGUA PVC RQ 3/4",PADRAONORMAL,LIGADO EM DISTRIB.FºFº K7 OU K9 DN ACIMA 100MM. FORN.</v>
          </cell>
          <cell r="C5824" t="str">
            <v>UN</v>
          </cell>
          <cell r="D5824">
            <v>165.34</v>
          </cell>
        </row>
        <row r="5825">
          <cell r="A5825" t="str">
            <v>15.066.051-1</v>
          </cell>
          <cell r="B5825" t="str">
            <v>CONJUNTO DE MAT. P/RAMAL PREDIAL DE AGUA PVC RQ 1", PADRAO NORMAL, LIGADO EM DISTRIB. PVC 50MM OU 2". FORN.</v>
          </cell>
          <cell r="C5825" t="str">
            <v>UN</v>
          </cell>
          <cell r="D5825">
            <v>223.46</v>
          </cell>
        </row>
        <row r="5826">
          <cell r="A5826" t="str">
            <v>15.066.052-1</v>
          </cell>
          <cell r="B5826" t="str">
            <v>CONJUNTO DE MAT. P/RAMAL PREDIAL DE AGUA PVC RQ 1", PADRAO NORMAL, LIGADO EM DISTRIB. PVC OU FºFº K7 75MM OU 3". FORN.</v>
          </cell>
          <cell r="C5826" t="str">
            <v>UN</v>
          </cell>
          <cell r="D5826">
            <v>224.53</v>
          </cell>
        </row>
        <row r="5827">
          <cell r="A5827" t="str">
            <v>15.066.053-1</v>
          </cell>
          <cell r="B5827" t="str">
            <v>CONJUNTO DE MAT. P/RAMAL PREDIAL DE AGUA PVC RQ 1", PADRAO NORMAL, LIGADO EM DISTRIB. FºFº K7 OU PVC DEFOFO 100MM. FORN.</v>
          </cell>
          <cell r="C5827" t="str">
            <v>UN</v>
          </cell>
          <cell r="D5827">
            <v>225.8</v>
          </cell>
        </row>
        <row r="5828">
          <cell r="A5828" t="str">
            <v>15.066.054-0</v>
          </cell>
          <cell r="B5828" t="str">
            <v>CONJUNTO DE MAT. P/RAMAL PREDIAL DE AGUA PVC RQ 1", PADRAO NORMAL, LIGADO EM DISTRIB. PVC DEFOFO 150MM. FORN.</v>
          </cell>
          <cell r="C5828" t="str">
            <v>UN</v>
          </cell>
          <cell r="D5828">
            <v>231.74</v>
          </cell>
        </row>
        <row r="5829">
          <cell r="A5829" t="str">
            <v>15.066.055-0</v>
          </cell>
          <cell r="B5829" t="str">
            <v>CONJUNTO DE MAT. P/RAMAL PREDIAL DE AGUA PVC RQ 1", PADRAO NORMAL, LIGADO EM DISTRIB. PVC DEFOFO 200MM. FORN.</v>
          </cell>
          <cell r="C5829" t="str">
            <v>UN</v>
          </cell>
          <cell r="D5829">
            <v>245.27</v>
          </cell>
        </row>
        <row r="5830">
          <cell r="A5830" t="str">
            <v>15.066.056-0</v>
          </cell>
          <cell r="B5830" t="str">
            <v>CONJUNTO DE MAT. P/RAMAL PREDIAL DE AGUA PVC RQ 1", PADRAO NORMAL, LIGADO EM DISTRIB. PVC DEFOFO 250MM. FORN.</v>
          </cell>
          <cell r="C5830" t="str">
            <v>UN</v>
          </cell>
          <cell r="D5830">
            <v>272.83</v>
          </cell>
        </row>
        <row r="5831">
          <cell r="A5831" t="str">
            <v>15.066.057-0</v>
          </cell>
          <cell r="B5831" t="str">
            <v>CONJUNTO DE MAT. P/RAMAL PREDIAL DE AGUA PVC RQ 1", PADRAO NORMAL, LIGADO EM DISTRIB.FºFº K7 OU K9 DN ACIMA 100MM. FORN.</v>
          </cell>
          <cell r="C5831" t="str">
            <v>UN</v>
          </cell>
          <cell r="D5831">
            <v>210.98</v>
          </cell>
        </row>
        <row r="5832">
          <cell r="A5832" t="str">
            <v>15.066.061-0</v>
          </cell>
          <cell r="B5832" t="str">
            <v>CONJUNTO DE MAT. P/RAMAL PREDIAL DE AGUA PVC RQ 1.1/2", PADRAO NORMAL, LIGADO EM DISTRIB. PVC 50MM OU 2". FORN.</v>
          </cell>
          <cell r="C5832" t="str">
            <v>UN</v>
          </cell>
          <cell r="D5832">
            <v>336.34</v>
          </cell>
        </row>
        <row r="5833">
          <cell r="A5833" t="str">
            <v>15.066.062-0</v>
          </cell>
          <cell r="B5833" t="str">
            <v>CONJUNTO DE MAT. P/RAMAL PREDIAL DE AGUA PVC RQ 1.1/2", PADRAO NORMAL, LIGADO EM DISTRIB. PVC 75MM OU 3". FORN.</v>
          </cell>
          <cell r="C5833" t="str">
            <v>UN</v>
          </cell>
          <cell r="D5833">
            <v>343.27</v>
          </cell>
        </row>
        <row r="5834">
          <cell r="A5834" t="str">
            <v>15.066.063-0</v>
          </cell>
          <cell r="B5834" t="str">
            <v>CONJUNTO DE MAT. P/RAMAL PREDIAL DE AGUA PVC RQ 1.1/2", PADRAO NORMAL, LIGADO EM DISTRIB. FºFº 75MM. FORN.</v>
          </cell>
          <cell r="C5834" t="str">
            <v>UN</v>
          </cell>
          <cell r="D5834">
            <v>783.89</v>
          </cell>
        </row>
        <row r="5835">
          <cell r="A5835" t="str">
            <v>15.066.064-0</v>
          </cell>
          <cell r="B5835" t="str">
            <v>CONJUNTO DE MAT. P/RAMAL PREDIAL DE AGUA PVC RQ 1.1/2", PADRAO NORMAL, LIGADO EM DISTRIB.PVC DEFOFO OU FºFº 100MM. FORN.</v>
          </cell>
          <cell r="C5835" t="str">
            <v>UN</v>
          </cell>
          <cell r="D5835">
            <v>913.39</v>
          </cell>
        </row>
        <row r="5836">
          <cell r="A5836" t="str">
            <v>15.066.065-0</v>
          </cell>
          <cell r="B5836" t="str">
            <v>CONJUNTO DE MAT. P/RAMAL PREDIAL DE AGUA PVC RQ 1.1/2", PADRAO NORMAL, LIGADO EM DISTRIB. PVC DEFOFO 150MM. FORN.</v>
          </cell>
          <cell r="C5836" t="str">
            <v>UN</v>
          </cell>
          <cell r="D5836">
            <v>1082.6300000000001</v>
          </cell>
        </row>
        <row r="5837">
          <cell r="A5837" t="str">
            <v>15.066.066-0</v>
          </cell>
          <cell r="B5837" t="str">
            <v>CONJUNTO DE MAT. P/RAMAL PREDIAL DE AGUA PVC RQ 1.1/2", PADRAO NORMAL, LIGADO EM DISTRIB. PVC DEFOFO 200MM. FORN.</v>
          </cell>
          <cell r="C5837" t="str">
            <v>UN</v>
          </cell>
          <cell r="D5837">
            <v>1513.05</v>
          </cell>
        </row>
        <row r="5838">
          <cell r="A5838" t="str">
            <v>15.066.067-0</v>
          </cell>
          <cell r="B5838" t="str">
            <v>CONJUNTO DE MAT. P/RAMAL PREDIAL DE AGUA PVC RQ 1.1/2", PADRAO NORMAL, LIGADO EM DISTRIB. PVC DEFOFO 250MM. FORN.</v>
          </cell>
          <cell r="C5838" t="str">
            <v>UN</v>
          </cell>
          <cell r="D5838">
            <v>2287.0700000000002</v>
          </cell>
        </row>
        <row r="5839">
          <cell r="A5839" t="str">
            <v>15.066.068-0</v>
          </cell>
          <cell r="B5839" t="str">
            <v>CONJUNTO DE MAT. P/RAMAL PREDIAL DE AGUA PVC RQ 1.1/2", PADRAO NORMAL, LIGADO EM DISTRIB. FºFº DN ACIMA 100MM. FORN.</v>
          </cell>
          <cell r="C5839" t="str">
            <v>UN</v>
          </cell>
          <cell r="D5839">
            <v>314.57</v>
          </cell>
        </row>
        <row r="5840">
          <cell r="A5840" t="str">
            <v>15.066.071-0</v>
          </cell>
          <cell r="B5840" t="str">
            <v>CONJUNTO DE MAT. P/RAMAL PREDIAL DE AGUA PVC RQ 2", PADRAO NORMAL, LIGADO EM DISTRIB. PVC 50MM OU 2". FORN.</v>
          </cell>
          <cell r="C5840" t="str">
            <v>UN</v>
          </cell>
          <cell r="D5840">
            <v>404.85</v>
          </cell>
        </row>
        <row r="5841">
          <cell r="A5841" t="str">
            <v>15.066.072-0</v>
          </cell>
          <cell r="B5841" t="str">
            <v>CONJUNTO DE MAT. P/RAMAL PREDIAL DE AGUA PVC RQ 2", PADRAO NORMAL, LIGADO EM DISTRIB. PVC 75MM OU 3". FORN.</v>
          </cell>
          <cell r="C5841" t="str">
            <v>UN</v>
          </cell>
          <cell r="D5841">
            <v>411.78</v>
          </cell>
        </row>
        <row r="5842">
          <cell r="A5842" t="str">
            <v>15.066.073-0</v>
          </cell>
          <cell r="B5842" t="str">
            <v>CONJUNTO DE MAT. P/RAMAL PREDIAL DE AGUA PVC RQ 2", PADRAO NORMAL, LIGADO EM DISTRIB. FºFº 75MM. FORN.</v>
          </cell>
          <cell r="C5842" t="str">
            <v>UN</v>
          </cell>
          <cell r="D5842">
            <v>863.15</v>
          </cell>
        </row>
        <row r="5843">
          <cell r="A5843" t="str">
            <v>15.066.074-0</v>
          </cell>
          <cell r="B5843" t="str">
            <v>CONJUNTO DE MAT. P/RAMAL PREDIAL DE AGUA PVC RQ 2", PADRAO NORMAL, LIGADO EM DISTRIB. PVC DEFOFO OU FºFº 100MM. FORN.</v>
          </cell>
          <cell r="C5843" t="str">
            <v>UN</v>
          </cell>
          <cell r="D5843">
            <v>987.52</v>
          </cell>
        </row>
        <row r="5844">
          <cell r="A5844" t="str">
            <v>15.066.075-0</v>
          </cell>
          <cell r="B5844" t="str">
            <v>CONJUNTO DE MAT. P/RAMAL PREDIAL DE AGUA PVC RQ 2", PADRAO NORMAL, LIGADO EM DISTRIB. PVC DEFOFO 150MM. FORN.</v>
          </cell>
          <cell r="C5844" t="str">
            <v>UN</v>
          </cell>
          <cell r="D5844">
            <v>1224.3</v>
          </cell>
        </row>
        <row r="5845">
          <cell r="A5845" t="str">
            <v>15.066.076-0</v>
          </cell>
          <cell r="B5845" t="str">
            <v>CONJUNTO DE MAT. P/RAMAL PREDIAL DE AGUA PVC RQ 2", PADRAO NORMAL, LIGADO EM DISTRIB. PVC DEFOFO 200MM. FORN.</v>
          </cell>
          <cell r="C5845" t="str">
            <v>UN</v>
          </cell>
          <cell r="D5845">
            <v>1587.05</v>
          </cell>
        </row>
        <row r="5846">
          <cell r="A5846" t="str">
            <v>15.066.077-0</v>
          </cell>
          <cell r="B5846" t="str">
            <v>CONJUNTO DE MAT. P/RAMAL PREDIAL DE AGUA PVC RQ 2", PADRAO NORMAL, LIGADO EM DISTRIB. PVC DEFOFO 250MM. FORN.</v>
          </cell>
          <cell r="C5846" t="str">
            <v>UN</v>
          </cell>
          <cell r="D5846">
            <v>2367.52</v>
          </cell>
        </row>
        <row r="5847">
          <cell r="A5847" t="str">
            <v>15.066.078-0</v>
          </cell>
          <cell r="B5847" t="str">
            <v>CONJUNTO DE MAT. P/RAMAL PREDIAL DE AGUA PVC RQ 2", LIGADO EM DISTRIB. FºFº DN ACIMA 100MM. FORN.</v>
          </cell>
          <cell r="C5847" t="str">
            <v>UN</v>
          </cell>
          <cell r="D5847">
            <v>383.05</v>
          </cell>
        </row>
        <row r="5848">
          <cell r="A5848" t="str">
            <v>15.066.081-0</v>
          </cell>
          <cell r="B5848" t="str">
            <v>CONJUNTO DE MAT. P/RAMAL PREDIAL DE AGUA PEAD 20MM, PADRAO PROFACE I-A, LIGADO EM DISTRIB. PVC 75MM, S/DERIVACAO. FORN.</v>
          </cell>
          <cell r="C5848" t="str">
            <v>UN</v>
          </cell>
          <cell r="D5848">
            <v>5.27</v>
          </cell>
        </row>
        <row r="5849">
          <cell r="A5849" t="str">
            <v>15.066.082-0</v>
          </cell>
          <cell r="B5849" t="str">
            <v>CONJUNTO DE MAT. P/RAMAL PREDIAL DE AGUA PEAD 20MM, PADRAO PROFACE I-B, LIGADO EM DISTRIB. PVC 75MM, C/DERIVACAO. FORN.</v>
          </cell>
          <cell r="C5849" t="str">
            <v>UN</v>
          </cell>
          <cell r="D5849">
            <v>14.28</v>
          </cell>
        </row>
        <row r="5850">
          <cell r="A5850" t="str">
            <v>15.066.083-0</v>
          </cell>
          <cell r="B5850" t="str">
            <v>CONJUNTO DE MAT. P/RAMAL PREDIAL DE AGUA PVC RQ 1/2", PADRAOPROFACE I-A, LIGADO EM DISTRIB. PVC 75MM,S/DERIVACAO. FORN.</v>
          </cell>
          <cell r="C5850" t="str">
            <v>UN</v>
          </cell>
          <cell r="D5850">
            <v>3.75</v>
          </cell>
        </row>
        <row r="5851">
          <cell r="A5851" t="str">
            <v>15.066.084-0</v>
          </cell>
          <cell r="B5851" t="str">
            <v>CONJUNTO DE MAT. P/RAMAL PREDIAL DE AGUA PVC RQ 1/2", PADRAOPROFACE I-B, LIGADO EM DISTRIB. PVC 75MM,C/DERIVACAO. FORN.</v>
          </cell>
          <cell r="C5851" t="str">
            <v>UN</v>
          </cell>
          <cell r="D5851">
            <v>12.76</v>
          </cell>
        </row>
        <row r="5852">
          <cell r="A5852" t="str">
            <v>15.066.085-0</v>
          </cell>
          <cell r="B5852" t="str">
            <v>CONJUNTO DE MAT. P/RAMAL PREDIAL DE AGUA PEAD 20MM, PADRAO PROFACE II-A, LIGADO EM DISTRIB. PVC 50MM, S/DERIVACAO. FORN.</v>
          </cell>
          <cell r="C5852" t="str">
            <v>UN</v>
          </cell>
          <cell r="D5852">
            <v>4.5199999999999996</v>
          </cell>
        </row>
        <row r="5853">
          <cell r="A5853" t="str">
            <v>15.066.086-0</v>
          </cell>
          <cell r="B5853" t="str">
            <v>CONJUNTO DE MAT. P/RAMAL PREDIAL DE AGUA PEAD 20MM, PADRAO PROFACE II-B, LIGADO EM DISTRIB. PVC 50MM, C/DERIVACAO. FORN.</v>
          </cell>
          <cell r="C5853" t="str">
            <v>UN</v>
          </cell>
          <cell r="D5853">
            <v>13.53</v>
          </cell>
        </row>
        <row r="5854">
          <cell r="A5854" t="str">
            <v>15.066.087-0</v>
          </cell>
          <cell r="B5854" t="str">
            <v>CONJUNTO DE MAT. P/RAMAL PREDIAL DE AGUA PVC RQ 1/2", PADRAOPROFACE II-A, LIGADO EM DISTRIB.PVC 50MM,S/DERIVACAO. FORN.</v>
          </cell>
          <cell r="C5854" t="str">
            <v>UN</v>
          </cell>
          <cell r="D5854">
            <v>3</v>
          </cell>
        </row>
        <row r="5855">
          <cell r="A5855" t="str">
            <v>15.066.088-0</v>
          </cell>
          <cell r="B5855" t="str">
            <v>CONJUNTO DE MAT. P/RAMAL PREDIAL DE AGUA PVC RQ 1/2", PADRAOPROFACE II-B, LIGADO EM DISTRIB.PVC 50MM,C/DERIVACAO. FORN.</v>
          </cell>
          <cell r="C5855" t="str">
            <v>UN</v>
          </cell>
          <cell r="D5855">
            <v>12.01</v>
          </cell>
        </row>
        <row r="5856">
          <cell r="A5856" t="str">
            <v>15.066.089-0</v>
          </cell>
          <cell r="B5856" t="str">
            <v>CONJUNTO DE MAT.P/RAMAL PREDIAL DE AGUA PEAD 20MM,PADRAO PROFACE III-A,LIGADO EM DISTRIB.PVC RQ 1.1/2",S/DERIVACAO.FORN.</v>
          </cell>
          <cell r="C5856" t="str">
            <v>UN</v>
          </cell>
          <cell r="D5856">
            <v>4.17</v>
          </cell>
        </row>
        <row r="5857">
          <cell r="A5857" t="str">
            <v>15.066.091-0</v>
          </cell>
          <cell r="B5857" t="str">
            <v>CONJUNTO DE MAT.P/RAMAL PREDIAL DE AGUA PEAD 20MM,PADRAO PROFACE III-B,LIGADO EM DISTRIB.PVC RQ 1.1/2",C/DERIVACAO.FORN.</v>
          </cell>
          <cell r="C5857" t="str">
            <v>UN</v>
          </cell>
          <cell r="D5857">
            <v>13.19</v>
          </cell>
        </row>
        <row r="5858">
          <cell r="A5858" t="str">
            <v>15.066.092-0</v>
          </cell>
          <cell r="B5858" t="str">
            <v>CONJUNTO DE MAT.P/RAMAL PREDIAL DE AGUA PVC RQ 1/2",PADRAO PROFACE III-A,LIGADO DISTRIB.PVC RQ 1.1/2",S/DERIVACAO. FORN.</v>
          </cell>
          <cell r="C5858" t="str">
            <v>UN</v>
          </cell>
          <cell r="D5858">
            <v>2.66</v>
          </cell>
        </row>
        <row r="5859">
          <cell r="A5859" t="str">
            <v>15.066.093-0</v>
          </cell>
          <cell r="B5859" t="str">
            <v>CONJUNTO DE MAT.P/RAMAL PREDIAL DE AGUA PVC RQ 1/2",PADRAO PROFACE III-B,LIGADO DISTRIB.PVC RQ 1.1/2",C/DERIVACAO. FORN.</v>
          </cell>
          <cell r="C5859" t="str">
            <v>UN</v>
          </cell>
          <cell r="D5859">
            <v>11.67</v>
          </cell>
        </row>
        <row r="5860">
          <cell r="A5860" t="str">
            <v>15.066.094-0</v>
          </cell>
          <cell r="B5860" t="str">
            <v>CONJUNTO DE MAT. P/RAMAL PREDIAL DE AGUA PEAD 20MM, PADRAO PROFACE IV-A, LIGADO EM DISTRIB. PVC RQ 1",S/DERIVACAO. FORN.</v>
          </cell>
          <cell r="C5860" t="str">
            <v>UN</v>
          </cell>
          <cell r="D5860">
            <v>7.63</v>
          </cell>
        </row>
        <row r="5861">
          <cell r="A5861" t="str">
            <v>15.066.095-0</v>
          </cell>
          <cell r="B5861" t="str">
            <v>CONJUNTO DE MAT. P/RAMAL PREDIAL DE AGUA PEAD 20MM, PADRAO PROFACE IV-B, LIGADO EM DISTRIB. PVC RQ 1",C/DERIVACAO. FORN.</v>
          </cell>
          <cell r="C5861" t="str">
            <v>UN</v>
          </cell>
          <cell r="D5861">
            <v>16.64</v>
          </cell>
        </row>
        <row r="5862">
          <cell r="A5862" t="str">
            <v>15.066.096-0</v>
          </cell>
          <cell r="B5862" t="str">
            <v>CONJUNTO DE MAT. P/RAMAL PREDIAL DE AGUA PVC RQ 1/2", PADRAOPROFACE IV-A,LIGADO EM DISTRIB.PVC RQ 1",S/DERIVACAO. FORN.</v>
          </cell>
          <cell r="C5862" t="str">
            <v>UN</v>
          </cell>
          <cell r="D5862">
            <v>6.11</v>
          </cell>
        </row>
        <row r="5863">
          <cell r="A5863" t="str">
            <v>15.066.097-0</v>
          </cell>
          <cell r="B5863" t="str">
            <v>CONJUNTO DE MAT. P/RAMAL PREDIAL DE AGUA PVC RQ 1/2", PADRAOPROFACE IV-B,LIGADO EM DISTRIB.PVC RQ 1",C/DERIVACAO. FORN.</v>
          </cell>
          <cell r="C5863" t="str">
            <v>UN</v>
          </cell>
          <cell r="D5863">
            <v>15.12</v>
          </cell>
        </row>
        <row r="5864">
          <cell r="A5864" t="str">
            <v>15.066.098-0</v>
          </cell>
          <cell r="B5864" t="str">
            <v>CONJUNTO DE MAT. P/RAMAL PREDIAL DE AGUA PEAD 20MM, PADRAO PROFACE V, LIGADO EM DISTRIB. FºFº. FORN.</v>
          </cell>
          <cell r="C5864" t="str">
            <v>UN</v>
          </cell>
          <cell r="D5864">
            <v>82.95</v>
          </cell>
        </row>
        <row r="5865">
          <cell r="A5865" t="str">
            <v>15.066.099-0</v>
          </cell>
          <cell r="B5865" t="str">
            <v>CONJUNTO DE MAT. P/RAMAL PREDIAL DE AGUA PVC RQ 1/2", PADRAOPROFACE V, LIGADO EM DISTRIB. FºFº. FORN.</v>
          </cell>
          <cell r="C5865" t="str">
            <v>UN</v>
          </cell>
          <cell r="D5865">
            <v>81.42</v>
          </cell>
        </row>
        <row r="5866">
          <cell r="A5866" t="str">
            <v>15.066.999-0</v>
          </cell>
          <cell r="B5866" t="str">
            <v>FAMILIA 15.066LIGACAO PREDIAL DE AGUA POTAVEL.</v>
          </cell>
          <cell r="C5866" t="str">
            <v>SPRY</v>
          </cell>
          <cell r="D5866">
            <v>1672</v>
          </cell>
        </row>
        <row r="5867">
          <cell r="A5867" t="str">
            <v>15.067.001-0</v>
          </cell>
          <cell r="B5867" t="str">
            <v>CAVALETE TIPO "A" C/DIAM. DE 1/2". FORN. E COLOC.</v>
          </cell>
          <cell r="C5867" t="str">
            <v>UN</v>
          </cell>
          <cell r="D5867">
            <v>68.53</v>
          </cell>
        </row>
        <row r="5868">
          <cell r="A5868" t="str">
            <v>15.067.010-0</v>
          </cell>
          <cell r="B5868" t="str">
            <v>CAVALETE TIPO "A" C/DIAM. DE 3/4". FORN. E COLOC.</v>
          </cell>
          <cell r="C5868" t="str">
            <v>UN</v>
          </cell>
          <cell r="D5868">
            <v>78.05</v>
          </cell>
        </row>
        <row r="5869">
          <cell r="A5869" t="str">
            <v>15.067.020-0</v>
          </cell>
          <cell r="B5869" t="str">
            <v>CAVALETE TIPO "A" C/DIAM. DE 1". FORN. E COLOC.</v>
          </cell>
          <cell r="C5869" t="str">
            <v>UN</v>
          </cell>
          <cell r="D5869">
            <v>83.29</v>
          </cell>
        </row>
        <row r="5870">
          <cell r="A5870" t="str">
            <v>15.067.030-0</v>
          </cell>
          <cell r="B5870" t="str">
            <v>CONJUNTO DE MAT. P/RAMAL PREDIAL PVC RQ 1/2", PADRAO NORMAL,LIGADO EM DISTRIB. PVC 50MM (2"). FORN. E COLOC.</v>
          </cell>
          <cell r="C5870" t="str">
            <v>UN</v>
          </cell>
          <cell r="D5870">
            <v>57.98</v>
          </cell>
        </row>
        <row r="5871">
          <cell r="A5871" t="str">
            <v>15.067.040-0</v>
          </cell>
          <cell r="B5871" t="str">
            <v>CONJUNTO DE MAT. P/RAMAL PREDIAL PVC RQ 1/2", PADRAO NORMAL,LIGADO EM DISTRIB. PVC 75MM (3"). FORN. E COLOC.</v>
          </cell>
          <cell r="C5871" t="str">
            <v>UN</v>
          </cell>
          <cell r="D5871">
            <v>59.85</v>
          </cell>
        </row>
        <row r="5872">
          <cell r="A5872" t="str">
            <v>15.067.050-0</v>
          </cell>
          <cell r="B5872" t="str">
            <v>CONJUNTO DE MAT. P/RAMAL PREDIAL PVC RQ 1/2", PADRAO NORMAL,LIGADO EM DISTRIB. FºFº K7 75MM (3"). FORN. E COLOC.</v>
          </cell>
          <cell r="C5872" t="str">
            <v>UN</v>
          </cell>
          <cell r="D5872">
            <v>147.47</v>
          </cell>
        </row>
        <row r="5873">
          <cell r="A5873" t="str">
            <v>15.067.060-0</v>
          </cell>
          <cell r="B5873" t="str">
            <v>CONJUNTO DE MAT. P/RAMAL PREDIAL PVC RQ 1/2", PADRAO NORMAL,LIGADO EM DISTRIB. FºFº K7 OU PVC 100MM (4"). FORN.E COLOC.</v>
          </cell>
          <cell r="C5873" t="str">
            <v>UN</v>
          </cell>
          <cell r="D5873">
            <v>149.88999999999999</v>
          </cell>
        </row>
        <row r="5874">
          <cell r="A5874" t="str">
            <v>15.067.070-0</v>
          </cell>
          <cell r="B5874" t="str">
            <v>CONJUNTO DE MAT. P/RAMAL PREDIAL PVC RQ 3/4", PADRAO NORMAL,LIGADO EM DISTRIB. PVC 50MM (2"). FORN. E COLOC.</v>
          </cell>
          <cell r="C5874" t="str">
            <v>UN</v>
          </cell>
          <cell r="D5874">
            <v>60.53</v>
          </cell>
        </row>
        <row r="5875">
          <cell r="A5875" t="str">
            <v>15.067.080-0</v>
          </cell>
          <cell r="B5875" t="str">
            <v>CONJUNTO DE MAT. P/RAMAL PREDIAL PVC RQ 3/4", PADRAO NORMAL,LIGADO EM DISTRIB. PVC 75MM (3"). FORN. COLOC.</v>
          </cell>
          <cell r="C5875" t="str">
            <v>UN</v>
          </cell>
          <cell r="D5875">
            <v>62.41</v>
          </cell>
        </row>
        <row r="5876">
          <cell r="A5876" t="str">
            <v>15.067.090-0</v>
          </cell>
          <cell r="B5876" t="str">
            <v>CONJUNTO DE MAT. P/RAMAL PREDIAL PVC RQ 3/4", PADRAO NORMAL,LIGADO EM DISTRIB. FºFº K7 75MM (3"). FORN. E COLOC.</v>
          </cell>
          <cell r="C5876" t="str">
            <v>UN</v>
          </cell>
          <cell r="D5876">
            <v>194.36</v>
          </cell>
        </row>
        <row r="5877">
          <cell r="A5877" t="str">
            <v>15.067.100-0</v>
          </cell>
          <cell r="B5877" t="str">
            <v>CONJUNTO DE MAT. P/RAMAL PREDIAL PVC RQ 3/4", PADRAO NORMAL,LIGADO EM DISTRIB. FºFº K7 OU PVC 100MM (4"). FORN.E COLOC.</v>
          </cell>
          <cell r="C5877" t="str">
            <v>UN</v>
          </cell>
          <cell r="D5877">
            <v>197.87</v>
          </cell>
        </row>
        <row r="5878">
          <cell r="A5878" t="str">
            <v>15.067.110-0</v>
          </cell>
          <cell r="B5878" t="str">
            <v>CONJUNTO DE MAT. P/RAMAL PREDIAL PVC RQ 1", PADRAO NORMAL, LIGADO EM DISTRIB. PVC 50MM (2"). FORN. E COLOC.</v>
          </cell>
          <cell r="C5878" t="str">
            <v>UN</v>
          </cell>
          <cell r="D5878">
            <v>244.41</v>
          </cell>
        </row>
        <row r="5879">
          <cell r="A5879" t="str">
            <v>15.067.120-0</v>
          </cell>
          <cell r="B5879" t="str">
            <v>CONJUNTO DE MAT. P/RAMAL PREDIAL PVC RQ 1", PADRAO NORMAL, LIGADO EM DISTRIB. FºFº OU PVC 75MM (3"). FORN. E COLOC.</v>
          </cell>
          <cell r="C5879" t="str">
            <v>UN</v>
          </cell>
          <cell r="D5879">
            <v>246.62</v>
          </cell>
        </row>
        <row r="5880">
          <cell r="A5880" t="str">
            <v>15.067.130-0</v>
          </cell>
          <cell r="B5880" t="str">
            <v>CONJUNTO DE MAT. P/RAMAL PREDIAL PVC RQ 1", PADRAO NORMAL, LIGADO EM DISTRIB. FºFº K7 OU PVC 100MM (4"). FORN. E COLOC.</v>
          </cell>
          <cell r="C5880" t="str">
            <v>UN</v>
          </cell>
          <cell r="D5880">
            <v>249.04</v>
          </cell>
        </row>
        <row r="5881">
          <cell r="A5881" t="str">
            <v>15.067.999-0</v>
          </cell>
          <cell r="B5881" t="str">
            <v>INDICE DA FAMILIA</v>
          </cell>
          <cell r="C5881">
            <v>0</v>
          </cell>
          <cell r="D5881">
            <v>1549</v>
          </cell>
        </row>
        <row r="5882">
          <cell r="A5882" t="str">
            <v>15.068.001-0</v>
          </cell>
          <cell r="B5882" t="str">
            <v>INSTALACAO DE RAMAL PREDIAL NAO EXECUTADO P/TOTAL IMPOSSIBILIDADE</v>
          </cell>
          <cell r="C5882" t="str">
            <v>UN</v>
          </cell>
          <cell r="D5882">
            <v>10.86</v>
          </cell>
        </row>
        <row r="5883">
          <cell r="A5883" t="str">
            <v>15.068.005-0</v>
          </cell>
          <cell r="B5883" t="str">
            <v>PREPARO E ASSENT. DE CAVALETE, PADRAO NORMAL CEDAE, C/DIAM.DE 1/2", EXCL. FORN. DE TUBOS, PECAS E REGISTROS</v>
          </cell>
          <cell r="C5883" t="str">
            <v>UN</v>
          </cell>
          <cell r="D5883">
            <v>11.62</v>
          </cell>
        </row>
        <row r="5884">
          <cell r="A5884" t="str">
            <v>15.068.010-0</v>
          </cell>
          <cell r="B5884" t="str">
            <v>PREPARO E ASSENT. DE CAVALETE, PADRAO NORMAL CEDAE, C/DIAM.DE 3/4", EXCL. FORN. DE TUBOS, PECAS E REGISTROS</v>
          </cell>
          <cell r="C5884" t="str">
            <v>UN</v>
          </cell>
          <cell r="D5884">
            <v>14.23</v>
          </cell>
        </row>
        <row r="5885">
          <cell r="A5885" t="str">
            <v>15.068.015-0</v>
          </cell>
          <cell r="B5885" t="str">
            <v>PREPARO E ASSENT. DE CAVALETE, PADRAO NORMAL CEDAE, C/DIAM.DE 1", EXCL. FORN. DE TUBOS, PECAS E REGISTROS</v>
          </cell>
          <cell r="C5885" t="str">
            <v>UN</v>
          </cell>
          <cell r="D5885">
            <v>19.559999999999999</v>
          </cell>
        </row>
        <row r="5886">
          <cell r="A5886" t="str">
            <v>15.068.020-0</v>
          </cell>
          <cell r="B5886" t="str">
            <v>PREPARO E ASSENT. DE CAVALETE, PADRAO NORMAL CEDAE, C/DIAM.DE 1.1/2", EXCL. FORN. DE TUBOS, PECAS E REGISTROS</v>
          </cell>
          <cell r="C5886" t="str">
            <v>UN</v>
          </cell>
          <cell r="D5886">
            <v>29.88</v>
          </cell>
        </row>
        <row r="5887">
          <cell r="A5887" t="str">
            <v>15.068.025-0</v>
          </cell>
          <cell r="B5887" t="str">
            <v>PREPARO E ASSENT. DE CAVALETE, PADRAO NORMAL CEDAE, C/DIAM.DE 2", EXCL. FORN. DE TUBOS, PECAS E REGISTROS</v>
          </cell>
          <cell r="C5887" t="str">
            <v>UN</v>
          </cell>
          <cell r="D5887">
            <v>40.42</v>
          </cell>
        </row>
        <row r="5888">
          <cell r="A5888" t="str">
            <v>15.068.030-0</v>
          </cell>
          <cell r="B5888" t="str">
            <v>PREPARO E ASSENT. DE CAVALETE, PADRAO PROFACE CEDAE, TIPO "A", EXCL. FORN. DE TUBOS, PECAS E REGISTROS</v>
          </cell>
          <cell r="C5888" t="str">
            <v>UN</v>
          </cell>
          <cell r="D5888">
            <v>6.52</v>
          </cell>
        </row>
        <row r="5889">
          <cell r="A5889" t="str">
            <v>15.068.035-0</v>
          </cell>
          <cell r="B5889" t="str">
            <v>PREPARO E ASSENT. DE CAVALETE, PADRAO PROFACE CEDAE, TIPO "B", EXCL. FORN. DE TUBOS, PECAS E REGISTROS</v>
          </cell>
          <cell r="C5889" t="str">
            <v>UN</v>
          </cell>
          <cell r="D5889">
            <v>11.08</v>
          </cell>
        </row>
        <row r="5890">
          <cell r="A5890" t="str">
            <v>15.068.040-0</v>
          </cell>
          <cell r="B5890" t="str">
            <v>PREPARO E ASSENT. DE CAVALETE, TIPO KIT PVC, C/DIAM. DE 1/2", EXCL. FORN. DO MAT.</v>
          </cell>
          <cell r="C5890" t="str">
            <v>UN</v>
          </cell>
          <cell r="D5890">
            <v>4.34</v>
          </cell>
        </row>
        <row r="5891">
          <cell r="A5891" t="str">
            <v>15.068.045-0</v>
          </cell>
          <cell r="B5891" t="str">
            <v>PREPARO E ASSENT. DE CAVALETE, TIPO KIT PVC, C/DIAM. DE 3/4", EXCL. FORN. DO MAT.</v>
          </cell>
          <cell r="C5891" t="str">
            <v>UN</v>
          </cell>
          <cell r="D5891">
            <v>5.21</v>
          </cell>
        </row>
        <row r="5892">
          <cell r="A5892" t="str">
            <v>15.068.050-0</v>
          </cell>
          <cell r="B5892" t="str">
            <v>ASSENTAMENTO OU TRANSFERENCIA DE RAMAL PREDIAL DE AGUA PEAD20MM OU PVC 1/2", LIGADO EM DISTRIB. PVC</v>
          </cell>
          <cell r="C5892" t="str">
            <v>UN</v>
          </cell>
          <cell r="D5892">
            <v>3.47</v>
          </cell>
        </row>
        <row r="5893">
          <cell r="A5893" t="str">
            <v>15.068.055-0</v>
          </cell>
          <cell r="B5893" t="str">
            <v>ASSENTAMENTO OU TRANSFERENCIA DE RAMAL PREDIAL DE AGUA PEAD20MM OU PVC 1/2", LIGADO EM DISTRIB. FºFº</v>
          </cell>
          <cell r="C5893" t="str">
            <v>UN</v>
          </cell>
          <cell r="D5893">
            <v>5.65</v>
          </cell>
        </row>
        <row r="5894">
          <cell r="A5894" t="str">
            <v>15.068.060-0</v>
          </cell>
          <cell r="B5894" t="str">
            <v>ASSENTAMENTO OU TRANSFERENCIA DE RAMAL PREDIAL DE AGUA PEAD32MM OU PVC 3/4", LIGADO EM DISTRIB. PVC</v>
          </cell>
          <cell r="C5894" t="str">
            <v>UN</v>
          </cell>
          <cell r="D5894">
            <v>3.91</v>
          </cell>
        </row>
        <row r="5895">
          <cell r="A5895" t="str">
            <v>15.068.065-0</v>
          </cell>
          <cell r="B5895" t="str">
            <v>ASSENTAMENTO OU TRANSFERENCIA DE RAMAL PREDIAL DE AGUA PEAD20MM OU PVC 3/4", LIGADO EM DISTRIB. FºFº</v>
          </cell>
          <cell r="C5895" t="str">
            <v>UN</v>
          </cell>
          <cell r="D5895">
            <v>6.08</v>
          </cell>
        </row>
        <row r="5896">
          <cell r="A5896" t="str">
            <v>15.068.070-0</v>
          </cell>
          <cell r="B5896" t="str">
            <v>ASSENTAMENTO OU TRANSFERENCIA DE RAMAL PREDIAL DE AGUA PVC 1", LIGADO EM DISTRIB. PVC</v>
          </cell>
          <cell r="C5896" t="str">
            <v>UN</v>
          </cell>
          <cell r="D5896">
            <v>4.45</v>
          </cell>
        </row>
        <row r="5897">
          <cell r="A5897" t="str">
            <v>15.068.075-0</v>
          </cell>
          <cell r="B5897" t="str">
            <v>ASSENTAMENTO OU TRANSFERENCIA DE RAMAL PREDIAL DE AGUA PVC 1", LIGADO EM DISTRIB. FºFº</v>
          </cell>
          <cell r="C5897" t="str">
            <v>UN</v>
          </cell>
          <cell r="D5897">
            <v>6.62</v>
          </cell>
        </row>
        <row r="5898">
          <cell r="A5898" t="str">
            <v>15.068.080-0</v>
          </cell>
          <cell r="B5898" t="str">
            <v>ASSENTAMENTO OU TRANSFERENCIA DE RAMAL PREDIAL DE AGUA PVC 1.1/2" OU 2", LIGADO EM DISTRIB. PVC ATE 75MM</v>
          </cell>
          <cell r="C5898" t="str">
            <v>UN</v>
          </cell>
          <cell r="D5898">
            <v>15.75</v>
          </cell>
        </row>
        <row r="5899">
          <cell r="A5899" t="str">
            <v>15.068.085-0</v>
          </cell>
          <cell r="B5899" t="str">
            <v>ASSENTAMENTO OU TRANSFERENCIA DE RAMAL PREDIAL DE AGUA PVC 1.1/2" OU 2", LIGADO EM DISTRIB. PVC DE 100 A 250MM</v>
          </cell>
          <cell r="C5899" t="str">
            <v>UN</v>
          </cell>
          <cell r="D5899">
            <v>11.08</v>
          </cell>
        </row>
        <row r="5900">
          <cell r="A5900" t="str">
            <v>15.068.090-0</v>
          </cell>
          <cell r="B5900" t="str">
            <v>ASSENTAMENTO OU TRANSFERENCIA DE RAMAL PREDIAL DE AGUA PVC 1.1/2" OU 2", LIGADO EM DISTRIB. FºFº K7 OU K9 ATE 100MM</v>
          </cell>
          <cell r="C5900" t="str">
            <v>UN</v>
          </cell>
          <cell r="D5900">
            <v>11.08</v>
          </cell>
        </row>
        <row r="5901">
          <cell r="A5901" t="str">
            <v>15.068.095-0</v>
          </cell>
          <cell r="B5901" t="str">
            <v>ASSENTAMENTO OU TRANSFERENCIA DE RAMAL PREDIAL DE AGUA PVC 1.1/2" OU 2", LIGADO EM DISTRIB. FºFº K7 OU K9 ACIMA 100MM</v>
          </cell>
          <cell r="C5901" t="str">
            <v>UN</v>
          </cell>
          <cell r="D5901">
            <v>7.38</v>
          </cell>
        </row>
        <row r="5902">
          <cell r="A5902" t="str">
            <v>15.068.999-0</v>
          </cell>
          <cell r="B5902" t="str">
            <v>INDICE DA FAMILIA</v>
          </cell>
          <cell r="C5902">
            <v>0</v>
          </cell>
          <cell r="D5902">
            <v>1710</v>
          </cell>
        </row>
        <row r="5903">
          <cell r="A5903" t="str">
            <v>15.069.001-0</v>
          </cell>
          <cell r="B5903" t="str">
            <v>INTERVENCAO NO RAMAL CONFORME ESPEC. CEDAE, C/DIAM. DE 1/2"</v>
          </cell>
          <cell r="C5903" t="str">
            <v>UN</v>
          </cell>
          <cell r="D5903">
            <v>72.48</v>
          </cell>
        </row>
        <row r="5904">
          <cell r="A5904" t="str">
            <v>15.069.010-0</v>
          </cell>
          <cell r="B5904" t="str">
            <v>INTERVENCAO NO RAMAL CONFORME ESPEC. CEDAE, C/DIAM. DE 3/4"</v>
          </cell>
          <cell r="C5904" t="str">
            <v>UN</v>
          </cell>
          <cell r="D5904">
            <v>72.78</v>
          </cell>
        </row>
        <row r="5905">
          <cell r="A5905" t="str">
            <v>15.069.020-0</v>
          </cell>
          <cell r="B5905" t="str">
            <v>INTERVENCAO NO RAMAL CONFORME ESPEC. CEDAE, C/DIAM. DE 1"</v>
          </cell>
          <cell r="C5905" t="str">
            <v>UN</v>
          </cell>
          <cell r="D5905">
            <v>73.19</v>
          </cell>
        </row>
        <row r="5906">
          <cell r="A5906" t="str">
            <v>15.069.999-0</v>
          </cell>
          <cell r="B5906" t="str">
            <v>INDICE DA FAMILIA</v>
          </cell>
          <cell r="C5906">
            <v>0</v>
          </cell>
          <cell r="D5906">
            <v>1741</v>
          </cell>
        </row>
        <row r="5907">
          <cell r="A5907" t="str">
            <v>15.070.010-0</v>
          </cell>
          <cell r="B5907" t="str">
            <v>LIGACAO DE AGUAS PLUVIAIS OU DOMICILIARES SERVIDAS A REDE PUBL. EM LOGRADOUROS S/PAVIMENT., C/LARG. ATE 14,00M</v>
          </cell>
          <cell r="C5907" t="str">
            <v>UN</v>
          </cell>
          <cell r="D5907">
            <v>454.16</v>
          </cell>
        </row>
        <row r="5908">
          <cell r="A5908" t="str">
            <v>15.070.011-0</v>
          </cell>
          <cell r="B5908" t="str">
            <v>LIGACAO DE AGUAS PLUVIAIS OU DOMICILIARES SERVIDAS A REDE PUBL. EM LOGRADOUROS S/PAVIMENT., C/LARG. ACIMA DE 14,00M</v>
          </cell>
          <cell r="C5908" t="str">
            <v>UN</v>
          </cell>
          <cell r="D5908">
            <v>581.72</v>
          </cell>
        </row>
        <row r="5909">
          <cell r="A5909" t="str">
            <v>15.070.012-0</v>
          </cell>
          <cell r="B5909" t="str">
            <v>LIGACAO DE AGUAS PLUVIAIS OU DOMICILIARES SERVIDAS A REDE PUBL. EM LOGRADOUROS PAVIMENTADOS, C/LARG. ATE 14,00M</v>
          </cell>
          <cell r="C5909" t="str">
            <v>UN</v>
          </cell>
          <cell r="D5909">
            <v>696.97</v>
          </cell>
        </row>
        <row r="5910">
          <cell r="A5910" t="str">
            <v>15.070.013-0</v>
          </cell>
          <cell r="B5910" t="str">
            <v>LIGACAO DE AGUAS PLUVIAIS OU DOMICILIARES SERVIDAS A REDE PUBL. EM LOGRADOUROS PAVIMENTADOS, C/LARG. ACIMA DE 14,00M</v>
          </cell>
          <cell r="C5910" t="str">
            <v>UN</v>
          </cell>
          <cell r="D5910">
            <v>1000.89</v>
          </cell>
        </row>
        <row r="5911">
          <cell r="A5911" t="str">
            <v>15.070.999-0</v>
          </cell>
          <cell r="B5911" t="str">
            <v>FAMILIA 15.070LIGACAO AGUAS PLUVIAIS.</v>
          </cell>
          <cell r="C5911">
            <v>0</v>
          </cell>
          <cell r="D5911">
            <v>2016</v>
          </cell>
        </row>
        <row r="5912">
          <cell r="A5912" t="str">
            <v>15.071.010-0</v>
          </cell>
          <cell r="B5912" t="str">
            <v>LIGACOES DE AGUAS PLUVIAIS OU DOMICILIARES SERVIDAS A SARJETA</v>
          </cell>
          <cell r="C5912" t="str">
            <v>UN</v>
          </cell>
          <cell r="D5912">
            <v>150.47</v>
          </cell>
        </row>
        <row r="5913">
          <cell r="A5913" t="str">
            <v>15.071.011-0</v>
          </cell>
          <cell r="B5913" t="str">
            <v>LIGACAO DE AGUAS PLUVIAIS OU DOMICILIARES SERVIDAS A VALA</v>
          </cell>
          <cell r="C5913" t="str">
            <v>UN</v>
          </cell>
          <cell r="D5913">
            <v>88.38</v>
          </cell>
        </row>
        <row r="5914">
          <cell r="A5914" t="str">
            <v>15.071.012-1</v>
          </cell>
          <cell r="B5914" t="str">
            <v>LIGACAO DE AGUAS PLUVIAIS OU DOMICILIARES SERVIDAS A REDE PUBL., NO CASO DESTA ESTAR LOCALIZADA SOB O PASSEIO</v>
          </cell>
          <cell r="C5914" t="str">
            <v>UN</v>
          </cell>
          <cell r="D5914">
            <v>172.74</v>
          </cell>
        </row>
        <row r="5915">
          <cell r="A5915" t="str">
            <v>15.071.999-0</v>
          </cell>
          <cell r="B5915" t="str">
            <v>FAMILIA 15.071LIGACAO AGUAS PLUVIAIS DOMICILIARES.</v>
          </cell>
          <cell r="C5915">
            <v>0</v>
          </cell>
          <cell r="D5915">
            <v>2140</v>
          </cell>
        </row>
        <row r="5916">
          <cell r="A5916" t="str">
            <v>15.075.010-0</v>
          </cell>
          <cell r="B5916" t="str">
            <v>LIGACAO EM TUBUL. PVC, P/ESGOTO, C/DIAM. DE 100MM</v>
          </cell>
          <cell r="C5916" t="str">
            <v>UN</v>
          </cell>
          <cell r="D5916">
            <v>392.22</v>
          </cell>
        </row>
        <row r="5917">
          <cell r="A5917" t="str">
            <v>15.075.011-0</v>
          </cell>
          <cell r="B5917" t="str">
            <v>LIGACAO EM TUBUL. PVC, P/ESGOTO, C/DIAM. DE 150MM</v>
          </cell>
          <cell r="C5917" t="str">
            <v>UN</v>
          </cell>
          <cell r="D5917">
            <v>475.82</v>
          </cell>
        </row>
        <row r="5918">
          <cell r="A5918" t="str">
            <v>15.075.999-0</v>
          </cell>
          <cell r="B5918" t="str">
            <v>FAMILIA 15.075LIGACAO TUB.F.F.P/ESGOTO.</v>
          </cell>
          <cell r="C5918">
            <v>0</v>
          </cell>
          <cell r="D5918">
            <v>2031</v>
          </cell>
        </row>
        <row r="5919">
          <cell r="A5919" t="str">
            <v>15.076.010-0</v>
          </cell>
          <cell r="B5919" t="str">
            <v>LIGACAO EM TUBUL. FºFº, P/ESGOTO, C/DIAM. DE 100MM</v>
          </cell>
          <cell r="C5919" t="str">
            <v>UN</v>
          </cell>
          <cell r="D5919">
            <v>1757.41</v>
          </cell>
        </row>
        <row r="5920">
          <cell r="A5920" t="str">
            <v>15.076.011-0</v>
          </cell>
          <cell r="B5920" t="str">
            <v>LIGACAO EM TUBUL. FºFº, P/ESGOTO, C/DIAM. DE 150MM</v>
          </cell>
          <cell r="C5920" t="str">
            <v>UN</v>
          </cell>
          <cell r="D5920">
            <v>2923.69</v>
          </cell>
        </row>
        <row r="5921">
          <cell r="A5921" t="str">
            <v>15.076.999-0</v>
          </cell>
          <cell r="B5921" t="str">
            <v>FAMILIA 15.076</v>
          </cell>
          <cell r="C5921" t="str">
            <v>0</v>
          </cell>
          <cell r="D5921">
            <v>2773</v>
          </cell>
        </row>
        <row r="5922">
          <cell r="A5922" t="str">
            <v>15.080.010-0</v>
          </cell>
          <cell r="B5922" t="str">
            <v>LIGACAO DE ESGOTO EM MANILHA CERAM., C/DIAM. DE 100MM</v>
          </cell>
          <cell r="C5922" t="str">
            <v>UN</v>
          </cell>
          <cell r="D5922">
            <v>329.42</v>
          </cell>
        </row>
        <row r="5923">
          <cell r="A5923" t="str">
            <v>15.080.011-0</v>
          </cell>
          <cell r="B5923" t="str">
            <v>LIGACAO DE ESGOTO EM MANILHA CERAM., C/DIAM. DE 150MM</v>
          </cell>
          <cell r="C5923" t="str">
            <v>UN</v>
          </cell>
          <cell r="D5923">
            <v>375.59</v>
          </cell>
        </row>
        <row r="5924">
          <cell r="A5924" t="str">
            <v>15.080.012-0</v>
          </cell>
          <cell r="B5924" t="str">
            <v>LIGACAO DE ESGOTO EM MANILHA CERAM., C/DIAM. DE 200MM</v>
          </cell>
          <cell r="C5924" t="str">
            <v>UN</v>
          </cell>
          <cell r="D5924">
            <v>468.42</v>
          </cell>
        </row>
        <row r="5925">
          <cell r="A5925" t="str">
            <v>15.080.020-0</v>
          </cell>
          <cell r="B5925" t="str">
            <v>LIGACAO DE AGUA E ESGOTO, A REDE PUBL., DE RESIDENCIA PADRAOCEHAB</v>
          </cell>
          <cell r="C5925" t="str">
            <v>UN</v>
          </cell>
          <cell r="D5925">
            <v>220.13</v>
          </cell>
        </row>
        <row r="5926">
          <cell r="A5926" t="str">
            <v>15.080.999-0</v>
          </cell>
          <cell r="B5926" t="str">
            <v>FAMILIA 15.080LIGACAO ESGOTO EM MANILHA.</v>
          </cell>
          <cell r="C5926">
            <v>0</v>
          </cell>
          <cell r="D5926">
            <v>2038</v>
          </cell>
        </row>
        <row r="5927">
          <cell r="A5927" t="str">
            <v>16.001.050-0</v>
          </cell>
          <cell r="B5927" t="str">
            <v>MADEIRAMENTO P/COBERT. EM DUAS AGUAS, EM TELHAS CERAM., EM MACARANDUBA SERRADA</v>
          </cell>
          <cell r="C5927" t="str">
            <v>M2</v>
          </cell>
          <cell r="D5927">
            <v>25.74</v>
          </cell>
        </row>
        <row r="5928">
          <cell r="A5928" t="str">
            <v>16.001.051-0</v>
          </cell>
          <cell r="B5928" t="str">
            <v>MADEIRAMENTO P/COBERT. EM DUAS AGUAS, EM TELHAS CERAM., EM MACARANDUBA APARELHADA</v>
          </cell>
          <cell r="C5928" t="str">
            <v>M2</v>
          </cell>
          <cell r="D5928">
            <v>28.04</v>
          </cell>
        </row>
        <row r="5929">
          <cell r="A5929" t="str">
            <v>16.001.055-0</v>
          </cell>
          <cell r="B5929" t="str">
            <v>MADEIRAMENTO P/COBERT. EM QUATRO OU MAIS AGUAS, EM TELHAS CERAM., EM MACARANDUBA SERRADA</v>
          </cell>
          <cell r="C5929" t="str">
            <v>M2</v>
          </cell>
          <cell r="D5929">
            <v>26.03</v>
          </cell>
        </row>
        <row r="5930">
          <cell r="A5930" t="str">
            <v>16.001.056-0</v>
          </cell>
          <cell r="B5930" t="str">
            <v>MADEIRAMENTO P/COBERT. EM QUATRO OU MAIS AGUAS, EM TELHAS CERAM., EM MACARANDUBA APARELHADA</v>
          </cell>
          <cell r="C5930" t="str">
            <v>M2</v>
          </cell>
          <cell r="D5930">
            <v>30.6</v>
          </cell>
        </row>
        <row r="5931">
          <cell r="A5931" t="str">
            <v>16.001.060-0</v>
          </cell>
          <cell r="B5931" t="str">
            <v>MADEIRAMENTO P/COBERT. EM TELHAS ONDULADAS, EM MACARANDUDA SERRADA</v>
          </cell>
          <cell r="C5931" t="str">
            <v>M2</v>
          </cell>
          <cell r="D5931">
            <v>8.65</v>
          </cell>
        </row>
        <row r="5932">
          <cell r="A5932" t="str">
            <v>16.001.061-0</v>
          </cell>
          <cell r="B5932" t="str">
            <v>MADEIRAMENTO P/COBERT. EM TELHAS ONDULADAS, EM MACARANDUBA APARELHADA</v>
          </cell>
          <cell r="C5932" t="str">
            <v>M2</v>
          </cell>
          <cell r="D5932">
            <v>10.61</v>
          </cell>
        </row>
        <row r="5933">
          <cell r="A5933" t="str">
            <v>16.001.065-0</v>
          </cell>
          <cell r="B5933" t="str">
            <v>TESOURA COMPLETA EM MACARANDUBA SERRADA, P/VAO DE 4,00M</v>
          </cell>
          <cell r="C5933" t="str">
            <v>UN</v>
          </cell>
          <cell r="D5933">
            <v>302.66000000000003</v>
          </cell>
        </row>
        <row r="5934">
          <cell r="A5934" t="str">
            <v>16.001.066-0</v>
          </cell>
          <cell r="B5934" t="str">
            <v>TESOURA COMPLETA EM MACARANDUBA APARELHADA, P/VAO DE 4,00M</v>
          </cell>
          <cell r="C5934" t="str">
            <v>UN</v>
          </cell>
          <cell r="D5934">
            <v>405.08</v>
          </cell>
        </row>
        <row r="5935">
          <cell r="A5935" t="str">
            <v>16.001.067-0</v>
          </cell>
          <cell r="B5935" t="str">
            <v>TESOURA COMPLETA EM MACARANDUBA SERRADA, P/VAO DE 5,00M</v>
          </cell>
          <cell r="C5935" t="str">
            <v>UN</v>
          </cell>
          <cell r="D5935">
            <v>362.94</v>
          </cell>
        </row>
        <row r="5936">
          <cell r="A5936" t="str">
            <v>16.001.068-0</v>
          </cell>
          <cell r="B5936" t="str">
            <v>TESOURA COMPLETA EM MACARANDUBA APARELHADA, P/VAO DE 5,00M</v>
          </cell>
          <cell r="C5936" t="str">
            <v>UN</v>
          </cell>
          <cell r="D5936">
            <v>432.4</v>
          </cell>
        </row>
        <row r="5937">
          <cell r="A5937" t="str">
            <v>16.001.069-0</v>
          </cell>
          <cell r="B5937" t="str">
            <v>TESOURA COMPLETA EM MACARANDUBA SERRADA, P/VAO DE 6,00M</v>
          </cell>
          <cell r="C5937" t="str">
            <v>UN</v>
          </cell>
          <cell r="D5937">
            <v>443.19</v>
          </cell>
        </row>
        <row r="5938">
          <cell r="A5938" t="str">
            <v>16.001.070-0</v>
          </cell>
          <cell r="B5938" t="str">
            <v>TESOURA COMPLETA EM MACARANDUBA APARELHADA, P/VAO DE 6,00M</v>
          </cell>
          <cell r="C5938" t="str">
            <v>UN</v>
          </cell>
          <cell r="D5938">
            <v>527.84</v>
          </cell>
        </row>
        <row r="5939">
          <cell r="A5939" t="str">
            <v>16.001.071-0</v>
          </cell>
          <cell r="B5939" t="str">
            <v>TESOURA COMPLETA EM MACARANDUBA SERRADA, P/VAO DE 7,00M</v>
          </cell>
          <cell r="C5939" t="str">
            <v>UN</v>
          </cell>
          <cell r="D5939">
            <v>512.82000000000005</v>
          </cell>
        </row>
        <row r="5940">
          <cell r="A5940" t="str">
            <v>16.001.072-0</v>
          </cell>
          <cell r="B5940" t="str">
            <v>TESOURA COMPLETA EM MACARANDUBA APARELHADA, P/VAO DE 7,00M</v>
          </cell>
          <cell r="C5940" t="str">
            <v>UN</v>
          </cell>
          <cell r="D5940">
            <v>611.02</v>
          </cell>
        </row>
        <row r="5941">
          <cell r="A5941" t="str">
            <v>16.001.073-0</v>
          </cell>
          <cell r="B5941" t="str">
            <v>TESOURA COMPLETA EM MACARANDUBA SERRADA, P/VAO DE 8,00M</v>
          </cell>
          <cell r="C5941" t="str">
            <v>UN</v>
          </cell>
          <cell r="D5941">
            <v>680.96</v>
          </cell>
        </row>
        <row r="5942">
          <cell r="A5942" t="str">
            <v>16.001.074-0</v>
          </cell>
          <cell r="B5942" t="str">
            <v>TESOURA COMPLETA EM MACARANDUBA APARELHADA, P/VAO DE 8,00M</v>
          </cell>
          <cell r="C5942" t="str">
            <v>UN</v>
          </cell>
          <cell r="D5942">
            <v>812.4</v>
          </cell>
        </row>
        <row r="5943">
          <cell r="A5943" t="str">
            <v>16.001.075-0</v>
          </cell>
          <cell r="B5943" t="str">
            <v>TESOURA COMPLETA EM MACARANDUBA SERRADA, P/VAO DE 9,00M</v>
          </cell>
          <cell r="C5943" t="str">
            <v>UN</v>
          </cell>
          <cell r="D5943">
            <v>765.28</v>
          </cell>
        </row>
        <row r="5944">
          <cell r="A5944" t="str">
            <v>16.001.076-0</v>
          </cell>
          <cell r="B5944" t="str">
            <v>TESOURA COMPLETA EM MACARANDUBA APARELHADA, P/VAO DE 9,00M</v>
          </cell>
          <cell r="C5944" t="str">
            <v>UN</v>
          </cell>
          <cell r="D5944">
            <v>912.98</v>
          </cell>
        </row>
        <row r="5945">
          <cell r="A5945" t="str">
            <v>16.001.077-0</v>
          </cell>
          <cell r="B5945" t="str">
            <v>TESOURA COMPLETA EM MACARANDUBA SERRADA, P/VAO DE 10,00M</v>
          </cell>
          <cell r="C5945" t="str">
            <v>UN</v>
          </cell>
          <cell r="D5945">
            <v>845.77</v>
          </cell>
        </row>
        <row r="5946">
          <cell r="A5946" t="str">
            <v>16.001.078-0</v>
          </cell>
          <cell r="B5946" t="str">
            <v>TESOURA COMPLETA EM MACARANDUBA APARELHADA, P/VAO DE 10,00M</v>
          </cell>
          <cell r="C5946" t="str">
            <v>UN</v>
          </cell>
          <cell r="D5946">
            <v>1009.18</v>
          </cell>
        </row>
        <row r="5947">
          <cell r="A5947" t="str">
            <v>16.001.079-0</v>
          </cell>
          <cell r="B5947" t="str">
            <v>TESOURA COMPLETA EM MACARANDUBA SERRADA, P/VAO DE 11,00M</v>
          </cell>
          <cell r="C5947" t="str">
            <v>UN</v>
          </cell>
          <cell r="D5947">
            <v>986.82</v>
          </cell>
        </row>
        <row r="5948">
          <cell r="A5948" t="str">
            <v>16.001.080-0</v>
          </cell>
          <cell r="B5948" t="str">
            <v>TESOURA COMPLETA EM MACARANDUBA APARELHADA, P/VAO DE 11,00M</v>
          </cell>
          <cell r="C5948" t="str">
            <v>UN</v>
          </cell>
          <cell r="D5948">
            <v>1177.82</v>
          </cell>
        </row>
        <row r="5949">
          <cell r="A5949" t="str">
            <v>16.001.081-0</v>
          </cell>
          <cell r="B5949" t="str">
            <v>TESOURA COMPLETA EM MACARANDUBA SERRADA, P/VAO DE 12,00M</v>
          </cell>
          <cell r="C5949" t="str">
            <v>UN</v>
          </cell>
          <cell r="D5949">
            <v>1088.3699999999999</v>
          </cell>
        </row>
        <row r="5950">
          <cell r="A5950" t="str">
            <v>16.001.082-0</v>
          </cell>
          <cell r="B5950" t="str">
            <v>TESOURA COMPLETA EM MACARANDUBA APARELHADA, P/VAO DE 12,00M</v>
          </cell>
          <cell r="C5950" t="str">
            <v>UN</v>
          </cell>
          <cell r="D5950">
            <v>1299.31</v>
          </cell>
        </row>
        <row r="5951">
          <cell r="A5951" t="str">
            <v>16.001.083-0</v>
          </cell>
          <cell r="B5951" t="str">
            <v>TESOURA COMPLETA EM MACARANDUBA SERRADA, P/VAO DE 14,00M</v>
          </cell>
          <cell r="C5951" t="str">
            <v>UN</v>
          </cell>
          <cell r="D5951">
            <v>1258.71</v>
          </cell>
        </row>
        <row r="5952">
          <cell r="A5952" t="str">
            <v>16.001.084-0</v>
          </cell>
          <cell r="B5952" t="str">
            <v>TESOURA COMPLETA EM MACARANDUBA APARELHADA, P/VAO DE 14,00M</v>
          </cell>
          <cell r="C5952" t="str">
            <v>UN</v>
          </cell>
          <cell r="D5952">
            <v>1503.1</v>
          </cell>
        </row>
        <row r="5953">
          <cell r="A5953" t="str">
            <v>16.001.085-0</v>
          </cell>
          <cell r="B5953" t="str">
            <v>PONTALETE DE MACARANDUBA SERRADA, DE 3" X 3", VERT. E HORIZ., P/COBERT. DE TELHAS CERAM.</v>
          </cell>
          <cell r="C5953" t="str">
            <v>M2</v>
          </cell>
          <cell r="D5953">
            <v>11.43</v>
          </cell>
        </row>
        <row r="5954">
          <cell r="A5954" t="str">
            <v>16.001.086-0</v>
          </cell>
          <cell r="B5954" t="str">
            <v>PONTALETE DE MACARANDUBA SERRADA, DE 3" X 3", VERT. E HORIZ., P/COBERT. DE TELHAS ONDULADAS</v>
          </cell>
          <cell r="C5954" t="str">
            <v>M2</v>
          </cell>
          <cell r="D5954">
            <v>9.6999999999999993</v>
          </cell>
        </row>
        <row r="5955">
          <cell r="A5955" t="str">
            <v>16.001.087-0</v>
          </cell>
          <cell r="B5955" t="str">
            <v>TERCA DE MACARANDUBA SERRADA, EM PECAS DE 3" X 3", P/COBERT.DE QUALQUER TIPO</v>
          </cell>
          <cell r="C5955" t="str">
            <v>M</v>
          </cell>
          <cell r="D5955">
            <v>7.14</v>
          </cell>
        </row>
        <row r="5956">
          <cell r="A5956" t="str">
            <v>16.001.088-0</v>
          </cell>
          <cell r="B5956" t="str">
            <v>TERCA DE MACARANDUBA APARELHADA, EM PECAS DE 3" X 3", P/COBERT. DE QUALQUER TIPO</v>
          </cell>
          <cell r="C5956" t="str">
            <v>M</v>
          </cell>
          <cell r="D5956">
            <v>8.57</v>
          </cell>
        </row>
        <row r="5957">
          <cell r="A5957" t="str">
            <v>16.001.089-0</v>
          </cell>
          <cell r="B5957" t="str">
            <v>TERCA DE MACARANDUBA SERRADA, EM PECAS DE 3" X 4.1/2", P/COBERT. DE QUALQUER TIPO</v>
          </cell>
          <cell r="C5957" t="str">
            <v>M</v>
          </cell>
          <cell r="D5957">
            <v>10.3</v>
          </cell>
        </row>
        <row r="5958">
          <cell r="A5958" t="str">
            <v>16.001.090-0</v>
          </cell>
          <cell r="B5958" t="str">
            <v>TERCA DE MACARANDUBA APARELHADA, EM PECAS DE 3" X 4.1/2", P/COBERT. DE QUALQUER TIPO</v>
          </cell>
          <cell r="C5958" t="str">
            <v>M</v>
          </cell>
          <cell r="D5958">
            <v>12.36</v>
          </cell>
        </row>
        <row r="5959">
          <cell r="A5959" t="str">
            <v>16.001.091-0</v>
          </cell>
          <cell r="B5959" t="str">
            <v>TERCA DE MACARANDUBA SERRADA, EM PECAS DE 3" X 6", P/COBERT.DE QUALQUER TIPO</v>
          </cell>
          <cell r="C5959" t="str">
            <v>M</v>
          </cell>
          <cell r="D5959">
            <v>13.35</v>
          </cell>
        </row>
        <row r="5960">
          <cell r="A5960" t="str">
            <v>16.001.092-0</v>
          </cell>
          <cell r="B5960" t="str">
            <v>TERCA DE MACARANDUBA APARELHADA, EM PECAS DE 3" X 6", P/COBERT. DE QUALQUER TIPO</v>
          </cell>
          <cell r="C5960" t="str">
            <v>M</v>
          </cell>
          <cell r="D5960">
            <v>16.02</v>
          </cell>
        </row>
        <row r="5961">
          <cell r="A5961" t="str">
            <v>16.001.093-0</v>
          </cell>
          <cell r="B5961" t="str">
            <v>TERCA DE MACARANDUBA SERRADA, EM PECAS DE 3" X 9", P/COBERT.DE QUALQUER TIPO</v>
          </cell>
          <cell r="C5961" t="str">
            <v>M</v>
          </cell>
          <cell r="D5961">
            <v>19.68</v>
          </cell>
        </row>
        <row r="5962">
          <cell r="A5962" t="str">
            <v>16.001.094-0</v>
          </cell>
          <cell r="B5962" t="str">
            <v>TERCA DE MACARANDUBA APARELHADA, EM PECAS DE 3" X 9", P/COBERT. DE QUALQUER TIPO</v>
          </cell>
          <cell r="C5962" t="str">
            <v>M</v>
          </cell>
          <cell r="D5962">
            <v>23.61</v>
          </cell>
        </row>
        <row r="5963">
          <cell r="A5963" t="str">
            <v>16.001.095-0</v>
          </cell>
          <cell r="B5963" t="str">
            <v>CAIBRO DE MACARANDUBA SERRADA C/ 3" X 1.1/2"</v>
          </cell>
          <cell r="C5963" t="str">
            <v>M</v>
          </cell>
          <cell r="D5963">
            <v>4.63</v>
          </cell>
        </row>
        <row r="5964">
          <cell r="A5964" t="str">
            <v>16.001.096-0</v>
          </cell>
          <cell r="B5964" t="str">
            <v>CAIBRO DE MACARANDUBA APARELHADA C/ 3" X 1.1/2"</v>
          </cell>
          <cell r="C5964" t="str">
            <v>M</v>
          </cell>
          <cell r="D5964">
            <v>5.48</v>
          </cell>
        </row>
        <row r="5965">
          <cell r="A5965" t="str">
            <v>16.001.097-0</v>
          </cell>
          <cell r="B5965" t="str">
            <v>CAIBRO DE MACARANDUBA SERRADA C/ 3" X 2"</v>
          </cell>
          <cell r="C5965" t="str">
            <v>M</v>
          </cell>
          <cell r="D5965">
            <v>5.74</v>
          </cell>
        </row>
        <row r="5966">
          <cell r="A5966" t="str">
            <v>16.001.098-0</v>
          </cell>
          <cell r="B5966" t="str">
            <v>CAIBRO DE MACARANDUBA APARELHADA C/ 3" X 2"</v>
          </cell>
          <cell r="C5966" t="str">
            <v>M</v>
          </cell>
          <cell r="D5966">
            <v>6.88</v>
          </cell>
        </row>
        <row r="5967">
          <cell r="A5967" t="str">
            <v>16.001.099-0</v>
          </cell>
          <cell r="B5967" t="str">
            <v>RIPA DE MACARANDUBA SERRADA DE 1,5 X 4CM</v>
          </cell>
          <cell r="C5967" t="str">
            <v>M</v>
          </cell>
          <cell r="D5967">
            <v>1.69</v>
          </cell>
        </row>
        <row r="5968">
          <cell r="A5968" t="str">
            <v>16.001.100-0</v>
          </cell>
          <cell r="B5968" t="str">
            <v>RIPA DE MACARANDUBA APARELHADA DE 1,5 X 4CM</v>
          </cell>
          <cell r="C5968" t="str">
            <v>M</v>
          </cell>
          <cell r="D5968">
            <v>2.0299999999999998</v>
          </cell>
        </row>
        <row r="5969">
          <cell r="A5969" t="str">
            <v>16.001.500-0</v>
          </cell>
          <cell r="B5969" t="str">
            <v>UNIDADE DE REF. P/REFORMA OU EXEC. ESPECIAL DE MADEIRAM. DECOBERT.</v>
          </cell>
          <cell r="C5969" t="str">
            <v>UR</v>
          </cell>
          <cell r="D5969">
            <v>251.33</v>
          </cell>
        </row>
        <row r="5970">
          <cell r="A5970" t="str">
            <v>16.001.999-0</v>
          </cell>
          <cell r="B5970" t="str">
            <v>INDICE 16.001MADEIRAMENTO P/COBERTURA.</v>
          </cell>
          <cell r="C5970">
            <v>0</v>
          </cell>
          <cell r="D5970">
            <v>2675</v>
          </cell>
        </row>
        <row r="5971">
          <cell r="A5971" t="str">
            <v>16.002.005-0</v>
          </cell>
          <cell r="B5971" t="str">
            <v>COBERTURA EM TELHAS FRANCESAS</v>
          </cell>
          <cell r="C5971" t="str">
            <v>M2</v>
          </cell>
          <cell r="D5971">
            <v>20.6</v>
          </cell>
        </row>
        <row r="5972">
          <cell r="A5972" t="str">
            <v>16.002.010-0</v>
          </cell>
          <cell r="B5972" t="str">
            <v>COBERTURA EM TELHAS COLONIAIS</v>
          </cell>
          <cell r="C5972" t="str">
            <v>M2</v>
          </cell>
          <cell r="D5972">
            <v>39.479999999999997</v>
          </cell>
        </row>
        <row r="5973">
          <cell r="A5973" t="str">
            <v>16.002.015-0</v>
          </cell>
          <cell r="B5973" t="str">
            <v>CUMEEIRA P/COBERT. EM TELHAS FRANCESAS OU COLONIAIS</v>
          </cell>
          <cell r="C5973" t="str">
            <v>M</v>
          </cell>
          <cell r="D5973">
            <v>8.73</v>
          </cell>
        </row>
        <row r="5974">
          <cell r="A5974" t="str">
            <v>16.002.025-0</v>
          </cell>
          <cell r="B5974" t="str">
            <v>CORDAO P/ARREMATE DE TELHADO EXECUTADO EM TELHAS COLONIAIS DUPLAS, PRESAS C/ARG.</v>
          </cell>
          <cell r="C5974" t="str">
            <v>M</v>
          </cell>
          <cell r="D5974">
            <v>15.37</v>
          </cell>
        </row>
        <row r="5975">
          <cell r="A5975" t="str">
            <v>16.002.500-0</v>
          </cell>
          <cell r="B5975" t="str">
            <v>UNIDADE DE REF. P/REFORMA OU EXEC. ESPECIAL DE COBERT. EM TELHAS CERAM.</v>
          </cell>
          <cell r="C5975" t="str">
            <v>UR</v>
          </cell>
          <cell r="D5975">
            <v>233.25</v>
          </cell>
        </row>
        <row r="5976">
          <cell r="A5976" t="str">
            <v>16.002.999-0</v>
          </cell>
          <cell r="B5976" t="str">
            <v>INDICE 16.002COBERTURAS(TELHAS)</v>
          </cell>
          <cell r="C5976">
            <v>0</v>
          </cell>
          <cell r="D5976">
            <v>2331</v>
          </cell>
        </row>
        <row r="5977">
          <cell r="A5977" t="str">
            <v>16.003.004-0</v>
          </cell>
          <cell r="B5977" t="str">
            <v>CORDAO P/ARREMATE DE TELHADO, EXECUTADO C/ARG. DE CIM., AREIA E SAIBRO, NO TRACO 1:2:2</v>
          </cell>
          <cell r="C5977" t="str">
            <v>M</v>
          </cell>
          <cell r="D5977">
            <v>12.18</v>
          </cell>
        </row>
        <row r="5978">
          <cell r="A5978" t="str">
            <v>16.003.999-0</v>
          </cell>
          <cell r="B5978" t="str">
            <v>INDICE 16.003CORDAO P/ ARREMATE DE TELHADO.</v>
          </cell>
          <cell r="C5978">
            <v>0</v>
          </cell>
          <cell r="D5978">
            <v>2230</v>
          </cell>
        </row>
        <row r="5979">
          <cell r="A5979" t="str">
            <v>16.004.001-0</v>
          </cell>
          <cell r="B5979" t="str">
            <v>COBERTURA EM TELHAS ONDULADAS DE CIM.-AMIANTO DE 6MM DE ESP.</v>
          </cell>
          <cell r="C5979" t="str">
            <v>M2</v>
          </cell>
          <cell r="D5979">
            <v>14.52</v>
          </cell>
        </row>
        <row r="5980">
          <cell r="A5980" t="str">
            <v>16.004.002-0</v>
          </cell>
          <cell r="B5980" t="str">
            <v>COBERTURA EM TELHAS ONDULADAS DE CIM.-AMIANTO DE 8MM DE ESP.</v>
          </cell>
          <cell r="C5980" t="str">
            <v>M2</v>
          </cell>
          <cell r="D5980">
            <v>24.31</v>
          </cell>
        </row>
        <row r="5981">
          <cell r="A5981" t="str">
            <v>16.004.003-1</v>
          </cell>
          <cell r="B5981" t="str">
            <v>COBERTURA HORIZ. EM TELHAS DE CIM.-AMIANTO, TIPO CALHA, C/ 49CM DE LARG.</v>
          </cell>
          <cell r="C5981" t="str">
            <v>M2</v>
          </cell>
          <cell r="D5981">
            <v>59.83</v>
          </cell>
        </row>
        <row r="5982">
          <cell r="A5982" t="str">
            <v>16.004.004-0</v>
          </cell>
          <cell r="B5982" t="str">
            <v>COBERTURA HORIZ. EM TELHAS DE CIM.-AMIANTO, TIPO CALHA, C/ 90CM DE LARG.</v>
          </cell>
          <cell r="C5982" t="str">
            <v>M2</v>
          </cell>
          <cell r="D5982">
            <v>59.24</v>
          </cell>
        </row>
        <row r="5983">
          <cell r="A5983" t="str">
            <v>16.004.005-0</v>
          </cell>
          <cell r="B5983" t="str">
            <v>COBERTURA EM TELHAS DE CIM.-AMIANTO DE ONDULACAO PEQUENA (24MM), C/ESP. DE 4MM</v>
          </cell>
          <cell r="C5983" t="str">
            <v>M2</v>
          </cell>
          <cell r="D5983">
            <v>10.84</v>
          </cell>
        </row>
        <row r="5984">
          <cell r="A5984" t="str">
            <v>16.004.006-0</v>
          </cell>
          <cell r="B5984" t="str">
            <v>CUMEEIRA NORMAL, P/TELHAS ONDULADAS DE 6 A 8MM DE ESP., EM CIM.-AMIANTO</v>
          </cell>
          <cell r="C5984" t="str">
            <v>M</v>
          </cell>
          <cell r="D5984">
            <v>28.21</v>
          </cell>
        </row>
        <row r="5985">
          <cell r="A5985" t="str">
            <v>16.004.007-0</v>
          </cell>
          <cell r="B5985" t="str">
            <v>CUMEEIRA, P/COBERT. "SHED", EM CIM.-AMIANTO</v>
          </cell>
          <cell r="C5985" t="str">
            <v>M</v>
          </cell>
          <cell r="D5985">
            <v>24.73</v>
          </cell>
        </row>
        <row r="5986">
          <cell r="A5986" t="str">
            <v>16.004.008-0</v>
          </cell>
          <cell r="B5986" t="str">
            <v>ESPIGAO EM CIM.-AMIANTO</v>
          </cell>
          <cell r="C5986" t="str">
            <v>M</v>
          </cell>
          <cell r="D5986">
            <v>10.34</v>
          </cell>
        </row>
        <row r="5987">
          <cell r="A5987" t="str">
            <v>16.004.009-0</v>
          </cell>
          <cell r="B5987" t="str">
            <v>RUFO EM CIM.-AMIANTO</v>
          </cell>
          <cell r="C5987" t="str">
            <v>M</v>
          </cell>
          <cell r="D5987">
            <v>21.17</v>
          </cell>
        </row>
        <row r="5988">
          <cell r="A5988" t="str">
            <v>16.004.011-0</v>
          </cell>
          <cell r="B5988" t="str">
            <v>CUMEEIRA NORMAL DE CIM.-AMIANTO, P/TELHA TIPO CALHA, C/ 49CMDE LARG.</v>
          </cell>
          <cell r="C5988" t="str">
            <v>M</v>
          </cell>
          <cell r="D5988">
            <v>26.53</v>
          </cell>
        </row>
        <row r="5989">
          <cell r="A5989" t="str">
            <v>16.004.012-0</v>
          </cell>
          <cell r="B5989" t="str">
            <v>CUMEEIRA NORMAL DE CIM.-AMIANTO, P/TELHA TIPO CALHA, C/ 90CMDE LARG.</v>
          </cell>
          <cell r="C5989" t="str">
            <v>M</v>
          </cell>
          <cell r="D5989">
            <v>40.57</v>
          </cell>
        </row>
        <row r="5990">
          <cell r="A5990" t="str">
            <v>16.004.013-0</v>
          </cell>
          <cell r="B5990" t="str">
            <v>CUMEEIRA ARTICULADA DE CIM.-AMIANTO, P/TELHA TIPO CALHA, C/49CM DE LARG.</v>
          </cell>
          <cell r="C5990" t="str">
            <v>M</v>
          </cell>
          <cell r="D5990">
            <v>65.27</v>
          </cell>
        </row>
        <row r="5991">
          <cell r="A5991" t="str">
            <v>16.004.014-0</v>
          </cell>
          <cell r="B5991" t="str">
            <v>CUMEEIRA ARTICULADA DE CIM.-AMIANTO, P/TELHA TIPO CALHA, C/C/ 90CM DE LARG.</v>
          </cell>
          <cell r="C5991" t="str">
            <v>M</v>
          </cell>
          <cell r="D5991">
            <v>51.64</v>
          </cell>
        </row>
        <row r="5992">
          <cell r="A5992" t="str">
            <v>16.004.050-0</v>
          </cell>
          <cell r="B5992" t="str">
            <v>CALHA DE BEIRAL, SEMI-CIRCULAR DE PVC, DN 125</v>
          </cell>
          <cell r="C5992" t="str">
            <v>M</v>
          </cell>
          <cell r="D5992">
            <v>27.11</v>
          </cell>
        </row>
        <row r="5993">
          <cell r="A5993" t="str">
            <v>16.004.055-0</v>
          </cell>
          <cell r="B5993" t="str">
            <v>CONDUTOR P/CALHA DE BEIRAL DE PVC, DN 88</v>
          </cell>
          <cell r="C5993" t="str">
            <v>M</v>
          </cell>
          <cell r="D5993">
            <v>14.74</v>
          </cell>
        </row>
        <row r="5994">
          <cell r="A5994" t="str">
            <v>16.004.500-0</v>
          </cell>
          <cell r="B5994" t="str">
            <v>UNIDADE DE REF. P/REFORMA OU EXECUCAO ESPECIAL DE COBERT. EMTELHAS DE CIM.-AMIANTO</v>
          </cell>
          <cell r="C5994" t="str">
            <v>UR</v>
          </cell>
          <cell r="D5994">
            <v>142.86000000000001</v>
          </cell>
        </row>
        <row r="5995">
          <cell r="A5995" t="str">
            <v>16.004.999-0</v>
          </cell>
          <cell r="B5995" t="str">
            <v>INDICE 16.004COBERTURA (CIM.AMIANTO)</v>
          </cell>
          <cell r="C5995">
            <v>0</v>
          </cell>
          <cell r="D5995">
            <v>2402</v>
          </cell>
        </row>
        <row r="5996">
          <cell r="A5996" t="str">
            <v>16.005.001-0</v>
          </cell>
          <cell r="B5996" t="str">
            <v>COBERTURA EM TELHAS ONDULADAS DE ALUMINIO, 0,5MM DE ESP.</v>
          </cell>
          <cell r="C5996" t="str">
            <v>M2</v>
          </cell>
          <cell r="D5996">
            <v>19.52</v>
          </cell>
        </row>
        <row r="5997">
          <cell r="A5997" t="str">
            <v>16.005.004-0</v>
          </cell>
          <cell r="B5997" t="str">
            <v>COBERTURA EM TELHAS ONDULADAS DE ALUMINIO, 0,7MM DE ESP.</v>
          </cell>
          <cell r="C5997" t="str">
            <v>M2</v>
          </cell>
          <cell r="D5997">
            <v>28.65</v>
          </cell>
        </row>
        <row r="5998">
          <cell r="A5998" t="str">
            <v>16.005.005-0</v>
          </cell>
          <cell r="B5998" t="str">
            <v>CUMEEIRA DE ALUMINIO, ESP. DE 0,8MM, 0,30M DE ABA P/CADA LADO, P/TELHAS ONDULADAS</v>
          </cell>
          <cell r="C5998" t="str">
            <v>M</v>
          </cell>
          <cell r="D5998">
            <v>23.03</v>
          </cell>
        </row>
        <row r="5999">
          <cell r="A5999" t="str">
            <v>16.005.006-0</v>
          </cell>
          <cell r="B5999" t="str">
            <v>COBERTURA EM TELHAS TRAPEZOIDAIS DE ALUMINIO, 0,5MM DE ESP.</v>
          </cell>
          <cell r="C5999" t="str">
            <v>M2</v>
          </cell>
          <cell r="D5999">
            <v>19.920000000000002</v>
          </cell>
        </row>
        <row r="6000">
          <cell r="A6000" t="str">
            <v>16.005.007-0</v>
          </cell>
          <cell r="B6000" t="str">
            <v>COBERTURA EM TELHAS TRAPEZOIDAIS DE ALUMINIO, 0,7MM DE ESP.</v>
          </cell>
          <cell r="C6000" t="str">
            <v>M2</v>
          </cell>
          <cell r="D6000">
            <v>28.38</v>
          </cell>
        </row>
        <row r="6001">
          <cell r="A6001" t="str">
            <v>16.005.008-0</v>
          </cell>
          <cell r="B6001" t="str">
            <v>CUMEEIRA DE ALUMINIO, 0,8MM DE ESP., 0,30M DE ABA P/CADA LADO, P/ TELHAS TRAPEZOIDAIS</v>
          </cell>
          <cell r="C6001" t="str">
            <v>M</v>
          </cell>
          <cell r="D6001">
            <v>24.09</v>
          </cell>
        </row>
        <row r="6002">
          <cell r="A6002" t="str">
            <v>16.005.009-0</v>
          </cell>
          <cell r="B6002" t="str">
            <v>CALHA DE ALUMINIO 0,30M, EM CHAPA DE ESP. DE 0,8MM E DESENVOLVIMENTO DE 0,50M</v>
          </cell>
          <cell r="C6002" t="str">
            <v>M</v>
          </cell>
          <cell r="D6002">
            <v>28.15</v>
          </cell>
        </row>
        <row r="6003">
          <cell r="A6003" t="str">
            <v>16.005.010-0</v>
          </cell>
          <cell r="B6003" t="str">
            <v>CALHA DE ALUMINIO 0,18M, EM CHAPA DE ESP. DE 0,5MM E DE DESENVOLVIMENTO DE 0,30M</v>
          </cell>
          <cell r="C6003" t="str">
            <v>M</v>
          </cell>
          <cell r="D6003">
            <v>19.34</v>
          </cell>
        </row>
        <row r="6004">
          <cell r="A6004" t="str">
            <v>16.005.011-0</v>
          </cell>
          <cell r="B6004" t="str">
            <v>RUFO DE ALUMINIO EM CHAPA DE 0,8 X 500MM</v>
          </cell>
          <cell r="C6004" t="str">
            <v>M</v>
          </cell>
          <cell r="D6004">
            <v>28.96</v>
          </cell>
        </row>
        <row r="6005">
          <cell r="A6005" t="str">
            <v>16.005.500-0</v>
          </cell>
          <cell r="B6005" t="str">
            <v>UNIDADE DE REF. P/REFORMA OU EXEC. ESPECIAL DE COBERT. EM TELHAS DE ALUMINIO</v>
          </cell>
          <cell r="C6005" t="str">
            <v>UR</v>
          </cell>
          <cell r="D6005">
            <v>19.52</v>
          </cell>
        </row>
        <row r="6006">
          <cell r="A6006" t="str">
            <v>16.005.999-0</v>
          </cell>
          <cell r="B6006" t="str">
            <v>INDICE 16.005COBERTURA C/CHAPA ONDULADA ALUMINIO.</v>
          </cell>
          <cell r="C6006">
            <v>0</v>
          </cell>
          <cell r="D6006">
            <v>2167</v>
          </cell>
        </row>
        <row r="6007">
          <cell r="A6007" t="str">
            <v>16.006.001-0</v>
          </cell>
          <cell r="B6007" t="str">
            <v>COBERTURA EM TELHAS ONDULADAS TRANSLUCIDAS DE POLICARBONATO,COMPR. ATE 6,00M E 1,20M DE LARG.</v>
          </cell>
          <cell r="C6007" t="str">
            <v>M2</v>
          </cell>
          <cell r="D6007">
            <v>37.630000000000003</v>
          </cell>
        </row>
        <row r="6008">
          <cell r="A6008" t="str">
            <v>16.006.500-0</v>
          </cell>
          <cell r="B6008" t="str">
            <v>UNIDADE DE REF. P/REFORMA OU EXEC. ESPECIAL DE COBERT. EM TELHAS OU PLACAS DE POLICARBONATO, POLIESTER, ETC</v>
          </cell>
          <cell r="C6008" t="str">
            <v>UR</v>
          </cell>
          <cell r="D6008">
            <v>37.630000000000003</v>
          </cell>
        </row>
        <row r="6009">
          <cell r="A6009" t="str">
            <v>16.006.999-0</v>
          </cell>
          <cell r="B6009" t="str">
            <v>INDICE 16.006COBERTURA TELHA ONDULADAS EM FIBERGLASS.</v>
          </cell>
          <cell r="C6009">
            <v>0</v>
          </cell>
          <cell r="D6009">
            <v>4164</v>
          </cell>
        </row>
        <row r="6010">
          <cell r="A6010" t="str">
            <v>16.007.011-0</v>
          </cell>
          <cell r="B6010" t="str">
            <v>COBERTURA AUTO-PORTANTE EM CHAPA DE ACO ZINCADO, ESP. ATE 1MM, LARG. DE 0,90M, VAO LIVRE ATE 8,50M</v>
          </cell>
          <cell r="C6010" t="str">
            <v>M2</v>
          </cell>
          <cell r="D6010">
            <v>66</v>
          </cell>
        </row>
        <row r="6011">
          <cell r="A6011" t="str">
            <v>16.007.012-0</v>
          </cell>
          <cell r="B6011" t="str">
            <v>COBERTURA AUTO-PORTANTE EM CHAPA DE ACO ZINCADO PINTADO, ESP. ATE 1MM, LARG. DE 0,90M, VAO LIVRE ATE 8,50M</v>
          </cell>
          <cell r="C6011" t="str">
            <v>M2</v>
          </cell>
          <cell r="D6011">
            <v>112.95</v>
          </cell>
        </row>
        <row r="6012">
          <cell r="A6012" t="str">
            <v>16.007.013-0</v>
          </cell>
          <cell r="B6012" t="str">
            <v>COBERTURA AUTO-PORTANTE EM CHAPA DE ACO ZINCADO, LARG. DE 0,90M, P/VAO LIVRE DE 8,51 A 13,50M</v>
          </cell>
          <cell r="C6012" t="str">
            <v>M2</v>
          </cell>
          <cell r="D6012">
            <v>69.47</v>
          </cell>
        </row>
        <row r="6013">
          <cell r="A6013" t="str">
            <v>16.007.014-0</v>
          </cell>
          <cell r="B6013" t="str">
            <v>COBERTURA AUTO-PORTANTE EM CHAPA DE ACO ZINCADO PINTADO, LARG. DE 0,90M, P/VAO LIVRE DE 8,51 A 13,50M</v>
          </cell>
          <cell r="C6013" t="str">
            <v>M2</v>
          </cell>
          <cell r="D6013">
            <v>118.58</v>
          </cell>
        </row>
        <row r="6014">
          <cell r="A6014" t="str">
            <v>16.007.015-0</v>
          </cell>
          <cell r="B6014" t="str">
            <v>COBERTURA AUTO-PORTANTE EM CHAPA DE ACO ZINCADO, LARG. DE 0,90M, P/VAO LIVRE DE 13,51 A 20,00M</v>
          </cell>
          <cell r="C6014" t="str">
            <v>M2</v>
          </cell>
          <cell r="D6014">
            <v>85.07</v>
          </cell>
        </row>
        <row r="6015">
          <cell r="A6015" t="str">
            <v>16.007.016-0</v>
          </cell>
          <cell r="B6015" t="str">
            <v>COBERTURA AUTO-PORTANTE EM CHAPA DE ACO ZINCADO PINTADO, LARG. DE 0,90M, P/VAO LIVRE DE 13,51 A 20,00M</v>
          </cell>
          <cell r="C6015" t="str">
            <v>M2</v>
          </cell>
          <cell r="D6015">
            <v>148.04</v>
          </cell>
        </row>
        <row r="6016">
          <cell r="A6016" t="str">
            <v>16.007.017-0</v>
          </cell>
          <cell r="B6016" t="str">
            <v>COBERTURA AUTO-PORTANTE EM CHAPA DE ACO ZINCADO, LARG. DE 0,90M, P/VAO LIVRE DE 20,01 A 22,00M</v>
          </cell>
          <cell r="C6016" t="str">
            <v>M2</v>
          </cell>
          <cell r="D6016">
            <v>120.66</v>
          </cell>
        </row>
        <row r="6017">
          <cell r="A6017" t="str">
            <v>16.007.018-0</v>
          </cell>
          <cell r="B6017" t="str">
            <v>COBERTURA AUTO-PORTANTE EM CHAPA DE ACO ZINCADO PINTADO, LARG. DE 0,90M, P/VAO LIVRE DE 20,01 A 22,00M</v>
          </cell>
          <cell r="C6017" t="str">
            <v>M2</v>
          </cell>
          <cell r="D6017">
            <v>173.1</v>
          </cell>
        </row>
        <row r="6018">
          <cell r="A6018" t="str">
            <v>16.007.019-0</v>
          </cell>
          <cell r="B6018" t="str">
            <v>COBERTURA AUTO-PORTANTE EM CHAPA DE ACO ZINCADO, LARG. DE 0,90M, P/VAO LIVRE DE 22,01 A 25,00M</v>
          </cell>
          <cell r="C6018" t="str">
            <v>M2</v>
          </cell>
          <cell r="D6018">
            <v>168.67</v>
          </cell>
        </row>
        <row r="6019">
          <cell r="A6019" t="str">
            <v>16.007.020-0</v>
          </cell>
          <cell r="B6019" t="str">
            <v>COBERTURA AUTO-PORTANTE EM CHAPA DE ACO ZINCADO PINTADO, LARG. DE 0,90M, P/VAO LIVRE DE 22,01 A 25,00M</v>
          </cell>
          <cell r="C6019" t="str">
            <v>M2</v>
          </cell>
          <cell r="D6019">
            <v>244</v>
          </cell>
        </row>
        <row r="6020">
          <cell r="A6020" t="str">
            <v>16.007.500-0</v>
          </cell>
          <cell r="B6020" t="str">
            <v>UNIDADE DE REF. P/REFORMA OU EXEC. ESPECIAL DE COBERT. DE ACO</v>
          </cell>
          <cell r="C6020" t="str">
            <v>UR</v>
          </cell>
          <cell r="D6020">
            <v>289.17</v>
          </cell>
        </row>
        <row r="6021">
          <cell r="A6021" t="str">
            <v>16.007.999-0</v>
          </cell>
          <cell r="B6021" t="str">
            <v>INDICE 16.007COBERTURA PLANA DE ACO.</v>
          </cell>
          <cell r="C6021">
            <v>0</v>
          </cell>
          <cell r="D6021">
            <v>2246</v>
          </cell>
        </row>
        <row r="6022">
          <cell r="A6022" t="str">
            <v>16.008.001-0</v>
          </cell>
          <cell r="B6022" t="str">
            <v>CALHA EM CHAPA DE ACO GALV. Nº 26, C/ 25CM DE DESENVOLVIMENTO</v>
          </cell>
          <cell r="C6022" t="str">
            <v>M</v>
          </cell>
          <cell r="D6022">
            <v>20.99</v>
          </cell>
        </row>
        <row r="6023">
          <cell r="A6023" t="str">
            <v>16.008.500-0</v>
          </cell>
          <cell r="B6023" t="str">
            <v>UNIDADE DE REF. P/REFORMA OU EXEC. DE CONDUTORES DE COBRE, ACO GALV. OU OUTRO, P/AGUAS PLUVIAIS</v>
          </cell>
          <cell r="C6023" t="str">
            <v>UR</v>
          </cell>
          <cell r="D6023">
            <v>20.99</v>
          </cell>
        </row>
        <row r="6024">
          <cell r="A6024" t="str">
            <v>16.008.999-0</v>
          </cell>
          <cell r="B6024" t="str">
            <v>INDICE 16.008CALHA DE PLATIBANDA.</v>
          </cell>
          <cell r="C6024">
            <v>0</v>
          </cell>
          <cell r="D6024">
            <v>2042</v>
          </cell>
        </row>
        <row r="6025">
          <cell r="A6025" t="str">
            <v>16.009.001-0</v>
          </cell>
          <cell r="B6025" t="str">
            <v>CALHA DE COBRE EM CHAPA, ESP. DE 0,8MM E DESENVOLVIMENTO DE0,30M</v>
          </cell>
          <cell r="C6025" t="str">
            <v>M</v>
          </cell>
          <cell r="D6025">
            <v>40.159999999999997</v>
          </cell>
        </row>
        <row r="6026">
          <cell r="A6026" t="str">
            <v>16.009.002-0</v>
          </cell>
          <cell r="B6026" t="str">
            <v>CALHA DE COBRE EM CHAPA, ESP. DE 0,8MM E DESENVOLVIMENTO DE0,50M</v>
          </cell>
          <cell r="C6026" t="str">
            <v>M</v>
          </cell>
          <cell r="D6026">
            <v>57.58</v>
          </cell>
        </row>
        <row r="6027">
          <cell r="A6027" t="str">
            <v>16.009.999-0</v>
          </cell>
          <cell r="B6027" t="str">
            <v>INDICE 16.009COLOCACAO COMEEIRA.</v>
          </cell>
          <cell r="C6027">
            <v>0</v>
          </cell>
          <cell r="D6027">
            <v>2758</v>
          </cell>
        </row>
        <row r="6028">
          <cell r="A6028" t="str">
            <v>16.010.999-0</v>
          </cell>
          <cell r="B6028" t="str">
            <v>INDICE 16.010CAMBOTA DE FERRO.</v>
          </cell>
          <cell r="C6028">
            <v>0</v>
          </cell>
          <cell r="D6028">
            <v>1940</v>
          </cell>
        </row>
        <row r="6029">
          <cell r="A6029" t="str">
            <v>16.011.999-0</v>
          </cell>
          <cell r="B6029" t="str">
            <v>INDICE 16.011CAPA DE ASFALTO.</v>
          </cell>
          <cell r="C6029">
            <v>0</v>
          </cell>
          <cell r="D6029">
            <v>4681</v>
          </cell>
        </row>
        <row r="6030">
          <cell r="A6030" t="str">
            <v>16.012.999-0</v>
          </cell>
          <cell r="B6030" t="str">
            <v>INDICE 16.012IMPERMEABILIZACAO DE TERRACOS.</v>
          </cell>
          <cell r="C6030">
            <v>0</v>
          </cell>
          <cell r="D6030">
            <v>2625</v>
          </cell>
        </row>
        <row r="6031">
          <cell r="A6031" t="str">
            <v>16.013.001-0</v>
          </cell>
          <cell r="B6031" t="str">
            <v>RETIRADA E RECOLOCACAO DE TELHAS FRANCESAS</v>
          </cell>
          <cell r="C6031" t="str">
            <v>M2</v>
          </cell>
          <cell r="D6031">
            <v>14.3</v>
          </cell>
        </row>
        <row r="6032">
          <cell r="A6032" t="str">
            <v>16.013.002-0</v>
          </cell>
          <cell r="B6032" t="str">
            <v>RETIRADA E RECOLOCACAO DE TELHAS COLONIAIS</v>
          </cell>
          <cell r="C6032" t="str">
            <v>M2</v>
          </cell>
          <cell r="D6032">
            <v>29.91</v>
          </cell>
        </row>
        <row r="6033">
          <cell r="A6033" t="str">
            <v>16.013.004-0</v>
          </cell>
          <cell r="B6033" t="str">
            <v>RETIRADA E RECOLOCACAO DE TELHAS DE CIM.-AMIANTO, TIPO CALHA, C/ 49CM DE LARG.</v>
          </cell>
          <cell r="C6033" t="str">
            <v>M2</v>
          </cell>
          <cell r="D6033">
            <v>6.09</v>
          </cell>
        </row>
        <row r="6034">
          <cell r="A6034" t="str">
            <v>16.013.005-0</v>
          </cell>
          <cell r="B6034" t="str">
            <v>RETIRADA E RECOLOCACAO DE TELHAS DE CIM.-AMIANTO ONDULADAS,TIPO CONVENCIONAL</v>
          </cell>
          <cell r="C6034" t="str">
            <v>M2</v>
          </cell>
          <cell r="D6034">
            <v>5.18</v>
          </cell>
        </row>
        <row r="6035">
          <cell r="A6035" t="str">
            <v>16.013.006-0</v>
          </cell>
          <cell r="B6035" t="str">
            <v>RETIRADA E RECOLOCACAO DE TELHAS DE CIM.-AMIANTO, TIPO CALHA, C/ 90CM DE LARG.</v>
          </cell>
          <cell r="C6035" t="str">
            <v>M2</v>
          </cell>
          <cell r="D6035">
            <v>5.45</v>
          </cell>
        </row>
        <row r="6036">
          <cell r="A6036" t="str">
            <v>16.013.999-0</v>
          </cell>
          <cell r="B6036" t="str">
            <v>INDICE DA FAMILIA</v>
          </cell>
          <cell r="C6036">
            <v>0</v>
          </cell>
          <cell r="D6036">
            <v>2320</v>
          </cell>
        </row>
        <row r="6037">
          <cell r="A6037" t="str">
            <v>16.016.999-0</v>
          </cell>
          <cell r="B6037" t="str">
            <v>FAMILIA 16.016</v>
          </cell>
          <cell r="C6037">
            <v>0</v>
          </cell>
          <cell r="D6037">
            <v>2456</v>
          </cell>
        </row>
        <row r="6038">
          <cell r="A6038" t="str">
            <v>16.018.999-0</v>
          </cell>
          <cell r="B6038" t="str">
            <v>INDICE DA FAMILIA</v>
          </cell>
          <cell r="C6038">
            <v>0</v>
          </cell>
          <cell r="D6038">
            <v>2378</v>
          </cell>
        </row>
        <row r="6039">
          <cell r="A6039" t="str">
            <v>16.020.002-0</v>
          </cell>
          <cell r="B6039" t="str">
            <v>IMPERMEABILIZACAO DE TERRACO C/MANTA ASF. ELASTOMERICA, ESP.DE 4MM (SBS OU APP)</v>
          </cell>
          <cell r="C6039" t="str">
            <v>M2</v>
          </cell>
          <cell r="D6039">
            <v>30.03</v>
          </cell>
        </row>
        <row r="6040">
          <cell r="A6040" t="str">
            <v>16.020.500-0</v>
          </cell>
          <cell r="B6040" t="str">
            <v>UNIDADE DE REF. P/REFORMA OU EXEC. ESPECIAL DE IMPERMEABIL.</v>
          </cell>
          <cell r="C6040" t="str">
            <v>UR</v>
          </cell>
          <cell r="D6040">
            <v>176.61</v>
          </cell>
        </row>
        <row r="6041">
          <cell r="A6041" t="str">
            <v>16.020.999-0</v>
          </cell>
          <cell r="B6041" t="str">
            <v>INDICE DA FAMILIA</v>
          </cell>
          <cell r="C6041">
            <v>0</v>
          </cell>
          <cell r="D6041">
            <v>2166</v>
          </cell>
        </row>
        <row r="6042">
          <cell r="A6042" t="str">
            <v>16.021.002-0</v>
          </cell>
          <cell r="B6042" t="str">
            <v>IMPERMEABILIZACAO DE LAJE P/TERRACO C/ASF. ELASTOMERICO (SBSOU APP), APLICADO A FRIO</v>
          </cell>
          <cell r="C6042" t="str">
            <v>M2</v>
          </cell>
          <cell r="D6042">
            <v>42.82</v>
          </cell>
        </row>
        <row r="6043">
          <cell r="A6043" t="str">
            <v>16.021.999-0</v>
          </cell>
          <cell r="B6043" t="str">
            <v>INDICE DA FAMILIA</v>
          </cell>
          <cell r="C6043">
            <v>0</v>
          </cell>
          <cell r="D6043">
            <v>2414</v>
          </cell>
        </row>
        <row r="6044">
          <cell r="A6044" t="str">
            <v>16.022.003-0</v>
          </cell>
          <cell r="B6044" t="str">
            <v>IMPERMEABILIZACAO DE LAJE P/TERRACO, C/MANTA BUTILICA, ESP.DE 0,8MM</v>
          </cell>
          <cell r="C6044" t="str">
            <v>M2</v>
          </cell>
          <cell r="D6044">
            <v>53.81</v>
          </cell>
        </row>
        <row r="6045">
          <cell r="A6045" t="str">
            <v>16.022.004-0</v>
          </cell>
          <cell r="B6045" t="str">
            <v>IMPERMEABILIZACAO DE LAJE P/TERRACO C/MANTA DE PVC ESP. DE 0,8MM, EM PLANO HORIZ.</v>
          </cell>
          <cell r="C6045" t="str">
            <v>M2</v>
          </cell>
          <cell r="D6045">
            <v>34.4</v>
          </cell>
        </row>
        <row r="6046">
          <cell r="A6046" t="str">
            <v>16.022.005-0</v>
          </cell>
          <cell r="B6046" t="str">
            <v>IMPERMEABILIZACAO DE LAJE P/TERRACO, C/MANTA DE PVC, ESP. DE0,8MM, EM PLANO VERT.</v>
          </cell>
          <cell r="C6046" t="str">
            <v>M2</v>
          </cell>
          <cell r="D6046">
            <v>37.18</v>
          </cell>
        </row>
        <row r="6047">
          <cell r="A6047" t="str">
            <v>16.022.999-0</v>
          </cell>
          <cell r="B6047" t="str">
            <v>INDICE DA FAMILIA</v>
          </cell>
          <cell r="C6047">
            <v>0</v>
          </cell>
          <cell r="D6047">
            <v>1784</v>
          </cell>
        </row>
        <row r="6048">
          <cell r="A6048" t="str">
            <v>16.023.004-0</v>
          </cell>
          <cell r="B6048" t="str">
            <v>IMPERMEABILIZACAO DE LAJE C/EMULSAO ACRIL. PURA, C/TELA DE POLIESTER, SOBRE CIM. CRISTALIZ., C/EMULSAO ADES. ACRIL.</v>
          </cell>
          <cell r="C6048" t="str">
            <v>M2</v>
          </cell>
          <cell r="D6048">
            <v>27.07</v>
          </cell>
        </row>
        <row r="6049">
          <cell r="A6049" t="str">
            <v>16.023.005-0</v>
          </cell>
          <cell r="B6049" t="str">
            <v>IMPERMEABILIZACAO DE LAJE C/EMULSAO ACRIL. ESTIRENADA, C/TELA, SOBRE CIM. CRISTALIZ., C/EMULSAO ADES. ACRIL.</v>
          </cell>
          <cell r="C6049" t="str">
            <v>M2</v>
          </cell>
          <cell r="D6049">
            <v>40.32</v>
          </cell>
        </row>
        <row r="6050">
          <cell r="A6050" t="str">
            <v>16.023.999-0</v>
          </cell>
          <cell r="B6050" t="str">
            <v>INDICE DA FAMILIA</v>
          </cell>
          <cell r="C6050">
            <v>0</v>
          </cell>
          <cell r="D6050">
            <v>1803</v>
          </cell>
        </row>
        <row r="6051">
          <cell r="A6051" t="str">
            <v>16.024.004-0</v>
          </cell>
          <cell r="B6051" t="str">
            <v>IMPERMEABILIZACAO DE LAJES EXPOSTAS, S/PROT. MEC., C/MANTA PLAST.-ASF., C/ALMA DE POLIETILENO E FILME ALUMINIO FACE EXT.</v>
          </cell>
          <cell r="C6051" t="str">
            <v>M2</v>
          </cell>
          <cell r="D6051">
            <v>26.91</v>
          </cell>
        </row>
        <row r="6052">
          <cell r="A6052" t="str">
            <v>16.024.999-0</v>
          </cell>
          <cell r="B6052" t="str">
            <v>INDICE DA FAMILIA</v>
          </cell>
          <cell r="C6052">
            <v>0</v>
          </cell>
          <cell r="D6052">
            <v>1528</v>
          </cell>
        </row>
        <row r="6053">
          <cell r="A6053" t="str">
            <v>16.025.010-0</v>
          </cell>
          <cell r="B6053" t="str">
            <v>IMPERMEABILIZACAO DE LAJE C/ASF. ELASTOMERICO (SBS OU APP),APLICADO A FRIO</v>
          </cell>
          <cell r="C6053" t="str">
            <v>M2</v>
          </cell>
          <cell r="D6053">
            <v>28.78</v>
          </cell>
        </row>
        <row r="6054">
          <cell r="A6054" t="str">
            <v>16.025.011-0</v>
          </cell>
          <cell r="B6054" t="str">
            <v>IMPERMEABILIZACAO DE LAJE C/TRANSITO INTENSO, C/ MANTA ASF.ELASTOMERICA, ESP. DE 4MM (SBS OU APP)</v>
          </cell>
          <cell r="C6054" t="str">
            <v>M2</v>
          </cell>
          <cell r="D6054">
            <v>29.07</v>
          </cell>
        </row>
        <row r="6055">
          <cell r="A6055" t="str">
            <v>16.025.999-0</v>
          </cell>
          <cell r="B6055" t="str">
            <v>INDICE DA FAMILIA</v>
          </cell>
          <cell r="C6055">
            <v>0</v>
          </cell>
          <cell r="D6055">
            <v>2094</v>
          </cell>
        </row>
        <row r="6056">
          <cell r="A6056" t="str">
            <v>16.026.001-0</v>
          </cell>
          <cell r="B6056" t="str">
            <v>IMPERMEABILIZACAO DE RESERVATORIO, NAO SUJEITO A LENCOL FREATICO, USANDO CIM. CRISTALIZ. C/ EMULSAO ADES. ACRIL.</v>
          </cell>
          <cell r="C6056" t="str">
            <v>M2</v>
          </cell>
          <cell r="D6056">
            <v>38.83</v>
          </cell>
        </row>
        <row r="6057">
          <cell r="A6057" t="str">
            <v>16.026.002-0</v>
          </cell>
          <cell r="B6057" t="str">
            <v>IMPERMEABILIZACAO DE RESERVATORIO, SUJEITO A LENCOL FREATICO, USANDO CIM. CRISTALIZ. E LIQUIDO SELADOR MINERAL</v>
          </cell>
          <cell r="C6057" t="str">
            <v>M2</v>
          </cell>
          <cell r="D6057">
            <v>44.92</v>
          </cell>
        </row>
        <row r="6058">
          <cell r="A6058" t="str">
            <v>16.026.999-0</v>
          </cell>
          <cell r="B6058" t="str">
            <v>INDICE DA FAMILIA</v>
          </cell>
          <cell r="C6058">
            <v>0</v>
          </cell>
          <cell r="D6058">
            <v>1835</v>
          </cell>
        </row>
        <row r="6059">
          <cell r="A6059" t="str">
            <v>16.027.001-0</v>
          </cell>
          <cell r="B6059" t="str">
            <v>IMPERMEABILIZACAO DE RESERVATORIO, NAO SUJEITO A LENCOL FREATICO, USANDO IMPERMEABILIZANTE LIQUIDO DE PEGA NORMAL</v>
          </cell>
          <cell r="C6059" t="str">
            <v>M2</v>
          </cell>
          <cell r="D6059">
            <v>20.87</v>
          </cell>
        </row>
        <row r="6060">
          <cell r="A6060" t="str">
            <v>16.027.999-0</v>
          </cell>
          <cell r="B6060" t="str">
            <v>INDICE DA FAMILIA</v>
          </cell>
          <cell r="C6060">
            <v>0</v>
          </cell>
          <cell r="D6060">
            <v>2181</v>
          </cell>
        </row>
        <row r="6061">
          <cell r="A6061" t="str">
            <v>16.028.015-0</v>
          </cell>
          <cell r="B6061" t="str">
            <v>IMPERMEABILIZACAO DE RESERVATORIO ELEVADO, C/CIM. CRISTALIZ., EMULSAO ACRIL., IMPERMEABIL. TERMO-PLAST. E TELA</v>
          </cell>
          <cell r="C6061" t="str">
            <v>M2</v>
          </cell>
          <cell r="D6061">
            <v>43.53</v>
          </cell>
        </row>
        <row r="6062">
          <cell r="A6062" t="str">
            <v>16.028.020-0</v>
          </cell>
          <cell r="B6062" t="str">
            <v>IMPERMEABILIZACAO DE RESERVATORIO SUBTERRANEO, C/CIM. CRISTALIZ. E EMULSAO ADES. ACRIL.</v>
          </cell>
          <cell r="C6062" t="str">
            <v>M2</v>
          </cell>
          <cell r="D6062">
            <v>20.61</v>
          </cell>
        </row>
        <row r="6063">
          <cell r="A6063" t="str">
            <v>16.028.999-0</v>
          </cell>
          <cell r="B6063" t="str">
            <v>INDICE DA FAMILIA</v>
          </cell>
          <cell r="C6063">
            <v>0</v>
          </cell>
          <cell r="D6063">
            <v>1990</v>
          </cell>
        </row>
        <row r="6064">
          <cell r="A6064" t="str">
            <v>16.029.001-0</v>
          </cell>
          <cell r="B6064" t="str">
            <v>IMPERMEABILIZACAO DE RESERVATORIO DE AGUA POTAVEL, DE ATE 300 L, C/ELAST. DE POLIURETANO NA COR PRETA</v>
          </cell>
          <cell r="C6064" t="str">
            <v>M2</v>
          </cell>
          <cell r="D6064">
            <v>39.020000000000003</v>
          </cell>
        </row>
        <row r="6065">
          <cell r="A6065" t="str">
            <v>16.029.002-0</v>
          </cell>
          <cell r="B6065" t="str">
            <v>IMPERMEABILIZACAO DE RESERVATORIO DE AGUA POTAVEL, DE ATE 1000 L, C/ELAST. DE POLIURETANO NA COR PRETA</v>
          </cell>
          <cell r="C6065" t="str">
            <v>M2</v>
          </cell>
          <cell r="D6065">
            <v>46.07</v>
          </cell>
        </row>
        <row r="6066">
          <cell r="A6066" t="str">
            <v>16.029.003-0</v>
          </cell>
          <cell r="B6066" t="str">
            <v>IMPERMEABILIZACAO DE RESERVATORIO DE AGUA POTAVEL, ACIMA DE1000 L, C/ ELAST. DE POLIURETANO NA COR PRETA</v>
          </cell>
          <cell r="C6066" t="str">
            <v>M2</v>
          </cell>
          <cell r="D6066">
            <v>57.97</v>
          </cell>
        </row>
        <row r="6067">
          <cell r="A6067" t="str">
            <v>16.029.999-0</v>
          </cell>
          <cell r="B6067" t="str">
            <v>INDICE DA FAMILIA</v>
          </cell>
          <cell r="C6067">
            <v>0</v>
          </cell>
          <cell r="D6067">
            <v>2262</v>
          </cell>
        </row>
        <row r="6068">
          <cell r="A6068" t="str">
            <v>16.030.001-0</v>
          </cell>
          <cell r="B6068" t="str">
            <v>PINTURA ASFALTICA (HIDRO-ASFALTO), P/SUPERF. LISAS, DE PEQUENAS DIM., MARQUIZES, BANHEIROS, ETC</v>
          </cell>
          <cell r="C6068" t="str">
            <v>M2</v>
          </cell>
          <cell r="D6068">
            <v>7.11</v>
          </cell>
        </row>
        <row r="6069">
          <cell r="A6069" t="str">
            <v>16.030.002-0</v>
          </cell>
          <cell r="B6069" t="str">
            <v>IMPERMEABILIZACAO DE BANHEIRO OU MARQUIZE P/TRAFEGO LEVE, C/PROT. MEC., USANDO ELAST. DE POLIURETANO SOBRE PAPEL KRAFT</v>
          </cell>
          <cell r="C6069" t="str">
            <v>M2</v>
          </cell>
          <cell r="D6069">
            <v>46.12</v>
          </cell>
        </row>
        <row r="6070">
          <cell r="A6070" t="str">
            <v>16.030.999-0</v>
          </cell>
          <cell r="B6070" t="str">
            <v>INDICE DA FAMILIA</v>
          </cell>
          <cell r="C6070">
            <v>0</v>
          </cell>
          <cell r="D6070">
            <v>3134</v>
          </cell>
        </row>
        <row r="6071">
          <cell r="A6071" t="str">
            <v>16.031.025-0</v>
          </cell>
          <cell r="B6071" t="str">
            <v>IMPERMEABILIZACAO DE RUFOS OU VIGAS C/IMPERMEABILIZANTE ACRIL. BRANCO E TELA DE POLIESTER, SOBRE CIM.CRISTALIZ.C/EMULSAO</v>
          </cell>
          <cell r="C6071" t="str">
            <v>M2</v>
          </cell>
          <cell r="D6071">
            <v>44.11</v>
          </cell>
        </row>
        <row r="6072">
          <cell r="A6072" t="str">
            <v>16.031.999-0</v>
          </cell>
          <cell r="B6072" t="str">
            <v>INDICE DA FAMILIA</v>
          </cell>
          <cell r="C6072">
            <v>0</v>
          </cell>
          <cell r="D6072">
            <v>2069</v>
          </cell>
        </row>
        <row r="6073">
          <cell r="A6073" t="str">
            <v>16.032.001-0</v>
          </cell>
          <cell r="B6073" t="str">
            <v>IMPERMEABILIZACAO DE PISCINAS C/ELAST. DE POLIURETANO NA CORPRETA (1,5KG/M2)</v>
          </cell>
          <cell r="C6073" t="str">
            <v>M2</v>
          </cell>
          <cell r="D6073">
            <v>45.4</v>
          </cell>
        </row>
        <row r="6074">
          <cell r="A6074" t="str">
            <v>16.032.999-0</v>
          </cell>
          <cell r="B6074" t="str">
            <v>INDICE DA FAMILIA</v>
          </cell>
          <cell r="C6074">
            <v>0</v>
          </cell>
          <cell r="D6074">
            <v>2289</v>
          </cell>
        </row>
        <row r="6075">
          <cell r="A6075" t="str">
            <v>16.033.002-0</v>
          </cell>
          <cell r="B6075" t="str">
            <v>IMPERMEABILIZACAO DE TALUDES C/PINTURA ASF. (HIDRO-ASFALTO),CONSUMO DE 1,5KG/M2, EM SUPERF. ASPERA</v>
          </cell>
          <cell r="C6075" t="str">
            <v>M2</v>
          </cell>
          <cell r="D6075">
            <v>8.81</v>
          </cell>
        </row>
        <row r="6076">
          <cell r="A6076" t="str">
            <v>16.033.999-0</v>
          </cell>
          <cell r="B6076" t="str">
            <v>INDICE DA FAMILIA</v>
          </cell>
          <cell r="C6076">
            <v>0</v>
          </cell>
          <cell r="D6076">
            <v>3420</v>
          </cell>
        </row>
        <row r="6077">
          <cell r="A6077" t="str">
            <v>16.034.003-0</v>
          </cell>
          <cell r="B6077" t="str">
            <v>IMPERMEABILIZACAO DE PAREDES P/INJECAO DE LIQUIDO DE BASE MINERAL E REVESTIM. DE CIM. CRISTALIZ. C/EMULSAO ADESIVA</v>
          </cell>
          <cell r="C6077" t="str">
            <v>M2</v>
          </cell>
          <cell r="D6077">
            <v>76.53</v>
          </cell>
        </row>
        <row r="6078">
          <cell r="A6078" t="str">
            <v>16.034.999-0</v>
          </cell>
          <cell r="B6078" t="str">
            <v>INDICE DA FAMILIA</v>
          </cell>
          <cell r="C6078">
            <v>0</v>
          </cell>
          <cell r="D6078">
            <v>1814</v>
          </cell>
        </row>
        <row r="6079">
          <cell r="A6079" t="str">
            <v>16.035.002-0</v>
          </cell>
          <cell r="B6079" t="str">
            <v>IMPERMEABILIZACAO DE JUNTAS DE PECAS PRE-MOLD., C/IMPERMEABILIZANTE SEMI-FLEXIVEL BI-COMPONENTE E TELA DE POLIESTER</v>
          </cell>
          <cell r="C6079" t="str">
            <v>M2</v>
          </cell>
          <cell r="D6079">
            <v>20.55</v>
          </cell>
        </row>
        <row r="6080">
          <cell r="A6080" t="str">
            <v>16.035.999-0</v>
          </cell>
          <cell r="B6080" t="str">
            <v>INDICE DA FAMILIA</v>
          </cell>
          <cell r="C6080">
            <v>0</v>
          </cell>
          <cell r="D6080">
            <v>1713</v>
          </cell>
        </row>
        <row r="6081">
          <cell r="A6081" t="str">
            <v>17.012.010-0</v>
          </cell>
          <cell r="B6081" t="str">
            <v>CAIACAO INT. OU EXT. SOBRE SUPERF. LISA EM 2 DEMAOS C/ADOCAODE FIXADOR</v>
          </cell>
          <cell r="C6081" t="str">
            <v>M2</v>
          </cell>
          <cell r="D6081">
            <v>2.35</v>
          </cell>
        </row>
        <row r="6082">
          <cell r="A6082" t="str">
            <v>17.012.011-0</v>
          </cell>
          <cell r="B6082" t="str">
            <v>CAIACAO INT. OU EXT. SOBRE SUPERF. LISA EM 3 DEMAOS C/ADOCAODE FIXADOR</v>
          </cell>
          <cell r="C6082" t="str">
            <v>M2</v>
          </cell>
          <cell r="D6082">
            <v>3.12</v>
          </cell>
        </row>
        <row r="6083">
          <cell r="A6083" t="str">
            <v>17.012.012-0</v>
          </cell>
          <cell r="B6083" t="str">
            <v>CAIACAO INT. SOBRE SUPERF. LISA EM 2 DEMAOS C/ADOCAO DE FIXADOR E CORANTE</v>
          </cell>
          <cell r="C6083" t="str">
            <v>M2</v>
          </cell>
          <cell r="D6083">
            <v>2.75</v>
          </cell>
        </row>
        <row r="6084">
          <cell r="A6084" t="str">
            <v>17.012.013-0</v>
          </cell>
          <cell r="B6084" t="str">
            <v>CAIACAO INT. SOBRE SUPERF. LISA EM 3 DEMAOS C/ADOCAO DE FIXADOR E CORANTE</v>
          </cell>
          <cell r="C6084" t="str">
            <v>M2</v>
          </cell>
          <cell r="D6084">
            <v>3.52</v>
          </cell>
        </row>
        <row r="6085">
          <cell r="A6085" t="str">
            <v>17.012.015-0</v>
          </cell>
          <cell r="B6085" t="str">
            <v>CAIACAO INT. SOBRE SUPERF. LISA EM 3 DEMAOS C/ADOCAO DE FIXADOR E CORANTE</v>
          </cell>
          <cell r="C6085" t="str">
            <v>M2</v>
          </cell>
          <cell r="D6085">
            <v>3.58</v>
          </cell>
        </row>
        <row r="6086">
          <cell r="A6086" t="str">
            <v>17.012.030-0</v>
          </cell>
          <cell r="B6086" t="str">
            <v>PINTURA DE NATA DE CIM. SOBRE SUPERF. ASPERA, EM 3 DEMAOS</v>
          </cell>
          <cell r="C6086" t="str">
            <v>M2</v>
          </cell>
          <cell r="D6086">
            <v>1.19</v>
          </cell>
        </row>
        <row r="6087">
          <cell r="A6087" t="str">
            <v>17.012.040-0</v>
          </cell>
          <cell r="B6087" t="str">
            <v>PINTURA INT. OU EXT. C/TINTA IMPERMEAVEL EM CORES P/APLIC. SOBRE CONCR., TIJ., PEDRA OU ARG. DE SUPERF. POROSA, 2 DEMAOS</v>
          </cell>
          <cell r="C6087" t="str">
            <v>M2</v>
          </cell>
          <cell r="D6087">
            <v>5.65</v>
          </cell>
        </row>
        <row r="6088">
          <cell r="A6088" t="str">
            <v>17.012.999-0</v>
          </cell>
          <cell r="B6088" t="str">
            <v>INDICE 17.012PINTURAS MINERAIS S/PAREDES E TETOS.</v>
          </cell>
          <cell r="C6088">
            <v>0</v>
          </cell>
          <cell r="D6088">
            <v>2198</v>
          </cell>
        </row>
        <row r="6089">
          <cell r="A6089" t="str">
            <v>17.013.030-0</v>
          </cell>
          <cell r="B6089" t="str">
            <v>PINTURA INT. OU EXT. SOBRE CONCR. LISO OU REVESTIM. C/TINTAAQUOSA A BASE DE EPOXI INCOLOR OU EM CORES</v>
          </cell>
          <cell r="C6089" t="str">
            <v>M2</v>
          </cell>
          <cell r="D6089">
            <v>28.67</v>
          </cell>
        </row>
        <row r="6090">
          <cell r="A6090" t="str">
            <v>17.013.031-0</v>
          </cell>
          <cell r="B6090" t="str">
            <v>PINTURA INT. OU EXT. SOBRE CONCR. APICOADO C/TINTA AQUOSA ABASE DE EPOXI INCOLOR OU EM CORES</v>
          </cell>
          <cell r="C6090" t="str">
            <v>M2</v>
          </cell>
          <cell r="D6090">
            <v>55.28</v>
          </cell>
        </row>
        <row r="6091">
          <cell r="A6091" t="str">
            <v>17.013.070-0</v>
          </cell>
          <cell r="B6091" t="str">
            <v>PINTURA INT. OU EXT. SOBRE REVESTIM. ALISADO A COLHER OU CONCR. LISO, C/TINTA A BASE DE RESINA DE BORRACHA CLORADA</v>
          </cell>
          <cell r="C6091" t="str">
            <v>M2</v>
          </cell>
          <cell r="D6091">
            <v>13.55</v>
          </cell>
        </row>
        <row r="6092">
          <cell r="A6092" t="str">
            <v>17.013.095-0</v>
          </cell>
          <cell r="B6092" t="str">
            <v>PINTURA INT. OU EXT. SOBRE FERRO, C/TINTA A BASE DE RESINA DE BORRACHA CLORADA</v>
          </cell>
          <cell r="C6092" t="str">
            <v>M2</v>
          </cell>
          <cell r="D6092">
            <v>16.72</v>
          </cell>
        </row>
        <row r="6093">
          <cell r="A6093" t="str">
            <v>17.013.999-0</v>
          </cell>
          <cell r="B6093" t="str">
            <v>INDICE 17.013PINTURAS C/EPOXI</v>
          </cell>
          <cell r="C6093">
            <v>0</v>
          </cell>
          <cell r="D6093">
            <v>2920</v>
          </cell>
        </row>
        <row r="6094">
          <cell r="A6094" t="str">
            <v>17.017.010-0</v>
          </cell>
          <cell r="B6094" t="str">
            <v>PREPARO DE SUPERF. NOVA, C/REVESTIM. LISO</v>
          </cell>
          <cell r="C6094" t="str">
            <v>M2</v>
          </cell>
          <cell r="D6094">
            <v>8.69</v>
          </cell>
        </row>
        <row r="6095">
          <cell r="A6095" t="str">
            <v>17.017.020-0</v>
          </cell>
          <cell r="B6095" t="str">
            <v>PINTURA C/ESMALTE SINT. ALQUIDICO, P/INTERIOR, ACAB. PADRAOEM 2 DEMAOS SOBRE SUPERF. PREP. COMO EM 17.017.010</v>
          </cell>
          <cell r="C6095" t="str">
            <v>M2</v>
          </cell>
          <cell r="D6095">
            <v>2.69</v>
          </cell>
        </row>
        <row r="6096">
          <cell r="A6096" t="str">
            <v>17.017.030-0</v>
          </cell>
          <cell r="B6096" t="str">
            <v>PINTURA C/TINTA SINT. ALQUIDICA DE USO GERAL, P/INTERIOR, ACAB. DE ALTA CLASSE SOBRE SUPERF. PREP. COMO EM 17.017.010</v>
          </cell>
          <cell r="C6096" t="str">
            <v>M2</v>
          </cell>
          <cell r="D6096">
            <v>13.62</v>
          </cell>
        </row>
        <row r="6097">
          <cell r="A6097" t="str">
            <v>17.017.040-0</v>
          </cell>
          <cell r="B6097" t="str">
            <v>PINTURA INT. EM SUPERF. C/REVESTIM. LISO, A OLEO BRILHANTE</v>
          </cell>
          <cell r="C6097" t="str">
            <v>M2</v>
          </cell>
          <cell r="D6097">
            <v>8.1</v>
          </cell>
        </row>
        <row r="6098">
          <cell r="A6098" t="str">
            <v>17.017.041-0</v>
          </cell>
          <cell r="B6098" t="str">
            <v>REPINTURA INT. OU EXT. NA COR EXIST., SOBRE REVESTIM. LISO EM BOM ESTADO, C/TINTA A OLEO BRILHANTE</v>
          </cell>
          <cell r="C6098" t="str">
            <v>M2</v>
          </cell>
          <cell r="D6098">
            <v>3.46</v>
          </cell>
        </row>
        <row r="6099">
          <cell r="A6099" t="str">
            <v>17.017.042-0</v>
          </cell>
          <cell r="B6099" t="str">
            <v>PINTURA DE 1 DEMAO ADICIONAL NOS SERV. DOS ITENS 17.017.040E 17.017.041</v>
          </cell>
          <cell r="C6099" t="str">
            <v>M2</v>
          </cell>
          <cell r="D6099">
            <v>0.8</v>
          </cell>
        </row>
        <row r="6100">
          <cell r="A6100" t="str">
            <v>17.017.050-0</v>
          </cell>
          <cell r="B6100" t="str">
            <v>PINTURA INT. C/ESMALTE SINT., ACAB. DE ALTA CLASSE SOBRE SUPERF. PREP. COMO EM 17.017.010</v>
          </cell>
          <cell r="C6100" t="str">
            <v>M2</v>
          </cell>
          <cell r="D6100">
            <v>14.06</v>
          </cell>
        </row>
        <row r="6101">
          <cell r="A6101" t="str">
            <v>17.017.060-0</v>
          </cell>
          <cell r="B6101" t="str">
            <v>PINTURA SOBRE TELHAS CERAM. C/TINTA CERAM., INCL. LIMP. E 2DEMAOS DE ACAB.</v>
          </cell>
          <cell r="C6101" t="str">
            <v>M2</v>
          </cell>
          <cell r="D6101">
            <v>4.8099999999999996</v>
          </cell>
        </row>
        <row r="6102">
          <cell r="A6102" t="str">
            <v>17.017.061-0</v>
          </cell>
          <cell r="B6102" t="str">
            <v>PINTURA SOBRE TELHAS CERAM. C/TINTA CERAM., INCL. LIMP. E 3DEMAOS DE ACAB.</v>
          </cell>
          <cell r="C6102" t="str">
            <v>M2</v>
          </cell>
          <cell r="D6102">
            <v>6.21</v>
          </cell>
        </row>
        <row r="6103">
          <cell r="A6103" t="str">
            <v>17.017.062-0</v>
          </cell>
          <cell r="B6103" t="str">
            <v>PINTURA DE QUADRO ESCOLAR SOBRE REVESTIM. LISO C/ 2 DEMAOS DE ACAB. FOSCO SOBRE PAREDE PREP. COMO EM 17.017.010</v>
          </cell>
          <cell r="C6103" t="str">
            <v>M2</v>
          </cell>
          <cell r="D6103">
            <v>4.28</v>
          </cell>
        </row>
        <row r="6104">
          <cell r="A6104" t="str">
            <v>17.017.100-0</v>
          </cell>
          <cell r="B6104" t="str">
            <v>PREPARO DE MAD. NOVA</v>
          </cell>
          <cell r="C6104" t="str">
            <v>M2</v>
          </cell>
          <cell r="D6104">
            <v>14.1</v>
          </cell>
        </row>
        <row r="6105">
          <cell r="A6105" t="str">
            <v>17.017.110-0</v>
          </cell>
          <cell r="B6105" t="str">
            <v>PINTURA INT. OU EXT. SOBRE MAD., C/TINTA A OLEO BRILHANTE OUACETINADA</v>
          </cell>
          <cell r="C6105" t="str">
            <v>M2</v>
          </cell>
          <cell r="D6105">
            <v>8.77</v>
          </cell>
        </row>
        <row r="6106">
          <cell r="A6106" t="str">
            <v>17.017.120-1</v>
          </cell>
          <cell r="B6106" t="str">
            <v>PINTURA INT. OU EXT. SOBRE MAD. NOVA, C/TINTA A OLEO, C/ 2 DEMAOS DE ACAB. SOBRE SUPERF. JA PREP. COMO EM 17.017.100</v>
          </cell>
          <cell r="C6106" t="str">
            <v>M2</v>
          </cell>
          <cell r="D6106">
            <v>2.35</v>
          </cell>
        </row>
        <row r="6107">
          <cell r="A6107" t="str">
            <v>17.017.130-0</v>
          </cell>
          <cell r="B6107" t="str">
            <v>REPINTURA INT. OU EXT. SOBRE MAD. C/TINTA A OLEO, SOBRE FUNDO SINT. NIVELADOR</v>
          </cell>
          <cell r="C6107" t="str">
            <v>M2</v>
          </cell>
          <cell r="D6107">
            <v>4.8600000000000003</v>
          </cell>
        </row>
        <row r="6108">
          <cell r="A6108" t="str">
            <v>17.017.140-0</v>
          </cell>
          <cell r="B6108" t="str">
            <v>PINTURA INT. OU EXT. SOBRE MAD. NOVA C/TINTA DE BASE ALQUIDICA, EM 2 DEMAOS SOBRE SUPERF. PREP. C/MAT. DA MESMA LINHA</v>
          </cell>
          <cell r="C6108" t="str">
            <v>M2</v>
          </cell>
          <cell r="D6108">
            <v>2.69</v>
          </cell>
        </row>
        <row r="6109">
          <cell r="A6109" t="str">
            <v>17.017.150-0</v>
          </cell>
          <cell r="B6109" t="str">
            <v>REPINTURA INT. OU EXT. SOBRE MAD. EM BOM ESTADO C/TINTA DE BASE ALQUIDICA, NA COR E TIPO EXIST.</v>
          </cell>
          <cell r="C6109" t="str">
            <v>M2</v>
          </cell>
          <cell r="D6109">
            <v>4.21</v>
          </cell>
        </row>
        <row r="6110">
          <cell r="A6110" t="str">
            <v>17.017.155-0</v>
          </cell>
          <cell r="B6110" t="str">
            <v>PINTURA INT. OU EXT. DE ALTA CLASSE SOBRE MAD. NOVA, SOBRE SUPERF. PREP. COMO EM 17.017.100</v>
          </cell>
          <cell r="C6110" t="str">
            <v>M2</v>
          </cell>
          <cell r="D6110">
            <v>6.15</v>
          </cell>
        </row>
        <row r="6111">
          <cell r="A6111" t="str">
            <v>17.017.160-0</v>
          </cell>
          <cell r="B6111" t="str">
            <v>PINTURA INT. OU EXT. SOBRE MAD. NOVA C/TINTA SINTETICA ALQUIDICA DE USO GERAL, SOBRE SUPERF. PREP. COMO EM 17.017.100</v>
          </cell>
          <cell r="C6111" t="str">
            <v>M2</v>
          </cell>
          <cell r="D6111">
            <v>8.15</v>
          </cell>
        </row>
        <row r="6112">
          <cell r="A6112" t="str">
            <v>17.017.161-0</v>
          </cell>
          <cell r="B6112" t="str">
            <v>REPINTURA INT. OU EXT. SOBRE MAD. EM BOM ESTADO C/TINTA SINTETICA ALQUIDICA DE USO GERAL</v>
          </cell>
          <cell r="C6112" t="str">
            <v>M2</v>
          </cell>
          <cell r="D6112">
            <v>3.87</v>
          </cell>
        </row>
        <row r="6113">
          <cell r="A6113" t="str">
            <v>17.017.169-0</v>
          </cell>
          <cell r="B6113" t="str">
            <v>PINTURA INT. OU EXT. SOBRE MAD. NOVA C/ESMALTE SINT. DE ALTOBRILHO OU ACETINADO</v>
          </cell>
          <cell r="C6113" t="str">
            <v>M2</v>
          </cell>
          <cell r="D6113">
            <v>13.95</v>
          </cell>
        </row>
        <row r="6114">
          <cell r="A6114" t="str">
            <v>17.017.175-0</v>
          </cell>
          <cell r="B6114" t="str">
            <v>PINTURA INT. SOBRE MAD. NOVA C/ESMALTE SINT., SOBRE SUPERF.PREP. C/MAT. DA MESMA LINHA COMO EM 17.017.100</v>
          </cell>
          <cell r="C6114" t="str">
            <v>M2</v>
          </cell>
          <cell r="D6114">
            <v>5.1100000000000003</v>
          </cell>
        </row>
        <row r="6115">
          <cell r="A6115" t="str">
            <v>17.017.176-0</v>
          </cell>
          <cell r="B6115" t="str">
            <v>REPINTURA INT. SOBRE MAD. C/ESMALTE SINT., SOBRE SUPERF. JAPINTADA, EM BOM ESTADO, C/MAT. DA MESMA LINHA</v>
          </cell>
          <cell r="C6115" t="str">
            <v>M2</v>
          </cell>
          <cell r="D6115">
            <v>5.63</v>
          </cell>
        </row>
        <row r="6116">
          <cell r="A6116" t="str">
            <v>17.017.225-0</v>
          </cell>
          <cell r="B6116" t="str">
            <v>PINTURA DE RODAPE C/TINTA A OLEO BRILHANTE OU ACETINADO</v>
          </cell>
          <cell r="C6116" t="str">
            <v>M</v>
          </cell>
          <cell r="D6116">
            <v>4.75</v>
          </cell>
        </row>
        <row r="6117">
          <cell r="A6117" t="str">
            <v>17.017.227-0</v>
          </cell>
          <cell r="B6117" t="str">
            <v>REPINTURA DE RODAPE EM BOM ESTADO C/ESMALTE SINT. ALTO BRILHO OU ACETINADO</v>
          </cell>
          <cell r="C6117" t="str">
            <v>M</v>
          </cell>
          <cell r="D6117">
            <v>1.42</v>
          </cell>
        </row>
        <row r="6118">
          <cell r="A6118" t="str">
            <v>17.017.228-0</v>
          </cell>
          <cell r="B6118" t="str">
            <v>PINTURA DE RODAPE C/ESMALTE SINT. ALQUIDICO SOBRE MAD. NOVAAPOS LIXAM.</v>
          </cell>
          <cell r="C6118" t="str">
            <v>M</v>
          </cell>
          <cell r="D6118">
            <v>3.22</v>
          </cell>
        </row>
        <row r="6119">
          <cell r="A6119" t="str">
            <v>17.017.230-0</v>
          </cell>
          <cell r="B6119" t="str">
            <v>PINTURA DE RODAPE C/TINTA SINT. ALQUIDICA DE USO GERAL SOBREMAD. NOVA, APOS LIXAM.</v>
          </cell>
          <cell r="C6119" t="str">
            <v>M</v>
          </cell>
          <cell r="D6119">
            <v>3.19</v>
          </cell>
        </row>
        <row r="6120">
          <cell r="A6120" t="str">
            <v>17.017.240-0</v>
          </cell>
          <cell r="B6120" t="str">
            <v>PINTURA DE RODAPE C/ESMALTE SINT. SOBRE MAD. NOVA, APOS LIXAM.</v>
          </cell>
          <cell r="C6120" t="str">
            <v>M</v>
          </cell>
          <cell r="D6120">
            <v>3.26</v>
          </cell>
        </row>
        <row r="6121">
          <cell r="A6121" t="str">
            <v>17.017.300-1</v>
          </cell>
          <cell r="B6121" t="str">
            <v>PINTURA INT. OU EXT. SOBRE FERRO C/TINTA A OLEO BRILHANTE</v>
          </cell>
          <cell r="C6121" t="str">
            <v>M2</v>
          </cell>
          <cell r="D6121">
            <v>6</v>
          </cell>
        </row>
        <row r="6122">
          <cell r="A6122" t="str">
            <v>17.017.301-0</v>
          </cell>
          <cell r="B6122" t="str">
            <v>REPINTURA INT. OU EXT. SOBRE FERRO C/TINTA A OLEO BRILHANTE</v>
          </cell>
          <cell r="C6122" t="str">
            <v>M2</v>
          </cell>
          <cell r="D6122">
            <v>5.05</v>
          </cell>
        </row>
        <row r="6123">
          <cell r="A6123" t="str">
            <v>17.017.302-0</v>
          </cell>
          <cell r="B6123" t="str">
            <v>PINTURA INT. OU EXT. SOBRE FERRO C/TINTA ALQUIDICA C/ 40% DESOLIDOS P/VOLUME, APLIC. SOBRE ZARCAO DE SECAGEM RAPIDA</v>
          </cell>
          <cell r="C6123" t="str">
            <v>M2</v>
          </cell>
          <cell r="D6123">
            <v>6.7</v>
          </cell>
        </row>
        <row r="6124">
          <cell r="A6124" t="str">
            <v>17.017.320-0</v>
          </cell>
          <cell r="B6124" t="str">
            <v>PINTURA INT. OU EXT. SOBRE FERRO C/ESMALTE SINT., APOS LIXAM.</v>
          </cell>
          <cell r="C6124" t="str">
            <v>M2</v>
          </cell>
          <cell r="D6124">
            <v>6.18</v>
          </cell>
        </row>
        <row r="6125">
          <cell r="A6125" t="str">
            <v>17.017.321-0</v>
          </cell>
          <cell r="B6125" t="str">
            <v>REPINTURA INT. OU EXT. SOBRE FERRO EM BOM ESTADO, NAS CONDICOES DO ITEM 17.017.320 E NA COR EXIST.</v>
          </cell>
          <cell r="C6125" t="str">
            <v>M2</v>
          </cell>
          <cell r="D6125">
            <v>5.09</v>
          </cell>
        </row>
        <row r="6126">
          <cell r="A6126" t="str">
            <v>17.017.330-0</v>
          </cell>
          <cell r="B6126" t="str">
            <v>REPINTURA INT. OU EXT. SOBRE FERRO EM BOM ESTADO, NAS CONDICOES DO ITEM 17.017.302 E NA COR EXIST.</v>
          </cell>
          <cell r="C6126" t="str">
            <v>M2</v>
          </cell>
          <cell r="D6126">
            <v>5.56</v>
          </cell>
        </row>
        <row r="6127">
          <cell r="A6127" t="str">
            <v>17.017.350-0</v>
          </cell>
          <cell r="B6127" t="str">
            <v>PINTURA INT. OU EXT. SOBRE FºGALV. OU ALUMINIO, USANDO ZARCAO P/GALV. DO TIPO PRIMER EPOXI ISOCIANATO</v>
          </cell>
          <cell r="C6127" t="str">
            <v>M2</v>
          </cell>
          <cell r="D6127">
            <v>7.02</v>
          </cell>
        </row>
        <row r="6128">
          <cell r="A6128" t="str">
            <v>17.017.360-0</v>
          </cell>
          <cell r="B6128" t="str">
            <v>PINTURA INT. OU EXT. SOBRE FERRO C/TINTA TIPO GRAFITE, EM 2DEMAOS, APOS LIXAM.</v>
          </cell>
          <cell r="C6128" t="str">
            <v>M2</v>
          </cell>
          <cell r="D6128">
            <v>6.01</v>
          </cell>
        </row>
        <row r="6129">
          <cell r="A6129" t="str">
            <v>17.017.361-0</v>
          </cell>
          <cell r="B6129" t="str">
            <v>REPINTURA INT. OU EXT. SOBRE FERRO EM BOM ESTADO C/TINTA GRAFITE, EM 2 DEMAOS, APOS LIXAM.</v>
          </cell>
          <cell r="C6129" t="str">
            <v>M2</v>
          </cell>
          <cell r="D6129">
            <v>5.05</v>
          </cell>
        </row>
        <row r="6130">
          <cell r="A6130" t="str">
            <v>17.017.362-0</v>
          </cell>
          <cell r="B6130" t="str">
            <v>UMA DEMAO ADICIONAL DE PINT. NOS SERV. DOS ITENS 17.017.3600U 17.017.361</v>
          </cell>
          <cell r="C6130" t="str">
            <v>M2</v>
          </cell>
          <cell r="D6130">
            <v>1.3</v>
          </cell>
        </row>
        <row r="6131">
          <cell r="A6131" t="str">
            <v>17.017.999-0</v>
          </cell>
          <cell r="B6131" t="str">
            <v>INDICE 17.017PINTURAS A OLEO</v>
          </cell>
          <cell r="C6131">
            <v>0</v>
          </cell>
          <cell r="D6131">
            <v>2032</v>
          </cell>
        </row>
        <row r="6132">
          <cell r="A6132" t="str">
            <v>17.018.010-0</v>
          </cell>
          <cell r="B6132" t="str">
            <v>PREPARO DE SUPERF. NOVA C/REVESTIM. LISO, INTERIOR</v>
          </cell>
          <cell r="C6132" t="str">
            <v>M2</v>
          </cell>
          <cell r="D6132">
            <v>7.4</v>
          </cell>
        </row>
        <row r="6133">
          <cell r="A6133" t="str">
            <v>17.018.020-0</v>
          </cell>
          <cell r="B6133" t="str">
            <v>PINTURA C/TINTA LATEX PVA FOSCO AVELUDADA, INTERIOR, ACAB. PADRAO, EM 2 DEMAOS SOBRE SUPERF. PREP. COMO EM 17.018.010</v>
          </cell>
          <cell r="C6133" t="str">
            <v>M2</v>
          </cell>
          <cell r="D6133">
            <v>3.27</v>
          </cell>
        </row>
        <row r="6134">
          <cell r="A6134" t="str">
            <v>17.018.031-0</v>
          </cell>
          <cell r="B6134" t="str">
            <v>PINTURA C/TINTA LATEX PVA FOSCO AVELUDADA, INTERIOR, ACAB. DE ALTA CLASSE, EM 3 DEMAOS,EM SUPERF.PREP.COMO EM 17.018.010</v>
          </cell>
          <cell r="C6134" t="str">
            <v>M2</v>
          </cell>
          <cell r="D6134">
            <v>7.94</v>
          </cell>
        </row>
        <row r="6135">
          <cell r="A6135" t="str">
            <v>17.018.040-0</v>
          </cell>
          <cell r="B6135" t="str">
            <v>PINTURA C/TINTA LATEX PVA FOSCO AVELUDADA EM REVESTIM. LISO,INTERIOR</v>
          </cell>
          <cell r="C6135" t="str">
            <v>M2</v>
          </cell>
          <cell r="D6135">
            <v>7.88</v>
          </cell>
        </row>
        <row r="6136">
          <cell r="A6136" t="str">
            <v>17.018.041-0</v>
          </cell>
          <cell r="B6136" t="str">
            <v>UMA DEMAO ADICIONAL DE PINT. DE ACAB. NOS SERV. DOS ITENS 17.018.020, 17.018.030 E 17.018.040</v>
          </cell>
          <cell r="C6136" t="str">
            <v>M2</v>
          </cell>
          <cell r="D6136">
            <v>1.56</v>
          </cell>
        </row>
        <row r="6137">
          <cell r="A6137" t="str">
            <v>17.018.042-0</v>
          </cell>
          <cell r="B6137" t="str">
            <v>PINTURA C/TINTA LATEX PVA FOSCO AVELUDADA EM REVESTIM. LISO,INTERIOR, C/UMA DEMAO DE MEIA MASSA</v>
          </cell>
          <cell r="C6137" t="str">
            <v>M2</v>
          </cell>
          <cell r="D6137">
            <v>6.31</v>
          </cell>
        </row>
        <row r="6138">
          <cell r="A6138" t="str">
            <v>17.018.044-0</v>
          </cell>
          <cell r="B6138" t="str">
            <v>REPINTURA C/TINTA PVA, P/INTERIOR, SOBRE SUPERF. EM BOM ESTADO E NA COR EXIST.</v>
          </cell>
          <cell r="C6138" t="str">
            <v>M2</v>
          </cell>
          <cell r="D6138">
            <v>2.73</v>
          </cell>
        </row>
        <row r="6139">
          <cell r="A6139" t="str">
            <v>17.018.050-0</v>
          </cell>
          <cell r="B6139" t="str">
            <v>PINTURA C/TINTA LATEX PVA SOBRE CHAPISCO</v>
          </cell>
          <cell r="C6139" t="str">
            <v>M2</v>
          </cell>
          <cell r="D6139">
            <v>5.24</v>
          </cell>
        </row>
        <row r="6140">
          <cell r="A6140" t="str">
            <v>17.018.060-0</v>
          </cell>
          <cell r="B6140" t="str">
            <v>PREPARO DE SUPERF. NOVA, C/REVESTIM. LISO INT. OU EXT.</v>
          </cell>
          <cell r="C6140" t="str">
            <v>M2</v>
          </cell>
          <cell r="D6140">
            <v>10.64</v>
          </cell>
        </row>
        <row r="6141">
          <cell r="A6141" t="str">
            <v>17.018.080-0</v>
          </cell>
          <cell r="B6141" t="str">
            <v>PINTURA C/TINTA LATEX PVA MODIF. C/RESINA ACRILICA, P/EXTERIOR</v>
          </cell>
          <cell r="C6141" t="str">
            <v>M2</v>
          </cell>
          <cell r="D6141">
            <v>4.8</v>
          </cell>
        </row>
        <row r="6142">
          <cell r="A6142" t="str">
            <v>17.018.081-0</v>
          </cell>
          <cell r="B6142" t="str">
            <v>UMA DEMAO ADICIONAL DE PINT. DE ACAB. NO SERV. DO ITEM 17.018.080</v>
          </cell>
          <cell r="C6142" t="str">
            <v>M2</v>
          </cell>
          <cell r="D6142">
            <v>1.56</v>
          </cell>
        </row>
        <row r="6143">
          <cell r="A6143" t="str">
            <v>17.018.082-0</v>
          </cell>
          <cell r="B6143" t="str">
            <v>REPINTURA C/TINTA PLAST. A BASE DE PVA MODIF. C/RESINA ACRILICA, P/EXTERIOR, SOBRE SUPERF. EM BOM ESTADO E NA COR EXIST.</v>
          </cell>
          <cell r="C6143" t="str">
            <v>M2</v>
          </cell>
          <cell r="D6143">
            <v>3.95</v>
          </cell>
        </row>
        <row r="6144">
          <cell r="A6144" t="str">
            <v>17.018.110-0</v>
          </cell>
          <cell r="B6144" t="str">
            <v>PINTURA C/TINTA ACRILICA INT. OU EXT., EM TIJ., CONCR. LISO,CIM.-AMIANTO, REVESTIM., MAD. E FERRO</v>
          </cell>
          <cell r="C6144" t="str">
            <v>M2</v>
          </cell>
          <cell r="D6144">
            <v>6.18</v>
          </cell>
        </row>
        <row r="6145">
          <cell r="A6145" t="str">
            <v>17.018.111-0</v>
          </cell>
          <cell r="B6145" t="str">
            <v>PINTURA C/TINTA ACRILICA INT. OU EXT., SOBRE CONCR. APICOADO</v>
          </cell>
          <cell r="C6145" t="str">
            <v>M2</v>
          </cell>
          <cell r="D6145">
            <v>12.36</v>
          </cell>
        </row>
        <row r="6146">
          <cell r="A6146" t="str">
            <v>17.018.112-0</v>
          </cell>
          <cell r="B6146" t="str">
            <v>PINTURA C/TINTA ACRILICA INT. OU EXT., EM TIJ., CONCR. LISO,CIM.-AMIANTO,REVESTIM.,MAD.E FERRO,INCL.DEMAO DE MEIA MASSA</v>
          </cell>
          <cell r="C6146" t="str">
            <v>M2</v>
          </cell>
          <cell r="D6146">
            <v>9.36</v>
          </cell>
        </row>
        <row r="6147">
          <cell r="A6147" t="str">
            <v>17.018.113-0</v>
          </cell>
          <cell r="B6147" t="str">
            <v>PINTURA C/TINTA ACRILICA INT.OU EXT.,EM TIJ.,CONCR.LISO,CIM.-AMIANTO,REVESTIM.,MAD.E FERRO, INCL. 1 DEMAO DE MASSA CORR.</v>
          </cell>
          <cell r="C6147" t="str">
            <v>M2</v>
          </cell>
          <cell r="D6147">
            <v>11.15</v>
          </cell>
        </row>
        <row r="6148">
          <cell r="A6148" t="str">
            <v>17.018.115-0</v>
          </cell>
          <cell r="B6148" t="str">
            <v>PINTURA C/TINTA ACRILICA INT.OU EXT.,EM TIJ.,CONCR.LISO,CIM.-AMIANTO,REVESTIM.,MAD.E FERRO,INCL. 2 DEMAOS DE MASSA CORR.</v>
          </cell>
          <cell r="C6148" t="str">
            <v>M2</v>
          </cell>
          <cell r="D6148">
            <v>14.57</v>
          </cell>
        </row>
        <row r="6149">
          <cell r="A6149" t="str">
            <v>17.018.116-0</v>
          </cell>
          <cell r="B6149" t="str">
            <v>UMA DEMAO ADICIONAL DE PINT. DE ACAB. NOS SERV. DOS ITENS 17.018.110 E 17.018.115</v>
          </cell>
          <cell r="C6149" t="str">
            <v>M2</v>
          </cell>
          <cell r="D6149">
            <v>1.92</v>
          </cell>
        </row>
        <row r="6150">
          <cell r="A6150" t="str">
            <v>17.018.117-0</v>
          </cell>
          <cell r="B6150" t="str">
            <v>REPINTURA C/TINTA ACRILICA P/INTERIOR OU EXTERIOR, SOBRE SUPERF. EM BOM ESTADO E NA COR EXIST.</v>
          </cell>
          <cell r="C6150" t="str">
            <v>M2</v>
          </cell>
          <cell r="D6150">
            <v>4.22</v>
          </cell>
        </row>
        <row r="6151">
          <cell r="A6151" t="str">
            <v>17.018.161-0</v>
          </cell>
          <cell r="B6151" t="str">
            <v>PINTURA C/REGULADOR DE BRILHO EM 1 DEMAO ADICIONADO AO PVA</v>
          </cell>
          <cell r="C6151" t="str">
            <v>M2</v>
          </cell>
          <cell r="D6151">
            <v>1.7</v>
          </cell>
        </row>
        <row r="6152">
          <cell r="A6152" t="str">
            <v>17.018.180-0</v>
          </cell>
          <cell r="B6152" t="str">
            <v>PINTURA TIPO REVESTIM. A BASE DE RESINA SINT., CIM. BRANCO EADITIVOS QUIMICOS, APLIC. SOBRE REVESTIM. LISO, INTERIOR</v>
          </cell>
          <cell r="C6152" t="str">
            <v>M2</v>
          </cell>
          <cell r="D6152">
            <v>14.95</v>
          </cell>
        </row>
        <row r="6153">
          <cell r="A6153" t="str">
            <v>17.018.185-0</v>
          </cell>
          <cell r="B6153" t="str">
            <v>PINTURA C/TINTA ACRILICA TEXTURA, ACAB.FOSCO, P/EXTERIOR/INTERIOR, EM 2 DEMAOS APLIC.EM CONCR., ALVEN., CIM.-AMIANTO,ETC</v>
          </cell>
          <cell r="C6153" t="str">
            <v>M2</v>
          </cell>
          <cell r="D6153">
            <v>11.71</v>
          </cell>
        </row>
        <row r="6154">
          <cell r="A6154" t="str">
            <v>17.018.999-0</v>
          </cell>
          <cell r="B6154" t="str">
            <v>INDICE 17.018PINTURAS A BASE DE PVA E ACRILICO</v>
          </cell>
          <cell r="C6154">
            <v>0</v>
          </cell>
          <cell r="D6154">
            <v>1974</v>
          </cell>
        </row>
        <row r="6155">
          <cell r="A6155" t="str">
            <v>17.020.010-0</v>
          </cell>
          <cell r="B6155" t="str">
            <v>ENVERNIZAMENTO DE MAD. C/VERNIZ SINT. P/INTERIOR</v>
          </cell>
          <cell r="C6155" t="str">
            <v>M2</v>
          </cell>
          <cell r="D6155">
            <v>4.1900000000000004</v>
          </cell>
        </row>
        <row r="6156">
          <cell r="A6156" t="str">
            <v>17.020.021-0</v>
          </cell>
          <cell r="B6156" t="str">
            <v>UMA DEMAO ADICIONAL DE VERNIZ DE ACAB. NO SERV. DO ITEM 17.020.010</v>
          </cell>
          <cell r="C6156" t="str">
            <v>M2</v>
          </cell>
          <cell r="D6156">
            <v>1.61</v>
          </cell>
        </row>
        <row r="6157">
          <cell r="A6157" t="str">
            <v>17.020.030-1</v>
          </cell>
          <cell r="B6157" t="str">
            <v>ENVERNIZAMENTO DE MAD. C/VERNIZ A BONECA USANDO GOMA LACA NACIONAL DISSOLVIDA EM ALCOOL</v>
          </cell>
          <cell r="C6157" t="str">
            <v>M2</v>
          </cell>
          <cell r="D6157">
            <v>19.87</v>
          </cell>
        </row>
        <row r="6158">
          <cell r="A6158" t="str">
            <v>17.020.040-0</v>
          </cell>
          <cell r="B6158" t="str">
            <v>ENCERAMENTO DE MAD.</v>
          </cell>
          <cell r="C6158" t="str">
            <v>M2</v>
          </cell>
          <cell r="D6158">
            <v>18.97</v>
          </cell>
        </row>
        <row r="6159">
          <cell r="A6159" t="str">
            <v>17.020.050-0</v>
          </cell>
          <cell r="B6159" t="str">
            <v>ENVERNIZAMENTO DE TIJ. E CONCR., P/INTERIOR, C/VERNIZ ACRIL.INCOLOR</v>
          </cell>
          <cell r="C6159" t="str">
            <v>M2</v>
          </cell>
          <cell r="D6159">
            <v>3.02</v>
          </cell>
        </row>
        <row r="6160">
          <cell r="A6160" t="str">
            <v>17.020.060-0</v>
          </cell>
          <cell r="B6160" t="str">
            <v>ENVERNIZAMENTO DE RODAPE DE MAD. C/VERNIZ SINT. BRILHANTE</v>
          </cell>
          <cell r="C6160" t="str">
            <v>M</v>
          </cell>
          <cell r="D6160">
            <v>2.94</v>
          </cell>
        </row>
        <row r="6161">
          <cell r="A6161" t="str">
            <v>17.020.061-0</v>
          </cell>
          <cell r="B6161" t="str">
            <v>UMA DEMAO ADICIONAL DE VERNIZ DE ACAB. NO SERV. DO ITEM 17.020.060</v>
          </cell>
          <cell r="C6161" t="str">
            <v>M</v>
          </cell>
          <cell r="D6161">
            <v>0.77</v>
          </cell>
        </row>
        <row r="6162">
          <cell r="A6162" t="str">
            <v>17.020.070-0</v>
          </cell>
          <cell r="B6162" t="str">
            <v>ENVERNIZAMENTO DE MAD. EM SUPERF. INTERIOR, C/VERNIZ POLIUR.BRILHANTE E TRANSPARENTE</v>
          </cell>
          <cell r="C6162" t="str">
            <v>M2</v>
          </cell>
          <cell r="D6162">
            <v>4.51</v>
          </cell>
        </row>
        <row r="6163">
          <cell r="A6163" t="str">
            <v>17.020.071-0</v>
          </cell>
          <cell r="B6163" t="str">
            <v>ENVERNIZAMENTO DE SUPERF. DE CONCR. OU TIJ. APARENTE, EXTERIOR OU INTERIOR, C/ VERNIZ ACRILICO INCOLOR, EM 3 DEMAOS</v>
          </cell>
          <cell r="C6163" t="str">
            <v>M2</v>
          </cell>
          <cell r="D6163">
            <v>5.41</v>
          </cell>
        </row>
        <row r="6164">
          <cell r="A6164" t="str">
            <v>17.020.075-0</v>
          </cell>
          <cell r="B6164" t="str">
            <v>ENVERNIZAMENTO DE CONCR. APICOADO, EXTERIOR OU INTERIOR, C/VERNIZ ACRILICO INCOLOR, EM 3 DEMAOS</v>
          </cell>
          <cell r="C6164" t="str">
            <v>M2</v>
          </cell>
          <cell r="D6164">
            <v>10.83</v>
          </cell>
        </row>
        <row r="6165">
          <cell r="A6165" t="str">
            <v>17.020.999-0</v>
          </cell>
          <cell r="B6165" t="str">
            <v>INDICE 17.020ENVERNIZAMENTO ENCERRAMENTO.</v>
          </cell>
          <cell r="C6165">
            <v>0</v>
          </cell>
          <cell r="D6165">
            <v>2058</v>
          </cell>
        </row>
        <row r="6166">
          <cell r="A6166" t="str">
            <v>17.025.010-0</v>
          </cell>
          <cell r="B6166" t="str">
            <v>PINTURA IMUNIZ. FUNGICIDA A BASE DE OLEO DE CREOSOTO P/APLIC. EM MAD. BRUTA OU APARELHADA, EM 2 DEMAOS</v>
          </cell>
          <cell r="C6166" t="str">
            <v>M2</v>
          </cell>
          <cell r="D6166">
            <v>5.36</v>
          </cell>
        </row>
        <row r="6167">
          <cell r="A6167" t="str">
            <v>17.025.040-1</v>
          </cell>
          <cell r="B6167" t="str">
            <v>PINTURA C/EMULSAO OLEOSA P/DESMOLDAGEM DE FORMA DE MAD., EM2 DEMAOS</v>
          </cell>
          <cell r="C6167" t="str">
            <v>M2</v>
          </cell>
          <cell r="D6167">
            <v>0.67</v>
          </cell>
        </row>
        <row r="6168">
          <cell r="A6168" t="str">
            <v>17.025.041-0</v>
          </cell>
          <cell r="B6168" t="str">
            <v>PINTURA C/EMULSAO OLEOSA P/DESMOLDAGEM DE FORMA MET., EM 1 DEMAO</v>
          </cell>
          <cell r="C6168" t="str">
            <v>M2</v>
          </cell>
          <cell r="D6168">
            <v>0.66</v>
          </cell>
        </row>
        <row r="6169">
          <cell r="A6169" t="str">
            <v>17.025.999-0</v>
          </cell>
          <cell r="B6169" t="str">
            <v>INDICE 17.025PINTURA C/IMPERMEABILIZANTES.</v>
          </cell>
          <cell r="C6169">
            <v>0</v>
          </cell>
          <cell r="D6169">
            <v>2515</v>
          </cell>
        </row>
        <row r="6170">
          <cell r="A6170" t="str">
            <v>17.035.010-0</v>
          </cell>
          <cell r="B6170" t="str">
            <v>REMOCAO DE CAIACAO EXIST. OU PINT. A GESSO E COLA</v>
          </cell>
          <cell r="C6170" t="str">
            <v>M2</v>
          </cell>
          <cell r="D6170">
            <v>1.49</v>
          </cell>
        </row>
        <row r="6171">
          <cell r="A6171" t="str">
            <v>17.035.020-0</v>
          </cell>
          <cell r="B6171" t="str">
            <v>REMOCAO DE PINT. PLAST. E SEMELHANTES</v>
          </cell>
          <cell r="C6171" t="str">
            <v>M2</v>
          </cell>
          <cell r="D6171">
            <v>1.93</v>
          </cell>
        </row>
        <row r="6172">
          <cell r="A6172" t="str">
            <v>17.035.030-0</v>
          </cell>
          <cell r="B6172" t="str">
            <v>REMOCAO DE PINT. A OLEO, ALQUIDICA, ESMALTE E VERNIZES</v>
          </cell>
          <cell r="C6172" t="str">
            <v>M2</v>
          </cell>
          <cell r="D6172">
            <v>10.33</v>
          </cell>
        </row>
        <row r="6173">
          <cell r="A6173" t="str">
            <v>17.035.040-0</v>
          </cell>
          <cell r="B6173" t="str">
            <v>REMOCAO DE PINT. ACRILICA, EPOXI, BORRACHA CLORADA E SEMELHANTES</v>
          </cell>
          <cell r="C6173" t="str">
            <v>M2</v>
          </cell>
          <cell r="D6173">
            <v>16.36</v>
          </cell>
        </row>
        <row r="6174">
          <cell r="A6174" t="str">
            <v>17.035.045-0</v>
          </cell>
          <cell r="B6174" t="str">
            <v>REMOCAO DE QUALQUER TIPO DE PINT. EM RODAPES</v>
          </cell>
          <cell r="C6174" t="str">
            <v>M</v>
          </cell>
          <cell r="D6174">
            <v>2.29</v>
          </cell>
        </row>
        <row r="6175">
          <cell r="A6175" t="str">
            <v>17.035.999-0</v>
          </cell>
          <cell r="B6175" t="str">
            <v>INDICE 17.035REMOCAO DE PINTURAS</v>
          </cell>
          <cell r="C6175">
            <v>0</v>
          </cell>
          <cell r="D6175">
            <v>2760</v>
          </cell>
        </row>
        <row r="6176">
          <cell r="A6176" t="str">
            <v>17.040.020-0</v>
          </cell>
          <cell r="B6176" t="str">
            <v>MARCACAO DE QUADRA DE ESPORTE C/TINTA A BASE DE BORRACHA CLORADA,C/UTILIZACAO DE SELADOR E SOLVENTE PROPRIO E FITA CREPE</v>
          </cell>
          <cell r="C6176" t="str">
            <v>M2</v>
          </cell>
          <cell r="D6176">
            <v>25.33</v>
          </cell>
        </row>
        <row r="6177">
          <cell r="A6177" t="str">
            <v>17.040.021-0</v>
          </cell>
          <cell r="B6177" t="str">
            <v>MARCACAO DE QUADRA DE ESPORTE C/TINTA ACRILICA, C/UTILIZACAODE SELADOR E SOLVENTE PROPRIO E FITA CREPE</v>
          </cell>
          <cell r="C6177" t="str">
            <v>M2</v>
          </cell>
          <cell r="D6177">
            <v>17.3</v>
          </cell>
        </row>
        <row r="6178">
          <cell r="A6178" t="str">
            <v>17.040.022-0</v>
          </cell>
          <cell r="B6178" t="str">
            <v>REPINTURA DE QUADRA DE ESPORTE SOBRE DEMARCACAO EXIST. COMOEM 17.040.021</v>
          </cell>
          <cell r="C6178" t="str">
            <v>M2</v>
          </cell>
          <cell r="D6178">
            <v>9.3800000000000008</v>
          </cell>
        </row>
        <row r="6179">
          <cell r="A6179" t="str">
            <v>17.040.024-0</v>
          </cell>
          <cell r="B6179" t="str">
            <v>PINTURA DE PISO CIMENTADO LISO C/TINTA 100% ACRILICA</v>
          </cell>
          <cell r="C6179" t="str">
            <v>M2</v>
          </cell>
          <cell r="D6179">
            <v>4.3600000000000003</v>
          </cell>
        </row>
        <row r="6180">
          <cell r="A6180" t="str">
            <v>17.040.999-0</v>
          </cell>
          <cell r="B6180" t="str">
            <v>INDICE DA FAMILIA</v>
          </cell>
          <cell r="C6180">
            <v>0</v>
          </cell>
          <cell r="D6180">
            <v>1806</v>
          </cell>
        </row>
        <row r="6181">
          <cell r="A6181" t="str">
            <v>17.041.999-0</v>
          </cell>
          <cell r="B6181" t="str">
            <v>INDICE DA FAMILIA</v>
          </cell>
          <cell r="C6181" t="str">
            <v>0</v>
          </cell>
          <cell r="D6181">
            <v>1966</v>
          </cell>
        </row>
        <row r="6182">
          <cell r="A6182" t="str">
            <v>18.002.010-0</v>
          </cell>
          <cell r="B6182" t="str">
            <v>LAVATORIO DE LOUCA BRANCA, POPULAR, S/LADRAO, MED. EM TORNODE 47 X 35CM</v>
          </cell>
          <cell r="C6182" t="str">
            <v>UN</v>
          </cell>
          <cell r="D6182">
            <v>111.92</v>
          </cell>
        </row>
        <row r="6183">
          <cell r="A6183" t="str">
            <v>18.002.012-0</v>
          </cell>
          <cell r="B6183" t="str">
            <v>LAVATORIO DE LOUCA BRANCA, MEDIO LUXO, C/LADRAO, MED. EM TORNO DE 47 X 35CM</v>
          </cell>
          <cell r="C6183" t="str">
            <v>UN</v>
          </cell>
          <cell r="D6183">
            <v>103.71</v>
          </cell>
        </row>
        <row r="6184">
          <cell r="A6184" t="str">
            <v>18.002.015-0</v>
          </cell>
          <cell r="B6184" t="str">
            <v>LAVATORIO DE LOUCA BRANCA, MEDIO LUXO, C/LADRAO, MED. EM TORNO DE 55 X 45CM, C/COLUNA</v>
          </cell>
          <cell r="C6184" t="str">
            <v>UN</v>
          </cell>
          <cell r="D6184">
            <v>186.85</v>
          </cell>
        </row>
        <row r="6185">
          <cell r="A6185" t="str">
            <v>18.002.016-0</v>
          </cell>
          <cell r="B6185" t="str">
            <v>LAVATORIO DE LOUCA BRANCA, MEDIO LUXO, C/LADRAO, MED. EM TORNO DE 55 X 45CM, C/COLUNA E RABICHO CROM. DE 1/2"</v>
          </cell>
          <cell r="C6185" t="str">
            <v>UN</v>
          </cell>
          <cell r="D6185">
            <v>195.79</v>
          </cell>
        </row>
        <row r="6186">
          <cell r="A6186" t="str">
            <v>18.002.019-0</v>
          </cell>
          <cell r="B6186" t="str">
            <v>LAVATORIO DE LOUCA BRANCA, POPULAR, S/LADRAO, MED. EM TORNODE 42 X 30CM</v>
          </cell>
          <cell r="C6186" t="str">
            <v>UN</v>
          </cell>
          <cell r="D6186">
            <v>63.66</v>
          </cell>
        </row>
        <row r="6187">
          <cell r="A6187" t="str">
            <v>18.002.022-0</v>
          </cell>
          <cell r="B6187" t="str">
            <v>LAVATORIO DE LOUCA BRANCA, DE SOBREPOR, MEDIO LUXO, S/LADRAO, MED. EM TORNO DE 53 X 43CM</v>
          </cell>
          <cell r="C6187" t="str">
            <v>UN</v>
          </cell>
          <cell r="D6187">
            <v>137.72999999999999</v>
          </cell>
        </row>
        <row r="6188">
          <cell r="A6188" t="str">
            <v>18.002.023-0</v>
          </cell>
          <cell r="B6188" t="str">
            <v>LAVATORIO DE LOUCA BRANCA, DE SOBREPOR, MEDIO LUXO, C/LADRAOE VALV. DE ESCOAMENTO 1603, MED. EM TORNO DE 53 X 43CM</v>
          </cell>
          <cell r="C6188" t="str">
            <v>UN</v>
          </cell>
          <cell r="D6188">
            <v>109.84</v>
          </cell>
        </row>
        <row r="6189">
          <cell r="A6189" t="str">
            <v>18.002.026-0</v>
          </cell>
          <cell r="B6189" t="str">
            <v>LAVATORIO DE LOUCA BRANCA, DE EMBUTIR (CUBA), MEDIO LUXO, S/LADRAO, MED. EM TORNO DE 52 X 39CM</v>
          </cell>
          <cell r="C6189" t="str">
            <v>UN</v>
          </cell>
          <cell r="D6189">
            <v>95.23</v>
          </cell>
        </row>
        <row r="6190">
          <cell r="A6190" t="str">
            <v>18.002.027-0</v>
          </cell>
          <cell r="B6190" t="str">
            <v>LAVATORIO DE LOUCA BRANCA, DE EMBUTIR (CUBA), MEDIO LUXO, C/LADRAO E VALV. DE ESCOAMENTO 1603, MED.EM TORNO DE 52 X 39CM</v>
          </cell>
          <cell r="C6190" t="str">
            <v>UN</v>
          </cell>
          <cell r="D6190">
            <v>125.24</v>
          </cell>
        </row>
        <row r="6191">
          <cell r="A6191" t="str">
            <v>18.002.030-0</v>
          </cell>
          <cell r="B6191" t="str">
            <v>TANQUE DE LOUCA BRANCA C/COLUNA, MED. EM TORNO DE 56 X 48CM</v>
          </cell>
          <cell r="C6191" t="str">
            <v>UN</v>
          </cell>
          <cell r="D6191">
            <v>222.05</v>
          </cell>
        </row>
        <row r="6192">
          <cell r="A6192" t="str">
            <v>18.002.031-0</v>
          </cell>
          <cell r="B6192" t="str">
            <v>TANQUE DE LOUCA BRANCA C/COLUNA, MED. EM TORNO DE 60 X 56CM</v>
          </cell>
          <cell r="C6192" t="str">
            <v>UN</v>
          </cell>
          <cell r="D6192">
            <v>237.69</v>
          </cell>
        </row>
        <row r="6193">
          <cell r="A6193" t="str">
            <v>18.002.040-0</v>
          </cell>
          <cell r="B6193" t="str">
            <v>BACIA TURCA DE LOUCA BRANCA, MED. EM TORNO DE 59 X 44CM</v>
          </cell>
          <cell r="C6193" t="str">
            <v>UN</v>
          </cell>
          <cell r="D6193">
            <v>107.07</v>
          </cell>
        </row>
        <row r="6194">
          <cell r="A6194" t="str">
            <v>18.002.055-0</v>
          </cell>
          <cell r="B6194" t="str">
            <v>MICTORIO DE LOUCA BRANCA C/SIFAO, MED. EM TORNO DE 33 X 28 X53CM</v>
          </cell>
          <cell r="C6194" t="str">
            <v>UN</v>
          </cell>
          <cell r="D6194">
            <v>126.8</v>
          </cell>
        </row>
        <row r="6195">
          <cell r="A6195" t="str">
            <v>18.002.065-0</v>
          </cell>
          <cell r="B6195" t="str">
            <v>VASO SANIT. DE LOUCA BRANCA, POPULAR, C/CX. ACOPLADA, MED. EM TORNO DE 35 X 65 X 35CM</v>
          </cell>
          <cell r="C6195" t="str">
            <v>UN</v>
          </cell>
          <cell r="D6195">
            <v>138.01</v>
          </cell>
        </row>
        <row r="6196">
          <cell r="A6196" t="str">
            <v>18.002.080-0</v>
          </cell>
          <cell r="B6196" t="str">
            <v>VASO SANIT. DE LOUCA BRANCA, CONVENCIONAL, POPULAR, MED. EMTORNO DE 37 X 47 X 38CM</v>
          </cell>
          <cell r="C6196" t="str">
            <v>UN</v>
          </cell>
          <cell r="D6196">
            <v>59.3</v>
          </cell>
        </row>
        <row r="6197">
          <cell r="A6197" t="str">
            <v>18.002.085-0</v>
          </cell>
          <cell r="B6197" t="str">
            <v>VASO SANIT. DE LOUCA BRANCA, CONVENCIONAL, MEDIO LUXO, MED.EM TORNO DE 37 X 47 X 38CM</v>
          </cell>
          <cell r="C6197" t="str">
            <v>UN</v>
          </cell>
          <cell r="D6197">
            <v>200.25</v>
          </cell>
        </row>
        <row r="6198">
          <cell r="A6198" t="str">
            <v>18.002.100-0</v>
          </cell>
          <cell r="B6198" t="str">
            <v>CONJUNTO DE APARELHOS HIDRO-SANIT. P/APART. PADRAO CEHAB</v>
          </cell>
          <cell r="C6198" t="str">
            <v>UN</v>
          </cell>
          <cell r="D6198">
            <v>402.12</v>
          </cell>
        </row>
        <row r="6199">
          <cell r="A6199" t="str">
            <v>18.002.105-0</v>
          </cell>
          <cell r="B6199" t="str">
            <v>CONJUNTO DE APARELHOS HIDRO-SANIT. P/ 1 CASA PADRAO CEHAB</v>
          </cell>
          <cell r="C6199" t="str">
            <v>UN</v>
          </cell>
          <cell r="D6199">
            <v>402.12</v>
          </cell>
        </row>
        <row r="6200">
          <cell r="A6200" t="str">
            <v>18.002.110-0</v>
          </cell>
          <cell r="B6200" t="str">
            <v>CONJUNTO DE APARELHOS HIDRO-SANIT., P/ 1 CASA PADRAO CEHAB</v>
          </cell>
          <cell r="C6200" t="str">
            <v>UN</v>
          </cell>
          <cell r="D6200">
            <v>402.12</v>
          </cell>
        </row>
        <row r="6201">
          <cell r="A6201" t="str">
            <v>18.002.999-0</v>
          </cell>
          <cell r="B6201" t="str">
            <v>FAMILIA 18.002APARELHOS D/LOUCAS</v>
          </cell>
          <cell r="C6201">
            <v>0</v>
          </cell>
          <cell r="D6201">
            <v>1410</v>
          </cell>
        </row>
        <row r="6202">
          <cell r="A6202" t="str">
            <v>18.003.003-0</v>
          </cell>
          <cell r="B6202" t="str">
            <v>VALVULA DE DESC. DE 1.1/2", C/REGISTRO INTEGRADO</v>
          </cell>
          <cell r="C6202" t="str">
            <v>UN</v>
          </cell>
          <cell r="D6202">
            <v>77.849999999999994</v>
          </cell>
        </row>
        <row r="6203">
          <cell r="A6203" t="str">
            <v>18.003.005-0</v>
          </cell>
          <cell r="B6203" t="str">
            <v>VALVULA DE DESC. DE 1.1/4", C/REGISTRO INTEGRADO</v>
          </cell>
          <cell r="C6203" t="str">
            <v>UN</v>
          </cell>
          <cell r="D6203">
            <v>77.7</v>
          </cell>
        </row>
        <row r="6204">
          <cell r="A6204" t="str">
            <v>18.003.999-0</v>
          </cell>
          <cell r="B6204" t="str">
            <v>FAMILIA 18.003VALVULA DE DESCARGA.</v>
          </cell>
          <cell r="C6204">
            <v>0</v>
          </cell>
          <cell r="D6204">
            <v>1428</v>
          </cell>
        </row>
        <row r="6205">
          <cell r="A6205" t="str">
            <v>18.004.001-0</v>
          </cell>
          <cell r="B6205" t="str">
            <v>BACIA TURCA, EM POLIESTER REFORCADO, MED. EM TORNO DE 51 X 71CM, NA COR BRANCA</v>
          </cell>
          <cell r="C6205" t="str">
            <v>UN</v>
          </cell>
          <cell r="D6205">
            <v>109.64</v>
          </cell>
        </row>
        <row r="6206">
          <cell r="A6206" t="str">
            <v>18.004.005-0</v>
          </cell>
          <cell r="B6206" t="str">
            <v>BACIA TURCA EM POLIESTER REFORCADO, SIFONADA, MED. EM TORNODE 51 X 71CM, NA COR BRANCA</v>
          </cell>
          <cell r="C6206" t="str">
            <v>UN</v>
          </cell>
          <cell r="D6206">
            <v>118.68</v>
          </cell>
        </row>
        <row r="6207">
          <cell r="A6207" t="str">
            <v>18.004.999-0</v>
          </cell>
          <cell r="B6207" t="str">
            <v>FAMILIA 18.004</v>
          </cell>
          <cell r="C6207" t="str">
            <v>0</v>
          </cell>
          <cell r="D6207">
            <v>1488</v>
          </cell>
        </row>
        <row r="6208">
          <cell r="A6208" t="str">
            <v>18.005.015-0</v>
          </cell>
          <cell r="B6208" t="str">
            <v>ASSENTO SANIT. DE PLAST., MEDIO LUXO</v>
          </cell>
          <cell r="C6208" t="str">
            <v>UN</v>
          </cell>
          <cell r="D6208">
            <v>55.76</v>
          </cell>
        </row>
        <row r="6209">
          <cell r="A6209" t="str">
            <v>18.005.018-0</v>
          </cell>
          <cell r="B6209" t="str">
            <v>ASSENTO SANIT. DE PLAST., POPULAR</v>
          </cell>
          <cell r="C6209" t="str">
            <v>UN</v>
          </cell>
          <cell r="D6209">
            <v>5.74</v>
          </cell>
        </row>
        <row r="6210">
          <cell r="A6210" t="str">
            <v>18.005.027-0</v>
          </cell>
          <cell r="B6210" t="str">
            <v>ASSENTO SANIT. DE PLAST., P/VASO INFANTIL</v>
          </cell>
          <cell r="C6210" t="str">
            <v>UN</v>
          </cell>
          <cell r="D6210">
            <v>13.4</v>
          </cell>
        </row>
        <row r="6211">
          <cell r="A6211" t="str">
            <v>18.005.035-0</v>
          </cell>
          <cell r="B6211" t="str">
            <v>ARMARIO DE BANHEIRO EM PLAST., LUXO, BRANCO, DE EMBUTIR, C/ESPELHO</v>
          </cell>
          <cell r="C6211" t="str">
            <v>UN</v>
          </cell>
          <cell r="D6211">
            <v>52.46</v>
          </cell>
        </row>
        <row r="6212">
          <cell r="A6212" t="str">
            <v>18.005.999-0</v>
          </cell>
          <cell r="B6212" t="str">
            <v>FAMILIA 18.005APARELHOS PLASTICOS</v>
          </cell>
          <cell r="C6212">
            <v>0</v>
          </cell>
          <cell r="D6212">
            <v>2285</v>
          </cell>
        </row>
        <row r="6213">
          <cell r="A6213" t="str">
            <v>18.006.005-0</v>
          </cell>
          <cell r="B6213" t="str">
            <v>LAVATORIO DE LOUCA BRANCA, POPULAR, S/LADRAO, MED. EM TORNODE 47 X 35CM</v>
          </cell>
          <cell r="C6213" t="str">
            <v>UN</v>
          </cell>
          <cell r="D6213">
            <v>32</v>
          </cell>
        </row>
        <row r="6214">
          <cell r="A6214" t="str">
            <v>18.006.007-0</v>
          </cell>
          <cell r="B6214" t="str">
            <v>LAVATORIO DE LOUCA BRANCA, MEDIO LUXO, C/LADRAO, MED. EM TORNO DE 47 X 35CM</v>
          </cell>
          <cell r="C6214" t="str">
            <v>UN</v>
          </cell>
          <cell r="D6214">
            <v>24.16</v>
          </cell>
        </row>
        <row r="6215">
          <cell r="A6215" t="str">
            <v>18.006.009-0</v>
          </cell>
          <cell r="B6215" t="str">
            <v>LAVATORIO DE LOUCA BRANCA, MEDIO LUXO, C/LADRAO, MED. EM TORNO DE 55 X 45CM</v>
          </cell>
          <cell r="C6215" t="str">
            <v>UN</v>
          </cell>
          <cell r="D6215">
            <v>32.6</v>
          </cell>
        </row>
        <row r="6216">
          <cell r="A6216" t="str">
            <v>18.006.014-0</v>
          </cell>
          <cell r="B6216" t="str">
            <v>LAVATORIO DE LOUCA BRANCA, POPULAR, S/LADRAO, MED. EM TORNODE 40 X 30CM</v>
          </cell>
          <cell r="C6216" t="str">
            <v>UN</v>
          </cell>
          <cell r="D6216">
            <v>29</v>
          </cell>
        </row>
        <row r="6217">
          <cell r="A6217" t="str">
            <v>18.006.017-0</v>
          </cell>
          <cell r="B6217" t="str">
            <v>VASO SANIT. DE LOUCA BRANCA, CONVENCIONAL, POPULAR, MED. EMTORNO DE 37 X 47 X 38CM</v>
          </cell>
          <cell r="C6217" t="str">
            <v>UN</v>
          </cell>
          <cell r="D6217">
            <v>40.75</v>
          </cell>
        </row>
        <row r="6218">
          <cell r="A6218" t="str">
            <v>18.006.020-0</v>
          </cell>
          <cell r="B6218" t="str">
            <v>VASO SANIT. DE LOUCA BRANCA, INFANTIL</v>
          </cell>
          <cell r="C6218" t="str">
            <v>UN</v>
          </cell>
          <cell r="D6218">
            <v>99.7</v>
          </cell>
        </row>
        <row r="6219">
          <cell r="A6219" t="str">
            <v>18.006.023-0</v>
          </cell>
          <cell r="B6219" t="str">
            <v>LAVATORIO DE SOBREPOR DE LOUCA BRANCA, MEDIO LUXO, S/LADRAO,MED. EM TORNO DE 53 X 43CM</v>
          </cell>
          <cell r="C6219" t="str">
            <v>UN</v>
          </cell>
          <cell r="D6219">
            <v>57.81</v>
          </cell>
        </row>
        <row r="6220">
          <cell r="A6220" t="str">
            <v>18.006.024-0</v>
          </cell>
          <cell r="B6220" t="str">
            <v>LAVATORIO DE SOBREPOR DE LOUCA BRANCA, MEDIO LUXO, C/LADRAO,MED. EM TORNO DE 53 X 43CM</v>
          </cell>
          <cell r="C6220" t="str">
            <v>UN</v>
          </cell>
          <cell r="D6220">
            <v>30.29</v>
          </cell>
        </row>
        <row r="6221">
          <cell r="A6221" t="str">
            <v>18.006.025-0</v>
          </cell>
          <cell r="B6221" t="str">
            <v>LAVATORIO DE LOUCA BRANCA, DE EMBUTIR (CUBA), MEDIO LUXO, S/LADRAO, MED. EM TORNO DE 52 X 39CM</v>
          </cell>
          <cell r="C6221" t="str">
            <v>UN</v>
          </cell>
          <cell r="D6221">
            <v>22.68</v>
          </cell>
        </row>
        <row r="6222">
          <cell r="A6222" t="str">
            <v>18.006.026-0</v>
          </cell>
          <cell r="B6222" t="str">
            <v>LAVATORIO DE LOUCA BRANCA, DE EMBUTIR (CUBA), MEDIO LUXO, C/LADRAO, MED. EM TORNO DE 52 X 39CM</v>
          </cell>
          <cell r="C6222" t="str">
            <v>UN</v>
          </cell>
          <cell r="D6222">
            <v>45.69</v>
          </cell>
        </row>
        <row r="6223">
          <cell r="A6223" t="str">
            <v>18.006.028-0</v>
          </cell>
          <cell r="B6223" t="str">
            <v>TANQUE DE LOUCA BRANCA, C/COLUNA, MED. EM TORNO DE 56 X 48CM</v>
          </cell>
          <cell r="C6223" t="str">
            <v>UN</v>
          </cell>
          <cell r="D6223">
            <v>135.46</v>
          </cell>
        </row>
        <row r="6224">
          <cell r="A6224" t="str">
            <v>18.006.033-0</v>
          </cell>
          <cell r="B6224" t="str">
            <v>TANQUE DE LOUCA BRANCA, C/COLUNA, MED. EM TORNO DE 60 X 56CM</v>
          </cell>
          <cell r="C6224" t="str">
            <v>UN</v>
          </cell>
          <cell r="D6224">
            <v>156.35</v>
          </cell>
        </row>
        <row r="6225">
          <cell r="A6225" t="str">
            <v>18.006.037-0</v>
          </cell>
          <cell r="B6225" t="str">
            <v>MICTORIO DE LOUCA BRANCA, C/SIFAO INTEGRADO, MED. EM TORNO DE 33 X 28 X 53CM</v>
          </cell>
          <cell r="C6225" t="str">
            <v>UN</v>
          </cell>
          <cell r="D6225">
            <v>88.87</v>
          </cell>
        </row>
        <row r="6226">
          <cell r="A6226" t="str">
            <v>18.006.040-0</v>
          </cell>
          <cell r="B6226" t="str">
            <v>SABONETEIRA DE LOUCA BRANCA, DE 15 X 15CM, S/ALCA</v>
          </cell>
          <cell r="C6226" t="str">
            <v>UN</v>
          </cell>
          <cell r="D6226">
            <v>11.9</v>
          </cell>
        </row>
        <row r="6227">
          <cell r="A6227" t="str">
            <v>18.006.046-0</v>
          </cell>
          <cell r="B6227" t="str">
            <v>MEIA-SABONETEIRA DE LOUCA BRANCA, DE 15 X 7,5CM</v>
          </cell>
          <cell r="C6227" t="str">
            <v>UN</v>
          </cell>
          <cell r="D6227">
            <v>7.45</v>
          </cell>
        </row>
        <row r="6228">
          <cell r="A6228" t="str">
            <v>18.006.050-0</v>
          </cell>
          <cell r="B6228" t="str">
            <v>PORTA-PAPEL DE LOUCA BRANCA, DE 15 X 15CM</v>
          </cell>
          <cell r="C6228" t="str">
            <v>UN</v>
          </cell>
          <cell r="D6228">
            <v>11.68</v>
          </cell>
        </row>
        <row r="6229">
          <cell r="A6229" t="str">
            <v>18.006.052-0</v>
          </cell>
          <cell r="B6229" t="str">
            <v>CABIDE DE LOUCA BRANCA, DUPLO, DE 10 X 5CM</v>
          </cell>
          <cell r="C6229" t="str">
            <v>UN</v>
          </cell>
          <cell r="D6229">
            <v>6.28</v>
          </cell>
        </row>
        <row r="6230">
          <cell r="A6230" t="str">
            <v>18.006.054-0</v>
          </cell>
          <cell r="B6230" t="str">
            <v>CABIDE DE LOUCA BRANCA, SIMPLES, DE 7 X 5CM</v>
          </cell>
          <cell r="C6230" t="str">
            <v>UN</v>
          </cell>
          <cell r="D6230">
            <v>7.45</v>
          </cell>
        </row>
        <row r="6231">
          <cell r="A6231" t="str">
            <v>18.006.056-0</v>
          </cell>
          <cell r="B6231" t="str">
            <v>PORTA-TOALHA, DE PLAST., DE 24", C/CONSOLOS DE LOUCA BRANCA</v>
          </cell>
          <cell r="C6231" t="str">
            <v>UN</v>
          </cell>
          <cell r="D6231">
            <v>13.34</v>
          </cell>
        </row>
        <row r="6232">
          <cell r="A6232" t="str">
            <v>18.006.999-0</v>
          </cell>
          <cell r="B6232" t="str">
            <v>INDICE DA FAMILIA</v>
          </cell>
          <cell r="C6232">
            <v>0</v>
          </cell>
          <cell r="D6232">
            <v>1235</v>
          </cell>
        </row>
        <row r="6233">
          <cell r="A6233" t="str">
            <v>18.007.039-0</v>
          </cell>
          <cell r="B6233" t="str">
            <v>CHUVEIRO ESTAMPADO, ARTICULADO, C/BRACO DE 1/2"</v>
          </cell>
          <cell r="C6233" t="str">
            <v>UN</v>
          </cell>
          <cell r="D6233">
            <v>158.19</v>
          </cell>
        </row>
        <row r="6234">
          <cell r="A6234" t="str">
            <v>18.007.041-0</v>
          </cell>
          <cell r="B6234" t="str">
            <v>CHUVEIRO ESTAMPADO, ARTICULADO, TIPO LUXO, C/BRACO DE 1/2"</v>
          </cell>
          <cell r="C6234" t="str">
            <v>UN</v>
          </cell>
          <cell r="D6234">
            <v>243.29</v>
          </cell>
        </row>
        <row r="6235">
          <cell r="A6235" t="str">
            <v>18.007.042-0</v>
          </cell>
          <cell r="B6235" t="str">
            <v>BRACO CROMADO, DE 1/2", P/CHUVEIRO ELETR.</v>
          </cell>
          <cell r="C6235" t="str">
            <v>UN</v>
          </cell>
          <cell r="D6235">
            <v>4.8</v>
          </cell>
        </row>
        <row r="6236">
          <cell r="A6236" t="str">
            <v>18.007.043-0</v>
          </cell>
          <cell r="B6236" t="str">
            <v>CHUVEIRO PLAST., BRANCO, EXCL. BRACO</v>
          </cell>
          <cell r="C6236" t="str">
            <v>UN</v>
          </cell>
          <cell r="D6236">
            <v>1.57</v>
          </cell>
        </row>
        <row r="6237">
          <cell r="A6237" t="str">
            <v>18.007.044-0</v>
          </cell>
          <cell r="B6237" t="str">
            <v>BRACO DE PLAST., BRANCO, DE 1/2", C/CANOPLA</v>
          </cell>
          <cell r="C6237" t="str">
            <v>UN</v>
          </cell>
          <cell r="D6237">
            <v>2.84</v>
          </cell>
        </row>
        <row r="6238">
          <cell r="A6238" t="str">
            <v>18.007.045-0</v>
          </cell>
          <cell r="B6238" t="str">
            <v>CHUVEIRO ELETR., EM TERMOPL. CROM., DE 110 / 220V</v>
          </cell>
          <cell r="C6238" t="str">
            <v>UN</v>
          </cell>
          <cell r="D6238">
            <v>67.17</v>
          </cell>
        </row>
        <row r="6239">
          <cell r="A6239" t="str">
            <v>18.007.049-0</v>
          </cell>
          <cell r="B6239" t="str">
            <v>CHUVEIRO ELETR. DE PLAST., DE 110 / 220V</v>
          </cell>
          <cell r="C6239" t="str">
            <v>UN</v>
          </cell>
          <cell r="D6239">
            <v>13.85</v>
          </cell>
        </row>
        <row r="6240">
          <cell r="A6240" t="str">
            <v>18.007.051-0</v>
          </cell>
          <cell r="B6240" t="str">
            <v>DUCHINHA MANUAL, C/REGISTRO DE PRESSAO, DE 1/2", MANGUEIRA CROM., SUPORTE, BUCHAS E PARAFUSOS DE FIX.</v>
          </cell>
          <cell r="C6240" t="str">
            <v>UN</v>
          </cell>
          <cell r="D6240">
            <v>56.51</v>
          </cell>
        </row>
        <row r="6241">
          <cell r="A6241" t="str">
            <v>18.007.999-0</v>
          </cell>
          <cell r="B6241" t="str">
            <v>INDICE DA FAMILIA</v>
          </cell>
          <cell r="C6241">
            <v>0</v>
          </cell>
          <cell r="D6241">
            <v>2077</v>
          </cell>
        </row>
        <row r="6242">
          <cell r="A6242" t="str">
            <v>18.008.005-0</v>
          </cell>
          <cell r="B6242" t="str">
            <v>TORNEIRA DE PLAST. P/LAVATORIO, DE 1/2"</v>
          </cell>
          <cell r="C6242" t="str">
            <v>UN</v>
          </cell>
          <cell r="D6242">
            <v>5.5</v>
          </cell>
        </row>
        <row r="6243">
          <cell r="A6243" t="str">
            <v>18.008.007-0</v>
          </cell>
          <cell r="B6243" t="str">
            <v>TORNEIRA DE PLAST., P/PIA, DE 1/2"</v>
          </cell>
          <cell r="C6243" t="str">
            <v>UN</v>
          </cell>
          <cell r="D6243">
            <v>2</v>
          </cell>
        </row>
        <row r="6244">
          <cell r="A6244" t="str">
            <v>18.008.999-0</v>
          </cell>
          <cell r="B6244" t="str">
            <v>FAMILIA 18.008CHUVEIROS</v>
          </cell>
          <cell r="C6244">
            <v>0</v>
          </cell>
          <cell r="D6244">
            <v>3895</v>
          </cell>
        </row>
        <row r="6245">
          <cell r="A6245" t="str">
            <v>18.009.058-0</v>
          </cell>
          <cell r="B6245" t="str">
            <v>TORNEIRA P/PIA OU TANQUE, 1158, DE 1/2" X 18CM APROX., EM METAL CROM.</v>
          </cell>
          <cell r="C6245" t="str">
            <v>UN</v>
          </cell>
          <cell r="D6245">
            <v>36.72</v>
          </cell>
        </row>
        <row r="6246">
          <cell r="A6246" t="str">
            <v>18.009.060-0</v>
          </cell>
          <cell r="B6246" t="str">
            <v>TORNEIRA P/PIA C/AREJADOR, 1157, DE 1/2" X 21CM APROX., EM METAL CROM.</v>
          </cell>
          <cell r="C6246" t="str">
            <v>UN</v>
          </cell>
          <cell r="D6246">
            <v>83.77</v>
          </cell>
        </row>
        <row r="6247">
          <cell r="A6247" t="str">
            <v>18.009.065-0</v>
          </cell>
          <cell r="B6247" t="str">
            <v>TORNEIRA P/PIA, C/AREJADOR, TUBO MOVEL, TIPO PAREDE, 1168, DE 1/2" X 22CM APROX., EM METAL CROM.</v>
          </cell>
          <cell r="C6247" t="str">
            <v>UN</v>
          </cell>
          <cell r="D6247">
            <v>72.13</v>
          </cell>
        </row>
        <row r="6248">
          <cell r="A6248" t="str">
            <v>18.009.066-0</v>
          </cell>
          <cell r="B6248" t="str">
            <v>TORNEIRA P/PIA, C/AREJADOR, TUBO MOVEL, TIPO BANCA, DE 1/2"X 17CM APROX., EM METAL CROM.</v>
          </cell>
          <cell r="C6248" t="str">
            <v>UN</v>
          </cell>
          <cell r="D6248">
            <v>74.05</v>
          </cell>
        </row>
        <row r="6249">
          <cell r="A6249" t="str">
            <v>18.009.070-0</v>
          </cell>
          <cell r="B6249" t="str">
            <v>TORNEIRA HOSPITALAR ACIONADA P/ALAVANCA, TIPO PAREDE, DE 1/2" X 28CM APROX., EM METAL CROM.</v>
          </cell>
          <cell r="C6249" t="str">
            <v>UN</v>
          </cell>
          <cell r="D6249">
            <v>91.26</v>
          </cell>
        </row>
        <row r="6250">
          <cell r="A6250" t="str">
            <v>18.009.073-0</v>
          </cell>
          <cell r="B6250" t="str">
            <v>TORNEIRA P/COZINHA, C/MISTURADOR, TIPO PAREDE, 1258, DE 1/2"X 25CM APROX., EM METAL CROM.</v>
          </cell>
          <cell r="C6250" t="str">
            <v>UN</v>
          </cell>
          <cell r="D6250">
            <v>138.26</v>
          </cell>
        </row>
        <row r="6251">
          <cell r="A6251" t="str">
            <v>18.009.074-0</v>
          </cell>
          <cell r="B6251" t="str">
            <v>TORNEIRA P/PIA, C/MISTURADOR, AREJADOR, TUBO MOVEL, TIPO BANCA, 1256, DE 1/2" X 17CM APROX., EM METAL CROM.</v>
          </cell>
          <cell r="C6251" t="str">
            <v>UN</v>
          </cell>
          <cell r="D6251">
            <v>138.15</v>
          </cell>
        </row>
        <row r="6252">
          <cell r="A6252" t="str">
            <v>18.009.076-0</v>
          </cell>
          <cell r="B6252" t="str">
            <v>TORNEIRA P/LAVATORIO, 1193, DE 1/2" X 9CM APROX., EM METAL CROM.</v>
          </cell>
          <cell r="C6252" t="str">
            <v>UN</v>
          </cell>
          <cell r="D6252">
            <v>29.84</v>
          </cell>
        </row>
        <row r="6253">
          <cell r="A6253" t="str">
            <v>18.009.078-0</v>
          </cell>
          <cell r="B6253" t="str">
            <v>TORNEIRA P/JARDIM, DE 3/4" X 10CM APROX., EM METAL CROM.</v>
          </cell>
          <cell r="C6253" t="str">
            <v>UN</v>
          </cell>
          <cell r="D6253">
            <v>46</v>
          </cell>
        </row>
        <row r="6254">
          <cell r="A6254" t="str">
            <v>18.009.079-0</v>
          </cell>
          <cell r="B6254" t="str">
            <v>TORNEIRA P/JARDIM, DE 1/2" X 10CM APROX., EM METAL CROM.</v>
          </cell>
          <cell r="C6254" t="str">
            <v>UN</v>
          </cell>
          <cell r="D6254">
            <v>41</v>
          </cell>
        </row>
        <row r="6255">
          <cell r="A6255" t="str">
            <v>18.009.080-0</v>
          </cell>
          <cell r="B6255" t="str">
            <v>APARELHO P/LAVATORIO, 1875, C/AREJADOR E VALV. DE ESCOAMENTO, EM METAL CROM.</v>
          </cell>
          <cell r="C6255" t="str">
            <v>UN</v>
          </cell>
          <cell r="D6255">
            <v>89.48</v>
          </cell>
        </row>
        <row r="6256">
          <cell r="A6256" t="str">
            <v>18.009.086-0</v>
          </cell>
          <cell r="B6256" t="str">
            <v>TORNEIRA P/FILTRO, 1147, DE 1/2" X 13CM, EM METAL CROM.</v>
          </cell>
          <cell r="C6256" t="str">
            <v>UN</v>
          </cell>
          <cell r="D6256">
            <v>29.87</v>
          </cell>
        </row>
        <row r="6257">
          <cell r="A6257" t="str">
            <v>18.009.999-0</v>
          </cell>
          <cell r="B6257" t="str">
            <v>INDICE DA FAMILIA</v>
          </cell>
          <cell r="C6257">
            <v>0</v>
          </cell>
          <cell r="D6257">
            <v>1459</v>
          </cell>
        </row>
        <row r="6258">
          <cell r="A6258" t="str">
            <v>18.010.999-0</v>
          </cell>
          <cell r="B6258" t="str">
            <v>INDICE DA FAMILIA</v>
          </cell>
          <cell r="C6258">
            <v>0</v>
          </cell>
          <cell r="D6258">
            <v>1465</v>
          </cell>
        </row>
        <row r="6259">
          <cell r="A6259" t="str">
            <v>18.011.003-0</v>
          </cell>
          <cell r="B6259" t="str">
            <v>TORNEIRA DE BOIA, EM PLAST., P/CAIXA D'AGUA, DE 1/2"</v>
          </cell>
          <cell r="C6259" t="str">
            <v>UN</v>
          </cell>
          <cell r="D6259">
            <v>5.55</v>
          </cell>
        </row>
        <row r="6260">
          <cell r="A6260" t="str">
            <v>18.011.005-0</v>
          </cell>
          <cell r="B6260" t="str">
            <v>TORNEIRA DE BOIA, EM PLAST., P/CAIXA D'AGUA, DE 3/4"</v>
          </cell>
          <cell r="C6260" t="str">
            <v>UN</v>
          </cell>
          <cell r="D6260">
            <v>5.46</v>
          </cell>
        </row>
        <row r="6261">
          <cell r="A6261" t="str">
            <v>18.011.999-0</v>
          </cell>
          <cell r="B6261" t="str">
            <v>FAMILIA 18.011AQUECEDOR DE GAS</v>
          </cell>
          <cell r="C6261">
            <v>0</v>
          </cell>
          <cell r="D6261">
            <v>1647</v>
          </cell>
        </row>
        <row r="6262">
          <cell r="A6262" t="str">
            <v>18.012.090-0</v>
          </cell>
          <cell r="B6262" t="str">
            <v>TORNEIRA DE BOIA EM BRONZE, DE PRESSAO, DE 3/4"</v>
          </cell>
          <cell r="C6262" t="str">
            <v>UN</v>
          </cell>
          <cell r="D6262">
            <v>14.65</v>
          </cell>
        </row>
        <row r="6263">
          <cell r="A6263" t="str">
            <v>18.012.093-0</v>
          </cell>
          <cell r="B6263" t="str">
            <v>TORNEIRA DE BOIA EM BRONZE, DE PRESSAO, DE 1"</v>
          </cell>
          <cell r="C6263" t="str">
            <v>UN</v>
          </cell>
          <cell r="D6263">
            <v>22.56</v>
          </cell>
        </row>
        <row r="6264">
          <cell r="A6264" t="str">
            <v>18.012.096-0</v>
          </cell>
          <cell r="B6264" t="str">
            <v>TORNEIRA DE BOIA EM BRONZE, DE PRESSAO, DE 1.1/4"</v>
          </cell>
          <cell r="C6264" t="str">
            <v>UN</v>
          </cell>
          <cell r="D6264">
            <v>37.96</v>
          </cell>
        </row>
        <row r="6265">
          <cell r="A6265" t="str">
            <v>18.012.100-0</v>
          </cell>
          <cell r="B6265" t="str">
            <v>TORNEIRA DE BOIA EM BRONZE, DE PRESSAO, DE 1.1/2"</v>
          </cell>
          <cell r="C6265" t="str">
            <v>UN</v>
          </cell>
          <cell r="D6265">
            <v>50.11</v>
          </cell>
        </row>
        <row r="6266">
          <cell r="A6266" t="str">
            <v>18.012.102-0</v>
          </cell>
          <cell r="B6266" t="str">
            <v>TORNEIRA DE BOIA EM BRONZE, DE PRESSAO, DE 2"</v>
          </cell>
          <cell r="C6266" t="str">
            <v>UN</v>
          </cell>
          <cell r="D6266">
            <v>60.17</v>
          </cell>
        </row>
        <row r="6267">
          <cell r="A6267" t="str">
            <v>18.012.999-0</v>
          </cell>
          <cell r="B6267" t="str">
            <v>INDICE DA FAMILIA</v>
          </cell>
          <cell r="C6267">
            <v>0</v>
          </cell>
          <cell r="D6267">
            <v>1819</v>
          </cell>
        </row>
        <row r="6268">
          <cell r="A6268" t="str">
            <v>18.013.106-0</v>
          </cell>
          <cell r="B6268" t="str">
            <v>VALVULA DE ESCOAMENTO, AMERICANA, P/PIA DE COZINHA, 1623, DE1.1/2", EM METAL CROM.</v>
          </cell>
          <cell r="C6268" t="str">
            <v>UN</v>
          </cell>
          <cell r="D6268">
            <v>12.23</v>
          </cell>
        </row>
        <row r="6269">
          <cell r="A6269" t="str">
            <v>18.013.108-0</v>
          </cell>
          <cell r="B6269" t="str">
            <v>VALVULA DE ESCOAMENTO, P/LAVATORIO, C/LADRAO, 1603, DE 1", EM METAL CROM.</v>
          </cell>
          <cell r="C6269" t="str">
            <v>UN</v>
          </cell>
          <cell r="D6269">
            <v>7</v>
          </cell>
        </row>
        <row r="6270">
          <cell r="A6270" t="str">
            <v>18.013.109-0</v>
          </cell>
          <cell r="B6270" t="str">
            <v>VALVULA DE ESCOAMENTO, P/LAVATORIO, S/LADRAO, 1600, DE 1", EM METAL CROM.</v>
          </cell>
          <cell r="C6270" t="str">
            <v>UN</v>
          </cell>
          <cell r="D6270">
            <v>7.37</v>
          </cell>
        </row>
        <row r="6271">
          <cell r="A6271" t="str">
            <v>18.013.110-0</v>
          </cell>
          <cell r="B6271" t="str">
            <v>VALVULA DE ESCOAMENTO, P/BANHEIRA, S/LADRAO, 1604, DE 1.1/4", EM METAL CROM.</v>
          </cell>
          <cell r="C6271" t="str">
            <v>UN</v>
          </cell>
          <cell r="D6271">
            <v>8.94</v>
          </cell>
        </row>
        <row r="6272">
          <cell r="A6272" t="str">
            <v>18.013.111-0</v>
          </cell>
          <cell r="B6272" t="str">
            <v>VALVULA DE ESCOAMENTO, P/TANQUE, 1605, DE 1.1/4", EM METAL CROM.</v>
          </cell>
          <cell r="C6272" t="str">
            <v>UN</v>
          </cell>
          <cell r="D6272">
            <v>17.37</v>
          </cell>
        </row>
        <row r="6273">
          <cell r="A6273" t="str">
            <v>18.013.112-0</v>
          </cell>
          <cell r="B6273" t="str">
            <v>VALVULA DE ESCOAMENTO, P/TANQUE, 1606, DE 1.1/2", EM METAL CROM.</v>
          </cell>
          <cell r="C6273" t="str">
            <v>UN</v>
          </cell>
          <cell r="D6273">
            <v>10.119999999999999</v>
          </cell>
        </row>
        <row r="6274">
          <cell r="A6274" t="str">
            <v>18.013.113-0</v>
          </cell>
          <cell r="B6274" t="str">
            <v>VALVULA DE ESCOAMENTO, P/LAVATORIO, EM PVC</v>
          </cell>
          <cell r="C6274" t="str">
            <v>UN</v>
          </cell>
          <cell r="D6274">
            <v>0.82</v>
          </cell>
        </row>
        <row r="6275">
          <cell r="A6275" t="str">
            <v>18.013.115-0</v>
          </cell>
          <cell r="B6275" t="str">
            <v>VALVULA DE ESCOAMENTO, P/PIA, EM PVC</v>
          </cell>
          <cell r="C6275" t="str">
            <v>UN</v>
          </cell>
          <cell r="D6275">
            <v>0.66</v>
          </cell>
        </row>
        <row r="6276">
          <cell r="A6276" t="str">
            <v>18.013.117-0</v>
          </cell>
          <cell r="B6276" t="str">
            <v>SIFAO 1680, DE 1.1/2" X 1.1/2", EM METAL CROM.</v>
          </cell>
          <cell r="C6276" t="str">
            <v>UN</v>
          </cell>
          <cell r="D6276">
            <v>34.5</v>
          </cell>
        </row>
        <row r="6277">
          <cell r="A6277" t="str">
            <v>18.013.118-0</v>
          </cell>
          <cell r="B6277" t="str">
            <v>SIFAO 1680, DE 1.1/4" X 1.1/2", EM METAL CROM.</v>
          </cell>
          <cell r="C6277" t="str">
            <v>UN</v>
          </cell>
          <cell r="D6277">
            <v>32.5</v>
          </cell>
        </row>
        <row r="6278">
          <cell r="A6278" t="str">
            <v>18.013.119-0</v>
          </cell>
          <cell r="B6278" t="str">
            <v>SIFAO 1680, DE 1" X 1.1/2", EM METAL CROM.</v>
          </cell>
          <cell r="C6278" t="str">
            <v>UN</v>
          </cell>
          <cell r="D6278">
            <v>31</v>
          </cell>
        </row>
        <row r="6279">
          <cell r="A6279" t="str">
            <v>18.013.121-0</v>
          </cell>
          <cell r="B6279" t="str">
            <v>SIFAO 1680, DE 1" X 1.1/4", EM METAL CROM.</v>
          </cell>
          <cell r="C6279" t="str">
            <v>UN</v>
          </cell>
          <cell r="D6279">
            <v>42</v>
          </cell>
        </row>
        <row r="6280">
          <cell r="A6280" t="str">
            <v>18.013.123-0</v>
          </cell>
          <cell r="B6280" t="str">
            <v>SIFAO FLEXIVEL, P/PIA OU LAVATORIO, EM PVC</v>
          </cell>
          <cell r="C6280" t="str">
            <v>UN</v>
          </cell>
          <cell r="D6280">
            <v>2.93</v>
          </cell>
        </row>
        <row r="6281">
          <cell r="A6281" t="str">
            <v>18.013.124-0</v>
          </cell>
          <cell r="B6281" t="str">
            <v>SIFAO RQ, P/PIA OU LAVATORIO, EM PVC, DE 1"</v>
          </cell>
          <cell r="C6281" t="str">
            <v>UN</v>
          </cell>
          <cell r="D6281">
            <v>3.29</v>
          </cell>
        </row>
        <row r="6282">
          <cell r="A6282" t="str">
            <v>18.013.126-0</v>
          </cell>
          <cell r="B6282" t="str">
            <v>SIFAO SD, P/PIA OU LAVATORIO, EM PVC, DE 40MM</v>
          </cell>
          <cell r="C6282" t="str">
            <v>UN</v>
          </cell>
          <cell r="D6282">
            <v>3.85</v>
          </cell>
        </row>
        <row r="6283">
          <cell r="A6283" t="str">
            <v>18.013.128-0</v>
          </cell>
          <cell r="B6283" t="str">
            <v>RABICHO EM METAL CROM., DE 40CM, C/SAIDA DE 1/2"</v>
          </cell>
          <cell r="C6283" t="str">
            <v>UN</v>
          </cell>
          <cell r="D6283">
            <v>12.2</v>
          </cell>
        </row>
        <row r="6284">
          <cell r="A6284" t="str">
            <v>18.013.130-0</v>
          </cell>
          <cell r="B6284" t="str">
            <v>RABICHO EM METAL CROM., DE 30CM, C/SAIDA DE 1/2"</v>
          </cell>
          <cell r="C6284" t="str">
            <v>UN</v>
          </cell>
          <cell r="D6284">
            <v>9.65</v>
          </cell>
        </row>
        <row r="6285">
          <cell r="A6285" t="str">
            <v>18.013.133-0</v>
          </cell>
          <cell r="B6285" t="str">
            <v>RABICHO PLAST., DE 40CM, C/SAIDA DE 1/2"</v>
          </cell>
          <cell r="C6285" t="str">
            <v>UN</v>
          </cell>
          <cell r="D6285">
            <v>0.81</v>
          </cell>
        </row>
        <row r="6286">
          <cell r="A6286" t="str">
            <v>18.013.136-0</v>
          </cell>
          <cell r="B6286" t="str">
            <v>RABICHO PLAST., DE 30CM, C/SAIDA DE 1/2"</v>
          </cell>
          <cell r="C6286" t="str">
            <v>UN</v>
          </cell>
          <cell r="D6286">
            <v>0.71</v>
          </cell>
        </row>
        <row r="6287">
          <cell r="A6287" t="str">
            <v>18.013.140-0</v>
          </cell>
          <cell r="B6287" t="str">
            <v>TUBO DE LIGACAO, P/VASO SANIT., C/ANEL EXPANSOR, EM METAL CROM.</v>
          </cell>
          <cell r="C6287" t="str">
            <v>UN</v>
          </cell>
          <cell r="D6287">
            <v>26.01</v>
          </cell>
        </row>
        <row r="6288">
          <cell r="A6288" t="str">
            <v>18.013.143-0</v>
          </cell>
          <cell r="B6288" t="str">
            <v>TUBO DE DESC., TIPO LONGO, DE 1.1/2", EM PVC, P/CX. DE DESC.EXT.</v>
          </cell>
          <cell r="C6288" t="str">
            <v>UN</v>
          </cell>
          <cell r="D6288">
            <v>4.09</v>
          </cell>
        </row>
        <row r="6289">
          <cell r="A6289" t="str">
            <v>18.013.144-0</v>
          </cell>
          <cell r="B6289" t="str">
            <v>BOLSA DE LIGACAO, P/VASO SANIT.</v>
          </cell>
          <cell r="C6289" t="str">
            <v>UN</v>
          </cell>
          <cell r="D6289">
            <v>1.1200000000000001</v>
          </cell>
        </row>
        <row r="6290">
          <cell r="A6290" t="str">
            <v>18.013.146-0</v>
          </cell>
          <cell r="B6290" t="str">
            <v>MISTURADOR SIMPLES, P/CHUVEIRO, DE 3/4", C/ACAB. EM METAL CROM.</v>
          </cell>
          <cell r="C6290" t="str">
            <v>UN</v>
          </cell>
          <cell r="D6290">
            <v>40.130000000000003</v>
          </cell>
        </row>
        <row r="6291">
          <cell r="A6291" t="str">
            <v>18.013.148-0</v>
          </cell>
          <cell r="B6291" t="str">
            <v>MISTURADOR, DE 3/4", C/FUNCIONAMENTO EM CONJ. CHUVEIRO/BANHEIRA OU CHUVEIRO/DUCHINHA, ACAB. EM METAL CROM.</v>
          </cell>
          <cell r="C6291" t="str">
            <v>UN</v>
          </cell>
          <cell r="D6291">
            <v>79</v>
          </cell>
        </row>
        <row r="6292">
          <cell r="A6292" t="str">
            <v>18.013.155-0</v>
          </cell>
          <cell r="B6292" t="str">
            <v>REGISTRO DE PRESSAO, 1416, DE 1/2", C/CANOPLA E VOLANTE, EMMETAL CROM.</v>
          </cell>
          <cell r="C6292" t="str">
            <v>UN</v>
          </cell>
          <cell r="D6292">
            <v>28.28</v>
          </cell>
        </row>
        <row r="6293">
          <cell r="A6293" t="str">
            <v>18.013.156-0</v>
          </cell>
          <cell r="B6293" t="str">
            <v>REGISTRO DE PRESSAO, 1416, DE 3/4", C/CANOPLA E VOLANTE, EMMETAL CROM.</v>
          </cell>
          <cell r="C6293" t="str">
            <v>UN</v>
          </cell>
          <cell r="D6293">
            <v>26.03</v>
          </cell>
        </row>
        <row r="6294">
          <cell r="A6294" t="str">
            <v>18.013.158-0</v>
          </cell>
          <cell r="B6294" t="str">
            <v>PORTA CACAMBA, LIXEIRA, EM CHAPA DE FERRO ESMALT. DE 300 X 300MM</v>
          </cell>
          <cell r="C6294" t="str">
            <v>UN</v>
          </cell>
          <cell r="D6294">
            <v>85.18</v>
          </cell>
        </row>
        <row r="6295">
          <cell r="A6295" t="str">
            <v>18.013.160-0</v>
          </cell>
          <cell r="B6295" t="str">
            <v>LATAO DE LIXO DE 200 L, EM CHAPA DE FERRO COMUM, C/TAMPA REMOVIVEL, PADRAO COMLURB</v>
          </cell>
          <cell r="C6295" t="str">
            <v>UN</v>
          </cell>
          <cell r="D6295">
            <v>25</v>
          </cell>
        </row>
        <row r="6296">
          <cell r="A6296" t="str">
            <v>18.013.999-0</v>
          </cell>
          <cell r="B6296" t="str">
            <v>INDICE DA FAMILIA</v>
          </cell>
          <cell r="C6296">
            <v>0</v>
          </cell>
          <cell r="D6296">
            <v>1794</v>
          </cell>
        </row>
        <row r="6297">
          <cell r="A6297" t="str">
            <v>18.014.010-0</v>
          </cell>
          <cell r="B6297" t="str">
            <v>CHUVEIRO ESTAMPADO, ARTICULADO, C/BRACO DE 1/2" E 1 REGISTRODE PRESSAO 1416,DE 1/2", C/CANOPLA E VOLANTE EM METAL CROM.</v>
          </cell>
          <cell r="C6297" t="str">
            <v>UN</v>
          </cell>
          <cell r="D6297">
            <v>186.47</v>
          </cell>
        </row>
        <row r="6298">
          <cell r="A6298" t="str">
            <v>18.014.015-0</v>
          </cell>
          <cell r="B6298" t="str">
            <v>CHUVEIRO DE LUXO, ARTICULADO, C/BRACO DE 1/2" E 2 REGISTROSDE PRESSAO 1416, DE 1/2", C/CANOPLA E VOLANTE EM METAL CROM.</v>
          </cell>
          <cell r="C6298" t="str">
            <v>UN</v>
          </cell>
          <cell r="D6298">
            <v>299.85000000000002</v>
          </cell>
        </row>
        <row r="6299">
          <cell r="A6299" t="str">
            <v>18.014.017-0</v>
          </cell>
          <cell r="B6299" t="str">
            <v>CHUVEIRO DE PLAST. BRANCO, C/BRACO DE 1/2" E 1 REGISTRO DE PRESSAO 1416, DE 1/2", C/CANOPLA E VOLANTE EM METAL CROM.</v>
          </cell>
          <cell r="C6299" t="str">
            <v>UN</v>
          </cell>
          <cell r="D6299">
            <v>32.69</v>
          </cell>
        </row>
        <row r="6300">
          <cell r="A6300" t="str">
            <v>18.014.020-0</v>
          </cell>
          <cell r="B6300" t="str">
            <v>CHUVEIRO ELETR. CROM., DE 110/220V, C/BRACO CROM.DE 1/2" E 1REGISTRO DE PRESSAO 1416,DE 3/4", C/CANOPLA E VOLANTE CROM.</v>
          </cell>
          <cell r="C6300" t="str">
            <v>UN</v>
          </cell>
          <cell r="D6300">
            <v>98</v>
          </cell>
        </row>
        <row r="6301">
          <cell r="A6301" t="str">
            <v>18.014.030-0</v>
          </cell>
          <cell r="B6301" t="str">
            <v>CHUVEIRO PLAST.EM 110/220V, C/BRACO CROM.DE 1/2" E 1 REGISTRO DE PRESSAO 1416,DE 3/4",C/CANOPLA E VOLANTE EM METAL CROM.</v>
          </cell>
          <cell r="C6301" t="str">
            <v>UN</v>
          </cell>
          <cell r="D6301">
            <v>44.68</v>
          </cell>
        </row>
        <row r="6302">
          <cell r="A6302" t="str">
            <v>18.014.999-0</v>
          </cell>
          <cell r="B6302" t="str">
            <v>INDICE DA FAMILIA</v>
          </cell>
          <cell r="C6302">
            <v>0</v>
          </cell>
          <cell r="D6302">
            <v>1823</v>
          </cell>
        </row>
        <row r="6303">
          <cell r="A6303" t="str">
            <v>18.015.010-0</v>
          </cell>
          <cell r="B6303" t="str">
            <v>AQUECEDOR A GAS, RESIDENCIAL, EM CHAPA ESMALT., BRANCO, DE 6L E REGISTRO DE 1/2" P/GAS</v>
          </cell>
          <cell r="C6303" t="str">
            <v>UN</v>
          </cell>
          <cell r="D6303">
            <v>355</v>
          </cell>
        </row>
        <row r="6304">
          <cell r="A6304" t="str">
            <v>18.015.011-0</v>
          </cell>
          <cell r="B6304" t="str">
            <v>AQUECEDOR ELETR. AUTOMATICO, CAPAC. DE 100 L, EM COBRE</v>
          </cell>
          <cell r="C6304" t="str">
            <v>UN</v>
          </cell>
          <cell r="D6304">
            <v>1028.01</v>
          </cell>
        </row>
        <row r="6305">
          <cell r="A6305" t="str">
            <v>18.015.012-0</v>
          </cell>
          <cell r="B6305" t="str">
            <v>AQUECEDOR ELETR. AUTOMATICO, CAPAC. DE 200 L, EM COBRE</v>
          </cell>
          <cell r="C6305" t="str">
            <v>UN</v>
          </cell>
          <cell r="D6305">
            <v>1425.74</v>
          </cell>
        </row>
        <row r="6306">
          <cell r="A6306" t="str">
            <v>18.015.013-0</v>
          </cell>
          <cell r="B6306" t="str">
            <v>AQUECEDOR ELETR. AUTOMATICO, CAPAC. DE 500 L, EM COBRE</v>
          </cell>
          <cell r="C6306" t="str">
            <v>UN</v>
          </cell>
          <cell r="D6306">
            <v>2632.24</v>
          </cell>
        </row>
        <row r="6307">
          <cell r="A6307" t="str">
            <v>18.015.014-0</v>
          </cell>
          <cell r="B6307" t="str">
            <v>AQUECEDOR ELETR. AUTOMATICO, CAPAC. DE 750 L, EM COBRE</v>
          </cell>
          <cell r="C6307" t="str">
            <v>UN</v>
          </cell>
          <cell r="D6307">
            <v>5658.98</v>
          </cell>
        </row>
        <row r="6308">
          <cell r="A6308" t="str">
            <v>18.015.016-0</v>
          </cell>
          <cell r="B6308" t="str">
            <v>AQUECEDOR ELETR. AUTOMATICO, CAPAC. DE 1000 L, EM COBRE</v>
          </cell>
          <cell r="C6308" t="str">
            <v>UN</v>
          </cell>
          <cell r="D6308">
            <v>7233.98</v>
          </cell>
        </row>
        <row r="6309">
          <cell r="A6309" t="str">
            <v>18.015.018-0</v>
          </cell>
          <cell r="B6309" t="str">
            <v>FOGAO A GAS, RESIDENCIAL, C/ 4 BOCAS, FORNO E ESTUFA</v>
          </cell>
          <cell r="C6309" t="str">
            <v>UN</v>
          </cell>
          <cell r="D6309">
            <v>523</v>
          </cell>
        </row>
        <row r="6310">
          <cell r="A6310" t="str">
            <v>18.015.021-0</v>
          </cell>
          <cell r="B6310" t="str">
            <v>FOGAO A GAS, RESIDENCIAL, C/ 6 BOCAS, FORNO E ESTUFA</v>
          </cell>
          <cell r="C6310" t="str">
            <v>UN</v>
          </cell>
          <cell r="D6310">
            <v>743</v>
          </cell>
        </row>
        <row r="6311">
          <cell r="A6311" t="str">
            <v>18.015.023-0</v>
          </cell>
          <cell r="B6311" t="str">
            <v>FOGAO A GAS, INDUSTRIAL, C/ 6 BOCAS, FORNO, GRELHA 30 X 30CME PERFIL DE 5CM</v>
          </cell>
          <cell r="C6311" t="str">
            <v>UN</v>
          </cell>
          <cell r="D6311">
            <v>999</v>
          </cell>
        </row>
        <row r="6312">
          <cell r="A6312" t="str">
            <v>18.015.025-0</v>
          </cell>
          <cell r="B6312" t="str">
            <v>FOGAO A GAS, INDUSTRIAL, C/ 4 BOCAS, FORNO, GRELHA 30 X 30CME PERFIL DE 5CM</v>
          </cell>
          <cell r="C6312" t="str">
            <v>UN</v>
          </cell>
          <cell r="D6312">
            <v>429</v>
          </cell>
        </row>
        <row r="6313">
          <cell r="A6313" t="str">
            <v>18.015.030-0</v>
          </cell>
          <cell r="B6313" t="str">
            <v>FOGAO A GAS, INDUSTRIAL, C/ 3 BOCAS, S/FORNO, GRELHA 30 X 30CM E PERFIL DE 5CM</v>
          </cell>
          <cell r="C6313" t="str">
            <v>UN</v>
          </cell>
          <cell r="D6313">
            <v>230</v>
          </cell>
        </row>
        <row r="6314">
          <cell r="A6314" t="str">
            <v>18.015.035-0</v>
          </cell>
          <cell r="B6314" t="str">
            <v>FOGAO A GAS, INDUSTRIAL, C/ 2 BOCAS, S/FORNO, GRELHA 30 X 30CM E PERFIL DE 5CM</v>
          </cell>
          <cell r="C6314" t="str">
            <v>UN</v>
          </cell>
          <cell r="D6314">
            <v>173</v>
          </cell>
        </row>
        <row r="6315">
          <cell r="A6315" t="str">
            <v>18.015.999-0</v>
          </cell>
          <cell r="B6315" t="str">
            <v>INDICE DA FAMILIA</v>
          </cell>
          <cell r="C6315">
            <v>0</v>
          </cell>
          <cell r="D6315">
            <v>3461</v>
          </cell>
        </row>
        <row r="6316">
          <cell r="A6316" t="str">
            <v>18.016.010-0</v>
          </cell>
          <cell r="B6316" t="str">
            <v>COIFA DE ACO INOX, DE 1,20 X 0,60M, DE CHAPA 18.304</v>
          </cell>
          <cell r="C6316" t="str">
            <v>UN</v>
          </cell>
          <cell r="D6316">
            <v>2297.7399999999998</v>
          </cell>
        </row>
        <row r="6317">
          <cell r="A6317" t="str">
            <v>18.016.015-0</v>
          </cell>
          <cell r="B6317" t="str">
            <v>COIFA DE ACO INOX, DE 2,10 X 1,20M, DE CHAPA 18.304</v>
          </cell>
          <cell r="C6317" t="str">
            <v>UN</v>
          </cell>
          <cell r="D6317">
            <v>5289.12</v>
          </cell>
        </row>
        <row r="6318">
          <cell r="A6318" t="str">
            <v>18.016.020-0</v>
          </cell>
          <cell r="B6318" t="str">
            <v>PORTA CACAMBA, LIXEIRA, DE ACO INOX, CHAPA 18.304 C/ 300 X 300MM</v>
          </cell>
          <cell r="C6318" t="str">
            <v>UN</v>
          </cell>
          <cell r="D6318">
            <v>285.02</v>
          </cell>
        </row>
        <row r="6319">
          <cell r="A6319" t="str">
            <v>18.016.025-0</v>
          </cell>
          <cell r="B6319" t="str">
            <v>TANQUE DE ACO INOX, EM CHAPA 22.304, DE 520 X 520MM, CAPAC.30 L, C/ESFREGADOR</v>
          </cell>
          <cell r="C6319" t="str">
            <v>UN</v>
          </cell>
          <cell r="D6319">
            <v>434.5</v>
          </cell>
        </row>
        <row r="6320">
          <cell r="A6320" t="str">
            <v>18.016.030-0</v>
          </cell>
          <cell r="B6320" t="str">
            <v>BANCA DE ACO INOX, DE 2,00 X 0,55M, EM CHAPA 18.304, C/ 1 CUBA, VALV. DE ESCOAMENTO 1623 E SIFAO 1680</v>
          </cell>
          <cell r="C6320" t="str">
            <v>UN</v>
          </cell>
          <cell r="D6320">
            <v>984.98</v>
          </cell>
        </row>
        <row r="6321">
          <cell r="A6321" t="str">
            <v>18.016.035-0</v>
          </cell>
          <cell r="B6321" t="str">
            <v>BANCA DE ACO INOX, DE 2,00 X 0,55M, EM CHAPA 18.304, C/ 2 CUBAS, 2 VALV. DE ESCOAMENTO 1623 E 2 SIFOES 1680</v>
          </cell>
          <cell r="C6321" t="str">
            <v>UN</v>
          </cell>
          <cell r="D6321">
            <v>1225.71</v>
          </cell>
        </row>
        <row r="6322">
          <cell r="A6322" t="str">
            <v>18.016.040-0</v>
          </cell>
          <cell r="B6322" t="str">
            <v>CUBA DE ACO INOX, DE 500 X 400 X 200MM, EM CHAPA 20.304, VALV. DE ESCOAMENTO 1623 E SIFAO 1680</v>
          </cell>
          <cell r="C6322" t="str">
            <v>UN</v>
          </cell>
          <cell r="D6322">
            <v>327.89</v>
          </cell>
        </row>
        <row r="6323">
          <cell r="A6323" t="str">
            <v>18.016.042-0</v>
          </cell>
          <cell r="B6323" t="str">
            <v>CUBA DUPLA EM ACO INOX, DE 820 X 340 X 150MM, EM CHAPA 20.304, 2 VALV. DE ESCOAMENTO 1623, 2 SIFOES 1680</v>
          </cell>
          <cell r="C6323" t="str">
            <v>UN</v>
          </cell>
          <cell r="D6323">
            <v>483.95</v>
          </cell>
        </row>
        <row r="6324">
          <cell r="A6324" t="str">
            <v>18.016.045-0</v>
          </cell>
          <cell r="B6324" t="str">
            <v>BANCA SECA DE ACO INOX, C/ 0,55M DE LARG., ATE 3,00M DE COMPR., EM CHAPA 18.304</v>
          </cell>
          <cell r="C6324" t="str">
            <v>M</v>
          </cell>
          <cell r="D6324">
            <v>319.73</v>
          </cell>
        </row>
        <row r="6325">
          <cell r="A6325" t="str">
            <v>18.016.050-0</v>
          </cell>
          <cell r="B6325" t="str">
            <v>MICTORIO COLETIVO DE ACO INOX,C/SECAO DE 580 X 300MM,EM CHAPA 20.304,C/CRIVO DE SAIDA DE 1.1/4",REGISTRO DE PRESSAO 1416</v>
          </cell>
          <cell r="C6325" t="str">
            <v>M</v>
          </cell>
          <cell r="D6325">
            <v>378.03</v>
          </cell>
        </row>
        <row r="6326">
          <cell r="A6326" t="str">
            <v>18.016.051-0</v>
          </cell>
          <cell r="B6326" t="str">
            <v>MICTORIO COLETIVO DE ACO INOX,C/SECAO DE 380 X 250MM,EM CHAPA 20.304,C/CRIVO DE SAIDA DE 1.1/4",REGISTRO DE PRESSAO 1416</v>
          </cell>
          <cell r="C6326" t="str">
            <v>M</v>
          </cell>
          <cell r="D6326">
            <v>294.02999999999997</v>
          </cell>
        </row>
        <row r="6327">
          <cell r="A6327" t="str">
            <v>18.016.060-0</v>
          </cell>
          <cell r="B6327" t="str">
            <v>LAVATORIO COLETIVO DE ACO INOX C/ 1000MM DE SECAO, EM CHAPA20.304, P/ 2 PONTOS D'AGUA, CRIVO DE SAIDA EM 1.1/4"</v>
          </cell>
          <cell r="C6327" t="str">
            <v>M</v>
          </cell>
          <cell r="D6327">
            <v>367.56</v>
          </cell>
        </row>
        <row r="6328">
          <cell r="A6328" t="str">
            <v>18.016.999-0</v>
          </cell>
          <cell r="B6328" t="str">
            <v>FAMILIA 18.016APARELHOS ACOS INOX.</v>
          </cell>
          <cell r="C6328">
            <v>0</v>
          </cell>
          <cell r="D6328">
            <v>1885</v>
          </cell>
        </row>
        <row r="6329">
          <cell r="A6329" t="str">
            <v>18.017.020-0</v>
          </cell>
          <cell r="B6329" t="str">
            <v>FILTRO P/USO DOMESTICO C/CARCACA ATOXICA EM POLIPROPILENO C/1 ELEMENTO FILTRANTE DE CELULOSE E CARVAO ATIVADO,ATE 180L/H</v>
          </cell>
          <cell r="C6329" t="str">
            <v>UN</v>
          </cell>
          <cell r="D6329">
            <v>80</v>
          </cell>
        </row>
        <row r="6330">
          <cell r="A6330" t="str">
            <v>18.017.021-0</v>
          </cell>
          <cell r="B6330" t="str">
            <v>FILTRO C/CARCACA ATOXICA EM POLIPROPILENO C/ 1 ELEMENTO FILTRANTE DE CELULOSE E CARVAO ATIVADO, ATE 360L/H</v>
          </cell>
          <cell r="C6330" t="str">
            <v>UN</v>
          </cell>
          <cell r="D6330">
            <v>122.02</v>
          </cell>
        </row>
        <row r="6331">
          <cell r="A6331" t="str">
            <v>18.017.022-0</v>
          </cell>
          <cell r="B6331" t="str">
            <v>FILTRO C/CARCACA ATOXICA EM POLIPROPILENO C/ 2 ELEMENTOS FILTRANTES DE CELULOSE E CARVAO ATIVADO, ATE 720L/H</v>
          </cell>
          <cell r="C6331" t="str">
            <v>UN</v>
          </cell>
          <cell r="D6331">
            <v>618</v>
          </cell>
        </row>
        <row r="6332">
          <cell r="A6332" t="str">
            <v>18.017.999-0</v>
          </cell>
          <cell r="B6332" t="str">
            <v>FAMILIA 18.017FILTROS</v>
          </cell>
          <cell r="C6332">
            <v>0</v>
          </cell>
          <cell r="D6332">
            <v>1473</v>
          </cell>
        </row>
        <row r="6333">
          <cell r="A6333" t="str">
            <v>18.019.010-0</v>
          </cell>
          <cell r="B6333" t="str">
            <v>CAIXA DE DESC., DE PLAST., EXT.</v>
          </cell>
          <cell r="C6333" t="str">
            <v>UN</v>
          </cell>
          <cell r="D6333">
            <v>7.72</v>
          </cell>
        </row>
        <row r="6334">
          <cell r="A6334" t="str">
            <v>18.019.012-0</v>
          </cell>
          <cell r="B6334" t="str">
            <v>CAIXA DE DESC., DE PLAST., DE EMBUTIR, C/ESPELHO CROM.</v>
          </cell>
          <cell r="C6334" t="str">
            <v>UN</v>
          </cell>
          <cell r="D6334">
            <v>74.5</v>
          </cell>
        </row>
        <row r="6335">
          <cell r="A6335" t="str">
            <v>18.019.015-0</v>
          </cell>
          <cell r="B6335" t="str">
            <v>CAIXA DE DESC., DE CIM.-AMIANTO, DE EMBUTIR, C/ESPELHO CROM.</v>
          </cell>
          <cell r="C6335" t="str">
            <v>UN</v>
          </cell>
          <cell r="D6335">
            <v>113.18</v>
          </cell>
        </row>
        <row r="6336">
          <cell r="A6336" t="str">
            <v>18.019.999-0</v>
          </cell>
          <cell r="B6336" t="str">
            <v>INDICE DA FAMILIA</v>
          </cell>
          <cell r="C6336">
            <v>0</v>
          </cell>
          <cell r="D6336">
            <v>1734</v>
          </cell>
        </row>
        <row r="6337">
          <cell r="A6337" t="str">
            <v>18.020.010-0</v>
          </cell>
          <cell r="B6337" t="str">
            <v>DEPOSITO DE CIM.-AMIANTO, P/ 250 L, C/TAMPA</v>
          </cell>
          <cell r="C6337" t="str">
            <v>UN</v>
          </cell>
          <cell r="D6337">
            <v>72.3</v>
          </cell>
        </row>
        <row r="6338">
          <cell r="A6338" t="str">
            <v>18.020.012-0</v>
          </cell>
          <cell r="B6338" t="str">
            <v>DEPOSITO DE CIM.-AMIANTO, P/ 500 L, C/TAMPA</v>
          </cell>
          <cell r="C6338" t="str">
            <v>UN</v>
          </cell>
          <cell r="D6338">
            <v>89.9</v>
          </cell>
        </row>
        <row r="6339">
          <cell r="A6339" t="str">
            <v>18.020.014-0</v>
          </cell>
          <cell r="B6339" t="str">
            <v>DEPOSITO DE CIM.-AMIANTO, P/ 1000 L, C/TAMPA</v>
          </cell>
          <cell r="C6339" t="str">
            <v>UN</v>
          </cell>
          <cell r="D6339">
            <v>145</v>
          </cell>
        </row>
        <row r="6340">
          <cell r="A6340" t="str">
            <v>18.020.999-0</v>
          </cell>
          <cell r="B6340" t="str">
            <v>INDICE DA FAMILIA</v>
          </cell>
          <cell r="C6340">
            <v>0</v>
          </cell>
          <cell r="D6340">
            <v>2547</v>
          </cell>
        </row>
        <row r="6341">
          <cell r="A6341" t="str">
            <v>18.021.025-0</v>
          </cell>
          <cell r="B6341" t="str">
            <v>CAIXA D'AGUA, EM FIBRA DE VIDRO, C/CAPAC. DE 300 L</v>
          </cell>
          <cell r="C6341" t="str">
            <v>UN</v>
          </cell>
          <cell r="D6341">
            <v>75</v>
          </cell>
        </row>
        <row r="6342">
          <cell r="A6342" t="str">
            <v>18.021.030-0</v>
          </cell>
          <cell r="B6342" t="str">
            <v>CAIXA D'AGUA, EM FIBRA DE VIDRO, C/CAPAC. DE 500 L</v>
          </cell>
          <cell r="C6342" t="str">
            <v>UN</v>
          </cell>
          <cell r="D6342">
            <v>87.44</v>
          </cell>
        </row>
        <row r="6343">
          <cell r="A6343" t="str">
            <v>18.021.035-0</v>
          </cell>
          <cell r="B6343" t="str">
            <v>CAIXA D'AGUA, EM FIBRA DE VIDRO, C/CAPAC. DE 1000 L</v>
          </cell>
          <cell r="C6343" t="str">
            <v>UN</v>
          </cell>
          <cell r="D6343">
            <v>180.4</v>
          </cell>
        </row>
        <row r="6344">
          <cell r="A6344" t="str">
            <v>18.021.040-0</v>
          </cell>
          <cell r="B6344" t="str">
            <v>CAIXA D'AGUA, EM FIBRA DE VIDRO, C/CAPAC. DE 1500 L</v>
          </cell>
          <cell r="C6344" t="str">
            <v>UN</v>
          </cell>
          <cell r="D6344">
            <v>251</v>
          </cell>
        </row>
        <row r="6345">
          <cell r="A6345" t="str">
            <v>18.021.999-0</v>
          </cell>
          <cell r="B6345" t="str">
            <v>FAMILIA 18.021CAIXA CIM.AMIANTO</v>
          </cell>
          <cell r="C6345">
            <v>0</v>
          </cell>
          <cell r="D6345">
            <v>1505</v>
          </cell>
        </row>
        <row r="6346">
          <cell r="A6346" t="str">
            <v>18.022.010-0</v>
          </cell>
          <cell r="B6346" t="str">
            <v>BEBEDOURO OU LAVATORIO DE CONCR., FUNDIDO NO LOCAL, C/SECAOEM CALHA PRISMATICA, LARG. DE 0,40M</v>
          </cell>
          <cell r="C6346" t="str">
            <v>M</v>
          </cell>
          <cell r="D6346">
            <v>137.44</v>
          </cell>
        </row>
        <row r="6347">
          <cell r="A6347" t="str">
            <v>18.022.011-0</v>
          </cell>
          <cell r="B6347" t="str">
            <v>MESA DE CONCR. ARMADO, APARENTE, 0,80M DE LARG., 6CM DE ESP., APOIADA EM 2 MONTANTES DE SECAO 10 X 50 X 60CM</v>
          </cell>
          <cell r="C6347" t="str">
            <v>M</v>
          </cell>
          <cell r="D6347">
            <v>160.24</v>
          </cell>
        </row>
        <row r="6348">
          <cell r="A6348" t="str">
            <v>18.022.012-0</v>
          </cell>
          <cell r="B6348" t="str">
            <v>ESTRUTURA RECURVADA EM CONCR. ARMADO, FUNDIDA NO LOCAL, P/BASQUETE</v>
          </cell>
          <cell r="C6348" t="str">
            <v>PAR</v>
          </cell>
          <cell r="D6348">
            <v>3364.66</v>
          </cell>
        </row>
        <row r="6349">
          <cell r="A6349" t="str">
            <v>18.022.013-0</v>
          </cell>
          <cell r="B6349" t="str">
            <v>BANCA DE CONCR. APARENTE, C/ 0,60M DE LARG. E 0,06M DE ESP.P/ 1 CUBA</v>
          </cell>
          <cell r="C6349" t="str">
            <v>M</v>
          </cell>
          <cell r="D6349">
            <v>77.55</v>
          </cell>
        </row>
        <row r="6350">
          <cell r="A6350" t="str">
            <v>18.022.015-0</v>
          </cell>
          <cell r="B6350" t="str">
            <v>MICTORIO DE CONCR. FUNDIDO NO LOCAL, C/SECAO EM CALHA PRISMATICA, LARG. DE 0,40M</v>
          </cell>
          <cell r="C6350" t="str">
            <v>M</v>
          </cell>
          <cell r="D6350">
            <v>118.81</v>
          </cell>
        </row>
        <row r="6351">
          <cell r="A6351" t="str">
            <v>18.022.999-0</v>
          </cell>
          <cell r="B6351" t="str">
            <v>FAMILIA 18022BEBEDOURO DE CONCRETO E OUTROS</v>
          </cell>
          <cell r="C6351">
            <v>0</v>
          </cell>
          <cell r="D6351">
            <v>2122</v>
          </cell>
        </row>
        <row r="6352">
          <cell r="A6352" t="str">
            <v>18.023.010-0</v>
          </cell>
          <cell r="B6352" t="str">
            <v>TANQUE DE ALVEN. DE TIJ. MACICOS, REVEST. C/AZUL. BRANCO QUALIDADE EXTRA 15 X 15CM</v>
          </cell>
          <cell r="C6352" t="str">
            <v>UN</v>
          </cell>
          <cell r="D6352">
            <v>284.51</v>
          </cell>
        </row>
        <row r="6353">
          <cell r="A6353" t="str">
            <v>18.023.011-0</v>
          </cell>
          <cell r="B6353" t="str">
            <v>TANQUE P/LAVAGEM DE PANELOES, MED. 80 X 60 X 50CM, EM CONCR.APARENTE</v>
          </cell>
          <cell r="C6353" t="str">
            <v>UN</v>
          </cell>
          <cell r="D6353">
            <v>252.19</v>
          </cell>
        </row>
        <row r="6354">
          <cell r="A6354" t="str">
            <v>18.023.012-0</v>
          </cell>
          <cell r="B6354" t="str">
            <v>TANQUE DE ALVEN. DE TIJ. FURADO, MED. 50 X 50 X 70CM</v>
          </cell>
          <cell r="C6354" t="str">
            <v>UN</v>
          </cell>
          <cell r="D6354">
            <v>139.94999999999999</v>
          </cell>
        </row>
        <row r="6355">
          <cell r="A6355" t="str">
            <v>18.023.013-0</v>
          </cell>
          <cell r="B6355" t="str">
            <v>BALCAO P/PASSAGEM DE ALIMENTOS, EM CONCR. APARENTE, GUARN. EM MAD. DE LEI</v>
          </cell>
          <cell r="C6355" t="str">
            <v>M</v>
          </cell>
          <cell r="D6355">
            <v>119.97</v>
          </cell>
        </row>
        <row r="6356">
          <cell r="A6356" t="str">
            <v>18.023.014-0</v>
          </cell>
          <cell r="B6356" t="str">
            <v>BANCA DE APOIO DE PANELAS, DE 0,60M DE LARG., ACAB. C/AZUL.BRANCO 15 X 15CM E CIMENTADO</v>
          </cell>
          <cell r="C6356" t="str">
            <v>M2</v>
          </cell>
          <cell r="D6356">
            <v>68.290000000000006</v>
          </cell>
        </row>
        <row r="6357">
          <cell r="A6357" t="str">
            <v>18.023.020-0</v>
          </cell>
          <cell r="B6357" t="str">
            <v>BANCA DE APOIO DE PANELAS, DE 0,60M DE LARG. ACAB. EM PC. DEMACARANDUBA DE 4CM DE ESP.</v>
          </cell>
          <cell r="C6357" t="str">
            <v>M2</v>
          </cell>
          <cell r="D6357">
            <v>114.96</v>
          </cell>
        </row>
        <row r="6358">
          <cell r="A6358" t="str">
            <v>18.023.999-0</v>
          </cell>
          <cell r="B6358" t="str">
            <v>FAMILIA 18.023TANQUE ALVENARIA</v>
          </cell>
          <cell r="C6358">
            <v>0</v>
          </cell>
          <cell r="D6358">
            <v>2101</v>
          </cell>
        </row>
        <row r="6359">
          <cell r="A6359" t="str">
            <v>18.024.001-0</v>
          </cell>
          <cell r="B6359" t="str">
            <v>BALCAO DE ATENDIMENTO EM CONCR. APARENTE, JAN. GUILHOTINA EM3 MOD., DE CEDRO</v>
          </cell>
          <cell r="C6359" t="str">
            <v>M2</v>
          </cell>
          <cell r="D6359">
            <v>301.36</v>
          </cell>
        </row>
        <row r="6360">
          <cell r="A6360" t="str">
            <v>18.024.002-0</v>
          </cell>
          <cell r="B6360" t="str">
            <v>BALCAO DE ATENDIMENTO EM CONCR. APARENTE, C/PASSAGEM, JAN. GUILHOTINA, PORTA DE 3CM DE ESP.</v>
          </cell>
          <cell r="C6360" t="str">
            <v>M2</v>
          </cell>
          <cell r="D6360">
            <v>258.72000000000003</v>
          </cell>
        </row>
        <row r="6361">
          <cell r="A6361" t="str">
            <v>18.024.010-0</v>
          </cell>
          <cell r="B6361" t="str">
            <v>TANQUE DE ALVEN. DE TIJ. E CX. DE DECANTACAO, MED. 80 X 65 X54CM E 50 X 45 X 40CM</v>
          </cell>
          <cell r="C6361" t="str">
            <v>UN</v>
          </cell>
          <cell r="D6361">
            <v>199.09</v>
          </cell>
        </row>
        <row r="6362">
          <cell r="A6362" t="str">
            <v>18.024.999-0</v>
          </cell>
          <cell r="B6362" t="str">
            <v>FAMILIA 18.024BALCAO ATEND.</v>
          </cell>
          <cell r="C6362">
            <v>0</v>
          </cell>
          <cell r="D6362">
            <v>2070</v>
          </cell>
        </row>
        <row r="6363">
          <cell r="A6363" t="str">
            <v>18.025.001-0</v>
          </cell>
          <cell r="B6363" t="str">
            <v>BEBEDOURO ELETR. DE PRESSAO, EM ACO INOX, MODELO DE PE, ADULTO/CRIANCA, CAPAC. DE 80 L/H</v>
          </cell>
          <cell r="C6363" t="str">
            <v>UN</v>
          </cell>
          <cell r="D6363">
            <v>490</v>
          </cell>
        </row>
        <row r="6364">
          <cell r="A6364" t="str">
            <v>18.025.005-0</v>
          </cell>
          <cell r="B6364" t="str">
            <v>BEBEDOURO ELETR. DE PRESSAO, EM ACO INOX, MODELO DE PE, ADULTO, CAPAC. DE 40 L/H, C/ 2 TORNEIRAS</v>
          </cell>
          <cell r="C6364" t="str">
            <v>UN</v>
          </cell>
          <cell r="D6364">
            <v>408</v>
          </cell>
        </row>
        <row r="6365">
          <cell r="A6365" t="str">
            <v>18.025.999-0</v>
          </cell>
          <cell r="B6365" t="str">
            <v>FAMILIA 18.025.APARELHOS ELETRICOS</v>
          </cell>
          <cell r="C6365">
            <v>0</v>
          </cell>
          <cell r="D6365">
            <v>1114</v>
          </cell>
        </row>
        <row r="6366">
          <cell r="A6366" t="str">
            <v>18.026.008-0</v>
          </cell>
          <cell r="B6366" t="str">
            <v>APARELHO DE AR CONDICIONADO DE 30.000BTU/H, 220V, 3HP</v>
          </cell>
          <cell r="C6366" t="str">
            <v>UN</v>
          </cell>
          <cell r="D6366">
            <v>2549</v>
          </cell>
        </row>
        <row r="6367">
          <cell r="A6367" t="str">
            <v>18.026.010-0</v>
          </cell>
          <cell r="B6367" t="str">
            <v>APARELHO DE AR CONDICIONADO DE 18.000BTU/H, 220V, 2HP</v>
          </cell>
          <cell r="C6367" t="str">
            <v>UN</v>
          </cell>
          <cell r="D6367">
            <v>1569</v>
          </cell>
        </row>
        <row r="6368">
          <cell r="A6368" t="str">
            <v>18.026.012-0</v>
          </cell>
          <cell r="B6368" t="str">
            <v>APARELHO DE AR CONDICIONADO DE 12.000BTU/H, 110/220V, 1HP</v>
          </cell>
          <cell r="C6368" t="str">
            <v>UN</v>
          </cell>
          <cell r="D6368">
            <v>1135</v>
          </cell>
        </row>
        <row r="6369">
          <cell r="A6369" t="str">
            <v>18.026.015-0</v>
          </cell>
          <cell r="B6369" t="str">
            <v>APARELHO DE AR CONDICIONADO DE 10.000BTU/H, 110/220V, 1HP</v>
          </cell>
          <cell r="C6369" t="str">
            <v>UN</v>
          </cell>
          <cell r="D6369">
            <v>899</v>
          </cell>
        </row>
        <row r="6370">
          <cell r="A6370" t="str">
            <v>18.026.020-0</v>
          </cell>
          <cell r="B6370" t="str">
            <v>APARELHO DE AR CONDICIONADO DE 7.500BTU/H, 110V, 3/4HP</v>
          </cell>
          <cell r="C6370" t="str">
            <v>UN</v>
          </cell>
          <cell r="D6370">
            <v>649</v>
          </cell>
        </row>
        <row r="6371">
          <cell r="A6371" t="str">
            <v>18.026.999-0</v>
          </cell>
          <cell r="B6371" t="str">
            <v>FAMILIA 18.026AR CONDICIONADO</v>
          </cell>
          <cell r="C6371">
            <v>0</v>
          </cell>
          <cell r="D6371">
            <v>1624</v>
          </cell>
        </row>
        <row r="6372">
          <cell r="A6372" t="str">
            <v>18.027.089-0</v>
          </cell>
          <cell r="B6372" t="str">
            <v>LUMINARIA FECHADA, P/ILUMINACAO DE RUAS, C/LAMPADA A VAPOR DE MERCURIO E REATOR DE PARTIDA RAPIDA</v>
          </cell>
          <cell r="C6372" t="str">
            <v>UN</v>
          </cell>
          <cell r="D6372">
            <v>173.6</v>
          </cell>
        </row>
        <row r="6373">
          <cell r="A6373" t="str">
            <v>18.027.092-0</v>
          </cell>
          <cell r="B6373" t="str">
            <v>LUMINARIA FECHADA, P/ILUMINACAO DE RUAS, C/LAMPADA A VAPOR DE MERCURIO, REATOR DE PARTIDA RAPIDA E BRACO EM TUBO GALV.</v>
          </cell>
          <cell r="C6373" t="str">
            <v>UN</v>
          </cell>
          <cell r="D6373">
            <v>292.77</v>
          </cell>
        </row>
        <row r="6374">
          <cell r="A6374" t="str">
            <v>18.027.095-0</v>
          </cell>
          <cell r="B6374" t="str">
            <v>LUMINARIA FECHADA, P/ILUMINACAO DE QUADRA DE ESPORTES, C/LAMPADA A VAPOR DE MERCURIO E REATOR DE PARTIDA RAPIDA</v>
          </cell>
          <cell r="C6374" t="str">
            <v>UN</v>
          </cell>
          <cell r="D6374">
            <v>131.63</v>
          </cell>
        </row>
        <row r="6375">
          <cell r="A6375" t="str">
            <v>18.027.098-0</v>
          </cell>
          <cell r="B6375" t="str">
            <v>LUMINARIA ABERTA, P/ILUMINACAO DE RUAS, P/LAMPADA A VAPOR DEMERCURIO ATE 400W E MISTA ATE 500W</v>
          </cell>
          <cell r="C6375" t="str">
            <v>UN</v>
          </cell>
          <cell r="D6375">
            <v>306.5</v>
          </cell>
        </row>
        <row r="6376">
          <cell r="A6376" t="str">
            <v>18.027.100-0</v>
          </cell>
          <cell r="B6376" t="str">
            <v>LUMINARIA ABERTA, P/ILUMINACAO DE RUAS, P/LAMPADA A VAPOR DEMERCURIO E MISTA ATE 250W</v>
          </cell>
          <cell r="C6376" t="str">
            <v>UN</v>
          </cell>
          <cell r="D6376">
            <v>200.24</v>
          </cell>
        </row>
        <row r="6377">
          <cell r="A6377" t="str">
            <v>18.027.110-0</v>
          </cell>
          <cell r="B6377" t="str">
            <v>LUMINARIA A PROVA DE GASES, VAPORES E POS, P/LAMPADA STANDARD ATE 300W, MISTA OU A VAPOR DE MERCURIO ATE 250W</v>
          </cell>
          <cell r="C6377" t="str">
            <v>UN</v>
          </cell>
          <cell r="D6377">
            <v>69.489999999999995</v>
          </cell>
        </row>
        <row r="6378">
          <cell r="A6378" t="str">
            <v>18.027.112-0</v>
          </cell>
          <cell r="B6378" t="str">
            <v>LUMINARIA A PROVA DE GASES, VAPORES E POS, P/PAREDE E LAMPADA STANDARD ATE 300W, MISTA OU A VAPOR DE MERCURIO ATE 250W</v>
          </cell>
          <cell r="C6378" t="str">
            <v>UN</v>
          </cell>
          <cell r="D6378">
            <v>99.07</v>
          </cell>
        </row>
        <row r="6379">
          <cell r="A6379" t="str">
            <v>18.027.120-0</v>
          </cell>
          <cell r="B6379" t="str">
            <v>LUMINARIA A PROVA DE EXPLOSAO, P/LAMPADA STANDARD ATE 200W,MISTA OU A VAPOR DE MERCURIO ATE 250W</v>
          </cell>
          <cell r="C6379" t="str">
            <v>UN</v>
          </cell>
          <cell r="D6379">
            <v>176.46</v>
          </cell>
        </row>
        <row r="6380">
          <cell r="A6380" t="str">
            <v>18.027.125-0</v>
          </cell>
          <cell r="B6380" t="str">
            <v>LUMINARIA A PROVA DE EXPLOSAO, P/PAREDE E LAMPADA STANDARD ATE 200W, MISTA OU A VAPOR DE MERCURIO ATE 250W</v>
          </cell>
          <cell r="C6380" t="str">
            <v>UN</v>
          </cell>
          <cell r="D6380">
            <v>199.78</v>
          </cell>
        </row>
        <row r="6381">
          <cell r="A6381" t="str">
            <v>18.027.130-0</v>
          </cell>
          <cell r="B6381" t="str">
            <v>PROJETOR P/QUADRAS, LENTE EM VIDRO TEMPERADO, P/LAMPADA STANDARD DE 500W OU MISTA DE 250W</v>
          </cell>
          <cell r="C6381" t="str">
            <v>UN</v>
          </cell>
          <cell r="D6381">
            <v>162.44999999999999</v>
          </cell>
        </row>
        <row r="6382">
          <cell r="A6382" t="str">
            <v>18.027.135-0</v>
          </cell>
          <cell r="B6382" t="str">
            <v>PROJETOR P/QUADRAS, LENTE EM VIDRO TEMPERADO, P/LAMPADA STANDARD DE 200W</v>
          </cell>
          <cell r="C6382" t="str">
            <v>UN</v>
          </cell>
          <cell r="D6382">
            <v>127.47</v>
          </cell>
        </row>
        <row r="6383">
          <cell r="A6383" t="str">
            <v>18.027.140-0</v>
          </cell>
          <cell r="B6383" t="str">
            <v>LUMINARIA P/SINALIZACAO DE GARAGEM, DUPLA, GLOBO EM PLAST. ROSQUEADO AO CORPO, P/LAMPADA STANDARD DE 60W</v>
          </cell>
          <cell r="C6383" t="str">
            <v>UN</v>
          </cell>
          <cell r="D6383">
            <v>67.94</v>
          </cell>
        </row>
        <row r="6384">
          <cell r="A6384" t="str">
            <v>18.027.145-0</v>
          </cell>
          <cell r="B6384" t="str">
            <v>RELE FOTOELETRICO, P/COMANDO DE ILUMINACAO EXT., NA TENSAO DE 220V E CARGA MAXIMA DE 1000W</v>
          </cell>
          <cell r="C6384" t="str">
            <v>UN</v>
          </cell>
          <cell r="D6384">
            <v>19.7</v>
          </cell>
        </row>
        <row r="6385">
          <cell r="A6385" t="str">
            <v>18.027.200-0</v>
          </cell>
          <cell r="B6385" t="str">
            <v>LUMINARIA DE SOBREPOR, TIPO CALHA, EQUIPADA C/REATOR DE PARTIDA RAPIDA E LAMPADA FLUORESCENTE DE 1 X 20W</v>
          </cell>
          <cell r="C6385" t="str">
            <v>UN</v>
          </cell>
          <cell r="D6385">
            <v>34.700000000000003</v>
          </cell>
        </row>
        <row r="6386">
          <cell r="A6386" t="str">
            <v>18.027.202-0</v>
          </cell>
          <cell r="B6386" t="str">
            <v>LUMINARIA DE SOBREPOR, TIPO CALHA, EQUIPADA C/REATOR DE PARTIDA RAPIDA E LAMPADA FLUORESCENTE DE 2 X 20W</v>
          </cell>
          <cell r="C6386" t="str">
            <v>UN</v>
          </cell>
          <cell r="D6386">
            <v>47.25</v>
          </cell>
        </row>
        <row r="6387">
          <cell r="A6387" t="str">
            <v>18.027.204-0</v>
          </cell>
          <cell r="B6387" t="str">
            <v>LUMINARIA DE SOBREPOR, TIPO CALHA, EQUIPADA C/REATOR DE PARTIDA RAPIDA E LAMPADA FLUORESCENTE DE 3 X 20W</v>
          </cell>
          <cell r="C6387" t="str">
            <v>UN</v>
          </cell>
          <cell r="D6387">
            <v>67.2</v>
          </cell>
        </row>
        <row r="6388">
          <cell r="A6388" t="str">
            <v>18.027.206-0</v>
          </cell>
          <cell r="B6388" t="str">
            <v>LUMINARIA DE SOBREPOR, TIPO CALHA, EQUIPADA C/REATOR DE PARTIDA RAPIDA E LAMPADA FLUORESCENTE DE 4 X 20W</v>
          </cell>
          <cell r="C6388" t="str">
            <v>UN</v>
          </cell>
          <cell r="D6388">
            <v>80.64</v>
          </cell>
        </row>
        <row r="6389">
          <cell r="A6389" t="str">
            <v>18.027.208-0</v>
          </cell>
          <cell r="B6389" t="str">
            <v>LUMINARIA DE SOBREPOR, TIPO CALHA, EQUIPADA C/REATOR DE PARTIDA RAPIDA E LAMPADA FLUORESCENTE DE 1 X 40W</v>
          </cell>
          <cell r="C6389" t="str">
            <v>UN</v>
          </cell>
          <cell r="D6389">
            <v>41.06</v>
          </cell>
        </row>
        <row r="6390">
          <cell r="A6390" t="str">
            <v>18.027.210-0</v>
          </cell>
          <cell r="B6390" t="str">
            <v>LUMINARIA DE SOBREPOR, TIPO CALHA, EQUIPADA C/REATOR DE PARTIDA RAPIDA E LAMPADA FLUORESCENTE DE 2 X 40W</v>
          </cell>
          <cell r="C6390" t="str">
            <v>UN</v>
          </cell>
          <cell r="D6390">
            <v>53.11</v>
          </cell>
        </row>
        <row r="6391">
          <cell r="A6391" t="str">
            <v>18.027.212-0</v>
          </cell>
          <cell r="B6391" t="str">
            <v>LUMINARIA DE SOBREPOR, TIPO CALHA, EQUIPADA C/REATOR DE PARTIDA RAPIDA E LAMPADA FLUORESCENTE DE 3 X 40W</v>
          </cell>
          <cell r="C6391" t="str">
            <v>UN</v>
          </cell>
          <cell r="D6391">
            <v>74.83</v>
          </cell>
        </row>
        <row r="6392">
          <cell r="A6392" t="str">
            <v>18.027.214-0</v>
          </cell>
          <cell r="B6392" t="str">
            <v>LUMINARIA DE SOBREPOR, TIPO CALHA, EQUIPADA C/REATOR DE PARTIDA RAPIDA E LAMPADA FLUORESCENTE DE 4 X 40W</v>
          </cell>
          <cell r="C6392" t="str">
            <v>UN</v>
          </cell>
          <cell r="D6392">
            <v>87.87</v>
          </cell>
        </row>
        <row r="6393">
          <cell r="A6393" t="str">
            <v>18.027.220-0</v>
          </cell>
          <cell r="B6393" t="str">
            <v>LUMINARIA DE SOBREPOR, TIPO CALHA, EQUIPADA C/STARTER, REATOR CONVENCIONAL E LAMPADA FLUORESCENTE DE 1 X 20W</v>
          </cell>
          <cell r="C6393" t="str">
            <v>UN</v>
          </cell>
          <cell r="D6393">
            <v>24.46</v>
          </cell>
        </row>
        <row r="6394">
          <cell r="A6394" t="str">
            <v>18.027.222-0</v>
          </cell>
          <cell r="B6394" t="str">
            <v>LUMINARIA DE SOBREPOR, TIPO CALHA, EQUIPADA C/STARTER, REATOR CONVENCIONAL E LAMPADA FLUORESCENTE DE 2 X 20W</v>
          </cell>
          <cell r="C6394" t="str">
            <v>UN</v>
          </cell>
          <cell r="D6394">
            <v>38.700000000000003</v>
          </cell>
        </row>
        <row r="6395">
          <cell r="A6395" t="str">
            <v>18.027.224-0</v>
          </cell>
          <cell r="B6395" t="str">
            <v>LUMINARIA DE SOBREPOR, TIPO CALHA, EQUIPADA C/STARTER, REATOR CONVENCIONAL E LAMPADA FLUORESCENTE DE 3 X 20W</v>
          </cell>
          <cell r="C6395" t="str">
            <v>UN</v>
          </cell>
          <cell r="D6395">
            <v>52.75</v>
          </cell>
        </row>
        <row r="6396">
          <cell r="A6396" t="str">
            <v>18.027.226-0</v>
          </cell>
          <cell r="B6396" t="str">
            <v>LUMINARIA DE SOBREPOR, TIPO CALHA, EQUIPADA C/STARTER, REATOR CONVENCIONAL E LAMPADA FLUORESCENTE DE 4 X 20W</v>
          </cell>
          <cell r="C6396" t="str">
            <v>UN</v>
          </cell>
          <cell r="D6396">
            <v>65.7</v>
          </cell>
        </row>
        <row r="6397">
          <cell r="A6397" t="str">
            <v>18.027.228-0</v>
          </cell>
          <cell r="B6397" t="str">
            <v>LUMINARIA DE SOBREPOR, TIPO CALHA, EQUIPADA C/STARTER, REATOR CONVENCIONAL E LAMPADA FLUORESCENTE DE 1 X 40W</v>
          </cell>
          <cell r="C6397" t="str">
            <v>UN</v>
          </cell>
          <cell r="D6397">
            <v>37.89</v>
          </cell>
        </row>
        <row r="6398">
          <cell r="A6398" t="str">
            <v>18.027.230-0</v>
          </cell>
          <cell r="B6398" t="str">
            <v>LUMINARIA DE SOBREPOR, TIPO CALHA, EQUIPADA C/STARTER, REATOR CONVENCIONAL E LAMPADA FLUORESCENTE DE 2 X 40W</v>
          </cell>
          <cell r="C6398" t="str">
            <v>UN</v>
          </cell>
          <cell r="D6398">
            <v>55.51</v>
          </cell>
        </row>
        <row r="6399">
          <cell r="A6399" t="str">
            <v>18.027.232-0</v>
          </cell>
          <cell r="B6399" t="str">
            <v>LUMINARIA DE SOBREPOR, TIPO CALHA, EQUIPADA C/STARTER, REATOR CONVENCIONAL E LAMPADA FLUORESCENTE DE 3 X 40W</v>
          </cell>
          <cell r="C6399" t="str">
            <v>UN</v>
          </cell>
          <cell r="D6399">
            <v>75.760000000000005</v>
          </cell>
        </row>
        <row r="6400">
          <cell r="A6400" t="str">
            <v>18.027.234-0</v>
          </cell>
          <cell r="B6400" t="str">
            <v>LUMINARIA DE SOBREPOR, TIPO CALHA, EQUIPADA C/STARTER, REATOR CONVENCIONAL E LAMPADA FLUORESCENTE DE 4 X 40W</v>
          </cell>
          <cell r="C6400" t="str">
            <v>UN</v>
          </cell>
          <cell r="D6400">
            <v>96.01</v>
          </cell>
        </row>
        <row r="6401">
          <cell r="A6401" t="str">
            <v>18.027.240-0</v>
          </cell>
          <cell r="B6401" t="str">
            <v>LUMINARIA DE EMBUTIR, TIPO CALHA, EQUIPADA C/REATOR DE PARTIDA RAPIDA E LAMPADA FLUORESCENTE DE 1 X 20W</v>
          </cell>
          <cell r="C6401" t="str">
            <v>UN</v>
          </cell>
          <cell r="D6401">
            <v>33.96</v>
          </cell>
        </row>
        <row r="6402">
          <cell r="A6402" t="str">
            <v>18.027.242-0</v>
          </cell>
          <cell r="B6402" t="str">
            <v>LUMINARIA DE EMBUTIR, TIPO CALHA, EQUIPADA C/REATOR DE PARTIDA RAPIDA E LAMPADA FLUORESCENTE DE 2 X 20W</v>
          </cell>
          <cell r="C6402" t="str">
            <v>UN</v>
          </cell>
          <cell r="D6402">
            <v>46.51</v>
          </cell>
        </row>
        <row r="6403">
          <cell r="A6403" t="str">
            <v>18.027.244-0</v>
          </cell>
          <cell r="B6403" t="str">
            <v>LUMINARIA DE EMBUTIR, TIPO CALHA, EQUIPADA C/REATOR DE PARTIDA RAPIDA E LAMPADA FLUORESCENTE DE 3 X 20W</v>
          </cell>
          <cell r="C6403" t="str">
            <v>UN</v>
          </cell>
          <cell r="D6403">
            <v>66.459999999999994</v>
          </cell>
        </row>
        <row r="6404">
          <cell r="A6404" t="str">
            <v>18.027.246-0</v>
          </cell>
          <cell r="B6404" t="str">
            <v>LUMINARIA DE EMBUTIR, TIPO CALHA, EQUIPADA C/REATOR DE PARTIDA RAPIDA E LAMPADA FLUORESCENTE DE 4 X 20W</v>
          </cell>
          <cell r="C6404" t="str">
            <v>UN</v>
          </cell>
          <cell r="D6404">
            <v>79.89</v>
          </cell>
        </row>
        <row r="6405">
          <cell r="A6405" t="str">
            <v>18.027.248-0</v>
          </cell>
          <cell r="B6405" t="str">
            <v>LUMINARIA DE EMBUTIR, TIPO CALHA, EQUIPADA C/REATOR DE PARTIDA RAPIDA E LAMPADA FLUORESCENTE DE 1 X 40W</v>
          </cell>
          <cell r="C6405" t="str">
            <v>UN</v>
          </cell>
          <cell r="D6405">
            <v>40.32</v>
          </cell>
        </row>
        <row r="6406">
          <cell r="A6406" t="str">
            <v>18.027.250-0</v>
          </cell>
          <cell r="B6406" t="str">
            <v>LUMINARIA DE EMBUTIR, TIPO CALHA, EQUIPADA C/REATOR DE PARTIDA RAPIDA E LAMPADA FLUORESCENTE DE 2 X 40W</v>
          </cell>
          <cell r="C6406" t="str">
            <v>UN</v>
          </cell>
          <cell r="D6406">
            <v>52.37</v>
          </cell>
        </row>
        <row r="6407">
          <cell r="A6407" t="str">
            <v>18.027.252-0</v>
          </cell>
          <cell r="B6407" t="str">
            <v>LUMINARIA DE EMBUTIR, TIPO CALHA, EQUIPADA C/REATOR DE PARTIDA RAPIDA E LAMPADA FLUORESCENTE DE 3 X 40W</v>
          </cell>
          <cell r="C6407" t="str">
            <v>UN</v>
          </cell>
          <cell r="D6407">
            <v>74.08</v>
          </cell>
        </row>
        <row r="6408">
          <cell r="A6408" t="str">
            <v>18.027.254-0</v>
          </cell>
          <cell r="B6408" t="str">
            <v>LUMINARIA DE EMBUTIR, TIPO CALHA, EQUIPADA C/REATOR DE PARTIDA RAPIDA E LAMPADA FLUORESCENTE DE 4 X 40W</v>
          </cell>
          <cell r="C6408" t="str">
            <v>UN</v>
          </cell>
          <cell r="D6408">
            <v>87.12</v>
          </cell>
        </row>
        <row r="6409">
          <cell r="A6409" t="str">
            <v>18.027.260-0</v>
          </cell>
          <cell r="B6409" t="str">
            <v>LUMINARIA DE EMBUTIR, TIPO CALHA, EQUIPADA C/STARTER, REATORCONVENCIONAL E LAMPADA FLUORESCENTE DE 1 X 20W</v>
          </cell>
          <cell r="C6409" t="str">
            <v>UN</v>
          </cell>
          <cell r="D6409">
            <v>24.8</v>
          </cell>
        </row>
        <row r="6410">
          <cell r="A6410" t="str">
            <v>18.027.262-0</v>
          </cell>
          <cell r="B6410" t="str">
            <v>LUMINARIA DE EMBUTIR, TIPO CALHA, EQUIPADA C/STARTER, REATORCONVENCIONAL E LAMPADA FLUORESCENTE DE 2 X 20W</v>
          </cell>
          <cell r="C6410" t="str">
            <v>UN</v>
          </cell>
          <cell r="D6410">
            <v>37.950000000000003</v>
          </cell>
        </row>
        <row r="6411">
          <cell r="A6411" t="str">
            <v>18.027.264-0</v>
          </cell>
          <cell r="B6411" t="str">
            <v>LUMINARIA DE EMBUTIR, TIPO CALHA, EQUIPADA C/STARTER, REATORCONVENCIONAL E LAMPADA FLUORESCENTE DE 3 X 20W</v>
          </cell>
          <cell r="C6411" t="str">
            <v>UN</v>
          </cell>
          <cell r="D6411">
            <v>52.01</v>
          </cell>
        </row>
        <row r="6412">
          <cell r="A6412" t="str">
            <v>18.027.266-0</v>
          </cell>
          <cell r="B6412" t="str">
            <v>LUMINARIA DE EMBUTIR, TIPO CALHA, EQUIPADA C/STARTER, REATORCONVENCIONAL E LAMPADA FLUORESCENTE DE 4 X 20W</v>
          </cell>
          <cell r="C6412" t="str">
            <v>UN</v>
          </cell>
          <cell r="D6412">
            <v>64.959999999999994</v>
          </cell>
        </row>
        <row r="6413">
          <cell r="A6413" t="str">
            <v>18.027.268-0</v>
          </cell>
          <cell r="B6413" t="str">
            <v>LUMINARIA DE EMBUTIR, TIPO CALHA, EQUIPADA C/STARTER, REATORCONVENCIONAL E LAMPADA FLUORESCENTE DE 1 X 40W</v>
          </cell>
          <cell r="C6413" t="str">
            <v>UN</v>
          </cell>
          <cell r="D6413">
            <v>37.28</v>
          </cell>
        </row>
        <row r="6414">
          <cell r="A6414" t="str">
            <v>18.027.270-0</v>
          </cell>
          <cell r="B6414" t="str">
            <v>LUMINARIA DE EMBUTIR, TIPO CALHA, EQUIPADA C/STARTER, REATORCONVENCIONAL E LAMPADA FLUORESCENTE DE 2 X 40W</v>
          </cell>
          <cell r="C6414" t="str">
            <v>UN</v>
          </cell>
          <cell r="D6414">
            <v>54.77</v>
          </cell>
        </row>
        <row r="6415">
          <cell r="A6415" t="str">
            <v>18.027.272-0</v>
          </cell>
          <cell r="B6415" t="str">
            <v>LUMINARIA DE EMBUTIR, TIPO CALHA, EQUIPADA C/STARTER, REATORCONVENCIONAL E LAMPADA FLUORESCENTE DE 3 X 40W</v>
          </cell>
          <cell r="C6415" t="str">
            <v>UN</v>
          </cell>
          <cell r="D6415">
            <v>75.02</v>
          </cell>
        </row>
        <row r="6416">
          <cell r="A6416" t="str">
            <v>18.027.274-0</v>
          </cell>
          <cell r="B6416" t="str">
            <v>LUMINARIA DE EMBUTIR, TIPO CALHA, EQUIPADA C/STARTER, REATORCONVENCIONAL E LAMPADA FLUORESCENTE DE 4 X 40W</v>
          </cell>
          <cell r="C6416" t="str">
            <v>UN</v>
          </cell>
          <cell r="D6416">
            <v>95.26</v>
          </cell>
        </row>
        <row r="6417">
          <cell r="A6417" t="str">
            <v>18.027.280-0</v>
          </cell>
          <cell r="B6417" t="str">
            <v>ARANDELA, DE PAREDE, C/RECEPTACULO P/LAMPADA INCANDESCENTE,REFLETOR EM MAT. ANTI-FERRUGEM E BRACO DE ALUMINIO ANODIZADO</v>
          </cell>
          <cell r="C6417" t="str">
            <v>UN</v>
          </cell>
          <cell r="D6417">
            <v>15.42</v>
          </cell>
        </row>
        <row r="6418">
          <cell r="A6418" t="str">
            <v>18.027.290-0</v>
          </cell>
          <cell r="B6418" t="str">
            <v>GLOBO ESFERICO, PLAFONIER REPUXADO DE ALUMINIO C/DIFUSOR EMBASE DE VIDRO LEITOSO DE 4" X 6"</v>
          </cell>
          <cell r="C6418" t="str">
            <v>UN</v>
          </cell>
          <cell r="D6418">
            <v>15.93</v>
          </cell>
        </row>
        <row r="6419">
          <cell r="A6419" t="str">
            <v>18.027.292-0</v>
          </cell>
          <cell r="B6419" t="str">
            <v>GLOBO ESFERICO, PLAFONIER REPUXADO DE ALUMINIO C/DIFUSOR EMBASE DE VIDRO LEITOSO DE 4" X 8"</v>
          </cell>
          <cell r="C6419" t="str">
            <v>UN</v>
          </cell>
          <cell r="D6419">
            <v>18.03</v>
          </cell>
        </row>
        <row r="6420">
          <cell r="A6420" t="str">
            <v>18.027.295-0</v>
          </cell>
          <cell r="B6420" t="str">
            <v>GLOBO ESFERICO EM PLAST., DE 6" E PLAFONIER EM ALUMINIO</v>
          </cell>
          <cell r="C6420" t="str">
            <v>UN</v>
          </cell>
          <cell r="D6420">
            <v>8.93</v>
          </cell>
        </row>
        <row r="6421">
          <cell r="A6421" t="str">
            <v>18.027.999-0</v>
          </cell>
          <cell r="B6421" t="str">
            <v>FAMILIA 18.027LUMINARIAS</v>
          </cell>
          <cell r="C6421">
            <v>0</v>
          </cell>
          <cell r="D6421">
            <v>1884</v>
          </cell>
        </row>
        <row r="6422">
          <cell r="A6422" t="str">
            <v>18.028.001-0</v>
          </cell>
          <cell r="B6422" t="str">
            <v>TRANSFORMADOR DE DISTRIB. DE 30KVA, TRIFASICO, 60HZ, CLASSE15KV</v>
          </cell>
          <cell r="C6422" t="str">
            <v>UN</v>
          </cell>
          <cell r="D6422">
            <v>1984.86</v>
          </cell>
        </row>
        <row r="6423">
          <cell r="A6423" t="str">
            <v>18.028.005-0</v>
          </cell>
          <cell r="B6423" t="str">
            <v>TRANSFORMADOR DE DISTRIB. DE 45KVA, TRIFASICO, 60HZ, CLASSE15KV</v>
          </cell>
          <cell r="C6423" t="str">
            <v>UN</v>
          </cell>
          <cell r="D6423">
            <v>2284.3000000000002</v>
          </cell>
        </row>
        <row r="6424">
          <cell r="A6424" t="str">
            <v>18.028.010-0</v>
          </cell>
          <cell r="B6424" t="str">
            <v>TRANSFORMADOR DE DISTRIB. DE 75KVA, TRIFASICO, 60HZ, CLASSE15KV</v>
          </cell>
          <cell r="C6424" t="str">
            <v>UN</v>
          </cell>
          <cell r="D6424">
            <v>3065.73</v>
          </cell>
        </row>
        <row r="6425">
          <cell r="A6425" t="str">
            <v>18.028.015-0</v>
          </cell>
          <cell r="B6425" t="str">
            <v>TRANSFORMADOR DE DISTRIB. DE 112,5KVA, TRIFASICO, 60HZ, CLASSE 15KV</v>
          </cell>
          <cell r="C6425" t="str">
            <v>UN</v>
          </cell>
          <cell r="D6425">
            <v>3779.16</v>
          </cell>
        </row>
        <row r="6426">
          <cell r="A6426" t="str">
            <v>18.028.020-0</v>
          </cell>
          <cell r="B6426" t="str">
            <v>TRANSFORMADOR DE DISTRIB. DE 150KVA, TRIFASICO, 60HZ, CLASSE15KV</v>
          </cell>
          <cell r="C6426" t="str">
            <v>UN</v>
          </cell>
          <cell r="D6426">
            <v>4579.1000000000004</v>
          </cell>
        </row>
        <row r="6427">
          <cell r="A6427" t="str">
            <v>18.028.025-0</v>
          </cell>
          <cell r="B6427" t="str">
            <v>TRANSFORMADOR DE DISTRIB. DE 225KVA, TRIFASICO, 60HZ, CLASSE15KV</v>
          </cell>
          <cell r="C6427" t="str">
            <v>UN</v>
          </cell>
          <cell r="D6427">
            <v>6653.03</v>
          </cell>
        </row>
        <row r="6428">
          <cell r="A6428" t="str">
            <v>18.028.030-0</v>
          </cell>
          <cell r="B6428" t="str">
            <v>TRANSFORMADOR DE DISTRIB. DE 300KVA, TRIFASICO, 60HZ, CLASSE15KV</v>
          </cell>
          <cell r="C6428" t="str">
            <v>UN</v>
          </cell>
          <cell r="D6428">
            <v>7498.47</v>
          </cell>
        </row>
        <row r="6429">
          <cell r="A6429" t="str">
            <v>18.028.035-0</v>
          </cell>
          <cell r="B6429" t="str">
            <v>TRANSFORMADOR DE DISTRIB. DE 500KVA, TRIFASICO, 60HZ, CLASSE15KV</v>
          </cell>
          <cell r="C6429" t="str">
            <v>UN</v>
          </cell>
          <cell r="D6429">
            <v>11368.9</v>
          </cell>
        </row>
        <row r="6430">
          <cell r="A6430" t="str">
            <v>18.028.040-0</v>
          </cell>
          <cell r="B6430" t="str">
            <v>TRANSFORMADOR DE DISTRIB. DE 750KVA, TRIFASICO, 60HZ, CLASSE15KV</v>
          </cell>
          <cell r="C6430" t="str">
            <v>UN</v>
          </cell>
          <cell r="D6430">
            <v>15583.83</v>
          </cell>
        </row>
        <row r="6431">
          <cell r="A6431" t="str">
            <v>18.028.050-0</v>
          </cell>
          <cell r="B6431" t="str">
            <v>TRANSFORMADOR DE DISTRIB. DE 1000KVA, TRIFASICO, 60HZ, CLASSE 15KV</v>
          </cell>
          <cell r="C6431" t="str">
            <v>UN</v>
          </cell>
          <cell r="D6431">
            <v>22949.77</v>
          </cell>
        </row>
        <row r="6432">
          <cell r="A6432" t="str">
            <v>18.028.999-0</v>
          </cell>
          <cell r="B6432" t="str">
            <v>FAMILIA 18.028TRANSFORMADORES</v>
          </cell>
          <cell r="C6432">
            <v>0</v>
          </cell>
          <cell r="D6432">
            <v>1202</v>
          </cell>
        </row>
        <row r="6433">
          <cell r="A6433" t="str">
            <v>18.029.005-0</v>
          </cell>
          <cell r="B6433" t="str">
            <v>BOMBA HIDR. CENTRIFUGA, C/MOTOR ELETR., POTENCIA DE 1/3CV</v>
          </cell>
          <cell r="C6433" t="str">
            <v>UN</v>
          </cell>
          <cell r="D6433">
            <v>249.32</v>
          </cell>
        </row>
        <row r="6434">
          <cell r="A6434" t="str">
            <v>18.029.010-0</v>
          </cell>
          <cell r="B6434" t="str">
            <v>BOMBA HIDR. CENTRIFUGA, C/MOTOR ELETR., POTENCIA DE 0,5CV</v>
          </cell>
          <cell r="C6434" t="str">
            <v>UN</v>
          </cell>
          <cell r="D6434">
            <v>264.52</v>
          </cell>
        </row>
        <row r="6435">
          <cell r="A6435" t="str">
            <v>18.029.012-0</v>
          </cell>
          <cell r="B6435" t="str">
            <v>BOMBA HIDR. CENTRIFUGA, C/MOTOR ELETR., POTENCIA DE 3/4CV</v>
          </cell>
          <cell r="C6435" t="str">
            <v>UN</v>
          </cell>
          <cell r="D6435">
            <v>322.74</v>
          </cell>
        </row>
        <row r="6436">
          <cell r="A6436" t="str">
            <v>18.029.015-0</v>
          </cell>
          <cell r="B6436" t="str">
            <v>BOMBA HIDR. CENTRIFUGA, C/MOTOR ELETR., POTENCIA DE 1CV</v>
          </cell>
          <cell r="C6436" t="str">
            <v>UN</v>
          </cell>
          <cell r="D6436">
            <v>377</v>
          </cell>
        </row>
        <row r="6437">
          <cell r="A6437" t="str">
            <v>18.029.020-0</v>
          </cell>
          <cell r="B6437" t="str">
            <v>BOMBA HIDR. CENTRIFUGA, C/MOTOR ELETR., POTENCIA DE 1,5CV</v>
          </cell>
          <cell r="C6437" t="str">
            <v>UN</v>
          </cell>
          <cell r="D6437">
            <v>433.83</v>
          </cell>
        </row>
        <row r="6438">
          <cell r="A6438" t="str">
            <v>18.029.025-0</v>
          </cell>
          <cell r="B6438" t="str">
            <v>BOMBA HIDR. CENTRIFUGA, C/MOTOR ELETR., POTENCIA DE 2CV</v>
          </cell>
          <cell r="C6438" t="str">
            <v>UN</v>
          </cell>
          <cell r="D6438">
            <v>439.75</v>
          </cell>
        </row>
        <row r="6439">
          <cell r="A6439" t="str">
            <v>18.029.030-0</v>
          </cell>
          <cell r="B6439" t="str">
            <v>BOMBA HIDR. CENTRIFUGA, C/MOTOR ELETR., POTENCIA DE 3CV</v>
          </cell>
          <cell r="C6439" t="str">
            <v>UN</v>
          </cell>
          <cell r="D6439">
            <v>542.42999999999995</v>
          </cell>
        </row>
        <row r="6440">
          <cell r="A6440" t="str">
            <v>18.029.035-0</v>
          </cell>
          <cell r="B6440" t="str">
            <v>BOMBA HIDR. CENTRIFUGA, C/MOTOR ELETR., POTENCIA DE 5CV</v>
          </cell>
          <cell r="C6440" t="str">
            <v>UN</v>
          </cell>
          <cell r="D6440">
            <v>914.23</v>
          </cell>
        </row>
        <row r="6441">
          <cell r="A6441" t="str">
            <v>18.029.040-0</v>
          </cell>
          <cell r="B6441" t="str">
            <v>BOMBA HIDR. CENTRIFUGA, C/MOTOR ELETR., POTENCIA DE 10CV</v>
          </cell>
          <cell r="C6441" t="str">
            <v>UN</v>
          </cell>
          <cell r="D6441">
            <v>1467.31</v>
          </cell>
        </row>
        <row r="6442">
          <cell r="A6442" t="str">
            <v>18.029.070-0</v>
          </cell>
          <cell r="B6442" t="str">
            <v>BOMBA CENTRIFUGA SUBMERSA, P/AGUAS SERVIDAS, DE 0,5CV, 110 /220V</v>
          </cell>
          <cell r="C6442" t="str">
            <v>UN</v>
          </cell>
          <cell r="D6442">
            <v>701.52</v>
          </cell>
        </row>
        <row r="6443">
          <cell r="A6443" t="str">
            <v>18.029.075-0</v>
          </cell>
          <cell r="B6443" t="str">
            <v>BOMBA CENTRIFUGA SUBMERSA, P/AGUAS SERVIDAS, DE 1CV, 110 / 220V</v>
          </cell>
          <cell r="C6443" t="str">
            <v>UN</v>
          </cell>
          <cell r="D6443">
            <v>901.9</v>
          </cell>
        </row>
        <row r="6444">
          <cell r="A6444" t="str">
            <v>18.029.080-0</v>
          </cell>
          <cell r="B6444" t="str">
            <v>BOMBA CENTRIFUGA SUBMERSA, P/AGUAS SERVIDAS, DE 2CV, 220V</v>
          </cell>
          <cell r="C6444" t="str">
            <v>UN</v>
          </cell>
          <cell r="D6444">
            <v>869.08</v>
          </cell>
        </row>
        <row r="6445">
          <cell r="A6445" t="str">
            <v>18.029.085-0</v>
          </cell>
          <cell r="B6445" t="str">
            <v>BOMBA CENTRIFUGA SUBMERSA, P/AGUAS SERVIDAS, DE 4CV, 220 / 380V</v>
          </cell>
          <cell r="C6445" t="str">
            <v>UN</v>
          </cell>
          <cell r="D6445">
            <v>947.35</v>
          </cell>
        </row>
        <row r="6446">
          <cell r="A6446" t="str">
            <v>18.029.105-0</v>
          </cell>
          <cell r="B6446" t="str">
            <v>BOMBA CENTRIFUGA SUBMERSA, P/AGUAS FECAIS DE 0,5CV, 110 / 220V</v>
          </cell>
          <cell r="C6446" t="str">
            <v>UN</v>
          </cell>
          <cell r="D6446">
            <v>1799.55</v>
          </cell>
        </row>
        <row r="6447">
          <cell r="A6447" t="str">
            <v>18.029.110-0</v>
          </cell>
          <cell r="B6447" t="str">
            <v>BOMBA CENTRIFUGA SUBMERSA, P/AGUAS FECAIS, DE 1CV, 220V</v>
          </cell>
          <cell r="C6447" t="str">
            <v>UN</v>
          </cell>
          <cell r="D6447">
            <v>2454.3200000000002</v>
          </cell>
        </row>
        <row r="6448">
          <cell r="A6448" t="str">
            <v>18.029.115-0</v>
          </cell>
          <cell r="B6448" t="str">
            <v>BOMBA CENTRIFUGA SUBMERSA, P/AGUAS FECAIS, DE 2CV, 220V</v>
          </cell>
          <cell r="C6448" t="str">
            <v>UN</v>
          </cell>
          <cell r="D6448">
            <v>2959.18</v>
          </cell>
        </row>
        <row r="6449">
          <cell r="A6449" t="str">
            <v>18.029.120-0</v>
          </cell>
          <cell r="B6449" t="str">
            <v>BOMBA AUTO-ASPIRANTE, P/AGUA LIMPA, DE 1/3CV</v>
          </cell>
          <cell r="C6449" t="str">
            <v>UN</v>
          </cell>
          <cell r="D6449">
            <v>329.47</v>
          </cell>
        </row>
        <row r="6450">
          <cell r="A6450" t="str">
            <v>18.029.125-0</v>
          </cell>
          <cell r="B6450" t="str">
            <v>BOMBA AUTO-ASPIRANTE, P/AGUA LIMPA, DE 0,5CV</v>
          </cell>
          <cell r="C6450" t="str">
            <v>UN</v>
          </cell>
          <cell r="D6450">
            <v>357.47</v>
          </cell>
        </row>
        <row r="6451">
          <cell r="A6451" t="str">
            <v>18.029.130-0</v>
          </cell>
          <cell r="B6451" t="str">
            <v>BOMBA AUTO-ASPIRANTE, P/AGUA LIMPA, DE 1CV</v>
          </cell>
          <cell r="C6451" t="str">
            <v>UN</v>
          </cell>
          <cell r="D6451">
            <v>457.11</v>
          </cell>
        </row>
        <row r="6452">
          <cell r="A6452" t="str">
            <v>18.029.999-0</v>
          </cell>
          <cell r="B6452" t="str">
            <v>FAMILIA 18.029BOMBAS</v>
          </cell>
          <cell r="C6452">
            <v>0</v>
          </cell>
          <cell r="D6452">
            <v>1904</v>
          </cell>
        </row>
        <row r="6453">
          <cell r="A6453" t="str">
            <v>18.031.010-0</v>
          </cell>
          <cell r="B6453" t="str">
            <v>GELADEIRA COMERCIAL, C/ 4 PORTAS, 25 PES CUBICOS, REVEST. EMACO INOX, ACIONADA P/MOTOR DE 0,5CV</v>
          </cell>
          <cell r="C6453" t="str">
            <v>UN</v>
          </cell>
          <cell r="D6453">
            <v>3316</v>
          </cell>
        </row>
        <row r="6454">
          <cell r="A6454" t="str">
            <v>18.031.015-0</v>
          </cell>
          <cell r="B6454" t="str">
            <v>FREEZER HORIZ. COMERCIAL, C/TAMPA UNICA, EM CHAPA DE ACO, REVESTIM. CONTRA CORROSAO, CAPAC. DE 335 L</v>
          </cell>
          <cell r="C6454" t="str">
            <v>UN</v>
          </cell>
          <cell r="D6454">
            <v>975</v>
          </cell>
        </row>
        <row r="6455">
          <cell r="A6455" t="str">
            <v>18.031.016-0</v>
          </cell>
          <cell r="B6455" t="str">
            <v>FREEZER HORIZ. COMERCIAL, C/ 2 TAMPAS, EM CHAPA DE ACO, REVESTIM. CONTRA CORROSAO, CAPAC. APROX. DE 420 L</v>
          </cell>
          <cell r="C6455" t="str">
            <v>UN</v>
          </cell>
          <cell r="D6455">
            <v>990</v>
          </cell>
        </row>
        <row r="6456">
          <cell r="A6456" t="str">
            <v>18.031.020-0</v>
          </cell>
          <cell r="B6456" t="str">
            <v>PORTA FRIGORIFICA, C/CAIXAO EM MAD. DE LEI, REVEST. EM CHAPADE ACO INOX</v>
          </cell>
          <cell r="C6456" t="str">
            <v>UN</v>
          </cell>
          <cell r="D6456">
            <v>1882.25</v>
          </cell>
        </row>
        <row r="6457">
          <cell r="A6457" t="str">
            <v>18.031.999-0</v>
          </cell>
          <cell r="B6457" t="str">
            <v>FAMILIA 18.031GELADEIRAS</v>
          </cell>
          <cell r="C6457">
            <v>0</v>
          </cell>
          <cell r="D6457">
            <v>2015</v>
          </cell>
        </row>
        <row r="6458">
          <cell r="A6458" t="str">
            <v>18.032.010-0</v>
          </cell>
          <cell r="B6458" t="str">
            <v>EXTINTOR DE INCENDIO, AGUA-GAS, DE 10 L</v>
          </cell>
          <cell r="C6458" t="str">
            <v>UN</v>
          </cell>
          <cell r="D6458">
            <v>50.18</v>
          </cell>
        </row>
        <row r="6459">
          <cell r="A6459" t="str">
            <v>18.032.012-0</v>
          </cell>
          <cell r="B6459" t="str">
            <v>EXTINTOR DE INCENDIO, AGUA-PRESSURIZADA, DE 10 L</v>
          </cell>
          <cell r="C6459" t="str">
            <v>UN</v>
          </cell>
          <cell r="D6459">
            <v>50.18</v>
          </cell>
        </row>
        <row r="6460">
          <cell r="A6460" t="str">
            <v>18.032.015-0</v>
          </cell>
          <cell r="B6460" t="str">
            <v>EXTINTOR DE INCENDIO, GAS CARBONICO, DE 6KG, COMPLETO</v>
          </cell>
          <cell r="C6460" t="str">
            <v>UN</v>
          </cell>
          <cell r="D6460">
            <v>145.18</v>
          </cell>
        </row>
        <row r="6461">
          <cell r="A6461" t="str">
            <v>18.032.020-0</v>
          </cell>
          <cell r="B6461" t="str">
            <v>EXTINTOR DE INCENDIO, GAS CARBONICO, DE 4KG, COMPLETO</v>
          </cell>
          <cell r="C6461" t="str">
            <v>UN</v>
          </cell>
          <cell r="D6461">
            <v>126.52</v>
          </cell>
        </row>
        <row r="6462">
          <cell r="A6462" t="str">
            <v>18.032.025-0</v>
          </cell>
          <cell r="B6462" t="str">
            <v>EXTINTOR DE INCENDIO, PO QUIMICO, DE 4KG</v>
          </cell>
          <cell r="C6462" t="str">
            <v>UN</v>
          </cell>
          <cell r="D6462">
            <v>50.18</v>
          </cell>
        </row>
        <row r="6463">
          <cell r="A6463" t="str">
            <v>18.032.030-0</v>
          </cell>
          <cell r="B6463" t="str">
            <v>EXTINTOR DE INCENDIO, PO QUIMICO, DE 6KG</v>
          </cell>
          <cell r="C6463" t="str">
            <v>UN</v>
          </cell>
          <cell r="D6463">
            <v>57.18</v>
          </cell>
        </row>
        <row r="6464">
          <cell r="A6464" t="str">
            <v>18.032.035-0</v>
          </cell>
          <cell r="B6464" t="str">
            <v>EXTINTOR DE INCENDIO, PO QUIMICO, DE 1KG</v>
          </cell>
          <cell r="C6464" t="str">
            <v>UN</v>
          </cell>
          <cell r="D6464">
            <v>21.18</v>
          </cell>
        </row>
        <row r="6465">
          <cell r="A6465" t="str">
            <v>18.032.999-0</v>
          </cell>
          <cell r="B6465" t="str">
            <v>FAMILIA 18.032EXTINTOR</v>
          </cell>
          <cell r="C6465">
            <v>0</v>
          </cell>
          <cell r="D6465">
            <v>1652</v>
          </cell>
        </row>
        <row r="6466">
          <cell r="A6466" t="str">
            <v>18.033.010-0</v>
          </cell>
          <cell r="B6466" t="str">
            <v>BOTIJAO DE GAS ENGARRAFADO, CAPAC. P/ 13KG</v>
          </cell>
          <cell r="C6466" t="str">
            <v>UN</v>
          </cell>
          <cell r="D6466">
            <v>54.5</v>
          </cell>
        </row>
        <row r="6467">
          <cell r="A6467" t="str">
            <v>18.033.015-0</v>
          </cell>
          <cell r="B6467" t="str">
            <v>BOTIJAO DE GAS, ENGARRAFADO, CAPAC. P/ 45KG</v>
          </cell>
          <cell r="C6467" t="str">
            <v>UN</v>
          </cell>
          <cell r="D6467">
            <v>238.38</v>
          </cell>
        </row>
        <row r="6468">
          <cell r="A6468" t="str">
            <v>18.033.999-0</v>
          </cell>
          <cell r="B6468" t="str">
            <v>FAMILIA 18.033BOTIJAO D/GAS</v>
          </cell>
          <cell r="C6468">
            <v>0</v>
          </cell>
          <cell r="D6468">
            <v>1706</v>
          </cell>
        </row>
        <row r="6469">
          <cell r="A6469" t="str">
            <v>18.034.001-0</v>
          </cell>
          <cell r="B6469" t="str">
            <v>EXAUSTOR P/COZINHA, C/ESTRUT. EM CHAPA DE FºGALV., ACAB. CROM., MOTOR DE 1/4HP, EM 110 / 220V</v>
          </cell>
          <cell r="C6469" t="str">
            <v>UN</v>
          </cell>
          <cell r="D6469">
            <v>150.37</v>
          </cell>
        </row>
        <row r="6470">
          <cell r="A6470" t="str">
            <v>18.034.999-0</v>
          </cell>
          <cell r="B6470" t="str">
            <v>FAMILIA 18.034EXAUSTOR</v>
          </cell>
          <cell r="C6470">
            <v>0</v>
          </cell>
          <cell r="D6470">
            <v>574</v>
          </cell>
        </row>
        <row r="6471">
          <cell r="A6471" t="str">
            <v>18.035.005-0</v>
          </cell>
          <cell r="B6471" t="str">
            <v>VENTILADOR DE TETO, C/ 3 PAS, EM ACO GALV.</v>
          </cell>
          <cell r="C6471" t="str">
            <v>UN</v>
          </cell>
          <cell r="D6471">
            <v>90.57</v>
          </cell>
        </row>
        <row r="6472">
          <cell r="A6472" t="str">
            <v>18.035.010-0</v>
          </cell>
          <cell r="B6472" t="str">
            <v>VENTILADOR DE TETO, C/LUMINARIA INCANDESCENTE, 3 PAS DE MAD.DE LEI</v>
          </cell>
          <cell r="C6472" t="str">
            <v>UN</v>
          </cell>
          <cell r="D6472">
            <v>90.42</v>
          </cell>
        </row>
        <row r="6473">
          <cell r="A6473" t="str">
            <v>18.035.999-0</v>
          </cell>
          <cell r="B6473" t="str">
            <v>INDICE DA FAMILIA</v>
          </cell>
          <cell r="C6473">
            <v>0</v>
          </cell>
          <cell r="D6473">
            <v>2017</v>
          </cell>
        </row>
        <row r="6474">
          <cell r="A6474" t="str">
            <v>18.050.500-0</v>
          </cell>
          <cell r="B6474" t="str">
            <v>UNIDADE DE REF. P/FORN., RECUPERACAO E/OU INSTAL. DE EQUIP.OU APARELHOS DIVERSOS</v>
          </cell>
          <cell r="C6474" t="str">
            <v>UR</v>
          </cell>
          <cell r="D6474">
            <v>74.930000000000007</v>
          </cell>
        </row>
        <row r="6475">
          <cell r="A6475" t="str">
            <v>18.050.999-0</v>
          </cell>
          <cell r="B6475" t="str">
            <v>INDICE 18.050INDICE GERAL E UR</v>
          </cell>
          <cell r="C6475">
            <v>0</v>
          </cell>
          <cell r="D6475">
            <v>1688</v>
          </cell>
        </row>
        <row r="6476">
          <cell r="A6476" t="str">
            <v>18.051.999-0</v>
          </cell>
          <cell r="B6476" t="str">
            <v>INDICE 18.050INDICE GERAL E UR</v>
          </cell>
          <cell r="C6476">
            <v>0</v>
          </cell>
          <cell r="D6476">
            <v>1688</v>
          </cell>
        </row>
        <row r="6477">
          <cell r="A6477" t="str">
            <v>18.070.005-0</v>
          </cell>
          <cell r="B6477" t="str">
            <v>PRATELEIRA DE MARM. BRANCO NACIONAL, C/ 30CM DE LARG. E 2CMDE ESP., SOBRE CONSOLO DE FERRO</v>
          </cell>
          <cell r="C6477" t="str">
            <v>M</v>
          </cell>
          <cell r="D6477">
            <v>25.46</v>
          </cell>
        </row>
        <row r="6478">
          <cell r="A6478" t="str">
            <v>18.070.010-0</v>
          </cell>
          <cell r="B6478" t="str">
            <v>CONSOLE DE MARM. BRANCO NACIONAL, EM CANTONEIRA, C/ 2CM DE ESP., P/DEPOSITO DE AGUA POTAVEL</v>
          </cell>
          <cell r="C6478" t="str">
            <v>UN</v>
          </cell>
          <cell r="D6478">
            <v>13.18</v>
          </cell>
        </row>
        <row r="6479">
          <cell r="A6479" t="str">
            <v>18.070.015-0</v>
          </cell>
          <cell r="B6479" t="str">
            <v>BANCA DE MARM. BRANCO NACIONAL, C/ 3CM DE ESP., MED. 1,50 X0,60M, C/ABERT. P/ 1 CUBA</v>
          </cell>
          <cell r="C6479" t="str">
            <v>UN</v>
          </cell>
          <cell r="D6479">
            <v>156.97999999999999</v>
          </cell>
        </row>
        <row r="6480">
          <cell r="A6480" t="str">
            <v>18.070.020-0</v>
          </cell>
          <cell r="B6480" t="str">
            <v>BANCA DE MARM. BRANCO NACIONAL, C/ 3CM DE ESP., MED. 2,00 X0,60M, C/ABERT. P/ 1 OU 2 CUBAS</v>
          </cell>
          <cell r="C6480" t="str">
            <v>UN</v>
          </cell>
          <cell r="D6480">
            <v>202.56</v>
          </cell>
        </row>
        <row r="6481">
          <cell r="A6481" t="str">
            <v>18.070.025-0</v>
          </cell>
          <cell r="B6481" t="str">
            <v>BANCA DE MARM. BRANCO NACIONAL, C/ 3CM DE ESP., MED. 2,50 X0,60M, C/ABERT. P/ 1 OU 2 CUBAS</v>
          </cell>
          <cell r="C6481" t="str">
            <v>UN</v>
          </cell>
          <cell r="D6481">
            <v>248.14</v>
          </cell>
        </row>
        <row r="6482">
          <cell r="A6482" t="str">
            <v>18.070.030-0</v>
          </cell>
          <cell r="B6482" t="str">
            <v>BANCA DE MARM. BRANCO NACIONAL, C/ 3CM DE ESP., MED. 3,00 X0,60M, C/ABERT. P/ 1 OU 2 CUBAS</v>
          </cell>
          <cell r="C6482" t="str">
            <v>UN</v>
          </cell>
          <cell r="D6482">
            <v>293.72000000000003</v>
          </cell>
        </row>
        <row r="6483">
          <cell r="A6483" t="str">
            <v>18.070.032-0</v>
          </cell>
          <cell r="B6483" t="str">
            <v>BANCA DE MARM. BRANCO NACIONAL, C/ 3CM DE ESP., MED. 3,50 X0,60M, C/ABERT. P/ 1 OU 2 CUBAS</v>
          </cell>
          <cell r="C6483" t="str">
            <v>UN</v>
          </cell>
          <cell r="D6483">
            <v>339.3</v>
          </cell>
        </row>
        <row r="6484">
          <cell r="A6484" t="str">
            <v>18.070.035-0</v>
          </cell>
          <cell r="B6484" t="str">
            <v>BANCA DE MARM. BRANCO NACIONAL, C/ 3CM DE ESP., MED. 4,00 X0,60M, C/ABERT. P/ 1 OU 2 CUBAS</v>
          </cell>
          <cell r="C6484" t="str">
            <v>UN</v>
          </cell>
          <cell r="D6484">
            <v>384.88</v>
          </cell>
        </row>
        <row r="6485">
          <cell r="A6485" t="str">
            <v>18.070.040-0</v>
          </cell>
          <cell r="B6485" t="str">
            <v>BANCA SECA DE MARM. BRANCO NACIONAL, C/ 3CM DE ESP. E 0,60MDE LARG.</v>
          </cell>
          <cell r="C6485" t="str">
            <v>M</v>
          </cell>
          <cell r="D6485">
            <v>128.21</v>
          </cell>
        </row>
        <row r="6486">
          <cell r="A6486" t="str">
            <v>18.070.050-0</v>
          </cell>
          <cell r="B6486" t="str">
            <v>BANCA DE MARM. BRANCO NACIONAL, C/ 3CM DE ESP., MED. 1,50 X0,60M, C/ABERT. P/ 1 CONCHA DE LOUCA</v>
          </cell>
          <cell r="C6486" t="str">
            <v>UN</v>
          </cell>
          <cell r="D6486">
            <v>156.97999999999999</v>
          </cell>
        </row>
        <row r="6487">
          <cell r="A6487" t="str">
            <v>18.070.055-0</v>
          </cell>
          <cell r="B6487" t="str">
            <v>BANCA DE MARM. BRANCO NACIONAL, C/ 3CM DE ESP., MED. 2,00 X0,60M, C/ABERT. P/ 2 CONCHAS DE LOUCA</v>
          </cell>
          <cell r="C6487" t="str">
            <v>UN</v>
          </cell>
          <cell r="D6487">
            <v>202.56</v>
          </cell>
        </row>
        <row r="6488">
          <cell r="A6488" t="str">
            <v>18.070.060-0</v>
          </cell>
          <cell r="B6488" t="str">
            <v>BANCA DE MARM. BRANCO NACIONAL, C/ 3CM DE ESP., MED. 2,50 X0,60M, C/ABERT. P/ 3 CONCHAS DE LOUCA</v>
          </cell>
          <cell r="C6488" t="str">
            <v>UN</v>
          </cell>
          <cell r="D6488">
            <v>248.14</v>
          </cell>
        </row>
        <row r="6489">
          <cell r="A6489" t="str">
            <v>18.070.065-0</v>
          </cell>
          <cell r="B6489" t="str">
            <v>BANCA DE MARM. BRANCO NACIONAL, C/ 3CM DE ESP., MED. 3,00 X0,60M, C/ABERT. P/ 4 CONCHAS DE LOUCA</v>
          </cell>
          <cell r="C6489" t="str">
            <v>UN</v>
          </cell>
          <cell r="D6489">
            <v>293.72000000000003</v>
          </cell>
        </row>
        <row r="6490">
          <cell r="A6490" t="str">
            <v>18.070.067-0</v>
          </cell>
          <cell r="B6490" t="str">
            <v>BANCA DE MARM. BRANCO NACIONAL, C/ 3CM DE ESP., MED. 3,50 X0,60M, C/ABERT. P/ 4 CONCHAS DE LOUCA</v>
          </cell>
          <cell r="C6490" t="str">
            <v>UN</v>
          </cell>
          <cell r="D6490">
            <v>339.3</v>
          </cell>
        </row>
        <row r="6491">
          <cell r="A6491" t="str">
            <v>18.070.070-0</v>
          </cell>
          <cell r="B6491" t="str">
            <v>BANCA DE MARM. BRANCO NACIONAL, C/ 3CM DE ESP., MED. 4,00 X0,60M, C/ABERT. P/ 5 CONCHAS DE LOUCA</v>
          </cell>
          <cell r="C6491" t="str">
            <v>UN</v>
          </cell>
          <cell r="D6491">
            <v>384.88</v>
          </cell>
        </row>
        <row r="6492">
          <cell r="A6492" t="str">
            <v>18.070.999-0</v>
          </cell>
          <cell r="B6492" t="str">
            <v>FAMILIA 18.070MARMORE</v>
          </cell>
          <cell r="C6492">
            <v>0</v>
          </cell>
          <cell r="D6492">
            <v>2151</v>
          </cell>
        </row>
        <row r="6493">
          <cell r="A6493" t="str">
            <v>18.080.010-0</v>
          </cell>
          <cell r="B6493" t="str">
            <v>BANCA DE GRAN. PRETO TIJUCA, C/ 3CM DE ESP., MED. 1,00 X 0,60M, C/ABERT. P/ 1 CUBA</v>
          </cell>
          <cell r="C6493" t="str">
            <v>UN</v>
          </cell>
          <cell r="D6493">
            <v>187.11</v>
          </cell>
        </row>
        <row r="6494">
          <cell r="A6494" t="str">
            <v>18.080.015-0</v>
          </cell>
          <cell r="B6494" t="str">
            <v>BANCA DE GRAN. PRETO TIJUCA, C/ 3CM DE ESP., MED. 2,00 X 0,60M, C/ABERT. P/ 1 OU 2 CUBAS</v>
          </cell>
          <cell r="C6494" t="str">
            <v>UN</v>
          </cell>
          <cell r="D6494">
            <v>299.36</v>
          </cell>
        </row>
        <row r="6495">
          <cell r="A6495" t="str">
            <v>18.080.020-0</v>
          </cell>
          <cell r="B6495" t="str">
            <v>BANCA SECA DE GRAN. PRETO TIJUCA, C/ 3CM DE ESP. E 0,60M DELARG.</v>
          </cell>
          <cell r="C6495" t="str">
            <v>M</v>
          </cell>
          <cell r="D6495">
            <v>138.21</v>
          </cell>
        </row>
        <row r="6496">
          <cell r="A6496" t="str">
            <v>18.080.999-0</v>
          </cell>
          <cell r="B6496" t="str">
            <v>FAMILIA 18.080BANCA D/ GRANITO</v>
          </cell>
          <cell r="C6496">
            <v>0</v>
          </cell>
          <cell r="D6496">
            <v>1892</v>
          </cell>
        </row>
        <row r="6497">
          <cell r="A6497" t="str">
            <v>18.100.025-0</v>
          </cell>
          <cell r="B6497" t="str">
            <v>BANCA DE MARM. SINT., MED. 1,20 X 0,50M, C/CUBA DO MESMO MAT.</v>
          </cell>
          <cell r="C6497" t="str">
            <v>UN</v>
          </cell>
          <cell r="D6497">
            <v>49.26</v>
          </cell>
        </row>
        <row r="6498">
          <cell r="A6498" t="str">
            <v>18.100.030-0</v>
          </cell>
          <cell r="B6498" t="str">
            <v>BANCA DE MARM. SINT., MED. 1,00 X 0,50M, C/CUBA DO MESMO MAT.</v>
          </cell>
          <cell r="C6498" t="str">
            <v>UN</v>
          </cell>
          <cell r="D6498">
            <v>38.18</v>
          </cell>
        </row>
        <row r="6499">
          <cell r="A6499" t="str">
            <v>18.100.035-0</v>
          </cell>
          <cell r="B6499" t="str">
            <v>BANCA DE MARM. SINT., MED. 1,50 X 0,50M, C/CUBA DO MESMO MAT.</v>
          </cell>
          <cell r="C6499" t="str">
            <v>UN</v>
          </cell>
          <cell r="D6499">
            <v>60.37</v>
          </cell>
        </row>
        <row r="6500">
          <cell r="A6500" t="str">
            <v>18.100.999-0</v>
          </cell>
          <cell r="B6500" t="str">
            <v>FAMILIA 18.100BANCA DE MARMORE</v>
          </cell>
          <cell r="C6500">
            <v>0</v>
          </cell>
          <cell r="D6500">
            <v>1800</v>
          </cell>
        </row>
        <row r="6501">
          <cell r="A6501" t="str">
            <v>18.105.001-0</v>
          </cell>
          <cell r="B6501" t="str">
            <v>DOMOS ACRIL. DE 1,50 X 1,50M, INCLUINDO NESTA MED. A VENTILACAO</v>
          </cell>
          <cell r="C6501" t="str">
            <v>UN</v>
          </cell>
          <cell r="D6501">
            <v>520</v>
          </cell>
        </row>
        <row r="6502">
          <cell r="A6502" t="str">
            <v>18.105.999-0</v>
          </cell>
          <cell r="B6502" t="str">
            <v>FAMILIA 18.105DOMUS ACRILICOS</v>
          </cell>
          <cell r="C6502">
            <v>0</v>
          </cell>
          <cell r="D6502">
            <v>1639</v>
          </cell>
        </row>
        <row r="6503">
          <cell r="A6503" t="str">
            <v>18.200.001-0</v>
          </cell>
          <cell r="B6503" t="str">
            <v>TABELA DE BASQUETE EM COMP. NAVAL, TAMANHO OFICIAL, C/ARO EREDE</v>
          </cell>
          <cell r="C6503" t="str">
            <v>PAR</v>
          </cell>
          <cell r="D6503">
            <v>641.73</v>
          </cell>
        </row>
        <row r="6504">
          <cell r="A6504" t="str">
            <v>18.200.002-0</v>
          </cell>
          <cell r="B6504" t="str">
            <v>POSTE P/VOLEIBOL, EM TUBO DE FºGALV. C/CATRACA E BUCHAS</v>
          </cell>
          <cell r="C6504" t="str">
            <v>PAR</v>
          </cell>
          <cell r="D6504">
            <v>245</v>
          </cell>
        </row>
        <row r="6505">
          <cell r="A6505" t="str">
            <v>18.200.003-0</v>
          </cell>
          <cell r="B6505" t="str">
            <v>REDE DE VOLEIBOL OFICIAL, C/CABO DE ACO</v>
          </cell>
          <cell r="C6505" t="str">
            <v>UN</v>
          </cell>
          <cell r="D6505">
            <v>95</v>
          </cell>
        </row>
        <row r="6506">
          <cell r="A6506" t="str">
            <v>18.200.004-0</v>
          </cell>
          <cell r="B6506" t="str">
            <v>TRAVE DESMONTAVEL P/FUTEBOL DE SALAO, EM TUBO DE FºGALV. E BUCHAS</v>
          </cell>
          <cell r="C6506" t="str">
            <v>PAR</v>
          </cell>
          <cell r="D6506">
            <v>540</v>
          </cell>
        </row>
        <row r="6507">
          <cell r="A6507" t="str">
            <v>18.200.005-0</v>
          </cell>
          <cell r="B6507" t="str">
            <v>REDE DE NYLON P/FUTEBOL DE SALAO</v>
          </cell>
          <cell r="C6507" t="str">
            <v>PAR</v>
          </cell>
          <cell r="D6507">
            <v>39.9</v>
          </cell>
        </row>
        <row r="6508">
          <cell r="A6508" t="str">
            <v>18.200.010-0</v>
          </cell>
          <cell r="B6508" t="str">
            <v>APARELHO DE GINASTICA, EXECUTADO EM PC. VERT. DE MACARANDUBAE TUBO DE FºGALV. HORIZ. EM 3 MOD.</v>
          </cell>
          <cell r="C6508" t="str">
            <v>UN</v>
          </cell>
          <cell r="D6508">
            <v>540.44000000000005</v>
          </cell>
        </row>
        <row r="6509">
          <cell r="A6509" t="str">
            <v>18.200.015-0</v>
          </cell>
          <cell r="B6509" t="str">
            <v>ESTRUTURA P/BASQUETE, DE FºGALV. PINT., FIXA, C/AVANCO LIVREDE 1,30M</v>
          </cell>
          <cell r="C6509" t="str">
            <v>PAR</v>
          </cell>
          <cell r="D6509">
            <v>1383</v>
          </cell>
        </row>
        <row r="6510">
          <cell r="A6510" t="str">
            <v>18.200.999-0</v>
          </cell>
          <cell r="B6510" t="str">
            <v>FAMILIA 18.200MATERIAL ESPORTIVO</v>
          </cell>
          <cell r="C6510">
            <v>0</v>
          </cell>
          <cell r="D6510">
            <v>1666</v>
          </cell>
        </row>
        <row r="6511">
          <cell r="A6511" t="str">
            <v>18.213.999-0</v>
          </cell>
          <cell r="B6511" t="str">
            <v>INDICE DA FAMILIA</v>
          </cell>
          <cell r="C6511">
            <v>0</v>
          </cell>
          <cell r="D6511">
            <v>2686</v>
          </cell>
        </row>
        <row r="6512">
          <cell r="A6512" t="str">
            <v>18.250.010-0</v>
          </cell>
          <cell r="B6512" t="str">
            <v>REATOR P/LAMPADA FLUORESCENTE DE 1 X 20W, PARTIDA CONVENCIONAL</v>
          </cell>
          <cell r="C6512" t="str">
            <v>UN</v>
          </cell>
          <cell r="D6512">
            <v>6.61</v>
          </cell>
        </row>
        <row r="6513">
          <cell r="A6513" t="str">
            <v>18.250.015-0</v>
          </cell>
          <cell r="B6513" t="str">
            <v>REATOR P/LAMPADA FLUORESCENTE DE 2 X 20W, PARTIDA RAPIDA</v>
          </cell>
          <cell r="C6513" t="str">
            <v>UN</v>
          </cell>
          <cell r="D6513">
            <v>17.45</v>
          </cell>
        </row>
        <row r="6514">
          <cell r="A6514" t="str">
            <v>18.250.020-0</v>
          </cell>
          <cell r="B6514" t="str">
            <v>REATOR P/LAMPADA FLUORESCENTE DE 1 X 40W, PARTIDA CONVENCIONAL</v>
          </cell>
          <cell r="C6514" t="str">
            <v>UN</v>
          </cell>
          <cell r="D6514">
            <v>12.84</v>
          </cell>
        </row>
        <row r="6515">
          <cell r="A6515" t="str">
            <v>18.250.025-0</v>
          </cell>
          <cell r="B6515" t="str">
            <v>REATOR P/LAMPADA FLUORESCENTE DE 2 X 40W, PARTIDA RAPIDA</v>
          </cell>
          <cell r="C6515" t="str">
            <v>UN</v>
          </cell>
          <cell r="D6515">
            <v>18.239999999999998</v>
          </cell>
        </row>
        <row r="6516">
          <cell r="A6516" t="str">
            <v>18.250.030-0</v>
          </cell>
          <cell r="B6516" t="str">
            <v>STARTER DE 20W OU 40W</v>
          </cell>
          <cell r="C6516" t="str">
            <v>UN</v>
          </cell>
          <cell r="D6516">
            <v>1.04</v>
          </cell>
        </row>
        <row r="6517">
          <cell r="A6517" t="str">
            <v>18.250.035-0</v>
          </cell>
          <cell r="B6517" t="str">
            <v>REATOR P/LAMPADA DE VAPOR DE SODIO, DE 220V X 250W</v>
          </cell>
          <cell r="C6517" t="str">
            <v>UN</v>
          </cell>
          <cell r="D6517">
            <v>61.93</v>
          </cell>
        </row>
        <row r="6518">
          <cell r="A6518" t="str">
            <v>18.250.040-0</v>
          </cell>
          <cell r="B6518" t="str">
            <v>REATOR P/LAMPADA FLUORESCENTE DE 1 X 20W, PARTIDA RAPIDA</v>
          </cell>
          <cell r="C6518" t="str">
            <v>UN</v>
          </cell>
          <cell r="D6518">
            <v>13.05</v>
          </cell>
        </row>
        <row r="6519">
          <cell r="A6519" t="str">
            <v>18.250.045-0</v>
          </cell>
          <cell r="B6519" t="str">
            <v>REATOR P/LAMPADA FLUORESCENTE DE 1 X 40W, PARTIDA RAPIDA</v>
          </cell>
          <cell r="C6519" t="str">
            <v>UN</v>
          </cell>
          <cell r="D6519">
            <v>13.84</v>
          </cell>
        </row>
        <row r="6520">
          <cell r="A6520" t="str">
            <v>18.250.999-0</v>
          </cell>
          <cell r="B6520" t="str">
            <v>INDICE DA FAMILIA</v>
          </cell>
          <cell r="C6520">
            <v>0</v>
          </cell>
          <cell r="D6520">
            <v>1781</v>
          </cell>
        </row>
        <row r="6521">
          <cell r="A6521" t="str">
            <v>18.260.005-0</v>
          </cell>
          <cell r="B6521" t="str">
            <v>CALHA CHANFRADA DE SOBREPOR, P/LAMPADA FLUORESCENTE DE 1 X 20W</v>
          </cell>
          <cell r="C6521" t="str">
            <v>UN</v>
          </cell>
          <cell r="D6521">
            <v>11.4</v>
          </cell>
        </row>
        <row r="6522">
          <cell r="A6522" t="str">
            <v>18.260.010-0</v>
          </cell>
          <cell r="B6522" t="str">
            <v>CALHA CHANFRADA DE SOBREPOR, P/LAMPADA FLUORESCENTE DE 2 X 20W</v>
          </cell>
          <cell r="C6522" t="str">
            <v>UN</v>
          </cell>
          <cell r="D6522">
            <v>15.11</v>
          </cell>
        </row>
        <row r="6523">
          <cell r="A6523" t="str">
            <v>18.260.015-0</v>
          </cell>
          <cell r="B6523" t="str">
            <v>CALHA CHANFRADA DE SOBREPOR, P/LAMPADA FLUORESCENTE DE 3 X 20W</v>
          </cell>
          <cell r="C6523" t="str">
            <v>UN</v>
          </cell>
          <cell r="D6523">
            <v>22.22</v>
          </cell>
        </row>
        <row r="6524">
          <cell r="A6524" t="str">
            <v>18.260.020-0</v>
          </cell>
          <cell r="B6524" t="str">
            <v>CALHA CHANFRADA DE SOBREPOR, P/LAMPADA FLUORESCENTE DE 4 X 20W</v>
          </cell>
          <cell r="C6524" t="str">
            <v>UN</v>
          </cell>
          <cell r="D6524">
            <v>28.23</v>
          </cell>
        </row>
        <row r="6525">
          <cell r="A6525" t="str">
            <v>18.260.023-0</v>
          </cell>
          <cell r="B6525" t="str">
            <v>CALHA CHANFRADA DE SOBREPOR, P/LAMPADA FLUORESCENTE DE 1 X 40W</v>
          </cell>
          <cell r="C6525" t="str">
            <v>UN</v>
          </cell>
          <cell r="D6525">
            <v>15.59</v>
          </cell>
        </row>
        <row r="6526">
          <cell r="A6526" t="str">
            <v>18.260.025-0</v>
          </cell>
          <cell r="B6526" t="str">
            <v>CALHA CHANFRADA DE SOBREPOR, P/LAMPADA FLUORESCENTE DE 2 X 40W</v>
          </cell>
          <cell r="C6526" t="str">
            <v>UN</v>
          </cell>
          <cell r="D6526">
            <v>19.010000000000002</v>
          </cell>
        </row>
        <row r="6527">
          <cell r="A6527" t="str">
            <v>18.260.030-0</v>
          </cell>
          <cell r="B6527" t="str">
            <v>CALHA CHANFRADA DE SOBREPOR, P/LAMPADA FLUORESCENTE DE 3 X 40W</v>
          </cell>
          <cell r="C6527" t="str">
            <v>UN</v>
          </cell>
          <cell r="D6527">
            <v>25.5</v>
          </cell>
        </row>
        <row r="6528">
          <cell r="A6528" t="str">
            <v>18.260.035-0</v>
          </cell>
          <cell r="B6528" t="str">
            <v>CALHA CHANFRADA DE SOBREPOR, P/LAMPADA FLUORESCENTE DE 4 X 40W</v>
          </cell>
          <cell r="C6528" t="str">
            <v>UN</v>
          </cell>
          <cell r="D6528">
            <v>32.200000000000003</v>
          </cell>
        </row>
        <row r="6529">
          <cell r="A6529" t="str">
            <v>18.260.040-0</v>
          </cell>
          <cell r="B6529" t="str">
            <v>BRACO P/ILUMINACAO DE RUAS, P/FIX. EM POSTE OU PAREDE, C/COMPR. DE 1,20M E INCLINACAO DE 25°</v>
          </cell>
          <cell r="C6529" t="str">
            <v>UN</v>
          </cell>
          <cell r="D6529">
            <v>37.9</v>
          </cell>
        </row>
        <row r="6530">
          <cell r="A6530" t="str">
            <v>18.260.045-0</v>
          </cell>
          <cell r="B6530" t="str">
            <v>BRACO P/ILUMINACAO DE RUAS, P/FIX. EM POSTE OU PAREDE, C/COMPR. DE 1,65M E INCLINACAO DE 25°</v>
          </cell>
          <cell r="C6530" t="str">
            <v>UN</v>
          </cell>
          <cell r="D6530">
            <v>129.35</v>
          </cell>
        </row>
        <row r="6531">
          <cell r="A6531" t="str">
            <v>18.260.050-0</v>
          </cell>
          <cell r="B6531" t="str">
            <v>ABRACADEIRA DE FIX. DE BRACOS DE LUMINARIA, DE 4"</v>
          </cell>
          <cell r="C6531" t="str">
            <v>UN</v>
          </cell>
          <cell r="D6531">
            <v>18.84</v>
          </cell>
        </row>
        <row r="6532">
          <cell r="A6532" t="str">
            <v>18.260.055-0</v>
          </cell>
          <cell r="B6532" t="str">
            <v>LUMINARIA ABERTA P/ILUMINACAO DE PARQUES, P/LAMPADA DE VAPORDE MERCURIO DE 125W</v>
          </cell>
          <cell r="C6532" t="str">
            <v>UN</v>
          </cell>
          <cell r="D6532">
            <v>61.66</v>
          </cell>
        </row>
        <row r="6533">
          <cell r="A6533" t="str">
            <v>18.260.060-0</v>
          </cell>
          <cell r="B6533" t="str">
            <v>LUMINARIA FECHADA P/ILUMINACAO DE RUAS, P/LAMPADA MISTA, A VAPOR DE MERCURIO E A VAPOR DE SODIO</v>
          </cell>
          <cell r="C6533" t="str">
            <v>UN</v>
          </cell>
          <cell r="D6533">
            <v>118.42</v>
          </cell>
        </row>
        <row r="6534">
          <cell r="A6534" t="str">
            <v>18.260.065-0</v>
          </cell>
          <cell r="B6534" t="str">
            <v>SUPORTE P/LAMPADA FLUORESCENTE</v>
          </cell>
          <cell r="C6534" t="str">
            <v>UN</v>
          </cell>
          <cell r="D6534">
            <v>1.3</v>
          </cell>
        </row>
        <row r="6535">
          <cell r="A6535" t="str">
            <v>18.260.999-0</v>
          </cell>
          <cell r="B6535" t="str">
            <v>INDICE DA FAMILIA</v>
          </cell>
          <cell r="C6535">
            <v>0</v>
          </cell>
          <cell r="D6535">
            <v>2252</v>
          </cell>
        </row>
        <row r="6536">
          <cell r="A6536" t="str">
            <v>18.265.001-0</v>
          </cell>
          <cell r="B6536" t="str">
            <v>INDICE DA FAMILIA</v>
          </cell>
          <cell r="C6536">
            <v>0</v>
          </cell>
          <cell r="D6536">
            <v>8.69</v>
          </cell>
        </row>
        <row r="6537">
          <cell r="A6537" t="str">
            <v>18.265.999-0</v>
          </cell>
          <cell r="B6537" t="str">
            <v>INDICE DA FAMILIA</v>
          </cell>
          <cell r="C6537">
            <v>0</v>
          </cell>
          <cell r="D6537">
            <v>1316</v>
          </cell>
        </row>
        <row r="6538">
          <cell r="A6538" t="str">
            <v>18.270.005-0</v>
          </cell>
          <cell r="B6538" t="str">
            <v>RECARGA P/EXTINTOR DE INCENDIO, AGUA-GAS, DE 10 L</v>
          </cell>
          <cell r="C6538" t="str">
            <v>UN</v>
          </cell>
          <cell r="D6538">
            <v>8</v>
          </cell>
        </row>
        <row r="6539">
          <cell r="A6539" t="str">
            <v>18.270.010-0</v>
          </cell>
          <cell r="B6539" t="str">
            <v>RECARGA P/EXTINTOR DE INCENDIO, AGUA-PRESSURIZADA, DE 10 L</v>
          </cell>
          <cell r="C6539" t="str">
            <v>UN</v>
          </cell>
          <cell r="D6539">
            <v>8</v>
          </cell>
        </row>
        <row r="6540">
          <cell r="A6540" t="str">
            <v>18.270.015-0</v>
          </cell>
          <cell r="B6540" t="str">
            <v>RECARGA P/EXTINTOR DE INCENDIO, PO QUIMICO, DE 1KG</v>
          </cell>
          <cell r="C6540" t="str">
            <v>UN</v>
          </cell>
          <cell r="D6540">
            <v>6</v>
          </cell>
        </row>
        <row r="6541">
          <cell r="A6541" t="str">
            <v>18.270.020-0</v>
          </cell>
          <cell r="B6541" t="str">
            <v>RECARGA P/EXTINTOR DE INCENDIO, PO QUIMICO, DE 4KG</v>
          </cell>
          <cell r="C6541" t="str">
            <v>UN</v>
          </cell>
          <cell r="D6541">
            <v>10.5</v>
          </cell>
        </row>
        <row r="6542">
          <cell r="A6542" t="str">
            <v>18.270.025-0</v>
          </cell>
          <cell r="B6542" t="str">
            <v>RECARGA P/EXTINTOR DE INCENDIO, PO QUIMICO, DE 6KG</v>
          </cell>
          <cell r="C6542" t="str">
            <v>UN</v>
          </cell>
          <cell r="D6542">
            <v>12.4</v>
          </cell>
        </row>
        <row r="6543">
          <cell r="A6543" t="str">
            <v>18.270.030-0</v>
          </cell>
          <cell r="B6543" t="str">
            <v>RECARGA P/EXTINTOR DE INCENDIO, GAS CARBONICO, DE 4KG</v>
          </cell>
          <cell r="C6543" t="str">
            <v>UN</v>
          </cell>
          <cell r="D6543">
            <v>12</v>
          </cell>
        </row>
        <row r="6544">
          <cell r="A6544" t="str">
            <v>18.270.035-0</v>
          </cell>
          <cell r="B6544" t="str">
            <v>RECARGA P/EXTINTOR DE INCENDIO, GAS CARBONICO, DE 6KG</v>
          </cell>
          <cell r="C6544" t="str">
            <v>UN</v>
          </cell>
          <cell r="D6544">
            <v>18</v>
          </cell>
        </row>
        <row r="6545">
          <cell r="A6545" t="str">
            <v>18.270.999-0</v>
          </cell>
          <cell r="B6545" t="str">
            <v>INDICE DA FAMILIA</v>
          </cell>
          <cell r="C6545">
            <v>0</v>
          </cell>
          <cell r="D6545">
            <v>2148</v>
          </cell>
        </row>
        <row r="6546">
          <cell r="A6546" t="str">
            <v>18.500.500-0</v>
          </cell>
          <cell r="B6546" t="str">
            <v>UNIDADE DE REF. P/FORN. DE MOVEIS</v>
          </cell>
          <cell r="C6546" t="str">
            <v>UR</v>
          </cell>
          <cell r="D6546">
            <v>127.52</v>
          </cell>
        </row>
        <row r="6547">
          <cell r="A6547" t="str">
            <v>18.500.999-0</v>
          </cell>
          <cell r="B6547" t="str">
            <v>FAMILIA 18.500MOVEIS P/ ESCRITORIO</v>
          </cell>
          <cell r="C6547">
            <v>0</v>
          </cell>
          <cell r="D6547">
            <v>1133</v>
          </cell>
        </row>
        <row r="6548">
          <cell r="A6548" t="str">
            <v>19.000.999-0</v>
          </cell>
          <cell r="B6548" t="str">
            <v>INDICE 19.000.ALUGUEL DE EQUIPAMENTOS</v>
          </cell>
          <cell r="C6548">
            <v>0</v>
          </cell>
          <cell r="D6548">
            <v>2016</v>
          </cell>
        </row>
        <row r="6549">
          <cell r="A6549" t="str">
            <v>19.001.001-2</v>
          </cell>
          <cell r="B6549" t="str">
            <v>CAMINHAO CARROCERIA FIXA, NO TOCO, 3,5T, MOTOR DIESEL 85CV,EXCL. PARCELA DE JUROS, DEPRECIACAO, SEGURO E MOTORISTA (CP)</v>
          </cell>
          <cell r="C6549" t="str">
            <v>H</v>
          </cell>
          <cell r="D6549">
            <v>21.85</v>
          </cell>
        </row>
        <row r="6550">
          <cell r="A6550" t="str">
            <v>19.001.004-2</v>
          </cell>
          <cell r="B6550" t="str">
            <v>CAMINHAO CARROCERIA FIXA, NO TOCO, 7,5T, MOTOR DIESEL 132CV,EXCL. PARCELA DE JUROS, DEPRECIACAO,SEGURO E MOTORISTA (CP)</v>
          </cell>
          <cell r="C6550" t="str">
            <v>H</v>
          </cell>
          <cell r="D6550">
            <v>26.74</v>
          </cell>
        </row>
        <row r="6551">
          <cell r="A6551" t="str">
            <v>19.001.012-2</v>
          </cell>
          <cell r="B6551" t="str">
            <v>CAMINHAO BASCUL., NO TOCO, 5,00M3, MOTOR DIESEL 132CV, EXCL.PARCELA DE JUROS, DEPRECIACAO, SEGURO E MOTORISTA (CP)</v>
          </cell>
          <cell r="C6551" t="str">
            <v>H</v>
          </cell>
          <cell r="D6551">
            <v>27.54</v>
          </cell>
        </row>
        <row r="6552">
          <cell r="A6552" t="str">
            <v>19.001.038-2</v>
          </cell>
          <cell r="B6552" t="str">
            <v>CAMIONETE PICK-UP, CABINE E CACAMBA, 4,00M3, MOTOR DIESEL,85CV,EXCL.PARCELA DE JUROS,DEPRECIACAO,SEGURO E MOTORISTA (CP)</v>
          </cell>
          <cell r="C6552" t="str">
            <v>H</v>
          </cell>
          <cell r="D6552">
            <v>16.82</v>
          </cell>
        </row>
        <row r="6553">
          <cell r="A6553" t="str">
            <v>19.001.043-2</v>
          </cell>
          <cell r="B6553" t="str">
            <v>VEICULO DE PASSEIO, 2 PORTAS, 5 PASSAGEIROS, MOTOR 1.6, ALCOOL,EXCL.PARCELA DE JUROS,DEPRECIACAO,SEGURO E MOTORISTA (CP)</v>
          </cell>
          <cell r="C6553" t="str">
            <v>H</v>
          </cell>
          <cell r="D6553">
            <v>13.29</v>
          </cell>
        </row>
        <row r="6554">
          <cell r="A6554" t="str">
            <v>19.001.999-0</v>
          </cell>
          <cell r="B6554" t="str">
            <v>FAMILIA 19.001</v>
          </cell>
          <cell r="C6554">
            <v>0</v>
          </cell>
          <cell r="D6554">
            <v>2048</v>
          </cell>
        </row>
        <row r="6555">
          <cell r="A6555" t="str">
            <v>19.004.001-2</v>
          </cell>
          <cell r="B6555" t="str">
            <v>CAMINHAO CARROCERIA FIXA, NO TOCO, 3,5T, MOTOR DIESEL 85CV,INCL. MOTORISTA (CP)</v>
          </cell>
          <cell r="C6555" t="str">
            <v>H</v>
          </cell>
          <cell r="D6555">
            <v>35.340000000000003</v>
          </cell>
        </row>
        <row r="6556">
          <cell r="A6556" t="str">
            <v>19.004.001-3</v>
          </cell>
          <cell r="B6556" t="str">
            <v>CAMINHAO CARROCERIA FIXA, NO TOCO, 3,5T, MOTOR DIESEL 85CV,INCL. MOTORISTA (CF)</v>
          </cell>
          <cell r="C6556" t="str">
            <v>H</v>
          </cell>
          <cell r="D6556">
            <v>15.93</v>
          </cell>
        </row>
        <row r="6557">
          <cell r="A6557" t="str">
            <v>19.004.001-4</v>
          </cell>
          <cell r="B6557" t="str">
            <v>CAMINHAO CARROCERIA FIXA, NO TOCO, 3,5T, MOTOR DIESEL 85CV,INCL. MOTORISTA (CI)</v>
          </cell>
          <cell r="C6557" t="str">
            <v>H</v>
          </cell>
          <cell r="D6557">
            <v>13.49</v>
          </cell>
        </row>
        <row r="6558">
          <cell r="A6558" t="str">
            <v>19.004.004-2</v>
          </cell>
          <cell r="B6558" t="str">
            <v>CAMINHAO CARROCERIA FIXA, NO TOCO, 7,5T, MOTOR DIESEL 132CV,INCL. MOTORISTA (CP)</v>
          </cell>
          <cell r="C6558" t="str">
            <v>H</v>
          </cell>
          <cell r="D6558">
            <v>41.38</v>
          </cell>
        </row>
        <row r="6559">
          <cell r="A6559" t="str">
            <v>19.004.004-3</v>
          </cell>
          <cell r="B6559" t="str">
            <v>CAMINHAO CARROCERIA FIXA, NO TOCO, 7,5T, MOTOR DIESEL 132CV,INCL. MOTORISTA (CF)</v>
          </cell>
          <cell r="C6559" t="str">
            <v>H</v>
          </cell>
          <cell r="D6559">
            <v>17.53</v>
          </cell>
        </row>
        <row r="6560">
          <cell r="A6560" t="str">
            <v>19.004.004-4</v>
          </cell>
          <cell r="B6560" t="str">
            <v>CAMINHAO CARROCERIA FIXA, NO TOCO, 7,5T, MOTOR DIESEL 132CV,INCL. MOTORISTA (CI)</v>
          </cell>
          <cell r="C6560" t="str">
            <v>H</v>
          </cell>
          <cell r="D6560">
            <v>14.64</v>
          </cell>
        </row>
        <row r="6561">
          <cell r="A6561" t="str">
            <v>19.004.006-2</v>
          </cell>
          <cell r="B6561" t="str">
            <v>CAMINHAO CARROCERIA FIXA, TRUCADO, 12T, MOTOR DIESEL 142CV,INCL. MOTORISTA (CP)</v>
          </cell>
          <cell r="C6561" t="str">
            <v>H</v>
          </cell>
          <cell r="D6561">
            <v>60.52</v>
          </cell>
        </row>
        <row r="6562">
          <cell r="A6562" t="str">
            <v>19.004.006-3</v>
          </cell>
          <cell r="B6562" t="str">
            <v>CAMINHAO CARROCERIA FIXA, TRUCADO, 12T, MOTOR DIESEL 142CV,INCL. MOTORISTA (CF)</v>
          </cell>
          <cell r="C6562" t="str">
            <v>H</v>
          </cell>
          <cell r="D6562">
            <v>27.21</v>
          </cell>
        </row>
        <row r="6563">
          <cell r="A6563" t="str">
            <v>19.004.006-4</v>
          </cell>
          <cell r="B6563" t="str">
            <v>CAMINHAO CARROCERIA FIXA, TRUCADO, 12T, MOTOR DIESEL 142CV,INCL. MOTORISTA (CI)</v>
          </cell>
          <cell r="C6563" t="str">
            <v>H</v>
          </cell>
          <cell r="D6563">
            <v>22.83</v>
          </cell>
        </row>
        <row r="6564">
          <cell r="A6564" t="str">
            <v>19.004.010-2</v>
          </cell>
          <cell r="B6564" t="str">
            <v>CAMINHAO BASCUL., NO TOCO, 4,00M3, MOTOR DIESEL 85CV, INCL.MOTORISTA (CP)</v>
          </cell>
          <cell r="C6564" t="str">
            <v>H</v>
          </cell>
          <cell r="D6564">
            <v>37.85</v>
          </cell>
        </row>
        <row r="6565">
          <cell r="A6565" t="str">
            <v>19.004.010-3</v>
          </cell>
          <cell r="B6565" t="str">
            <v>CAMINHAO BASCUL., NO TOCO, 4,00M3, MOTOR DIESEL 85CV, INCL.MOTORISTA (CF)</v>
          </cell>
          <cell r="C6565" t="str">
            <v>H</v>
          </cell>
          <cell r="D6565">
            <v>17.149999999999999</v>
          </cell>
        </row>
        <row r="6566">
          <cell r="A6566" t="str">
            <v>19.004.010-4</v>
          </cell>
          <cell r="B6566" t="str">
            <v>CAMINHAO BASCUL., NO TOCO, 4,00M3, MOTOR DIESEL 85CV, INCL.MOTORISTA (CI)</v>
          </cell>
          <cell r="C6566" t="str">
            <v>H</v>
          </cell>
          <cell r="D6566">
            <v>14.4</v>
          </cell>
        </row>
        <row r="6567">
          <cell r="A6567" t="str">
            <v>19.004.012-2</v>
          </cell>
          <cell r="B6567" t="str">
            <v>CAMINHAO BASCUL., NO TOCO, 5,00M3, MOTOR DIESEL 132CV, INCL.MOTORISTA (CP)</v>
          </cell>
          <cell r="C6567" t="str">
            <v>H</v>
          </cell>
          <cell r="D6567">
            <v>43.03</v>
          </cell>
        </row>
        <row r="6568">
          <cell r="A6568" t="str">
            <v>19.004.012-3</v>
          </cell>
          <cell r="B6568" t="str">
            <v>CAMINHAO BASCUL., NO TOCO, 5,00M3, MOTOR DIESEL 132CV, INCL.MOTORISTA (CF)</v>
          </cell>
          <cell r="C6568" t="str">
            <v>H</v>
          </cell>
          <cell r="D6568">
            <v>18.68</v>
          </cell>
        </row>
        <row r="6569">
          <cell r="A6569" t="str">
            <v>19.004.012-4</v>
          </cell>
          <cell r="B6569" t="str">
            <v>CAMINHAO BASCUL., NO TOCO, 5,00M3, MOTOR DIESEL 132CV, INCL.MOTORISTA (CI)</v>
          </cell>
          <cell r="C6569" t="str">
            <v>H</v>
          </cell>
          <cell r="D6569">
            <v>15.48</v>
          </cell>
        </row>
        <row r="6570">
          <cell r="A6570" t="str">
            <v>19.004.013-2</v>
          </cell>
          <cell r="B6570" t="str">
            <v>CAMINHAO BASCUL., NO TOCO, 7,00M3, MOTOR DIESEL 132CV, INCL.MOTORISTA (CP)</v>
          </cell>
          <cell r="C6570" t="str">
            <v>H</v>
          </cell>
          <cell r="D6570">
            <v>50.01</v>
          </cell>
        </row>
        <row r="6571">
          <cell r="A6571" t="str">
            <v>19.004.013-3</v>
          </cell>
          <cell r="B6571" t="str">
            <v>CAMINHAO BASCUL., NO TOCO, 7,00M3, MOTOR DIESEL 132CV, INCL.MOTORISTA (CF)</v>
          </cell>
          <cell r="C6571" t="str">
            <v>H</v>
          </cell>
          <cell r="D6571">
            <v>21.81</v>
          </cell>
        </row>
        <row r="6572">
          <cell r="A6572" t="str">
            <v>19.004.013-4</v>
          </cell>
          <cell r="B6572" t="str">
            <v>CAMINHAO BASCUL., NO TOCO, 7,00M3, MOTOR DIESEL 132CV, INCL.MOTORISTA (CI)</v>
          </cell>
          <cell r="C6572" t="str">
            <v>H</v>
          </cell>
          <cell r="D6572">
            <v>18.079999999999998</v>
          </cell>
        </row>
        <row r="6573">
          <cell r="A6573" t="str">
            <v>19.004.014-2</v>
          </cell>
          <cell r="B6573" t="str">
            <v>CAMINHAO BASCUL., NO TOCO, 8,00 A 10,00M3, MOTOR DIESEL 192CV, INCL. MOTORISTA (CP)</v>
          </cell>
          <cell r="C6573" t="str">
            <v>H</v>
          </cell>
          <cell r="D6573">
            <v>57.13</v>
          </cell>
        </row>
        <row r="6574">
          <cell r="A6574" t="str">
            <v>19.004.014-3</v>
          </cell>
          <cell r="B6574" t="str">
            <v>CAMINHAO BASCUL., NO TOCO, 8,00 A 10,00M3, MOTOR DIESEL 192CV, INCL. MOTORISTA (CF)</v>
          </cell>
          <cell r="C6574" t="str">
            <v>H</v>
          </cell>
          <cell r="D6574">
            <v>23.62</v>
          </cell>
        </row>
        <row r="6575">
          <cell r="A6575" t="str">
            <v>19.004.014-4</v>
          </cell>
          <cell r="B6575" t="str">
            <v>CAMINHAO BASCUL., NO TOCO, 8,00 A 10,00M3, MOTOR DIESEL 192CV, INCL. MOTORISTA (CI)</v>
          </cell>
          <cell r="C6575" t="str">
            <v>H</v>
          </cell>
          <cell r="D6575">
            <v>19.36</v>
          </cell>
        </row>
        <row r="6576">
          <cell r="A6576" t="str">
            <v>19.004.015-2</v>
          </cell>
          <cell r="B6576" t="str">
            <v>CAMINHAO BASCUL. TIPO PESADO (FORA DE ESTRADA), CAPAC. RASA11,00M3, MOTOR DIESEL 250CV, INCL. MOTORISTA (CP)</v>
          </cell>
          <cell r="C6576" t="str">
            <v>H</v>
          </cell>
          <cell r="D6576">
            <v>160.75</v>
          </cell>
        </row>
        <row r="6577">
          <cell r="A6577" t="str">
            <v>19.004.015-3</v>
          </cell>
          <cell r="B6577" t="str">
            <v>CAMINHAO BASCUL. TIPO PESADO (FORA DE ESTRADA), CAPAC. RASA11,00M3, MOTOR DIESEL 250CV, INCL. MOTORISTA (CF)</v>
          </cell>
          <cell r="C6577" t="str">
            <v>H</v>
          </cell>
          <cell r="D6577">
            <v>83.93</v>
          </cell>
        </row>
        <row r="6578">
          <cell r="A6578" t="str">
            <v>19.004.015-4</v>
          </cell>
          <cell r="B6578" t="str">
            <v>CAMINHAO BASCUL. TIPO PESADO (FORA DE ESTRADA), CAPAC. RASA11,00M3, MOTOR DIESEL 250CV, INCL. MOTORISTA (CI)</v>
          </cell>
          <cell r="C6578" t="str">
            <v>H</v>
          </cell>
          <cell r="D6578">
            <v>73.11</v>
          </cell>
        </row>
        <row r="6579">
          <cell r="A6579" t="str">
            <v>19.004.016-2</v>
          </cell>
          <cell r="B6579" t="str">
            <v>CAMINHAO BASCUL. TIPO MEDIO-PESADO, TRUCADO, CAPAC. 12,00M3,MOTOR DIESEL 142CV, INCL. MOTORISTA (CP)</v>
          </cell>
          <cell r="C6579" t="str">
            <v>H</v>
          </cell>
          <cell r="D6579">
            <v>61.26</v>
          </cell>
        </row>
        <row r="6580">
          <cell r="A6580" t="str">
            <v>19.004.016-3</v>
          </cell>
          <cell r="B6580" t="str">
            <v>CAMINHAO BASCUL. TIPO MEDIO-PESADO, TRUCADO, CAPAC. 12,00M3,MOTOR DIESEL 142CV, INCL. MOTORISTA (CF)</v>
          </cell>
          <cell r="C6580" t="str">
            <v>H</v>
          </cell>
          <cell r="D6580">
            <v>28.01</v>
          </cell>
        </row>
        <row r="6581">
          <cell r="A6581" t="str">
            <v>19.004.016-4</v>
          </cell>
          <cell r="B6581" t="str">
            <v>CAMINHAO BASCUL. TIPO MEDIO-PESADO, TRUCADO, CAPAC. 12,00M3,MOTOR DIESEL 142CV, INCL. MOTORISTA (CI)</v>
          </cell>
          <cell r="C6581" t="str">
            <v>H</v>
          </cell>
          <cell r="D6581">
            <v>23.55</v>
          </cell>
        </row>
        <row r="6582">
          <cell r="A6582" t="str">
            <v>19.004.020-2</v>
          </cell>
          <cell r="B6582" t="str">
            <v>CAMINHAO TANQUE C/CAPAC. DE 6000 L, MOTOR DIESEL 132CV, INCL. MOTORISTA (CP)</v>
          </cell>
          <cell r="C6582" t="str">
            <v>H</v>
          </cell>
          <cell r="D6582">
            <v>44.13</v>
          </cell>
        </row>
        <row r="6583">
          <cell r="A6583" t="str">
            <v>19.004.020-3</v>
          </cell>
          <cell r="B6583" t="str">
            <v>CAMINHAO TANQUE C/CAPAC. DE 6000 L, MOTOR DIESEL 132CV, INCL. MOTORISTA (CF)</v>
          </cell>
          <cell r="C6583" t="str">
            <v>H</v>
          </cell>
          <cell r="D6583">
            <v>19.239999999999998</v>
          </cell>
        </row>
        <row r="6584">
          <cell r="A6584" t="str">
            <v>19.004.020-4</v>
          </cell>
          <cell r="B6584" t="str">
            <v>CAMINHAO TANQUE C/CAPAC. DE 6000 L, MOTOR DIESEL 132CV, INCL. MOTORISTA (CI)</v>
          </cell>
          <cell r="C6584" t="str">
            <v>H</v>
          </cell>
          <cell r="D6584">
            <v>16.010000000000002</v>
          </cell>
        </row>
        <row r="6585">
          <cell r="A6585" t="str">
            <v>19.004.021-2</v>
          </cell>
          <cell r="B6585" t="str">
            <v>CAMINHAO TANQUE C/CAPAC. DE 10.000 L, MOTOR DIESEL 132CV, INCL. MOTORISTA (CP)</v>
          </cell>
          <cell r="C6585" t="str">
            <v>H</v>
          </cell>
          <cell r="D6585">
            <v>54.43</v>
          </cell>
        </row>
        <row r="6586">
          <cell r="A6586" t="str">
            <v>19.004.021-3</v>
          </cell>
          <cell r="B6586" t="str">
            <v>CAMINHAO TANQUE C/CAPAC. DE 10.000 L, MOTOR DIESEL 132CV, INCL. MOTORISTA (CF)</v>
          </cell>
          <cell r="C6586" t="str">
            <v>H</v>
          </cell>
          <cell r="D6586">
            <v>26.83</v>
          </cell>
        </row>
        <row r="6587">
          <cell r="A6587" t="str">
            <v>19.004.021-4</v>
          </cell>
          <cell r="B6587" t="str">
            <v>CAMINHAO TANQUE C/CAPAC. DE 10.000 L, MOTOR DIESEL 132CV, INCL. MOTORISTA (CI)</v>
          </cell>
          <cell r="C6587" t="str">
            <v>H</v>
          </cell>
          <cell r="D6587">
            <v>22.84</v>
          </cell>
        </row>
        <row r="6588">
          <cell r="A6588" t="str">
            <v>19.004.022-2</v>
          </cell>
          <cell r="B6588" t="str">
            <v>CAMINHAO TANQUE C/CAPAC. DE 15.000 L, MOTOR DIESEL 132CV, INCL. MOTORISTA (CP)</v>
          </cell>
          <cell r="C6588" t="str">
            <v>H</v>
          </cell>
          <cell r="D6588">
            <v>59.25</v>
          </cell>
        </row>
        <row r="6589">
          <cell r="A6589" t="str">
            <v>19.004.022-3</v>
          </cell>
          <cell r="B6589" t="str">
            <v>CAMINHAO TANQUE C/CAPAC. DE 15.000 L, MOTOR DIESEL 132CV, INCL. MOTORISTA (CF)</v>
          </cell>
          <cell r="C6589" t="str">
            <v>H</v>
          </cell>
          <cell r="D6589">
            <v>28.71</v>
          </cell>
        </row>
        <row r="6590">
          <cell r="A6590" t="str">
            <v>19.004.022-4</v>
          </cell>
          <cell r="B6590" t="str">
            <v>CAMINHAO TANQUE C/CAPAC. DE 15.000 L, MOTOR DIESEL 132CV, INCL. MOTORISTA (CI)</v>
          </cell>
          <cell r="C6590" t="str">
            <v>H</v>
          </cell>
          <cell r="D6590">
            <v>24.54</v>
          </cell>
        </row>
        <row r="6591">
          <cell r="A6591" t="str">
            <v>19.004.023-2</v>
          </cell>
          <cell r="B6591" t="str">
            <v>CAMINHAO TANQUE C/CAPAC. DE 20.000 L, MOTOR DIESEL 132CV, INCL. MOTORISTA (CP)</v>
          </cell>
          <cell r="C6591" t="str">
            <v>H</v>
          </cell>
          <cell r="D6591">
            <v>75.8</v>
          </cell>
        </row>
        <row r="6592">
          <cell r="A6592" t="str">
            <v>19.004.023-3</v>
          </cell>
          <cell r="B6592" t="str">
            <v>CAMINHAO TANQUE C/CAPAC. DE 20.000 L, MOTOR DIESEL 132CV, INCL. MOTORISTA (CF)</v>
          </cell>
          <cell r="C6592" t="str">
            <v>H</v>
          </cell>
          <cell r="D6592">
            <v>30.26</v>
          </cell>
        </row>
        <row r="6593">
          <cell r="A6593" t="str">
            <v>19.004.023-4</v>
          </cell>
          <cell r="B6593" t="str">
            <v>CAMINHAO TANQUE C/CAPAC. DE 20.000 L, MOTOR DIESEL 132CV, INCL. MOTORISTA (CI)</v>
          </cell>
          <cell r="C6593" t="str">
            <v>H</v>
          </cell>
          <cell r="D6593">
            <v>24.84</v>
          </cell>
        </row>
        <row r="6594">
          <cell r="A6594" t="str">
            <v>19.004.024-2</v>
          </cell>
          <cell r="B6594" t="str">
            <v>CAMINHAO TANQUE C/CAPAC. DE 30.000 L, MOTOR DIESEL 132CV, INCL. MOTORISTA (CP)</v>
          </cell>
          <cell r="C6594" t="str">
            <v>H</v>
          </cell>
          <cell r="D6594">
            <v>115.02</v>
          </cell>
        </row>
        <row r="6595">
          <cell r="A6595" t="str">
            <v>19.004.024-3</v>
          </cell>
          <cell r="B6595" t="str">
            <v>CAMINHAO TANQUE C/CAPAC. DE 30.000 L, MOTOR DIESEL 132CV, INCL. MOTORISTA (CF)</v>
          </cell>
          <cell r="C6595" t="str">
            <v>H</v>
          </cell>
          <cell r="D6595">
            <v>45.29</v>
          </cell>
        </row>
        <row r="6596">
          <cell r="A6596" t="str">
            <v>19.004.024-4</v>
          </cell>
          <cell r="B6596" t="str">
            <v>CAMINHAO TANQUE C/CAPAC. DE 30.000 L, MOTOR DIESEL 132CV, INCL. MOTORISTA (CI)</v>
          </cell>
          <cell r="C6596" t="str">
            <v>H</v>
          </cell>
          <cell r="D6596">
            <v>40.57</v>
          </cell>
        </row>
        <row r="6597">
          <cell r="A6597" t="str">
            <v>19.004.025-2</v>
          </cell>
          <cell r="B6597" t="str">
            <v>CAMINHAO BETONEIRA C/CAPAC. DE 5,00M3, MOTOR DIESEL 192CV, INCL. MOTORISTA (CP)</v>
          </cell>
          <cell r="C6597" t="str">
            <v>H</v>
          </cell>
          <cell r="D6597">
            <v>75.260000000000005</v>
          </cell>
        </row>
        <row r="6598">
          <cell r="A6598" t="str">
            <v>19.004.025-3</v>
          </cell>
          <cell r="B6598" t="str">
            <v>CAMINHAO BETONEIRA C/CAPAC. DE 5,00M3, MOTOR DIESEL 192CV, INCL. MOTORISTA (CF)</v>
          </cell>
          <cell r="C6598" t="str">
            <v>H</v>
          </cell>
          <cell r="D6598">
            <v>36</v>
          </cell>
        </row>
        <row r="6599">
          <cell r="A6599" t="str">
            <v>19.004.025-4</v>
          </cell>
          <cell r="B6599" t="str">
            <v>CAMINHAO BETONEIRA C/CAPAC. DE 5,00M3, MOTOR DIESEL 192CV, INCL. MOTORISTA (CI)</v>
          </cell>
          <cell r="C6599" t="str">
            <v>H</v>
          </cell>
          <cell r="D6599">
            <v>30.69</v>
          </cell>
        </row>
        <row r="6600">
          <cell r="A6600" t="str">
            <v>19.004.026-2</v>
          </cell>
          <cell r="B6600" t="str">
            <v>CAMINHAO BETONEIRA C/CAPAC. DE 7,00M3, MOTOR DIESEL 192CV, INCL. MOTORISTA (CP)</v>
          </cell>
          <cell r="C6600" t="str">
            <v>H</v>
          </cell>
          <cell r="D6600">
            <v>78.25</v>
          </cell>
        </row>
        <row r="6601">
          <cell r="A6601" t="str">
            <v>19.004.026-3</v>
          </cell>
          <cell r="B6601" t="str">
            <v>CAMINHAO BETONEIRA C/CAPAC. DE 7,00M3, MOTOR DIESEL 192CV, INCL. MOTORISTA (CF)</v>
          </cell>
          <cell r="C6601" t="str">
            <v>H</v>
          </cell>
          <cell r="D6601">
            <v>36.729999999999997</v>
          </cell>
        </row>
        <row r="6602">
          <cell r="A6602" t="str">
            <v>19.004.026-4</v>
          </cell>
          <cell r="B6602" t="str">
            <v>CAMINHAO BETONEIRA C/CAPAC. DE 7,00M3, MOTOR DIESEL 192CV, INCL. MOTORISTA (CI)</v>
          </cell>
          <cell r="C6602" t="str">
            <v>H</v>
          </cell>
          <cell r="D6602">
            <v>31.02</v>
          </cell>
        </row>
        <row r="6603">
          <cell r="A6603" t="str">
            <v>19.004.030-2</v>
          </cell>
          <cell r="B6603" t="str">
            <v>CARRETA P/TRANSP. PESADO, CAPAC. P/CARGA UTIL DE 60/80T, MOTOR DIESEL 388CV, INCL. MOTORISTA (CP)</v>
          </cell>
          <cell r="C6603" t="str">
            <v>H</v>
          </cell>
          <cell r="D6603">
            <v>150.82</v>
          </cell>
        </row>
        <row r="6604">
          <cell r="A6604" t="str">
            <v>19.004.030-3</v>
          </cell>
          <cell r="B6604" t="str">
            <v>CARRETA P/TRANSP. PESADO, CAPAC. P/CARGA UTIL DE 60/80T, MOTOR DIESEL 388CV, INCL. MOTORISTA (CF)</v>
          </cell>
          <cell r="C6604" t="str">
            <v>H</v>
          </cell>
          <cell r="D6604">
            <v>72.7</v>
          </cell>
        </row>
        <row r="6605">
          <cell r="A6605" t="str">
            <v>19.004.030-4</v>
          </cell>
          <cell r="B6605" t="str">
            <v>CARRETA P/TRANSP. PESADO, CAPAC. P/CARGA UTIL DE 60/80T, MOTOR DIESEL 388CV, INCL. MOTORISTA (CI)</v>
          </cell>
          <cell r="C6605" t="str">
            <v>H</v>
          </cell>
          <cell r="D6605">
            <v>62.22</v>
          </cell>
        </row>
        <row r="6606">
          <cell r="A6606" t="str">
            <v>19.004.031-2</v>
          </cell>
          <cell r="B6606" t="str">
            <v>CARRETA P/TRANSP. PESADO, CAPAC. P/CARGA UTIL DE 30T, MOTORDIESEL 333CV, INCL. MOTORISTA (CP)</v>
          </cell>
          <cell r="C6606" t="str">
            <v>H</v>
          </cell>
          <cell r="D6606">
            <v>101.61</v>
          </cell>
        </row>
        <row r="6607">
          <cell r="A6607" t="str">
            <v>19.004.031-3</v>
          </cell>
          <cell r="B6607" t="str">
            <v>CARRETA P/TRANSP. PESADO, CAPAC. P/CARGA UTIL DE 30T, MOTORDIESEL 333CV, INCL. MOTORISTA (CF)</v>
          </cell>
          <cell r="C6607" t="str">
            <v>H</v>
          </cell>
          <cell r="D6607">
            <v>47.41</v>
          </cell>
        </row>
        <row r="6608">
          <cell r="A6608" t="str">
            <v>19.004.031-4</v>
          </cell>
          <cell r="B6608" t="str">
            <v>CARRETA P/TRANSP. PESADO, CAPAC. P/CARGA UTIL DE 30T, MOTORDIESEL 333CV, INCL. MOTORISTA (CI)</v>
          </cell>
          <cell r="C6608" t="str">
            <v>H</v>
          </cell>
          <cell r="D6608">
            <v>39.9</v>
          </cell>
        </row>
        <row r="6609">
          <cell r="A6609" t="str">
            <v>19.004.036-2</v>
          </cell>
          <cell r="B6609" t="str">
            <v>CAMIONETE PADRAO UTILITARIO TIPO STANDARD, MOTOR A GASOLINA53CV, CAPAC. P/ 9 PASSAGEIROS, INCL. MOTORISTA (CP)</v>
          </cell>
          <cell r="C6609" t="str">
            <v>H</v>
          </cell>
          <cell r="D6609">
            <v>29.05</v>
          </cell>
        </row>
        <row r="6610">
          <cell r="A6610" t="str">
            <v>19.004.036-3</v>
          </cell>
          <cell r="B6610" t="str">
            <v>CAMIONETE PADRAO UTILITARIO TIPO STANDARD, MOTOR A GASOLINA53CV, CAPAC. P/ 9 PASSAGEIROS, INCL. MOTORISTA (CF)</v>
          </cell>
          <cell r="C6610" t="str">
            <v>H</v>
          </cell>
          <cell r="D6610">
            <v>12.24</v>
          </cell>
        </row>
        <row r="6611">
          <cell r="A6611" t="str">
            <v>19.004.036-4</v>
          </cell>
          <cell r="B6611" t="str">
            <v>CAMIONETE PADRAO UTILITARIO TIPO STANDARD, MOTOR A GASOLINA53CV, CAPAC. P/ 9 PASSAGEIROS, INCL. MOTORISTA (CI)</v>
          </cell>
          <cell r="C6611" t="str">
            <v>H</v>
          </cell>
          <cell r="D6611">
            <v>10.41</v>
          </cell>
        </row>
        <row r="6612">
          <cell r="A6612" t="str">
            <v>19.004.038-2</v>
          </cell>
          <cell r="B6612" t="str">
            <v>CAMIONETE TIPO PICK-UP C/CABINE E CACAMBA, MOTOR DIESEL 85CV, CAPAC. UTIL DE 4,00M3, INCL. MOTORISTA (CP)</v>
          </cell>
          <cell r="C6612" t="str">
            <v>H</v>
          </cell>
          <cell r="D6612">
            <v>27.32</v>
          </cell>
        </row>
        <row r="6613">
          <cell r="A6613" t="str">
            <v>19.004.038-3</v>
          </cell>
          <cell r="B6613" t="str">
            <v>CAMIONETE TIPO PICK-UP C/CABINE E CACAMBA, MOTOR DIESEL 85CV, CAPAC. UTIL DE 4,00M3, INCL. MOTORISTA (CF)</v>
          </cell>
          <cell r="C6613" t="str">
            <v>H</v>
          </cell>
          <cell r="D6613">
            <v>12.3</v>
          </cell>
        </row>
        <row r="6614">
          <cell r="A6614" t="str">
            <v>19.004.038-4</v>
          </cell>
          <cell r="B6614" t="str">
            <v>CAMIONETE TIPO PICK-UP C/CABINE E CACAMBA, MOTOR DIESEL 85CV, CAPAC. UTIL DE 4,00M3, INCL. MOTORISTA (CI)</v>
          </cell>
          <cell r="C6614" t="str">
            <v>H</v>
          </cell>
          <cell r="D6614">
            <v>10.5</v>
          </cell>
        </row>
        <row r="6615">
          <cell r="A6615" t="str">
            <v>19.004.039-2</v>
          </cell>
          <cell r="B6615" t="str">
            <v>CAMIONETE TIPO PICK-UP, EQUIPADA C/ESCADA DE EXTENSAO GIRATORIA E BASCUL., C/SUPORTE, INCL. MOTORISTA (CP)</v>
          </cell>
          <cell r="C6615" t="str">
            <v>H</v>
          </cell>
          <cell r="D6615">
            <v>28.71</v>
          </cell>
        </row>
        <row r="6616">
          <cell r="A6616" t="str">
            <v>19.004.039-3</v>
          </cell>
          <cell r="B6616" t="str">
            <v>CAMIONETE TIPO PICK-UP, EQUIPADA C/ESCADA DE EXTENSAO GIRATORIA E BASCUL., C/SUPORTE, INCL. MOTORISTA (CF)</v>
          </cell>
          <cell r="C6616" t="str">
            <v>H</v>
          </cell>
          <cell r="D6616">
            <v>13.31</v>
          </cell>
        </row>
        <row r="6617">
          <cell r="A6617" t="str">
            <v>19.004.039-4</v>
          </cell>
          <cell r="B6617" t="str">
            <v>CAMIONETE TIPO PICK-UP, EQUIPADA C/ESCADA DE EXTENSAO GIRATORIA E BASCUL., C/SUPORTE, INCL. MOTORISTA (CI)</v>
          </cell>
          <cell r="C6617" t="str">
            <v>H</v>
          </cell>
          <cell r="D6617">
            <v>11.41</v>
          </cell>
        </row>
        <row r="6618">
          <cell r="A6618" t="str">
            <v>19.004.041-2</v>
          </cell>
          <cell r="B6618" t="str">
            <v>VEICULO DE PASSEIO 2 PORTAS, 5 PASSAGEIROS, MOTOR 1.6 A GASOLINA, EXCL. MOTORISTA (CP)</v>
          </cell>
          <cell r="C6618" t="str">
            <v>H</v>
          </cell>
          <cell r="D6618">
            <v>20.7</v>
          </cell>
        </row>
        <row r="6619">
          <cell r="A6619" t="str">
            <v>19.004.041-3</v>
          </cell>
          <cell r="B6619" t="str">
            <v>VEICULO DE PASSEIO 2 PORTAS, 5 PASSAGEIROS, MOTOR 1.6 A GASOLINA, EXCL. MOTORISTA (CF)</v>
          </cell>
          <cell r="C6619" t="str">
            <v>H</v>
          </cell>
          <cell r="D6619">
            <v>6.59</v>
          </cell>
        </row>
        <row r="6620">
          <cell r="A6620" t="str">
            <v>19.004.041-4</v>
          </cell>
          <cell r="B6620" t="str">
            <v>VEICULO DE PASSEIO 2 PORTAS, 5 PASSAGEIROS, MOTOR 1.6 A GASOLINA, EXCL. MOTORISTA (CI)</v>
          </cell>
          <cell r="C6620" t="str">
            <v>H</v>
          </cell>
          <cell r="D6620">
            <v>5</v>
          </cell>
        </row>
        <row r="6621">
          <cell r="A6621" t="str">
            <v>19.004.042-2</v>
          </cell>
          <cell r="B6621" t="str">
            <v>VEICULO DE PASSEIO 2 PORTAS, 5 PASSAGEIROS, MOTOR 1.6 A GASOLINA, INCL. MOTORISTA (CP)</v>
          </cell>
          <cell r="C6621" t="str">
            <v>H</v>
          </cell>
          <cell r="D6621">
            <v>25.66</v>
          </cell>
        </row>
        <row r="6622">
          <cell r="A6622" t="str">
            <v>19.004.042-3</v>
          </cell>
          <cell r="B6622" t="str">
            <v>VEICULO DE PASSEIO 2 PORTAS, 5 PASSAGEIROS, MOTOR 1.6 A GASOLINA, INCL. MOTORISTA (CF)</v>
          </cell>
          <cell r="C6622" t="str">
            <v>H</v>
          </cell>
          <cell r="D6622">
            <v>11.55</v>
          </cell>
        </row>
        <row r="6623">
          <cell r="A6623" t="str">
            <v>19.004.042-4</v>
          </cell>
          <cell r="B6623" t="str">
            <v>VEICULO DE PASSEIO 2 PORTAS, 5 PASSAGEIROS, MOTOR 1.6 A GASOLINA, INCL. MOTORISTA (CI)</v>
          </cell>
          <cell r="C6623" t="str">
            <v>H</v>
          </cell>
          <cell r="D6623">
            <v>9.9600000000000009</v>
          </cell>
        </row>
        <row r="6624">
          <cell r="A6624" t="str">
            <v>19.004.043-2</v>
          </cell>
          <cell r="B6624" t="str">
            <v>VEICULO DE PASSEIO 2 PORTAS, 5 PASSAGEIROS, MOTOR 1.6 A ALCOOL, INCL. MOTORISTA (CP)</v>
          </cell>
          <cell r="C6624" t="str">
            <v>H</v>
          </cell>
          <cell r="D6624">
            <v>20.69</v>
          </cell>
        </row>
        <row r="6625">
          <cell r="A6625" t="str">
            <v>19.004.043-3</v>
          </cell>
          <cell r="B6625" t="str">
            <v>VEICULO DE PASSEIO 2 PORTAS, 5 PASSAGEIROS, MOTOR 1.6 A ALCOOL, INCL. MOTORISTA (CF)</v>
          </cell>
          <cell r="C6625" t="str">
            <v>H</v>
          </cell>
          <cell r="D6625">
            <v>10.83</v>
          </cell>
        </row>
        <row r="6626">
          <cell r="A6626" t="str">
            <v>19.004.043-4</v>
          </cell>
          <cell r="B6626" t="str">
            <v>VEICULO DE PASSEIO 2 PORTAS, 5 PASSAGEIROS, MOTOR 1.6 A ALCOOL, INCL. MOTORISTA (CI)</v>
          </cell>
          <cell r="C6626" t="str">
            <v>H</v>
          </cell>
          <cell r="D6626">
            <v>9.7100000000000009</v>
          </cell>
        </row>
        <row r="6627">
          <cell r="A6627" t="str">
            <v>19.004.044-2</v>
          </cell>
          <cell r="B6627" t="str">
            <v>VEICULO DE PASSEIO 2 PORTAS, 5 PASSAGEIROS, MOTOR 1.0 A GASOLINA, INCL. MOTORISTA (CP)</v>
          </cell>
          <cell r="C6627" t="str">
            <v>H</v>
          </cell>
          <cell r="D6627">
            <v>21.16</v>
          </cell>
        </row>
        <row r="6628">
          <cell r="A6628" t="str">
            <v>19.004.044-3</v>
          </cell>
          <cell r="B6628" t="str">
            <v>VEICULO DE PASSEIO 2 PORTAS, 5 PASSAGEIROS, MOTOR 1.0 A GASOLINA, INCL. MOTORISTA (CF)</v>
          </cell>
          <cell r="C6628" t="str">
            <v>H</v>
          </cell>
          <cell r="D6628">
            <v>9.98</v>
          </cell>
        </row>
        <row r="6629">
          <cell r="A6629" t="str">
            <v>19.004.044-4</v>
          </cell>
          <cell r="B6629" t="str">
            <v>VEICULO DE PASSEIO 2 PORTAS, 5 PASSAGEIROS, MOTOR 1.0 A GASOLINA, INCL. MOTORISTA (CI)</v>
          </cell>
          <cell r="C6629" t="str">
            <v>H</v>
          </cell>
          <cell r="D6629">
            <v>8.7799999999999994</v>
          </cell>
        </row>
        <row r="6630">
          <cell r="A6630" t="str">
            <v>19.004.045-2</v>
          </cell>
          <cell r="B6630" t="str">
            <v>VEICULO DE PASSEIO 2 PORTAS, 5 PASSAGEIROS, MOTOR 1.0 A GASOLINA, EXCL. MOTORISTA (CP)</v>
          </cell>
          <cell r="C6630" t="str">
            <v>H</v>
          </cell>
          <cell r="D6630">
            <v>16.2</v>
          </cell>
        </row>
        <row r="6631">
          <cell r="A6631" t="str">
            <v>19.004.045-3</v>
          </cell>
          <cell r="B6631" t="str">
            <v>VEICULO DE PASSEIO 2 PORTAS, 5 PASSAGEIROS, MOTOR 1.0 A GASOLINA, EXCL. MOTORISTA (CF)</v>
          </cell>
          <cell r="C6631" t="str">
            <v>H</v>
          </cell>
          <cell r="D6631">
            <v>5.0199999999999996</v>
          </cell>
        </row>
        <row r="6632">
          <cell r="A6632" t="str">
            <v>19.004.045-4</v>
          </cell>
          <cell r="B6632" t="str">
            <v>VEICULO DE PASSEIO 2 PORTAS, 5 PASSAGEIROS, MOTOR 1.0 A GASOLINA, EXCL. MOTORISTA (CI)</v>
          </cell>
          <cell r="C6632" t="str">
            <v>H</v>
          </cell>
          <cell r="D6632">
            <v>3.82</v>
          </cell>
        </row>
        <row r="6633">
          <cell r="A6633" t="str">
            <v>19.004.051-2</v>
          </cell>
          <cell r="B6633" t="str">
            <v>GUINDASTE SOBRE RODAS, LANCA TELESCOPICA, MOTOR DIESEL 45CV,CAPAC. DE 6T, INCL. OPERADOR (CP)</v>
          </cell>
          <cell r="C6633" t="str">
            <v>H</v>
          </cell>
          <cell r="D6633">
            <v>81.849999999999994</v>
          </cell>
        </row>
        <row r="6634">
          <cell r="A6634" t="str">
            <v>19.004.051-3</v>
          </cell>
          <cell r="B6634" t="str">
            <v>GUINDASTE SOBRE RODAS, LANCA TELESCOPICA, MOTOR DIESEL 45CV,CAPAC. DE 6T, INCL. OPERADOR (CF)</v>
          </cell>
          <cell r="C6634" t="str">
            <v>H</v>
          </cell>
          <cell r="D6634">
            <v>56.86</v>
          </cell>
        </row>
        <row r="6635">
          <cell r="A6635" t="str">
            <v>19.004.051-4</v>
          </cell>
          <cell r="B6635" t="str">
            <v>GUINDASTE SOBRE RODAS, LANCA TELESCOPICA, MOTOR DIESEL 45CV,CAPAC. DE 6T, INCL. OPERADOR (CI)</v>
          </cell>
          <cell r="C6635" t="str">
            <v>H</v>
          </cell>
          <cell r="D6635">
            <v>52.07</v>
          </cell>
        </row>
        <row r="6636">
          <cell r="A6636" t="str">
            <v>19.004.053-2</v>
          </cell>
          <cell r="B6636" t="str">
            <v>GUINDASTE SOBRE RODAS, MOTOR DIESEL 68CV, CAPAC. DE CARGA MAXIMA DE 9,1T, LANCA GIRATORIA DE 180°, INCL. OPERADOR (CP)</v>
          </cell>
          <cell r="C6636" t="str">
            <v>H</v>
          </cell>
          <cell r="D6636">
            <v>91.91</v>
          </cell>
        </row>
        <row r="6637">
          <cell r="A6637" t="str">
            <v>19.004.053-3</v>
          </cell>
          <cell r="B6637" t="str">
            <v>GUINDASTE SOBRE RODAS, MOTOR DIESEL 68CV, CAPAC. DE CARGA MAXIMA DE 9,1T, LANCA GIRATORIA DE 180°, INCL. OPERADOR (CF)</v>
          </cell>
          <cell r="C6637" t="str">
            <v>H</v>
          </cell>
          <cell r="D6637">
            <v>57.47</v>
          </cell>
        </row>
        <row r="6638">
          <cell r="A6638" t="str">
            <v>19.004.053-4</v>
          </cell>
          <cell r="B6638" t="str">
            <v>GUINDASTE SOBRE RODAS, MOTOR DIESEL 68CV, CAPAC. DE CARGA MAXIMA DE 9,1T, LANCA GIRATORIA DE 180°, INCL. OPERADOR (CI)</v>
          </cell>
          <cell r="C6638" t="str">
            <v>H</v>
          </cell>
          <cell r="D6638">
            <v>52.07</v>
          </cell>
        </row>
        <row r="6639">
          <cell r="A6639" t="str">
            <v>19.004.054-2</v>
          </cell>
          <cell r="B6639" t="str">
            <v>GUINDASTE SOBRE RODAS,MOTOR DIESEL 121CV,CAPAC. 16T, RAIO DECURVA 4,65M,LANCA TELECOSPICA,INCL.OPERADOR E AUXILIAR (CP)</v>
          </cell>
          <cell r="C6639" t="str">
            <v>H</v>
          </cell>
          <cell r="D6639">
            <v>153.57</v>
          </cell>
        </row>
        <row r="6640">
          <cell r="A6640" t="str">
            <v>19.004.054-3</v>
          </cell>
          <cell r="B6640" t="str">
            <v>GUINDASTE SOBRE RODAS,MOTOR DIESEL 121CV,CAPAC. 16T, RAIO DECURVA 4,65M,LANCA TELESCOPICA,INCL.OPERADOR E AUXILIAR (CF)</v>
          </cell>
          <cell r="C6640" t="str">
            <v>H</v>
          </cell>
          <cell r="D6640">
            <v>102.29</v>
          </cell>
        </row>
        <row r="6641">
          <cell r="A6641" t="str">
            <v>19.004.054-4</v>
          </cell>
          <cell r="B6641" t="str">
            <v>GUINDASTE SOBRE RODAS,MOTOR DIESEL 121CV,CAPAC. 16T, RAIO DECURVA 4,65M,LANCA TELESCOPICA,INCL.OPERADOR E AUXILIAR (CI)</v>
          </cell>
          <cell r="C6641" t="str">
            <v>H</v>
          </cell>
          <cell r="D6641">
            <v>93.43</v>
          </cell>
        </row>
        <row r="6642">
          <cell r="A6642" t="str">
            <v>19.004.056-2</v>
          </cell>
          <cell r="B6642" t="str">
            <v>GUINDASTE C/LANCA TIPO TRELICA, ESTRUT. GIRATORIA, CAPAC. 30T, SOBRE CAMINHAO (INCL.ESTE), INCL.OPERADOR E AUXILIAR (CP)</v>
          </cell>
          <cell r="C6642" t="str">
            <v>H</v>
          </cell>
          <cell r="D6642">
            <v>103.31</v>
          </cell>
        </row>
        <row r="6643">
          <cell r="A6643" t="str">
            <v>19.004.056-3</v>
          </cell>
          <cell r="B6643" t="str">
            <v>GUINDASTE C/LANCA TIPO TRELICA, ESTRUT. GIRATORIA, CAPAC. 30T, SOBRE CAMINHAO (INCL.ESTE), INCL.OPERADOR E AUXILIAR (CF)</v>
          </cell>
          <cell r="C6643" t="str">
            <v>H</v>
          </cell>
          <cell r="D6643">
            <v>55.39</v>
          </cell>
        </row>
        <row r="6644">
          <cell r="A6644" t="str">
            <v>19.004.056-4</v>
          </cell>
          <cell r="B6644" t="str">
            <v>GUINDASTE C/LANCA TIPO TRELICA, ESTRUT. GIRATORIA, CAPAC. 30T, SOBRE CAMINHAO (INCL.ESTE), INCL.OPERADOR E AUXILIAR (CI)</v>
          </cell>
          <cell r="C6644" t="str">
            <v>H</v>
          </cell>
          <cell r="D6644">
            <v>48.42</v>
          </cell>
        </row>
        <row r="6645">
          <cell r="A6645" t="str">
            <v>19.004.057-2</v>
          </cell>
          <cell r="B6645" t="str">
            <v>GUINDASTE FIXO,TIPO GRUA, CAPAC. 1500KG, RAIO DE ALCANCE 25,00M, TORRE ASCENCIONAL, ALT. ATE 100,00M, INCL.OPERADOR (CP)</v>
          </cell>
          <cell r="C6645" t="str">
            <v>H</v>
          </cell>
          <cell r="D6645">
            <v>58.63</v>
          </cell>
        </row>
        <row r="6646">
          <cell r="A6646" t="str">
            <v>19.004.057-3</v>
          </cell>
          <cell r="B6646" t="str">
            <v>GUINDASTE FIXO,TIPO GRUA, CAPAC. 1500KG, RAIO DE ALCANCE 25,00M, TORRE ASCENCIONAL, ALT. ATE 100,00M, INCL.OPERADOR (CF)</v>
          </cell>
          <cell r="C6646" t="str">
            <v>H</v>
          </cell>
          <cell r="D6646">
            <v>39.79</v>
          </cell>
        </row>
        <row r="6647">
          <cell r="A6647" t="str">
            <v>19.004.057-4</v>
          </cell>
          <cell r="B6647" t="str">
            <v>GUINDASTE FIXO,TIPO GRUA, CAPAC. 1500KG, RAIO DE ALCANCE 25,00M, TORRE ASCENCIONAL, ALT. ATE 100,00M, INCL.OPERADOR (CI)</v>
          </cell>
          <cell r="C6647" t="str">
            <v>H</v>
          </cell>
          <cell r="D6647">
            <v>35.590000000000003</v>
          </cell>
        </row>
        <row r="6648">
          <cell r="A6648" t="str">
            <v>19.004.058-2</v>
          </cell>
          <cell r="B6648" t="str">
            <v>GUINDASTE FIXO,TIPO GRUA, CAPAC.1500KG, RAIO DE ALCANCE 25,00M, TORRE ESTACIONARIA, ALT. UTIL 30,00M, INCL.OPERADOR (CP)</v>
          </cell>
          <cell r="C6648" t="str">
            <v>H</v>
          </cell>
          <cell r="D6648">
            <v>52.68</v>
          </cell>
        </row>
        <row r="6649">
          <cell r="A6649" t="str">
            <v>19.004.058-3</v>
          </cell>
          <cell r="B6649" t="str">
            <v>GUINDASTE FIXO,TIPO GRUA, CAPAC.1500KG, RAIO DE ALCANCE 25,00M, TORRE ESTACIONARIA, ALT. UTIL 30,00M, INCL.OPERADOR (CF)</v>
          </cell>
          <cell r="C6649" t="str">
            <v>H</v>
          </cell>
          <cell r="D6649">
            <v>36.85</v>
          </cell>
        </row>
        <row r="6650">
          <cell r="A6650" t="str">
            <v>19.004.058-4</v>
          </cell>
          <cell r="B6650" t="str">
            <v>GUINDASTE FIXO,TIPO GRUA, CAPAC.1500KG, RAIO DE ALCANCE 25,00M, TORRE ESTACIONARIA, ALT. UTIL 30,00M, INCL.OPERADOR (CI)</v>
          </cell>
          <cell r="C6650" t="str">
            <v>H</v>
          </cell>
          <cell r="D6650">
            <v>33.14</v>
          </cell>
        </row>
        <row r="6651">
          <cell r="A6651" t="str">
            <v>19.004.059-2</v>
          </cell>
          <cell r="B6651" t="str">
            <v>GUINDASTE FIXO,TIPO GRUA,CAPAC. 1500KG,RAIO DE ALCANCE 25,00M, TORRE MOVEL SOBRE TRILHOS,ALT. 30,00M, INCL.OPERADOR (CP)</v>
          </cell>
          <cell r="C6651" t="str">
            <v>H</v>
          </cell>
          <cell r="D6651">
            <v>61.16</v>
          </cell>
        </row>
        <row r="6652">
          <cell r="A6652" t="str">
            <v>19.004.059-3</v>
          </cell>
          <cell r="B6652" t="str">
            <v>GUINDASTE FIXO,TIPO GRUA,CAPAC. 1500KG,RAIO DE ALCANCE 25,00M, TORRE MOVEL SOBRE TRILHOS,ALT. 30,00M, INCL.OPERADOR (CF)</v>
          </cell>
          <cell r="C6652" t="str">
            <v>H</v>
          </cell>
          <cell r="D6652">
            <v>42.58</v>
          </cell>
        </row>
        <row r="6653">
          <cell r="A6653" t="str">
            <v>19.004.059-4</v>
          </cell>
          <cell r="B6653" t="str">
            <v>GUINDASTE FIXO,TIPO GRUA,CAPAC. 1500KG,RAIO DE ALCANCE 25,00M, TORRE MOVEL SOBRE TRILHOS,ALT. 30,00M, INCL.OPERADOR (CI)</v>
          </cell>
          <cell r="C6653" t="str">
            <v>H</v>
          </cell>
          <cell r="D6653">
            <v>38.22</v>
          </cell>
        </row>
        <row r="6654">
          <cell r="A6654" t="str">
            <v>19.004.061-2</v>
          </cell>
          <cell r="B6654" t="str">
            <v>GUINCHO DE ENGRENAGEM, C/CAPAC. DE 1500KG, MOTOR ELETR. 10CV, JOGO DE 4 ROLDANAS C/CABO SIMPLES, EXCL. OPERADOR (CP)</v>
          </cell>
          <cell r="C6654" t="str">
            <v>H</v>
          </cell>
          <cell r="D6654">
            <v>3.33</v>
          </cell>
        </row>
        <row r="6655">
          <cell r="A6655" t="str">
            <v>19.004.061-3</v>
          </cell>
          <cell r="B6655" t="str">
            <v>GUINCHO DE ENGRENAGEM, C/CAPAC. DE 1500KG, MOTOR ELETR. 10CV, JOGO DE 4 ROLDANAS C/CABO SIMPLES, EXCL. OPERADOR (CF)</v>
          </cell>
          <cell r="C6655" t="str">
            <v>H</v>
          </cell>
          <cell r="D6655">
            <v>1.25</v>
          </cell>
        </row>
        <row r="6656">
          <cell r="A6656" t="str">
            <v>19.004.061-4</v>
          </cell>
          <cell r="B6656" t="str">
            <v>GUINCHO DE ENGRENAGEM, C/CAPAC. DE 1500KG, MOTOR ELETR. 10CV, JOGO DE 4 ROLDANAS C/CABO SIMPLES, EXCL. OPERADOR (CI)</v>
          </cell>
          <cell r="C6656" t="str">
            <v>H</v>
          </cell>
          <cell r="D6656">
            <v>0.89</v>
          </cell>
        </row>
        <row r="6657">
          <cell r="A6657" t="str">
            <v>19.004.065-2</v>
          </cell>
          <cell r="B6657" t="str">
            <v>ELEVADOR EQUIPADO P/TRANSP. DE CONCR. A 10,00M DE ALT., EXCL. OPERADOR (CP)</v>
          </cell>
          <cell r="C6657" t="str">
            <v>H</v>
          </cell>
          <cell r="D6657">
            <v>4.7</v>
          </cell>
        </row>
        <row r="6658">
          <cell r="A6658" t="str">
            <v>19.004.065-3</v>
          </cell>
          <cell r="B6658" t="str">
            <v>ELEVADOR EQUIPADO P/TRANSP. DE CONCR. A 10,00M DE ALT., EXCL. OPERADOR (CF)</v>
          </cell>
          <cell r="C6658" t="str">
            <v>H</v>
          </cell>
          <cell r="D6658">
            <v>2.2400000000000002</v>
          </cell>
        </row>
        <row r="6659">
          <cell r="A6659" t="str">
            <v>19.004.065-4</v>
          </cell>
          <cell r="B6659" t="str">
            <v>ELEVADOR EQUIPADO P/TRANSP. DE CONCR. A 10,00M DE ALT., EXCL. OPERADOR (CI)</v>
          </cell>
          <cell r="C6659" t="str">
            <v>H</v>
          </cell>
          <cell r="D6659">
            <v>1.79</v>
          </cell>
        </row>
        <row r="6660">
          <cell r="A6660" t="str">
            <v>19.004.070-2</v>
          </cell>
          <cell r="B6660" t="str">
            <v>ESTEIRA TRANSPORTADORA, DE CORREIA, LARG. 50CM E 10,00M DE COMPR., MOTOR ELETR. 2HP, EXCL. OPERADOR (CP)</v>
          </cell>
          <cell r="C6660" t="str">
            <v>H</v>
          </cell>
          <cell r="D6660">
            <v>5.6</v>
          </cell>
        </row>
        <row r="6661">
          <cell r="A6661" t="str">
            <v>19.004.070-3</v>
          </cell>
          <cell r="B6661" t="str">
            <v>ESTEIRA TRANSPORTADORA, DE CORREIA, LARG. 50CM E 10,00M DE COMPR., MOTOR ELETR. 2HP, EXCL. OPERADOR (CF)</v>
          </cell>
          <cell r="C6661" t="str">
            <v>H</v>
          </cell>
          <cell r="D6661">
            <v>3.56</v>
          </cell>
        </row>
        <row r="6662">
          <cell r="A6662" t="str">
            <v>19.004.070-4</v>
          </cell>
          <cell r="B6662" t="str">
            <v>ESTEIRA TRANSPORTADORA, DE CORREIA, LARG. 50CM E 10,00M DE COMPR., MOTOR ELETR. 2HP, EXCL. OPERADOR (CI)</v>
          </cell>
          <cell r="C6662" t="str">
            <v>H</v>
          </cell>
          <cell r="D6662">
            <v>3.06</v>
          </cell>
        </row>
        <row r="6663">
          <cell r="A6663" t="str">
            <v>19.004.075-2</v>
          </cell>
          <cell r="B6663" t="str">
            <v>PORTICO MOVEL MET., C/TALHA MANUAL DE 10T, VAO DE 5,00M E TRILHO P/ 30,00M DE CURSO, EXCL. OPERADOR (CP)</v>
          </cell>
          <cell r="C6663" t="str">
            <v>H</v>
          </cell>
          <cell r="D6663">
            <v>56.01</v>
          </cell>
        </row>
        <row r="6664">
          <cell r="A6664" t="str">
            <v>19.004.075-4</v>
          </cell>
          <cell r="B6664" t="str">
            <v>PORTICO MOVEL MET., C/TALHA MANUAL DE 10T, VAO DE 5,00M E TRILHO P/ 30,00M DE CURSO, EXCL. OPERADOR (CI)</v>
          </cell>
          <cell r="C6664" t="str">
            <v>H</v>
          </cell>
          <cell r="D6664">
            <v>36.299999999999997</v>
          </cell>
        </row>
        <row r="6665">
          <cell r="A6665" t="str">
            <v>19.004.080-2</v>
          </cell>
          <cell r="B6665" t="str">
            <v>GUINDAUTO CAPAC.3,5T, A APROX.2,00M, ALCANCE VERT.A APROX.7,00M, SOBRE CHASSIS DE CAMINHAO (EXCL.ESTE), EXCL. OPERADOR (CP)</v>
          </cell>
          <cell r="C6665" t="str">
            <v>H</v>
          </cell>
          <cell r="D6665">
            <v>11.71</v>
          </cell>
        </row>
        <row r="6666">
          <cell r="A6666" t="str">
            <v>19.004.080-4</v>
          </cell>
          <cell r="B6666" t="str">
            <v>GUINDAUTO CAPAC.3,5T, A APROX.2,00M, ALCANCE VERT.A APROX.7,00M, SOBRE CHASSIS DE CAMINHAO (EXCL.ESTE), EXCL. OPERADOR (CI)</v>
          </cell>
          <cell r="C6666" t="str">
            <v>H</v>
          </cell>
          <cell r="D6666">
            <v>10.54</v>
          </cell>
        </row>
        <row r="6667">
          <cell r="A6667" t="str">
            <v>19.004.081-2</v>
          </cell>
          <cell r="B6667" t="str">
            <v>GUINDAUTO CAPAC. 4T, A APROX.2,00M, ALCANCE VERT.A APROX.8,00M, SOBRE CHASSIS DE CAMINHAO (EXCL.ESTE), EXCL. OPERADOR (CP)</v>
          </cell>
          <cell r="C6667" t="str">
            <v>H</v>
          </cell>
          <cell r="D6667">
            <v>14.35</v>
          </cell>
        </row>
        <row r="6668">
          <cell r="A6668" t="str">
            <v>19.004.081-4</v>
          </cell>
          <cell r="B6668" t="str">
            <v>GUINDAUTO CAPAC. 4T, A APROX.2,00M, ALCANCE VERT. A APROX.8,00M, SOBRE CHASSIS DE CAMINHAO (EXCL.ESTE), EXCL. OPERADOR (CI)</v>
          </cell>
          <cell r="C6668" t="str">
            <v>H</v>
          </cell>
          <cell r="D6668">
            <v>12.34</v>
          </cell>
        </row>
        <row r="6669">
          <cell r="A6669" t="str">
            <v>19.004.090-2</v>
          </cell>
          <cell r="B6669" t="str">
            <v>EMPILHADEIRA EQUIPADA C/RODAGEM PNEUMATICA, CAPAC. 2,5T E CENTRO DE CARGA A 60CM, MOTOR A GASOLINA, INCL. OPERADOR (CP)</v>
          </cell>
          <cell r="C6669" t="str">
            <v>H</v>
          </cell>
          <cell r="D6669">
            <v>32.979999999999997</v>
          </cell>
        </row>
        <row r="6670">
          <cell r="A6670" t="str">
            <v>19.004.090-3</v>
          </cell>
          <cell r="B6670" t="str">
            <v>EMPILHADEIRA EQUIPADA C/RODAGEM PNEUMATICA, CAPAC. 2,5T E CENTRO DE CARGA A 60CM, MOTOR A GASOLINA, INCL. OPERADOR (CF)</v>
          </cell>
          <cell r="C6670" t="str">
            <v>H</v>
          </cell>
          <cell r="D6670">
            <v>17.75</v>
          </cell>
        </row>
        <row r="6671">
          <cell r="A6671" t="str">
            <v>19.004.090-4</v>
          </cell>
          <cell r="B6671" t="str">
            <v>EMPILHADEIRA EQUIPADA C/RODAGEM PNEUMATICA, CAPAC. 2,5T E CENTRO DE CARGA A 60CM, MOTOR A GASOLINA, INCL. OPERADOR (CI)</v>
          </cell>
          <cell r="C6671" t="str">
            <v>H</v>
          </cell>
          <cell r="D6671">
            <v>15.84</v>
          </cell>
        </row>
        <row r="6672">
          <cell r="A6672" t="str">
            <v>19.004.092-2</v>
          </cell>
          <cell r="B6672" t="str">
            <v>EMPILHADEIRA EQUIPADA C/RODAGEM PNEUMATICA, CAPAC. 3T E CENTRO DE CARGA A 60CM, MOTOR A GASOLINA, INCL. OPERADOR (CP)</v>
          </cell>
          <cell r="C6672" t="str">
            <v>H</v>
          </cell>
          <cell r="D6672">
            <v>33.6</v>
          </cell>
        </row>
        <row r="6673">
          <cell r="A6673" t="str">
            <v>19.004.092-3</v>
          </cell>
          <cell r="B6673" t="str">
            <v>EMPILHADEIRA EQUIPADA C/RODAGEM PNEUMATICA, CAPAC. 3T E CENTRO DE CARGA A 60CM, MOTOR A GASOLINA, INCL. OPERADOR (CF)</v>
          </cell>
          <cell r="C6673" t="str">
            <v>H</v>
          </cell>
          <cell r="D6673">
            <v>18.23</v>
          </cell>
        </row>
        <row r="6674">
          <cell r="A6674" t="str">
            <v>19.004.092-4</v>
          </cell>
          <cell r="B6674" t="str">
            <v>EMPILHADEIRA EQUIPADA C/RODAGEM PNEUMATICA, CAPAC. 3T E CENTRO DE CARGA A 60CM, MOTOR A GASOLINA, INCL. OPERADOR (CI)</v>
          </cell>
          <cell r="C6674" t="str">
            <v>H</v>
          </cell>
          <cell r="D6674">
            <v>16.28</v>
          </cell>
        </row>
        <row r="6675">
          <cell r="A6675" t="str">
            <v>19.004.094-2</v>
          </cell>
          <cell r="B6675" t="str">
            <v>EMPILHADEIRA EQUIPADA C/RODAGEM PNEUMATICA, CAPAC. 4T E CENTRO DE CARGA A 60CM, MOTOR A GASOLINA, INCL. OPERADOR (CP)</v>
          </cell>
          <cell r="C6675" t="str">
            <v>H</v>
          </cell>
          <cell r="D6675">
            <v>45.59</v>
          </cell>
        </row>
        <row r="6676">
          <cell r="A6676" t="str">
            <v>19.004.094-3</v>
          </cell>
          <cell r="B6676" t="str">
            <v>EMPILHADEIRA EQUIPADA C/RODAGEM PNEUMATICA, CAPAC. 4T E CENTRO DE CARGA A 60CM, MOTOR A GASOLINA, INCL. OPERADOR (CF)</v>
          </cell>
          <cell r="C6676" t="str">
            <v>H</v>
          </cell>
          <cell r="D6676">
            <v>26.9</v>
          </cell>
        </row>
        <row r="6677">
          <cell r="A6677" t="str">
            <v>19.004.094-4</v>
          </cell>
          <cell r="B6677" t="str">
            <v>EMPILHADEIRA EQUIPADA C/RODAGEM PNEUMATICA, CAPAC. 4T E CENTRO DE CARGA A 60CM, MOTOR A GASOLINA, INCL. OPERADOR (CI)</v>
          </cell>
          <cell r="C6677" t="str">
            <v>H</v>
          </cell>
          <cell r="D6677">
            <v>24.24</v>
          </cell>
        </row>
        <row r="6678">
          <cell r="A6678" t="str">
            <v>19.004.096-2</v>
          </cell>
          <cell r="B6678" t="str">
            <v>EMPILHADEIRA EQUIPADA C/RODAGEM PNEUMATICA, CAPAC. 5T E CENTRO DE CARGA A 60CM, MOTOR DIESEL 80CV, INCL. OPERADOR (CP)</v>
          </cell>
          <cell r="C6678" t="str">
            <v>H</v>
          </cell>
          <cell r="D6678">
            <v>45.95</v>
          </cell>
        </row>
        <row r="6679">
          <cell r="A6679" t="str">
            <v>19.004.096-3</v>
          </cell>
          <cell r="B6679" t="str">
            <v>EMPILHADEIRA EQUIPADA C/RODAGEM PNEUMATICA, CAPAC. 5T E CENTRO DE CARGA A 6OCM, MOTOR DIESEL 80CV, INCL. OPERADOR (CF)</v>
          </cell>
          <cell r="C6679" t="str">
            <v>H</v>
          </cell>
          <cell r="D6679">
            <v>28.18</v>
          </cell>
        </row>
        <row r="6680">
          <cell r="A6680" t="str">
            <v>19.004.096-4</v>
          </cell>
          <cell r="B6680" t="str">
            <v>EMPILHADEIRA EQUIPADA C/RODAGEM PNEUMATICA, CAPAC. 5T E CENTRO DE CARGA A 60CM, MOTOR DIESEL 80CV, INCL. OPERADOR (CI)</v>
          </cell>
          <cell r="C6680" t="str">
            <v>H</v>
          </cell>
          <cell r="D6680">
            <v>25.56</v>
          </cell>
        </row>
        <row r="6681">
          <cell r="A6681" t="str">
            <v>19.004.098-2</v>
          </cell>
          <cell r="B6681" t="str">
            <v>EMPILHADEIRA EQUIPADA C/RODAGEM PNEUMATICA, CAPAC. 7T E CENTRO DE CARGA A 60CM, MOTOR DIESEL 80CV, INCL. OPERADOR (CP)</v>
          </cell>
          <cell r="C6681" t="str">
            <v>H</v>
          </cell>
          <cell r="D6681">
            <v>53.13</v>
          </cell>
        </row>
        <row r="6682">
          <cell r="A6682" t="str">
            <v>19.004.098-3</v>
          </cell>
          <cell r="B6682" t="str">
            <v>EMPILHADEIRA EQUIPADA C/RODAGEM PNEUMATICA, CAPAC. 7T E CENTRO DE CARGA A 60CM, MOTOR DIESEL 80CV, INCL. OPERADOR (CF)</v>
          </cell>
          <cell r="C6682" t="str">
            <v>H</v>
          </cell>
          <cell r="D6682">
            <v>33.729999999999997</v>
          </cell>
        </row>
        <row r="6683">
          <cell r="A6683" t="str">
            <v>19.004.098-4</v>
          </cell>
          <cell r="B6683" t="str">
            <v>EMPILHADEIRA EQUIPADA C/RODAGEM PNEUMATICA, CAPAC. 7T E CENTRO DE CARGA A 60CM, MOTOR DIESEL 80CV, INCL. OPERADOR (CI)</v>
          </cell>
          <cell r="C6683" t="str">
            <v>H</v>
          </cell>
          <cell r="D6683">
            <v>30.71</v>
          </cell>
        </row>
        <row r="6684">
          <cell r="A6684" t="str">
            <v>19.004.100-2</v>
          </cell>
          <cell r="B6684" t="str">
            <v>PLATAFORMA PANTOGRAFICA ALT. MAXIMA DE TRAB. 13,00M, SOBRE CHASSIS DE CAMINHAO (EXCL. ESTE), EXCL. OPERADOR (CP)</v>
          </cell>
          <cell r="C6684" t="str">
            <v>H</v>
          </cell>
          <cell r="D6684">
            <v>8.3699999999999992</v>
          </cell>
        </row>
        <row r="6685">
          <cell r="A6685" t="str">
            <v>19.004.100-4</v>
          </cell>
          <cell r="B6685" t="str">
            <v>PLATAFORMA PANTOGRAFICA ALT. MAXIMA DE TRAB. 13,00M, SOBRA CHASSIS DE CAMINHAO (EXCL. ESTE), EXCL. OPERADOR (CI)</v>
          </cell>
          <cell r="C6685" t="str">
            <v>H</v>
          </cell>
          <cell r="D6685">
            <v>5.75</v>
          </cell>
        </row>
        <row r="6686">
          <cell r="A6686" t="str">
            <v>19.004.999-0</v>
          </cell>
          <cell r="B6686" t="str">
            <v>INDICE DA FAMILIA</v>
          </cell>
          <cell r="C6686">
            <v>0</v>
          </cell>
          <cell r="D6686">
            <v>1696</v>
          </cell>
        </row>
        <row r="6687">
          <cell r="A6687" t="str">
            <v>19.005.001-2</v>
          </cell>
          <cell r="B6687" t="str">
            <v>ROMPEDOR PNEUMATICO DE 32,6KG DE PESO, CONSUMO DE AR 38,8 L/S, FREQUENCIA DE IMPACTO 1110/MIN, EXCL. OPERADOR (CP)</v>
          </cell>
          <cell r="C6687" t="str">
            <v>H</v>
          </cell>
          <cell r="D6687">
            <v>1.74</v>
          </cell>
        </row>
        <row r="6688">
          <cell r="A6688" t="str">
            <v>19.005.001-4</v>
          </cell>
          <cell r="B6688" t="str">
            <v>ROMPEDOR PNEUMATICO DE 32,6KG DE PESO, CONSUMO DE AR 38,8 L/S, FREQUENCIA DE IMPACTO 1110/MIN, EXCL. OPERADOR (CI)</v>
          </cell>
          <cell r="C6688" t="str">
            <v>H</v>
          </cell>
          <cell r="D6688">
            <v>1.26</v>
          </cell>
        </row>
        <row r="6689">
          <cell r="A6689" t="str">
            <v>19.005.002-2</v>
          </cell>
          <cell r="B6689" t="str">
            <v>PERFURATRIZ DE 22,4KG DE PESO, P/USO SUBTERRANEO, CONSUMO DEAR 48 L/S, FREQUENCIA DE IMPACTO 34/S, EXCL. OPERADOR (CP)</v>
          </cell>
          <cell r="C6689" t="str">
            <v>H</v>
          </cell>
          <cell r="D6689">
            <v>6.72</v>
          </cell>
        </row>
        <row r="6690">
          <cell r="A6690" t="str">
            <v>19.005.002-4</v>
          </cell>
          <cell r="B6690" t="str">
            <v>PERFURATRIZ DE 22,4KG DE PESO, P/USO SUBTERRANEO, CONSUMO DEAR 48L/S, FREQUENCIA DE IMPACTO 34/S, EXCL. OPERADOR (CI)</v>
          </cell>
          <cell r="C6690" t="str">
            <v>H</v>
          </cell>
          <cell r="D6690">
            <v>4.75</v>
          </cell>
        </row>
        <row r="6691">
          <cell r="A6691" t="str">
            <v>19.005.004-2</v>
          </cell>
          <cell r="B6691" t="str">
            <v>PERFURATRIZ DE 23,5KG DE PESO, P/FURACAO DE FOGACHO, CONSUMODE AR 56L/S, FREQUENCIA DE IMPACTO 34/S, EXCL.OPERADOR (CP)</v>
          </cell>
          <cell r="C6691" t="str">
            <v>H</v>
          </cell>
          <cell r="D6691">
            <v>1.91</v>
          </cell>
        </row>
        <row r="6692">
          <cell r="A6692" t="str">
            <v>19.005.004-4</v>
          </cell>
          <cell r="B6692" t="str">
            <v>PERFURATRIZ DE 23,5KG DE PESO, P/FURACAO DE FOGACHO,CONSUMODE AR 56 L/S, FREQUENCIA DE IMPACTO 34/S, EXCL.OPERADOR (CI)</v>
          </cell>
          <cell r="C6692" t="str">
            <v>H</v>
          </cell>
          <cell r="D6692">
            <v>1.43</v>
          </cell>
        </row>
        <row r="6693">
          <cell r="A6693" t="str">
            <v>19.005.006-2</v>
          </cell>
          <cell r="B6693" t="str">
            <v>MAQUINA FRESADORA A FRIO, LARG. DE FRESAGEM 1,00M, MOTOR DIESEL 105KW, INCL. OPERADOR E AJUDANTE (CP)</v>
          </cell>
          <cell r="C6693" t="str">
            <v>H</v>
          </cell>
          <cell r="D6693">
            <v>349.8</v>
          </cell>
        </row>
        <row r="6694">
          <cell r="A6694" t="str">
            <v>19.005.006-3</v>
          </cell>
          <cell r="B6694" t="str">
            <v>MAQUINA FRESADORA A FRIO, LARG. DE FRESAGEM 1,00M, MOTOR DIESEL 105KW, INCL. OPERADOR E AJUDANTE (CF)</v>
          </cell>
          <cell r="C6694" t="str">
            <v>H</v>
          </cell>
          <cell r="D6694">
            <v>230.72</v>
          </cell>
        </row>
        <row r="6695">
          <cell r="A6695" t="str">
            <v>19.005.006-4</v>
          </cell>
          <cell r="B6695" t="str">
            <v>MAQUINA FRESADORA A FRIO, LARG. DE FRESAGEM 1,00M, MOTOR DIESEL 105KW, INCL. OPERADOR E AJUDANTE (CI)</v>
          </cell>
          <cell r="C6695" t="str">
            <v>H</v>
          </cell>
          <cell r="D6695">
            <v>208.73</v>
          </cell>
        </row>
        <row r="6696">
          <cell r="A6696" t="str">
            <v>19.005.007-2</v>
          </cell>
          <cell r="B6696" t="str">
            <v>DUMPER, MOTOR DIESEL 18HP, CARGA SOLIDA 1000 L, INCL. OPERADOR (CP)</v>
          </cell>
          <cell r="C6696" t="str">
            <v>H</v>
          </cell>
          <cell r="D6696">
            <v>11.74</v>
          </cell>
        </row>
        <row r="6697">
          <cell r="A6697" t="str">
            <v>19.005.007-3</v>
          </cell>
          <cell r="B6697" t="str">
            <v>DUMPER, MOTOR DIESEL 18HP, CARGA SOLIDA 1000 L, INCL. OPERADOR (CF)</v>
          </cell>
          <cell r="C6697" t="str">
            <v>H</v>
          </cell>
          <cell r="D6697">
            <v>7.99</v>
          </cell>
        </row>
        <row r="6698">
          <cell r="A6698" t="str">
            <v>19.005.007-4</v>
          </cell>
          <cell r="B6698" t="str">
            <v>DUMPER, MOTOR DIESEL 18HP, CARGA SOLIDA 1000 L, INCL. OPERADOR (CI)</v>
          </cell>
          <cell r="C6698" t="str">
            <v>H</v>
          </cell>
          <cell r="D6698">
            <v>7.5</v>
          </cell>
        </row>
        <row r="6699">
          <cell r="A6699" t="str">
            <v>19.005.008-2</v>
          </cell>
          <cell r="B6699" t="str">
            <v>ESCAVADEIRA HIDR., MOTOR DIESEL 92CV, CAPAC. 0,78M3 E 3 BRACOS ARTICULADOS AJUSTAVEIS EM 3 POSICOES, INCL. OPERADOR (CP)</v>
          </cell>
          <cell r="C6699" t="str">
            <v>H</v>
          </cell>
          <cell r="D6699">
            <v>108.51</v>
          </cell>
        </row>
        <row r="6700">
          <cell r="A6700" t="str">
            <v>19.005.008-3</v>
          </cell>
          <cell r="B6700" t="str">
            <v>ESCAVADEIRA HIDR., MOTOR DIESEL 92CV, CAPAC. 0,78M3 E 3 BRACOS ARTICULADOS AJUSTAVEIS EM 3 POSICOES, INCL. OPERADOR (CF)</v>
          </cell>
          <cell r="C6700" t="str">
            <v>H</v>
          </cell>
          <cell r="D6700">
            <v>59.74</v>
          </cell>
        </row>
        <row r="6701">
          <cell r="A6701" t="str">
            <v>19.005.008-4</v>
          </cell>
          <cell r="B6701" t="str">
            <v>ESCAVADEIRA HIDR., MOTOR DIESEL 92CV, CAPAC. 0,78M3 E 3 BRACOS ARTICULADOS AJUSTAVEIS EM 3 POSICOES, INCL. OPERADOR (CI)</v>
          </cell>
          <cell r="C6701" t="str">
            <v>H</v>
          </cell>
          <cell r="D6701">
            <v>50.07</v>
          </cell>
        </row>
        <row r="6702">
          <cell r="A6702" t="str">
            <v>19.005.012-2</v>
          </cell>
          <cell r="B6702" t="str">
            <v>MOTONIVELADORA, MOTOR DIESEL 125CV, INCL. OPERADOR (CP)</v>
          </cell>
          <cell r="C6702" t="str">
            <v>H</v>
          </cell>
          <cell r="D6702">
            <v>107.63</v>
          </cell>
        </row>
        <row r="6703">
          <cell r="A6703" t="str">
            <v>19.005.012-3</v>
          </cell>
          <cell r="B6703" t="str">
            <v>MOTONIVELADORA, MOTOR DIESEL 125CV, INCL. OPERADOR (CF)</v>
          </cell>
          <cell r="C6703" t="str">
            <v>H</v>
          </cell>
          <cell r="D6703">
            <v>57.85</v>
          </cell>
        </row>
        <row r="6704">
          <cell r="A6704" t="str">
            <v>19.005.012-4</v>
          </cell>
          <cell r="B6704" t="str">
            <v>MOTONIVELADORA, MOTOR DIESEL 125CV, INCL. OPERADOR (CI)</v>
          </cell>
          <cell r="C6704" t="str">
            <v>H</v>
          </cell>
          <cell r="D6704">
            <v>49.43</v>
          </cell>
        </row>
        <row r="6705">
          <cell r="A6705" t="str">
            <v>19.005.014-2</v>
          </cell>
          <cell r="B6705" t="str">
            <v>MOTO-ESCAVO-TRANSPORTADOR, MOTOR DIESEL 270CV, CAPAC. RASA 11,00M3 E COROADA 15,00M3, INCL. OPERADOR (CP)</v>
          </cell>
          <cell r="C6705" t="str">
            <v>H</v>
          </cell>
          <cell r="D6705">
            <v>245.71</v>
          </cell>
        </row>
        <row r="6706">
          <cell r="A6706" t="str">
            <v>19.005.014-3</v>
          </cell>
          <cell r="B6706" t="str">
            <v>MOTO-ESCAVO-TRANSPORTADOR, MOTOR DIESEL 270CV, CAPAC. RASA 11,00M3 E COROADA 15,00M3, INCL. OPERADOR (CF)</v>
          </cell>
          <cell r="C6706" t="str">
            <v>H</v>
          </cell>
          <cell r="D6706">
            <v>116.72</v>
          </cell>
        </row>
        <row r="6707">
          <cell r="A6707" t="str">
            <v>19.005.014-4</v>
          </cell>
          <cell r="B6707" t="str">
            <v>MOTO-ESCAVO-TRANSPORTADOR, MOTOR DIESEL 270CV, CAPAC. RASA 11,00M3 E COROADA 15,00M3, INCL. OPERADOR (CI)</v>
          </cell>
          <cell r="C6707" t="str">
            <v>H</v>
          </cell>
          <cell r="D6707">
            <v>98.28</v>
          </cell>
        </row>
        <row r="6708">
          <cell r="A6708" t="str">
            <v>19.005.015-2</v>
          </cell>
          <cell r="B6708" t="str">
            <v>GRADE DE DISCO, ARMADURA LEVE C/ 20 DISCOS, PESO 1300KG, LARG. DE CORTE 2,30M, ACIONAMENTO MEC., EXCL. OPERADOR (CP)</v>
          </cell>
          <cell r="C6708" t="str">
            <v>H</v>
          </cell>
          <cell r="D6708">
            <v>2.0299999999999998</v>
          </cell>
        </row>
        <row r="6709">
          <cell r="A6709" t="str">
            <v>19.005.015-4</v>
          </cell>
          <cell r="B6709" t="str">
            <v>GRADE DE DISCO, ARMADURA LEVE C/ 20 DISCOS, PESO 1300KG, LARG. DE CORTE 2,30M, ACIONAMENTO MEC., EXCL. OPERADOR (CI)</v>
          </cell>
          <cell r="C6709" t="str">
            <v>H</v>
          </cell>
          <cell r="D6709">
            <v>1.1100000000000001</v>
          </cell>
        </row>
        <row r="6710">
          <cell r="A6710" t="str">
            <v>19.005.016-2</v>
          </cell>
          <cell r="B6710" t="str">
            <v>TRATOR DE PNEUS, MOTOR DIESEL 61CV, INCL. OPERADOR (CP)</v>
          </cell>
          <cell r="C6710" t="str">
            <v>H</v>
          </cell>
          <cell r="D6710">
            <v>29.48</v>
          </cell>
        </row>
        <row r="6711">
          <cell r="A6711" t="str">
            <v>19.005.016-3</v>
          </cell>
          <cell r="B6711" t="str">
            <v>TRATOR DE PNEUS, MOTOR DIESEL 61CV, INCL. OPERADOR (CF)</v>
          </cell>
          <cell r="C6711" t="str">
            <v>H</v>
          </cell>
          <cell r="D6711">
            <v>14.43</v>
          </cell>
        </row>
        <row r="6712">
          <cell r="A6712" t="str">
            <v>19.005.016-4</v>
          </cell>
          <cell r="B6712" t="str">
            <v>TRATOR DE PNEUS, MOTOR DIESEL 61CV, INCL. OPERADOR (CI)</v>
          </cell>
          <cell r="C6712" t="str">
            <v>H</v>
          </cell>
          <cell r="D6712">
            <v>12.59</v>
          </cell>
        </row>
        <row r="6713">
          <cell r="A6713" t="str">
            <v>19.005.017-2</v>
          </cell>
          <cell r="B6713" t="str">
            <v>TRATOR DE ESTEIRAS, MOTOR DIESEL 80CV, C/LAMINA DE 1290KG, INCL. OPERADOR (CP)</v>
          </cell>
          <cell r="C6713" t="str">
            <v>H</v>
          </cell>
          <cell r="D6713">
            <v>85.91</v>
          </cell>
        </row>
        <row r="6714">
          <cell r="A6714" t="str">
            <v>19.005.017-3</v>
          </cell>
          <cell r="B6714" t="str">
            <v>TRATOR DE ESTEIRAS, MOTOR DIESEL 80CV, C/LAMINA DE 1290KG, INCL. OPERADOR (CF)</v>
          </cell>
          <cell r="C6714" t="str">
            <v>H</v>
          </cell>
          <cell r="D6714">
            <v>48.95</v>
          </cell>
        </row>
        <row r="6715">
          <cell r="A6715" t="str">
            <v>19.005.017-4</v>
          </cell>
          <cell r="B6715" t="str">
            <v>TRATOR DE ESTEIRAS, MOTOR DIESEL 80CV, C/LAMINA DE 1290KG, INCL. OPERADOR (CI)</v>
          </cell>
          <cell r="C6715" t="str">
            <v>H</v>
          </cell>
          <cell r="D6715">
            <v>41.42</v>
          </cell>
        </row>
        <row r="6716">
          <cell r="A6716" t="str">
            <v>19.005.019-2</v>
          </cell>
          <cell r="B6716" t="str">
            <v>TRATOR DE ESTEIRAS, MOTOR DIESEL 140CV, C/LAMINA DE 2330KG,INCL. OPERADOR (CP)</v>
          </cell>
          <cell r="C6716" t="str">
            <v>H</v>
          </cell>
          <cell r="D6716">
            <v>138.41</v>
          </cell>
        </row>
        <row r="6717">
          <cell r="A6717" t="str">
            <v>19.005.019-3</v>
          </cell>
          <cell r="B6717" t="str">
            <v>TRATOR DE ESTEIRAS, MOTOR DIESEL 140CV, C/LAMINA DE 2330KG,INCL. OPERADOR (CF)</v>
          </cell>
          <cell r="C6717" t="str">
            <v>H</v>
          </cell>
          <cell r="D6717">
            <v>75.989999999999995</v>
          </cell>
        </row>
        <row r="6718">
          <cell r="A6718" t="str">
            <v>19.005.019-4</v>
          </cell>
          <cell r="B6718" t="str">
            <v>TRATOR DE ESTEIRAS, MOTOR DIESEL 140CV, C/LAMINA DE 2330KG,INCL. OPERADOR (CI)</v>
          </cell>
          <cell r="C6718" t="str">
            <v>H</v>
          </cell>
          <cell r="D6718">
            <v>63.52</v>
          </cell>
        </row>
        <row r="6719">
          <cell r="A6719" t="str">
            <v>19.005.021-2</v>
          </cell>
          <cell r="B6719" t="str">
            <v>TRATOR DE ESTEIRAS, MOTOR DIESEL 200CV, C/LAMINA DE 2500KG,INCL. OPERADOR (CP)</v>
          </cell>
          <cell r="C6719" t="str">
            <v>H</v>
          </cell>
          <cell r="D6719">
            <v>161.75</v>
          </cell>
        </row>
        <row r="6720">
          <cell r="A6720" t="str">
            <v>19.005.021-3</v>
          </cell>
          <cell r="B6720" t="str">
            <v>TRATOR DE ESTEIRAS, MOTOR DIESEL 200CV, C/LAMINA DE 2500KG,INCL. OPERADOR (CF)</v>
          </cell>
          <cell r="C6720" t="str">
            <v>H</v>
          </cell>
          <cell r="D6720">
            <v>84.24</v>
          </cell>
        </row>
        <row r="6721">
          <cell r="A6721" t="str">
            <v>19.005.021-4</v>
          </cell>
          <cell r="B6721" t="str">
            <v>TRATOR DE ESTEIRAS, MOTOR DIESEL 200CV, C/LAMINA DE 2500KG,INCL. OPERADOR (CI)</v>
          </cell>
          <cell r="C6721" t="str">
            <v>H</v>
          </cell>
          <cell r="D6721">
            <v>69.52</v>
          </cell>
        </row>
        <row r="6722">
          <cell r="A6722" t="str">
            <v>19.005.023-2</v>
          </cell>
          <cell r="B6722" t="str">
            <v>TRATOR DE ESTEIRAS, MOTOR DIESEL 335CV, S/LAMINA, INCL. OPERADOR (CP)</v>
          </cell>
          <cell r="C6722" t="str">
            <v>H</v>
          </cell>
          <cell r="D6722">
            <v>276.60000000000002</v>
          </cell>
        </row>
        <row r="6723">
          <cell r="A6723" t="str">
            <v>19.005.023-3</v>
          </cell>
          <cell r="B6723" t="str">
            <v>TRATOR DE ESTEIRAS, MOTOR DIESEL 335CV, S/LAMINA, INCL. OPERADOR (CF)</v>
          </cell>
          <cell r="C6723" t="str">
            <v>H</v>
          </cell>
          <cell r="D6723">
            <v>147.25</v>
          </cell>
        </row>
        <row r="6724">
          <cell r="A6724" t="str">
            <v>19.005.023-4</v>
          </cell>
          <cell r="B6724" t="str">
            <v>TRATOR DE ESTEIRAS, MOTOR DIESEL 335CV, S/LAMINA, INCL. OPERADOR (CI)</v>
          </cell>
          <cell r="C6724" t="str">
            <v>H</v>
          </cell>
          <cell r="D6724">
            <v>121.76</v>
          </cell>
        </row>
        <row r="6725">
          <cell r="A6725" t="str">
            <v>19.005.025-2</v>
          </cell>
          <cell r="B6725" t="str">
            <v>TRATOR DE ESTEIRAS, MOTOR DIESEL 335CV, C/LAMINA DE 5000KG,INCL. OPERADOR (CP)</v>
          </cell>
          <cell r="C6725" t="str">
            <v>H</v>
          </cell>
          <cell r="D6725">
            <v>306.39</v>
          </cell>
        </row>
        <row r="6726">
          <cell r="A6726" t="str">
            <v>19.005.025-3</v>
          </cell>
          <cell r="B6726" t="str">
            <v>TRATOR DE ESTEIRAS, MOTOR DIESEL 335CV, C/LAMINA DE 5000KG,INCL. OPERADOR (CF)</v>
          </cell>
          <cell r="C6726" t="str">
            <v>H</v>
          </cell>
          <cell r="D6726">
            <v>163.29</v>
          </cell>
        </row>
        <row r="6727">
          <cell r="A6727" t="str">
            <v>19.005.025-4</v>
          </cell>
          <cell r="B6727" t="str">
            <v>TRATOR DE ESTEIRAS, MOTOR DIESEL 335CV, C/LAMINA DE 5000KG,INCL. OPERADOR (CI)</v>
          </cell>
          <cell r="C6727" t="str">
            <v>H</v>
          </cell>
          <cell r="D6727">
            <v>135.01</v>
          </cell>
        </row>
        <row r="6728">
          <cell r="A6728" t="str">
            <v>19.005.026-2</v>
          </cell>
          <cell r="B6728" t="str">
            <v>TRATOR DE ESTEIRAS, MOTOR DIESEL 335CV, C/ESCARIFICADOR DE PENETRACAO MAXIMA DE 0,66M, INCL. OPERADOR (CP)</v>
          </cell>
          <cell r="C6728" t="str">
            <v>H</v>
          </cell>
          <cell r="D6728">
            <v>333.48</v>
          </cell>
        </row>
        <row r="6729">
          <cell r="A6729" t="str">
            <v>19.005.026-3</v>
          </cell>
          <cell r="B6729" t="str">
            <v>TRATOR DE ESTEIRAS, MOTOR DIESEL 335CV, C/ESCARIFICADOR DE PENETRACAO MAXIMA DE 0,66M, INCL. OPERADOR (CF)</v>
          </cell>
          <cell r="C6729" t="str">
            <v>H</v>
          </cell>
          <cell r="D6729">
            <v>179.68</v>
          </cell>
        </row>
        <row r="6730">
          <cell r="A6730" t="str">
            <v>19.005.026-4</v>
          </cell>
          <cell r="B6730" t="str">
            <v>TRATOR DE ESTEIRAS, MOTOR DIESEL 335CV, C/ESCARIFICADOR DE PENETRACAO MAXIMA DE 0,66M, INCL. OPERADOR (CI)</v>
          </cell>
          <cell r="C6730" t="str">
            <v>H</v>
          </cell>
          <cell r="D6730">
            <v>148.88</v>
          </cell>
        </row>
        <row r="6731">
          <cell r="A6731" t="str">
            <v>19.005.028-2</v>
          </cell>
          <cell r="B6731" t="str">
            <v>TRATOR CARREGADEIRA E RETRO-ESCAVADEIRA, MOTOR DIESEL 75CV,CAPAC. DA CACAMBA 0,76M3, INCL. OPERADOR (CP)</v>
          </cell>
          <cell r="C6731" t="str">
            <v>H</v>
          </cell>
          <cell r="D6731">
            <v>55.82</v>
          </cell>
        </row>
        <row r="6732">
          <cell r="A6732" t="str">
            <v>19.005.028-3</v>
          </cell>
          <cell r="B6732" t="str">
            <v>TRATOR CARREGADEIRA E RETRO-ESCAVADEIRA, MOTOR DIESEL 75CV,CAPAC. DA CACAMBA 0,76M3, INCL. OPERADOR (CF)</v>
          </cell>
          <cell r="C6732" t="str">
            <v>H</v>
          </cell>
          <cell r="D6732">
            <v>27.05</v>
          </cell>
        </row>
        <row r="6733">
          <cell r="A6733" t="str">
            <v>19.005.028-4</v>
          </cell>
          <cell r="B6733" t="str">
            <v>TRATOR CARREGADEIRA E RETRO-ESCAVADEIRA, MOTOR DIESEL 75CV,CAPAC. DA CACAMBA 0,76M3, INCL. OPERADOR (CI)</v>
          </cell>
          <cell r="C6733" t="str">
            <v>H</v>
          </cell>
          <cell r="D6733">
            <v>22.55</v>
          </cell>
        </row>
        <row r="6734">
          <cell r="A6734" t="str">
            <v>19.005.030-2</v>
          </cell>
          <cell r="B6734" t="str">
            <v>CARREGADOR FRONTAL, DE RODAS, MOTOR DIESEL 100CV, PA C/CAPAC. RASA EM TORNO DE 1,30M3, INCL. OPERADOR (CP)</v>
          </cell>
          <cell r="C6734" t="str">
            <v>H</v>
          </cell>
          <cell r="D6734">
            <v>76.349999999999994</v>
          </cell>
        </row>
        <row r="6735">
          <cell r="A6735" t="str">
            <v>19.005.030-3</v>
          </cell>
          <cell r="B6735" t="str">
            <v>CARREGADOR FRONTAL, DE RODAS, MOTOR DIESEL 100CV, PA C/CAPAC. RASA EM TORNO DE 1,30M3, INCL. OPERADOR (CF)</v>
          </cell>
          <cell r="C6735" t="str">
            <v>H</v>
          </cell>
          <cell r="D6735">
            <v>38.86</v>
          </cell>
        </row>
        <row r="6736">
          <cell r="A6736" t="str">
            <v>19.005.030-4</v>
          </cell>
          <cell r="B6736" t="str">
            <v>CARREGADOR FRONTAL, DE RODAS, MOTOR DIESEL 100CV, PA C/CAPAC. RASA EM TORNO DE 1,30M3, INCL. OPERADOR (CI)</v>
          </cell>
          <cell r="C6736" t="str">
            <v>H</v>
          </cell>
          <cell r="D6736">
            <v>33.21</v>
          </cell>
        </row>
        <row r="6737">
          <cell r="A6737" t="str">
            <v>19.005.033-2</v>
          </cell>
          <cell r="B6737" t="str">
            <v>CARREGADOR FRONTAL, DE RODAS, MOTOR DIESEL 170CV, PA C/CAPAC. RASA EM TORNO DE 3,10M3, INCL. OPERADOR (CP)</v>
          </cell>
          <cell r="C6737" t="str">
            <v>H</v>
          </cell>
          <cell r="D6737">
            <v>130.94999999999999</v>
          </cell>
        </row>
        <row r="6738">
          <cell r="A6738" t="str">
            <v>19.005.033-3</v>
          </cell>
          <cell r="B6738" t="str">
            <v>CARREGADOR FRONTAL, DE RODAS, MOTOR DIESEL 170CV, PA C/CAPAC. RASA EM TORNO DE 3,10M3, INCL. OPERADOR (CF)</v>
          </cell>
          <cell r="C6738" t="str">
            <v>H</v>
          </cell>
          <cell r="D6738">
            <v>63.13</v>
          </cell>
        </row>
        <row r="6739">
          <cell r="A6739" t="str">
            <v>19.005.033-4</v>
          </cell>
          <cell r="B6739" t="str">
            <v>CARREGADOR FRONTAL, DE RODAS, MOTOR DIESEL 170CV, PA C/CAPAC. RASA EM TORNO DE 3,10M3, INCL. OPERADOR (CI)</v>
          </cell>
          <cell r="C6739" t="str">
            <v>H</v>
          </cell>
          <cell r="D6739">
            <v>53.42</v>
          </cell>
        </row>
        <row r="6740">
          <cell r="A6740" t="str">
            <v>19.005.040-2</v>
          </cell>
          <cell r="B6740" t="str">
            <v>ARADO REVERSIVEL DE DISCO ADAPTAVEL A TRATOR P/PREPARO DE TER., EXCL. OPERADOR (CP)</v>
          </cell>
          <cell r="C6740" t="str">
            <v>H</v>
          </cell>
          <cell r="D6740">
            <v>0.76</v>
          </cell>
        </row>
        <row r="6741">
          <cell r="A6741" t="str">
            <v>19.005.040-4</v>
          </cell>
          <cell r="B6741" t="str">
            <v>ARADO REVERSIVEL DE DISCO ADAPTAVEL A TRATOR P/PREPARO DE TER., EXCL. OPERADOR (CI)</v>
          </cell>
          <cell r="C6741" t="str">
            <v>H</v>
          </cell>
          <cell r="D6741">
            <v>0.35</v>
          </cell>
        </row>
        <row r="6742">
          <cell r="A6742" t="str">
            <v>19.005.045-2</v>
          </cell>
          <cell r="B6742" t="str">
            <v>ROCADEIRA DESLOCAVEL ADAPTAVEL A TRATOR P/PREPARO DE TER., EXCL. OPERADOR (CP)</v>
          </cell>
          <cell r="C6742" t="str">
            <v>H</v>
          </cell>
          <cell r="D6742">
            <v>0.95</v>
          </cell>
        </row>
        <row r="6743">
          <cell r="A6743" t="str">
            <v>19.005.045-4</v>
          </cell>
          <cell r="B6743" t="str">
            <v>ROCADEIRA DESLOCAVEL ADAPTAVEL A TRATOR P/PREPARO DE TER., EXCL. OPERADOR (CI)</v>
          </cell>
          <cell r="C6743" t="str">
            <v>H</v>
          </cell>
          <cell r="D6743">
            <v>0.45</v>
          </cell>
        </row>
        <row r="6744">
          <cell r="A6744" t="str">
            <v>19.005.050-2</v>
          </cell>
          <cell r="B6744" t="str">
            <v>GUINCHO CARREGADOR ADAPTAVEL A TRATOR P/TRANSP. DE MAD., EXCL. OPERADOR (CP)</v>
          </cell>
          <cell r="C6744" t="str">
            <v>H</v>
          </cell>
          <cell r="D6744">
            <v>0.47</v>
          </cell>
        </row>
        <row r="6745">
          <cell r="A6745" t="str">
            <v>19.005.050-4</v>
          </cell>
          <cell r="B6745" t="str">
            <v>GUINCHO CARREGADOR ADAPTAVEL A TRATOR P/TRANSP. DE MAD., EXCL. OPERADOR (CI)</v>
          </cell>
          <cell r="C6745" t="str">
            <v>H</v>
          </cell>
          <cell r="D6745">
            <v>0.14000000000000001</v>
          </cell>
        </row>
        <row r="6746">
          <cell r="A6746" t="str">
            <v>19.005.999-0</v>
          </cell>
          <cell r="B6746" t="str">
            <v>INDICE 19.005.EQUIP.P/DEMOLICAO</v>
          </cell>
          <cell r="C6746">
            <v>0</v>
          </cell>
          <cell r="D6746">
            <v>1933</v>
          </cell>
        </row>
        <row r="6747">
          <cell r="A6747" t="str">
            <v>19.006.001-2</v>
          </cell>
          <cell r="B6747" t="str">
            <v>SOCADOR PNEUMATICO DE 18,5KG DE PESO, CONSUMO DE AR 0,82M3/MIN, EXCL. OPERADOR (CP)</v>
          </cell>
          <cell r="C6747" t="str">
            <v>H</v>
          </cell>
          <cell r="D6747">
            <v>3.71</v>
          </cell>
        </row>
        <row r="6748">
          <cell r="A6748" t="str">
            <v>19.006.001-4</v>
          </cell>
          <cell r="B6748" t="str">
            <v>SOCADOR PNEUMATICO DE 18,5KG DE PESO, CONSUMO DE AR 0,82M3/MIN, EXCL. OPERADOR (CI)</v>
          </cell>
          <cell r="C6748" t="str">
            <v>H</v>
          </cell>
          <cell r="D6748">
            <v>2.87</v>
          </cell>
        </row>
        <row r="6749">
          <cell r="A6749" t="str">
            <v>19.006.002-2</v>
          </cell>
          <cell r="B6749" t="str">
            <v>ROLO COMPACTADOR DE 5 A 10T, MOTOR DIESEL 58,5CV, INCL. OPERADOR (CP)</v>
          </cell>
          <cell r="C6749" t="str">
            <v>H</v>
          </cell>
          <cell r="D6749">
            <v>33.840000000000003</v>
          </cell>
        </row>
        <row r="6750">
          <cell r="A6750" t="str">
            <v>19.006.002-3</v>
          </cell>
          <cell r="B6750" t="str">
            <v>ROLO COMPACTADOR DE 5 A 10T, MOTOR DIESEL 58,5CV, INCL. OPERADOR (CF)</v>
          </cell>
          <cell r="C6750" t="str">
            <v>H</v>
          </cell>
          <cell r="D6750">
            <v>19.489999999999998</v>
          </cell>
        </row>
        <row r="6751">
          <cell r="A6751" t="str">
            <v>19.006.002-4</v>
          </cell>
          <cell r="B6751" t="str">
            <v>ROLO COMPACTADOR DE 5 A 10T, MOTOR DIESEL 58,5CV, INCL. OPERADOR (CI)</v>
          </cell>
          <cell r="C6751" t="str">
            <v>H</v>
          </cell>
          <cell r="D6751">
            <v>17.09</v>
          </cell>
        </row>
        <row r="6752">
          <cell r="A6752" t="str">
            <v>19.006.003-2</v>
          </cell>
          <cell r="B6752" t="str">
            <v>COMPACTADOR VIBRATORIO C/TAMBOR PE-DE-CARNEIRO AUTO-PROPULSOR, MOTOR DIESEL 76HP, C/ 6 A 7T, INCL. OPERADOR (CP)</v>
          </cell>
          <cell r="C6752" t="str">
            <v>H</v>
          </cell>
          <cell r="D6752">
            <v>42.25</v>
          </cell>
        </row>
        <row r="6753">
          <cell r="A6753" t="str">
            <v>19.006.003-3</v>
          </cell>
          <cell r="B6753" t="str">
            <v>COMPACTADOR VIBRATORIO C/TAMBOR PE-DE-CARNEIRO AUTO-PROPULSOR, MOTOR DIESEL 76HP, C/ 6 A 7T, INCL. OPERADOR (CF)</v>
          </cell>
          <cell r="C6753" t="str">
            <v>H</v>
          </cell>
          <cell r="D6753">
            <v>24.29</v>
          </cell>
        </row>
        <row r="6754">
          <cell r="A6754" t="str">
            <v>19.006.003-4</v>
          </cell>
          <cell r="B6754" t="str">
            <v>COMPACTADOR VIBRATORIO C/TAMBOR PE-DE-CARNEIRO AUTO-PROPULSOR, MOTOR DIESEL 76HP, C/ 6 A 7T, INCL. OPERADOR (CI)</v>
          </cell>
          <cell r="C6754" t="str">
            <v>H</v>
          </cell>
          <cell r="D6754">
            <v>21.2</v>
          </cell>
        </row>
        <row r="6755">
          <cell r="A6755" t="str">
            <v>19.006.004-2</v>
          </cell>
          <cell r="B6755" t="str">
            <v>ROLO COMPACTADOR, DE 3 RODAS, 9 A 14T, MOTOR DIESEL 60CV, INCL. OPERADOR (CP)</v>
          </cell>
          <cell r="C6755" t="str">
            <v>H</v>
          </cell>
          <cell r="D6755">
            <v>38.729999999999997</v>
          </cell>
        </row>
        <row r="6756">
          <cell r="A6756" t="str">
            <v>19.006.004-3</v>
          </cell>
          <cell r="B6756" t="str">
            <v>ROLO COMPACTADOR, DE 3 RODAS, 9 A 14T, MOTOR DIESEL 60CV, INCL. OPERADOR (CF)</v>
          </cell>
          <cell r="C6756" t="str">
            <v>H</v>
          </cell>
          <cell r="D6756">
            <v>22.53</v>
          </cell>
        </row>
        <row r="6757">
          <cell r="A6757" t="str">
            <v>19.006.004-4</v>
          </cell>
          <cell r="B6757" t="str">
            <v>ROLO COMPACTADOR, DE 3 RODAS, 9 A 14T, MOTOR DIESEL 60CV, INCL. OPERADOR (CI)</v>
          </cell>
          <cell r="C6757" t="str">
            <v>H</v>
          </cell>
          <cell r="D6757">
            <v>19.739999999999998</v>
          </cell>
        </row>
        <row r="6758">
          <cell r="A6758" t="str">
            <v>19.006.005-2</v>
          </cell>
          <cell r="B6758" t="str">
            <v>ROLO VIBRATORIO LISO, 7T, AUTO-PROPULSOR, MOTOR DIESEL 76,5HP, LARG. TOTAL 2,015M, INCL. OPERADOR (CP)</v>
          </cell>
          <cell r="C6758" t="str">
            <v>H</v>
          </cell>
          <cell r="D6758">
            <v>42.96</v>
          </cell>
        </row>
        <row r="6759">
          <cell r="A6759" t="str">
            <v>19.006.005-3</v>
          </cell>
          <cell r="B6759" t="str">
            <v>ROLO VIBRATORIO LISO, 7T, AUTO-PROPULSOR, MOTOR DIESEL 76,5HP, LARG. TOTAL 2,015M, INCL. OPERADOR (CF)</v>
          </cell>
          <cell r="C6759" t="str">
            <v>H</v>
          </cell>
          <cell r="D6759">
            <v>24.36</v>
          </cell>
        </row>
        <row r="6760">
          <cell r="A6760" t="str">
            <v>19.006.005-4</v>
          </cell>
          <cell r="B6760" t="str">
            <v>ROLO VIBRATORIO LISO, 7T, AUTO-PROPULSOR, MOTOR DIESEL 76,5HP, LARG. TOTAL 2,015M, INCL. OPERADOR (CI)</v>
          </cell>
          <cell r="C6760" t="str">
            <v>H</v>
          </cell>
          <cell r="D6760">
            <v>21.2</v>
          </cell>
        </row>
        <row r="6761">
          <cell r="A6761" t="str">
            <v>19.006.006-2</v>
          </cell>
          <cell r="B6761" t="str">
            <v>COMPACTADOR DE PNEUS, AUTO-PROPULSOR, MOTOR DIESEL 76HP, PESO 5,5/20T, C/ 7 PNEUS, INCL. OPERADOR (CP)</v>
          </cell>
          <cell r="C6761" t="str">
            <v>H</v>
          </cell>
          <cell r="D6761">
            <v>59.52</v>
          </cell>
        </row>
        <row r="6762">
          <cell r="A6762" t="str">
            <v>19.006.006-3</v>
          </cell>
          <cell r="B6762" t="str">
            <v>COMPACTADOR DE PNEUS, AUTO-PROPULSOR, MOTOR DIESEL 76HP, PESO 5,5/20T, C/ 7 PNEUS, INCL. OPERADOR (CF)</v>
          </cell>
          <cell r="C6762" t="str">
            <v>H</v>
          </cell>
          <cell r="D6762">
            <v>36.200000000000003</v>
          </cell>
        </row>
        <row r="6763">
          <cell r="A6763" t="str">
            <v>19.006.006-4</v>
          </cell>
          <cell r="B6763" t="str">
            <v>COMPACTADOR DE PNEUS, AUTO-PROPULSOR, MOTOR DIESEL 76HP, PESO 5,5/20T, C/ 7 PNEUS, INCL. OPERADOR (CI)</v>
          </cell>
          <cell r="C6763" t="str">
            <v>H</v>
          </cell>
          <cell r="D6763">
            <v>31.78</v>
          </cell>
        </row>
        <row r="6764">
          <cell r="A6764" t="str">
            <v>19.006.007-2</v>
          </cell>
          <cell r="B6764" t="str">
            <v>ROLO COMPACTADOR VIBRATORIO AUTO-PROPELIDO P/REPARO DE PAVIMENT., MOTOR DIESEL 13CV, CAPAC. 4T, INCL. OPERADOR (CP)</v>
          </cell>
          <cell r="C6764" t="str">
            <v>H</v>
          </cell>
          <cell r="D6764">
            <v>21.19</v>
          </cell>
        </row>
        <row r="6765">
          <cell r="A6765" t="str">
            <v>19.006.007-3</v>
          </cell>
          <cell r="B6765" t="str">
            <v>ROLO COMPACTADOR VIBRATORIO AUTO-PROPELIDO P/REPARO DE PAVIMENT., MOTOR DIESEL 13CV, CAPAC. 4T, INCL. OPERADOR (CF)</v>
          </cell>
          <cell r="C6765" t="str">
            <v>H</v>
          </cell>
          <cell r="D6765">
            <v>14.59</v>
          </cell>
        </row>
        <row r="6766">
          <cell r="A6766" t="str">
            <v>19.006.007-4</v>
          </cell>
          <cell r="B6766" t="str">
            <v>ROLO COMPACTADOR VIBRATORIO AUTO-PROPELIDO P/REPARO DE PAVIMENT., MOTOR DIESEL 13CV, CAPAC. 4T, INCL. OPERADOR (CI)</v>
          </cell>
          <cell r="C6766" t="str">
            <v>H</v>
          </cell>
          <cell r="D6766">
            <v>13.32</v>
          </cell>
        </row>
        <row r="6767">
          <cell r="A6767" t="str">
            <v>19.006.008-2</v>
          </cell>
          <cell r="B6767" t="str">
            <v>COMPACTADOR DE PNEUS, REBOCAVEL, 13 RODAS, PESO TOTAL S/LASTRO 1950KG E C/LASTRO 13000KG, EXCL. OPERADOR (CP)</v>
          </cell>
          <cell r="C6767" t="str">
            <v>H</v>
          </cell>
          <cell r="D6767">
            <v>6.26</v>
          </cell>
        </row>
        <row r="6768">
          <cell r="A6768" t="str">
            <v>19.006.008-4</v>
          </cell>
          <cell r="B6768" t="str">
            <v>COMPACTADOR DE PNEUS, REBOCAVEL, 13 RODAS, PESO TOTAL S/LASTRO 1950KG E C/LASTRO 13000KG, EXCL. OPERADOR (CI)</v>
          </cell>
          <cell r="C6768" t="str">
            <v>H</v>
          </cell>
          <cell r="D6768">
            <v>1.83</v>
          </cell>
        </row>
        <row r="6769">
          <cell r="A6769" t="str">
            <v>19.006.009-2</v>
          </cell>
          <cell r="B6769" t="str">
            <v>ROLO COMPACTADOR PE-DE-CARNEIRO, REBOCAVEL, C/ 2 TAMBORES, PESO LIQUIDO S/LASTRO 2,1T E C/LASTRO 6T, EXCL. OPERADOR (CP)</v>
          </cell>
          <cell r="C6769" t="str">
            <v>H</v>
          </cell>
          <cell r="D6769">
            <v>2.0499999999999998</v>
          </cell>
        </row>
        <row r="6770">
          <cell r="A6770" t="str">
            <v>19.006.009-4</v>
          </cell>
          <cell r="B6770" t="str">
            <v>ROLO COMPACTADOR PE-DE-CARNEIRO, REBOCAVEL, C/ 2 TAMBORES, PESO LIQUIDO S/LASTRO 2,1T E C/LASTRO 6T, EXCL. OPERADOR (CI)</v>
          </cell>
          <cell r="C6770" t="str">
            <v>H</v>
          </cell>
          <cell r="D6770">
            <v>1.36</v>
          </cell>
        </row>
        <row r="6771">
          <cell r="A6771" t="str">
            <v>19.006.010-2</v>
          </cell>
          <cell r="B6771" t="str">
            <v>USINA PRE-MISTURADORA DE SOLOS, CAPAC. 350/600T/H, INCL. EQUIPE DE OPERACAO (CP)</v>
          </cell>
          <cell r="C6771" t="str">
            <v>H</v>
          </cell>
          <cell r="D6771">
            <v>117.4</v>
          </cell>
        </row>
        <row r="6772">
          <cell r="A6772" t="str">
            <v>19.006.010-3</v>
          </cell>
          <cell r="B6772" t="str">
            <v>USINA PRE-MISTURADORA DE SOLOS, CAPAC. 350/600T/H, INCL. EQUIPE DE OPERACAO (CF)</v>
          </cell>
          <cell r="C6772" t="str">
            <v>H</v>
          </cell>
          <cell r="D6772">
            <v>82.66</v>
          </cell>
        </row>
        <row r="6773">
          <cell r="A6773" t="str">
            <v>19.006.010-4</v>
          </cell>
          <cell r="B6773" t="str">
            <v>USINA PRE-MISTURADORA DE SOLOS, CAPAC. 350/600T/H, INCL. EQUIPE DE OPERACAO (CI)</v>
          </cell>
          <cell r="C6773" t="str">
            <v>H</v>
          </cell>
          <cell r="D6773">
            <v>78.8</v>
          </cell>
        </row>
        <row r="6774">
          <cell r="A6774" t="str">
            <v>19.006.011-2</v>
          </cell>
          <cell r="B6774" t="str">
            <v>USINA P/MIST. BETUMINOSA DE ALTA CLASSE A QUENTE, CAPAC. DE60 A 90T/H, INCL. EQUIPE DE OPERACAO (CP)</v>
          </cell>
          <cell r="C6774" t="str">
            <v>H</v>
          </cell>
          <cell r="D6774">
            <v>912.7</v>
          </cell>
        </row>
        <row r="6775">
          <cell r="A6775" t="str">
            <v>19.006.011-3</v>
          </cell>
          <cell r="B6775" t="str">
            <v>USINA P/MIST. BETUMINOSA DE ALTA CLASSE A QUENTE, CAPAC. DE60 A 90T/H, INCL. EQUIPE DE OPERACAO (CF)</v>
          </cell>
          <cell r="C6775" t="str">
            <v>H</v>
          </cell>
          <cell r="D6775">
            <v>406.84</v>
          </cell>
        </row>
        <row r="6776">
          <cell r="A6776" t="str">
            <v>19.006.011-4</v>
          </cell>
          <cell r="B6776" t="str">
            <v>USINA P/MIST. BETUMINOSA DE ALTA CLASSE A QUENTE, CAPAC. DE60 A 90T/H, INCL. EQUIPE DE OPERACAO (CI)</v>
          </cell>
          <cell r="C6776" t="str">
            <v>H</v>
          </cell>
          <cell r="D6776">
            <v>309.14999999999998</v>
          </cell>
        </row>
        <row r="6777">
          <cell r="A6777" t="str">
            <v>19.006.012-2</v>
          </cell>
          <cell r="B6777" t="str">
            <v>USINA P/MIST. A FRIO, CAPAC. 50T/H, INCL. EQUIPE DE OPERACAO(CP)</v>
          </cell>
          <cell r="C6777" t="str">
            <v>H</v>
          </cell>
          <cell r="D6777">
            <v>165.01</v>
          </cell>
        </row>
        <row r="6778">
          <cell r="A6778" t="str">
            <v>19.006.012-3</v>
          </cell>
          <cell r="B6778" t="str">
            <v>USINA P/MIST. A FRIO, CAPAC. 50T/H, INCL. EQUIPE DE OPERACAO(CF)</v>
          </cell>
          <cell r="C6778" t="str">
            <v>H</v>
          </cell>
          <cell r="D6778">
            <v>80.510000000000005</v>
          </cell>
        </row>
        <row r="6779">
          <cell r="A6779" t="str">
            <v>19.006.012-4</v>
          </cell>
          <cell r="B6779" t="str">
            <v>USINA P/MIST. A FRIO, CAPAC. 50T/H, INCL. EQUIPE DE OPERACAO(CI)</v>
          </cell>
          <cell r="C6779" t="str">
            <v>H</v>
          </cell>
          <cell r="D6779">
            <v>65.08</v>
          </cell>
        </row>
        <row r="6780">
          <cell r="A6780" t="str">
            <v>19.006.013-2</v>
          </cell>
          <cell r="B6780" t="str">
            <v>INSTALACAO DE AQUECIMENTO E ARMAZENAMENTO DE ASF. EM 2 TANQUES DE 30000 L CADA, INCL. OPERADOR (CP)</v>
          </cell>
          <cell r="C6780" t="str">
            <v>H</v>
          </cell>
          <cell r="D6780">
            <v>71.349999999999994</v>
          </cell>
        </row>
        <row r="6781">
          <cell r="A6781" t="str">
            <v>19.006.013-4</v>
          </cell>
          <cell r="B6781" t="str">
            <v>INSTALACAO DE AQUECIMENTO E ARMAZENAMENTO DE ASF. EM 2 TANQUES DE 30000 L CADA, INCL. OPERADOR (CI)</v>
          </cell>
          <cell r="C6781" t="str">
            <v>H</v>
          </cell>
          <cell r="D6781">
            <v>32.369999999999997</v>
          </cell>
        </row>
        <row r="6782">
          <cell r="A6782" t="str">
            <v>19.006.014-2</v>
          </cell>
          <cell r="B6782" t="str">
            <v>PULVI-MISTURADOR, MOTOR 155CV, LARG. 2,10M, TRACIONADO C/TRATOR DE PNEUS 61CV, INCL. 2 OPERADORES (CP)</v>
          </cell>
          <cell r="C6782" t="str">
            <v>H</v>
          </cell>
          <cell r="D6782">
            <v>36.840000000000003</v>
          </cell>
        </row>
        <row r="6783">
          <cell r="A6783" t="str">
            <v>19.006.014-3</v>
          </cell>
          <cell r="B6783" t="str">
            <v>PULVI-MISTURADOR, MOTOR 155CV, LARG. 2,10M, TRACIONADO C/TRATOR DE PNEUS 61CV, INCL. 2 OPERADORES (CF)</v>
          </cell>
          <cell r="C6783" t="str">
            <v>H</v>
          </cell>
          <cell r="D6783">
            <v>21.36</v>
          </cell>
        </row>
        <row r="6784">
          <cell r="A6784" t="str">
            <v>19.006.014-4</v>
          </cell>
          <cell r="B6784" t="str">
            <v>PULVI-MISTURADOR, MOTOR 155CV, LARG. 2,10M, TRACIONADO C/TRATOR DE PNEUS 61CV, INCL. 2 OPERADORES (CI)</v>
          </cell>
          <cell r="C6784" t="str">
            <v>H</v>
          </cell>
          <cell r="D6784">
            <v>19.420000000000002</v>
          </cell>
        </row>
        <row r="6785">
          <cell r="A6785" t="str">
            <v>19.006.015-2</v>
          </cell>
          <cell r="B6785" t="str">
            <v>DISTRIBUIDOR DE BETUME, REBOCAVEL, MOTOR A GASOLINA, PARTIDAMANUAL, 10,5HP, CAPAC. DO TANQUE 2200 L, EXCL.OPERADOR (CP)</v>
          </cell>
          <cell r="C6785" t="str">
            <v>H</v>
          </cell>
          <cell r="D6785">
            <v>22.28</v>
          </cell>
        </row>
        <row r="6786">
          <cell r="A6786" t="str">
            <v>19.006.015-3</v>
          </cell>
          <cell r="B6786" t="str">
            <v>DISTRIBUIDOR DE BETUME, REBOCAVEL, MOTOR A GASOLINA, PARTIDAMANUAL, 10,5HP, CAPAC. DO TANQUE 2200 L, EXCL.OPERADOR (CF)</v>
          </cell>
          <cell r="C6786" t="str">
            <v>H</v>
          </cell>
          <cell r="D6786">
            <v>7.61</v>
          </cell>
        </row>
        <row r="6787">
          <cell r="A6787" t="str">
            <v>19.006.015-4</v>
          </cell>
          <cell r="B6787" t="str">
            <v>DISTRIBUIDOR DE BETUME, REBOCAVEL, MOTOR A GASOLINA, PARTIDAMANUAL, 10,5HP, CAPAC. DO TANQUE 2200 L, EXCL.OPERADOR (CI)</v>
          </cell>
          <cell r="C6787" t="str">
            <v>H</v>
          </cell>
          <cell r="D6787">
            <v>5.73</v>
          </cell>
        </row>
        <row r="6788">
          <cell r="A6788" t="str">
            <v>19.006.016-2</v>
          </cell>
          <cell r="B6788" t="str">
            <v>DISTRIBUIDOR DE BETUME, SOB PRESSAO, MOTOR A GASOLINA, SOBRECHASSSIS DE CAMINHAO, INCL. ESTE C/MOTORISTA (CP)</v>
          </cell>
          <cell r="C6788" t="str">
            <v>H</v>
          </cell>
          <cell r="D6788">
            <v>77.900000000000006</v>
          </cell>
        </row>
        <row r="6789">
          <cell r="A6789" t="str">
            <v>19.006.016-3</v>
          </cell>
          <cell r="B6789" t="str">
            <v>DISTRIBUIDOR DE BETUME, SOB PRESSAO, MOTOR A GASOLINA, SOBRECHASSIS DE CAMINHAO, INCL. ESTE C/MOTORISTA (CF)</v>
          </cell>
          <cell r="C6789" t="str">
            <v>H</v>
          </cell>
          <cell r="D6789">
            <v>29.7</v>
          </cell>
        </row>
        <row r="6790">
          <cell r="A6790" t="str">
            <v>19.006.016-4</v>
          </cell>
          <cell r="B6790" t="str">
            <v>DISTRIBUIDOR DE BETUME, SOB PRESSAO, MOTOR A GASOLINA, SOBRECHASSIS DE CAMINHAO, INCL. ESTE C/MOTORISTA (CI)</v>
          </cell>
          <cell r="C6790" t="str">
            <v>H</v>
          </cell>
          <cell r="D6790">
            <v>23.61</v>
          </cell>
        </row>
        <row r="6791">
          <cell r="A6791" t="str">
            <v>19.006.017-2</v>
          </cell>
          <cell r="B6791" t="str">
            <v>DISTRIBUIDORA DE CONCR. C/MOTO-GERADOR DIESEL 9KVA/220V, INCL. OPERADOR (CP)</v>
          </cell>
          <cell r="C6791" t="str">
            <v>H</v>
          </cell>
          <cell r="D6791">
            <v>43.36</v>
          </cell>
        </row>
        <row r="6792">
          <cell r="A6792" t="str">
            <v>19.006.017-3</v>
          </cell>
          <cell r="B6792" t="str">
            <v>DISTRIBUIDORA DE CONCR. C/MOTO-GERADOR DIESEL 9KVA/220V, INCL. OPERADOR (CF)</v>
          </cell>
          <cell r="C6792" t="str">
            <v>H</v>
          </cell>
          <cell r="D6792">
            <v>30.84</v>
          </cell>
        </row>
        <row r="6793">
          <cell r="A6793" t="str">
            <v>19.006.017-4</v>
          </cell>
          <cell r="B6793" t="str">
            <v>DISTRIBUIDORA DE CONCR. C/MOTO-GERADOR DIESEL 9KVA/220V, INCL. OPERADOR (CI)</v>
          </cell>
          <cell r="C6793" t="str">
            <v>H</v>
          </cell>
          <cell r="D6793">
            <v>28.05</v>
          </cell>
        </row>
        <row r="6794">
          <cell r="A6794" t="str">
            <v>19.006.018-2</v>
          </cell>
          <cell r="B6794" t="str">
            <v>ESPALHADOR DE AGREG., REBOCAVEL, CAPAC. RASA 1,30M3, PESO 860KG, DIAM. DO ROLO 127MM (5"), EXCL. OPERADOR (CP)</v>
          </cell>
          <cell r="C6794" t="str">
            <v>H</v>
          </cell>
          <cell r="D6794">
            <v>9.2899999999999991</v>
          </cell>
        </row>
        <row r="6795">
          <cell r="A6795" t="str">
            <v>19.006.018-4</v>
          </cell>
          <cell r="B6795" t="str">
            <v>ESPALHADOR DE AGREG., REBOCAVEL, CAPAC. RASA 1,30M3, PESO 860KG, DIAM. DO ROLO 127MM (5"), EXCL. OPERADOR (CI)</v>
          </cell>
          <cell r="C6795" t="str">
            <v>H</v>
          </cell>
          <cell r="D6795">
            <v>5.74</v>
          </cell>
        </row>
        <row r="6796">
          <cell r="A6796" t="str">
            <v>19.006.019-2</v>
          </cell>
          <cell r="B6796" t="str">
            <v>VIBRO ACABADORA DE ASF., SOBRE ESTEIRA, MOTOR DIESEL 69CV, C/EXTENSAO P/PAVIMENT., INCL. OPERADOR E AUXILIAR (CP)</v>
          </cell>
          <cell r="C6796" t="str">
            <v>H</v>
          </cell>
          <cell r="D6796">
            <v>99.44</v>
          </cell>
        </row>
        <row r="6797">
          <cell r="A6797" t="str">
            <v>19.006.019-3</v>
          </cell>
          <cell r="B6797" t="str">
            <v>VIBRO ACABADORA DE ASF., SOBRE ESTEIRA, MOTOR DIESEL 69CV, C/EXTENSAO P/PAVIMENT., INCL. OPERADOR E AUXILIAR (CF)</v>
          </cell>
          <cell r="C6797" t="str">
            <v>H</v>
          </cell>
          <cell r="D6797">
            <v>66.09</v>
          </cell>
        </row>
        <row r="6798">
          <cell r="A6798" t="str">
            <v>19.006.019-4</v>
          </cell>
          <cell r="B6798" t="str">
            <v>VIBRO ACABADORA DE ASF., SOBRE ESTEIRA, MOTOR DIESEL 69CV, C/EXTENSAO P/PAVIMENT., INCL. OPERADOR E AUXILIAR (CI)</v>
          </cell>
          <cell r="C6798" t="str">
            <v>H</v>
          </cell>
          <cell r="D6798">
            <v>58.95</v>
          </cell>
        </row>
        <row r="6799">
          <cell r="A6799" t="str">
            <v>19.006.020-2</v>
          </cell>
          <cell r="B6799" t="str">
            <v>VIBRO ACABADORA DE CONCR., MOTOR DIESEL 11CV, INCL. OPERADORE AUXILIAR (CP)</v>
          </cell>
          <cell r="C6799" t="str">
            <v>H</v>
          </cell>
          <cell r="D6799">
            <v>57.32</v>
          </cell>
        </row>
        <row r="6800">
          <cell r="A6800" t="str">
            <v>19.006.020-3</v>
          </cell>
          <cell r="B6800" t="str">
            <v>VIBRO ACABADORA DE CONCR., MOTOR DIESEL 11CV, INCL. OPERADORE AUXILIAR (CF)</v>
          </cell>
          <cell r="C6800" t="str">
            <v>H</v>
          </cell>
          <cell r="D6800">
            <v>39.61</v>
          </cell>
        </row>
        <row r="6801">
          <cell r="A6801" t="str">
            <v>19.006.020-4</v>
          </cell>
          <cell r="B6801" t="str">
            <v>VIBRO ACABADORA DE CONCR., MOTOR DIESEL 11CV, INCL. OPERADORE AUXILIAR (CI)</v>
          </cell>
          <cell r="C6801" t="str">
            <v>H</v>
          </cell>
          <cell r="D6801">
            <v>35.82</v>
          </cell>
        </row>
        <row r="6802">
          <cell r="A6802" t="str">
            <v>19.006.022-2</v>
          </cell>
          <cell r="B6802" t="str">
            <v>MAQUINA DE JUNTAS, MOTOR A GASOLINA 8,25CV, PARTIDA MANUAL,INCL. OPERADOR (CP)</v>
          </cell>
          <cell r="C6802" t="str">
            <v>H</v>
          </cell>
          <cell r="D6802">
            <v>92.48</v>
          </cell>
        </row>
        <row r="6803">
          <cell r="A6803" t="str">
            <v>19.006.022-3</v>
          </cell>
          <cell r="B6803" t="str">
            <v>MAQUINA DE JUNTAS, MOTOR A GASOLINA 8,25CV, PARTIDA MANUAL,INCL. OPERADOR (CF)</v>
          </cell>
          <cell r="C6803" t="str">
            <v>H</v>
          </cell>
          <cell r="D6803">
            <v>7.44</v>
          </cell>
        </row>
        <row r="6804">
          <cell r="A6804" t="str">
            <v>19.006.022-4</v>
          </cell>
          <cell r="B6804" t="str">
            <v>MAQUINA DE JUNTAS, MOTOR A GASOLINA 8,25CV, PARTIDA MANUAL,INCL. OPERADOR (CI)</v>
          </cell>
          <cell r="C6804" t="str">
            <v>H</v>
          </cell>
          <cell r="D6804">
            <v>6.94</v>
          </cell>
        </row>
        <row r="6805">
          <cell r="A6805" t="str">
            <v>19.006.023-2</v>
          </cell>
          <cell r="B6805" t="str">
            <v>VASSOURA MEC., REBOCAVEL, LARG. DE TRAB. 2,44M, EXCL. OPERADOR (CP)</v>
          </cell>
          <cell r="C6805" t="str">
            <v>H</v>
          </cell>
          <cell r="D6805">
            <v>26.47</v>
          </cell>
        </row>
        <row r="6806">
          <cell r="A6806" t="str">
            <v>19.006.023-4</v>
          </cell>
          <cell r="B6806" t="str">
            <v>VASSOURA MEC., REBOCAVEL, LARG. DE TRAB. 2,44M, EXCL. OPERADOR (CI)</v>
          </cell>
          <cell r="C6806" t="str">
            <v>H</v>
          </cell>
          <cell r="D6806">
            <v>4.8</v>
          </cell>
        </row>
        <row r="6807">
          <cell r="A6807" t="str">
            <v>19.006.030-2</v>
          </cell>
          <cell r="B6807" t="str">
            <v>SOQUETE VIBRATORIO DE 78KG, MOTOR A GASOLINA 2,5CV, EXCL. OPERADOR (CP)</v>
          </cell>
          <cell r="C6807" t="str">
            <v>H</v>
          </cell>
          <cell r="D6807">
            <v>5.12</v>
          </cell>
        </row>
        <row r="6808">
          <cell r="A6808" t="str">
            <v>19.006.030-4</v>
          </cell>
          <cell r="B6808" t="str">
            <v>SOQUETE VIBRATORIO DE 78KG, MOTOR A GASOLINA 2,5CV, EXCL. OPERADOR (CI)</v>
          </cell>
          <cell r="C6808" t="str">
            <v>H</v>
          </cell>
          <cell r="D6808">
            <v>2.5299999999999998</v>
          </cell>
        </row>
        <row r="6809">
          <cell r="A6809" t="str">
            <v>19.006.032-2</v>
          </cell>
          <cell r="B6809" t="str">
            <v>DISCO ELETR. P/COMPACTAR E DESEMPENAR PISOS DE CONCR., MOTOR2CV, 4 POLOS, 220/380V, EXCL. OPERADOR (CP)</v>
          </cell>
          <cell r="C6809" t="str">
            <v>H</v>
          </cell>
          <cell r="D6809">
            <v>2.0099999999999998</v>
          </cell>
        </row>
        <row r="6810">
          <cell r="A6810" t="str">
            <v>19.006.032-4</v>
          </cell>
          <cell r="B6810" t="str">
            <v>DISCO ELETR. P/COMPACTAR E DESEMPENAR PISOS DE CONCR., MOTOR2CV, 4 POLOS, 220/380V, EXCL. OPERADOR (CI)</v>
          </cell>
          <cell r="C6810" t="str">
            <v>H</v>
          </cell>
          <cell r="D6810">
            <v>0.97</v>
          </cell>
        </row>
        <row r="6811">
          <cell r="A6811" t="str">
            <v>19.006.034-2</v>
          </cell>
          <cell r="B6811" t="str">
            <v>DESEMPENADEIRA ELETR.P/ACAB.DE PISOS DE CONCR.,COMPACTADORAE ADENSADORA,MOTOR 2CV,4 POLOS,220/380V, EXCL. OPERADOR (CP)</v>
          </cell>
          <cell r="C6811" t="str">
            <v>H</v>
          </cell>
          <cell r="D6811">
            <v>2.4300000000000002</v>
          </cell>
        </row>
        <row r="6812">
          <cell r="A6812" t="str">
            <v>19.006.034-4</v>
          </cell>
          <cell r="B6812" t="str">
            <v>DESEMPENADEIRA ELETR.P/ACAB.DE PISOS DE CONCR.,COMPACTADORAE ADENSADORA,MOTOR 2CV,4 POLOS,220/380V, EXCL. OPERADOR (CI)</v>
          </cell>
          <cell r="C6812" t="str">
            <v>H</v>
          </cell>
          <cell r="D6812">
            <v>1.26</v>
          </cell>
        </row>
        <row r="6813">
          <cell r="A6813" t="str">
            <v>19.006.035-2</v>
          </cell>
          <cell r="B6813" t="str">
            <v>MAQUINA DE DEMARCACAO DE FAIXAS A FRIO, P/USO ROD. E URBANO(CP)</v>
          </cell>
          <cell r="C6813" t="str">
            <v>H</v>
          </cell>
          <cell r="D6813">
            <v>59.91</v>
          </cell>
        </row>
        <row r="6814">
          <cell r="A6814" t="str">
            <v>19.006.035-4</v>
          </cell>
          <cell r="B6814" t="str">
            <v>MAQUINA DE DEMARCACAO DE FAIXAS A FRIO, P/USO ROD. E URBANO(CI)</v>
          </cell>
          <cell r="C6814" t="str">
            <v>H</v>
          </cell>
          <cell r="D6814">
            <v>30.29</v>
          </cell>
        </row>
        <row r="6815">
          <cell r="A6815" t="str">
            <v>19.006.040-2</v>
          </cell>
          <cell r="B6815" t="str">
            <v>MAQUINA DE DEMARCACAO DE FAIXAS, C/FUSOR APLICADOR E FUSOR DERRETEDOR, P/USO ROD. E URBANO (CP)</v>
          </cell>
          <cell r="C6815" t="str">
            <v>H</v>
          </cell>
          <cell r="D6815">
            <v>76.48</v>
          </cell>
        </row>
        <row r="6816">
          <cell r="A6816" t="str">
            <v>19.006.040-4</v>
          </cell>
          <cell r="B6816" t="str">
            <v>MAQUINA DE DEMARCACAO DE FAIXAS, C/FUSOR APLICADOR E FUSOR DERRETEDOR, P/USO ROD. E URBANO (CI)</v>
          </cell>
          <cell r="C6816" t="str">
            <v>H</v>
          </cell>
          <cell r="D6816">
            <v>38.67</v>
          </cell>
        </row>
        <row r="6817">
          <cell r="A6817" t="str">
            <v>19.006.045-2</v>
          </cell>
          <cell r="B6817" t="str">
            <v>EXTRUSORA DE GUIAS E SARJETAS S/FORMAS, MOTOR DIESEL 14CV, EXCL. OPERADOR (CP)</v>
          </cell>
          <cell r="C6817" t="str">
            <v>H</v>
          </cell>
          <cell r="D6817">
            <v>5.33</v>
          </cell>
        </row>
        <row r="6818">
          <cell r="A6818" t="str">
            <v>19.006.045-3</v>
          </cell>
          <cell r="B6818" t="str">
            <v>EXTRUSORA DE GUIAS E SARJETAS S/FORMAS, MOTOR DIESEL 14CV, EXCL. OPERADOR (CF)</v>
          </cell>
          <cell r="C6818" t="str">
            <v>H</v>
          </cell>
          <cell r="D6818">
            <v>2.0699999999999998</v>
          </cell>
        </row>
        <row r="6819">
          <cell r="A6819" t="str">
            <v>19.006.045-4</v>
          </cell>
          <cell r="B6819" t="str">
            <v>EXTRUSORA DE GUIAS E SARJETAS S/FORMAS, MOTOR DIESEL 14CV, EXCL. OPERADOR (CI)</v>
          </cell>
          <cell r="C6819" t="str">
            <v>H</v>
          </cell>
          <cell r="D6819">
            <v>1.65</v>
          </cell>
        </row>
        <row r="6820">
          <cell r="A6820" t="str">
            <v>19.006.050-2</v>
          </cell>
          <cell r="B6820" t="str">
            <v>MAQUINA POLIDORA 4HP, 12A, 220V, EXCL. ESMERIL E OPERADOR (CP)</v>
          </cell>
          <cell r="C6820" t="str">
            <v>H</v>
          </cell>
          <cell r="D6820">
            <v>3.15</v>
          </cell>
        </row>
        <row r="6821">
          <cell r="A6821" t="str">
            <v>19.006.050-4</v>
          </cell>
          <cell r="B6821" t="str">
            <v>MAQUINA POLIDORA 4HP, 12A, 220V, EXCL. ESMERIL E OPERADOR (CI)</v>
          </cell>
          <cell r="C6821" t="str">
            <v>H</v>
          </cell>
          <cell r="D6821">
            <v>1.31</v>
          </cell>
        </row>
        <row r="6822">
          <cell r="A6822" t="str">
            <v>19.006.999-0</v>
          </cell>
          <cell r="B6822" t="str">
            <v>INDICE 19.006.EQUIP.P/BASES E PAVIMENTOS</v>
          </cell>
          <cell r="C6822">
            <v>0</v>
          </cell>
          <cell r="D6822">
            <v>1846</v>
          </cell>
        </row>
        <row r="6823">
          <cell r="A6823" t="str">
            <v>19.007.003-2</v>
          </cell>
          <cell r="B6823" t="str">
            <v>BETONEIRA P/ 320 L DE MIST. SECA, DE CARREGAMENTO MEC. E TAMBOR REVERSIVEL, MOTOR ELETR., EXCL. OPERADOR (CP)</v>
          </cell>
          <cell r="C6823" t="str">
            <v>H</v>
          </cell>
          <cell r="D6823">
            <v>1.71</v>
          </cell>
        </row>
        <row r="6824">
          <cell r="A6824" t="str">
            <v>19.007.003-4</v>
          </cell>
          <cell r="B6824" t="str">
            <v>BETONEIRA P/ 320 L DE MIST. SECA, DE CARREGAMENTO MEC. E TAMBOR REVERSIVEL, MOTOR ELETR., EXCL. OPERADOR (CI)</v>
          </cell>
          <cell r="C6824" t="str">
            <v>H</v>
          </cell>
          <cell r="D6824">
            <v>0.34</v>
          </cell>
        </row>
        <row r="6825">
          <cell r="A6825" t="str">
            <v>19.007.004-2</v>
          </cell>
          <cell r="B6825" t="str">
            <v>BETONEIRA P/ 320 L DE MIST. SECA, DE CARREGAMENTO MEC. E TAMBOR REVERSIVEL, MOTOR A GASOLINA, EXCL. OPERADOR (CP)</v>
          </cell>
          <cell r="C6825" t="str">
            <v>H</v>
          </cell>
          <cell r="D6825">
            <v>3.82</v>
          </cell>
        </row>
        <row r="6826">
          <cell r="A6826" t="str">
            <v>19.007.004-4</v>
          </cell>
          <cell r="B6826" t="str">
            <v>BETONEIRA P/ 320 L DE MIST. SECA, DE CARREGAMENTO MEC. E TAMBOR REVERSIVEL, MOTOR A GASOLINA, EXCL. OPERADOR (CI)</v>
          </cell>
          <cell r="C6826" t="str">
            <v>H</v>
          </cell>
          <cell r="D6826">
            <v>0.7</v>
          </cell>
        </row>
        <row r="6827">
          <cell r="A6827" t="str">
            <v>19.007.005-2</v>
          </cell>
          <cell r="B6827" t="str">
            <v>BETONEIRA P/ 580 L DE MIST. SECA, DE CARREGAMENTO MEC. E TAMBOR REVERSIVEL, MOTOR ELETR., EXCL. OPERADOR (CP)</v>
          </cell>
          <cell r="C6827" t="str">
            <v>H</v>
          </cell>
          <cell r="D6827">
            <v>4.22</v>
          </cell>
        </row>
        <row r="6828">
          <cell r="A6828" t="str">
            <v>19.007.005-4</v>
          </cell>
          <cell r="B6828" t="str">
            <v>BETONEIRA P/ 580 L DE MIST. SECA, DE CARREGAMENTO MEC. E TAMBOR REVERSIVEL, MOTOR ELETR., EXCL. OPERADOR (CI)</v>
          </cell>
          <cell r="C6828" t="str">
            <v>H</v>
          </cell>
          <cell r="D6828">
            <v>1.79</v>
          </cell>
        </row>
        <row r="6829">
          <cell r="A6829" t="str">
            <v>19.007.006-2</v>
          </cell>
          <cell r="B6829" t="str">
            <v>BETONEIRA P/ 580 L DE MIST. SECA, DE CARREGAMENTO MEC. E TAMBOR REVERSIVEL, MOTOR DIESEL, EXCL. OPERADOR (CP)</v>
          </cell>
          <cell r="C6829" t="str">
            <v>H</v>
          </cell>
          <cell r="D6829">
            <v>6.8</v>
          </cell>
        </row>
        <row r="6830">
          <cell r="A6830" t="str">
            <v>19.007.006-4</v>
          </cell>
          <cell r="B6830" t="str">
            <v>BETONEIRA P/ 580 L DE MIST. SECA, DE CARREGAMENTO MEC. E TAMBOR REVERSIVEL, MOTOR DIESEL, EXCL. OPERADOR (CI)</v>
          </cell>
          <cell r="C6830" t="str">
            <v>H</v>
          </cell>
          <cell r="D6830">
            <v>2.36</v>
          </cell>
        </row>
        <row r="6831">
          <cell r="A6831" t="str">
            <v>19.007.007-2</v>
          </cell>
          <cell r="B6831" t="str">
            <v>MISTURADOR HORIZ. DE CONCR. P/ 1000 L DE MIST. SECA, DE CARREGADOR AUTOMATICO, MOTOR ELETR. 15CV, EXCL. OPERADOR (CP)</v>
          </cell>
          <cell r="C6831" t="str">
            <v>H</v>
          </cell>
          <cell r="D6831">
            <v>6.86</v>
          </cell>
        </row>
        <row r="6832">
          <cell r="A6832" t="str">
            <v>19.007.007-4</v>
          </cell>
          <cell r="B6832" t="str">
            <v>MISTURADOR HORIZ. DE CONCR. P/ 1000 L DE MIST. SECA, DE CARREGADOR AUTOMATICO, MOTOR ELETR. 15CV, EXCL. OPERADOR (CI)</v>
          </cell>
          <cell r="C6832" t="str">
            <v>H</v>
          </cell>
          <cell r="D6832">
            <v>3.11</v>
          </cell>
        </row>
        <row r="6833">
          <cell r="A6833" t="str">
            <v>19.007.008-2</v>
          </cell>
          <cell r="B6833" t="str">
            <v>USINA DOSADORA E MISTURADORA DE AGREG. DE CONCR., C/SILO DECIM. P/ 50T, INCL. MAO-DE-OBRA P/ALIMENTACAO E OPER. (CP)</v>
          </cell>
          <cell r="C6833" t="str">
            <v>H</v>
          </cell>
          <cell r="D6833">
            <v>100.65</v>
          </cell>
        </row>
        <row r="6834">
          <cell r="A6834" t="str">
            <v>19.007.008-3</v>
          </cell>
          <cell r="B6834" t="str">
            <v>USINA DOSADORA E MISTURADORA DE AGREG. DE CONCR., C/SILO DECIM. P/ 50T, INCL. MAO-DE-OBRA P/ALIMENTACAO E OPER. (CF)</v>
          </cell>
          <cell r="C6834" t="str">
            <v>H</v>
          </cell>
          <cell r="D6834">
            <v>83.62</v>
          </cell>
        </row>
        <row r="6835">
          <cell r="A6835" t="str">
            <v>19.007.008-4</v>
          </cell>
          <cell r="B6835" t="str">
            <v>USINA DOSADORA E MISTURADORA DE AGREG. DE CONCR., C/SILO DECIM. P/ 50T, INCL. MAO-DE-OBRA P/ALIMENTACAO E OPER. (CI)</v>
          </cell>
          <cell r="C6835" t="str">
            <v>H</v>
          </cell>
          <cell r="D6835">
            <v>79.709999999999994</v>
          </cell>
        </row>
        <row r="6836">
          <cell r="A6836" t="str">
            <v>19.007.009-2</v>
          </cell>
          <cell r="B6836" t="str">
            <v>USINA DOSADORA E MISTURADORA DE AGREG. DE CONCR., C/SILO DECIM. P/ 100T, INCL. MAO-DE-OBRA P/ALIMENTACAO E OPER. (CP)</v>
          </cell>
          <cell r="C6836" t="str">
            <v>H</v>
          </cell>
          <cell r="D6836">
            <v>125.74</v>
          </cell>
        </row>
        <row r="6837">
          <cell r="A6837" t="str">
            <v>19.007.009-3</v>
          </cell>
          <cell r="B6837" t="str">
            <v>USINA DOSADORA E MISTURADORA DE AGREG. DE CONCR., C/SILO DECIM. P/ 100T, INCL. MAO-DE-OBRA P/ALIMENTACAO E OPER. (CF)</v>
          </cell>
          <cell r="C6837" t="str">
            <v>H</v>
          </cell>
          <cell r="D6837">
            <v>104.71</v>
          </cell>
        </row>
        <row r="6838">
          <cell r="A6838" t="str">
            <v>19.007.009-4</v>
          </cell>
          <cell r="B6838" t="str">
            <v>USINA DOSADORA E MISTURADORA DE AGREG. DE CONCR., C/SILO DECIM. P/ 100T, INCL. MAO-DE-OBRA P/ALIMENTACAO E OPER. (CI)</v>
          </cell>
          <cell r="C6838" t="str">
            <v>H</v>
          </cell>
          <cell r="D6838">
            <v>99.8</v>
          </cell>
        </row>
        <row r="6839">
          <cell r="A6839" t="str">
            <v>19.007.010-2</v>
          </cell>
          <cell r="B6839" t="str">
            <v>USINA DOSADORA E CLASSIFICADORA DE AGREG.DE CONCR.,C/SILO DEAGREG.C/40,00M3,INCL.MAO-DE-OBRA P/ALIMENTACAO E OPER. (CP)</v>
          </cell>
          <cell r="C6839" t="str">
            <v>H</v>
          </cell>
          <cell r="D6839">
            <v>138.4</v>
          </cell>
        </row>
        <row r="6840">
          <cell r="A6840" t="str">
            <v>19.007.010-3</v>
          </cell>
          <cell r="B6840" t="str">
            <v>USINA DOSADORA E CLASSIFICADORA DE AGREG.DE CONCR.,C/SILO DEAGREG.C/40,00M3,INCL.MAO-DE-OBRA P/ALIMENTACAO E OPER. (CF)</v>
          </cell>
          <cell r="C6840" t="str">
            <v>H</v>
          </cell>
          <cell r="D6840">
            <v>114.59</v>
          </cell>
        </row>
        <row r="6841">
          <cell r="A6841" t="str">
            <v>19.007.010-4</v>
          </cell>
          <cell r="B6841" t="str">
            <v>USINA DOSADORA E CLASSIFICADORA DE AGREG.DE CONCR.,C/SILO DEAGREG.C/40,00M3,INCL.MAO-DE-OBRA P/ALIMENTACAO E OPER. (CI)</v>
          </cell>
          <cell r="C6841" t="str">
            <v>H</v>
          </cell>
          <cell r="D6841">
            <v>109.31</v>
          </cell>
        </row>
        <row r="6842">
          <cell r="A6842" t="str">
            <v>19.007.011-2</v>
          </cell>
          <cell r="B6842" t="str">
            <v>USINA DOSADORA E CLASSIFICADORA DE AGREG.DE CONCR.,C/SILO DEAGREG.C/60,00M3,INCL.MAO-DE-OBRA P/ALIMENTACAO E OPER. (CP)</v>
          </cell>
          <cell r="C6842" t="str">
            <v>H</v>
          </cell>
          <cell r="D6842">
            <v>137.94</v>
          </cell>
        </row>
        <row r="6843">
          <cell r="A6843" t="str">
            <v>19.007.011-3</v>
          </cell>
          <cell r="B6843" t="str">
            <v>USINA DOSADORA E CLASSIFICADORA DE AGREG.DE CONCR.,C/SILO DEAGREG.C/60,00M3,INCL.MAO-DE-OBRA P/ALIMENTACAO E OPER. (CF)</v>
          </cell>
          <cell r="C6843" t="str">
            <v>H</v>
          </cell>
          <cell r="D6843">
            <v>114.67</v>
          </cell>
        </row>
        <row r="6844">
          <cell r="A6844" t="str">
            <v>19.007.011-4</v>
          </cell>
          <cell r="B6844" t="str">
            <v>USINA DOSADORA E CLASSIFICADORA DE AGREG.DE CONCR.,C/SILO DEAGREG.C/60,00M3,INCL.MAO-DE-OBRA P/ALIMENTACAO E OPER. (CI)</v>
          </cell>
          <cell r="C6844" t="str">
            <v>H</v>
          </cell>
          <cell r="D6844">
            <v>109.52</v>
          </cell>
        </row>
        <row r="6845">
          <cell r="A6845" t="str">
            <v>19.007.013-2</v>
          </cell>
          <cell r="B6845" t="str">
            <v>VIBRADOR DE IMERSAO, TUBO DE 48 X 480MM, C/MANGOTE DE 5,00MDE COMPR., MOTOR ELETR. 2CV, EXCL. OPERADOR (CP)</v>
          </cell>
          <cell r="C6845" t="str">
            <v>H</v>
          </cell>
          <cell r="D6845">
            <v>0.74</v>
          </cell>
        </row>
        <row r="6846">
          <cell r="A6846" t="str">
            <v>19.007.013-4</v>
          </cell>
          <cell r="B6846" t="str">
            <v>VIBRADOR DE IMERSAO, TUBO DE 48 X 480MM, C/MANGOTE DE 5,00MDE COMPR., MOTOR ELETR. 2CV, EXCL. OPERADOR (CI)</v>
          </cell>
          <cell r="C6846" t="str">
            <v>H</v>
          </cell>
          <cell r="D6846">
            <v>0.28999999999999998</v>
          </cell>
        </row>
        <row r="6847">
          <cell r="A6847" t="str">
            <v>19.007.015-2</v>
          </cell>
          <cell r="B6847" t="str">
            <v>VIBRADOR DE IMERSAO, TUBO DE 48 X 480MM, C/MANGOTE DE 5,00MDE COMPR., MOTOR A GASOLINA 3,5CV, EXCL. OPERADOR (CP)</v>
          </cell>
          <cell r="C6847" t="str">
            <v>H</v>
          </cell>
          <cell r="D6847">
            <v>1.92</v>
          </cell>
        </row>
        <row r="6848">
          <cell r="A6848" t="str">
            <v>19.007.015-4</v>
          </cell>
          <cell r="B6848" t="str">
            <v>VIBRADOR DE IMERSAO, TUBO DE 48 X 480MM, C/MANGOTE DE 5,00MDE COMPR., MOTOR A GASOLINA 3,5CV, EXCL. OPERADOR (CI)</v>
          </cell>
          <cell r="C6848" t="str">
            <v>H</v>
          </cell>
          <cell r="D6848">
            <v>0.57999999999999996</v>
          </cell>
        </row>
        <row r="6849">
          <cell r="A6849" t="str">
            <v>19.007.016-2</v>
          </cell>
          <cell r="B6849" t="str">
            <v>REGUA VIBRATORIA DUPLA, MOTOR A GASOLINA 3,4CV A 3600RPM, FREQUENCIA 3000RPM, EXCL. OPERADOR (CP)</v>
          </cell>
          <cell r="C6849" t="str">
            <v>H</v>
          </cell>
          <cell r="D6849">
            <v>11.24</v>
          </cell>
        </row>
        <row r="6850">
          <cell r="A6850" t="str">
            <v>19.007.016-4</v>
          </cell>
          <cell r="B6850" t="str">
            <v>REGUA VIBRATORIA DUPLA, MOTOR A GASOLINA 3,4CV A 3600RPM, FREQUENCIA 3000RPM, EXCL. OPERADOR (CI)</v>
          </cell>
          <cell r="C6850" t="str">
            <v>H</v>
          </cell>
          <cell r="D6850">
            <v>5.91</v>
          </cell>
        </row>
        <row r="6851">
          <cell r="A6851" t="str">
            <v>19.007.017-2</v>
          </cell>
          <cell r="B6851" t="str">
            <v>CONJUNTO P/PROJECAO DE CONCR. (CP)</v>
          </cell>
          <cell r="C6851" t="str">
            <v>H</v>
          </cell>
          <cell r="D6851">
            <v>9.4</v>
          </cell>
        </row>
        <row r="6852">
          <cell r="A6852" t="str">
            <v>19.007.017-3</v>
          </cell>
          <cell r="B6852" t="str">
            <v>CONJUNTO P/PROJECAO DE CONCR. (CF)</v>
          </cell>
          <cell r="C6852" t="str">
            <v>H</v>
          </cell>
          <cell r="D6852">
            <v>4.2</v>
          </cell>
        </row>
        <row r="6853">
          <cell r="A6853" t="str">
            <v>19.007.017-4</v>
          </cell>
          <cell r="B6853" t="str">
            <v>CONJUNTO P/PROJECAO DE CONCR. (CI)</v>
          </cell>
          <cell r="C6853" t="str">
            <v>H</v>
          </cell>
          <cell r="D6853">
            <v>2.84</v>
          </cell>
        </row>
        <row r="6854">
          <cell r="A6854" t="str">
            <v>19.007.025-2</v>
          </cell>
          <cell r="B6854" t="str">
            <v>BOMBA DE ARG., C/UN. MISTURADORA E BOMBEADORA ACOPLADAS P/ 900 A 4800 L DE MIST. SECA, MOTOR ELETR., EXCL. OPERADOR (CP)</v>
          </cell>
          <cell r="C6854" t="str">
            <v>H</v>
          </cell>
          <cell r="D6854">
            <v>17.75</v>
          </cell>
        </row>
        <row r="6855">
          <cell r="A6855" t="str">
            <v>19.007.025-4</v>
          </cell>
          <cell r="B6855" t="str">
            <v>BOMBA DE ARG., C/UN. MISTURADORA E BOMBEADORA ACOPLADAS P/ 900 A 4800 L DE MIST. SECA, MOTOR ELETR., EXCL. OPERADOR (CI)</v>
          </cell>
          <cell r="C6855" t="str">
            <v>H</v>
          </cell>
          <cell r="D6855">
            <v>12.6</v>
          </cell>
        </row>
        <row r="6856">
          <cell r="A6856" t="str">
            <v>19.007.999-0</v>
          </cell>
          <cell r="B6856" t="str">
            <v>INDICE 19.007.EQUIP.P/PREPAROS E LANCAM.</v>
          </cell>
          <cell r="C6856" t="str">
            <v>Y</v>
          </cell>
          <cell r="D6856">
            <v>1747</v>
          </cell>
        </row>
        <row r="6857">
          <cell r="A6857" t="str">
            <v>19.008.001-2</v>
          </cell>
          <cell r="B6857" t="str">
            <v>BATE-ESTACA DE QUEDA SIMPLES C/MARTELO DE 0,8T ACIONADO A MOTOR DIESEL, INCL. CHEFE DE CRAVACAO E OPERADOR (CP)</v>
          </cell>
          <cell r="C6857" t="str">
            <v>H</v>
          </cell>
          <cell r="D6857">
            <v>24.87</v>
          </cell>
        </row>
        <row r="6858">
          <cell r="A6858" t="str">
            <v>19.008.001-3</v>
          </cell>
          <cell r="B6858" t="str">
            <v>BATE-ESTACA DE QUEDA SIMPLES C/MARTELO DE 0,8T ACIONADO A MOTOR DIESEL, INCL. CHEFE DE CRAVACAO E OPERADOR (CF)</v>
          </cell>
          <cell r="C6858" t="str">
            <v>H</v>
          </cell>
          <cell r="D6858">
            <v>21.26</v>
          </cell>
        </row>
        <row r="6859">
          <cell r="A6859" t="str">
            <v>19.008.001-4</v>
          </cell>
          <cell r="B6859" t="str">
            <v>BATE-ESTACA DE QUEDA SIMPLES C/MARTELO DE 0,8T ACIONADO A MOTOR DIESEL, INCL. CHEFE DE CRAVACAO E OPERACAO (CI)</v>
          </cell>
          <cell r="C6859" t="str">
            <v>H</v>
          </cell>
          <cell r="D6859">
            <v>20.73</v>
          </cell>
        </row>
        <row r="6860">
          <cell r="A6860" t="str">
            <v>19.008.002-2</v>
          </cell>
          <cell r="B6860" t="str">
            <v>BATE-ESTACA DE QUEDA SIMPLES C/MARTELO DE 2,2T, INCL. CHEFEDE CRAVACAO, OPERADOR DE MAQ. E AUXILIAR DE OPER. (CP)</v>
          </cell>
          <cell r="C6860" t="str">
            <v>H</v>
          </cell>
          <cell r="D6860">
            <v>35.630000000000003</v>
          </cell>
        </row>
        <row r="6861">
          <cell r="A6861" t="str">
            <v>19.008.002-3</v>
          </cell>
          <cell r="B6861" t="str">
            <v>BATE-ESTACA DE QUEDA SIMPLES C/MARTELO DE 2,2T, INCL. CHEFEDE CRAVACAO, OPERADOR DE MAQ. E AUXILIAR DE OPER. (CF)</v>
          </cell>
          <cell r="C6861" t="str">
            <v>H</v>
          </cell>
          <cell r="D6861">
            <v>29.63</v>
          </cell>
        </row>
        <row r="6862">
          <cell r="A6862" t="str">
            <v>19.008.002-4</v>
          </cell>
          <cell r="B6862" t="str">
            <v>BATE-ESTACA DE QUEDA SIMPLES C/MARTELO DE 2,2T, INCL. CHEFEDE CRAVACAO, OPERADOR DE MAQ. E AUXILIAR DE OPER. (CI)</v>
          </cell>
          <cell r="C6862" t="str">
            <v>H</v>
          </cell>
          <cell r="D6862">
            <v>28.57</v>
          </cell>
        </row>
        <row r="6863">
          <cell r="A6863" t="str">
            <v>19.008.003-2</v>
          </cell>
          <cell r="B6863" t="str">
            <v>BATE-ESTACA DE QUEDA LIVRE SIMPLES, MARTELO ATE 3T, INCL. CHEFE DE CRAVACAO, OPERADOR DE MAQ. E AUXILIARES DE OPER. (CP)</v>
          </cell>
          <cell r="C6863" t="str">
            <v>H</v>
          </cell>
          <cell r="D6863">
            <v>42.25</v>
          </cell>
        </row>
        <row r="6864">
          <cell r="A6864" t="str">
            <v>19.008.003-3</v>
          </cell>
          <cell r="B6864" t="str">
            <v>BATE-ESTACA DE QUEDA LIVRE SIMPLES, MARTELO ATE 3T, INCL. CHEFE DE CRAVACAO, OPERADOR DE MAQ. E AUXILIARES DE OPER. (CF)</v>
          </cell>
          <cell r="C6864" t="str">
            <v>H</v>
          </cell>
          <cell r="D6864">
            <v>34.08</v>
          </cell>
        </row>
        <row r="6865">
          <cell r="A6865" t="str">
            <v>19.008.003-4</v>
          </cell>
          <cell r="B6865" t="str">
            <v>BATE-ESTACA DE QUEDA LIVRE SIMPLES, MARTELO ATE 3T, INCL. CHEFE DE CRAVACAO, OPERADOR DE MAQ. E AUXILIARES DE OPER. (CI)</v>
          </cell>
          <cell r="C6865" t="str">
            <v>H</v>
          </cell>
          <cell r="D6865">
            <v>32.770000000000003</v>
          </cell>
        </row>
        <row r="6866">
          <cell r="A6866" t="str">
            <v>19.008.004-2</v>
          </cell>
          <cell r="B6866" t="str">
            <v>BATE-ESTACAS P/EXEC. "IN SITU", P/ESTACAS C/DIAM. ATE 700MM,INCL. CHEFE DE OPER., OPERADOR DE MAQ. E 2 AUXILIARES (CP)</v>
          </cell>
          <cell r="C6866" t="str">
            <v>H</v>
          </cell>
          <cell r="D6866">
            <v>63.63</v>
          </cell>
        </row>
        <row r="6867">
          <cell r="A6867" t="str">
            <v>19.008.004-3</v>
          </cell>
          <cell r="B6867" t="str">
            <v>BATE-ESTACAS P/EXEC. "IN SITU", P/ESTACAS C/DIAM. ATE 700MM,INCL. CHEFE DE OPER., OPERADOR DE MAQ. E 2 AUXILIARES (CF)</v>
          </cell>
          <cell r="C6867" t="str">
            <v>H</v>
          </cell>
          <cell r="D6867">
            <v>43.09</v>
          </cell>
        </row>
        <row r="6868">
          <cell r="A6868" t="str">
            <v>19.008.004-4</v>
          </cell>
          <cell r="B6868" t="str">
            <v>BATE-ESTACAS P/EXEC. "IN SITU", P/ESTACAS C/DIAM. ATE 700MM,INCL. CHEFE DE OPER., OPERADOR DE MAQ. E 2 AUXILIARES (CI)</v>
          </cell>
          <cell r="C6868" t="str">
            <v>H</v>
          </cell>
          <cell r="D6868">
            <v>40.01</v>
          </cell>
        </row>
        <row r="6869">
          <cell r="A6869" t="str">
            <v>19.008.005-2</v>
          </cell>
          <cell r="B6869" t="str">
            <v>BATE-ESTACAS P/EXEC. "IN SITU", P/ESTACAS C/DIAM. ATE 700MM,INCL. CHEFE DE OPER., OPERADOR DE MAQ. E 3 AUXILIARES (CP)</v>
          </cell>
          <cell r="C6869" t="str">
            <v>H</v>
          </cell>
          <cell r="D6869">
            <v>71.900000000000006</v>
          </cell>
        </row>
        <row r="6870">
          <cell r="A6870" t="str">
            <v>19.008.005-3</v>
          </cell>
          <cell r="B6870" t="str">
            <v>BATE-ESTACAS P/EXEC. "IN SITU", P/ESTACAS C/DIAM. ATE 700MM,INCL. CHEFE DE OPER., OPERADOR DE MAQ. E 3 AUXILIARES (CF)</v>
          </cell>
          <cell r="C6870" t="str">
            <v>H</v>
          </cell>
          <cell r="D6870">
            <v>48.21</v>
          </cell>
        </row>
        <row r="6871">
          <cell r="A6871" t="str">
            <v>19.008.005-4</v>
          </cell>
          <cell r="B6871" t="str">
            <v>BATE-ESTACAS P/EXEC. "IN SITU", P/ESTACAS C/DIAM. ATE 700MM,INCL. CHEFE DE OPER., OPERADOR DE MAQ. E 3 AUXILIARES (CI)</v>
          </cell>
          <cell r="C6871" t="str">
            <v>H</v>
          </cell>
          <cell r="D6871">
            <v>44.7</v>
          </cell>
        </row>
        <row r="6872">
          <cell r="A6872" t="str">
            <v>19.008.010-2</v>
          </cell>
          <cell r="B6872" t="str">
            <v>CAMPANULA P/TUBULAO PNEUMATICO P/PRESSAO DE SERV. 2,5KG/CM2,VELOC. 10 A 12M/MIN, EXCL. OPERADOR (CP)</v>
          </cell>
          <cell r="C6872" t="str">
            <v>H</v>
          </cell>
          <cell r="D6872">
            <v>8.32</v>
          </cell>
        </row>
        <row r="6873">
          <cell r="A6873" t="str">
            <v>19.008.010-4</v>
          </cell>
          <cell r="B6873" t="str">
            <v>CAMPANULA P/TUBULAO PNEUMATICO P/PRESSAO DE SERV. 2,5KG/CM2,VELOC. 10 A 12M/MIN, EXCL. OPERADOR (CI)</v>
          </cell>
          <cell r="C6873" t="str">
            <v>H</v>
          </cell>
          <cell r="D6873">
            <v>6.19</v>
          </cell>
        </row>
        <row r="6874">
          <cell r="A6874" t="str">
            <v>19.008.999-0</v>
          </cell>
          <cell r="B6874" t="str">
            <v>INDICE 19.008.EQUIP.CAVACAO ESTACAS E TUBULACOES</v>
          </cell>
          <cell r="C6874">
            <v>0</v>
          </cell>
          <cell r="D6874">
            <v>1791</v>
          </cell>
        </row>
        <row r="6875">
          <cell r="A6875" t="str">
            <v>19.009.001-2</v>
          </cell>
          <cell r="B6875" t="str">
            <v>MOTO-BOMBA SOBRE RODAS, C/BOMBA CENTRIFUGA AUTO-ESCORVANTE DE ROTOR ABERTO, MOTOR A GASOLINA 3,7CV, EXCL. OPERADOR (CP)</v>
          </cell>
          <cell r="C6875" t="str">
            <v>H</v>
          </cell>
          <cell r="D6875">
            <v>1.45</v>
          </cell>
        </row>
        <row r="6876">
          <cell r="A6876" t="str">
            <v>19.009.001-4</v>
          </cell>
          <cell r="B6876" t="str">
            <v>MOTO-BOMBA SOBRE RODAS, C/BOMBA CENTRIFUGA AUTO-ESCORVANTE DE ROTOR ABERTO, MOTOR A GASOLINA 3,7CV, EXCL. OPERADOR (CI)</v>
          </cell>
          <cell r="C6876" t="str">
            <v>H</v>
          </cell>
          <cell r="D6876">
            <v>0.24</v>
          </cell>
        </row>
        <row r="6877">
          <cell r="A6877" t="str">
            <v>19.009.002-2</v>
          </cell>
          <cell r="B6877" t="str">
            <v>MOTO-BOMBA SOBRE RODAS, C/BOMBA CENTRIFUGA AUTO-ESCORVANTE DE ROTOR ABERTO, MOTOR A GASOLINA 6CV, EXCL. OPERADOR (CP)</v>
          </cell>
          <cell r="C6877" t="str">
            <v>H</v>
          </cell>
          <cell r="D6877">
            <v>4.0599999999999996</v>
          </cell>
        </row>
        <row r="6878">
          <cell r="A6878" t="str">
            <v>19.009.002-4</v>
          </cell>
          <cell r="B6878" t="str">
            <v>MOTO-BOMBA SOBRE RODAS, C/BOMBA CENTRIFUGA AUTO-ESCORVANTE DE ROTOR ABERTO, MOTOR A GASOLINA 6CV, EXCL. OPERADOR (CI)</v>
          </cell>
          <cell r="C6878" t="str">
            <v>H</v>
          </cell>
          <cell r="D6878">
            <v>0.25</v>
          </cell>
        </row>
        <row r="6879">
          <cell r="A6879" t="str">
            <v>19.009.003-2</v>
          </cell>
          <cell r="B6879" t="str">
            <v>MOTO-BOMBA SOBRE RODAS, C/BOMBA CENTRIFUGA AUTO-ESCORVANTE DE ROTOR ABERTO, MOTOR A GASOLINA 3,7CV, EXCL. OPERADOR (CP)</v>
          </cell>
          <cell r="C6879" t="str">
            <v>H</v>
          </cell>
          <cell r="D6879">
            <v>1.85</v>
          </cell>
        </row>
        <row r="6880">
          <cell r="A6880" t="str">
            <v>19.009.003-4</v>
          </cell>
          <cell r="B6880" t="str">
            <v>MOTO-BOMBA SOBRE RODAS, C/BOMBA CENTRIFUGA AUTO-ESCORVANTE DE ROTOR ABERTO, MOTOR A GASOLINA 3,7CV, EXCL. OPERADOR (CI)</v>
          </cell>
          <cell r="C6880" t="str">
            <v>H</v>
          </cell>
          <cell r="D6880">
            <v>0.26</v>
          </cell>
        </row>
        <row r="6881">
          <cell r="A6881" t="str">
            <v>19.009.004-2</v>
          </cell>
          <cell r="B6881" t="str">
            <v>MOTO-BOMBA SOBRE RODAS, C/BOMBA CENTRIFUGA AUTO-ESCORVANTE DE ROTOR ABERTO, MOTOR A GASOLINA 10,5CV, EXCL. OPERADOR (CP)</v>
          </cell>
          <cell r="C6881" t="str">
            <v>H</v>
          </cell>
          <cell r="D6881">
            <v>5.95</v>
          </cell>
        </row>
        <row r="6882">
          <cell r="A6882" t="str">
            <v>19.009.004-4</v>
          </cell>
          <cell r="B6882" t="str">
            <v>MOTO-BOMBA SOBRE RODAS, C/BOMBA CENTRIFUGA AUTO-ESCORVANTE DE ROTOR ABERTO, MOTOR A GASOLINA 10,5CV, EXCL. OPERADOR (CI)</v>
          </cell>
          <cell r="C6882" t="str">
            <v>H</v>
          </cell>
          <cell r="D6882">
            <v>0.28999999999999998</v>
          </cell>
        </row>
        <row r="6883">
          <cell r="A6883" t="str">
            <v>19.009.005-2</v>
          </cell>
          <cell r="B6883" t="str">
            <v>MOTO-BOMBA SOBRE RODAS, C/BOMBA CENTRIFUGA AUTO-ESCORVANTE DE ROTOR ABERTO, MOTOR A GASOLINA 12,5CV, EXCL. OPERADOR (CP)</v>
          </cell>
          <cell r="C6883" t="str">
            <v>H</v>
          </cell>
          <cell r="D6883">
            <v>15.31</v>
          </cell>
        </row>
        <row r="6884">
          <cell r="A6884" t="str">
            <v>19.009.005-4</v>
          </cell>
          <cell r="B6884" t="str">
            <v>MOTO-BOMBA SOBRE RODAS, C/BOMBA CENTRIFUGA AUTO-ESCORVANTE DE ROTOR ABERTO, MOTOR A GASOLINA 12,5CV, EXCL. OPERADOR (CI)</v>
          </cell>
          <cell r="C6884" t="str">
            <v>H</v>
          </cell>
          <cell r="D6884">
            <v>0.42</v>
          </cell>
        </row>
        <row r="6885">
          <cell r="A6885" t="str">
            <v>19.009.008-2</v>
          </cell>
          <cell r="B6885" t="str">
            <v>BOMBA SUBMERSA, MOTOR ELETR. 5CV, P/POCOS PROFUNDOS, EXCL. OPERADOR (CP)</v>
          </cell>
          <cell r="C6885" t="str">
            <v>H</v>
          </cell>
          <cell r="D6885">
            <v>1.74</v>
          </cell>
        </row>
        <row r="6886">
          <cell r="A6886" t="str">
            <v>19.009.008-4</v>
          </cell>
          <cell r="B6886" t="str">
            <v>BOMBA SUBMERSA, MOTOR ELETR. 5CV, P/POCOS PROFUNDOS, EXCL. OPERADOR (CI)</v>
          </cell>
          <cell r="C6886" t="str">
            <v>H</v>
          </cell>
          <cell r="D6886">
            <v>0.35</v>
          </cell>
        </row>
        <row r="6887">
          <cell r="A6887" t="str">
            <v>19.009.010-2</v>
          </cell>
          <cell r="B6887" t="str">
            <v>BOMBA CENTRIFUGA SUBMERSIVEL, MOTOR ELETR. 6CV A 3450RPM, EXCL. OPERADOR, MANGUEIRA, CABOS E COMANDOS (CP)</v>
          </cell>
          <cell r="C6887" t="str">
            <v>H</v>
          </cell>
          <cell r="D6887">
            <v>5.91</v>
          </cell>
        </row>
        <row r="6888">
          <cell r="A6888" t="str">
            <v>19.009.010-4</v>
          </cell>
          <cell r="B6888" t="str">
            <v>BOMBA CENTRIFUGA SUBMERSIVEL, MOTOR ELETR. 6CV A 3450RPM, EXCL. OPERADOR, MANGUEIRA, CABOS E COMANDOS (CI)</v>
          </cell>
          <cell r="C6888" t="str">
            <v>H</v>
          </cell>
          <cell r="D6888">
            <v>1.69</v>
          </cell>
        </row>
        <row r="6889">
          <cell r="A6889" t="str">
            <v>19.009.999-0</v>
          </cell>
          <cell r="B6889" t="str">
            <v>INDICE 19.009.EQUIPAMENTOS P/ ESGOTAMENTO -AGUA</v>
          </cell>
          <cell r="C6889">
            <v>0</v>
          </cell>
          <cell r="D6889">
            <v>2199</v>
          </cell>
        </row>
        <row r="6890">
          <cell r="A6890" t="str">
            <v>19.010.002-2</v>
          </cell>
          <cell r="B6890" t="str">
            <v>EQUIPAMENTO P/LIMP. E DESOBSTRUCAO DE GALERIAS DE ESGOTO E AGUAS PLUVIAIS, C/CACAMBAS E 60 VARETAS, EXCL. OPERADOR (CP)</v>
          </cell>
          <cell r="C6890" t="str">
            <v>H</v>
          </cell>
          <cell r="D6890">
            <v>9.25</v>
          </cell>
        </row>
        <row r="6891">
          <cell r="A6891" t="str">
            <v>19.010.002-3</v>
          </cell>
          <cell r="B6891" t="str">
            <v>EQUIPAMENTO P/LIMP. E DESOBSTRUCAO DE GALERIAS DE ESGOTO E AGUAS PLUVIAIS, C/CACAMBAS E 60 VARETAS, EXCL. OPERADOR (CF)</v>
          </cell>
          <cell r="C6891" t="str">
            <v>H</v>
          </cell>
          <cell r="D6891">
            <v>5.77</v>
          </cell>
        </row>
        <row r="6892">
          <cell r="A6892" t="str">
            <v>19.010.002-4</v>
          </cell>
          <cell r="B6892" t="str">
            <v>EQUIPAMENTO P/LIMP. E DESOBSTRUCAO DE GALERIAS DE ESGOTO E AGUAS PLUVIAIS, C/CACAMBAS E 60 VARETAS, EXCL. OPERADOR (CI)</v>
          </cell>
          <cell r="C6892" t="str">
            <v>H</v>
          </cell>
          <cell r="D6892">
            <v>5.22</v>
          </cell>
        </row>
        <row r="6893">
          <cell r="A6893" t="str">
            <v>19.010.006-2</v>
          </cell>
          <cell r="B6893" t="str">
            <v>DRAGA FLUTUANTE, DE SUCCAO E RECALQUE 12", C/BOMBA DE RECALQUE 480CV E OUTRA 170CV, INCL. EQUIPE DE OPER. (CP)</v>
          </cell>
          <cell r="C6893" t="str">
            <v>H</v>
          </cell>
          <cell r="D6893">
            <v>260.64999999999998</v>
          </cell>
        </row>
        <row r="6894">
          <cell r="A6894" t="str">
            <v>19.010.006-3</v>
          </cell>
          <cell r="B6894" t="str">
            <v>DRAGA FLUTUANTE, DE SUCCAO E RECALQUE 12", C/BOMBA DE RECALQUE 480CV E OUTRA 170CV, INCL. EQUIPE DE OPER. (CF)</v>
          </cell>
          <cell r="C6894" t="str">
            <v>H</v>
          </cell>
          <cell r="D6894">
            <v>139.19999999999999</v>
          </cell>
        </row>
        <row r="6895">
          <cell r="A6895" t="str">
            <v>19.010.006-4</v>
          </cell>
          <cell r="B6895" t="str">
            <v>DRAGA FLUTUANTE, DE SUCCAO E RECALQUE 12", C/BOMBA DE RECALQUE 480CV E OUTRA 170CV, INCL. EQUIPE DE OPER. (CI)</v>
          </cell>
          <cell r="C6895" t="str">
            <v>H</v>
          </cell>
          <cell r="D6895">
            <v>67.42</v>
          </cell>
        </row>
        <row r="6896">
          <cell r="A6896" t="str">
            <v>19.010.015-2</v>
          </cell>
          <cell r="B6896" t="str">
            <v>ESCAVADEIRA SOBRE ESTEIRAS, CLAM-SHELL, C/CACAMBA 0,38M3, MOTOR DIESEL 84CV, INCL. OPERADOR E AUXILIAR (CP)</v>
          </cell>
          <cell r="C6896" t="str">
            <v>H</v>
          </cell>
          <cell r="D6896">
            <v>78.78</v>
          </cell>
        </row>
        <row r="6897">
          <cell r="A6897" t="str">
            <v>19.010.015-3</v>
          </cell>
          <cell r="B6897" t="str">
            <v>ESCAVADEIRA SOBRE ESTEIRAS, CLAM-SHELL, C/CACAMBA 0,38M3, MOTOR DIESEL 84CV, INCL. OPERADOR E AUXILIAR (CF)</v>
          </cell>
          <cell r="C6897" t="str">
            <v>H</v>
          </cell>
          <cell r="D6897">
            <v>50.35</v>
          </cell>
        </row>
        <row r="6898">
          <cell r="A6898" t="str">
            <v>19.010.015-4</v>
          </cell>
          <cell r="B6898" t="str">
            <v>ESCAVADEIRA SOBRE ESTEIRAS, CLAM-SHELL, C/CACAMBA 0,38M3, MOTOR DIESEL 84CV, INCL. OPERADOR E AUXILIAR (CI)</v>
          </cell>
          <cell r="C6898" t="str">
            <v>H</v>
          </cell>
          <cell r="D6898">
            <v>44.85</v>
          </cell>
        </row>
        <row r="6899">
          <cell r="A6899" t="str">
            <v>19.010.016-2</v>
          </cell>
          <cell r="B6899" t="str">
            <v>ESCAVADEIRA SOBRE ESTEIRAS, DRAGLINE, C/CACAMBA 0,57M3, MOTOR DIESEL 84CV, INCL. OPERADOR E AUXILIAR (CP)</v>
          </cell>
          <cell r="C6899" t="str">
            <v>H</v>
          </cell>
          <cell r="D6899">
            <v>82.81</v>
          </cell>
        </row>
        <row r="6900">
          <cell r="A6900" t="str">
            <v>19.010.016-3</v>
          </cell>
          <cell r="B6900" t="str">
            <v>ESCAVADEIRA SOBRE ESTEIRAS, DRAGLINE, C/CACAMBA 0,57M3, MOTOR DIESEL 84CV, INCL. OPERADOR E AUXILIAR (CF)</v>
          </cell>
          <cell r="C6900" t="str">
            <v>H</v>
          </cell>
          <cell r="D6900">
            <v>50.76</v>
          </cell>
        </row>
        <row r="6901">
          <cell r="A6901" t="str">
            <v>19.010.016-4</v>
          </cell>
          <cell r="B6901" t="str">
            <v>ESCAVADEIRA SOBRE ESTEIRAS, DRAGLINE, C/CACAMBA 0,57M3, MOTOR DIESEL 84CV, INCL. OPERADOR E AUXILIAR (CI)</v>
          </cell>
          <cell r="C6901" t="str">
            <v>H</v>
          </cell>
          <cell r="D6901">
            <v>44.85</v>
          </cell>
        </row>
        <row r="6902">
          <cell r="A6902" t="str">
            <v>19.010.017-2</v>
          </cell>
          <cell r="B6902" t="str">
            <v>ESCAVADEIRA SOBRE ESTEIRAS, DRAGLINE OU CLAM-SHELL, C/CACAMBA 0,76M3, MOTOR DIESEL 84CV, INCL. OPERADOR E AUXILIAR (CP)</v>
          </cell>
          <cell r="C6902" t="str">
            <v>H</v>
          </cell>
          <cell r="D6902">
            <v>107.49</v>
          </cell>
        </row>
        <row r="6903">
          <cell r="A6903" t="str">
            <v>19.010.017-3</v>
          </cell>
          <cell r="B6903" t="str">
            <v>ESCAVADEIRA SOBRE ESTEIRAS, DRAGLINE OU CLAM-SHELL, C/CACAMBA 0,76M3, MOTOR DIESEL 84CV, INCL. OPERADOR E AUXILIAR (CF)</v>
          </cell>
          <cell r="C6903" t="str">
            <v>H</v>
          </cell>
          <cell r="D6903">
            <v>62.19</v>
          </cell>
        </row>
        <row r="6904">
          <cell r="A6904" t="str">
            <v>19.010.017-4</v>
          </cell>
          <cell r="B6904" t="str">
            <v>ESCAVADEIRA SOBRE ESTEIRAS, DRAGLINE OU CLAM-SHELL, C/CACAMBA 0,76M3, MOTOR DIESEL 84CV, INCL. OPERADOR E AUXILIAR (CI)</v>
          </cell>
          <cell r="C6904" t="str">
            <v>H</v>
          </cell>
          <cell r="D6904">
            <v>54.19</v>
          </cell>
        </row>
        <row r="6905">
          <cell r="A6905" t="str">
            <v>19.010.018-2</v>
          </cell>
          <cell r="B6905" t="str">
            <v>ESCAVADEIRA SOBRE ESTEIRAS, CLAM-SHELL, C/CACAMBA 0,96M3, MOTOR DIESEL 84CV, INCL. OPERADOR E AUXILIAR (CP)</v>
          </cell>
          <cell r="C6905" t="str">
            <v>H</v>
          </cell>
          <cell r="D6905">
            <v>112.5</v>
          </cell>
        </row>
        <row r="6906">
          <cell r="A6906" t="str">
            <v>19.010.018-3</v>
          </cell>
          <cell r="B6906" t="str">
            <v>ESCAVADEIRA SOBRE ESTEIRAS, CLAM-SHELL, C/CACAMBA 0,96M3, MOTOR DIESEL 84CV, INCL. OPERADOR E AUXILIAR (CF)</v>
          </cell>
          <cell r="C6906" t="str">
            <v>H</v>
          </cell>
          <cell r="D6906">
            <v>62.69</v>
          </cell>
        </row>
        <row r="6907">
          <cell r="A6907" t="str">
            <v>19.010.018-4</v>
          </cell>
          <cell r="B6907" t="str">
            <v>ESCAVADEIRA SOBRE ESTEIRAS, CLAM-SHELL, C/CACAMBA 0,96M3, MOTOR DIESEL 84CV, INCL. OPERADOR E AUXILIAR (CI)</v>
          </cell>
          <cell r="C6907" t="str">
            <v>H</v>
          </cell>
          <cell r="D6907">
            <v>54.19</v>
          </cell>
        </row>
        <row r="6908">
          <cell r="A6908" t="str">
            <v>19.010.020-2</v>
          </cell>
          <cell r="B6908" t="str">
            <v>CUSTO HORARIO DE EQUIP. DE JATO D'AGUA DE ALTA PRESSAO, INCL. EQUIPE DE OPER.</v>
          </cell>
          <cell r="C6908" t="str">
            <v>H</v>
          </cell>
          <cell r="D6908">
            <v>91.19</v>
          </cell>
        </row>
        <row r="6909">
          <cell r="A6909" t="str">
            <v>19.010.025-2</v>
          </cell>
          <cell r="B6909" t="str">
            <v>CUSTO HORARIO DE EQUIP. COMBINADO DE JATO D'AGUA DE ALTA PRESSAO C/SUCCAO P/ACAO DE VACUO, INCL. EQUIPE DE OPER.</v>
          </cell>
          <cell r="C6909" t="str">
            <v>H</v>
          </cell>
          <cell r="D6909">
            <v>76.38</v>
          </cell>
        </row>
        <row r="6910">
          <cell r="A6910" t="str">
            <v>19.010.030-2</v>
          </cell>
          <cell r="B6910" t="str">
            <v>CUSTO HORARIO DE EQUIP. DE SUCCAO P/EXAUSTOR DE ALTA POTENCIA, C/CAPAC. DE ARMAZENAR 12,00M3, INCL. EQUIPE DE OPER.</v>
          </cell>
          <cell r="C6910" t="str">
            <v>H</v>
          </cell>
          <cell r="D6910">
            <v>166.31</v>
          </cell>
        </row>
        <row r="6911">
          <cell r="A6911" t="str">
            <v>19.010.031-2</v>
          </cell>
          <cell r="B6911" t="str">
            <v>CUSTO HORARIO DE EQUIP. DE SUCCAO P/EXAUSTOR DE ALTA POTENCIA, C/CAPAC. DE ARMAZENAR 8,60M3, INCL. EQUIPE DE OPER.</v>
          </cell>
          <cell r="C6911" t="str">
            <v>H</v>
          </cell>
          <cell r="D6911">
            <v>119.71</v>
          </cell>
        </row>
        <row r="6912">
          <cell r="A6912" t="str">
            <v>19.010.040-2</v>
          </cell>
          <cell r="B6912" t="str">
            <v>CUSTO HORARIO DE EQUIP. HIDROJATO CONJUG. C/SUCCAO ATRAVES DE VACUO, INCL. EQUIPE DE OPER.</v>
          </cell>
          <cell r="C6912" t="str">
            <v>H</v>
          </cell>
          <cell r="D6912">
            <v>109.63</v>
          </cell>
        </row>
        <row r="6913">
          <cell r="A6913" t="str">
            <v>19.010.999-0</v>
          </cell>
          <cell r="B6913" t="str">
            <v>INDICE 19.010.EQUIPAMENTOS P/DESOBSTRUCAO</v>
          </cell>
          <cell r="C6913">
            <v>0</v>
          </cell>
          <cell r="D6913">
            <v>1661</v>
          </cell>
        </row>
        <row r="6914">
          <cell r="A6914" t="str">
            <v>19.011.002-2</v>
          </cell>
          <cell r="B6914" t="str">
            <v>COMPRESSOR DE AR, PORTATIL E REBOCAVEL, PRESSAO DE TRAB. 102PSI, DESC. 170PCM, MOTOR DIESEL 40CV, EXCL. OPERADOR (CP)</v>
          </cell>
          <cell r="C6914" t="str">
            <v>H</v>
          </cell>
          <cell r="D6914">
            <v>25.8</v>
          </cell>
        </row>
        <row r="6915">
          <cell r="A6915" t="str">
            <v>19.011.002-3</v>
          </cell>
          <cell r="B6915" t="str">
            <v>COMPRESSOR DE AR, PORTATIL E REBOCAVEL, PRESSAO DE TRAB. 102PSI, DESC. 170PCM, MOTOR DIESEL 40CV, EXCL. OPERADOR (CF)</v>
          </cell>
          <cell r="C6915" t="str">
            <v>H</v>
          </cell>
          <cell r="D6915">
            <v>7.68</v>
          </cell>
        </row>
        <row r="6916">
          <cell r="A6916" t="str">
            <v>19.011.002-4</v>
          </cell>
          <cell r="B6916" t="str">
            <v>COMPRESSOR DE AR, PORTATIL E REBOCAVEL, PRESSAO DE TRAB. 102PSI, DESC. 170PCM, MOTOR DIESEL 40CV, EXCL. OPERADOR (CI)</v>
          </cell>
          <cell r="C6916" t="str">
            <v>H</v>
          </cell>
          <cell r="D6916">
            <v>5.35</v>
          </cell>
        </row>
        <row r="6917">
          <cell r="A6917" t="str">
            <v>19.011.003-2</v>
          </cell>
          <cell r="B6917" t="str">
            <v>COMPRESSOR DE AR, PORTATIL E REBOCAVEL, PRESSAO DE TRAB. 102PSI, DESC. 250PCM, MOTOR DIESEL 77CV, EXCL. OPERADOR (CP)</v>
          </cell>
          <cell r="C6917" t="str">
            <v>H</v>
          </cell>
          <cell r="D6917">
            <v>35.270000000000003</v>
          </cell>
        </row>
        <row r="6918">
          <cell r="A6918" t="str">
            <v>19.011.003-3</v>
          </cell>
          <cell r="B6918" t="str">
            <v>COMPRESSOR DE AR, PORTATIL E REBOCAVEL, PRESSAO DE TRAB. 102PSI, DESC. 250PCM, MOTOR DIESEL 77CV, EXCL. OPERADOR (CF)</v>
          </cell>
          <cell r="C6918" t="str">
            <v>H</v>
          </cell>
          <cell r="D6918">
            <v>9.3800000000000008</v>
          </cell>
        </row>
        <row r="6919">
          <cell r="A6919" t="str">
            <v>19.011.003-4</v>
          </cell>
          <cell r="B6919" t="str">
            <v>COMPRESSOR DE AR, PORTATIL E REBOCAVEL, PRESSAO DE TRAB. 102PSI, DESC. 250PCM, MOTOR DIESEL 77CV, EXCL. OPERADOR (CI)</v>
          </cell>
          <cell r="C6919" t="str">
            <v>H</v>
          </cell>
          <cell r="D6919">
            <v>6.15</v>
          </cell>
        </row>
        <row r="6920">
          <cell r="A6920" t="str">
            <v>19.011.004-2</v>
          </cell>
          <cell r="B6920" t="str">
            <v>COMPRESSOR DE AR, PORTATIL E REBOCAVEL, PRESSAO DE TRAB. 102PSI, DESC. 335PCM, MOTOR DIESEL 108CV, EXCL. OPERADOR (CP)</v>
          </cell>
          <cell r="C6920" t="str">
            <v>H</v>
          </cell>
          <cell r="D6920">
            <v>39.56</v>
          </cell>
        </row>
        <row r="6921">
          <cell r="A6921" t="str">
            <v>19.011.004-3</v>
          </cell>
          <cell r="B6921" t="str">
            <v>COMPRESSOR DE AR, PORTATIL E REBOCAVEL, PRESSAO DE TRAB. 102PSI, DESC. 335PCM, MOTOR DIESEL 108CV, EXCL. OPERADOR (CF)</v>
          </cell>
          <cell r="C6921" t="str">
            <v>H</v>
          </cell>
          <cell r="D6921">
            <v>11.25</v>
          </cell>
        </row>
        <row r="6922">
          <cell r="A6922" t="str">
            <v>19.011.004-4</v>
          </cell>
          <cell r="B6922" t="str">
            <v>COMPRESSOR DE AR, PORTATIL E REBOCAVEL, PRESSAO DE TRAB. 102PSI, DESC. 335PCM, MOTOR DIESEL 108CV, EXCL. OPERADOR (CI)</v>
          </cell>
          <cell r="C6922" t="str">
            <v>H</v>
          </cell>
          <cell r="D6922">
            <v>7.67</v>
          </cell>
        </row>
        <row r="6923">
          <cell r="A6923" t="str">
            <v>19.011.005-2</v>
          </cell>
          <cell r="B6923" t="str">
            <v>COMPRESSOR DE AR, ESTACIONARIO, DESC. 18,40M3/MIN E 668PCM,MOTOR ELETR. 175CV (129KW), EXCL. OPERADOR (CP)</v>
          </cell>
          <cell r="C6923" t="str">
            <v>H</v>
          </cell>
          <cell r="D6923">
            <v>59.6</v>
          </cell>
        </row>
        <row r="6924">
          <cell r="A6924" t="str">
            <v>19.011.005-3</v>
          </cell>
          <cell r="B6924" t="str">
            <v>COMPRESSOR DE AR, ESTACIONARIO, DESC. 18,40M3/MIN E 668PCM,MOTOR ELETR. 175CV (129KW), EXCL. OPERADOR (CF)</v>
          </cell>
          <cell r="C6924" t="str">
            <v>H</v>
          </cell>
          <cell r="D6924">
            <v>17.23</v>
          </cell>
        </row>
        <row r="6925">
          <cell r="A6925" t="str">
            <v>19.011.005-4</v>
          </cell>
          <cell r="B6925" t="str">
            <v>COMPRESSOR DE AR, ESTACIONARIO, DESC. 18,40M3/MIN E 668PCM,MOTOR ELETR. 175CV (129KW), EXCL. OPERADOR (CI)</v>
          </cell>
          <cell r="C6925" t="str">
            <v>H</v>
          </cell>
          <cell r="D6925">
            <v>11.84</v>
          </cell>
        </row>
        <row r="6926">
          <cell r="A6926" t="str">
            <v>19.011.006-2</v>
          </cell>
          <cell r="B6926" t="str">
            <v>GRUPO GERADOR C/POTENCIA 1450W/110V C.A OU 12V C.C., MOTOR AGASOLINA 3,4HP, REFRIGERADO A AR, EXCL. OPERADOR (CP)</v>
          </cell>
          <cell r="C6926" t="str">
            <v>H</v>
          </cell>
          <cell r="D6926">
            <v>3.1</v>
          </cell>
        </row>
        <row r="6927">
          <cell r="A6927" t="str">
            <v>19.011.006-3</v>
          </cell>
          <cell r="B6927" t="str">
            <v>GRUPO GERADOR C/POTENCIA 1450W/110V C.A OU 12V C.C., MOTOR AGASOLINA 3,4HP, REFRIGERADO A AR, EXCL. OPERADOR (CF)</v>
          </cell>
          <cell r="C6927" t="str">
            <v>H</v>
          </cell>
          <cell r="D6927">
            <v>0.57999999999999996</v>
          </cell>
        </row>
        <row r="6928">
          <cell r="A6928" t="str">
            <v>19.011.006-4</v>
          </cell>
          <cell r="B6928" t="str">
            <v>GRUPO GERADOR C/POTENCIA 1450W/110V C.A OU 12V C.C., MOTOR AGASOLINA 3,4HP, REFRIGERADO A AR, EXCL. OPERADOR (CI)</v>
          </cell>
          <cell r="C6928" t="str">
            <v>H</v>
          </cell>
          <cell r="D6928">
            <v>0.28999999999999998</v>
          </cell>
        </row>
        <row r="6929">
          <cell r="A6929" t="str">
            <v>19.011.007-2</v>
          </cell>
          <cell r="B6929" t="str">
            <v>GRUPO GERADOR, TRANSPORTAVEL SOBRE RODAS, DE 60/66KVA, MOTORDIESEL 85CV, EXCL. OPERADOR (CP)</v>
          </cell>
          <cell r="C6929" t="str">
            <v>H</v>
          </cell>
          <cell r="D6929">
            <v>23.72</v>
          </cell>
        </row>
        <row r="6930">
          <cell r="A6930" t="str">
            <v>19.011.007-3</v>
          </cell>
          <cell r="B6930" t="str">
            <v>GRUPO GERADOR, TRANSPORTAVEL SOBRE RODAS, DE 60/66KVA, MOTORDIESEL 85CV, EXCL. OPERADOR (CF)</v>
          </cell>
          <cell r="C6930" t="str">
            <v>H</v>
          </cell>
          <cell r="D6930">
            <v>4.97</v>
          </cell>
        </row>
        <row r="6931">
          <cell r="A6931" t="str">
            <v>19.011.007-4</v>
          </cell>
          <cell r="B6931" t="str">
            <v>GRUPO GERADOR, TRANSPORTAVEL SOBRE RODAS, DE 60/66KVA, MOTORDIESEL 85CV, EXCL. OPERADOR (CI)</v>
          </cell>
          <cell r="C6931" t="str">
            <v>H</v>
          </cell>
          <cell r="D6931">
            <v>2.78</v>
          </cell>
        </row>
        <row r="6932">
          <cell r="A6932" t="str">
            <v>19.011.009-2</v>
          </cell>
          <cell r="B6932" t="str">
            <v>GRUPO GERADOR, ESTACIONARIO, C/ALTERNADOR, DE 125/145KVA, MOTOR DIESEL 165CV, EXCL. OPERADOR (CP)</v>
          </cell>
          <cell r="C6932" t="str">
            <v>H</v>
          </cell>
          <cell r="D6932">
            <v>47.86</v>
          </cell>
        </row>
        <row r="6933">
          <cell r="A6933" t="str">
            <v>19.011.009-3</v>
          </cell>
          <cell r="B6933" t="str">
            <v>GRUPO GERADOR, ESTACIONARIO, C/ALTERNADOR, DE 125/145KVA, MOTOR DIESEL 165CV, EXCL. OPERADOR (CF)</v>
          </cell>
          <cell r="C6933" t="str">
            <v>H</v>
          </cell>
          <cell r="D6933">
            <v>8.1199999999999992</v>
          </cell>
        </row>
        <row r="6934">
          <cell r="A6934" t="str">
            <v>19.011.009-4</v>
          </cell>
          <cell r="B6934" t="str">
            <v>GRUPO GERADOR, ESTACIONARIO, C/ALTERNADOR, DE 125/145KVA, MOTOR DIESEL 165CV, EXCL. OPERADOR (CI)</v>
          </cell>
          <cell r="C6934" t="str">
            <v>H</v>
          </cell>
          <cell r="D6934">
            <v>3.58</v>
          </cell>
        </row>
        <row r="6935">
          <cell r="A6935" t="str">
            <v>19.011.010-2</v>
          </cell>
          <cell r="B6935" t="str">
            <v>MAQUINA DE SOLDA A ARCO, 375A, MOTOR ELETR., EXCL. OPERADOR(CP)</v>
          </cell>
          <cell r="C6935" t="str">
            <v>H</v>
          </cell>
          <cell r="D6935">
            <v>5.55</v>
          </cell>
        </row>
        <row r="6936">
          <cell r="A6936" t="str">
            <v>19.011.010-3</v>
          </cell>
          <cell r="B6936" t="str">
            <v>MAQUINA DE SOLDA A ARCO, 375A, MOTOR ELETR., EXCL. OPERADOR(CF)</v>
          </cell>
          <cell r="C6936" t="str">
            <v>H</v>
          </cell>
          <cell r="D6936">
            <v>1.2</v>
          </cell>
        </row>
        <row r="6937">
          <cell r="A6937" t="str">
            <v>19.011.010-4</v>
          </cell>
          <cell r="B6937" t="str">
            <v>MAQUINA DE SOLDA A ARCO, 375A, MOTOR ELETR., EXCL. OPERADOR(CI)</v>
          </cell>
          <cell r="C6937" t="str">
            <v>H</v>
          </cell>
          <cell r="D6937">
            <v>0.7</v>
          </cell>
        </row>
        <row r="6938">
          <cell r="A6938" t="str">
            <v>19.011.011-2</v>
          </cell>
          <cell r="B6938" t="str">
            <v>MAQUINA DE SOLDA A ARCO, 375A, MOTOR DIESEL 33CV, EXCL. OPERADOR (CP)</v>
          </cell>
          <cell r="C6938" t="str">
            <v>H</v>
          </cell>
          <cell r="D6938">
            <v>23.09</v>
          </cell>
        </row>
        <row r="6939">
          <cell r="A6939" t="str">
            <v>19.011.011-3</v>
          </cell>
          <cell r="B6939" t="str">
            <v>MAQUINA DE SOLDA A ARCO, 375A, MOTOR DIESEL 33CV, EXCL. OPERADOR (CF)</v>
          </cell>
          <cell r="C6939" t="str">
            <v>H</v>
          </cell>
          <cell r="D6939">
            <v>9.77</v>
          </cell>
        </row>
        <row r="6940">
          <cell r="A6940" t="str">
            <v>19.011.011-4</v>
          </cell>
          <cell r="B6940" t="str">
            <v>MAQUINA DE SOLDA A ARCO, 375A, MOTOR DIESEL 33CV, EXCL. OPERADOR (CI)</v>
          </cell>
          <cell r="C6940" t="str">
            <v>H</v>
          </cell>
          <cell r="D6940">
            <v>8.0500000000000007</v>
          </cell>
        </row>
        <row r="6941">
          <cell r="A6941" t="str">
            <v>19.011.013-2</v>
          </cell>
          <cell r="B6941" t="str">
            <v>CONJUNTO DE BRITAGEM, TRANSPORTAVEL E DESMONTAVEL, CAPAC. 30M3/H DE BRITA, INCL. OPERADOR (CP)</v>
          </cell>
          <cell r="C6941" t="str">
            <v>H</v>
          </cell>
          <cell r="D6941">
            <v>123.42</v>
          </cell>
        </row>
        <row r="6942">
          <cell r="A6942" t="str">
            <v>19.011.013-3</v>
          </cell>
          <cell r="B6942" t="str">
            <v>CONJUNTO DE BRITAGEM, TRANSPORTAVEL E DESMONTAVEL, CAPAC. 30M3/H DE BRITA, INCL. OPERADOR (CF)</v>
          </cell>
          <cell r="C6942" t="str">
            <v>H</v>
          </cell>
          <cell r="D6942">
            <v>62.52</v>
          </cell>
        </row>
        <row r="6943">
          <cell r="A6943" t="str">
            <v>19.011.013-4</v>
          </cell>
          <cell r="B6943" t="str">
            <v>CONJUNTO DE BRITAGEM, TRANSPORTAVEL E DESMONTAVEL, CAPAC. 30M3/H DE BRITA, INCL. OPERADOR (CI)</v>
          </cell>
          <cell r="C6943" t="str">
            <v>H</v>
          </cell>
          <cell r="D6943">
            <v>52.68</v>
          </cell>
        </row>
        <row r="6944">
          <cell r="A6944" t="str">
            <v>19.011.014-2</v>
          </cell>
          <cell r="B6944" t="str">
            <v>CILINDRO HIDR. 100T, COMANDO A DIST., EXCL. OPERADOR (CP)</v>
          </cell>
          <cell r="C6944" t="str">
            <v>UN</v>
          </cell>
          <cell r="D6944">
            <v>3.92</v>
          </cell>
        </row>
        <row r="6945">
          <cell r="A6945" t="str">
            <v>19.011.014-4</v>
          </cell>
          <cell r="B6945" t="str">
            <v>CILINDRO HIDR. 100T, COMANDO A DIST., EXCL. OPERADOR (CI)</v>
          </cell>
          <cell r="C6945" t="str">
            <v>UN</v>
          </cell>
          <cell r="D6945">
            <v>3.45</v>
          </cell>
        </row>
        <row r="6946">
          <cell r="A6946" t="str">
            <v>19.011.015-2</v>
          </cell>
          <cell r="B6946" t="str">
            <v>CILINDRO HIDR. 300T, COMANDO A DIST., EXCL. OPERADOR (CP)</v>
          </cell>
          <cell r="C6946" t="str">
            <v>H</v>
          </cell>
          <cell r="D6946">
            <v>10.44</v>
          </cell>
        </row>
        <row r="6947">
          <cell r="A6947" t="str">
            <v>19.011.015-4</v>
          </cell>
          <cell r="B6947" t="str">
            <v>CILINDRO HIDR. 300T, COMANDO A DIST., EXCL. OPERADOR (CI)</v>
          </cell>
          <cell r="C6947" t="str">
            <v>H</v>
          </cell>
          <cell r="D6947">
            <v>9.1999999999999993</v>
          </cell>
        </row>
        <row r="6948">
          <cell r="A6948" t="str">
            <v>19.011.016-2</v>
          </cell>
          <cell r="B6948" t="str">
            <v>TALHA-GUINCHO-MANUAL, C/CAPAC. DE ICAMENTO 1600KG E DE TRACAO 1800KG, EXCL. OPERADOR (CP)</v>
          </cell>
          <cell r="C6948" t="str">
            <v>H</v>
          </cell>
          <cell r="D6948">
            <v>0.49</v>
          </cell>
        </row>
        <row r="6949">
          <cell r="A6949" t="str">
            <v>19.011.016-4</v>
          </cell>
          <cell r="B6949" t="str">
            <v>TALHA-GUINCHO-MANUAL, C/CAPAC. DE ICAMENTO 1600KG E DE TRACAO 1800KG, EXCL. OPERADOR (CI)</v>
          </cell>
          <cell r="C6949" t="str">
            <v>H</v>
          </cell>
          <cell r="D6949">
            <v>0.49</v>
          </cell>
        </row>
        <row r="6950">
          <cell r="A6950" t="str">
            <v>19.011.017-2</v>
          </cell>
          <cell r="B6950" t="str">
            <v>TALHA-GUINCHO-MANUAL, C/CAPAC. DE ICAMENTO 3200KG E DE TRACAO 5000KG, EXCL. OPERADOR (CP)</v>
          </cell>
          <cell r="C6950" t="str">
            <v>H</v>
          </cell>
          <cell r="D6950">
            <v>1.06</v>
          </cell>
        </row>
        <row r="6951">
          <cell r="A6951" t="str">
            <v>19.011.017-4</v>
          </cell>
          <cell r="B6951" t="str">
            <v>TALHA-GUINCHO-MANUAL, C/CAPAC. DE ICAMENTO 3200KG E DE TRACAO 5000KG, EXCL. OPERADOR (CI)</v>
          </cell>
          <cell r="C6951" t="str">
            <v>H</v>
          </cell>
          <cell r="D6951">
            <v>1.06</v>
          </cell>
        </row>
        <row r="6952">
          <cell r="A6952" t="str">
            <v>19.011.018-2</v>
          </cell>
          <cell r="B6952" t="str">
            <v>SERRA CIRCULAR, MOTOR 5CV, EXCL. OPERADOR (CP)</v>
          </cell>
          <cell r="C6952" t="str">
            <v>H</v>
          </cell>
          <cell r="D6952">
            <v>1.49</v>
          </cell>
        </row>
        <row r="6953">
          <cell r="A6953" t="str">
            <v>19.011.018-3</v>
          </cell>
          <cell r="B6953" t="str">
            <v>SERRA CIRCULAR, MOTOR 5CV, EXCL. OPERADOR (CF)</v>
          </cell>
          <cell r="C6953" t="str">
            <v>H</v>
          </cell>
          <cell r="D6953">
            <v>0.27</v>
          </cell>
        </row>
        <row r="6954">
          <cell r="A6954" t="str">
            <v>19.011.018-4</v>
          </cell>
          <cell r="B6954" t="str">
            <v>SERRA CIRCULAR, MOTOR 5CV, EXCL. OPERADOR (CI)</v>
          </cell>
          <cell r="C6954" t="str">
            <v>H</v>
          </cell>
          <cell r="D6954">
            <v>0.12</v>
          </cell>
        </row>
        <row r="6955">
          <cell r="A6955" t="str">
            <v>19.011.019-2</v>
          </cell>
          <cell r="B6955" t="str">
            <v>TEODOLITO CONVENCIONAL DE MICROMETRO C/LEITURA NUMERICA, PRECISAO 6S P/LEVANT. DE TER. DIVERSOS (CP)</v>
          </cell>
          <cell r="C6955" t="str">
            <v>H</v>
          </cell>
          <cell r="D6955">
            <v>2.36</v>
          </cell>
        </row>
        <row r="6956">
          <cell r="A6956" t="str">
            <v>19.011.019-4</v>
          </cell>
          <cell r="B6956" t="str">
            <v>TEODOLITO CONVENCIONAL DE MICROMETRO C/LEITURA NUMERICA, PRECISAO 6S P/LEVANT. DE TER. DIVERSOS (CI)</v>
          </cell>
          <cell r="C6956" t="str">
            <v>H</v>
          </cell>
          <cell r="D6956">
            <v>2</v>
          </cell>
        </row>
        <row r="6957">
          <cell r="A6957" t="str">
            <v>19.011.025-2</v>
          </cell>
          <cell r="B6957" t="str">
            <v>MOTO-SERRA P/ABATE, DESGALHAMENTO E TORAGEM DE ARVORES, EXCL. OPERADOR (CP)</v>
          </cell>
          <cell r="C6957" t="str">
            <v>H</v>
          </cell>
          <cell r="D6957">
            <v>1.99</v>
          </cell>
        </row>
        <row r="6958">
          <cell r="A6958" t="str">
            <v>19.011.025-4</v>
          </cell>
          <cell r="B6958" t="str">
            <v>MOTO-SERRA P/ABATE, DESGALHAMENTO E TORAGEM DE ARVORES, EXCL. OPERADOR (CI)</v>
          </cell>
          <cell r="C6958" t="str">
            <v>H</v>
          </cell>
          <cell r="D6958">
            <v>0.34</v>
          </cell>
        </row>
        <row r="6959">
          <cell r="A6959" t="str">
            <v>19.011.030-2</v>
          </cell>
          <cell r="B6959" t="str">
            <v>ROCADEIRA COSTAL MOTORIZADA P/PREPARO DE TER., EXCL. OPERADOR (CP)</v>
          </cell>
          <cell r="C6959" t="str">
            <v>H</v>
          </cell>
          <cell r="D6959">
            <v>2.0699999999999998</v>
          </cell>
        </row>
        <row r="6960">
          <cell r="A6960" t="str">
            <v>19.011.030-4</v>
          </cell>
          <cell r="B6960" t="str">
            <v>ROCADEIRA COSTAL MOTORIZADA P/PREPARO DE TER., EXCL. OPERADOR (CI)</v>
          </cell>
          <cell r="C6960" t="str">
            <v>H</v>
          </cell>
          <cell r="D6960">
            <v>0.41</v>
          </cell>
        </row>
        <row r="6961">
          <cell r="A6961" t="str">
            <v>19.011.999-0</v>
          </cell>
          <cell r="B6961" t="str">
            <v>INDICE 19.011.EQUIPAMENTOS :AR COMPRIM.GERAD.E MAQUINAS</v>
          </cell>
          <cell r="C6961">
            <v>0</v>
          </cell>
          <cell r="D6961">
            <v>1690</v>
          </cell>
        </row>
        <row r="6962">
          <cell r="A6962" t="str">
            <v>20.002.999-0</v>
          </cell>
          <cell r="B6962" t="str">
            <v>INDICE DA FAMILIA</v>
          </cell>
          <cell r="C6962">
            <v>0</v>
          </cell>
          <cell r="D6962">
            <v>2644</v>
          </cell>
        </row>
        <row r="6963">
          <cell r="A6963" t="str">
            <v>20.003.999-0</v>
          </cell>
          <cell r="B6963" t="str">
            <v>INDICE DA FAMILIA</v>
          </cell>
          <cell r="C6963">
            <v>0</v>
          </cell>
          <cell r="D6963">
            <v>2046</v>
          </cell>
        </row>
        <row r="6964">
          <cell r="A6964" t="str">
            <v>20.004.001-0</v>
          </cell>
          <cell r="B6964" t="str">
            <v>ESPALHAMENTO DE SOLO P/EXEC. DE ATERRO</v>
          </cell>
          <cell r="C6964" t="str">
            <v>M3</v>
          </cell>
          <cell r="D6964">
            <v>0.3</v>
          </cell>
        </row>
        <row r="6965">
          <cell r="A6965" t="str">
            <v>20.004.002-0</v>
          </cell>
          <cell r="B6965" t="str">
            <v>ESPALHAMENTO DE SOLO, C/MOTONIVELADORA S/FINALIDADE DE EXEC.DE ATERRO, DE ROD., MED. APOS O ESPALHAMENTO</v>
          </cell>
          <cell r="C6965" t="str">
            <v>M3</v>
          </cell>
          <cell r="D6965">
            <v>0.25</v>
          </cell>
        </row>
        <row r="6966">
          <cell r="A6966" t="str">
            <v>20.004.003-1</v>
          </cell>
          <cell r="B6966" t="str">
            <v>ATERRO COMPACTADO MECANICAMENTE, EM CAMADAS DE 20CM, INCL. ESPALHAMENTO</v>
          </cell>
          <cell r="C6966" t="str">
            <v>M3</v>
          </cell>
          <cell r="D6966">
            <v>0.7</v>
          </cell>
        </row>
        <row r="6967">
          <cell r="A6967" t="str">
            <v>20.004.004-0</v>
          </cell>
          <cell r="B6967" t="str">
            <v>ATERRO COMPACT. MECANICAMENTE, EM CAMADAS DE 20CM, EXCL. ESPALHAMENTO</v>
          </cell>
          <cell r="C6967" t="str">
            <v>M3</v>
          </cell>
          <cell r="D6967">
            <v>0.39</v>
          </cell>
        </row>
        <row r="6968">
          <cell r="A6968" t="str">
            <v>20.004.005-0</v>
          </cell>
          <cell r="B6968" t="str">
            <v>REGULARIZACAO E COMPACT. DE SUB-LEITO</v>
          </cell>
          <cell r="C6968" t="str">
            <v>M2</v>
          </cell>
          <cell r="D6968">
            <v>0.35</v>
          </cell>
        </row>
        <row r="6969">
          <cell r="A6969" t="str">
            <v>20.004.006-0</v>
          </cell>
          <cell r="B6969" t="str">
            <v>CONSTRUCAO DE REFORCO DE SUB-LEITO</v>
          </cell>
          <cell r="C6969" t="str">
            <v>M3</v>
          </cell>
          <cell r="D6969">
            <v>1.76</v>
          </cell>
        </row>
        <row r="6970">
          <cell r="A6970" t="str">
            <v>20.004.007-0</v>
          </cell>
          <cell r="B6970" t="str">
            <v>CAMINHO DE SERV., REALIZADO MECANICAMENTE</v>
          </cell>
          <cell r="C6970" t="str">
            <v>M</v>
          </cell>
          <cell r="D6970">
            <v>3.89</v>
          </cell>
        </row>
        <row r="6971">
          <cell r="A6971" t="str">
            <v>20.004.008-0</v>
          </cell>
          <cell r="B6971" t="str">
            <v>LIMPEZA MECANIZADA DE SARJETA E MEIO-FIO</v>
          </cell>
          <cell r="C6971" t="str">
            <v>KM</v>
          </cell>
          <cell r="D6971">
            <v>8.11</v>
          </cell>
        </row>
        <row r="6972">
          <cell r="A6972" t="str">
            <v>20.004.009-0</v>
          </cell>
          <cell r="B6972" t="str">
            <v>ROCADA MEC.</v>
          </cell>
          <cell r="C6972" t="str">
            <v>M2</v>
          </cell>
          <cell r="D6972">
            <v>0.06</v>
          </cell>
        </row>
        <row r="6973">
          <cell r="A6973" t="str">
            <v>20.004.010-0</v>
          </cell>
          <cell r="B6973" t="str">
            <v>ESPALHAMENTO E COMPACT. DE SOLO, EM CAMADAS, P/COMPLEMENTACAO LATERAL EM ATERRO</v>
          </cell>
          <cell r="C6973" t="str">
            <v>M3</v>
          </cell>
          <cell r="D6973">
            <v>2.14</v>
          </cell>
        </row>
        <row r="6974">
          <cell r="A6974" t="str">
            <v>20.004.011-0</v>
          </cell>
          <cell r="B6974" t="str">
            <v>ATERRO COMPACT. EM CAMADAS DE NO MAXIMO 20CM, P/EXEC. DE TERRA ARMADA</v>
          </cell>
          <cell r="C6974" t="str">
            <v>M3</v>
          </cell>
          <cell r="D6974">
            <v>7.62</v>
          </cell>
        </row>
        <row r="6975">
          <cell r="A6975" t="str">
            <v>20.004.012-0</v>
          </cell>
          <cell r="B6975" t="str">
            <v>RECOMPOSICAO MECANIZADA DE ATERRO</v>
          </cell>
          <cell r="C6975" t="str">
            <v>M3</v>
          </cell>
          <cell r="D6975">
            <v>4.0999999999999996</v>
          </cell>
        </row>
        <row r="6976">
          <cell r="A6976" t="str">
            <v>20.004.013-0</v>
          </cell>
          <cell r="B6976" t="str">
            <v>REMOCAO DE MAT. SOLTO (1ªCAT.), PROVENIENTE DE DESLIZAMENTODE BARREIRAS, UTILIZ. CARREGADOR FRONTAL DE 3,10M3</v>
          </cell>
          <cell r="C6976" t="str">
            <v>M3</v>
          </cell>
          <cell r="D6976">
            <v>0.97</v>
          </cell>
        </row>
        <row r="6977">
          <cell r="A6977" t="str">
            <v>20.004.015-0</v>
          </cell>
          <cell r="B6977" t="str">
            <v>EXECUCAO DE "TAPA-PANELA", C/MAT. DE 1ªCAT., COMPACT. MANUALMENTE</v>
          </cell>
          <cell r="C6977" t="str">
            <v>M3</v>
          </cell>
          <cell r="D6977">
            <v>13.82</v>
          </cell>
        </row>
        <row r="6978">
          <cell r="A6978" t="str">
            <v>20.004.016-0</v>
          </cell>
          <cell r="B6978" t="str">
            <v>COMBATE A EXSUDACAO, COMPREEND. ESPALHAMENTO MANUAL E COMPACT. DE AGREG. SOBRE A SUPERF. EXSUDADA</v>
          </cell>
          <cell r="C6978" t="str">
            <v>M2</v>
          </cell>
          <cell r="D6978">
            <v>1.5</v>
          </cell>
        </row>
        <row r="6979">
          <cell r="A6979" t="str">
            <v>20.004.017-0</v>
          </cell>
          <cell r="B6979" t="str">
            <v>BASE P/REMENDO PROFUNDO, EXECUTADO MANUALMENTE</v>
          </cell>
          <cell r="C6979" t="str">
            <v>M3</v>
          </cell>
          <cell r="D6979">
            <v>85.54</v>
          </cell>
        </row>
        <row r="6980">
          <cell r="A6980" t="str">
            <v>20.004.018-0</v>
          </cell>
          <cell r="B6980" t="str">
            <v>EXECUCAO DE "TAPA-BURACO", UTILIZ. MISTURA BETUMINOSA, MED.NA CACAMBA DO CAMINHAO</v>
          </cell>
          <cell r="C6980" t="str">
            <v>M3</v>
          </cell>
          <cell r="D6980">
            <v>96.86</v>
          </cell>
        </row>
        <row r="6981">
          <cell r="A6981" t="str">
            <v>20.004.019-0</v>
          </cell>
          <cell r="B6981" t="str">
            <v>RECOMPOSICAO DE REVESTIM. PRIMARIO, MED. PELO VOLUME COMPACT.</v>
          </cell>
          <cell r="C6981" t="str">
            <v>M3</v>
          </cell>
          <cell r="D6981">
            <v>3.58</v>
          </cell>
        </row>
        <row r="6982">
          <cell r="A6982" t="str">
            <v>20.004.999-0</v>
          </cell>
          <cell r="B6982" t="str">
            <v>FAMILIA 20,004ESPALHAMENTO E COMPACTACAO DE SOLOS</v>
          </cell>
          <cell r="C6982">
            <v>0</v>
          </cell>
          <cell r="D6982">
            <v>1882</v>
          </cell>
        </row>
        <row r="6983">
          <cell r="A6983" t="str">
            <v>20.005.001-0</v>
          </cell>
          <cell r="B6983" t="str">
            <v>SUB-BASE, ESTABILIZADA, S/MIST. DE MAT.</v>
          </cell>
          <cell r="C6983" t="str">
            <v>M3</v>
          </cell>
          <cell r="D6983">
            <v>3.91</v>
          </cell>
        </row>
        <row r="6984">
          <cell r="A6984" t="str">
            <v>20.005.002-1</v>
          </cell>
          <cell r="B6984" t="str">
            <v>BASE ESTABILIZADA, S/MIST. DE MAT., COMPACT. EM 2 CAMADAS, C/ENERGIA EQUIV. A AASHO INTERMED.</v>
          </cell>
          <cell r="C6984" t="str">
            <v>M3</v>
          </cell>
          <cell r="D6984">
            <v>4.34</v>
          </cell>
        </row>
        <row r="6985">
          <cell r="A6985" t="str">
            <v>20.005.003-1</v>
          </cell>
          <cell r="B6985" t="str">
            <v>BASE ESTABILIZADA, S/MIST. DE MAT., COMPACT. EM 2 CAMADAS, C/ENERGIA EQUIV. A AASHO MODIF.</v>
          </cell>
          <cell r="C6985" t="str">
            <v>M3</v>
          </cell>
          <cell r="D6985">
            <v>4.78</v>
          </cell>
        </row>
        <row r="6986">
          <cell r="A6986" t="str">
            <v>20.005.004-0</v>
          </cell>
          <cell r="B6986" t="str">
            <v>SUB-BASE ESTABILIZADA GRANULOM., C/MIST. DE 2 OU MAIS MAT.</v>
          </cell>
          <cell r="C6986" t="str">
            <v>M3</v>
          </cell>
          <cell r="D6986">
            <v>4.7300000000000004</v>
          </cell>
        </row>
        <row r="6987">
          <cell r="A6987" t="str">
            <v>20.005.005-0</v>
          </cell>
          <cell r="B6987" t="str">
            <v>BASE ESTABILIZADA GRANULOM., C/MIST. DE 2 OU MAIS MAT., COMPACT. EM 2 CAMADAS, C/ENERGIA EQUIV. A AASHO INTERMED.</v>
          </cell>
          <cell r="C6987" t="str">
            <v>M3</v>
          </cell>
          <cell r="D6987">
            <v>5.25</v>
          </cell>
        </row>
        <row r="6988">
          <cell r="A6988" t="str">
            <v>20.005.006-0</v>
          </cell>
          <cell r="B6988" t="str">
            <v>BASE ESTABILIZADA GRANULOM., C/MIST. DE 2 OU MAIS MAT., COMPACT. EM 2 CAMADAS, C/ENERGIA EQUIV. A AASHO MODIF.</v>
          </cell>
          <cell r="C6988" t="str">
            <v>M3</v>
          </cell>
          <cell r="D6988">
            <v>5.78</v>
          </cell>
        </row>
        <row r="6989">
          <cell r="A6989" t="str">
            <v>20.005.007-0</v>
          </cell>
          <cell r="B6989" t="str">
            <v>BASE ESTABILIZADA GRANULOM., C/MIST. DE 2 OU MAIS MAT., EM USINA, COMPACT.EM 2 CAMADAS,C/ENERGIA EQUIV.A AASHO INTERMED.</v>
          </cell>
          <cell r="C6989" t="str">
            <v>M3</v>
          </cell>
          <cell r="D6989">
            <v>3.7</v>
          </cell>
        </row>
        <row r="6990">
          <cell r="A6990" t="str">
            <v>20.005.008-0</v>
          </cell>
          <cell r="B6990" t="str">
            <v>BASE ESTABILIZADA GRANULOM., C/MIST. DE 2 OU MAIS MAT., EM USINA, COMPACT. EM 2 CAMADAS, C/ENERGIA EQUIV. A AASHO MODIF.</v>
          </cell>
          <cell r="C6990" t="str">
            <v>M3</v>
          </cell>
          <cell r="D6990">
            <v>4.49</v>
          </cell>
        </row>
        <row r="6991">
          <cell r="A6991" t="str">
            <v>20.005.009-0</v>
          </cell>
          <cell r="B6991" t="str">
            <v>BASE DE SOLO BETUME C/MIST. EM USINA, COMPREEND. AS OPERACOES DE EXEC. E TRANSP. D'AGUA</v>
          </cell>
          <cell r="C6991" t="str">
            <v>M3</v>
          </cell>
          <cell r="D6991">
            <v>9.73</v>
          </cell>
        </row>
        <row r="6992">
          <cell r="A6992" t="str">
            <v>20.005.010-0</v>
          </cell>
          <cell r="B6992" t="str">
            <v>BASE DE SOLO BETUME C/MIST. NA PISTA, COMPREEND. AS OPERACOES DE EXEC.</v>
          </cell>
          <cell r="C6992" t="str">
            <v>M3</v>
          </cell>
          <cell r="D6992">
            <v>6.92</v>
          </cell>
        </row>
        <row r="6993">
          <cell r="A6993" t="str">
            <v>20.005.999-0</v>
          </cell>
          <cell r="B6993" t="str">
            <v>FAMILIA 20,005BASE E SUB-BASE ESTABILIZADA</v>
          </cell>
          <cell r="C6993">
            <v>0</v>
          </cell>
          <cell r="D6993">
            <v>1863</v>
          </cell>
        </row>
        <row r="6994">
          <cell r="A6994" t="str">
            <v>20.006.001-0</v>
          </cell>
          <cell r="B6994" t="str">
            <v>BASE DE SOLO-CIM., EXECUTADO "IN SITU", COMPREEND. AS OPERACOES DE EXEC. NA PISTA</v>
          </cell>
          <cell r="C6994" t="str">
            <v>M3</v>
          </cell>
          <cell r="D6994">
            <v>2.99</v>
          </cell>
        </row>
        <row r="6995">
          <cell r="A6995" t="str">
            <v>20.006.002-0</v>
          </cell>
          <cell r="B6995" t="str">
            <v>BASE DE SOLO-CIM., MISTURADO NA USINA, COMPREEND. AS OPERACOES DE EXEC. NA USINA E NA PISTA</v>
          </cell>
          <cell r="C6995" t="str">
            <v>M3</v>
          </cell>
          <cell r="D6995">
            <v>4.49</v>
          </cell>
        </row>
        <row r="6996">
          <cell r="A6996" t="str">
            <v>20.006.003-0</v>
          </cell>
          <cell r="B6996" t="str">
            <v>SUB-BASE DE SOLO MELHORADO C/CIM.</v>
          </cell>
          <cell r="C6996" t="str">
            <v>M3</v>
          </cell>
          <cell r="D6996">
            <v>3.19</v>
          </cell>
        </row>
        <row r="6997">
          <cell r="A6997" t="str">
            <v>20.006.999-0</v>
          </cell>
          <cell r="B6997" t="str">
            <v>FAMILIA 20,006BASES DE SOLO</v>
          </cell>
          <cell r="C6997">
            <v>0</v>
          </cell>
          <cell r="D6997">
            <v>1898</v>
          </cell>
        </row>
        <row r="6998">
          <cell r="A6998" t="str">
            <v>20.007.001-0</v>
          </cell>
          <cell r="B6998" t="str">
            <v>BASE DE SOLO ESTABILIZADO C/MIST. NA USINA (SOLO + BRITA), COMPREEND. A EXEC. NA USINA E NA PISTA</v>
          </cell>
          <cell r="C6998" t="str">
            <v>M3</v>
          </cell>
          <cell r="D6998">
            <v>6.3</v>
          </cell>
        </row>
        <row r="6999">
          <cell r="A6999" t="str">
            <v>20.007.002-0</v>
          </cell>
          <cell r="B6999" t="str">
            <v>BASE DE SOLO ESTABILIZADO C/MIST. (SOLO + BRITA) E A EXEC.,EXCLUSIVAMENTE NA PISTA</v>
          </cell>
          <cell r="C6999" t="str">
            <v>M3</v>
          </cell>
          <cell r="D6999">
            <v>4.17</v>
          </cell>
        </row>
        <row r="7000">
          <cell r="A7000" t="str">
            <v>20.007.999-0</v>
          </cell>
          <cell r="B7000" t="str">
            <v>FAMILIA 20,007BASE DE SOLO ESTABILIZADO</v>
          </cell>
          <cell r="C7000">
            <v>0</v>
          </cell>
          <cell r="D7000">
            <v>1870</v>
          </cell>
        </row>
        <row r="7001">
          <cell r="A7001" t="str">
            <v>20.008.001-0</v>
          </cell>
          <cell r="B7001" t="str">
            <v>BASE DE BRITA GRADUADA, MED. APOS A COMPACT.</v>
          </cell>
          <cell r="C7001" t="str">
            <v>M3</v>
          </cell>
          <cell r="D7001">
            <v>4.46</v>
          </cell>
        </row>
        <row r="7002">
          <cell r="A7002" t="str">
            <v>20.008.002-0</v>
          </cell>
          <cell r="B7002" t="str">
            <v>BASE DE BRITA CORRIDA, MED. APOS A COMPACT.</v>
          </cell>
          <cell r="C7002" t="str">
            <v>M3</v>
          </cell>
          <cell r="D7002">
            <v>3.98</v>
          </cell>
        </row>
        <row r="7003">
          <cell r="A7003" t="str">
            <v>20.008.003-0</v>
          </cell>
          <cell r="B7003" t="str">
            <v>BASE "TELFORD", MED. APOS A COMPACT.</v>
          </cell>
          <cell r="C7003" t="str">
            <v>M3</v>
          </cell>
          <cell r="D7003">
            <v>2.31</v>
          </cell>
        </row>
        <row r="7004">
          <cell r="A7004" t="str">
            <v>20.008.004-0</v>
          </cell>
          <cell r="B7004" t="str">
            <v>BASE DE MACADAME HIDR.</v>
          </cell>
          <cell r="C7004" t="str">
            <v>M3</v>
          </cell>
          <cell r="D7004">
            <v>2.97</v>
          </cell>
        </row>
        <row r="7005">
          <cell r="A7005" t="str">
            <v>20.008.999-0</v>
          </cell>
          <cell r="B7005" t="str">
            <v>FAMILIA 20,008BASE DE BRITA</v>
          </cell>
          <cell r="C7005">
            <v>0</v>
          </cell>
          <cell r="D7005">
            <v>1808</v>
          </cell>
        </row>
        <row r="7006">
          <cell r="A7006" t="str">
            <v>20.009.001-1</v>
          </cell>
          <cell r="B7006" t="str">
            <v>IMPRIMACAO DE BASE DE PAVIMENT.</v>
          </cell>
          <cell r="C7006" t="str">
            <v>M2</v>
          </cell>
          <cell r="D7006">
            <v>0.14000000000000001</v>
          </cell>
        </row>
        <row r="7007">
          <cell r="A7007" t="str">
            <v>20.009.002-1</v>
          </cell>
          <cell r="B7007" t="str">
            <v>PINTURA DE LIGACAO</v>
          </cell>
          <cell r="C7007" t="str">
            <v>M2</v>
          </cell>
          <cell r="D7007">
            <v>0.09</v>
          </cell>
        </row>
        <row r="7008">
          <cell r="A7008" t="str">
            <v>20.009.003-0</v>
          </cell>
          <cell r="B7008" t="str">
            <v>REVESTIMENTO DO TIPO "TRATAMENTO SUPERFICIAL BETUMINOSO SIMPLES"</v>
          </cell>
          <cell r="C7008" t="str">
            <v>M2</v>
          </cell>
          <cell r="D7008">
            <v>0.47</v>
          </cell>
        </row>
        <row r="7009">
          <cell r="A7009" t="str">
            <v>20.009.004-0</v>
          </cell>
          <cell r="B7009" t="str">
            <v>REVESTIMENTO DO TIPO "TRATAMENTO SUPERFICIAL BETUMINOSO DUPLO"</v>
          </cell>
          <cell r="C7009" t="str">
            <v>M2</v>
          </cell>
          <cell r="D7009">
            <v>0.87</v>
          </cell>
        </row>
        <row r="7010">
          <cell r="A7010" t="str">
            <v>20.009.005-0</v>
          </cell>
          <cell r="B7010" t="str">
            <v>REVESTIMENTO DO TIPO "TRATAMENTO SUPERFICIAL DUPLO", P/PENETRACAO DIRETA, C/CAPA SELANTE</v>
          </cell>
          <cell r="C7010" t="str">
            <v>M2</v>
          </cell>
          <cell r="D7010">
            <v>1.1200000000000001</v>
          </cell>
        </row>
        <row r="7011">
          <cell r="A7011" t="str">
            <v>20.009.006-0</v>
          </cell>
          <cell r="B7011" t="str">
            <v>REVESTIMENTO DO TIPO "TRATAMENTO SUPERFICIAL TRIPLO", P/PENETRACAO INVERSA</v>
          </cell>
          <cell r="C7011" t="str">
            <v>M2</v>
          </cell>
          <cell r="D7011">
            <v>1.43</v>
          </cell>
        </row>
        <row r="7012">
          <cell r="A7012" t="str">
            <v>20.009.007-0</v>
          </cell>
          <cell r="B7012" t="str">
            <v>BASE DE MACADAME BETUMINOSO (BASE NEGRA)</v>
          </cell>
          <cell r="C7012" t="str">
            <v>M3</v>
          </cell>
          <cell r="D7012">
            <v>13.53</v>
          </cell>
        </row>
        <row r="7013">
          <cell r="A7013" t="str">
            <v>20.009.008-0</v>
          </cell>
          <cell r="B7013" t="str">
            <v>REVESTIMENTO DO TIPO "PRE-MISTURADO A FRIO"</v>
          </cell>
          <cell r="C7013" t="str">
            <v>M3</v>
          </cell>
          <cell r="D7013">
            <v>27.86</v>
          </cell>
        </row>
        <row r="7014">
          <cell r="A7014" t="str">
            <v>20.009.012-0</v>
          </cell>
          <cell r="B7014" t="str">
            <v>REVESTIMENTO EM CONCR. BETUMINOSO USINADO A QUENTE, DE GRANULOMETRIA ABERTA, TIPO "BINDER"</v>
          </cell>
          <cell r="C7014" t="str">
            <v>M3</v>
          </cell>
          <cell r="D7014">
            <v>76.760000000000005</v>
          </cell>
        </row>
        <row r="7015">
          <cell r="A7015" t="str">
            <v>20.009.014-0</v>
          </cell>
          <cell r="B7015" t="str">
            <v>REVESTIMENTO DO TIPO "PRE-MISTURADO AREIA-BETUME A FRIO"</v>
          </cell>
          <cell r="C7015" t="str">
            <v>M3</v>
          </cell>
          <cell r="D7015">
            <v>31.11</v>
          </cell>
        </row>
        <row r="7016">
          <cell r="A7016" t="str">
            <v>20.009.015-0</v>
          </cell>
          <cell r="B7016" t="str">
            <v>REVESTIMENTO DO TIPO "PRE-MISTURADO AREIA-BETUME A QUENTE"</v>
          </cell>
          <cell r="C7016" t="str">
            <v>M3</v>
          </cell>
          <cell r="D7016">
            <v>105.79</v>
          </cell>
        </row>
        <row r="7017">
          <cell r="A7017" t="str">
            <v>20.009.016-0</v>
          </cell>
          <cell r="B7017" t="str">
            <v>ESPALHAMENTO C/MOTONIVELADORA E COMPACT. DE MIST. BETUMINOSAS</v>
          </cell>
          <cell r="C7017" t="str">
            <v>M3</v>
          </cell>
          <cell r="D7017">
            <v>11.6</v>
          </cell>
        </row>
        <row r="7018">
          <cell r="A7018" t="str">
            <v>20.009.017-0</v>
          </cell>
          <cell r="B7018" t="str">
            <v>CAPA SELANTE</v>
          </cell>
          <cell r="C7018" t="str">
            <v>M2</v>
          </cell>
          <cell r="D7018">
            <v>0.26</v>
          </cell>
        </row>
        <row r="7019">
          <cell r="A7019" t="str">
            <v>20.009.020-0</v>
          </cell>
          <cell r="B7019" t="str">
            <v>REVESTIMENTO DO TIPO "LAMA ASFALTICA FINA"</v>
          </cell>
          <cell r="C7019" t="str">
            <v>M2</v>
          </cell>
          <cell r="D7019">
            <v>0.96</v>
          </cell>
        </row>
        <row r="7020">
          <cell r="A7020" t="str">
            <v>20.009.021-0</v>
          </cell>
          <cell r="B7020" t="str">
            <v>REVESTIMENTO DO TIPO "LAMA ASFALTICA GROSSA"</v>
          </cell>
          <cell r="C7020" t="str">
            <v>M2</v>
          </cell>
          <cell r="D7020">
            <v>1.48</v>
          </cell>
        </row>
        <row r="7021">
          <cell r="A7021" t="str">
            <v>20.009.025-0</v>
          </cell>
          <cell r="B7021" t="str">
            <v>REVESTIMENTO EM CONCR. BETUMINOSO RESINADO A QUENTE, COMPREEND. PREP., ESPALHAMENTO E  COMPACT., C/PRODUCAO USINA DE 10,00M3/H</v>
          </cell>
          <cell r="C7021" t="str">
            <v>M3</v>
          </cell>
          <cell r="D7021">
            <v>110.4</v>
          </cell>
        </row>
        <row r="7022">
          <cell r="A7022" t="str">
            <v>20.009.028-0</v>
          </cell>
          <cell r="B7022" t="str">
            <v>REVESTIMENTO EM CONCR.BETUMINOSO RESINADO A QUENTE,COMPREEND.PREP.,ESPALHAMENTO E COMPACT.,C/PRODUCAO USINA DE 14,00M3/H</v>
          </cell>
          <cell r="C7022" t="str">
            <v>M3</v>
          </cell>
          <cell r="D7022">
            <v>79.5</v>
          </cell>
        </row>
        <row r="7023">
          <cell r="A7023" t="str">
            <v>20.009.030-0</v>
          </cell>
          <cell r="B7023" t="str">
            <v>REVESTIMENTO EM CONCR.BETUMINOSO RESINADO A QUENTE,COMPREEND.PREP.,ESPALHAMENTO E COMPACT.,C/PRODUCAO USINA DE 20,00M3/H</v>
          </cell>
          <cell r="C7023" t="str">
            <v>M3</v>
          </cell>
          <cell r="D7023">
            <v>56.33</v>
          </cell>
        </row>
        <row r="7024">
          <cell r="A7024" t="str">
            <v>20.009.033-0</v>
          </cell>
          <cell r="B7024" t="str">
            <v>REVESTIMENTO EM CONCR.BETUMINOSO RESINADO A QUENTE,COMPREEND.PREP.,ESPALHAMENTO E COMPACT.,C/PRODUCAO USINA DE 25,00M3/H</v>
          </cell>
          <cell r="C7024" t="str">
            <v>M3</v>
          </cell>
          <cell r="D7024">
            <v>45.53</v>
          </cell>
        </row>
        <row r="7025">
          <cell r="A7025" t="str">
            <v>20.009.040-0</v>
          </cell>
          <cell r="B7025" t="str">
            <v>REVESTIMENTO EM CONCR. BETUMINOSO RESINADO A QUENTE, COMPREEND. APENAS O PREP. DA MIST.,C/PRODUCAO DA USINA DE 10,00M3/H</v>
          </cell>
          <cell r="C7025" t="str">
            <v>M3</v>
          </cell>
          <cell r="D7025">
            <v>92.08</v>
          </cell>
        </row>
        <row r="7026">
          <cell r="A7026" t="str">
            <v>20.009.042-0</v>
          </cell>
          <cell r="B7026" t="str">
            <v>REVESTIMENTO EM CONCR. BETUMINOSO RESINADO A QUENTE, COMPREEND. APENAS O PREP. DA MIST.,C/PRODUCAO DA USINA DE 14,00M3/H</v>
          </cell>
          <cell r="C7026" t="str">
            <v>M3</v>
          </cell>
          <cell r="D7026">
            <v>65.77</v>
          </cell>
        </row>
        <row r="7027">
          <cell r="A7027" t="str">
            <v>20.009.045-0</v>
          </cell>
          <cell r="B7027" t="str">
            <v>REVESTIMENTO EM CONCR. BETUMINOSO RESINADO A QUENTE, COMPREEND. APENAS O PREP. DA MIST.,C/PRODUCAO DA USINA DE 20,00M3/H</v>
          </cell>
          <cell r="C7027" t="str">
            <v>M3</v>
          </cell>
          <cell r="D7027">
            <v>46.04</v>
          </cell>
        </row>
        <row r="7028">
          <cell r="A7028" t="str">
            <v>20.009.048-0</v>
          </cell>
          <cell r="B7028" t="str">
            <v>REVESTIMENTO EM CONCR. BETUMINOSO RESINADO A QUENTE, COMPREEND. APENAS O PREP. DA MIST.,C/PRODUCAO DA USINA DE 25,00M3/H</v>
          </cell>
          <cell r="C7028" t="str">
            <v>M3</v>
          </cell>
          <cell r="D7028">
            <v>36.83</v>
          </cell>
        </row>
        <row r="7029">
          <cell r="A7029" t="str">
            <v>20.009.060-0</v>
          </cell>
          <cell r="B7029" t="str">
            <v>REVESTIMENTO EM CONCR. BETUMINOSO RESINADO A QUENTE, COMPREEND. ESPALHAMENTO E COMPACT.,C/PRODUCAO DA USINA DE 10,00M3/H</v>
          </cell>
          <cell r="C7029" t="str">
            <v>M3</v>
          </cell>
          <cell r="D7029">
            <v>18.309999999999999</v>
          </cell>
        </row>
        <row r="7030">
          <cell r="A7030" t="str">
            <v>20.009.063-0</v>
          </cell>
          <cell r="B7030" t="str">
            <v>REVESTIMENTO EM CONCR. BETUMINOSO RESINADO A QUENTE, COMPREEND. ESPALHAMENTO E COMPACT.,C/PRODUCAO DA USINA DE 14,00M3/H</v>
          </cell>
          <cell r="C7030" t="str">
            <v>M3</v>
          </cell>
          <cell r="D7030">
            <v>13.73</v>
          </cell>
        </row>
        <row r="7031">
          <cell r="A7031" t="str">
            <v>20.009.065-0</v>
          </cell>
          <cell r="B7031" t="str">
            <v>REVESTIMENTO EM CONCR. BETUMINOSO RESINADO A QUENTE, COMPREEND. ESPALHAMENTO E COMPACT.,C/PRODUCAO DA USINA DE 20,00M3/H</v>
          </cell>
          <cell r="C7031" t="str">
            <v>M3</v>
          </cell>
          <cell r="D7031">
            <v>10.29</v>
          </cell>
        </row>
        <row r="7032">
          <cell r="A7032" t="str">
            <v>20.009.068-0</v>
          </cell>
          <cell r="B7032" t="str">
            <v>REVESTIMENTO EM CONCR. BETUMINOSO RESINADO A QUENTE, COMPREEND. ESPALHAMENTO E COMPACT.,C/PRODUCAO DA USINA DE 25,00M3/H</v>
          </cell>
          <cell r="C7032" t="str">
            <v>M3</v>
          </cell>
          <cell r="D7032">
            <v>8.69</v>
          </cell>
        </row>
        <row r="7033">
          <cell r="A7033" t="str">
            <v>20.009.999-0</v>
          </cell>
          <cell r="B7033" t="str">
            <v>FAMILIA 20,009IMPRIMACAO DE BASE PAVIMENTO.</v>
          </cell>
          <cell r="C7033">
            <v>0</v>
          </cell>
          <cell r="D7033">
            <v>2295</v>
          </cell>
        </row>
        <row r="7034">
          <cell r="A7034" t="str">
            <v>20.010.001-0</v>
          </cell>
          <cell r="B7034" t="str">
            <v>REVESTIMENTO EM PLACAS DE CONCR., C/PRODUCAO MEDIA DE 25,50M3/H</v>
          </cell>
          <cell r="C7034" t="str">
            <v>M3</v>
          </cell>
          <cell r="D7034">
            <v>19.899999999999999</v>
          </cell>
        </row>
        <row r="7035">
          <cell r="A7035" t="str">
            <v>20.010.002-0</v>
          </cell>
          <cell r="B7035" t="str">
            <v>REVESTIMENTO EM PLACAS DE CONCR., C/PRODUCAO MEDIA DE 35,00M3/H</v>
          </cell>
          <cell r="C7035" t="str">
            <v>M3</v>
          </cell>
          <cell r="D7035">
            <v>16.079999999999998</v>
          </cell>
        </row>
        <row r="7036">
          <cell r="A7036" t="str">
            <v>20.010.003-0</v>
          </cell>
          <cell r="B7036" t="str">
            <v>RECOMPOSICAO DE PLACA DE CONCR.</v>
          </cell>
          <cell r="C7036" t="str">
            <v>M3</v>
          </cell>
          <cell r="D7036">
            <v>175.17</v>
          </cell>
        </row>
        <row r="7037">
          <cell r="A7037" t="str">
            <v>20.010.004-0</v>
          </cell>
          <cell r="B7037" t="str">
            <v>LIMPEZA DE JUNTAS DE PAV. DE CONCR. ARMADO UTILIZ. AR COMPR.E POSTERIOR ENCHIMENTO C/ASF.</v>
          </cell>
          <cell r="C7037" t="str">
            <v>M</v>
          </cell>
          <cell r="D7037">
            <v>0.59</v>
          </cell>
        </row>
        <row r="7038">
          <cell r="A7038" t="str">
            <v>20.010.999-0</v>
          </cell>
          <cell r="B7038" t="str">
            <v>FAMILIA 20,010REVESTIMENTO PLACAS CONCRETO</v>
          </cell>
          <cell r="C7038">
            <v>0</v>
          </cell>
          <cell r="D7038">
            <v>1870</v>
          </cell>
        </row>
        <row r="7039">
          <cell r="A7039" t="str">
            <v>20.011.001-0</v>
          </cell>
          <cell r="B7039" t="str">
            <v>BASE DE MACADAME CIMENTADO, DE MIST. PREVIA (CONCR. MAGRO)</v>
          </cell>
          <cell r="C7039" t="str">
            <v>M3</v>
          </cell>
          <cell r="D7039">
            <v>1.27</v>
          </cell>
        </row>
        <row r="7040">
          <cell r="A7040" t="str">
            <v>20.011.999-0</v>
          </cell>
          <cell r="B7040" t="str">
            <v>FAMILIA 20,011BASE MACADAME CIMENTADO</v>
          </cell>
          <cell r="C7040">
            <v>0</v>
          </cell>
          <cell r="D7040">
            <v>2018</v>
          </cell>
        </row>
        <row r="7041">
          <cell r="A7041" t="str">
            <v>20.012.001-0</v>
          </cell>
          <cell r="B7041" t="str">
            <v>EXECUCAO DE BANQUETA DE SOLO, EM ATERRO, MED. PELO VOLUME DABANQUETA</v>
          </cell>
          <cell r="C7041" t="str">
            <v>M3</v>
          </cell>
          <cell r="D7041">
            <v>3.78</v>
          </cell>
        </row>
        <row r="7042">
          <cell r="A7042" t="str">
            <v>20.012.002-0</v>
          </cell>
          <cell r="B7042" t="str">
            <v>LIMPEZA MANUAL DE VALAS DE PROTECAO</v>
          </cell>
          <cell r="C7042" t="str">
            <v>M</v>
          </cell>
          <cell r="D7042">
            <v>0.32</v>
          </cell>
        </row>
        <row r="7043">
          <cell r="A7043" t="str">
            <v>20.012.003-0</v>
          </cell>
          <cell r="B7043" t="str">
            <v>CAPINA MANUAL EM SERV. ROD.</v>
          </cell>
          <cell r="C7043" t="str">
            <v>M2</v>
          </cell>
          <cell r="D7043">
            <v>0.34</v>
          </cell>
        </row>
        <row r="7044">
          <cell r="A7044" t="str">
            <v>20.012.004-0</v>
          </cell>
          <cell r="B7044" t="str">
            <v>LIMPEZA MANUAL DE MEIOS-FIOS E SARJETAS</v>
          </cell>
          <cell r="C7044" t="str">
            <v>KM</v>
          </cell>
          <cell r="D7044">
            <v>86.52</v>
          </cell>
        </row>
        <row r="7045">
          <cell r="A7045" t="str">
            <v>20.012.005-0</v>
          </cell>
          <cell r="B7045" t="str">
            <v>RETIRADA DE BALIZADORES DANIFICADOS E ASSENT. DE NOVOS</v>
          </cell>
          <cell r="C7045" t="str">
            <v>UN</v>
          </cell>
          <cell r="D7045">
            <v>5.45</v>
          </cell>
        </row>
        <row r="7046">
          <cell r="A7046" t="str">
            <v>20.012.006-0</v>
          </cell>
          <cell r="B7046" t="str">
            <v>RECOLOCACAO DE PLACA DE SINALIZACAO</v>
          </cell>
          <cell r="C7046" t="str">
            <v>UN</v>
          </cell>
          <cell r="D7046">
            <v>4.45</v>
          </cell>
        </row>
        <row r="7047">
          <cell r="A7047" t="str">
            <v>20.012.008-0</v>
          </cell>
          <cell r="B7047" t="str">
            <v>LIMPEZA MANUAL DE PONTES</v>
          </cell>
          <cell r="C7047" t="str">
            <v>M</v>
          </cell>
          <cell r="D7047">
            <v>0.25</v>
          </cell>
        </row>
        <row r="7048">
          <cell r="A7048" t="str">
            <v>20.012.009-0</v>
          </cell>
          <cell r="B7048" t="str">
            <v>REMOCAO MANUAL DE MAT. SOLTO (1ªCAT.), PROVENIENTE DE DESLIZAMENTO DE BARREIRA, EXCL. TRANSP.</v>
          </cell>
          <cell r="C7048" t="str">
            <v>M3</v>
          </cell>
          <cell r="D7048">
            <v>4.71</v>
          </cell>
        </row>
        <row r="7049">
          <cell r="A7049" t="str">
            <v>20.012.010-0</v>
          </cell>
          <cell r="B7049" t="str">
            <v>REMOCAO MANUAL DE MAT. SOLTO (1ªCAT.), PROVENIENTE DE DESLIZAMENTO DE BARREIRA, INCL. TRANSP. A 3KM</v>
          </cell>
          <cell r="C7049" t="str">
            <v>M3</v>
          </cell>
          <cell r="D7049">
            <v>7.1</v>
          </cell>
        </row>
        <row r="7050">
          <cell r="A7050" t="str">
            <v>20.012.011-0</v>
          </cell>
          <cell r="B7050" t="str">
            <v>RECOMPOSICAO MANUAL DE ATERRO</v>
          </cell>
          <cell r="C7050" t="str">
            <v>M3</v>
          </cell>
          <cell r="D7050">
            <v>22.5</v>
          </cell>
        </row>
        <row r="7051">
          <cell r="A7051" t="str">
            <v>20.012.012-0</v>
          </cell>
          <cell r="B7051" t="str">
            <v>ASSENTAMENTO DE PARALELEP.</v>
          </cell>
          <cell r="C7051" t="str">
            <v>M2</v>
          </cell>
          <cell r="D7051">
            <v>4.75</v>
          </cell>
        </row>
        <row r="7052">
          <cell r="A7052" t="str">
            <v>20.012.013-0</v>
          </cell>
          <cell r="B7052" t="str">
            <v>LIMPEZA MANUAL DE CX. RALO</v>
          </cell>
          <cell r="C7052" t="str">
            <v>UN</v>
          </cell>
          <cell r="D7052">
            <v>2.33</v>
          </cell>
        </row>
        <row r="7053">
          <cell r="A7053" t="str">
            <v>20.012.015-0</v>
          </cell>
          <cell r="B7053" t="str">
            <v>REMOCAO DE DEFENSAS MET.</v>
          </cell>
          <cell r="C7053" t="str">
            <v>M</v>
          </cell>
          <cell r="D7053">
            <v>3.24</v>
          </cell>
        </row>
        <row r="7054">
          <cell r="A7054" t="str">
            <v>20.012.020-0</v>
          </cell>
          <cell r="B7054" t="str">
            <v>RECUPERACAO DE MEIO-FIO C/ARG. DE CIM. E AREIA</v>
          </cell>
          <cell r="C7054" t="str">
            <v>M</v>
          </cell>
          <cell r="D7054">
            <v>1.1399999999999999</v>
          </cell>
        </row>
        <row r="7055">
          <cell r="A7055" t="str">
            <v>20.012.025-0</v>
          </cell>
          <cell r="B7055" t="str">
            <v>LIMPEZA DE CX. COLETORA</v>
          </cell>
          <cell r="C7055" t="str">
            <v>UN</v>
          </cell>
          <cell r="D7055">
            <v>2.59</v>
          </cell>
        </row>
        <row r="7056">
          <cell r="A7056" t="str">
            <v>20.012.030-0</v>
          </cell>
          <cell r="B7056" t="str">
            <v>LIMPEZA DE DESCIDA D'AGUA EM DEGRAUS</v>
          </cell>
          <cell r="C7056" t="str">
            <v>M</v>
          </cell>
          <cell r="D7056">
            <v>3.24</v>
          </cell>
        </row>
        <row r="7057">
          <cell r="A7057" t="str">
            <v>20.012.035-0</v>
          </cell>
          <cell r="B7057" t="str">
            <v>LIMPEZA DE BUEIRO DE GREIDE</v>
          </cell>
          <cell r="C7057" t="str">
            <v>M</v>
          </cell>
          <cell r="D7057">
            <v>5.19</v>
          </cell>
        </row>
        <row r="7058">
          <cell r="A7058" t="str">
            <v>20.012.036-0</v>
          </cell>
          <cell r="B7058" t="str">
            <v>LIMPEZA DE BUEIRO DE GROTA</v>
          </cell>
          <cell r="C7058" t="str">
            <v>M</v>
          </cell>
          <cell r="D7058">
            <v>3.89</v>
          </cell>
        </row>
        <row r="7059">
          <cell r="A7059" t="str">
            <v>20.012.999-0</v>
          </cell>
          <cell r="B7059" t="str">
            <v>FAMILIA 20,012EXEC.BANQUETA D/SOLO.</v>
          </cell>
          <cell r="C7059">
            <v>0</v>
          </cell>
          <cell r="D7059">
            <v>2348</v>
          </cell>
        </row>
        <row r="7060">
          <cell r="A7060" t="str">
            <v>20.013.005-0</v>
          </cell>
          <cell r="B7060" t="str">
            <v>CAMADA DE BLOQUEIO (COLCHAO), ESPALHADO E COMPR. MECANICAMENTE</v>
          </cell>
          <cell r="C7060" t="str">
            <v>M3</v>
          </cell>
          <cell r="D7060">
            <v>1.68</v>
          </cell>
        </row>
        <row r="7061">
          <cell r="A7061" t="str">
            <v>20.013.999-0</v>
          </cell>
          <cell r="B7061" t="str">
            <v>INDICE DA FAMILIA</v>
          </cell>
          <cell r="C7061">
            <v>0</v>
          </cell>
          <cell r="D7061">
            <v>2301</v>
          </cell>
        </row>
        <row r="7062">
          <cell r="A7062" t="str">
            <v>20.016.003-0</v>
          </cell>
          <cell r="B7062" t="str">
            <v>RECOMPOSICAO PARCIAL DE CERCA DE ARAME FARPADO E MOIRAO</v>
          </cell>
          <cell r="C7062" t="str">
            <v>M</v>
          </cell>
          <cell r="D7062">
            <v>1.93</v>
          </cell>
        </row>
        <row r="7063">
          <cell r="A7063" t="str">
            <v>20.016.004-0</v>
          </cell>
          <cell r="B7063" t="str">
            <v>RECOMPOSICAO TOTAL DE CERCA DE ARAME FARPADO E MOIRAO DE CONCR., INCL. FORN. DOS MAT.</v>
          </cell>
          <cell r="C7063" t="str">
            <v>M</v>
          </cell>
          <cell r="D7063">
            <v>4.3600000000000003</v>
          </cell>
        </row>
        <row r="7064">
          <cell r="A7064" t="str">
            <v>20.016.005-0</v>
          </cell>
          <cell r="B7064" t="str">
            <v>RECOMPOSICAO TOTAL DE CERCA DE ARAME FARPADO E MOIRAO DE CONCR., EXCL. FORN. DOS MAT.</v>
          </cell>
          <cell r="C7064" t="str">
            <v>M</v>
          </cell>
          <cell r="D7064">
            <v>2.16</v>
          </cell>
        </row>
        <row r="7065">
          <cell r="A7065" t="str">
            <v>20.016.999-0</v>
          </cell>
          <cell r="B7065" t="str">
            <v>FAMILIA 20,16CERCA DE ARAME FARPADO.</v>
          </cell>
          <cell r="C7065">
            <v>0</v>
          </cell>
          <cell r="D7065">
            <v>2582</v>
          </cell>
        </row>
        <row r="7066">
          <cell r="A7066" t="str">
            <v>20.020.001-0</v>
          </cell>
          <cell r="B7066" t="str">
            <v>SARJETA DE CORTE TRIANGULAR, C/COBERT. VEGETAL, MED. 1,25M DE BASE E 0,25M DE ALT.</v>
          </cell>
          <cell r="C7066" t="str">
            <v>M</v>
          </cell>
          <cell r="D7066">
            <v>9.9700000000000006</v>
          </cell>
        </row>
        <row r="7067">
          <cell r="A7067" t="str">
            <v>20.020.002-0</v>
          </cell>
          <cell r="B7067" t="str">
            <v>SARJETA DE CORTE TRIANGULAR, C/COBERT. VEGETAL, MED. 1,50M DE BASE E 0,30M DE ALT.</v>
          </cell>
          <cell r="C7067" t="str">
            <v>M</v>
          </cell>
          <cell r="D7067">
            <v>10.56</v>
          </cell>
        </row>
        <row r="7068">
          <cell r="A7068" t="str">
            <v>20.020.003-0</v>
          </cell>
          <cell r="B7068" t="str">
            <v>SARJETA DE CORTE TRIANGULAR, C/COBERT. VEGETAL, MED. 1,85M DE BASE E 0,35M DE ALT.</v>
          </cell>
          <cell r="C7068" t="str">
            <v>M</v>
          </cell>
          <cell r="D7068">
            <v>12.83</v>
          </cell>
        </row>
        <row r="7069">
          <cell r="A7069" t="str">
            <v>20.020.007-0</v>
          </cell>
          <cell r="B7069" t="str">
            <v>VALETA DE PROT., DE CORTE TRAPEZOIDAL, REVESTIM. VEGETAL, MED. 0,60M NA BASE MENOR, 1,20M NA BASE MAIOR E 0,30M DE ALT.</v>
          </cell>
          <cell r="C7069" t="str">
            <v>M</v>
          </cell>
          <cell r="D7069">
            <v>13.77</v>
          </cell>
        </row>
        <row r="7070">
          <cell r="A7070" t="str">
            <v>20.020.008-0</v>
          </cell>
          <cell r="B7070" t="str">
            <v>VALETA DE PROT., DE CORTE TRAPEZOIDAL, REVESTIM. VEGETAL, MED. 0,80M NA BASE MENOR, 1,60M NA BASE MAIOR E 0,40M DE ALT.</v>
          </cell>
          <cell r="C7070" t="str">
            <v>M</v>
          </cell>
          <cell r="D7070">
            <v>19.2</v>
          </cell>
        </row>
        <row r="7071">
          <cell r="A7071" t="str">
            <v>20.020.009-0</v>
          </cell>
          <cell r="B7071" t="str">
            <v>VALETA DE PROT. DE CORTE OU ATERRO, S/REVESTIM. (0,40M3/M)</v>
          </cell>
          <cell r="C7071" t="str">
            <v>M</v>
          </cell>
          <cell r="D7071">
            <v>6.27</v>
          </cell>
        </row>
        <row r="7072">
          <cell r="A7072" t="str">
            <v>20.020.010-0</v>
          </cell>
          <cell r="B7072" t="str">
            <v>VALETA DE PROT. DE CORTE OU ATERRO (0,40M3/M), INCL. REVESTIM. VEGETAL</v>
          </cell>
          <cell r="C7072" t="str">
            <v>M</v>
          </cell>
          <cell r="D7072">
            <v>14.49</v>
          </cell>
        </row>
        <row r="7073">
          <cell r="A7073" t="str">
            <v>20.020.999-0</v>
          </cell>
          <cell r="B7073" t="str">
            <v>FAMILIA 20,020SARJETA CORTE TRIANGULAR.</v>
          </cell>
          <cell r="C7073">
            <v>0</v>
          </cell>
          <cell r="D7073">
            <v>1845</v>
          </cell>
        </row>
        <row r="7074">
          <cell r="A7074" t="str">
            <v>20.023.001-0</v>
          </cell>
          <cell r="B7074" t="str">
            <v>SARJETA CORTE OU BANQUETA EM TALUDE ESCALONADO, FORMA TRIANGULAR, REVESTIM. CONCR. SIMPLES, MED. 1,25M BASE E 0,25M ALT.</v>
          </cell>
          <cell r="C7074" t="str">
            <v>M</v>
          </cell>
          <cell r="D7074">
            <v>29.47</v>
          </cell>
        </row>
        <row r="7075">
          <cell r="A7075" t="str">
            <v>20.023.002-0</v>
          </cell>
          <cell r="B7075" t="str">
            <v>SARJETA CORTE OU BANQUETA EM TALUDE ESCALONADO, FORMA TRIANGULAR, REVESTIM. CONCR. SIMPLES, MED. 1,50M BASE E 0,30M ALT.</v>
          </cell>
          <cell r="C7075" t="str">
            <v>M</v>
          </cell>
          <cell r="D7075">
            <v>35.01</v>
          </cell>
        </row>
        <row r="7076">
          <cell r="A7076" t="str">
            <v>20.023.003-0</v>
          </cell>
          <cell r="B7076" t="str">
            <v>SARJETA CORTE OU BANQUETA EM TALUDE ESCALONADO, FORMA TRIANGULAR, REVESTIM. CONCR. SIMPLES, MED. 1,85M BASE E 0,35M ALT.</v>
          </cell>
          <cell r="C7076" t="str">
            <v>M</v>
          </cell>
          <cell r="D7076">
            <v>43.01</v>
          </cell>
        </row>
        <row r="7077">
          <cell r="A7077" t="str">
            <v>20.023.004-0</v>
          </cell>
          <cell r="B7077" t="str">
            <v>VALETA DE PROT.EM CORTE OU ATERRO,TRAPEZOIDAL,REVESTIM.CONCR.SIMPLES,MED.0,80M BASE MENOR, 2,00M BASE MAIOR E 0,60M ALT.</v>
          </cell>
          <cell r="C7077" t="str">
            <v>M</v>
          </cell>
          <cell r="D7077">
            <v>83.31</v>
          </cell>
        </row>
        <row r="7078">
          <cell r="A7078" t="str">
            <v>20.023.005-0</v>
          </cell>
          <cell r="B7078" t="str">
            <v>VALETA DE PROT.EM CORTE OU ATERRO,TRAPEZOIDAL,REVESTIM.CONCR.SIMPLES,MED.1,00M BASE MENOR, 2,20M BASE MAIOR E 0,60M ALT.</v>
          </cell>
          <cell r="C7078" t="str">
            <v>M</v>
          </cell>
          <cell r="D7078">
            <v>87.33</v>
          </cell>
        </row>
        <row r="7079">
          <cell r="A7079" t="str">
            <v>20.023.006-0</v>
          </cell>
          <cell r="B7079" t="str">
            <v>BANQUETA P/ATERRO, TRIANGULAR, DE CONCR. SIMPLES C/ 0,08M DEESP., MED. 0,42M NA BASE E 0,15M DE ALT.</v>
          </cell>
          <cell r="C7079" t="str">
            <v>M</v>
          </cell>
          <cell r="D7079">
            <v>20.76</v>
          </cell>
        </row>
        <row r="7080">
          <cell r="A7080" t="str">
            <v>20.023.007-0</v>
          </cell>
          <cell r="B7080" t="str">
            <v>SARJETA DE CORTE EM SOLO, TRAPEZOIDAL, EM CONCR. SIMPLES, MED. 1,20M NA BASE MAIOR, 0,40M NA BASE MENOR E 0,40M DE ALT.</v>
          </cell>
          <cell r="C7080" t="str">
            <v>M</v>
          </cell>
          <cell r="D7080">
            <v>51.81</v>
          </cell>
        </row>
        <row r="7081">
          <cell r="A7081" t="str">
            <v>20.023.999-0</v>
          </cell>
          <cell r="B7081" t="str">
            <v>FAMILIA 20,023SARJETA CORTE EM TALUDES.</v>
          </cell>
          <cell r="C7081">
            <v>0</v>
          </cell>
          <cell r="D7081">
            <v>1933</v>
          </cell>
        </row>
        <row r="7082">
          <cell r="A7082" t="str">
            <v>20.024.001-0</v>
          </cell>
          <cell r="B7082" t="str">
            <v>SARJETA DE CORTE EM SOLO, TRAPEZOIDAL, EM CONCR. ARMADO, MED. 1,00M NA BASE MAIOR, 0,40M NA BASE MENOR E 0,60M DE ALT.</v>
          </cell>
          <cell r="C7082" t="str">
            <v>M</v>
          </cell>
          <cell r="D7082">
            <v>142.09</v>
          </cell>
        </row>
        <row r="7083">
          <cell r="A7083" t="str">
            <v>20.024.005-0</v>
          </cell>
          <cell r="B7083" t="str">
            <v>SARJETA DE CORTE EM SOLO, RETANGULAR, EM CONCR. ARMADO, MED.0,40M DE LARG. E 0,40M DE ALT.</v>
          </cell>
          <cell r="C7083" t="str">
            <v>M</v>
          </cell>
          <cell r="D7083">
            <v>103.02</v>
          </cell>
        </row>
        <row r="7084">
          <cell r="A7084" t="str">
            <v>20.024.006-0</v>
          </cell>
          <cell r="B7084" t="str">
            <v>SARJETA DE CORTE EM SOLO, RETANGULAR, EM CONCR. ARMADO, MED.0,50M DE LARG. E 0,40M DE ALT.</v>
          </cell>
          <cell r="C7084" t="str">
            <v>M</v>
          </cell>
          <cell r="D7084">
            <v>107.05</v>
          </cell>
        </row>
        <row r="7085">
          <cell r="A7085" t="str">
            <v>20.024.007-0</v>
          </cell>
          <cell r="B7085" t="str">
            <v>SARJETA DE CORTE EM SOLO, RETANGULAR, EM CONCR. ARMADO, MED.0,60M DE LARG. E 0,40M DE ALT.</v>
          </cell>
          <cell r="C7085" t="str">
            <v>M</v>
          </cell>
          <cell r="D7085">
            <v>111.07</v>
          </cell>
        </row>
        <row r="7086">
          <cell r="A7086" t="str">
            <v>20.024.008-0</v>
          </cell>
          <cell r="B7086" t="str">
            <v>SARJETA DE CORTE EM SOLO, RETANGULAR, EM CONCR. ARMADO, MED.0,80M DE LARG. E 0,50M DE ALT.</v>
          </cell>
          <cell r="C7086" t="str">
            <v>M</v>
          </cell>
          <cell r="D7086">
            <v>137.13999999999999</v>
          </cell>
        </row>
        <row r="7087">
          <cell r="A7087" t="str">
            <v>20.024.999-0</v>
          </cell>
          <cell r="B7087" t="str">
            <v>FAMILIA 20,024SARJETA CORTE EM SOLO CONC.ARMADO.</v>
          </cell>
          <cell r="C7087">
            <v>0</v>
          </cell>
          <cell r="D7087">
            <v>2141</v>
          </cell>
        </row>
        <row r="7088">
          <cell r="A7088" t="str">
            <v>20.025.001-0</v>
          </cell>
          <cell r="B7088" t="str">
            <v>SARJETA DE CORTE EM ROCHA, TRAPEZOIDAL, EM CONCR. ARMADO, MED. 0,72M NA BASE MAIOR, 0,60M NA BASE MENOR E 0,60M DE ALT.</v>
          </cell>
          <cell r="C7088" t="str">
            <v>M</v>
          </cell>
          <cell r="D7088">
            <v>201.58</v>
          </cell>
        </row>
        <row r="7089">
          <cell r="A7089" t="str">
            <v>20.025.999-0</v>
          </cell>
          <cell r="B7089" t="str">
            <v>FAMILIA 20.025.SARJETA P/CORTE EM ROCHA.</v>
          </cell>
          <cell r="C7089">
            <v>0</v>
          </cell>
          <cell r="D7089">
            <v>1949</v>
          </cell>
        </row>
        <row r="7090">
          <cell r="A7090" t="str">
            <v>20.026.001-0</v>
          </cell>
          <cell r="B7090" t="str">
            <v>DESCIDA D'AGUA RETANGULAR (RAPIDO) EM CONCR. ARMADO, TENDO DE BASE 0,60M E DE ALT. 0,20M, MED. PELO COMPR. REAL</v>
          </cell>
          <cell r="C7090" t="str">
            <v>M</v>
          </cell>
          <cell r="D7090">
            <v>88.31</v>
          </cell>
        </row>
        <row r="7091">
          <cell r="A7091" t="str">
            <v>20.026.002-0</v>
          </cell>
          <cell r="B7091" t="str">
            <v>DESCIDA D'AGUA RETANGULAR (RAPIDO) EM CONCR. ARMADO, TENDO DE BASE 0,80M E DE ALT. 0,30M, MED. PELO COMPR. REAL</v>
          </cell>
          <cell r="C7091" t="str">
            <v>M</v>
          </cell>
          <cell r="D7091">
            <v>115.48</v>
          </cell>
        </row>
        <row r="7092">
          <cell r="A7092" t="str">
            <v>20.026.003-0</v>
          </cell>
          <cell r="B7092" t="str">
            <v>DESCIDA D'AGUA RETANGULAR (RAPIDO) EM CONCR. ARMADO, TENDO DE BASE 1,00M E DE ALT. 0,40M, MED. PELO COMPR. REAL</v>
          </cell>
          <cell r="C7092" t="str">
            <v>M</v>
          </cell>
          <cell r="D7092">
            <v>142.75</v>
          </cell>
        </row>
        <row r="7093">
          <cell r="A7093" t="str">
            <v>20.026.007-0</v>
          </cell>
          <cell r="B7093" t="str">
            <v>DESCIDA D'AGUA, EM DEGRAUS, RETANGULAR, EM CONCR. ARMADO, FUNDO LISO, MED. 0,70M DE BASE E 0,30M DE ALT.</v>
          </cell>
          <cell r="C7093" t="str">
            <v>M</v>
          </cell>
          <cell r="D7093">
            <v>133.46</v>
          </cell>
        </row>
        <row r="7094">
          <cell r="A7094" t="str">
            <v>20.026.008-0</v>
          </cell>
          <cell r="B7094" t="str">
            <v>DESCIDA D'AGUA, EM DEGRAUS, RETANGULAR, EM CONCR. ARMADO, FUNDO LISO, MED. 0,90M DE BASE E 0,40M DE ALT.</v>
          </cell>
          <cell r="C7094" t="str">
            <v>M</v>
          </cell>
          <cell r="D7094">
            <v>178.59</v>
          </cell>
        </row>
        <row r="7095">
          <cell r="A7095" t="str">
            <v>20.026.009-0</v>
          </cell>
          <cell r="B7095" t="str">
            <v>DESCIDA D'AGUA, EM DEGRAUS, RETANGULAR, EM CONCR. ARMADO, FUNDO LISO, MED. 1,10M DE BASE E 0,50M DE ALT.</v>
          </cell>
          <cell r="C7095" t="str">
            <v>M</v>
          </cell>
          <cell r="D7095">
            <v>219.89</v>
          </cell>
        </row>
        <row r="7096">
          <cell r="A7096" t="str">
            <v>20.026.013-0</v>
          </cell>
          <cell r="B7096" t="str">
            <v>DESCIDA D'AGUA, EM DEGRAUS, RETANGULAR, EM CONCR. ARMADO, C/O FUNDO ACOMPANHANDO A FORMA DOS DEGRAUS, MED. (O,70X0,30)M</v>
          </cell>
          <cell r="C7096" t="str">
            <v>M</v>
          </cell>
          <cell r="D7096">
            <v>181.87</v>
          </cell>
        </row>
        <row r="7097">
          <cell r="A7097" t="str">
            <v>20.026.014-0</v>
          </cell>
          <cell r="B7097" t="str">
            <v>DESCIDA D'AGUA, EM DEGRAUS, RETANGULAR, EM CONCR. ARMADO, C/O FUNDO ACOMPANHANDO A FORMA DOS DEGRAUS, MED. (0,90X0,40)M</v>
          </cell>
          <cell r="C7097" t="str">
            <v>M</v>
          </cell>
          <cell r="D7097">
            <v>222.77</v>
          </cell>
        </row>
        <row r="7098">
          <cell r="A7098" t="str">
            <v>20.026.015-0</v>
          </cell>
          <cell r="B7098" t="str">
            <v>DESCIDA D'AGUA, EM DEGRAUS, RETANGULAR, EM CONCR. ARMADO, C/O FUNDO ACOMPANHANDO A FORMA DOS DEGRAUS, MED. (1,10X0,50)M</v>
          </cell>
          <cell r="C7098" t="str">
            <v>M</v>
          </cell>
          <cell r="D7098">
            <v>287.19</v>
          </cell>
        </row>
        <row r="7099">
          <cell r="A7099" t="str">
            <v>20.026.999-0</v>
          </cell>
          <cell r="B7099" t="str">
            <v>FAMILIA 20,026DESCIDA D/AGUA</v>
          </cell>
          <cell r="C7099">
            <v>0</v>
          </cell>
          <cell r="D7099">
            <v>2086</v>
          </cell>
        </row>
        <row r="7100">
          <cell r="A7100" t="str">
            <v>20.027.001-0</v>
          </cell>
          <cell r="B7100" t="str">
            <v>SAIDA D'AGUA, DE 1 SO LADO, FORMANDO DE 1, ANGULO DE 30° C/O MEIO-FIO E DO OUTRO 90°, P/DESCIDA D'AGUA, DE (0,70X0,30)M</v>
          </cell>
          <cell r="C7100" t="str">
            <v>UN</v>
          </cell>
          <cell r="D7100">
            <v>160.56</v>
          </cell>
        </row>
        <row r="7101">
          <cell r="A7101" t="str">
            <v>20.027.002-0</v>
          </cell>
          <cell r="B7101" t="str">
            <v>SAIDA D'AGUA, DE 1 SO LADO, FORMANDO DE 1, ANGULO DE 30° C/O MEIO-FIO E DO OUTRO 90°, P/DESCIDA D'AGUA, DE (0,90X0,40)M</v>
          </cell>
          <cell r="C7101" t="str">
            <v>UN</v>
          </cell>
          <cell r="D7101">
            <v>235.97</v>
          </cell>
        </row>
        <row r="7102">
          <cell r="A7102" t="str">
            <v>20.027.003-0</v>
          </cell>
          <cell r="B7102" t="str">
            <v>SAIDA D'AGUA, DE 1 SO LADO, FORMANDO DE 1, ANGULO DE 30° C/O MEIO-FIO E DO OUTRO 90°, P/DESCIDA D'AGUA, DE (1,10X0,50)M</v>
          </cell>
          <cell r="C7102" t="str">
            <v>UN</v>
          </cell>
          <cell r="D7102">
            <v>264.39</v>
          </cell>
        </row>
        <row r="7103">
          <cell r="A7103" t="str">
            <v>20.027.004-0</v>
          </cell>
          <cell r="B7103" t="str">
            <v>SAIDA D'AGUA, DOS 2 LADOS, FORMANDO DE 1, ANGULO DE 30° C/ OMEIO-FIO E DO OUTRO 90°, P/DESCIDA D'AGUA, DE 0,70 X 0,30M</v>
          </cell>
          <cell r="C7103" t="str">
            <v>UN</v>
          </cell>
          <cell r="D7103">
            <v>233.43</v>
          </cell>
        </row>
        <row r="7104">
          <cell r="A7104" t="str">
            <v>20.027.005-0</v>
          </cell>
          <cell r="B7104" t="str">
            <v>SAIDA D'AGUA, DOS 2 LADOS, FORMANDO DE 1, ANGULO DE 30° C/ OMEIO-FIO E DO OUTRO 90°, P/DESCIDA D'AGUA, DE (0,90X0,40)M</v>
          </cell>
          <cell r="C7104" t="str">
            <v>UN</v>
          </cell>
          <cell r="D7104">
            <v>287.36</v>
          </cell>
        </row>
        <row r="7105">
          <cell r="A7105" t="str">
            <v>20.027.006-0</v>
          </cell>
          <cell r="B7105" t="str">
            <v>SAIDA D'AGUA, DOS 2 LADOS, FORMANDO DE 1, ANGULO DE 30° C/ OMEIO-FIO E DO OUTRO 90°, P/DESCIDA D'AGUA, DE (1,10X0,50)M</v>
          </cell>
          <cell r="C7105" t="str">
            <v>UN</v>
          </cell>
          <cell r="D7105">
            <v>333.25</v>
          </cell>
        </row>
        <row r="7106">
          <cell r="A7106" t="str">
            <v>20.027.999-0</v>
          </cell>
          <cell r="B7106" t="str">
            <v>FAMILIA 20,027SAIDA D/AGUA</v>
          </cell>
          <cell r="C7106">
            <v>0</v>
          </cell>
          <cell r="D7106">
            <v>2134</v>
          </cell>
        </row>
        <row r="7107">
          <cell r="A7107" t="str">
            <v>20.028.001-0</v>
          </cell>
          <cell r="B7107" t="str">
            <v>CAIXA COLETORA PRISMATICA RETANGULAR, EM CONCR. ARMADO, MED.DE BASE (1,00 X 1,30)M E 1,60M DE ALT.</v>
          </cell>
          <cell r="C7107" t="str">
            <v>UN</v>
          </cell>
          <cell r="D7107">
            <v>1537.75</v>
          </cell>
        </row>
        <row r="7108">
          <cell r="A7108" t="str">
            <v>20.028.002-0</v>
          </cell>
          <cell r="B7108" t="str">
            <v>CAIXA COLETORA PRISMATICA RETANGULAR, EM CONCR. ARMADO, MED.DE BASE (1,00 X 1,30)M E 1,80M DE ALT.</v>
          </cell>
          <cell r="C7108" t="str">
            <v>UN</v>
          </cell>
          <cell r="D7108">
            <v>1674.2</v>
          </cell>
        </row>
        <row r="7109">
          <cell r="A7109" t="str">
            <v>20.028.003-0</v>
          </cell>
          <cell r="B7109" t="str">
            <v>CAIXA COLETORA PRISMATICA RETANGULAR, EM CONCR. ARMADO, MED.DE BASE (1,00 X 1,30)M E 2,00M DE ALT.</v>
          </cell>
          <cell r="C7109" t="str">
            <v>UN</v>
          </cell>
          <cell r="D7109">
            <v>1859.41</v>
          </cell>
        </row>
        <row r="7110">
          <cell r="A7110" t="str">
            <v>20.028.004-0</v>
          </cell>
          <cell r="B7110" t="str">
            <v>CAIXA COLETORA PRISMATICA RETANGULAR, EM CONCR. ARMADO, MED.DE BASE (1,00 X 1,30)M E 2,20M DE ALT.</v>
          </cell>
          <cell r="C7110" t="str">
            <v>UN</v>
          </cell>
          <cell r="D7110">
            <v>2059.31</v>
          </cell>
        </row>
        <row r="7111">
          <cell r="A7111" t="str">
            <v>20.028.005-0</v>
          </cell>
          <cell r="B7111" t="str">
            <v>CAIXA COLETORA PRISMATICA RETANGULAR, EM CONCR. ARMADO, MED.DE BASE (1,00 X 1,30)M E 2,40M DE ALT.</v>
          </cell>
          <cell r="C7111" t="str">
            <v>UN</v>
          </cell>
          <cell r="D7111">
            <v>2272.62</v>
          </cell>
        </row>
        <row r="7112">
          <cell r="A7112" t="str">
            <v>20.028.006-0</v>
          </cell>
          <cell r="B7112" t="str">
            <v>CAIXA COLETORA PRISMATICA RETANGULAR, EM CONCR. ARMADO, MED.DE BASE (1,00 X 1,30)M E 2,60M DE ALT.</v>
          </cell>
          <cell r="C7112" t="str">
            <v>UN</v>
          </cell>
          <cell r="D7112">
            <v>2484.25</v>
          </cell>
        </row>
        <row r="7113">
          <cell r="A7113" t="str">
            <v>20.028.010-0</v>
          </cell>
          <cell r="B7113" t="str">
            <v>SAIDA D'AGUA P/DRENOS TRANSVERSAIS, EM CONCR. ARMADO, MED. EXT. (1,15X0,60)M DE BASE, PAREDE ALT.VARIAVEL (0,10 A 1,00)M</v>
          </cell>
          <cell r="C7113" t="str">
            <v>UN</v>
          </cell>
          <cell r="D7113">
            <v>279.64</v>
          </cell>
        </row>
        <row r="7114">
          <cell r="A7114" t="str">
            <v>20.028.014-0</v>
          </cell>
          <cell r="B7114" t="str">
            <v>DISSIPADOR DE ENERGIA TIPO, EM CONCR. ARMADO, MED. (1,70 X 1,15)M DE BASE E 0,50M DE ALT.</v>
          </cell>
          <cell r="C7114" t="str">
            <v>UN</v>
          </cell>
          <cell r="D7114">
            <v>531.04</v>
          </cell>
        </row>
        <row r="7115">
          <cell r="A7115" t="str">
            <v>20.028.015-0</v>
          </cell>
          <cell r="B7115" t="str">
            <v>DISSIPADOR DE ENERGIA TIPO, EM CONCR. ARMADO, MED. (1,90 X 1,15)M DE BASE E 0,50M DE ALT.</v>
          </cell>
          <cell r="C7115" t="str">
            <v>UN</v>
          </cell>
          <cell r="D7115">
            <v>570.51</v>
          </cell>
        </row>
        <row r="7116">
          <cell r="A7116" t="str">
            <v>20.028.016-0</v>
          </cell>
          <cell r="B7116" t="str">
            <v>DISSIPADOR DE ENERGIA TIPO, EM CONCR. ARMADO, MED. (2,10 X 1,15)M DE BASE E 0,50M DE ALT.</v>
          </cell>
          <cell r="C7116" t="str">
            <v>UN</v>
          </cell>
          <cell r="D7116">
            <v>614.34</v>
          </cell>
        </row>
        <row r="7117">
          <cell r="A7117" t="str">
            <v>20.028.020-0</v>
          </cell>
          <cell r="B7117" t="str">
            <v>TAMPA P/CX. COLETORA, EM CONCR. ARMADO (ESP. DE 6CM)</v>
          </cell>
          <cell r="C7117" t="str">
            <v>M2</v>
          </cell>
          <cell r="D7117">
            <v>51.97</v>
          </cell>
        </row>
        <row r="7118">
          <cell r="A7118" t="str">
            <v>20.028.999-0</v>
          </cell>
          <cell r="B7118" t="str">
            <v>FAMILIA 20,028CAIXA COLETORA PRISMATICA</v>
          </cell>
          <cell r="C7118">
            <v>0</v>
          </cell>
          <cell r="D7118">
            <v>2196</v>
          </cell>
        </row>
        <row r="7119">
          <cell r="A7119" t="str">
            <v>20.029.001-0</v>
          </cell>
          <cell r="B7119" t="str">
            <v>DISSIPADOR DE ENERGIA EM PEDRA ARGAMASSADA, MED. P/VOLUME DEPEDRA ARGAMASSADA</v>
          </cell>
          <cell r="C7119" t="str">
            <v>M3</v>
          </cell>
          <cell r="D7119">
            <v>156.83000000000001</v>
          </cell>
        </row>
        <row r="7120">
          <cell r="A7120" t="str">
            <v>20.029.999-0</v>
          </cell>
          <cell r="B7120" t="str">
            <v>FAMILIA 20,029DISSIPADOR ENERGIA</v>
          </cell>
          <cell r="C7120">
            <v>0</v>
          </cell>
          <cell r="D7120">
            <v>1976</v>
          </cell>
        </row>
        <row r="7121">
          <cell r="A7121" t="str">
            <v>20.030.001-0</v>
          </cell>
          <cell r="B7121" t="str">
            <v>DRENO PROFUNDO P/CORTE EM SOLO, MED. NAS BASES 0,60M E 0,70M, DIAM. DO TUBO 200MM</v>
          </cell>
          <cell r="C7121" t="str">
            <v>M</v>
          </cell>
          <cell r="D7121">
            <v>55.56</v>
          </cell>
        </row>
        <row r="7122">
          <cell r="A7122" t="str">
            <v>20.030.002-0</v>
          </cell>
          <cell r="B7122" t="str">
            <v>DRENO PROFUNDO P/CORTE EM SOLO, MED. NAS BASES O,65M E 0,75M, DIAM. DO TUBO 300MM</v>
          </cell>
          <cell r="C7122" t="str">
            <v>M</v>
          </cell>
          <cell r="D7122">
            <v>60.37</v>
          </cell>
        </row>
        <row r="7123">
          <cell r="A7123" t="str">
            <v>20.030.003-0</v>
          </cell>
          <cell r="B7123" t="str">
            <v>DRENO PROFUNDO P/CORTE EM SOLO, MED. NAS BASES 0,70M E 0,80M, DIAM. DO TUBO 400MM</v>
          </cell>
          <cell r="C7123" t="str">
            <v>M</v>
          </cell>
          <cell r="D7123">
            <v>68.52</v>
          </cell>
        </row>
        <row r="7124">
          <cell r="A7124" t="str">
            <v>20.030.999-0</v>
          </cell>
          <cell r="B7124" t="str">
            <v>FAMILIA 20,030DRENO PROFUNDO</v>
          </cell>
          <cell r="C7124">
            <v>0</v>
          </cell>
          <cell r="D7124">
            <v>1920</v>
          </cell>
        </row>
        <row r="7125">
          <cell r="A7125" t="str">
            <v>20.031.001-0</v>
          </cell>
          <cell r="B7125" t="str">
            <v>DRENO PROFUNDO P/CORTE EM SOLO, MED. NAS BASES 0,60M E 0,70M, DIAM. DO TUBO 200MM, EXCL. FORN. DO TUBO</v>
          </cell>
          <cell r="C7125" t="str">
            <v>M</v>
          </cell>
          <cell r="D7125">
            <v>45.11</v>
          </cell>
        </row>
        <row r="7126">
          <cell r="A7126" t="str">
            <v>20.031.002-0</v>
          </cell>
          <cell r="B7126" t="str">
            <v>DRENO PROFUNDO P/CORTE EM SOLO, MED. NAS BASES 0,65M E 0,75M, DIAM. DO TUBO 300MM, EXCL. FORN. DO TUBO</v>
          </cell>
          <cell r="C7126" t="str">
            <v>M</v>
          </cell>
          <cell r="D7126">
            <v>48.02</v>
          </cell>
        </row>
        <row r="7127">
          <cell r="A7127" t="str">
            <v>20.031.003-0</v>
          </cell>
          <cell r="B7127" t="str">
            <v>DRENO PROFUNDO P/CORTE EM SOLO, MED. NAS BASES 0,70M E 0,80M, DIAM. DO TUBO 400MM, EXCL. FORN. DO TUBO</v>
          </cell>
          <cell r="C7127" t="str">
            <v>M</v>
          </cell>
          <cell r="D7127">
            <v>50.52</v>
          </cell>
        </row>
        <row r="7128">
          <cell r="A7128" t="str">
            <v>20.031.999-0</v>
          </cell>
          <cell r="B7128" t="str">
            <v>FAMILIA 20,031DRENO S/FORNECIMENTO</v>
          </cell>
          <cell r="C7128">
            <v>0</v>
          </cell>
          <cell r="D7128">
            <v>1947</v>
          </cell>
        </row>
        <row r="7129">
          <cell r="A7129" t="str">
            <v>20.032.001-0</v>
          </cell>
          <cell r="B7129" t="str">
            <v>DRENO PROFUNDO P/CORTE EM ROCHA, MED. NAS BASES 0,30M E 0,40M, DIAM. DO TUBO 200MM</v>
          </cell>
          <cell r="C7129" t="str">
            <v>M</v>
          </cell>
          <cell r="D7129">
            <v>55.62</v>
          </cell>
        </row>
        <row r="7130">
          <cell r="A7130" t="str">
            <v>20.032.002-0</v>
          </cell>
          <cell r="B7130" t="str">
            <v>DRENO PROFUNDO P/CORTE EM ROCHA, MED. NAS BASES 0,40M E 0,50M, DIAM. DO TUBO 300MM</v>
          </cell>
          <cell r="C7130" t="str">
            <v>M</v>
          </cell>
          <cell r="D7130">
            <v>69.45</v>
          </cell>
        </row>
        <row r="7131">
          <cell r="A7131" t="str">
            <v>20.032.003-0</v>
          </cell>
          <cell r="B7131" t="str">
            <v>DRENO PROFUNDO P/CORTE DE ROCHA, MED. NAS BASES 0,50M E 0,60M, DIAM. DO TUBO 400MM</v>
          </cell>
          <cell r="C7131" t="str">
            <v>M</v>
          </cell>
          <cell r="D7131">
            <v>86.01</v>
          </cell>
        </row>
        <row r="7132">
          <cell r="A7132" t="str">
            <v>20.032.999-0</v>
          </cell>
          <cell r="B7132" t="str">
            <v>FAMILIA 20,032DRENO P/CORTE EM ROCHA 0,30X0,40X0,60M</v>
          </cell>
          <cell r="C7132">
            <v>0</v>
          </cell>
          <cell r="D7132">
            <v>1792</v>
          </cell>
        </row>
        <row r="7133">
          <cell r="A7133" t="str">
            <v>20.033.001-0</v>
          </cell>
          <cell r="B7133" t="str">
            <v>DRENO PROFUNDO P/CORTE EM ROCHA, MED. NAS BASES 0,30M E 0,40M, DIAM. DO TUBO 200MM, EXCL. FORN. DO TUBO</v>
          </cell>
          <cell r="C7133" t="str">
            <v>M</v>
          </cell>
          <cell r="D7133">
            <v>45.17</v>
          </cell>
        </row>
        <row r="7134">
          <cell r="A7134" t="str">
            <v>20.033.002-0</v>
          </cell>
          <cell r="B7134" t="str">
            <v>DRENO PROFUNDO P/CORTE EM ROCHA, MED. NAS BASES 0,40M E 0,50M, DIAM. DO TUBO 300MM, EXCL. FORN. DO TUBO</v>
          </cell>
          <cell r="C7134" t="str">
            <v>M</v>
          </cell>
          <cell r="D7134">
            <v>57.1</v>
          </cell>
        </row>
        <row r="7135">
          <cell r="A7135" t="str">
            <v>20.033.003-0</v>
          </cell>
          <cell r="B7135" t="str">
            <v>DRENO PROFUNDO P/CORTE EM ROCHA, MED. NAS BASES 0,50M E 0,60M, DIAM. DO TUBO 400MM, EXCL. FORN. DO TUBO</v>
          </cell>
          <cell r="C7135" t="str">
            <v>M</v>
          </cell>
          <cell r="D7135">
            <v>68.010000000000005</v>
          </cell>
        </row>
        <row r="7136">
          <cell r="A7136" t="str">
            <v>20.033.999-0</v>
          </cell>
          <cell r="B7136" t="str">
            <v>FAMILIA 20,033IDEM 20.032 EXCL TUBO</v>
          </cell>
          <cell r="C7136">
            <v>0</v>
          </cell>
          <cell r="D7136">
            <v>1776</v>
          </cell>
        </row>
        <row r="7137">
          <cell r="A7137" t="str">
            <v>20.034.001-0</v>
          </cell>
          <cell r="B7137" t="str">
            <v>DRENO PROFUNDO P/CORTE EM SOLO, MED. NAS BASES 0,60M E 0,70M, DIAM. DO TUBO 200MM, C/MANTA GEOTEXTIL</v>
          </cell>
          <cell r="C7137" t="str">
            <v>M</v>
          </cell>
          <cell r="D7137">
            <v>76.92</v>
          </cell>
        </row>
        <row r="7138">
          <cell r="A7138" t="str">
            <v>20.034.002-0</v>
          </cell>
          <cell r="B7138" t="str">
            <v>DRENO PROFUNDO P/CORTE EM SOLO, MED. NAS BASES 0,65M E 0,75M, DIAM. DO TUBO 300MM, C/MANTA GEOTEXTIL</v>
          </cell>
          <cell r="C7138" t="str">
            <v>M</v>
          </cell>
          <cell r="D7138">
            <v>82.75</v>
          </cell>
        </row>
        <row r="7139">
          <cell r="A7139" t="str">
            <v>20.034.003-0</v>
          </cell>
          <cell r="B7139" t="str">
            <v>DRENO PROFUNDO P/CORTE EM SOLO, MED. NAS BASES 0,70M E 0,80M, DIAM. DO TUBO 400MM, C/MANTA GEOTEXTIL</v>
          </cell>
          <cell r="C7139" t="str">
            <v>M</v>
          </cell>
          <cell r="D7139">
            <v>92.68</v>
          </cell>
        </row>
        <row r="7140">
          <cell r="A7140" t="str">
            <v>20.034.999-0</v>
          </cell>
          <cell r="B7140" t="str">
            <v>FAMILIA 20,034IDEM 20.030,00 BIDIM</v>
          </cell>
          <cell r="C7140">
            <v>0</v>
          </cell>
          <cell r="D7140">
            <v>1310</v>
          </cell>
        </row>
        <row r="7141">
          <cell r="A7141" t="str">
            <v>20.035.001-0</v>
          </cell>
          <cell r="B7141" t="str">
            <v>DRENO PROFUNDO P/CORTE EM SOLO, MED. NAS BASES 0,60M E 0,70M, DIAM. DO TUBO 200MM, C/MANTA GEOTEXTIL, EXCL. FORN.DO TUBO</v>
          </cell>
          <cell r="C7141" t="str">
            <v>M</v>
          </cell>
          <cell r="D7141">
            <v>66.47</v>
          </cell>
        </row>
        <row r="7142">
          <cell r="A7142" t="str">
            <v>20.035.002-0</v>
          </cell>
          <cell r="B7142" t="str">
            <v>DRENO PROFUNDO P/CORTE EM SOLO, MED. NAS BASES 0,65M E 0,75M, DIAM. DO TUBO 300MM, C/MANTA GEOTEXTIL, EXCL. FORN.DO TUBO</v>
          </cell>
          <cell r="C7142" t="str">
            <v>M</v>
          </cell>
          <cell r="D7142">
            <v>70.400000000000006</v>
          </cell>
        </row>
        <row r="7143">
          <cell r="A7143" t="str">
            <v>20.035.003-0</v>
          </cell>
          <cell r="B7143" t="str">
            <v>DRENO PROFUNDO P/CORTE EM SOLO, MED. NAS BASES 0,70M E 0,80M, DIAM. DO TUBO 400MM, C/MANTA GEOTEXTIL, EXCL. FORN.DO TUBO</v>
          </cell>
          <cell r="C7143" t="str">
            <v>M</v>
          </cell>
          <cell r="D7143">
            <v>74.680000000000007</v>
          </cell>
        </row>
        <row r="7144">
          <cell r="A7144" t="str">
            <v>20.035.999-0</v>
          </cell>
          <cell r="B7144" t="str">
            <v>FAMILIA 20,035IDEM 20.031,00 COM BIDIM</v>
          </cell>
          <cell r="C7144">
            <v>0</v>
          </cell>
          <cell r="D7144">
            <v>1241</v>
          </cell>
        </row>
        <row r="7145">
          <cell r="A7145" t="str">
            <v>20.036.001-0</v>
          </cell>
          <cell r="B7145" t="str">
            <v>DRENO PROFUNDO P/CORTE EM ROCHA, MED. NAS BASES 0,30M E 0,40M, DIAM. DO TUBO 200MM, C/MANTA GEOTEXTIL, EXCL.FORN.DO TUBO</v>
          </cell>
          <cell r="C7145" t="str">
            <v>M</v>
          </cell>
          <cell r="D7145">
            <v>66.650000000000006</v>
          </cell>
        </row>
        <row r="7146">
          <cell r="A7146" t="str">
            <v>20.036.002-0</v>
          </cell>
          <cell r="B7146" t="str">
            <v>DRENO PROFUNDO P/CORTE EM ROCHA, MED. NAS BASES 0,40M E 0,50M, DIAM. DO TUBO 300MM, C/MANTA GEOTEXTIL, EXCL.FORN.DO TUBO</v>
          </cell>
          <cell r="C7146" t="str">
            <v>M</v>
          </cell>
          <cell r="D7146">
            <v>81.73</v>
          </cell>
        </row>
        <row r="7147">
          <cell r="A7147" t="str">
            <v>20.036.003-0</v>
          </cell>
          <cell r="B7147" t="str">
            <v>DRENO PROFUNDO P/CORTE EM ROCHA, MED. NAS BASES 0,50M E 0,60M, DIAM. DO TUBO 400MM, C/MANTA GEOTEXTIL, EXCL.FORN.DO TUBO</v>
          </cell>
          <cell r="C7147" t="str">
            <v>M</v>
          </cell>
          <cell r="D7147">
            <v>99.43</v>
          </cell>
        </row>
        <row r="7148">
          <cell r="A7148" t="str">
            <v>20.036.999-0</v>
          </cell>
          <cell r="B7148" t="str">
            <v>FAMILIA 20,036IDEM 20.032,00 COM BIDIM</v>
          </cell>
          <cell r="C7148">
            <v>0</v>
          </cell>
          <cell r="D7148">
            <v>1450</v>
          </cell>
        </row>
        <row r="7149">
          <cell r="A7149" t="str">
            <v>20.037.001-0</v>
          </cell>
          <cell r="B7149" t="str">
            <v>DRENO PROFUNDO P/CORTE EM ROCHA, MED. NAS BASES 0,30M E 0,40M, DIAM. DO TUBO 200MM, C/MANTA GEOTEXTIL, EXCL.FORN.DO TUBO</v>
          </cell>
          <cell r="C7149" t="str">
            <v>M</v>
          </cell>
          <cell r="D7149">
            <v>56.31</v>
          </cell>
        </row>
        <row r="7150">
          <cell r="A7150" t="str">
            <v>20.037.002-0</v>
          </cell>
          <cell r="B7150" t="str">
            <v>DRENO PROFUNDO P/CORTE EM ROCHA, MED. NAS BASES 0,40M E 0,50M, DIAM. DO TUBO 300MM, C/MANTA GEOTEXTIL, EXCL.FORN.DO TUBO</v>
          </cell>
          <cell r="C7150" t="str">
            <v>M</v>
          </cell>
          <cell r="D7150">
            <v>69.260000000000005</v>
          </cell>
        </row>
        <row r="7151">
          <cell r="A7151" t="str">
            <v>20.037.003-0</v>
          </cell>
          <cell r="B7151" t="str">
            <v>DRENO PROFUNDO P/CORTE EM ROCHA, MED. NAS BASES 0,50M E 0,60M, DIAM. DO TUBO 400MM, C/MANTA GEOTEXTIL, EXCL.FORN.DO TUBO</v>
          </cell>
          <cell r="C7151" t="str">
            <v>M</v>
          </cell>
          <cell r="D7151">
            <v>81.430000000000007</v>
          </cell>
        </row>
        <row r="7152">
          <cell r="A7152" t="str">
            <v>20.037.999-0</v>
          </cell>
          <cell r="B7152" t="str">
            <v>FAMILIA 20,037IDEM 20.033,00 COM BIDIM</v>
          </cell>
          <cell r="C7152">
            <v>0</v>
          </cell>
          <cell r="D7152">
            <v>1390</v>
          </cell>
        </row>
        <row r="7153">
          <cell r="A7153" t="str">
            <v>20.040.002-0</v>
          </cell>
          <cell r="B7153" t="str">
            <v>DEFENSA MET., MOD. SEMI-MALEAVEL SIMPLES GALV., COMPR. DO CONJ. DE 4,00M, EXCL. A DEFENSA</v>
          </cell>
          <cell r="C7153" t="str">
            <v>M</v>
          </cell>
          <cell r="D7153">
            <v>7.19</v>
          </cell>
        </row>
        <row r="7154">
          <cell r="A7154" t="str">
            <v>20.040.003-0</v>
          </cell>
          <cell r="B7154" t="str">
            <v>DEFENSA MET., MOD. SEMI-MALEAVEL DUPLA GALV., COMPR. DO CONJ. DE 4,00M, EXCL. A DEFENSA</v>
          </cell>
          <cell r="C7154" t="str">
            <v>M</v>
          </cell>
          <cell r="D7154">
            <v>10.58</v>
          </cell>
        </row>
        <row r="7155">
          <cell r="A7155" t="str">
            <v>20.040.005-0</v>
          </cell>
          <cell r="B7155" t="str">
            <v>DEFENSA MET., MOD. MALEAVEL SIMPLES GALV., COMPR. DO CONJ. DE 4,00M, EXCL. A DEFENSA</v>
          </cell>
          <cell r="C7155" t="str">
            <v>M</v>
          </cell>
          <cell r="D7155">
            <v>8.6199999999999992</v>
          </cell>
        </row>
        <row r="7156">
          <cell r="A7156" t="str">
            <v>20.040.008-0</v>
          </cell>
          <cell r="B7156" t="str">
            <v>DEFENSA MET., MOD. MALEAVEL DUPLA GALV., COMPR. DO CONJ. DE4,00M, EXCL. A DEFENSA</v>
          </cell>
          <cell r="C7156" t="str">
            <v>M</v>
          </cell>
          <cell r="D7156">
            <v>14.37</v>
          </cell>
        </row>
        <row r="7157">
          <cell r="A7157" t="str">
            <v>20.040.999-0</v>
          </cell>
          <cell r="B7157" t="str">
            <v>INDICE DA FAMILIA</v>
          </cell>
          <cell r="C7157">
            <v>0</v>
          </cell>
          <cell r="D7157">
            <v>1657</v>
          </cell>
        </row>
        <row r="7158">
          <cell r="A7158" t="str">
            <v>20.041.002-0</v>
          </cell>
          <cell r="B7158" t="str">
            <v>DEFENSA MET., MOD. SEMI-MALEAVEL SIMPLES GALV.</v>
          </cell>
          <cell r="C7158" t="str">
            <v>M</v>
          </cell>
          <cell r="D7158">
            <v>92</v>
          </cell>
        </row>
        <row r="7159">
          <cell r="A7159" t="str">
            <v>20.041.003-0</v>
          </cell>
          <cell r="B7159" t="str">
            <v>DEFENSA MET., MOD. SEMI-MALEAVEL DUPLA GALV.</v>
          </cell>
          <cell r="C7159" t="str">
            <v>M</v>
          </cell>
          <cell r="D7159">
            <v>157</v>
          </cell>
        </row>
        <row r="7160">
          <cell r="A7160" t="str">
            <v>20.041.005-0</v>
          </cell>
          <cell r="B7160" t="str">
            <v>DEFENSA MET., MOD. MALEAVEL SIMPLES GALV.</v>
          </cell>
          <cell r="C7160" t="str">
            <v>M</v>
          </cell>
          <cell r="D7160">
            <v>133</v>
          </cell>
        </row>
        <row r="7161">
          <cell r="A7161" t="str">
            <v>20.041.008-0</v>
          </cell>
          <cell r="B7161" t="str">
            <v>DEFENSA MET., MOD. MALEAVEL DUPLA GALV.</v>
          </cell>
          <cell r="C7161" t="str">
            <v>M</v>
          </cell>
          <cell r="D7161">
            <v>166</v>
          </cell>
        </row>
        <row r="7162">
          <cell r="A7162" t="str">
            <v>20.041.999-0</v>
          </cell>
          <cell r="B7162" t="str">
            <v>INDICE DA FAMILIA</v>
          </cell>
          <cell r="C7162">
            <v>0</v>
          </cell>
          <cell r="D7162">
            <v>1760</v>
          </cell>
        </row>
        <row r="7163">
          <cell r="A7163" t="str">
            <v>20.067.019-0</v>
          </cell>
          <cell r="B7163" t="str">
            <v>BOCA P/BUEIRO SIMPLES, TUBULAR, DE CONCR., DIAM. DE 0,40M, EM CONCR. CICLOPICO</v>
          </cell>
          <cell r="C7163" t="str">
            <v>UN</v>
          </cell>
          <cell r="D7163">
            <v>144.91</v>
          </cell>
        </row>
        <row r="7164">
          <cell r="A7164" t="str">
            <v>20.067.020-0</v>
          </cell>
          <cell r="B7164" t="str">
            <v>BOCA P/BUEIRO SIMPLES, TUBULAR, DE CONCR., DIAM. DE 0,60M, EM CONCR. CICLOPICO</v>
          </cell>
          <cell r="C7164" t="str">
            <v>UN</v>
          </cell>
          <cell r="D7164">
            <v>244.04</v>
          </cell>
        </row>
        <row r="7165">
          <cell r="A7165" t="str">
            <v>20.067.021-0</v>
          </cell>
          <cell r="B7165" t="str">
            <v>BOCA P/BUEIRO SIMPLES, TUBULAR, DE CONCR., DIAM. DE 0,80M, EM CONCR. CICLOPICO</v>
          </cell>
          <cell r="C7165" t="str">
            <v>UN</v>
          </cell>
          <cell r="D7165">
            <v>373.62</v>
          </cell>
        </row>
        <row r="7166">
          <cell r="A7166" t="str">
            <v>20.067.022-0</v>
          </cell>
          <cell r="B7166" t="str">
            <v>BOCA P/BUEIRO SIMPLES, TUBULAR, DE CONCR., DIAM. DE 1,00M, EM CONCR. CICLOPICO</v>
          </cell>
          <cell r="C7166" t="str">
            <v>UN</v>
          </cell>
          <cell r="D7166">
            <v>536.39</v>
          </cell>
        </row>
        <row r="7167">
          <cell r="A7167" t="str">
            <v>20.067.023-0</v>
          </cell>
          <cell r="B7167" t="str">
            <v>BOCA P/BUEIRO SIMPLES, TUBULAR, DE CONCR., DIAM. DE 1,20M, EM CONCR. CICLOPICO</v>
          </cell>
          <cell r="C7167" t="str">
            <v>UN</v>
          </cell>
          <cell r="D7167">
            <v>734.48</v>
          </cell>
        </row>
        <row r="7168">
          <cell r="A7168" t="str">
            <v>20.067.026-0</v>
          </cell>
          <cell r="B7168" t="str">
            <v>BOCA P/BUEIRO DUPLO, TUBULAR, DE CONCR., DIAM. DE 0,40M, EMCONCR. CICLOPICO</v>
          </cell>
          <cell r="C7168" t="str">
            <v>UN</v>
          </cell>
          <cell r="D7168">
            <v>208.41</v>
          </cell>
        </row>
        <row r="7169">
          <cell r="A7169" t="str">
            <v>20.067.027-0</v>
          </cell>
          <cell r="B7169" t="str">
            <v>BOCA P/BUEIRO DUPLO, TUBULAR, DE CONCR., DIAM. DE 0,60M, EMCONCR. CICLOPICO</v>
          </cell>
          <cell r="C7169" t="str">
            <v>UN</v>
          </cell>
          <cell r="D7169">
            <v>352.12</v>
          </cell>
        </row>
        <row r="7170">
          <cell r="A7170" t="str">
            <v>20.067.028-0</v>
          </cell>
          <cell r="B7170" t="str">
            <v>BOCA P/BUEIRO DUPLO, TUBULAR, DE CONCR., DIAM. DE 0,80M, EMCONCR. CICLOPICO</v>
          </cell>
          <cell r="C7170" t="str">
            <v>UN</v>
          </cell>
          <cell r="D7170">
            <v>538.77</v>
          </cell>
        </row>
        <row r="7171">
          <cell r="A7171" t="str">
            <v>20.067.029-0</v>
          </cell>
          <cell r="B7171" t="str">
            <v>BOCA P/BUEIRO DUPLO, TUBULAR, DE CONCR., DIAM. DE 1,00M, EMCONCR. CICLOPICO</v>
          </cell>
          <cell r="C7171" t="str">
            <v>UN</v>
          </cell>
          <cell r="D7171">
            <v>771.23</v>
          </cell>
        </row>
        <row r="7172">
          <cell r="A7172" t="str">
            <v>20.067.030-0</v>
          </cell>
          <cell r="B7172" t="str">
            <v>BOCA P/BUEIRO DUPLO, TUBULAR, DE CONCR., DIAM. DE 1,20M, EMCONCR. CICLOPICO</v>
          </cell>
          <cell r="C7172" t="str">
            <v>UN</v>
          </cell>
          <cell r="D7172">
            <v>1052.54</v>
          </cell>
        </row>
        <row r="7173">
          <cell r="A7173" t="str">
            <v>20.067.033-0</v>
          </cell>
          <cell r="B7173" t="str">
            <v>BOCA P/BUEIRO TRIPLO, TUBULAR, DE CONCR., DIAM. DE 0,40M, EMCONCR. CICLOPICO</v>
          </cell>
          <cell r="C7173" t="str">
            <v>UN</v>
          </cell>
          <cell r="D7173">
            <v>271.75</v>
          </cell>
        </row>
        <row r="7174">
          <cell r="A7174" t="str">
            <v>20.067.034-0</v>
          </cell>
          <cell r="B7174" t="str">
            <v>BOCA P/BUEIRO TRIPLO, TUBULAR, DE CONCR., DIAM. DE 0,60M, EMCONCR. CICLOPICO</v>
          </cell>
          <cell r="C7174" t="str">
            <v>UN</v>
          </cell>
          <cell r="D7174">
            <v>460.05</v>
          </cell>
        </row>
        <row r="7175">
          <cell r="A7175" t="str">
            <v>20.067.035-0</v>
          </cell>
          <cell r="B7175" t="str">
            <v>BOCA P/BUEIRO TRIPLO, TUBULAR, DE CONCR., DIAM. DE 0,80M, EMCONCR. CICLOPICO</v>
          </cell>
          <cell r="C7175" t="str">
            <v>UN</v>
          </cell>
          <cell r="D7175">
            <v>703.76</v>
          </cell>
        </row>
        <row r="7176">
          <cell r="A7176" t="str">
            <v>20.067.036-0</v>
          </cell>
          <cell r="B7176" t="str">
            <v>BOCA P/BUEIRO TRIPLO, TUBULAR, DE CONCR., DIAM. DE 1,00M, EMCONCR. CICLOPICO</v>
          </cell>
          <cell r="C7176" t="str">
            <v>UN</v>
          </cell>
          <cell r="D7176">
            <v>1006.21</v>
          </cell>
        </row>
        <row r="7177">
          <cell r="A7177" t="str">
            <v>20.067.037-0</v>
          </cell>
          <cell r="B7177" t="str">
            <v>BOCA P/BUEIRO TRIPLO, TUBULAR, DE CONCR., DIAM. DE 1,20M, EMCONCR. CICLOPICO</v>
          </cell>
          <cell r="C7177" t="str">
            <v>UN</v>
          </cell>
          <cell r="D7177">
            <v>1370.6</v>
          </cell>
        </row>
        <row r="7178">
          <cell r="A7178" t="str">
            <v>20.067.038-0</v>
          </cell>
          <cell r="B7178" t="str">
            <v>BOCA P/BUEIRO SIMPLES, MULTI-PLATE, CIRCULAR, C/DIAM. DE 1,90M, EM CONCR. ARMADO 15MPA</v>
          </cell>
          <cell r="C7178" t="str">
            <v>UN</v>
          </cell>
          <cell r="D7178">
            <v>1925.09</v>
          </cell>
        </row>
        <row r="7179">
          <cell r="A7179" t="str">
            <v>20.067.039-0</v>
          </cell>
          <cell r="B7179" t="str">
            <v>BOCA P/BUEIRO DUPLO, MULTI-PLATE, CIRCULAR, C/DIAM. DE 1,90M, EM CONCR. ARMADO 15MPA</v>
          </cell>
          <cell r="C7179" t="str">
            <v>UN</v>
          </cell>
          <cell r="D7179">
            <v>3678.07</v>
          </cell>
        </row>
        <row r="7180">
          <cell r="A7180" t="str">
            <v>20.067.040-0</v>
          </cell>
          <cell r="B7180" t="str">
            <v>BOCA P/BUEIRO TRIPLO, MULTI-PLATE, CIRCULAR, C/DIAM. DE 1,90M, EM CONCR. ARMADO 15MPA</v>
          </cell>
          <cell r="C7180" t="str">
            <v>UN</v>
          </cell>
          <cell r="D7180">
            <v>5671.15</v>
          </cell>
        </row>
        <row r="7181">
          <cell r="A7181" t="str">
            <v>20.067.041-0</v>
          </cell>
          <cell r="B7181" t="str">
            <v>BOCA P/BUEIRO SIMPLES, MULTI-PLATE, CIRCULAR, C/DIAM. DE 2,30M, EM CONCR. ARMADO 15MPA</v>
          </cell>
          <cell r="C7181" t="str">
            <v>UN</v>
          </cell>
          <cell r="D7181">
            <v>2511.23</v>
          </cell>
        </row>
        <row r="7182">
          <cell r="A7182" t="str">
            <v>20.067.042-0</v>
          </cell>
          <cell r="B7182" t="str">
            <v>BOCA P/BUEIRO DUPLO, MULTI-PLATE, CIRCULAR, C/DIAM. DE 2,30M, EM CONCR. ARMADO 15MPA</v>
          </cell>
          <cell r="C7182" t="str">
            <v>UN</v>
          </cell>
          <cell r="D7182">
            <v>4837.43</v>
          </cell>
        </row>
        <row r="7183">
          <cell r="A7183" t="str">
            <v>20.067.043-0</v>
          </cell>
          <cell r="B7183" t="str">
            <v>BOCA P/BUEIRO TRIPLO, MULTI-PLATE, CIRCULAR, C/DIAM. DE 2,30M, EM CONCR. ARMADO 15MPA</v>
          </cell>
          <cell r="C7183" t="str">
            <v>UN</v>
          </cell>
          <cell r="D7183">
            <v>7330.36</v>
          </cell>
        </row>
        <row r="7184">
          <cell r="A7184" t="str">
            <v>20.067.044-0</v>
          </cell>
          <cell r="B7184" t="str">
            <v>BOCA P/BUEIRO SIMPLES, MULTI-PLATE, CIRCULAR, C/DIAM. DE 2,65M, EM CONCR. ARMADO 15MPA</v>
          </cell>
          <cell r="C7184" t="str">
            <v>UN</v>
          </cell>
          <cell r="D7184">
            <v>3584.18</v>
          </cell>
        </row>
        <row r="7185">
          <cell r="A7185" t="str">
            <v>20.067.045-0</v>
          </cell>
          <cell r="B7185" t="str">
            <v>BOCA P/BUEIRO DUPLO, MULTI-PLATE, CIRCULAR, C/DIAM. DE 2,65M, EM CONCR. ARMADO 15MPA</v>
          </cell>
          <cell r="C7185" t="str">
            <v>UN</v>
          </cell>
          <cell r="D7185">
            <v>5539.34</v>
          </cell>
        </row>
        <row r="7186">
          <cell r="A7186" t="str">
            <v>20.067.046-0</v>
          </cell>
          <cell r="B7186" t="str">
            <v>BOCA P/BUEIRO TRIPLO, MULTI-PLATE, CIRCULAR, C/DIAM. DE 2,65M, EM CONCR. ARMADO 15MPA</v>
          </cell>
          <cell r="C7186" t="str">
            <v>UN</v>
          </cell>
          <cell r="D7186">
            <v>10323.99</v>
          </cell>
        </row>
        <row r="7187">
          <cell r="A7187" t="str">
            <v>20.067.047-0</v>
          </cell>
          <cell r="B7187" t="str">
            <v>BOCA P/BUEIRO SIMPLES, MULTI-PLATE, CIRCULAR, C/DIAM. DE 3,05M, EM CONCR. ARMADO 15MPA</v>
          </cell>
          <cell r="C7187" t="str">
            <v>UN</v>
          </cell>
          <cell r="D7187">
            <v>4577.17</v>
          </cell>
        </row>
        <row r="7188">
          <cell r="A7188" t="str">
            <v>20.067.048-0</v>
          </cell>
          <cell r="B7188" t="str">
            <v>BOCA P/BUEIRO DUPLO, MULTI-PLATE, CIRCULAR, C/DIAM. DE 3,05M, EM CONCR. ARMADO 15MPA</v>
          </cell>
          <cell r="C7188" t="str">
            <v>UN</v>
          </cell>
          <cell r="D7188">
            <v>6225.27</v>
          </cell>
        </row>
        <row r="7189">
          <cell r="A7189" t="str">
            <v>20.067.049-0</v>
          </cell>
          <cell r="B7189" t="str">
            <v>BOCA P/BUEIRO TRIPLO, MULTI-PLATE, CIRCULAR, C/DIAM. DE 3,05M, EM CONCR. ARMADO 15MPA</v>
          </cell>
          <cell r="C7189" t="str">
            <v>UN</v>
          </cell>
          <cell r="D7189">
            <v>12479</v>
          </cell>
        </row>
        <row r="7190">
          <cell r="A7190" t="str">
            <v>20.067.050-0</v>
          </cell>
          <cell r="B7190" t="str">
            <v>BOCA P/BUEIRO SIMPLES, MULTI-PLATE, LENTICULAR, C/ 1,85M DEVAO E 1,40M DE ALT., EM CONCR. ARMADO 15MPa</v>
          </cell>
          <cell r="C7190" t="str">
            <v>UN</v>
          </cell>
          <cell r="D7190">
            <v>1349.28</v>
          </cell>
        </row>
        <row r="7191">
          <cell r="A7191" t="str">
            <v>20.067.051-0</v>
          </cell>
          <cell r="B7191" t="str">
            <v>BOCA P/BUEIRO DUPLO, MULTI-PLATE, LENTICULAR, C/ 1,85M DE VAO E 1,40M DE ALT., EM CONCR. ARMADO 15MPA</v>
          </cell>
          <cell r="C7191" t="str">
            <v>UN</v>
          </cell>
          <cell r="D7191">
            <v>3239.72</v>
          </cell>
        </row>
        <row r="7192">
          <cell r="A7192" t="str">
            <v>20.067.052-0</v>
          </cell>
          <cell r="B7192" t="str">
            <v>BOCA P/BUEIRO TRIPLO, MULTI-PLATE, LENTICULAR, C/ 1,85M DE VAO E 1,40M DE ALT., EM CONCR. ARMADO 15MPA</v>
          </cell>
          <cell r="C7192" t="str">
            <v>UN</v>
          </cell>
          <cell r="D7192">
            <v>5273.89</v>
          </cell>
        </row>
        <row r="7193">
          <cell r="A7193" t="str">
            <v>20.067.053-0</v>
          </cell>
          <cell r="B7193" t="str">
            <v>BOCA P/BUEIRO SIMPLES, MULTI-PLATE, LENTICULAR, C/ 2,20M DEVAO E 1,70M DE ALT., EM CONCR. ARMADO 15MPa</v>
          </cell>
          <cell r="C7193" t="str">
            <v>UN</v>
          </cell>
          <cell r="D7193">
            <v>1996.63</v>
          </cell>
        </row>
        <row r="7194">
          <cell r="A7194" t="str">
            <v>20.067.054-0</v>
          </cell>
          <cell r="B7194" t="str">
            <v>BOCA P/BUEIRO DUPLO, MULTI-PLATE, LENTICULAR, C/ 2,20M DE VAO E 1,70M DE ALT., EM CONCR. ARMADO 15MPA</v>
          </cell>
          <cell r="C7194" t="str">
            <v>UN</v>
          </cell>
          <cell r="D7194">
            <v>4113.5600000000004</v>
          </cell>
        </row>
        <row r="7195">
          <cell r="A7195" t="str">
            <v>20.067.055-0</v>
          </cell>
          <cell r="B7195" t="str">
            <v>BOCA P/BUEIRO TRIPLO, MULTI-PLATE, LENTICULAR, C/ 2,20M DE VAO E 1,70M DE ALT., EM CONCR. ARMADO 15MPA</v>
          </cell>
          <cell r="C7195" t="str">
            <v>UN</v>
          </cell>
          <cell r="D7195">
            <v>6377.66</v>
          </cell>
        </row>
        <row r="7196">
          <cell r="A7196" t="str">
            <v>20.067.056-0</v>
          </cell>
          <cell r="B7196" t="str">
            <v>BOCA P/BUEIRO SIMPLES, MULTI-PLATE, LENTICULAR, C/ 2,85M DEVAO E 1,85M DE ALT., EM CONCR. ARMADO 15MPa</v>
          </cell>
          <cell r="C7196" t="str">
            <v>UN</v>
          </cell>
          <cell r="D7196">
            <v>2543.1</v>
          </cell>
        </row>
        <row r="7197">
          <cell r="A7197" t="str">
            <v>20.067.057-0</v>
          </cell>
          <cell r="B7197" t="str">
            <v>BOCA P/BUEIRO DUPLO, MULTI-PLATE, LENTICULAR, C/ 2,85M DE VAO E 1,85M DE ALT., EM CONCR. ARMADO 15MPA</v>
          </cell>
          <cell r="C7197" t="str">
            <v>UN</v>
          </cell>
          <cell r="D7197">
            <v>5025.24</v>
          </cell>
        </row>
        <row r="7198">
          <cell r="A7198" t="str">
            <v>20.067.058-0</v>
          </cell>
          <cell r="B7198" t="str">
            <v>BOCA P/BUEIRO TRIPLO, MULTI-PLATE, LENTICULAR, C/ 2,85M DE VAO E 1,85M DE ALT., EM CONCR. ARMADO 15MPA</v>
          </cell>
          <cell r="C7198" t="str">
            <v>UN</v>
          </cell>
          <cell r="D7198">
            <v>8085.1</v>
          </cell>
        </row>
        <row r="7199">
          <cell r="A7199" t="str">
            <v>20.067.999-0</v>
          </cell>
          <cell r="B7199" t="str">
            <v>FAMILIA 20,067BOCA P/BUEIRO</v>
          </cell>
          <cell r="C7199">
            <v>0</v>
          </cell>
          <cell r="D7199">
            <v>2123</v>
          </cell>
        </row>
        <row r="7200">
          <cell r="A7200" t="str">
            <v>20.070.001-0</v>
          </cell>
          <cell r="B7200" t="str">
            <v>BUEIRO SIMPLES, TUBULAR, DIAM. DE 0,40M, C/ALT. DE REATERRODE 0,80M</v>
          </cell>
          <cell r="C7200" t="str">
            <v>M</v>
          </cell>
          <cell r="D7200">
            <v>81.98</v>
          </cell>
        </row>
        <row r="7201">
          <cell r="A7201" t="str">
            <v>20.070.002-0</v>
          </cell>
          <cell r="B7201" t="str">
            <v>BUEIRO SIMPLES, TUBULAR, DIAM. DE 0,40M, C/ALT. DE REATERRODE 1,50M</v>
          </cell>
          <cell r="C7201" t="str">
            <v>M</v>
          </cell>
          <cell r="D7201">
            <v>108.45</v>
          </cell>
        </row>
        <row r="7202">
          <cell r="A7202" t="str">
            <v>20.070.003-0</v>
          </cell>
          <cell r="B7202" t="str">
            <v>BUEIRO SIMPLES, TUBULAR, DIAM. DE 0,40M, C/ALT. DE REATERRODE 3,00M</v>
          </cell>
          <cell r="C7202" t="str">
            <v>M</v>
          </cell>
          <cell r="D7202">
            <v>205.51</v>
          </cell>
        </row>
        <row r="7203">
          <cell r="A7203" t="str">
            <v>20.070.004-0</v>
          </cell>
          <cell r="B7203" t="str">
            <v>BUEIRO SIMPLES, TUBULAR, DIAM. DE 0,40M, C/ALT. DE REATERRODE 4,00M</v>
          </cell>
          <cell r="C7203" t="str">
            <v>M</v>
          </cell>
          <cell r="D7203">
            <v>295.05</v>
          </cell>
        </row>
        <row r="7204">
          <cell r="A7204" t="str">
            <v>20.070.008-0</v>
          </cell>
          <cell r="B7204" t="str">
            <v>BUEIRO DUPLO, TUBULAR, DIAM. DE 0,40M, C/ALT. DE REATERRO DE0,80M</v>
          </cell>
          <cell r="C7204" t="str">
            <v>M</v>
          </cell>
          <cell r="D7204">
            <v>139.46</v>
          </cell>
        </row>
        <row r="7205">
          <cell r="A7205" t="str">
            <v>20.070.009-0</v>
          </cell>
          <cell r="B7205" t="str">
            <v>BUEIRO DUPLO, TUBULAR, DIAM. DE 0,40M, C/ALT. DE REATERRO DE1,50M</v>
          </cell>
          <cell r="C7205" t="str">
            <v>M</v>
          </cell>
          <cell r="D7205">
            <v>173.17</v>
          </cell>
        </row>
        <row r="7206">
          <cell r="A7206" t="str">
            <v>20.070.010-0</v>
          </cell>
          <cell r="B7206" t="str">
            <v>BUEIRO DUPLO, TUBULAR, DIAM. DE 0,40M, C/ALT. DE REATERRO DE3,00M</v>
          </cell>
          <cell r="C7206" t="str">
            <v>M</v>
          </cell>
          <cell r="D7206">
            <v>279.18</v>
          </cell>
        </row>
        <row r="7207">
          <cell r="A7207" t="str">
            <v>20.070.011-0</v>
          </cell>
          <cell r="B7207" t="str">
            <v>BUEIRO DUPLO, TUBULAR, DIAM. DE 0,40M, C/ALT. DE REATERRO DE4,00M</v>
          </cell>
          <cell r="C7207" t="str">
            <v>M</v>
          </cell>
          <cell r="D7207">
            <v>376.55</v>
          </cell>
        </row>
        <row r="7208">
          <cell r="A7208" t="str">
            <v>20.070.015-0</v>
          </cell>
          <cell r="B7208" t="str">
            <v>BUEIRO TRIPLO, TUBULAR, DIAM. DE 0,40M, C/ALT. DE REATERRO DE 0,80M</v>
          </cell>
          <cell r="C7208" t="str">
            <v>M</v>
          </cell>
          <cell r="D7208">
            <v>201.37</v>
          </cell>
        </row>
        <row r="7209">
          <cell r="A7209" t="str">
            <v>20.070.016-0</v>
          </cell>
          <cell r="B7209" t="str">
            <v>BUEIRO TRIPLO, TUBULAR, DIAM. DE 0,40M, C/ALT. DE REATERRO DE 1,50M</v>
          </cell>
          <cell r="C7209" t="str">
            <v>M</v>
          </cell>
          <cell r="D7209">
            <v>240.89</v>
          </cell>
        </row>
        <row r="7210">
          <cell r="A7210" t="str">
            <v>20.070.017-0</v>
          </cell>
          <cell r="B7210" t="str">
            <v>BUEIRO TRIPLO, TUBULAR, DIAM. DE 0,40M, C/ALT. DE REATERRO DE 3,00M</v>
          </cell>
          <cell r="C7210" t="str">
            <v>M</v>
          </cell>
          <cell r="D7210">
            <v>359.64</v>
          </cell>
        </row>
        <row r="7211">
          <cell r="A7211" t="str">
            <v>20.070.018-0</v>
          </cell>
          <cell r="B7211" t="str">
            <v>BUEIRO TRIPLO, TUBULAR, DIAM. DE 0,40M, C/ALT. DE REATERRO DE 4,00M</v>
          </cell>
          <cell r="C7211" t="str">
            <v>M</v>
          </cell>
          <cell r="D7211">
            <v>465.96</v>
          </cell>
        </row>
        <row r="7212">
          <cell r="A7212" t="str">
            <v>20.070.022-0</v>
          </cell>
          <cell r="B7212" t="str">
            <v>BUEIRO SIMPLES, TUBULAR, DIAM. DE 0,60M, C/ALT. DE REATERRODE 0,80M</v>
          </cell>
          <cell r="C7212" t="str">
            <v>M</v>
          </cell>
          <cell r="D7212">
            <v>136.78</v>
          </cell>
        </row>
        <row r="7213">
          <cell r="A7213" t="str">
            <v>20.070.023-0</v>
          </cell>
          <cell r="B7213" t="str">
            <v>BUEIRO SIMPLES, TUBULAR, DIAM. DE 0,60M, C/ALT. DE REATERRODE 1,50M</v>
          </cell>
          <cell r="C7213" t="str">
            <v>M</v>
          </cell>
          <cell r="D7213">
            <v>171.54</v>
          </cell>
        </row>
        <row r="7214">
          <cell r="A7214" t="str">
            <v>20.070.024-0</v>
          </cell>
          <cell r="B7214" t="str">
            <v>BUEIRO SIMPLES, TUBULAR, DIAM. DE 0,60M, C/ALT. DE REATERRODE 3,00M</v>
          </cell>
          <cell r="C7214" t="str">
            <v>M</v>
          </cell>
          <cell r="D7214">
            <v>279.82</v>
          </cell>
        </row>
        <row r="7215">
          <cell r="A7215" t="str">
            <v>20.070.025-0</v>
          </cell>
          <cell r="B7215" t="str">
            <v>BUEIRO SIMPLES, TUBULAR, DIAM. DE 0,60M, C/ALT. DE REATERRODE 4,00M</v>
          </cell>
          <cell r="C7215" t="str">
            <v>M</v>
          </cell>
          <cell r="D7215">
            <v>379.7</v>
          </cell>
        </row>
        <row r="7216">
          <cell r="A7216" t="str">
            <v>20.070.029-0</v>
          </cell>
          <cell r="B7216" t="str">
            <v>BUEIRO DUPLO, TUBULAR, DIAM. DE 0,60M, C/ALT. DE REATERRO DE0,80M</v>
          </cell>
          <cell r="C7216" t="str">
            <v>M</v>
          </cell>
          <cell r="D7216">
            <v>241.6</v>
          </cell>
        </row>
        <row r="7217">
          <cell r="A7217" t="str">
            <v>20.070.030-0</v>
          </cell>
          <cell r="B7217" t="str">
            <v>BUEIRO DUPLO, TUBULAR, DIAM. DE 0,60M, C/ALT. DE REATERRO DE1,50M</v>
          </cell>
          <cell r="C7217" t="str">
            <v>M</v>
          </cell>
          <cell r="D7217">
            <v>283.87</v>
          </cell>
        </row>
        <row r="7218">
          <cell r="A7218" t="str">
            <v>20.070.031-0</v>
          </cell>
          <cell r="B7218" t="str">
            <v>BUEIRO DUPLO, TUBULAR, DIAM. DE 0,60M, C/ALT. DE REATERRO DE3,00M</v>
          </cell>
          <cell r="C7218" t="str">
            <v>M</v>
          </cell>
          <cell r="D7218">
            <v>408.47</v>
          </cell>
        </row>
        <row r="7219">
          <cell r="A7219" t="str">
            <v>20.070.032-0</v>
          </cell>
          <cell r="B7219" t="str">
            <v>BUEIRO DUPLO, TUBULAR, DIAM. DE 0,60M, C/ALT. DE REATERRO DE4,00M</v>
          </cell>
          <cell r="C7219" t="str">
            <v>M</v>
          </cell>
          <cell r="D7219">
            <v>520.42999999999995</v>
          </cell>
        </row>
        <row r="7220">
          <cell r="A7220" t="str">
            <v>20.070.036-0</v>
          </cell>
          <cell r="B7220" t="str">
            <v>BUEIRO TRIPLO, TUBULAR, DIAM. DE 0,60M, C/ALT. DE REATERRO DE 0,80M</v>
          </cell>
          <cell r="C7220" t="str">
            <v>M</v>
          </cell>
          <cell r="D7220">
            <v>355.65</v>
          </cell>
        </row>
        <row r="7221">
          <cell r="A7221" t="str">
            <v>20.070.037-0</v>
          </cell>
          <cell r="B7221" t="str">
            <v>BUEIRO TRIPLO, TUBULAR, DIAM. DE 0,60M, C/ALT. DE REATERRO DE 1,50M</v>
          </cell>
          <cell r="C7221" t="str">
            <v>M</v>
          </cell>
          <cell r="D7221">
            <v>406.49</v>
          </cell>
        </row>
        <row r="7222">
          <cell r="A7222" t="str">
            <v>20.070.038-0</v>
          </cell>
          <cell r="B7222" t="str">
            <v>BUEIRO TRIPLO, TUBULAR, DIAM. DE 0,60M, C/ALT. DE REATERRO DE 3,00M</v>
          </cell>
          <cell r="C7222" t="str">
            <v>M</v>
          </cell>
          <cell r="D7222">
            <v>549.77</v>
          </cell>
        </row>
        <row r="7223">
          <cell r="A7223" t="str">
            <v>20.070.039-0</v>
          </cell>
          <cell r="B7223" t="str">
            <v>BUEIRO TRIPLO, TUBULAR, DIAM. DE 0,60M, C/ALT. DE REATERRO DE 4,00M</v>
          </cell>
          <cell r="C7223" t="str">
            <v>M</v>
          </cell>
          <cell r="D7223">
            <v>675.68</v>
          </cell>
        </row>
        <row r="7224">
          <cell r="A7224" t="str">
            <v>20.070.999-0</v>
          </cell>
          <cell r="B7224" t="str">
            <v>FAMILIA 20,070BUEIRO SIMPLES</v>
          </cell>
          <cell r="C7224">
            <v>0</v>
          </cell>
          <cell r="D7224">
            <v>1945</v>
          </cell>
        </row>
        <row r="7225">
          <cell r="A7225" t="str">
            <v>20.071.999-0</v>
          </cell>
          <cell r="B7225" t="str">
            <v>FAMILIA 20,071BUEIRO SIMPLES (CA-1)</v>
          </cell>
          <cell r="C7225">
            <v>0</v>
          </cell>
          <cell r="D7225">
            <v>1955</v>
          </cell>
        </row>
        <row r="7226">
          <cell r="A7226" t="str">
            <v>20.080.999-0</v>
          </cell>
          <cell r="B7226" t="str">
            <v>FAMILIA 20,080BUEIRO CELULAR</v>
          </cell>
          <cell r="C7226">
            <v>0</v>
          </cell>
          <cell r="D7226">
            <v>2046</v>
          </cell>
        </row>
        <row r="7227">
          <cell r="A7227" t="str">
            <v>20.085.100-0</v>
          </cell>
          <cell r="B7227" t="str">
            <v>PASSAGEM GADO EM CHAPA GALV. C/ 2,7MM ESP., 2,20M VAO, 2,25MALT., RECOBRIMENTO MINIMO DE 0,30M E MAXIMO DE 8,90M. FORN.</v>
          </cell>
          <cell r="C7227" t="str">
            <v>M</v>
          </cell>
          <cell r="D7227">
            <v>1938</v>
          </cell>
        </row>
        <row r="7228">
          <cell r="A7228" t="str">
            <v>20.085.105-0</v>
          </cell>
          <cell r="B7228" t="str">
            <v>PASSAGEM GADO CHAPA REVESTIM.EPOXY, C/ 2,7MM ESP., 2,20M VAO, 2,25M ALT., RECOBRIMENTO MINIMO 0,30M E MAXIMO 8,90M.FORN.</v>
          </cell>
          <cell r="C7228" t="str">
            <v>M</v>
          </cell>
          <cell r="D7228">
            <v>2040</v>
          </cell>
        </row>
        <row r="7229">
          <cell r="A7229" t="str">
            <v>20.085.110-0</v>
          </cell>
          <cell r="B7229" t="str">
            <v>PASSAGEM GADO EM CHAPA GALV. C/ 2,7MM ESP., 2,90M VAO, 3,10MALT.,RECOBRIMENTO MINIMO DE 0,60M E MAXIMO DE 11,40M. FORN.</v>
          </cell>
          <cell r="C7229" t="str">
            <v>M</v>
          </cell>
          <cell r="D7229">
            <v>2462.4</v>
          </cell>
        </row>
        <row r="7230">
          <cell r="A7230" t="str">
            <v>20.085.115-0</v>
          </cell>
          <cell r="B7230" t="str">
            <v>PASSAGEM GADO CHAPA REVESTIM.EPOXY, C/ 2,7MM ESP., 2,90M VAO, 3,10M ALT.,RECOBRIMENTO MINIMO 0,60M E MAXIMO 11,40M.FORN.</v>
          </cell>
          <cell r="C7230" t="str">
            <v>M</v>
          </cell>
          <cell r="D7230">
            <v>2592</v>
          </cell>
        </row>
        <row r="7231">
          <cell r="A7231" t="str">
            <v>20.085.120-0</v>
          </cell>
          <cell r="B7231" t="str">
            <v>PASSAGEM INFERIOR EM CHAPA GALV. C/ 2,7MM ESP., 3,70M VAO, 3,50M ALT., RECOBRIMENTO MINIMO 0,60M E MAXIMO 11,10M. FORN.</v>
          </cell>
          <cell r="C7231" t="str">
            <v>M</v>
          </cell>
          <cell r="D7231">
            <v>2872.8</v>
          </cell>
        </row>
        <row r="7232">
          <cell r="A7232" t="str">
            <v>20.085.125-0</v>
          </cell>
          <cell r="B7232" t="str">
            <v>PASSAGEM INFERIOR CHAPA REVESTIM.EPOXY,C/2,7MM ESP.,3,70M VAO,3,50M ALT.,RECOBRIMENTO MINIMO 0,60M E MAXIMO 11,10M.FORN.</v>
          </cell>
          <cell r="C7232" t="str">
            <v>M</v>
          </cell>
          <cell r="D7232">
            <v>3024</v>
          </cell>
        </row>
        <row r="7233">
          <cell r="A7233" t="str">
            <v>20.085.130-0</v>
          </cell>
          <cell r="B7233" t="str">
            <v>PASSAGEM INFERIOR EM CHAPA GALV. C/ 2,7MM ESP., 4,20M VAO, 3,90M ALT., RECOBRIMENTO MINIMO 0,60M E MAXIMO 9,70M. FORN.</v>
          </cell>
          <cell r="C7233" t="str">
            <v>M</v>
          </cell>
          <cell r="D7233">
            <v>3275.6</v>
          </cell>
        </row>
        <row r="7234">
          <cell r="A7234" t="str">
            <v>20.085.135-0</v>
          </cell>
          <cell r="B7234" t="str">
            <v>PASSAGEM INFERIOR CHAPA REVEST.EPOXY, C/ 2,7MM ESP.,4,20M VAO,3,90M ALT., RECOBRIMENTO MINIMO 0,60M E MAXIMO 9,70M.FORN.</v>
          </cell>
          <cell r="C7234" t="str">
            <v>M</v>
          </cell>
          <cell r="D7234">
            <v>3448</v>
          </cell>
        </row>
        <row r="7235">
          <cell r="A7235" t="str">
            <v>20.085.140-0</v>
          </cell>
          <cell r="B7235" t="str">
            <v>PASSAGEM INFERIOR EM CHAPA GALV. C/ 2,7MM ESP., 4,80M VAO, 4,75M ALT., RECOBRIMENTO MINIMO 0,90M E MAXIMO 8,50M. FORN.</v>
          </cell>
          <cell r="C7235" t="str">
            <v>M</v>
          </cell>
          <cell r="D7235">
            <v>3845.6</v>
          </cell>
        </row>
        <row r="7236">
          <cell r="A7236" t="str">
            <v>20.085.145-0</v>
          </cell>
          <cell r="B7236" t="str">
            <v>PASSAGEM INFERIOR CHAPA GALV.C/EPOXY,C/ 2,7MM ESP.,4,80M VAO,4,75M ALT., RECOBRIMENTO MINIMO 0,90M E MAXIMO 8,50M. FORN.</v>
          </cell>
          <cell r="C7236" t="str">
            <v>M</v>
          </cell>
          <cell r="D7236">
            <v>4048</v>
          </cell>
        </row>
        <row r="7237">
          <cell r="A7237" t="str">
            <v>20.085.150-0</v>
          </cell>
          <cell r="B7237" t="str">
            <v>PASSAGEM INFERIOR EM CHAPA GALV. C/ 3,4MM ESP., 5,00M VAO, 4,85M ALT., RECOBRIMENTO MINIMO 0,90M E MAXIMO 8,60M. FORN.</v>
          </cell>
          <cell r="C7237" t="str">
            <v>M</v>
          </cell>
          <cell r="D7237">
            <v>4723.1000000000004</v>
          </cell>
        </row>
        <row r="7238">
          <cell r="A7238" t="str">
            <v>20.085.155-0</v>
          </cell>
          <cell r="B7238" t="str">
            <v>PASSAGEM INFERIOR CHAPA GALV.C/EPOXY,C/ 3,4MM ESP.,5,00M VAO,4,85M ALT., RECOBRIMENTO MINIMO 0,90M E MAXIMO 8,60M. FORN.</v>
          </cell>
          <cell r="C7238" t="str">
            <v>M</v>
          </cell>
          <cell r="D7238">
            <v>4917.2</v>
          </cell>
        </row>
        <row r="7239">
          <cell r="A7239" t="str">
            <v>20.085.160-0</v>
          </cell>
          <cell r="B7239" t="str">
            <v>PASSAGEM INFERIOR EM CHAPA GALV. C/ 4,7MM ESP., 5,85M VAO, 5,30M ALT., RECOBRIMENTO MINIMO 0,90M E MAXIMO 8,50M. FORN.</v>
          </cell>
          <cell r="C7239" t="str">
            <v>M</v>
          </cell>
          <cell r="D7239">
            <v>6606.6</v>
          </cell>
        </row>
        <row r="7240">
          <cell r="A7240" t="str">
            <v>20.085.165-0</v>
          </cell>
          <cell r="B7240" t="str">
            <v>PASSAGEM INFERIOR CHAPA GALV.C/EPOXY,C/ 4,7MM ESP.,5,85M VAO,5,30M ALT., RECOBRIMENTO MINIMO 0,90M E MAXIMO 8,50M. FORN.</v>
          </cell>
          <cell r="C7240" t="str">
            <v>M</v>
          </cell>
          <cell r="D7240">
            <v>6906.9</v>
          </cell>
        </row>
        <row r="7241">
          <cell r="A7241" t="str">
            <v>20.085.170-0</v>
          </cell>
          <cell r="B7241" t="str">
            <v>BUEIRO CIRCULAR EM CHAPA GALV. C/ESP. DE 2MM, DIAM. DE 0,60M, RECOBRIMENTO MINIMO DE 0,30M E MAXIMO DE 25,00M. FORN.</v>
          </cell>
          <cell r="C7241" t="str">
            <v>M</v>
          </cell>
          <cell r="D7241">
            <v>247.8</v>
          </cell>
        </row>
        <row r="7242">
          <cell r="A7242" t="str">
            <v>20.085.175-0</v>
          </cell>
          <cell r="B7242" t="str">
            <v>BUEIRO CIRCULAR CHAPA REVESTIM. EPOXY, C/ESP. DE 2MM, DIAM.DE 0,60M, RECOBRIMENTO MINIMO 0,30M E MAXIMO 25,00M. FORN.</v>
          </cell>
          <cell r="C7242" t="str">
            <v>M</v>
          </cell>
          <cell r="D7242">
            <v>260.39999999999998</v>
          </cell>
        </row>
        <row r="7243">
          <cell r="A7243" t="str">
            <v>20.085.180-0</v>
          </cell>
          <cell r="B7243" t="str">
            <v>BUEIRO CIRCULAR EM CHAPA GALV. C/ESP. DE 2MM, DIAM. DE 0,80M, RECOBRIMENTO MINIMO DE 0,30M E MAXIMO DE 18,80M. FORN.</v>
          </cell>
          <cell r="C7243" t="str">
            <v>M</v>
          </cell>
          <cell r="D7243">
            <v>318.60000000000002</v>
          </cell>
        </row>
        <row r="7244">
          <cell r="A7244" t="str">
            <v>20.085.185-0</v>
          </cell>
          <cell r="B7244" t="str">
            <v>BUEIRO CIRCULAR CHAPA REVESTIM. EPOXY, C/ESP. DE 2MM, DIAM.DE 0,80M, RECOBRIMENTO MINIMO 0,30M E MAXIMO 18,80M. FORN.</v>
          </cell>
          <cell r="C7244" t="str">
            <v>M</v>
          </cell>
          <cell r="D7244">
            <v>334.8</v>
          </cell>
        </row>
        <row r="7245">
          <cell r="A7245" t="str">
            <v>20.085.190-0</v>
          </cell>
          <cell r="B7245" t="str">
            <v>BUEIRO CIRCULAR EM CHAPA GALV. C/ESP. DE 2MM, DIAM. DE 1,00M, RECOBRIMENTO MINIMO DE 0,30M E MAXIMO DE 15,00M. FORN.</v>
          </cell>
          <cell r="C7245" t="str">
            <v>M</v>
          </cell>
          <cell r="D7245">
            <v>395.3</v>
          </cell>
        </row>
        <row r="7246">
          <cell r="A7246" t="str">
            <v>20.085.195-0</v>
          </cell>
          <cell r="B7246" t="str">
            <v>BUEIRO CIRCULAR CHAPA REVESTIM. EPOXY, C/ESP. DE 2MM, DIAM.DE 1,00M, RECOBRIMENTO MINIMO 0,30M E MAXIMO 15,00M. FORN.</v>
          </cell>
          <cell r="C7246" t="str">
            <v>M</v>
          </cell>
          <cell r="D7246">
            <v>415.4</v>
          </cell>
        </row>
        <row r="7247">
          <cell r="A7247" t="str">
            <v>20.085.200-0</v>
          </cell>
          <cell r="B7247" t="str">
            <v>BUEIRO CIRCULAR EM CHAPA GALV. C/ESP. DE 2MM, DIAM. DE 1,20M, RECOBRIMENTO MINIMO DE 0,30M E MAXIMO DE 12,50M. FORN.</v>
          </cell>
          <cell r="C7247" t="str">
            <v>M</v>
          </cell>
          <cell r="D7247">
            <v>460.2</v>
          </cell>
        </row>
        <row r="7248">
          <cell r="A7248" t="str">
            <v>20.085.205-0</v>
          </cell>
          <cell r="B7248" t="str">
            <v>BUEIRO CIRCULAR CHAPA REVESTIM. EPOXY, C/ESP. DE 2MM, DIAM.DE 1,20M, RECOBRIMENTO MINIMO 0,30M E MAXIMO 12,50M. FORN.</v>
          </cell>
          <cell r="C7248" t="str">
            <v>M</v>
          </cell>
          <cell r="D7248">
            <v>483.6</v>
          </cell>
        </row>
        <row r="7249">
          <cell r="A7249" t="str">
            <v>20.085.210-0</v>
          </cell>
          <cell r="B7249" t="str">
            <v>BUEIRO CIRCULAR EM CHAPA GALV. C/ESP. DE 2MM, DIAM. DE 1,50M, RECOBRIMENTO MINIMO DE 0,30M E MAXIMO DE 10,00M. FORN.</v>
          </cell>
          <cell r="C7249" t="str">
            <v>M</v>
          </cell>
          <cell r="D7249">
            <v>566.4</v>
          </cell>
        </row>
        <row r="7250">
          <cell r="A7250" t="str">
            <v>20.085.215-0</v>
          </cell>
          <cell r="B7250" t="str">
            <v>BUEIRO CIRCULAR CHAPA REVESTIM. EPOXY, C/ESP. DE 2MM, DIAM.DE 1,50M, RECOBRIMENTO MINIMO 0,30M E MAXIMO 10,00M. FORN.</v>
          </cell>
          <cell r="C7250" t="str">
            <v>M</v>
          </cell>
          <cell r="D7250">
            <v>595.20000000000005</v>
          </cell>
        </row>
        <row r="7251">
          <cell r="A7251" t="str">
            <v>20.085.220-0</v>
          </cell>
          <cell r="B7251" t="str">
            <v>BUEIRO CIRCULAR EM CHAPA GALV. C/ESP. DE 2MM, DIAM. DE 1,80M, RECOBRIMENTO MINIMO DE 0,40M E MAXIMO DE 8,30M. FORN.</v>
          </cell>
          <cell r="C7251" t="str">
            <v>M</v>
          </cell>
          <cell r="D7251">
            <v>690.3</v>
          </cell>
        </row>
        <row r="7252">
          <cell r="A7252" t="str">
            <v>20.085.225-0</v>
          </cell>
          <cell r="B7252" t="str">
            <v>BUEIRO CIRCULAR CHAPA REVESTIM. EPOXY, C/ESP. DE 2MM, DIAM.DE 1,80M, RECOBRIMENTO MINIMO 0,40M E MAXIMO 8,30M. FORN.</v>
          </cell>
          <cell r="C7252" t="str">
            <v>M</v>
          </cell>
          <cell r="D7252">
            <v>725.4</v>
          </cell>
        </row>
        <row r="7253">
          <cell r="A7253" t="str">
            <v>20.085.230-0</v>
          </cell>
          <cell r="B7253" t="str">
            <v>BUEIRO CIRCULAR EM CHAPA GALV. C/ESP. DE 2MM, DIAM. DE 2,00M, RECOBRIMENTO MINIMO DE 0,50M E MAXIMO DE 7,50M. FORN.</v>
          </cell>
          <cell r="C7253" t="str">
            <v>M</v>
          </cell>
          <cell r="D7253">
            <v>761.1</v>
          </cell>
        </row>
        <row r="7254">
          <cell r="A7254" t="str">
            <v>20.085.235-0</v>
          </cell>
          <cell r="B7254" t="str">
            <v>BUEIRO CIRCULAR CHAPA REVESTIM. EPOXY, C/ESP. DE 2MM, DIAM.DE 2,00M, RECOBRIMENTO MINIMO 0,50M E MAXIMO 7,50M. FORN.</v>
          </cell>
          <cell r="C7254" t="str">
            <v>M</v>
          </cell>
          <cell r="D7254">
            <v>799.8</v>
          </cell>
        </row>
        <row r="7255">
          <cell r="A7255" t="str">
            <v>20.085.240-0</v>
          </cell>
          <cell r="B7255" t="str">
            <v>BUEIRO CIRCULAR EM CHAPA GALV. C/ESP. DE 2,7MM, DIAM. DE 2,20M, RECOBRIMENTO MINIMO DE 0,50M E MAXIMO DE 9,50M. FORN.</v>
          </cell>
          <cell r="C7255" t="str">
            <v>M</v>
          </cell>
          <cell r="D7255">
            <v>1043.0999999999999</v>
          </cell>
        </row>
        <row r="7256">
          <cell r="A7256" t="str">
            <v>20.085.245-0</v>
          </cell>
          <cell r="B7256" t="str">
            <v>BUEIRO CIRCULAR CHAPA REVESTIM. EPOXY, C/ESP. DE 2,7MM, DIAM. DE 2,20M, RECOBRIMENTO MINIMO 0,50M E MAXIMO 9,50M. FORN.</v>
          </cell>
          <cell r="C7256" t="str">
            <v>M</v>
          </cell>
          <cell r="D7256">
            <v>1098</v>
          </cell>
        </row>
        <row r="7257">
          <cell r="A7257" t="str">
            <v>20.085.250-0</v>
          </cell>
          <cell r="B7257" t="str">
            <v>BUEIRO CIRCULAR EM CHAPA GALV. C/ESP. DE 2,7MM, DIAM. DE 2,40M, RECOBRIMENTO MINIMO DE 0,50M E MAXIMO DE 8,70M. FORN.</v>
          </cell>
          <cell r="C7257" t="str">
            <v>M</v>
          </cell>
          <cell r="D7257">
            <v>1134.3</v>
          </cell>
        </row>
        <row r="7258">
          <cell r="A7258" t="str">
            <v>20.085.255-0</v>
          </cell>
          <cell r="B7258" t="str">
            <v>BUEIRO CIRCULAR CHAPA REVESTIM. EPOXY, C/ESP. DE 2,7MM, DIAM. DE 2,40M, RECOBRIMENTO MINIMO 0,50M E MAXIMO 8,70M. FORN.</v>
          </cell>
          <cell r="C7258" t="str">
            <v>M</v>
          </cell>
          <cell r="D7258">
            <v>1194</v>
          </cell>
        </row>
        <row r="7259">
          <cell r="A7259" t="str">
            <v>20.085.260-0</v>
          </cell>
          <cell r="B7259" t="str">
            <v>BUEIRO CIRCULAR EM CHAPA GALV. C/ESP. DE 3,4MM, DIAM. DE 2,60M, RECOBRIMENTO MINIMO DE 0,50M E MAXIMO DE 10,60M. FORN.</v>
          </cell>
          <cell r="C7259" t="str">
            <v>M</v>
          </cell>
          <cell r="D7259">
            <v>1474</v>
          </cell>
        </row>
        <row r="7260">
          <cell r="A7260" t="str">
            <v>20.085.265-0</v>
          </cell>
          <cell r="B7260" t="str">
            <v>BUEIRO CIRCULAR CHAPA REVESTIM. EPOXY, C/ESP. DE 3,4MM, DIAM. DE 2,60M, RECOBRIMENTO MINIMO 0,50M E MAXIMO 10,60M. FORN.</v>
          </cell>
          <cell r="C7260" t="str">
            <v>M</v>
          </cell>
          <cell r="D7260">
            <v>1527.6</v>
          </cell>
        </row>
        <row r="7261">
          <cell r="A7261" t="str">
            <v>20.085.270-0</v>
          </cell>
          <cell r="B7261" t="str">
            <v>BUEIRO CIRCULAR EM CHAPA GALV., C/ESP. DE 3,4MM, DIAM. DE 2,80M, RECOBRIMENTO MINIMO DE 0,50 E MAXIMO DE 9,80M. FORN.</v>
          </cell>
          <cell r="C7261" t="str">
            <v>M</v>
          </cell>
          <cell r="D7261">
            <v>1606</v>
          </cell>
        </row>
        <row r="7262">
          <cell r="A7262" t="str">
            <v>20.085.275-0</v>
          </cell>
          <cell r="B7262" t="str">
            <v>BUEIRO CIRCULAR CHAPA REVESTIM. EPOXY, C/ESP. DE 3,4MM, DIAM. DE 2,80M, RECOBRIMENTO MINIMO 0,50M E MAXIMO 9,80M. FORN.</v>
          </cell>
          <cell r="C7262" t="str">
            <v>M</v>
          </cell>
          <cell r="D7262">
            <v>1664.4</v>
          </cell>
        </row>
        <row r="7263">
          <cell r="A7263" t="str">
            <v>20.085.280-0</v>
          </cell>
          <cell r="B7263" t="str">
            <v>BUEIRO CIRCULAR EM CHAPA GALV. C/ESP. DE 2,7MM, DIAM. DE 3,05M, RECOBRIMENTO MINIMO DE 0,45M E MAXIMO DE 13,10M. FORN.</v>
          </cell>
          <cell r="C7263" t="str">
            <v>M</v>
          </cell>
          <cell r="D7263">
            <v>2390.1999999999998</v>
          </cell>
        </row>
        <row r="7264">
          <cell r="A7264" t="str">
            <v>20.085.285-0</v>
          </cell>
          <cell r="B7264" t="str">
            <v>BUEIRO CIRCULAR CHAPA REVESTIM. EPOXY, C/ESP.DE 2,7MM, DIAM.DE 3,05M, RECOBRIMENTO MINIMO 0,45M E MAXIMO 13,10M. FORN.</v>
          </cell>
          <cell r="C7264" t="str">
            <v>M</v>
          </cell>
          <cell r="D7264">
            <v>2519.4</v>
          </cell>
        </row>
        <row r="7265">
          <cell r="A7265" t="str">
            <v>20.085.290-0</v>
          </cell>
          <cell r="B7265" t="str">
            <v>BUEIRO CIRCULAR EM CHAPA GALV. C/ESP. DE 2,7MM, DIAM. DE 3,40M, RECOBRIMENTO MINIMO DE 0,45M E MAXIMO DE 11,70M. FORN.</v>
          </cell>
          <cell r="C7265" t="str">
            <v>M</v>
          </cell>
          <cell r="D7265">
            <v>2686.2</v>
          </cell>
        </row>
        <row r="7266">
          <cell r="A7266" t="str">
            <v>20.085.295-0</v>
          </cell>
          <cell r="B7266" t="str">
            <v>BUEIRO CIRCULAR CHAPA REVESTIM. EPOXY, C/ESP.DE 2,7MM, DIAM.DE 3,40M, RECOBRIMENTO MINIMO 0,45M E MAXIMO 11,70M. FORN.</v>
          </cell>
          <cell r="C7266" t="str">
            <v>M</v>
          </cell>
          <cell r="D7266">
            <v>2831.4</v>
          </cell>
        </row>
        <row r="7267">
          <cell r="A7267" t="str">
            <v>20.085.300-0</v>
          </cell>
          <cell r="B7267" t="str">
            <v>BUEIRO CIRCULAR EM CHAPA GALV. C/ESP. DE 2,7MM, DIAM. DE 3,80M, RECOBRIMENTO MINIMO DE 0,60M E MAXIMO DE 10,50M. FORN.</v>
          </cell>
          <cell r="C7267" t="str">
            <v>M</v>
          </cell>
          <cell r="D7267">
            <v>2989.6</v>
          </cell>
        </row>
        <row r="7268">
          <cell r="A7268" t="str">
            <v>20.085.305-0</v>
          </cell>
          <cell r="B7268" t="str">
            <v>BUEIRO CIRCULAR CHAPA REVESTIM. EPOXY, C/ESP. DE 2,7MM, DIAM. DE 3,80M, RECOBRIMENTO MINIMO 0,60M E MAXIMO 10,50M. FORN.</v>
          </cell>
          <cell r="C7268" t="str">
            <v>M</v>
          </cell>
          <cell r="D7268">
            <v>3151.2</v>
          </cell>
        </row>
        <row r="7269">
          <cell r="A7269" t="str">
            <v>20.085.310-0</v>
          </cell>
          <cell r="B7269" t="str">
            <v>BUEIRO CIRCULAR EM CHAPA GALV. C/ESP. DE 2,7MM, DIAM. DE 4,20M, RECOBRIMENTO MINIMO DE 0,60M E MAXIMO DE 9,50M. FORN.</v>
          </cell>
          <cell r="C7269" t="str">
            <v>M</v>
          </cell>
          <cell r="D7269">
            <v>3285.6</v>
          </cell>
        </row>
        <row r="7270">
          <cell r="A7270" t="str">
            <v>20.085.315-0</v>
          </cell>
          <cell r="B7270" t="str">
            <v>BUEIRO CIRCULAR CHAPA REVESTIM. EPOXY, C/ESP. DE 2,7MM, DIAM. DE 4,20M, RECOBRIMENTO MINIMO 0,60M E MAXIMO 9,50M. FORN.</v>
          </cell>
          <cell r="C7270" t="str">
            <v>M</v>
          </cell>
          <cell r="D7270">
            <v>3463.2</v>
          </cell>
        </row>
        <row r="7271">
          <cell r="A7271" t="str">
            <v>20.085.320-0</v>
          </cell>
          <cell r="B7271" t="str">
            <v>BUEIRO CIRCULAR EM CHAPA GALV. C/ESP. DE 2,7MM, DIAM. DE 4,60M, RECOBRIMENTO MINIMO DE 0,60M E MAXIMO DE 8,70M. FORN.</v>
          </cell>
          <cell r="C7271" t="str">
            <v>M</v>
          </cell>
          <cell r="D7271">
            <v>3589</v>
          </cell>
        </row>
        <row r="7272">
          <cell r="A7272" t="str">
            <v>20.085.325-0</v>
          </cell>
          <cell r="B7272" t="str">
            <v>BUEIRO CIRCULAR CHAPA REVESTIM. EPOXY, C/ESP. DE 2,7MM, DIAM. DE 4,60M, RECOBRIMENTO MINIMO 0,60M E MAXIMO 8,70M. FORN.</v>
          </cell>
          <cell r="C7272" t="str">
            <v>M</v>
          </cell>
          <cell r="D7272">
            <v>3783</v>
          </cell>
        </row>
        <row r="7273">
          <cell r="A7273" t="str">
            <v>20.085.330-0</v>
          </cell>
          <cell r="B7273" t="str">
            <v>BUEIRO LENTICULAR EM CHAPA GALV. C/ 2MM ESP., 1,00M VAO, 0,80M ALT., RECOBRIMENTO MINIMO 0,30M E MAXIMO 6,80M. FORN.</v>
          </cell>
          <cell r="C7273" t="str">
            <v>M</v>
          </cell>
          <cell r="D7273">
            <v>390.6</v>
          </cell>
        </row>
        <row r="7274">
          <cell r="A7274" t="str">
            <v>20.085.335-0</v>
          </cell>
          <cell r="B7274" t="str">
            <v>BUEIRO LENTICULAR CHAPA REVESTIM.EPOXY, C/ 2MM ESP.,1,00M VAO, 0,80M ALT.,RECOBRIMENTO MINIMO 0,30M E MAXIMO 6,80M.FORN.</v>
          </cell>
          <cell r="C7274" t="str">
            <v>M</v>
          </cell>
          <cell r="D7274">
            <v>415.8</v>
          </cell>
        </row>
        <row r="7275">
          <cell r="A7275" t="str">
            <v>20.085.340-0</v>
          </cell>
          <cell r="B7275" t="str">
            <v>BUEIRO LENTICULAR EM CHAPA GALV. C/ 2MM ESP., 1,20M VAO, 1,00M ALT., RECOBRIMENTO MINIMO 0,30M E MAXIMO 9,00M. FORN.</v>
          </cell>
          <cell r="C7275" t="str">
            <v>M</v>
          </cell>
          <cell r="D7275">
            <v>489.8</v>
          </cell>
        </row>
        <row r="7276">
          <cell r="A7276" t="str">
            <v>20.085.345-0</v>
          </cell>
          <cell r="B7276" t="str">
            <v>BUEIRO LENTICULAR CHAPA REVESTIM.EPOXY, C/ 2MM ESP.,1,20M VAO, 1,00M ALT.,RECOBRIMENTO MININO 0,30M E MAXIMO 9,00M.FORN.</v>
          </cell>
          <cell r="C7276" t="str">
            <v>M</v>
          </cell>
          <cell r="D7276">
            <v>521.4</v>
          </cell>
        </row>
        <row r="7277">
          <cell r="A7277" t="str">
            <v>20.085.350-0</v>
          </cell>
          <cell r="B7277" t="str">
            <v>BUEIRO LENTICULAR EM CHAPA GALV. C/ 2MM ESP., 1,45M VAO, 1,10M ALT., RECOBRIMENTO MINIMO 0,40M E MAXIMO 7,40M. FORN.</v>
          </cell>
          <cell r="C7277" t="str">
            <v>M</v>
          </cell>
          <cell r="D7277">
            <v>582.79999999999995</v>
          </cell>
        </row>
        <row r="7278">
          <cell r="A7278" t="str">
            <v>20.085.355-0</v>
          </cell>
          <cell r="B7278" t="str">
            <v>BUEIRO LENTICULAR CHAPA REVESTIM.EPOXY, C/ 2MM ESP.,1,45M VAO, 1,10M ALT.,RECOBRIMENTO MINIMO 0,40M E MAXIMO 7,40M.FORN.</v>
          </cell>
          <cell r="C7278" t="str">
            <v>M</v>
          </cell>
          <cell r="D7278">
            <v>620.4</v>
          </cell>
        </row>
        <row r="7279">
          <cell r="A7279" t="str">
            <v>20.085.360-0</v>
          </cell>
          <cell r="B7279" t="str">
            <v>BUEIRO LENTICULAR EM CHAPA GALV. C/ 2MM ESP., 1,85M VAO, 1,50M ALT., RECOBRIMENTO MINIMO 0,50M E MAXIMO 8,10M. FORN.</v>
          </cell>
          <cell r="C7279" t="str">
            <v>M</v>
          </cell>
          <cell r="D7279">
            <v>700.6</v>
          </cell>
        </row>
        <row r="7280">
          <cell r="A7280" t="str">
            <v>20.085.365-0</v>
          </cell>
          <cell r="B7280" t="str">
            <v>BUEIRO LENTICULAR CHAPA REVESTIM.EPOXY, C/ 2MM ESP.,1,85M VAO, 1,50M ALT.,RECOBRIMENTO MINIMO 0,50M E MAXIMO 8,10M.FORN.</v>
          </cell>
          <cell r="C7280" t="str">
            <v>M</v>
          </cell>
          <cell r="D7280">
            <v>745.8</v>
          </cell>
        </row>
        <row r="7281">
          <cell r="A7281" t="str">
            <v>20.085.370-0</v>
          </cell>
          <cell r="B7281" t="str">
            <v>BUEIRO LENTICULAR EM CHAPA GALV. C/ 2MM ESP., 2,15M VAO, 1,60M ALT., RECOBRIMENTO MINIMO 0,60M E MAXIMO 7,00M. FORN.</v>
          </cell>
          <cell r="C7281" t="str">
            <v>M</v>
          </cell>
          <cell r="D7281">
            <v>781.2</v>
          </cell>
        </row>
        <row r="7282">
          <cell r="A7282" t="str">
            <v>20.085.375-0</v>
          </cell>
          <cell r="B7282" t="str">
            <v>BUEIRO LENTICULAR CHAPA REVESTIM.EPOXY, C/ 2MM ESP.,2,15M VAO, 1,60M ALT.,RECOBRIMENTO MINIMO 0,60M E MAXIMO 7,00M.FORN.</v>
          </cell>
          <cell r="C7282" t="str">
            <v>M</v>
          </cell>
          <cell r="D7282">
            <v>831.6</v>
          </cell>
        </row>
        <row r="7283">
          <cell r="A7283" t="str">
            <v>20.085.380-0</v>
          </cell>
          <cell r="B7283" t="str">
            <v>BUEIRO LENTICULAR EM CHAPA GALV. C/ 2MM ESP., 2,30M VAO, 1,65M ALT., RECOBRIMENTO MINIMO 0,60M E MAXIMO 6,50M. FORN.</v>
          </cell>
          <cell r="C7283" t="str">
            <v>M</v>
          </cell>
          <cell r="D7283">
            <v>818.4</v>
          </cell>
        </row>
        <row r="7284">
          <cell r="A7284" t="str">
            <v>20.085.385-0</v>
          </cell>
          <cell r="B7284" t="str">
            <v>BUEIRO LENTICULAR CHAPA REVESTIM.EPOXY, C/ 2MM ESP.,2,30M VAO, 1,65M ALT.,RECOBRIMENTO MINIMO 0,60M E MAXIMO 6,50M.FORN.</v>
          </cell>
          <cell r="C7284" t="str">
            <v>M</v>
          </cell>
          <cell r="D7284">
            <v>871.2</v>
          </cell>
        </row>
        <row r="7285">
          <cell r="A7285" t="str">
            <v>20.085.390-0</v>
          </cell>
          <cell r="B7285" t="str">
            <v>BUEIRO LENTICULAR EM CHAPA GALV. C/ 2MM ESP., 2,50M VAO, 2,20M ALT., RECOBRIMENTO MINIMO 0,60M E MAXIMO 6,00M. FORN.</v>
          </cell>
          <cell r="C7285" t="str">
            <v>M</v>
          </cell>
          <cell r="D7285">
            <v>979.6</v>
          </cell>
        </row>
        <row r="7286">
          <cell r="A7286" t="str">
            <v>20.085.395-0</v>
          </cell>
          <cell r="B7286" t="str">
            <v>BUEIRO LENTICULAR CHAPA REVESTIM.EPOXY, C/ 2MM ESP.,2,50M VAO, 2,20M ALT.,RECOBRIMENTO MINIMO 0,60M E MAXIMO 6,00M.FORN.</v>
          </cell>
          <cell r="C7286" t="str">
            <v>M</v>
          </cell>
          <cell r="D7286">
            <v>1042.8</v>
          </cell>
        </row>
        <row r="7287">
          <cell r="A7287" t="str">
            <v>20.085.400-0</v>
          </cell>
          <cell r="B7287" t="str">
            <v>BUEIRO LENTICULAR EM CHAPA GALV. C/ 2,7MM ESP., 3,05M VAO, 2,05M ALT., RECOBRIMENTO MINIMO 0,60M E MAXIMO 6,80M. FORN.</v>
          </cell>
          <cell r="C7287" t="str">
            <v>M</v>
          </cell>
          <cell r="D7287">
            <v>1332</v>
          </cell>
        </row>
        <row r="7288">
          <cell r="A7288" t="str">
            <v>20.085.405-0</v>
          </cell>
          <cell r="B7288" t="str">
            <v>BUEIRO LENTICULAR CHAPA REVESTIM.EPOXY,C/ 2,7MM ESP.,3,05M VAO,2,05M ALT.,RECOBRIMENTO MINIMO 0,60M E MAXIMO 6,80M.FORN.</v>
          </cell>
          <cell r="C7288" t="str">
            <v>M</v>
          </cell>
          <cell r="D7288">
            <v>1398.6</v>
          </cell>
        </row>
        <row r="7289">
          <cell r="A7289" t="str">
            <v>20.085.410-0</v>
          </cell>
          <cell r="B7289" t="str">
            <v>BUEIRO LENTICULAR EM CHAPA GALV. C/ 2,7MM ESP., 4,15M VAO, 2,80M ALT., RECOBRIMENTO MINIMO 0,60M E MAXIMO 6,80M. FORN.</v>
          </cell>
          <cell r="C7289" t="str">
            <v>M</v>
          </cell>
          <cell r="D7289">
            <v>2819.6</v>
          </cell>
        </row>
        <row r="7290">
          <cell r="A7290" t="str">
            <v>20.085.415-0</v>
          </cell>
          <cell r="B7290" t="str">
            <v>BUEIRO LENTICULAR CHAPA REVESTIM.EPOXY,C/ 2,7MM ESP.,4,15M VAO,2,80M ALT.,RECOBRIMENTO MINIMO 0,60M E MAXIMO 6,80M.FORN.</v>
          </cell>
          <cell r="C7290" t="str">
            <v>M</v>
          </cell>
          <cell r="D7290">
            <v>2968</v>
          </cell>
        </row>
        <row r="7291">
          <cell r="A7291" t="str">
            <v>20.085.420-0</v>
          </cell>
          <cell r="B7291" t="str">
            <v>BUEIRO LENTICULAR EM CHAPA GALV. C/ 3,4MM ESP., 4,80M VAO, 3,05M ALT., RECOBRIMENTO MINIMO 0,75M E MAXIMO 5,80M. FORN.</v>
          </cell>
          <cell r="C7291" t="str">
            <v>M</v>
          </cell>
          <cell r="D7291">
            <v>3759.5</v>
          </cell>
        </row>
        <row r="7292">
          <cell r="A7292" t="str">
            <v>20.085.425-0</v>
          </cell>
          <cell r="B7292" t="str">
            <v>BUEIRO LENTICULAR CHAPA REVESTIM.EPOXY,C/ 3,4MM ESP.,4,80M VAO,3,05M ALT.,RECOBRIMENTO MINIMO 0,75M E MAXIMO 5,80M.FORN.</v>
          </cell>
          <cell r="C7292" t="str">
            <v>M</v>
          </cell>
          <cell r="D7292">
            <v>3914</v>
          </cell>
        </row>
        <row r="7293">
          <cell r="A7293" t="str">
            <v>20.085.430-0</v>
          </cell>
          <cell r="B7293" t="str">
            <v>BUEIRO LENTICULAR EM CHAPA GALV. C/ 3,4MM ESP., 5,45M VAO, 3,35M ALT., RECOBRIMENTO MINIMO 0,75M E MAXIMO 4,40M. FORN.</v>
          </cell>
          <cell r="C7293" t="str">
            <v>M</v>
          </cell>
          <cell r="D7293">
            <v>4234</v>
          </cell>
        </row>
        <row r="7294">
          <cell r="A7294" t="str">
            <v>20.085.435-0</v>
          </cell>
          <cell r="B7294" t="str">
            <v>BUEIRO LENTICULAR CHAPA REVESTIM.EPOXY,C/ 3,4MM ESP.,5,45M VAO,3,35M ALT.,RECOBRIMENTO MINIMO 0,75M E MAXIMO 4,40M.FORN.</v>
          </cell>
          <cell r="C7294" t="str">
            <v>M</v>
          </cell>
          <cell r="D7294">
            <v>4408</v>
          </cell>
        </row>
        <row r="7295">
          <cell r="A7295" t="str">
            <v>20.085.440-0</v>
          </cell>
          <cell r="B7295" t="str">
            <v>BUEIRO LENTICULAR EM CHAPA GALV. C/ 3,4MM ESP., 6,60M VAO, 3,85M ALT., RECOBRIMENTO MINIMO 0,90M E MAXIMO 3,30M. FORN.</v>
          </cell>
          <cell r="C7295" t="str">
            <v>M</v>
          </cell>
          <cell r="D7295">
            <v>5022.3999999999996</v>
          </cell>
        </row>
        <row r="7296">
          <cell r="A7296" t="str">
            <v>20.085.445-0</v>
          </cell>
          <cell r="B7296" t="str">
            <v>BUEIRO LENTICULAR CHAPA REVESTIM.EPOXY,C/ 3,4MM ESP.,6,60M VAO,3,85M ALT.,RECOBRIMENTO MINIMO 0,90M E MAXIMO 3,30M.FORN.</v>
          </cell>
          <cell r="C7296" t="str">
            <v>M</v>
          </cell>
          <cell r="D7296">
            <v>5228.8</v>
          </cell>
        </row>
        <row r="7297">
          <cell r="A7297" t="str">
            <v>20.085.450-0</v>
          </cell>
          <cell r="B7297" t="str">
            <v>BUEIRO EM ARCO EM CHAPA GALV. C/ 3,4MM ESP., 5,92M VAO, 2,08M ALT., RECOBRIMENTO MINIMO 0,75M E MAXIMO 4,00M. FORN.</v>
          </cell>
          <cell r="C7297" t="str">
            <v>M</v>
          </cell>
          <cell r="D7297">
            <v>3013.2</v>
          </cell>
        </row>
        <row r="7298">
          <cell r="A7298" t="str">
            <v>20.085.455-0</v>
          </cell>
          <cell r="B7298" t="str">
            <v>BUEIRO EM ARCO CHAPA REVESTIM.EPOXY, C/ 3,4MM ESP., 5,92M VAO, 2,08M ALT.,RECOBRIMENTO MINIMO 0,75M E MAXIMO 4,00M.FORN.</v>
          </cell>
          <cell r="C7298" t="str">
            <v>M</v>
          </cell>
          <cell r="D7298">
            <v>3162</v>
          </cell>
        </row>
        <row r="7299">
          <cell r="A7299" t="str">
            <v>20.085.460-0</v>
          </cell>
          <cell r="B7299" t="str">
            <v>BUEIRO EM ARCO EM CHAPA GALV. C/ 3,4MM ESP., 6,12M VAO, 2,77ALT., RECOBRIMENTO MINIMO 0,75M E MAXIMO 4,00M. FORN.</v>
          </cell>
          <cell r="C7299" t="str">
            <v>M</v>
          </cell>
          <cell r="D7299">
            <v>3539.7</v>
          </cell>
        </row>
        <row r="7300">
          <cell r="A7300" t="str">
            <v>20.085.465-0</v>
          </cell>
          <cell r="B7300" t="str">
            <v>BUEIRO EM ARCO CHAPA REVESTIM.EPOXY, C/ 3,4MM ESP., 6,12M VAO, 2,77M ALT.,RECOBRIMENTO MINIMO 0,75M E MAXIMO 4,00M.FORN.</v>
          </cell>
          <cell r="C7300" t="str">
            <v>M</v>
          </cell>
          <cell r="D7300">
            <v>3714.5</v>
          </cell>
        </row>
        <row r="7301">
          <cell r="A7301" t="str">
            <v>20.085.470-0</v>
          </cell>
          <cell r="B7301" t="str">
            <v>BUEIRO EM ARCO EM CHAPA GALV. C/ 3,4MM ESP., 6,78M VAO, 2,41M ALT., RECOBRIMENTO MINIMO 0,75M E MAXIMO 3,50M. FORN.</v>
          </cell>
          <cell r="C7301" t="str">
            <v>M</v>
          </cell>
          <cell r="D7301">
            <v>3402</v>
          </cell>
        </row>
        <row r="7302">
          <cell r="A7302" t="str">
            <v>20.085.475-0</v>
          </cell>
          <cell r="B7302" t="str">
            <v>BUEIRO EM ARCO CHAPA REVESTIM.EPOXY, C/ 3,4MM ESP., 6,78M VAO, 2,41M ALT.,RECOBRIMENTO MINIMO 0,75M E MAXIMO 3,50M.FORN.</v>
          </cell>
          <cell r="C7302" t="str">
            <v>M</v>
          </cell>
          <cell r="D7302">
            <v>3570</v>
          </cell>
        </row>
        <row r="7303">
          <cell r="A7303" t="str">
            <v>20.085.480-0</v>
          </cell>
          <cell r="B7303" t="str">
            <v>BUEIRO EM ARCO EM CHAPA GALV. C/ 3,4MM ESP., 6,96M VAO, 4,42M ALT., RECOBRIMENTO MINIMO 0,75M E MAXIMO 4,00M. FORN.</v>
          </cell>
          <cell r="C7303" t="str">
            <v>M</v>
          </cell>
          <cell r="D7303">
            <v>4779</v>
          </cell>
        </row>
        <row r="7304">
          <cell r="A7304" t="str">
            <v>20.085.485-0</v>
          </cell>
          <cell r="B7304" t="str">
            <v>BUEIRO EM ARCO CHAPA REVESTIM.EPOXY, C/ 3,4MM ESP., 6,96M VAO, 4,42M ALT.,RECOBRIMENTO MINIMO 0,75M E MAXIMO 4,00M.FORN.</v>
          </cell>
          <cell r="C7304" t="str">
            <v>M</v>
          </cell>
          <cell r="D7304">
            <v>5015</v>
          </cell>
        </row>
        <row r="7305">
          <cell r="A7305" t="str">
            <v>20.085.490-0</v>
          </cell>
          <cell r="B7305" t="str">
            <v>BUEIRO EM ARCO EM CHAPA GALV. C/ 3,4MM ESP., 7,67M VAO, 2,57M ALT., RECOBRIMENTO MINIMO 0,90M E MAXIMO 3,00M. FORN.</v>
          </cell>
          <cell r="C7305" t="str">
            <v>M</v>
          </cell>
          <cell r="D7305">
            <v>3726</v>
          </cell>
        </row>
        <row r="7306">
          <cell r="A7306" t="str">
            <v>20.085.495-0</v>
          </cell>
          <cell r="B7306" t="str">
            <v>BUEIRO EM ARCO CHAPA REVESTIM.EPOXY, C/ 3,4MM ESP., 7,67M VAO, 2,57M ALT.,RECOBRIMENTO MINIMO 0,90M E MAXIMO 3,00M.FORN.</v>
          </cell>
          <cell r="C7306" t="str">
            <v>M</v>
          </cell>
          <cell r="D7306">
            <v>3910</v>
          </cell>
        </row>
        <row r="7307">
          <cell r="A7307" t="str">
            <v>20.085.500-0</v>
          </cell>
          <cell r="B7307" t="str">
            <v>BUEIRO EM ARCO EM CHAPA GALV. C/ 3,4MM ESP., 7,85M VAO, 4,60M ALT., RECOBRIMENTO MINIMO 0,90M E MAXIMO 3,00M. FORN.</v>
          </cell>
          <cell r="C7307" t="str">
            <v>M</v>
          </cell>
          <cell r="D7307">
            <v>5086.8</v>
          </cell>
        </row>
        <row r="7308">
          <cell r="A7308" t="str">
            <v>20.085.505-0</v>
          </cell>
          <cell r="B7308" t="str">
            <v>BUEIRO EM ARCO CHAPA REVESTIM.EPOXY, C/ 3,4MM ESP., 7,85M VAO, 4,60M ALT.,RECOBRIMENTO MINIMO 0,90M E MAXIMO 3,00M.FORN.</v>
          </cell>
          <cell r="C7308" t="str">
            <v>M</v>
          </cell>
          <cell r="D7308">
            <v>5338</v>
          </cell>
        </row>
        <row r="7309">
          <cell r="A7309" t="str">
            <v>20.085.510-0</v>
          </cell>
          <cell r="B7309" t="str">
            <v>BUEIRO EM ARCO EM CHAPA GALV. C/ 3,4MM ESP., 8,79M VAO, 2,95M ALT., RECOBRIMENTO MINIMO 0,90M E MAXIMO 3,50M. FORN.</v>
          </cell>
          <cell r="C7309" t="str">
            <v>M</v>
          </cell>
          <cell r="D7309">
            <v>4187.7</v>
          </cell>
        </row>
        <row r="7310">
          <cell r="A7310" t="str">
            <v>20.085.515-0</v>
          </cell>
          <cell r="B7310" t="str">
            <v>BUEIRO EM ARCO CHAPA REVESTIM.EPOXY, C/ 3,4MM ESP., 8,79M VAO, 2,95M ALT.,RECOBRIMENTO MINIMO 0,90M E MAXIMO 3,50M.FORN.</v>
          </cell>
          <cell r="C7310" t="str">
            <v>M</v>
          </cell>
          <cell r="D7310">
            <v>4394.5</v>
          </cell>
        </row>
        <row r="7311">
          <cell r="A7311" t="str">
            <v>20.085.520-0</v>
          </cell>
          <cell r="B7311" t="str">
            <v>BUEIRO EM ARCO EM CHAPA GALV. C/ 3,4MM ESP., 8,97M VAO, 5,00M ALT., RECOBRIMENTO MINIMO 0,90M E MAXIMO 4,00M. FORN.</v>
          </cell>
          <cell r="C7311" t="str">
            <v>M</v>
          </cell>
          <cell r="D7311">
            <v>5645.7</v>
          </cell>
        </row>
        <row r="7312">
          <cell r="A7312" t="str">
            <v>20.085.525-0</v>
          </cell>
          <cell r="B7312" t="str">
            <v>BUEIRO EM ARCO CHAPA REVESTIM.EPOXY, C/ 3,4MM ESP., 8,97M VAO, 5,00M ALT.,RECOBRIMENTO MINIMO 0,90M E MAXIMO 4,00M.FORN.</v>
          </cell>
          <cell r="C7312" t="str">
            <v>M</v>
          </cell>
          <cell r="D7312">
            <v>5924.5</v>
          </cell>
        </row>
        <row r="7313">
          <cell r="A7313" t="str">
            <v>20.085.530-0</v>
          </cell>
          <cell r="B7313" t="str">
            <v>BUEIRO EM ARCO EM CHAPA GALV. C/ 4,7MM ESP., 9,45M VAO, 3,07M ALT., RECOBRIMENTO MINIMO 0,90M E MAXIMO 4,00M. FORN.</v>
          </cell>
          <cell r="C7313" t="str">
            <v>M</v>
          </cell>
          <cell r="D7313">
            <v>5394.7</v>
          </cell>
        </row>
        <row r="7314">
          <cell r="A7314" t="str">
            <v>20.085.535-0</v>
          </cell>
          <cell r="B7314" t="str">
            <v>BUEIRO EM ARCO CHAPA REVESTIM.EPOXY, C/ 4,7MM ESP., 9,45M VAO, 3,07M ALT.,RECOBRIMENTO MINIMO 0,90M E MAXIMO 4,00M.FORN.</v>
          </cell>
          <cell r="C7314" t="str">
            <v>M</v>
          </cell>
          <cell r="D7314">
            <v>5690.3</v>
          </cell>
        </row>
        <row r="7315">
          <cell r="A7315" t="str">
            <v>20.085.540-0</v>
          </cell>
          <cell r="B7315" t="str">
            <v>BUEIRO EM ARCO EM CHAPA GALV. C/ 4,7MM ESP., 9,86M VAO, 6,07M ALT., RECOBRIMENTO MINIMO 0,90M E MAXIMO 4,00M. FORN.</v>
          </cell>
          <cell r="C7315" t="str">
            <v>M</v>
          </cell>
          <cell r="D7315">
            <v>8066.5</v>
          </cell>
        </row>
        <row r="7316">
          <cell r="A7316" t="str">
            <v>20.085.545-0</v>
          </cell>
          <cell r="B7316" t="str">
            <v>BUEIRO EM ARCO CHAPA REVESTIM.EPOXY, C/ 4,7MM ESP., 9,86M VAO, 6,07M ALT.,RECOBRIMENTO MINIMO 0,90M E MAXIMO 4,00M.FORN.</v>
          </cell>
          <cell r="C7316" t="str">
            <v>M</v>
          </cell>
          <cell r="D7316">
            <v>8508.5</v>
          </cell>
        </row>
        <row r="7317">
          <cell r="A7317" t="str">
            <v>20.085.550-0</v>
          </cell>
          <cell r="B7317" t="str">
            <v>BUEIRO EM ARCO EM CHAPA GALV. C/ 6,3MM ESP., 10,77M VAO, 3,48M ALT., RECOBRIMENTO MINIMO 1,20M E MAXIMO 4,00M. FORN.</v>
          </cell>
          <cell r="C7317" t="str">
            <v>M</v>
          </cell>
          <cell r="D7317">
            <v>7700</v>
          </cell>
        </row>
        <row r="7318">
          <cell r="A7318" t="str">
            <v>20.085.555-0</v>
          </cell>
          <cell r="B7318" t="str">
            <v>BUEIRO EM ARCO CHAPA REVESTIM.EPOXY,C/ 6,3MM ESP., 10,77M VAO, 3,48M ALT.,RECOBRIMENTO MINIMO 1,20M E MAXIMO 4,00M.FORN.</v>
          </cell>
          <cell r="C7318" t="str">
            <v>M</v>
          </cell>
          <cell r="D7318">
            <v>8030</v>
          </cell>
        </row>
        <row r="7319">
          <cell r="A7319" t="str">
            <v>20.085.560-0</v>
          </cell>
          <cell r="B7319" t="str">
            <v>BUEIRO EM ARCO EM CHAPA GALV. C/ 6,3MM ESP., 10,97M VAO, 6,53M ALT., RECOBRIMENTO MINIMO 1,20M E MAXIMO 4,50M. FORN.</v>
          </cell>
          <cell r="C7319" t="str">
            <v>M</v>
          </cell>
          <cell r="D7319">
            <v>10934</v>
          </cell>
        </row>
        <row r="7320">
          <cell r="A7320" t="str">
            <v>20.085.565-0</v>
          </cell>
          <cell r="B7320" t="str">
            <v>BUEIRO EM ARCO CHAPA REVESTIM.EPOXY,C/ 6,3MM ESP., 10,97M VAO, 6,53M ALT.,RECOBRIMENTO MINIMO 1,20M E MAXIMO 4,50M.FORN.</v>
          </cell>
          <cell r="C7320" t="str">
            <v>M</v>
          </cell>
          <cell r="D7320">
            <v>11402.6</v>
          </cell>
        </row>
        <row r="7321">
          <cell r="A7321" t="str">
            <v>20.085.570-0</v>
          </cell>
          <cell r="B7321" t="str">
            <v>BUEIRO EM ARCO EM CHAPA GALV. C/ 6,3MM ESP., 11,58M VAO, 7,16M ALT., RECOBRIMENTO MINIMO 1,20M E MAXIMO 4,50M. FORN.</v>
          </cell>
          <cell r="C7321" t="str">
            <v>M</v>
          </cell>
          <cell r="D7321">
            <v>11613</v>
          </cell>
        </row>
        <row r="7322">
          <cell r="A7322" t="str">
            <v>20.085.575-0</v>
          </cell>
          <cell r="B7322" t="str">
            <v>BUEIRO EM ARCO CHAPA REVESTIM.EPOXY,C/ 6,3MM ESP., 11,58M VAO, 7,16M ALT.,RECOBRIMENTO MINIMO 1,20M E MAXIMO 4,50M.FORN.</v>
          </cell>
          <cell r="C7322" t="str">
            <v>M</v>
          </cell>
          <cell r="D7322">
            <v>12110.7</v>
          </cell>
        </row>
        <row r="7323">
          <cell r="A7323" t="str">
            <v>20.085.580-0</v>
          </cell>
          <cell r="B7323" t="str">
            <v>BUEIRO EM ARCO EM CHAPA GALV. C/ 6,3MM ESP., 11,78M VAO, 4,80M ALT., RECOBRIMENTO MINIMO 1,20M E MAXIMO 4,50M. FORN.</v>
          </cell>
          <cell r="C7323" t="str">
            <v>M</v>
          </cell>
          <cell r="D7323">
            <v>9058</v>
          </cell>
        </row>
        <row r="7324">
          <cell r="A7324" t="str">
            <v>20.085.585-0</v>
          </cell>
          <cell r="B7324" t="str">
            <v>BUEIRO EM ARCO CHAPA REVESTIM.EPOXY,C/ 6,3MM ESP., 11,78M VAO, 4,80M ALT.,RECOBRIMENTO MINIMO 1,20M E MAXIMO 4,50M.FORN.</v>
          </cell>
          <cell r="C7324" t="str">
            <v>M</v>
          </cell>
          <cell r="D7324">
            <v>9446.2000000000007</v>
          </cell>
        </row>
        <row r="7325">
          <cell r="A7325" t="str">
            <v>20.085.590-0</v>
          </cell>
          <cell r="B7325" t="str">
            <v>TUNNEL LINER EM CHAPA GALV. C/ESP. DE 2,7MM, DIAM. DE 1,20M,RECOBRIMENTO MINIMO DE 1,20M E MAXIMO DE 12,90M. FORN.</v>
          </cell>
          <cell r="C7325" t="str">
            <v>M</v>
          </cell>
          <cell r="D7325">
            <v>915</v>
          </cell>
        </row>
        <row r="7326">
          <cell r="A7326" t="str">
            <v>20.085.595-0</v>
          </cell>
          <cell r="B7326" t="str">
            <v>TUNNEL LINER CHAPA REVESTIM.EPOXY, C/ESP.DE 2,7MM, DIAM.DE 1,20M, RECOBRIMENTO MINIMO DE 1,20M E MAXIMO DE 12,90M. FORN.</v>
          </cell>
          <cell r="C7326" t="str">
            <v>M</v>
          </cell>
          <cell r="D7326">
            <v>939.4</v>
          </cell>
        </row>
        <row r="7327">
          <cell r="A7327" t="str">
            <v>20.085.600-0</v>
          </cell>
          <cell r="B7327" t="str">
            <v>TUNNEL LINER EM CHAPA GALV. C/ESP. DE 2,7MM, DIAM. DE 1,60M,RECOBRIMENTO MINIMO DE 1,20M E MAXIMO DE 9,60M. FORN.</v>
          </cell>
          <cell r="C7327" t="str">
            <v>M</v>
          </cell>
          <cell r="D7327">
            <v>1215</v>
          </cell>
        </row>
        <row r="7328">
          <cell r="A7328" t="str">
            <v>20.085.605-0</v>
          </cell>
          <cell r="B7328" t="str">
            <v>TUNNEL LINER CHAPA REVESTIM. EPOXY, C/ESP.DE 2,7MM, DIAM.DE1,60M, RECOBRIMENTO MINIMO DE 1,20M E MAXIMO DE 9,60M. FORN.</v>
          </cell>
          <cell r="C7328" t="str">
            <v>M</v>
          </cell>
          <cell r="D7328">
            <v>1247.4000000000001</v>
          </cell>
        </row>
        <row r="7329">
          <cell r="A7329" t="str">
            <v>20.085.610-0</v>
          </cell>
          <cell r="B7329" t="str">
            <v>TUNNEL LINER EM CHAPA GALV. C/ESP. DE 2,7MM, DIAM. DE 2,00M,RECOBRIMENTO MINIMO DE 1,50M E MAXIMO DE 7,70M. FORN.</v>
          </cell>
          <cell r="C7329" t="str">
            <v>M</v>
          </cell>
          <cell r="D7329">
            <v>1522.5</v>
          </cell>
        </row>
        <row r="7330">
          <cell r="A7330" t="str">
            <v>20.085.615-0</v>
          </cell>
          <cell r="B7330" t="str">
            <v>TUNNEL LINER CHAPA REVESTIM. EPOXY, C/ESP.DE 2,7MM, DIAM.DE2,00M, RECOBRIMENTO MINIMO DE 1,50M E MAXIMO DE 7,70M. FORN.</v>
          </cell>
          <cell r="C7330" t="str">
            <v>M</v>
          </cell>
          <cell r="D7330">
            <v>1563.1</v>
          </cell>
        </row>
        <row r="7331">
          <cell r="A7331" t="str">
            <v>20.085.620-0</v>
          </cell>
          <cell r="B7331" t="str">
            <v>TUNNEL LINER EM CHAPA GALV. C/ESP. DE 2,7MM, DIAM. DE 2,40M,RECOBRIMENTO MINIMO DE 1,90M E MAXIMO DE 6,40M. FORN.</v>
          </cell>
          <cell r="C7331" t="str">
            <v>M</v>
          </cell>
          <cell r="D7331">
            <v>1830</v>
          </cell>
        </row>
        <row r="7332">
          <cell r="A7332" t="str">
            <v>20.085.625-0</v>
          </cell>
          <cell r="B7332" t="str">
            <v>TUNNEL LINER CHAPA REVESTIM. EPOXY, C/ESP.DE 2,7MM, DIAM.DE2,40M, RECOBRIMENTO MINIMO DE 1,90M E MAXIMO DE 6,40M. FORN.</v>
          </cell>
          <cell r="C7332" t="str">
            <v>M</v>
          </cell>
          <cell r="D7332">
            <v>1878.8</v>
          </cell>
        </row>
        <row r="7333">
          <cell r="A7333" t="str">
            <v>20.085.630-0</v>
          </cell>
          <cell r="B7333" t="str">
            <v>TUNNEL LINER EM CHAPA GALV. C/ESP. DE 2,7MM, DIAM. DE 2,80M,RECOBRIMENTO MINIMO DE 2,20M E MAXIMO DE 5,50M. FORN.</v>
          </cell>
          <cell r="C7333" t="str">
            <v>M</v>
          </cell>
          <cell r="D7333">
            <v>2130</v>
          </cell>
        </row>
        <row r="7334">
          <cell r="A7334" t="str">
            <v>20.085.635-0</v>
          </cell>
          <cell r="B7334" t="str">
            <v>TUNNEL LINER CHAPA REVESTIM. EPOXY, C/ESP.DE 2,7MM, DIAM.DE2,80M, RECOBRIMENTO MINIMO DE 2,20M E MAXIMO DE 5,50M. FORN.</v>
          </cell>
          <cell r="C7334" t="str">
            <v>M</v>
          </cell>
          <cell r="D7334">
            <v>2186.8000000000002</v>
          </cell>
        </row>
        <row r="7335">
          <cell r="A7335" t="str">
            <v>20.085.640-0</v>
          </cell>
          <cell r="B7335" t="str">
            <v>TUNNEL LINER EM CHAPA GALV. C/ESP. DE 2,7MM, DIAM. DE 3,20M,RECOBRIMENTO MINIMO DE 2,40M E MAXIMO DE 4,80M. FORN.</v>
          </cell>
          <cell r="C7335" t="str">
            <v>M</v>
          </cell>
          <cell r="D7335">
            <v>2437.5</v>
          </cell>
        </row>
        <row r="7336">
          <cell r="A7336" t="str">
            <v>20.085.645-0</v>
          </cell>
          <cell r="B7336" t="str">
            <v>TUNNEL LINER CHAPA REVESTIM. EPOXY, C/ESP.DE 2,7MM, DIAM.DE3,20M, RECOBRIMENTO MINIMO DE 2,40M E MAXIMO DE 4,80M. FORN.</v>
          </cell>
          <cell r="C7336" t="str">
            <v>M</v>
          </cell>
          <cell r="D7336">
            <v>2502.5</v>
          </cell>
        </row>
        <row r="7337">
          <cell r="A7337" t="str">
            <v>20.085.650-0</v>
          </cell>
          <cell r="B7337" t="str">
            <v>TUNNEL LINER EM CHAPA GALV. C/ESP. DE 2,7MM, DIAM. DE 3,60M,RECOBRIMENTO MINIMO DE 2,60M E MAXIMO DE 4,30M. FORN.</v>
          </cell>
          <cell r="C7337" t="str">
            <v>M</v>
          </cell>
          <cell r="D7337">
            <v>2737.5</v>
          </cell>
        </row>
        <row r="7338">
          <cell r="A7338" t="str">
            <v>20.085.655-0</v>
          </cell>
          <cell r="B7338" t="str">
            <v>TUNNEL LINER CHAPA REVESTIM. EPOXY, C/ESP.DE 2,7MM, DIAM.DE3,60M, RECOBRIMENTO MINIMO DE 2,60M E MAXIMO DE 4,30M. FORN.</v>
          </cell>
          <cell r="C7338" t="str">
            <v>M</v>
          </cell>
          <cell r="D7338">
            <v>2810.5</v>
          </cell>
        </row>
        <row r="7339">
          <cell r="A7339" t="str">
            <v>20.085.660-0</v>
          </cell>
          <cell r="B7339" t="str">
            <v>TUNNEL LINER EM CHAPA GALV. C/ESP. DE 3,4MM, DIAM. DE 4,00M,RECOBRIMENTO MINIMO DE 2,80M E MAXIMO DE 4,60M. FORN.</v>
          </cell>
          <cell r="C7339" t="str">
            <v>M</v>
          </cell>
          <cell r="D7339">
            <v>3700</v>
          </cell>
        </row>
        <row r="7340">
          <cell r="A7340" t="str">
            <v>20.085.665-0</v>
          </cell>
          <cell r="B7340" t="str">
            <v>TUNNEL LINER CHAPA REVESTIM. EPOXY, C/ESP.DE 3,4MM, DIAM.DE4,00M, RECOBRIMENTO MINIMO DE 2,80M E MAXIMO DE 4,60M. FORN</v>
          </cell>
          <cell r="C7340" t="str">
            <v>M</v>
          </cell>
          <cell r="D7340">
            <v>3750</v>
          </cell>
        </row>
        <row r="7341">
          <cell r="A7341" t="str">
            <v>20.085.670-0</v>
          </cell>
          <cell r="B7341" t="str">
            <v>TUNNEL LINER EM CHAPA GALV. C/ESP. DE 4,7MM, DIAM. DE 4,40M,RECOBRIMENTO MINIMO DE 3,00M E MAXIMO DE 5,20M. FORN.</v>
          </cell>
          <cell r="C7341" t="str">
            <v>M</v>
          </cell>
          <cell r="D7341">
            <v>5436</v>
          </cell>
        </row>
        <row r="7342">
          <cell r="A7342" t="str">
            <v>20.085.675-0</v>
          </cell>
          <cell r="B7342" t="str">
            <v>TUNNEL LINER CHAPA REVESTIM. EPOXY, C/ESP.DE 4,7MM, DIAM.DE4,40M, RECOBRIMENTO MINIMO DE 3,00M E MAXIMO DE 5,20M. FORN.</v>
          </cell>
          <cell r="C7342" t="str">
            <v>M</v>
          </cell>
          <cell r="D7342">
            <v>5587</v>
          </cell>
        </row>
        <row r="7343">
          <cell r="A7343" t="str">
            <v>20.085.680-0</v>
          </cell>
          <cell r="B7343" t="str">
            <v>TUNNEL LINER EM CHAPA GALV. C/ESP. DE 6,3MM, DIAM. DE 4,80M,RECOBRIMENTO MINIMO DE 3,20M E MAXIMO DE 5,80M. FORN.</v>
          </cell>
          <cell r="C7343" t="str">
            <v>M</v>
          </cell>
          <cell r="D7343">
            <v>7396.8</v>
          </cell>
        </row>
        <row r="7344">
          <cell r="A7344" t="str">
            <v>20.085.685-0</v>
          </cell>
          <cell r="B7344" t="str">
            <v>TUNNEL LINER CHAPA REVESTIM. EPOXY, C/ESP.DE 6,3MM, DIAM.DE4,80M, RECOBRIMENTO MINIMO DE 3,20M E MAXIMO DE 5,80M. FORN.</v>
          </cell>
          <cell r="C7344" t="str">
            <v>M</v>
          </cell>
          <cell r="D7344">
            <v>7611.2</v>
          </cell>
        </row>
        <row r="7345">
          <cell r="A7345" t="str">
            <v>20.085.999-0</v>
          </cell>
          <cell r="B7345" t="str">
            <v>FAMILIA 20,085FORNEC.MATERIAIS E FERRAMENTAS</v>
          </cell>
          <cell r="C7345">
            <v>0</v>
          </cell>
          <cell r="D7345">
            <v>1356</v>
          </cell>
        </row>
        <row r="7346">
          <cell r="A7346" t="str">
            <v>20.086.100-0</v>
          </cell>
          <cell r="B7346" t="str">
            <v>PASSAGEM GADO EM CHAPA GALV. C/ 2,7MM ESP., 2,20M VAO, 2,25MALT., RECOBRIMENTO MINIMO 0,30M E MAXIMO 8,90M. ASSENT.</v>
          </cell>
          <cell r="C7346" t="str">
            <v>M</v>
          </cell>
          <cell r="D7346">
            <v>30.41</v>
          </cell>
        </row>
        <row r="7347">
          <cell r="A7347" t="str">
            <v>20.086.110-0</v>
          </cell>
          <cell r="B7347" t="str">
            <v>PASSAGEM GADO EM CHAPA GALV. C/ 2,7MM ESP., 2,90M VAO, 3,10MALT., RECOBRIMENTO MINIMO 0,60M E MAXIMO 11,40M. ASSENT.</v>
          </cell>
          <cell r="C7347" t="str">
            <v>M</v>
          </cell>
          <cell r="D7347">
            <v>85.05</v>
          </cell>
        </row>
        <row r="7348">
          <cell r="A7348" t="str">
            <v>20.086.120-0</v>
          </cell>
          <cell r="B7348" t="str">
            <v>PASSAGEM INFERIOR EM CHAPA GALV. C/ 2,7MM ESP., 3,70M VAO, 3,50M ALT.,RECOBRIMENTO MINIMO 0,60M E MAXIMO 11,10M. ASSENT.</v>
          </cell>
          <cell r="C7348" t="str">
            <v>M</v>
          </cell>
          <cell r="D7348">
            <v>30.41</v>
          </cell>
        </row>
        <row r="7349">
          <cell r="A7349" t="str">
            <v>20.086.130-0</v>
          </cell>
          <cell r="B7349" t="str">
            <v>PASSAGEM INFERIOR EM CHAPA GALV. C/ 2,7MM ESP., 4,20M VAO, 3,90M ALT., RECOBRIMENTO MINIMO 0,60M E MAXIMO 9,70M. ASSENT.</v>
          </cell>
          <cell r="C7349" t="str">
            <v>M</v>
          </cell>
          <cell r="D7349">
            <v>201.33</v>
          </cell>
        </row>
        <row r="7350">
          <cell r="A7350" t="str">
            <v>20.086.140-0</v>
          </cell>
          <cell r="B7350" t="str">
            <v>PASSAGEM INFERIOR EM CHAPA GALV. C/ 2,7MM ESP., 4,80M VAO, 4,75M ALT., RECOBRIMENTO MINIMO 0,90M E MAXIMO 8,50M. ASSENT.</v>
          </cell>
          <cell r="C7350" t="str">
            <v>M</v>
          </cell>
          <cell r="D7350">
            <v>230.09</v>
          </cell>
        </row>
        <row r="7351">
          <cell r="A7351" t="str">
            <v>20.086.150-0</v>
          </cell>
          <cell r="B7351" t="str">
            <v>PASSAGEM INFERIOR EM CHAPA GALV. C/ 3,4MM ESP., 5,00M VAO, 4,85M ALT., RECOBRIMENTO MINIMO 0,90M E MAXIMO 8,60M. ASSENT.</v>
          </cell>
          <cell r="C7351" t="str">
            <v>M</v>
          </cell>
          <cell r="D7351">
            <v>268.44</v>
          </cell>
        </row>
        <row r="7352">
          <cell r="A7352" t="str">
            <v>20.086.160-0</v>
          </cell>
          <cell r="B7352" t="str">
            <v>PASSAGEM INFERIOR EM CHAPA GALV. C/ 4,7MM ESP., 5,85M VAO, 5,30M ALT., RECOBRIMENTO MINIMO 0,90M E MAXIMO 8,50M. ASSENT.</v>
          </cell>
          <cell r="C7352" t="str">
            <v>M</v>
          </cell>
          <cell r="D7352">
            <v>322.13</v>
          </cell>
        </row>
        <row r="7353">
          <cell r="A7353" t="str">
            <v>20.086.170-0</v>
          </cell>
          <cell r="B7353" t="str">
            <v>BUEIRO CIRCULAR EM CHAPA GALV. C/ESP. DE 2MM, DIAM. DE 0,60M, RECOBRIMENTO MINIMO DE 0,30M E MAXIMO DE 25,00M. ASSENT.</v>
          </cell>
          <cell r="C7353" t="str">
            <v>M</v>
          </cell>
          <cell r="D7353">
            <v>8.82</v>
          </cell>
        </row>
        <row r="7354">
          <cell r="A7354" t="str">
            <v>20.086.180-0</v>
          </cell>
          <cell r="B7354" t="str">
            <v>BUEIRO CIRCULAR EM CHAPA GALV. C/ESP. DE 2MM, DIAM. DE 0,80M, RECOBRIMENTO MINIMO DE 0,30M E MAXIMO DE 18,80M. ASSENT.</v>
          </cell>
          <cell r="C7354" t="str">
            <v>M</v>
          </cell>
          <cell r="D7354">
            <v>11.76</v>
          </cell>
        </row>
        <row r="7355">
          <cell r="A7355" t="str">
            <v>20.086.190-0</v>
          </cell>
          <cell r="B7355" t="str">
            <v>BUEIRO CIRCULAR EM CHAPA GALV. C/ESP. DE 2MM, DIAM. DE 1,00M, RECOBRIMENTO MINIMO DE 0,30M E MAXIMO DE 15,00M. ASSENT.</v>
          </cell>
          <cell r="C7355" t="str">
            <v>M</v>
          </cell>
          <cell r="D7355">
            <v>14.7</v>
          </cell>
        </row>
        <row r="7356">
          <cell r="A7356" t="str">
            <v>20.086.200-0</v>
          </cell>
          <cell r="B7356" t="str">
            <v>BUEIRO CIRCULAR EM CHAPA GALV. C/ESP. DE 2MM, DIAM. DE 1,20M, RECOBRIMENTO MINIMO DE 0,30M E MAXIMO DE 12,50M. ASSENT.</v>
          </cell>
          <cell r="C7356" t="str">
            <v>M</v>
          </cell>
          <cell r="D7356">
            <v>17.64</v>
          </cell>
        </row>
        <row r="7357">
          <cell r="A7357" t="str">
            <v>20.086.210-0</v>
          </cell>
          <cell r="B7357" t="str">
            <v>BUEIRO CIRCULAR EM CHAPA GALV. C/ESP. DE 2MM, DIAM. DE 1,50M, RECOBRIMENTO MINIMO DE 0,30M E MAXIMO DE 10,00M. ASSENT.</v>
          </cell>
          <cell r="C7357" t="str">
            <v>M</v>
          </cell>
          <cell r="D7357">
            <v>22.05</v>
          </cell>
        </row>
        <row r="7358">
          <cell r="A7358" t="str">
            <v>20.086.220-0</v>
          </cell>
          <cell r="B7358" t="str">
            <v>BUEIRO CIRCULAR EM CHAPA GALV. C/ESP. DE 2MM, DIAM. DE 1,80M, RECOBRIMENTO MINIMO DE 0,40M E MAXIMO DE 8,30M. ASSENT.</v>
          </cell>
          <cell r="C7358" t="str">
            <v>M</v>
          </cell>
          <cell r="D7358">
            <v>25.94</v>
          </cell>
        </row>
        <row r="7359">
          <cell r="A7359" t="str">
            <v>20.086.230-0</v>
          </cell>
          <cell r="B7359" t="str">
            <v>BUEIRO CIRCULAR EM CHAPA GALV. C/ESP. DE 2MM, DIAM. DE 2,00M, RECOBRIMENTO MINIMO DE 0,50M E MAXIMO DE 7,50M. ASSENT.</v>
          </cell>
          <cell r="C7359" t="str">
            <v>M</v>
          </cell>
          <cell r="D7359">
            <v>27.56</v>
          </cell>
        </row>
        <row r="7360">
          <cell r="A7360" t="str">
            <v>20.086.240-0</v>
          </cell>
          <cell r="B7360" t="str">
            <v>BUEIRO CIRCULAR EM CHAPA GALV. C/ESP. DE 2,7MM, DIAM. DE 2,20M, RECOBRIMENTO MINIMO DE 0,50M E MAXIMO DE 9,50M. ASSENT.</v>
          </cell>
          <cell r="C7360" t="str">
            <v>M</v>
          </cell>
          <cell r="D7360">
            <v>30.41</v>
          </cell>
        </row>
        <row r="7361">
          <cell r="A7361" t="str">
            <v>20.086.250-0</v>
          </cell>
          <cell r="B7361" t="str">
            <v>BUEIRO CIRCULAR EM CHAPA GALV. C/ESP. DE 2,7MM, DIAM. DE 2,40M, RECOBRIMENTO MINIMO DE 0,50M E MAXIMO DE 8,70M. ASSENT.</v>
          </cell>
          <cell r="C7361" t="str">
            <v>M</v>
          </cell>
          <cell r="D7361">
            <v>37.799999999999997</v>
          </cell>
        </row>
        <row r="7362">
          <cell r="A7362" t="str">
            <v>20.086.260-0</v>
          </cell>
          <cell r="B7362" t="str">
            <v>BUEIRO CIRCULAR EM CHAPA GALV. C/ESP. DE 3,4MM, DIAM. DE 2,60M, RECOBRIMENTO MINIMO DE 0,50M E MAXIMO DE 10,60M. ASSENT.</v>
          </cell>
          <cell r="C7362" t="str">
            <v>M</v>
          </cell>
          <cell r="D7362">
            <v>40.82</v>
          </cell>
        </row>
        <row r="7363">
          <cell r="A7363" t="str">
            <v>20.086.270-0</v>
          </cell>
          <cell r="B7363" t="str">
            <v>BUEIRO CIRCULAR EM CHAPA GALV. C/ESP. DE 3,4MM, DIAM. DE 2,80M, RECOBRIMENTO MINIMO DE 0,50M E MAXIMO DE 9,80M. ASSENT.</v>
          </cell>
          <cell r="C7363" t="str">
            <v>M</v>
          </cell>
          <cell r="D7363">
            <v>40.450000000000003</v>
          </cell>
        </row>
        <row r="7364">
          <cell r="A7364" t="str">
            <v>20.086.280-0</v>
          </cell>
          <cell r="B7364" t="str">
            <v>BUEIRO CIRCULAR EM CHAPA GALV. C/ESP. DE 2,7MM, DIAM. DE 3,05M, RECOBRIMENTO MINIMO DE 0,45M E MAXIMO DE 13,10M. ASSENT.</v>
          </cell>
          <cell r="C7364" t="str">
            <v>M</v>
          </cell>
          <cell r="D7364">
            <v>92.78</v>
          </cell>
        </row>
        <row r="7365">
          <cell r="A7365" t="str">
            <v>20.086.290-0</v>
          </cell>
          <cell r="B7365" t="str">
            <v>BUEIRO CIRCULAR EM CHAPA GALV. C/ESP. DE 2,7MM, DIAM. DE 3,40M, RECOBRIMENTO MINIMO DE 0,45M E MAXIMO DE 11,70M. ASSENT.</v>
          </cell>
          <cell r="C7365" t="str">
            <v>M</v>
          </cell>
          <cell r="D7365">
            <v>113.4</v>
          </cell>
        </row>
        <row r="7366">
          <cell r="A7366" t="str">
            <v>20.086.300-0</v>
          </cell>
          <cell r="B7366" t="str">
            <v>BUEIRO CIRCULAR EM CHAPA GALV. C/ESP. DE 2,7MM, DIAM. DE 3,80M, RECOBRIMENTO MINIMO DE 0,60M E MAXIMO DE 10,50M. ASSENT.</v>
          </cell>
          <cell r="C7366" t="str">
            <v>M</v>
          </cell>
          <cell r="D7366">
            <v>113.4</v>
          </cell>
        </row>
        <row r="7367">
          <cell r="A7367" t="str">
            <v>20.086.310-0</v>
          </cell>
          <cell r="B7367" t="str">
            <v>BUEIRO CIRCULAR EM CHAPA GALV. C/ESP. DE 2,7MM, DIAM. DE 4,20M, RECOBRIMENTO MINIMO DE 0,60M E MAXIMO DE 9,50M. ASSENT.</v>
          </cell>
          <cell r="C7367" t="str">
            <v>M</v>
          </cell>
          <cell r="D7367">
            <v>201.33</v>
          </cell>
        </row>
        <row r="7368">
          <cell r="A7368" t="str">
            <v>20.086.320-0</v>
          </cell>
          <cell r="B7368" t="str">
            <v>BUEIRO CIRCULAR EM CHAPA GALV. C/ESP. DE 2,7MM, DIAM. DE 4,60M, RECOBRIMENTO MINIMO DE 0,60M E MAXIMO DE 8,70M. ASSENT.</v>
          </cell>
          <cell r="C7368" t="str">
            <v>M</v>
          </cell>
          <cell r="D7368">
            <v>230.09</v>
          </cell>
        </row>
        <row r="7369">
          <cell r="A7369" t="str">
            <v>20.086.330-0</v>
          </cell>
          <cell r="B7369" t="str">
            <v>BUEIRO LENTICULAR EM CHAPA GALV. C/ 2MM ESP., 1,00M VAO, 0,80M ALT., RECOBRIMENTO MINIMO 0,30M E MAXIMO 6,80M. ASSENT.</v>
          </cell>
          <cell r="C7369" t="str">
            <v>M</v>
          </cell>
          <cell r="D7369">
            <v>14.7</v>
          </cell>
        </row>
        <row r="7370">
          <cell r="A7370" t="str">
            <v>20.086.340-0</v>
          </cell>
          <cell r="B7370" t="str">
            <v>BUEIRO LENTICULAR EM CHAPA GALV. C/ 2MM ESP., 1,20M VAO, 1,00M ALT., RECOBRIMENTO MINIMO 0,30M E MAXIMO 9,00M. ASSENT.</v>
          </cell>
          <cell r="C7370" t="str">
            <v>M</v>
          </cell>
          <cell r="D7370">
            <v>17.64</v>
          </cell>
        </row>
        <row r="7371">
          <cell r="A7371" t="str">
            <v>20.086.350-0</v>
          </cell>
          <cell r="B7371" t="str">
            <v>BUEIRO LENTICULAR EM CHAPA GALV. C/ 2MM ESP., 1,45M VAO, 1,10M ALT., RECOBRIMENTO MINIMO 0,40M E MAXIMO 7,40M. ASSENT.</v>
          </cell>
          <cell r="C7371" t="str">
            <v>M</v>
          </cell>
          <cell r="D7371">
            <v>20.51</v>
          </cell>
        </row>
        <row r="7372">
          <cell r="A7372" t="str">
            <v>20.086.360-0</v>
          </cell>
          <cell r="B7372" t="str">
            <v>BUEIRO LENTICULAR EM CHAPA GALV. C/ 2MM ESP., 1,85M VAO, 1,50M ALT., RECOBRIMENTO MINIMO 0,50M E MAXIMO 8,10M. ASSENT.</v>
          </cell>
          <cell r="C7372" t="str">
            <v>M</v>
          </cell>
          <cell r="D7372">
            <v>25.94</v>
          </cell>
        </row>
        <row r="7373">
          <cell r="A7373" t="str">
            <v>20.086.370-0</v>
          </cell>
          <cell r="B7373" t="str">
            <v>BUEIRO LENTICULAR EM CHAPA GALV. C/ 2MM ESP., 2,15M VAO, 1,60M ALT., RECOBRIMENTO MINIMO 0,60M E MAXIMO 7,00M. ASSENT.</v>
          </cell>
          <cell r="C7373" t="str">
            <v>M</v>
          </cell>
          <cell r="D7373">
            <v>29.4</v>
          </cell>
        </row>
        <row r="7374">
          <cell r="A7374" t="str">
            <v>20.086.380-0</v>
          </cell>
          <cell r="B7374" t="str">
            <v>BUEIRO LENTICULAR EM CHAPA GALV. C/ 2MM ESP., 2,30M VAO, 1,65M ALT., RECOBRIMENTO MINIMO 0,60M E MAXIMO 6,50M. ASSENT.</v>
          </cell>
          <cell r="C7374" t="str">
            <v>M</v>
          </cell>
          <cell r="D7374">
            <v>31.5</v>
          </cell>
        </row>
        <row r="7375">
          <cell r="A7375" t="str">
            <v>20.086.390-0</v>
          </cell>
          <cell r="B7375" t="str">
            <v>BUEIRO LENTICULAR EM CHAPA GALV. C/ 2MM ESP., 2,50M VAO, 2,20M ALT., RECOBRIMENTO MINIMO 0,60M E MAXIMO 6,00M. ASSENT.</v>
          </cell>
          <cell r="C7375" t="str">
            <v>M</v>
          </cell>
          <cell r="D7375">
            <v>33.92</v>
          </cell>
        </row>
        <row r="7376">
          <cell r="A7376" t="str">
            <v>20.086.400-0</v>
          </cell>
          <cell r="B7376" t="str">
            <v>BUEIRO LENTICULAR EM CHAPA GALV. C/ 2,7MM ESP., 3,05M VAO, 2,05M ALT., RECOBRIMENTO MINIMO 0,60M E MAXIMO 6,80M. ASSENT.</v>
          </cell>
          <cell r="C7376" t="str">
            <v>M</v>
          </cell>
          <cell r="D7376">
            <v>102.06</v>
          </cell>
        </row>
        <row r="7377">
          <cell r="A7377" t="str">
            <v>20.086.410-0</v>
          </cell>
          <cell r="B7377" t="str">
            <v>BUEIRO LENTICULAR EM CHAPA GALV. C/ 2,7MM ESP., 4,15M VAO, 2,80M ALT., RECOBRIMENTO MINIMO 0,60M E MAXIMO 6,80M. ASSENT.</v>
          </cell>
          <cell r="C7377" t="str">
            <v>M</v>
          </cell>
          <cell r="D7377">
            <v>145.80000000000001</v>
          </cell>
        </row>
        <row r="7378">
          <cell r="A7378" t="str">
            <v>20.086.420-0</v>
          </cell>
          <cell r="B7378" t="str">
            <v>BUEIRO LENTICULAR EM CHAPA GALV. C/ 3,4MM ESP., 4,80M VAO, 3,05M ALT., RECOBRIMENTO MINIMO 0,75M E MAXIMO 5,80M. ASSENT.</v>
          </cell>
          <cell r="C7378" t="str">
            <v>M</v>
          </cell>
          <cell r="D7378">
            <v>230.09</v>
          </cell>
        </row>
        <row r="7379">
          <cell r="A7379" t="str">
            <v>20.086.430-0</v>
          </cell>
          <cell r="B7379" t="str">
            <v>BUEIRO LENTICULAR EM CHAPA GALV. C/ 3,4MM ESP., 5,45M VAO, 3,35M ALT., RECOBRIMENTO MINIMO 0,75M E MAXIMO 4,40M. ASSENT.</v>
          </cell>
          <cell r="C7379" t="str">
            <v>M</v>
          </cell>
          <cell r="D7379">
            <v>268.44</v>
          </cell>
        </row>
        <row r="7380">
          <cell r="A7380" t="str">
            <v>20.086.440-0</v>
          </cell>
          <cell r="B7380" t="str">
            <v>BUEIRO LENTICULAR EM CHAPA GALV. C/ 3,4MM ESP., 6,60M VAO, 3,85M ALT., RECOBRIMENTO MINIMO 0,90M E MAXIMO 3,30M. ASSENT.</v>
          </cell>
          <cell r="C7380" t="str">
            <v>M</v>
          </cell>
          <cell r="D7380">
            <v>322.13</v>
          </cell>
        </row>
        <row r="7381">
          <cell r="A7381" t="str">
            <v>20.086.450-0</v>
          </cell>
          <cell r="B7381" t="str">
            <v>BUEIRO EM ARCO EM CHAPA GALV. C/ 3,4MM ESP., 5,92M VAO, 2,08M ALT., RECOBRIMENTO MINIMO 0,75M E MAXIMO 4,00M. ASSENT.</v>
          </cell>
          <cell r="C7381" t="str">
            <v>M</v>
          </cell>
          <cell r="D7381">
            <v>366.06</v>
          </cell>
        </row>
        <row r="7382">
          <cell r="A7382" t="str">
            <v>20.086.460-0</v>
          </cell>
          <cell r="B7382" t="str">
            <v>BUEIRO EM ARCO EM CHAPA GALV. C/ 3,4MM ESP., 6,12M VAO, 2,77M ALT., RECOBRIMENTO MINIMO 0,75M E MAXIMO 4,00M. ASSENT.</v>
          </cell>
          <cell r="C7382" t="str">
            <v>M</v>
          </cell>
          <cell r="D7382">
            <v>473.73</v>
          </cell>
        </row>
        <row r="7383">
          <cell r="A7383" t="str">
            <v>20.086.470-0</v>
          </cell>
          <cell r="B7383" t="str">
            <v>BUEIRO EM ARCO EM CHAPA GALV. C/ 3,4MM ESP., 6,78M VAO, 2,41M ALT., RECOBRIMENTO MINIMO 0,75M E MAXIMO 3,50M. ASSENT.</v>
          </cell>
          <cell r="C7383" t="str">
            <v>M</v>
          </cell>
          <cell r="D7383">
            <v>366.06</v>
          </cell>
        </row>
        <row r="7384">
          <cell r="A7384" t="str">
            <v>20.086.480-0</v>
          </cell>
          <cell r="B7384" t="str">
            <v>BUEIRO EM ARCO EM CHAPA GALV. C/ 3,4MM ESP., 6,96M VAO, 4,42M ALT., RECOBRIMENTO MINIMO 0,75M E MAXIMO 4,00M. ASSENT.</v>
          </cell>
          <cell r="C7384" t="str">
            <v>M</v>
          </cell>
          <cell r="D7384">
            <v>473.73</v>
          </cell>
        </row>
        <row r="7385">
          <cell r="A7385" t="str">
            <v>20.086.490-0</v>
          </cell>
          <cell r="B7385" t="str">
            <v>BUEIRO EM ARCO EM CHAPA GALV. C/ 3,4MM ESP., 7,67M VAO, 2,57M ALT., RECOBRIMENTO MINIMO 0,90M E MAXIMO 3,00M. ASSENT.</v>
          </cell>
          <cell r="C7385" t="str">
            <v>M</v>
          </cell>
          <cell r="D7385">
            <v>423.86</v>
          </cell>
        </row>
        <row r="7386">
          <cell r="A7386" t="str">
            <v>20.086.500-0</v>
          </cell>
          <cell r="B7386" t="str">
            <v>BUEIRO EM ARCO EM CHAPA GALV. C/ 3,4MM ESP., 7,85M VAO, 4,60M ALT., RECOBRIMENTO MINIMO 0,90M E MAXIMO 3,00M. ASSENT.</v>
          </cell>
          <cell r="C7386" t="str">
            <v>M</v>
          </cell>
          <cell r="D7386">
            <v>519.57000000000005</v>
          </cell>
        </row>
        <row r="7387">
          <cell r="A7387" t="str">
            <v>20.086.510-0</v>
          </cell>
          <cell r="B7387" t="str">
            <v>BUEIRO EM ARCO EM CHAPA GALV. C/ 3,4MM ESP., 8,79M VAO, 2,95M ALT., RECOBRIMENTO MINIMO 0,90M E MAXIMO 3,50M. ASSENT.</v>
          </cell>
          <cell r="C7387" t="str">
            <v>M</v>
          </cell>
          <cell r="D7387">
            <v>423.86</v>
          </cell>
        </row>
        <row r="7388">
          <cell r="A7388" t="str">
            <v>20.086.520-0</v>
          </cell>
          <cell r="B7388" t="str">
            <v>BUEIRO EM ARCO EM CHAPA GALV. C/ 3,4MM ESP., 8,97M VAO, 5,00M ALT., RECOBRIMENTO MINIMO 0,90M E MAXIMO 4,00M. ASSENT.</v>
          </cell>
          <cell r="C7388" t="str">
            <v>M</v>
          </cell>
          <cell r="D7388">
            <v>575.24</v>
          </cell>
        </row>
        <row r="7389">
          <cell r="A7389" t="str">
            <v>20.086.530-0</v>
          </cell>
          <cell r="B7389" t="str">
            <v>BUEIRO EM ARCO EM CHAPA GALV. C/ 4,7MM ESP., 9,45M VAO, 3,07M ALT., RECOBRIMENTO MINIMO 0,90M E MAXIMO 4,00M. ASSENT.</v>
          </cell>
          <cell r="C7389" t="str">
            <v>M</v>
          </cell>
          <cell r="D7389">
            <v>473.73</v>
          </cell>
        </row>
        <row r="7390">
          <cell r="A7390" t="str">
            <v>20.086.540-0</v>
          </cell>
          <cell r="B7390" t="str">
            <v>BUEIRO EM ARCO EM CHAPA GALV. C/ 4,7MM ESP., 9,86M VAO, 6,07M ALT., RECOBRIMENTO MINIMO 0,90M E MAXIMO 4,00M. ASSENT.</v>
          </cell>
          <cell r="C7390" t="str">
            <v>M</v>
          </cell>
          <cell r="D7390">
            <v>732.13</v>
          </cell>
        </row>
        <row r="7391">
          <cell r="A7391" t="str">
            <v>20.086.550-0</v>
          </cell>
          <cell r="B7391" t="str">
            <v>BUEIRO EM ARCO EM CHAPA GALV. C/ 6,3MM ESP., 10,77M VAO, 3,48M ALT., RECOBRIMENTO MINIMO 1,20M E MAXIMO 4,00M. ASSENT.</v>
          </cell>
          <cell r="C7391" t="str">
            <v>M</v>
          </cell>
          <cell r="D7391">
            <v>575.24</v>
          </cell>
        </row>
        <row r="7392">
          <cell r="A7392" t="str">
            <v>20.086.560-0</v>
          </cell>
          <cell r="B7392" t="str">
            <v>BUEIRO EM ARCO EM CHAPA GALV. C/ 6,3MM ESP., 10,97M VAO, 6,53M ALT., RECOBRIMENTO MINIMO 1,20M E MAXIMO 4,50M. ASSENT.</v>
          </cell>
          <cell r="C7392" t="str">
            <v>M</v>
          </cell>
          <cell r="D7392">
            <v>894.83</v>
          </cell>
        </row>
        <row r="7393">
          <cell r="A7393" t="str">
            <v>20.086.570-0</v>
          </cell>
          <cell r="B7393" t="str">
            <v>BUEIRO EM ARCO EM CHAPA GALV. C/ 6,3MM ESP., 11,58M VAO, 7,16M ALT., RECOBRIMENTO MINIMO 1,20M E MAXIMO 4,50M. ASSENT.</v>
          </cell>
          <cell r="C7393" t="str">
            <v>M</v>
          </cell>
          <cell r="D7393">
            <v>671.12</v>
          </cell>
        </row>
        <row r="7394">
          <cell r="A7394" t="str">
            <v>20.086.580-0</v>
          </cell>
          <cell r="B7394" t="str">
            <v>BUEIRO EM ARCO EM CHAPA GALV. C/ 6,3MM ESP., 11,78M VAO, 4,80M ALT., RECOBRIMENTO MINIMO 1,20M E MAXIMO 4,50M. ASSENT.</v>
          </cell>
          <cell r="C7394" t="str">
            <v>M</v>
          </cell>
          <cell r="D7394">
            <v>1006.68</v>
          </cell>
        </row>
        <row r="7395">
          <cell r="A7395" t="str">
            <v>20.086.590-0</v>
          </cell>
          <cell r="B7395" t="str">
            <v>TUNNEL LINER EM CHAPA GALV. C/ESP. DE 2,7MM, DIAM. DE 1,20M,RECOBRIMENTO MINIMO DE 1,20M E MAXIMO DE 12,90M. ASSENT.</v>
          </cell>
          <cell r="C7395" t="str">
            <v>M</v>
          </cell>
          <cell r="D7395">
            <v>799.6</v>
          </cell>
        </row>
        <row r="7396">
          <cell r="A7396" t="str">
            <v>20.086.600-0</v>
          </cell>
          <cell r="B7396" t="str">
            <v>TUNNEL LINER EM CHAPA GALV. C/ESP. DE 2,7MM, DIAM. DE 1,60M,RECOBRIMENTO MINIMO DE 1,20M E MAXIMO DE 9,60M. ASSENT.</v>
          </cell>
          <cell r="C7396" t="str">
            <v>M</v>
          </cell>
          <cell r="D7396">
            <v>621.91</v>
          </cell>
        </row>
        <row r="7397">
          <cell r="A7397" t="str">
            <v>20.086.610-0</v>
          </cell>
          <cell r="B7397" t="str">
            <v>TUNNEL LINER EM CHAPA GALV. C/ESP. DE 2,7MM, DIAM. DE 2,00M,RECOBRIMENTO MINIMO DE 1,50M E MAXIMO DE 7,70M. ASSENT.</v>
          </cell>
          <cell r="C7397" t="str">
            <v>M</v>
          </cell>
          <cell r="D7397">
            <v>486.71</v>
          </cell>
        </row>
        <row r="7398">
          <cell r="A7398" t="str">
            <v>20.086.620-0</v>
          </cell>
          <cell r="B7398" t="str">
            <v>TUNNEL LINER EM CHAPA GALV. C/ESP. DE 2,7MM, DIAM. DE 2,40M,RECOBRIMENTO MINIMO DE 1,90M E MAXIMO DE 6,40M. ASSENT.</v>
          </cell>
          <cell r="C7398" t="str">
            <v>M</v>
          </cell>
          <cell r="D7398">
            <v>621.91</v>
          </cell>
        </row>
        <row r="7399">
          <cell r="A7399" t="str">
            <v>20.086.630-0</v>
          </cell>
          <cell r="B7399" t="str">
            <v>TUNNEL LINER EM CHAPA GALV. C/ESP. DE 2,7MM, DIAM. DE 2,80M,RECOBRIMENTO MINIMO DE 2,20M E MAXIMO DE 5,50M. ASSENT.</v>
          </cell>
          <cell r="C7399" t="str">
            <v>M</v>
          </cell>
          <cell r="D7399">
            <v>621.91</v>
          </cell>
        </row>
        <row r="7400">
          <cell r="A7400" t="str">
            <v>20.086.640-0</v>
          </cell>
          <cell r="B7400" t="str">
            <v>TUNNEL LINER EM CHAPA GALV. C/ESP. DE 2,7MM, DIAM. DE 3,20M,RECOBRIMENTO MINIMO DE 2,40M E MAXIMO DE 4,80M. ASSENT.</v>
          </cell>
          <cell r="C7400" t="str">
            <v>M</v>
          </cell>
          <cell r="D7400">
            <v>799.6</v>
          </cell>
        </row>
        <row r="7401">
          <cell r="A7401" t="str">
            <v>20.086.650-0</v>
          </cell>
          <cell r="B7401" t="str">
            <v>TUNNEL LINER EM CHAPA GALV. C/ESP. DE 2,7MM, DIAM. DE 3,60M,RECOBRIMENTO MINIMO DE 2,60M E MAXIMO DE 4,30M. ASSENT.</v>
          </cell>
          <cell r="C7401" t="str">
            <v>M</v>
          </cell>
          <cell r="D7401">
            <v>1243.82</v>
          </cell>
        </row>
        <row r="7402">
          <cell r="A7402" t="str">
            <v>20.086.660-0</v>
          </cell>
          <cell r="B7402" t="str">
            <v>TUNNEL LINER EM CHAPA GALV. C/ESP. DE 3,4MM, DIAM. DE 4,00M,RECOBRIMENTO MINIMO DE 2,80M E MAXIMO DE 4,60M. ASSENT.</v>
          </cell>
          <cell r="C7402" t="str">
            <v>M</v>
          </cell>
          <cell r="D7402">
            <v>1243.82</v>
          </cell>
        </row>
        <row r="7403">
          <cell r="A7403" t="str">
            <v>20.086.670-0</v>
          </cell>
          <cell r="B7403" t="str">
            <v>TUNNEL LINER EM CHAPA GALV. C/ESP. DE 4,7MM, DIAM. DE 4,40M,RECOBRIMENTO MINIMO DE 3,00M E MAXIMO DE 5,20M. ASSENT.</v>
          </cell>
          <cell r="C7403" t="str">
            <v>M</v>
          </cell>
          <cell r="D7403">
            <v>2685.19</v>
          </cell>
        </row>
        <row r="7404">
          <cell r="A7404" t="str">
            <v>20.086.680-0</v>
          </cell>
          <cell r="B7404" t="str">
            <v>TUNNEL LINER EM CHAPA GALV. C/ESP. DE 6,3MM, DIAM. DE 4,80M,RECOBRIMENTO MINIMO DE 3,20M E MAXIMO DE 5,80M. ASSENT.</v>
          </cell>
          <cell r="C7404" t="str">
            <v>M</v>
          </cell>
          <cell r="D7404">
            <v>2798.61</v>
          </cell>
        </row>
        <row r="7405">
          <cell r="A7405" t="str">
            <v>20.086.999-0</v>
          </cell>
          <cell r="B7405" t="str">
            <v>FAMILIA 20,086PASSAGEM CABO A.</v>
          </cell>
          <cell r="C7405">
            <v>0</v>
          </cell>
          <cell r="D7405">
            <v>2614</v>
          </cell>
        </row>
        <row r="7406">
          <cell r="A7406" t="str">
            <v>20.090.001-1</v>
          </cell>
          <cell r="B7406" t="str">
            <v>BRITAGEM DE ROCHA, APROVEIT. DA ESCAV. DE MAT. DE 3ªCAT., P/IMPLANTACAO OU ALARGAMENTO DE ROD.</v>
          </cell>
          <cell r="C7406" t="str">
            <v>M3</v>
          </cell>
          <cell r="D7406">
            <v>22.28</v>
          </cell>
        </row>
        <row r="7407">
          <cell r="A7407" t="str">
            <v>20.090.005-1</v>
          </cell>
          <cell r="B7407" t="str">
            <v>EXTRACAO DE ROCHA EM EXPLORACAO DE PEDREIRA</v>
          </cell>
          <cell r="C7407" t="str">
            <v>M3</v>
          </cell>
          <cell r="D7407">
            <v>16.13</v>
          </cell>
        </row>
        <row r="7408">
          <cell r="A7408" t="str">
            <v>20.090.006-0</v>
          </cell>
          <cell r="B7408" t="str">
            <v>FRAGMENTACAO, CARGA, TRANSP. E BRITAGEM DE ROCHA JA EXTRAIDA, EM EXPLORACAO DE PEDREIRA</v>
          </cell>
          <cell r="C7408" t="str">
            <v>M3</v>
          </cell>
          <cell r="D7408">
            <v>26.34</v>
          </cell>
        </row>
        <row r="7409">
          <cell r="A7409" t="str">
            <v>20.090.999-0</v>
          </cell>
          <cell r="B7409" t="str">
            <v>FAMILIA 20,090BRINTAGEM DE ROCHA</v>
          </cell>
          <cell r="C7409">
            <v>0</v>
          </cell>
          <cell r="D7409">
            <v>1961</v>
          </cell>
        </row>
        <row r="7410">
          <cell r="A7410" t="str">
            <v>20.091.001-1</v>
          </cell>
          <cell r="B7410" t="str">
            <v>EXTRACAO DE AREIA DE RIO, P/MEIO DE DRAGAGEM</v>
          </cell>
          <cell r="C7410" t="str">
            <v>M3</v>
          </cell>
          <cell r="D7410">
            <v>2.65</v>
          </cell>
        </row>
        <row r="7411">
          <cell r="A7411" t="str">
            <v>20.091.999-0</v>
          </cell>
          <cell r="B7411" t="str">
            <v>FAMILIA 20,091EXTRACAO AREIA D/RIO</v>
          </cell>
          <cell r="C7411">
            <v>0</v>
          </cell>
          <cell r="D7411">
            <v>1972</v>
          </cell>
        </row>
        <row r="7412">
          <cell r="A7412" t="str">
            <v>20.092.001-0</v>
          </cell>
          <cell r="B7412" t="str">
            <v>AREIA</v>
          </cell>
          <cell r="C7412" t="str">
            <v>M3</v>
          </cell>
          <cell r="D7412">
            <v>25</v>
          </cell>
        </row>
        <row r="7413">
          <cell r="A7413" t="str">
            <v>20.092.999-0</v>
          </cell>
          <cell r="B7413" t="str">
            <v>FAMILIA 20,092FORNECIMENTO D/AREIA REVENDEDOR</v>
          </cell>
          <cell r="C7413">
            <v>0</v>
          </cell>
          <cell r="D7413">
            <v>1716</v>
          </cell>
        </row>
        <row r="7414">
          <cell r="A7414" t="str">
            <v>20.093.001-0</v>
          </cell>
          <cell r="B7414" t="str">
            <v>CIMENTO "PORTLAND", CP-II-32</v>
          </cell>
          <cell r="C7414" t="str">
            <v>KG</v>
          </cell>
          <cell r="D7414">
            <v>0.32</v>
          </cell>
        </row>
        <row r="7415">
          <cell r="A7415" t="str">
            <v>20.093.999-0</v>
          </cell>
          <cell r="B7415" t="str">
            <v>FAMILIA 20,093FORNECIMENTO CIMENTO REVENDEDOR</v>
          </cell>
          <cell r="C7415">
            <v>0</v>
          </cell>
          <cell r="D7415">
            <v>1671</v>
          </cell>
        </row>
        <row r="7416">
          <cell r="A7416" t="str">
            <v>20.096.001-0</v>
          </cell>
          <cell r="B7416" t="str">
            <v>CASCALHINHO (PEDRA ZERO)</v>
          </cell>
          <cell r="C7416" t="str">
            <v>M3</v>
          </cell>
          <cell r="D7416">
            <v>29</v>
          </cell>
        </row>
        <row r="7417">
          <cell r="A7417" t="str">
            <v>20.096.999-0</v>
          </cell>
          <cell r="B7417" t="str">
            <v>FAMILIA 20,096FORNECIMENTO CASCALHINHO REVENDEDOR</v>
          </cell>
          <cell r="C7417">
            <v>0</v>
          </cell>
          <cell r="D7417">
            <v>1274</v>
          </cell>
        </row>
        <row r="7418">
          <cell r="A7418" t="str">
            <v>20.097.001-0</v>
          </cell>
          <cell r="B7418" t="str">
            <v>PEDRA BRITADA Nº1, INCL. TRANSP.</v>
          </cell>
          <cell r="C7418" t="str">
            <v>M3</v>
          </cell>
          <cell r="D7418">
            <v>29</v>
          </cell>
        </row>
        <row r="7419">
          <cell r="A7419" t="str">
            <v>20.097.002-0</v>
          </cell>
          <cell r="B7419" t="str">
            <v>PEDRA BRITADA Nº2, INCL. TRANSP.</v>
          </cell>
          <cell r="C7419" t="str">
            <v>M3</v>
          </cell>
          <cell r="D7419">
            <v>29</v>
          </cell>
        </row>
        <row r="7420">
          <cell r="A7420" t="str">
            <v>20.097.003-0</v>
          </cell>
          <cell r="B7420" t="str">
            <v>PEDRA BRITADA Nº3, INCL. TRANSP.</v>
          </cell>
          <cell r="C7420" t="str">
            <v>M3</v>
          </cell>
          <cell r="D7420">
            <v>29</v>
          </cell>
        </row>
        <row r="7421">
          <cell r="A7421" t="str">
            <v>20.097.004-0</v>
          </cell>
          <cell r="B7421" t="str">
            <v>BRITA CORRIDA, INCL. TRANSP.</v>
          </cell>
          <cell r="C7421" t="str">
            <v>M3</v>
          </cell>
          <cell r="D7421">
            <v>22</v>
          </cell>
        </row>
        <row r="7422">
          <cell r="A7422" t="str">
            <v>20.097.005-0</v>
          </cell>
          <cell r="B7422" t="str">
            <v>PO-DE-PEDRA, INCL. TRANSP.</v>
          </cell>
          <cell r="C7422" t="str">
            <v>M3</v>
          </cell>
          <cell r="D7422">
            <v>19.5</v>
          </cell>
        </row>
        <row r="7423">
          <cell r="A7423" t="str">
            <v>20.097.999-0</v>
          </cell>
          <cell r="B7423" t="str">
            <v>FAMILIA 20,097FORNEC.PEDRA BRITADA C/TRANSPORTE</v>
          </cell>
          <cell r="C7423">
            <v>0</v>
          </cell>
          <cell r="D7423">
            <v>1413</v>
          </cell>
        </row>
        <row r="7424">
          <cell r="A7424" t="str">
            <v>20.098.001-0</v>
          </cell>
          <cell r="B7424" t="str">
            <v>PEDRA-DE-MAO</v>
          </cell>
          <cell r="C7424" t="str">
            <v>M3</v>
          </cell>
          <cell r="D7424">
            <v>29</v>
          </cell>
        </row>
        <row r="7425">
          <cell r="A7425" t="str">
            <v>20.098.999-0</v>
          </cell>
          <cell r="B7425" t="str">
            <v>FAMILIA 20,098FORNEC.PEDRA DE MAO C/TRANSPORTE</v>
          </cell>
          <cell r="C7425">
            <v>0</v>
          </cell>
          <cell r="D7425">
            <v>1311</v>
          </cell>
        </row>
        <row r="7426">
          <cell r="A7426" t="str">
            <v>20.099.001-0</v>
          </cell>
          <cell r="B7426" t="str">
            <v>PO-DE-PEDRA, EXCL. TRANSP.</v>
          </cell>
          <cell r="C7426" t="str">
            <v>M3</v>
          </cell>
          <cell r="D7426">
            <v>15</v>
          </cell>
        </row>
        <row r="7427">
          <cell r="A7427" t="str">
            <v>20.099.999-0</v>
          </cell>
          <cell r="B7427" t="str">
            <v>FAMILIA 20,099</v>
          </cell>
          <cell r="C7427">
            <v>0</v>
          </cell>
          <cell r="D7427">
            <v>2044</v>
          </cell>
        </row>
        <row r="7428">
          <cell r="A7428" t="str">
            <v>20.100.999-0</v>
          </cell>
          <cell r="B7428" t="str">
            <v>FAMILIA 20,100FORN.DE FILLER C/TRANSPORTE</v>
          </cell>
          <cell r="C7428">
            <v>0</v>
          </cell>
          <cell r="D7428">
            <v>1736</v>
          </cell>
        </row>
        <row r="7429">
          <cell r="A7429" t="str">
            <v>20.101.011-0</v>
          </cell>
          <cell r="B7429" t="str">
            <v>EMULSAO ASF. CATIONICA, TIPO RR-2C</v>
          </cell>
          <cell r="C7429" t="str">
            <v>T</v>
          </cell>
          <cell r="D7429">
            <v>936.3</v>
          </cell>
        </row>
        <row r="7430">
          <cell r="A7430" t="str">
            <v>20.101.012-0</v>
          </cell>
          <cell r="B7430" t="str">
            <v>EMULSAO ALF. CATIONICA, TIPO RM-2C</v>
          </cell>
          <cell r="C7430" t="str">
            <v>T</v>
          </cell>
          <cell r="D7430">
            <v>1158.8</v>
          </cell>
        </row>
        <row r="7431">
          <cell r="A7431" t="str">
            <v>20.101.013-0</v>
          </cell>
          <cell r="B7431" t="str">
            <v>EMULSAO ASF. CATIONICA, TIPO RL-1C</v>
          </cell>
          <cell r="C7431" t="str">
            <v>T</v>
          </cell>
          <cell r="D7431">
            <v>1085.3</v>
          </cell>
        </row>
        <row r="7432">
          <cell r="A7432" t="str">
            <v>20.101.999-0</v>
          </cell>
          <cell r="B7432" t="str">
            <v>FAMILIA 20.101</v>
          </cell>
          <cell r="C7432">
            <v>0</v>
          </cell>
          <cell r="D7432">
            <v>4132</v>
          </cell>
        </row>
        <row r="7433">
          <cell r="A7433" t="str">
            <v>20.102.001-0</v>
          </cell>
          <cell r="B7433" t="str">
            <v>MATERIAL BETUMINOSO, TIPO CIM. ASF. CAP-7</v>
          </cell>
          <cell r="C7433" t="str">
            <v>T</v>
          </cell>
          <cell r="D7433">
            <v>1253.8</v>
          </cell>
        </row>
        <row r="7434">
          <cell r="A7434" t="str">
            <v>20.102.003-0</v>
          </cell>
          <cell r="B7434" t="str">
            <v>MATERIAL BETUMINOSO, TIPO EMULSAO CATIONICA RR-1C</v>
          </cell>
          <cell r="C7434" t="str">
            <v>T</v>
          </cell>
          <cell r="D7434">
            <v>862.5</v>
          </cell>
        </row>
        <row r="7435">
          <cell r="A7435" t="str">
            <v>20.102.004-0</v>
          </cell>
          <cell r="B7435" t="str">
            <v>MATERIAL BETUMINOSO, TIPO EMULSAO CATIONICA RM-1C</v>
          </cell>
          <cell r="C7435" t="str">
            <v>T</v>
          </cell>
          <cell r="D7435">
            <v>1116.8</v>
          </cell>
        </row>
        <row r="7436">
          <cell r="A7436" t="str">
            <v>20.102.005-0</v>
          </cell>
          <cell r="B7436" t="str">
            <v>ASFALTO DILUIDO, TIPO CR-250</v>
          </cell>
          <cell r="C7436" t="str">
            <v>T</v>
          </cell>
          <cell r="D7436">
            <v>1635.3</v>
          </cell>
        </row>
        <row r="7437">
          <cell r="A7437" t="str">
            <v>20.102.006-0</v>
          </cell>
          <cell r="B7437" t="str">
            <v>ASFALTO DILUIDO, TIPO CM-30</v>
          </cell>
          <cell r="C7437" t="str">
            <v>T</v>
          </cell>
          <cell r="D7437">
            <v>1635.3</v>
          </cell>
        </row>
        <row r="7438">
          <cell r="A7438" t="str">
            <v>20.102.007-0</v>
          </cell>
          <cell r="B7438" t="str">
            <v>ASFALTO DILUIDO, TIPO CAP 40</v>
          </cell>
          <cell r="C7438" t="str">
            <v>T</v>
          </cell>
          <cell r="D7438">
            <v>1150.9000000000001</v>
          </cell>
        </row>
        <row r="7439">
          <cell r="A7439" t="str">
            <v>20.102.008-0</v>
          </cell>
          <cell r="B7439" t="str">
            <v>ASFALTO DILUIDO, TIPO CAP 20</v>
          </cell>
          <cell r="C7439" t="str">
            <v>T</v>
          </cell>
          <cell r="D7439">
            <v>1200.9000000000001</v>
          </cell>
        </row>
        <row r="7440">
          <cell r="A7440" t="str">
            <v>20.102.999-0</v>
          </cell>
          <cell r="B7440" t="str">
            <v>FAMILIA 20,102FORN.MATERIAL BETUMINOSO C/TRANSPORTE</v>
          </cell>
          <cell r="C7440">
            <v>0</v>
          </cell>
          <cell r="D7440">
            <v>6243</v>
          </cell>
        </row>
        <row r="7441">
          <cell r="A7441" t="str">
            <v>20.103.001-0</v>
          </cell>
          <cell r="B7441" t="str">
            <v>DOPE DE ADESIVIDADE</v>
          </cell>
          <cell r="C7441" t="str">
            <v>T</v>
          </cell>
          <cell r="D7441">
            <v>2343.8000000000002</v>
          </cell>
        </row>
        <row r="7442">
          <cell r="A7442" t="str">
            <v>20.103.999-0</v>
          </cell>
          <cell r="B7442" t="str">
            <v>FAMILIA 20,103FORNECIMENTO DOPE ADESIVIDADE</v>
          </cell>
          <cell r="C7442">
            <v>0</v>
          </cell>
          <cell r="D7442">
            <v>1254</v>
          </cell>
        </row>
        <row r="7443">
          <cell r="A7443" t="str">
            <v>20.104.001-0</v>
          </cell>
          <cell r="B7443" t="str">
            <v>SAIBRO</v>
          </cell>
          <cell r="C7443" t="str">
            <v>M3</v>
          </cell>
          <cell r="D7443">
            <v>18</v>
          </cell>
        </row>
        <row r="7444">
          <cell r="A7444" t="str">
            <v>20.104.999-0</v>
          </cell>
          <cell r="B7444" t="str">
            <v>FAMILIA 20.104</v>
          </cell>
          <cell r="C7444">
            <v>0</v>
          </cell>
          <cell r="D7444">
            <v>1766</v>
          </cell>
        </row>
        <row r="7445">
          <cell r="A7445" t="str">
            <v>20.105.001-0</v>
          </cell>
          <cell r="B7445" t="str">
            <v>PINTURA C/CAL, DE GUARDA-CORPO, GUARDA-RODA E MURETA DE PROTECAO EM PONTES E VIADUTOS</v>
          </cell>
          <cell r="C7445" t="str">
            <v>M2</v>
          </cell>
          <cell r="D7445">
            <v>1.43</v>
          </cell>
        </row>
        <row r="7446">
          <cell r="A7446" t="str">
            <v>20.105.005-0</v>
          </cell>
          <cell r="B7446" t="str">
            <v>PINTURA DE MAIO-FIO C/CAL, C/ 1 DEMAO</v>
          </cell>
          <cell r="C7446" t="str">
            <v>M</v>
          </cell>
          <cell r="D7446">
            <v>0.14000000000000001</v>
          </cell>
        </row>
        <row r="7447">
          <cell r="A7447" t="str">
            <v>20.105.999-0</v>
          </cell>
          <cell r="B7447" t="str">
            <v>FAMILIA 20,105PINTURA COM CAL</v>
          </cell>
          <cell r="C7447">
            <v>0</v>
          </cell>
          <cell r="D7447">
            <v>2415</v>
          </cell>
        </row>
        <row r="7448">
          <cell r="A7448" t="str">
            <v>20.106.001-0</v>
          </cell>
          <cell r="B7448" t="str">
            <v>PINTURA C/TINTA A BASE DE PVA, DE GUARDA-CORPO, GUARDA-RODAE MURETA DE PROTECAO EM PONTES E VIADUTOS</v>
          </cell>
          <cell r="C7448" t="str">
            <v>M2</v>
          </cell>
          <cell r="D7448">
            <v>2.39</v>
          </cell>
        </row>
        <row r="7449">
          <cell r="A7449" t="str">
            <v>20.106.999-0</v>
          </cell>
          <cell r="B7449" t="str">
            <v>FAMILIA 20,106PINTURA A BASE DE PVA</v>
          </cell>
          <cell r="C7449">
            <v>0</v>
          </cell>
          <cell r="D7449">
            <v>1905</v>
          </cell>
        </row>
        <row r="7450">
          <cell r="A7450" t="str">
            <v>20.107.001-0</v>
          </cell>
          <cell r="B7450" t="str">
            <v>DEFENSA METALICA: RECUPERACAO E ASSENT. C/RETIRADA, P/PINT.EM 2 DEMAOS E POSTERIOR RECOLOC.</v>
          </cell>
          <cell r="C7450" t="str">
            <v>M</v>
          </cell>
          <cell r="D7450">
            <v>21.67</v>
          </cell>
        </row>
        <row r="7451">
          <cell r="A7451" t="str">
            <v>20.107.999-0</v>
          </cell>
          <cell r="B7451" t="str">
            <v>FAMILIA 20,107DEFENSAS METALICAS</v>
          </cell>
          <cell r="C7451">
            <v>0</v>
          </cell>
          <cell r="D7451">
            <v>2352</v>
          </cell>
        </row>
        <row r="7452">
          <cell r="A7452" t="str">
            <v>20.110.999-0</v>
          </cell>
          <cell r="B7452" t="str">
            <v>FAMILIA 20,110ESTRADAS</v>
          </cell>
          <cell r="C7452">
            <v>0</v>
          </cell>
          <cell r="D7452">
            <v>1932</v>
          </cell>
        </row>
        <row r="7453">
          <cell r="A7453" t="str">
            <v>20.111.001-0</v>
          </cell>
          <cell r="B7453" t="str">
            <v>CASCALHINHO (PEDRA ZERO), P/REGIAO DE CAMPOS</v>
          </cell>
          <cell r="C7453" t="str">
            <v>M3</v>
          </cell>
          <cell r="D7453">
            <v>21</v>
          </cell>
        </row>
        <row r="7454">
          <cell r="A7454" t="str">
            <v>20.111.006-0</v>
          </cell>
          <cell r="B7454" t="str">
            <v>PEDRA BRITADA 1, 2 E 3, P/REGIAO DE CAMPOS</v>
          </cell>
          <cell r="C7454" t="str">
            <v>M3</v>
          </cell>
          <cell r="D7454">
            <v>21.54</v>
          </cell>
        </row>
        <row r="7455">
          <cell r="A7455" t="str">
            <v>20.111.007-0</v>
          </cell>
          <cell r="B7455" t="str">
            <v>BRITA CORRIDA, P/REGIAO DE CAMPOS</v>
          </cell>
          <cell r="C7455" t="str">
            <v>M3</v>
          </cell>
          <cell r="D7455">
            <v>18</v>
          </cell>
        </row>
        <row r="7456">
          <cell r="A7456" t="str">
            <v>20.111.008-0</v>
          </cell>
          <cell r="B7456" t="str">
            <v>PO-DE-PEDRA, P/REGIAO DE CAMPOS</v>
          </cell>
          <cell r="C7456" t="str">
            <v>M3</v>
          </cell>
          <cell r="D7456">
            <v>15</v>
          </cell>
        </row>
        <row r="7457">
          <cell r="A7457" t="str">
            <v>20.111.009-0</v>
          </cell>
          <cell r="B7457" t="str">
            <v>PEDRA-DE-MAO, P/REGIAO DE CAMPOS</v>
          </cell>
          <cell r="C7457" t="str">
            <v>M3</v>
          </cell>
          <cell r="D7457">
            <v>21</v>
          </cell>
        </row>
        <row r="7458">
          <cell r="A7458" t="str">
            <v>20.111.999-0</v>
          </cell>
          <cell r="B7458" t="str">
            <v>FAMILIA 20,111FORN.CASCALHINHO PEDRA ZERO(CAMPO)</v>
          </cell>
          <cell r="C7458">
            <v>0</v>
          </cell>
          <cell r="D7458">
            <v>2022</v>
          </cell>
        </row>
        <row r="7459">
          <cell r="A7459" t="str">
            <v>20.112.010-0</v>
          </cell>
          <cell r="B7459" t="str">
            <v>CASCALHINHO (PEDRA ZERO), P/REGIAO DE ITAPERUNA</v>
          </cell>
          <cell r="C7459" t="str">
            <v>M3</v>
          </cell>
          <cell r="D7459">
            <v>29</v>
          </cell>
        </row>
        <row r="7460">
          <cell r="A7460" t="str">
            <v>20.112.011-0</v>
          </cell>
          <cell r="B7460" t="str">
            <v>PEDRA BRITADA 1, P/REGIAO DE ITAPERUNA</v>
          </cell>
          <cell r="C7460" t="str">
            <v>M3</v>
          </cell>
          <cell r="D7460">
            <v>29</v>
          </cell>
        </row>
        <row r="7461">
          <cell r="A7461" t="str">
            <v>20.112.013-0</v>
          </cell>
          <cell r="B7461" t="str">
            <v>PO-DE-PEDRA, P/REGIAO DE ITAPERUNA</v>
          </cell>
          <cell r="C7461" t="str">
            <v>M3</v>
          </cell>
          <cell r="D7461">
            <v>14</v>
          </cell>
        </row>
        <row r="7462">
          <cell r="A7462" t="str">
            <v>20.112.014-0</v>
          </cell>
          <cell r="B7462" t="str">
            <v>PEDRA-DE-MAO, P/REGIAO DE ITAPERUNA</v>
          </cell>
          <cell r="C7462" t="str">
            <v>M3</v>
          </cell>
          <cell r="D7462">
            <v>29</v>
          </cell>
        </row>
        <row r="7463">
          <cell r="A7463" t="str">
            <v>20.112.999-0</v>
          </cell>
          <cell r="B7463" t="str">
            <v>FAMILIA 20,112FORN.PEDRA BRITADA</v>
          </cell>
          <cell r="C7463">
            <v>0</v>
          </cell>
          <cell r="D7463">
            <v>4709</v>
          </cell>
        </row>
        <row r="7464">
          <cell r="A7464" t="str">
            <v>20.113.010-0</v>
          </cell>
          <cell r="B7464" t="str">
            <v>CASCALHINHO (PEDRA ZERO), P/REGIAO DE MACAE</v>
          </cell>
          <cell r="C7464" t="str">
            <v>M3</v>
          </cell>
          <cell r="D7464">
            <v>22.5</v>
          </cell>
        </row>
        <row r="7465">
          <cell r="A7465" t="str">
            <v>20.113.011-0</v>
          </cell>
          <cell r="B7465" t="str">
            <v>PEDRA BRITADA 1 E 2, P/REGIAO DE MACAE</v>
          </cell>
          <cell r="C7465" t="str">
            <v>M3</v>
          </cell>
          <cell r="D7465">
            <v>22.5</v>
          </cell>
        </row>
        <row r="7466">
          <cell r="A7466" t="str">
            <v>20.113.012-0</v>
          </cell>
          <cell r="B7466" t="str">
            <v>BRITA CORRIDA, P/REGIAO DE MACAE</v>
          </cell>
          <cell r="C7466" t="str">
            <v>M3</v>
          </cell>
          <cell r="D7466">
            <v>19</v>
          </cell>
        </row>
        <row r="7467">
          <cell r="A7467" t="str">
            <v>20.113.013-0</v>
          </cell>
          <cell r="B7467" t="str">
            <v>PO-DE-PEDRA, P/REGIAO DE MACAE</v>
          </cell>
          <cell r="C7467" t="str">
            <v>M3</v>
          </cell>
          <cell r="D7467">
            <v>14</v>
          </cell>
        </row>
        <row r="7468">
          <cell r="A7468" t="str">
            <v>20.113.014-0</v>
          </cell>
          <cell r="B7468" t="str">
            <v>PEDRA-DE-MAO, P/REGIAO DE MACAE</v>
          </cell>
          <cell r="C7468" t="str">
            <v>M3</v>
          </cell>
          <cell r="D7468">
            <v>23</v>
          </cell>
        </row>
        <row r="7469">
          <cell r="A7469" t="str">
            <v>20.113.999-0</v>
          </cell>
          <cell r="B7469" t="str">
            <v>FAMILIA 20,113FORN.BRITA CORRIDA</v>
          </cell>
          <cell r="C7469">
            <v>0</v>
          </cell>
          <cell r="D7469">
            <v>3552</v>
          </cell>
        </row>
        <row r="7470">
          <cell r="A7470" t="str">
            <v>20.114.010-0</v>
          </cell>
          <cell r="B7470" t="str">
            <v>CASCALHINHO (PEDRA ZERO), P/REGIAO DE NOVA FRIBURGO</v>
          </cell>
          <cell r="C7470" t="str">
            <v>M3</v>
          </cell>
          <cell r="D7470">
            <v>28</v>
          </cell>
        </row>
        <row r="7471">
          <cell r="A7471" t="str">
            <v>20.114.011-0</v>
          </cell>
          <cell r="B7471" t="str">
            <v>PEDRA BRITADA 1 E 2, P/REGIAO DE NOVA FRIBURGO</v>
          </cell>
          <cell r="C7471" t="str">
            <v>M3</v>
          </cell>
          <cell r="D7471">
            <v>27</v>
          </cell>
        </row>
        <row r="7472">
          <cell r="A7472" t="str">
            <v>20.114.012-0</v>
          </cell>
          <cell r="B7472" t="str">
            <v>BRITA CORRIDA, P/REGIAO DE NOVA FRIBURGO</v>
          </cell>
          <cell r="C7472" t="str">
            <v>M3</v>
          </cell>
          <cell r="D7472">
            <v>18</v>
          </cell>
        </row>
        <row r="7473">
          <cell r="A7473" t="str">
            <v>20.114.013-0</v>
          </cell>
          <cell r="B7473" t="str">
            <v>PO-DE-PEDRA, P/REGIAO DE NOVA FRIBURGO</v>
          </cell>
          <cell r="C7473" t="str">
            <v>M3</v>
          </cell>
          <cell r="D7473">
            <v>15</v>
          </cell>
        </row>
        <row r="7474">
          <cell r="A7474" t="str">
            <v>20.114.014-0</v>
          </cell>
          <cell r="B7474" t="str">
            <v>PEDRA-DE-MAO, P/REGIAO DE NOVA FRIBURGO</v>
          </cell>
          <cell r="C7474" t="str">
            <v>M3</v>
          </cell>
          <cell r="D7474">
            <v>24</v>
          </cell>
        </row>
        <row r="7475">
          <cell r="A7475" t="str">
            <v>20.114.999-0</v>
          </cell>
          <cell r="B7475" t="str">
            <v>FAMILIA 20,114FORN.PO-DE-PEDRA</v>
          </cell>
          <cell r="C7475">
            <v>0</v>
          </cell>
          <cell r="D7475">
            <v>1408</v>
          </cell>
        </row>
        <row r="7476">
          <cell r="A7476" t="str">
            <v>20.115.010-0</v>
          </cell>
          <cell r="B7476" t="str">
            <v>CASCALHINHO (PEDRA ZERO), P/REGIAO DE BARRA MANSA</v>
          </cell>
          <cell r="C7476" t="str">
            <v>M3</v>
          </cell>
          <cell r="D7476">
            <v>27</v>
          </cell>
        </row>
        <row r="7477">
          <cell r="A7477" t="str">
            <v>20.115.011-0</v>
          </cell>
          <cell r="B7477" t="str">
            <v>PEDRA BRITADA 1, 2 E 3, P/REGIAO DE BARRA MANSA</v>
          </cell>
          <cell r="C7477" t="str">
            <v>M3</v>
          </cell>
          <cell r="D7477">
            <v>27.05</v>
          </cell>
        </row>
        <row r="7478">
          <cell r="A7478" t="str">
            <v>20.115.012-0</v>
          </cell>
          <cell r="B7478" t="str">
            <v>BRITA CORRIDA, P/REGIAO DE BARRA MANSA</v>
          </cell>
          <cell r="C7478" t="str">
            <v>M3</v>
          </cell>
          <cell r="D7478">
            <v>16.34</v>
          </cell>
        </row>
        <row r="7479">
          <cell r="A7479" t="str">
            <v>20.115.013-0</v>
          </cell>
          <cell r="B7479" t="str">
            <v>PO-DE-PEDRA, P/REGIAO DE BARRA MANSA</v>
          </cell>
          <cell r="C7479" t="str">
            <v>M3</v>
          </cell>
          <cell r="D7479">
            <v>11.4</v>
          </cell>
        </row>
        <row r="7480">
          <cell r="A7480" t="str">
            <v>20.115.014-0</v>
          </cell>
          <cell r="B7480" t="str">
            <v>PEDRA-DE-MAO, P/REGIAO DE BARRA MANSA</v>
          </cell>
          <cell r="C7480" t="str">
            <v>M3</v>
          </cell>
          <cell r="D7480">
            <v>25.08</v>
          </cell>
        </row>
        <row r="7481">
          <cell r="A7481" t="str">
            <v>20.115.999-0</v>
          </cell>
          <cell r="B7481" t="str">
            <v>FAMILIA 20,115FORN.DE PEDRA DE MAO</v>
          </cell>
          <cell r="C7481">
            <v>0</v>
          </cell>
          <cell r="D7481">
            <v>1807</v>
          </cell>
        </row>
        <row r="7482">
          <cell r="A7482" t="str">
            <v>20.125.999-0</v>
          </cell>
          <cell r="B7482" t="str">
            <v>FAMILIA 20,125TRANSPORTE</v>
          </cell>
          <cell r="C7482">
            <v>0</v>
          </cell>
          <cell r="D7482">
            <v>1257</v>
          </cell>
        </row>
        <row r="7483">
          <cell r="A7483" t="str">
            <v>20.170.001-0</v>
          </cell>
          <cell r="B7483" t="str">
            <v>FAIXA DELIMITADORA (VIBRADOR) EM CONCR. SIMPLES</v>
          </cell>
          <cell r="C7483" t="str">
            <v>M</v>
          </cell>
          <cell r="D7483">
            <v>57.17</v>
          </cell>
        </row>
        <row r="7484">
          <cell r="A7484" t="str">
            <v>20.170.999-0</v>
          </cell>
          <cell r="B7484" t="str">
            <v>@PCONSTRUCAO DE FAIXAS</v>
          </cell>
          <cell r="C7484">
            <v>0</v>
          </cell>
          <cell r="D7484">
            <v>2041</v>
          </cell>
        </row>
        <row r="7485">
          <cell r="A7485" t="str">
            <v>20.175.001-1</v>
          </cell>
          <cell r="B7485" t="str">
            <v>GUARDA-CORPO EM CONCR. ARMADO, FORMADO P/QUADROS RETANGULARES DE (1,90X0,50)M, SUSTENTADOS P/ 2 MONTANTES C/ 0,85M ALT.</v>
          </cell>
          <cell r="C7485" t="str">
            <v>M</v>
          </cell>
          <cell r="D7485">
            <v>53.6</v>
          </cell>
        </row>
        <row r="7486">
          <cell r="A7486" t="str">
            <v>20.175.002-1</v>
          </cell>
          <cell r="B7486" t="str">
            <v>BARREIRA PRE-MOLDADA EXT., EM CONCR. ARMADO, MED. 0,15M NO TOPO, 0,40M NA BASE E 0,77M DE ALT.</v>
          </cell>
          <cell r="C7486" t="str">
            <v>M</v>
          </cell>
          <cell r="D7486">
            <v>161.4</v>
          </cell>
        </row>
        <row r="7487">
          <cell r="A7487" t="str">
            <v>20.175.003-0</v>
          </cell>
          <cell r="B7487" t="str">
            <v>BARREIRA PRE-MOLDADA EXT., EM CONCR. ARMADO, MED. 0,25M NO TOPO, 0,40M NA BASE E 1,14M DE ALT.</v>
          </cell>
          <cell r="C7487" t="str">
            <v>M</v>
          </cell>
          <cell r="D7487">
            <v>228.87</v>
          </cell>
        </row>
        <row r="7488">
          <cell r="A7488" t="str">
            <v>20.175.004-0</v>
          </cell>
          <cell r="B7488" t="str">
            <v>BARREIRA DUPLA PRE-MOLDADA INT., EM CONCR. ARMADO, MED. 0,15M NO TOPO, 0,65M NA BASE E 0,77M DE ALT.</v>
          </cell>
          <cell r="C7488" t="str">
            <v>M</v>
          </cell>
          <cell r="D7488">
            <v>182.5</v>
          </cell>
        </row>
        <row r="7489">
          <cell r="A7489" t="str">
            <v>20.175.005-0</v>
          </cell>
          <cell r="B7489" t="str">
            <v>BARREIRA PRE-MOLDADA EXT., EM CONCR. ARMADO, MED. 0,15M TOPO, 0,40M BASE E 1,47M ALT. TOTAL (SENDO PARTE ENTERRADA)</v>
          </cell>
          <cell r="C7489" t="str">
            <v>M</v>
          </cell>
          <cell r="D7489">
            <v>520.78</v>
          </cell>
        </row>
        <row r="7490">
          <cell r="A7490" t="str">
            <v>20.175.006-0</v>
          </cell>
          <cell r="B7490" t="str">
            <v>BARREIRA PRE-MOLDADA EXT., EM CONCR. ARMADO, MED. 0,25M TOPO, 0,40M BASE E 2,34M ALT. TOTAL (SENDO PARTE ENTERRADA)</v>
          </cell>
          <cell r="C7490" t="str">
            <v>M</v>
          </cell>
          <cell r="D7490">
            <v>549.87</v>
          </cell>
        </row>
        <row r="7491">
          <cell r="A7491" t="str">
            <v>20.175.007-0</v>
          </cell>
          <cell r="B7491" t="str">
            <v>BARREIRA DUPLA PRE-MOLDADA INT., EM CONCR. ARMADO, MED. 0,15M TOPO, 0,65M BASE E 1,27M ALT.TOTAL (SENDO PARTE ENTERRADA)</v>
          </cell>
          <cell r="C7491" t="str">
            <v>M</v>
          </cell>
          <cell r="D7491">
            <v>496.13</v>
          </cell>
        </row>
        <row r="7492">
          <cell r="A7492" t="str">
            <v>20.175.999-0</v>
          </cell>
          <cell r="B7492" t="str">
            <v>FAMILIA 20,175GUARDA-CORPO</v>
          </cell>
          <cell r="C7492">
            <v>0</v>
          </cell>
          <cell r="D7492">
            <v>2136</v>
          </cell>
        </row>
        <row r="7493">
          <cell r="A7493" t="str">
            <v>20.180.001-0</v>
          </cell>
          <cell r="B7493" t="str">
            <v>MURETA DIVISORIA DE TRAFEGO, EM CONCR.SIMPLES, C/ A FORMA EMCHAPA COMP.14MM RESINADA E 20MM PLASTIF.,INCL.FORN.DOS MAT.</v>
          </cell>
          <cell r="C7493" t="str">
            <v>M</v>
          </cell>
          <cell r="D7493">
            <v>165.57</v>
          </cell>
        </row>
        <row r="7494">
          <cell r="A7494" t="str">
            <v>20.180.002-0</v>
          </cell>
          <cell r="B7494" t="str">
            <v>MURETA DIVISORIA DE TRAFEGO, EM CONCR.SIMPLES, C/ A FORMA EMCHAPA COMP.14MM RESINADA E 20MM PLASTIF.,EXCL.FORN.DA FORMA</v>
          </cell>
          <cell r="C7494" t="str">
            <v>M</v>
          </cell>
          <cell r="D7494">
            <v>100.55</v>
          </cell>
        </row>
        <row r="7495">
          <cell r="A7495" t="str">
            <v>20.180.999-0</v>
          </cell>
          <cell r="B7495" t="str">
            <v>FAMILIA 20,180MURETA DIVISORIA</v>
          </cell>
          <cell r="C7495">
            <v>0</v>
          </cell>
          <cell r="D7495">
            <v>1814</v>
          </cell>
        </row>
        <row r="7496">
          <cell r="A7496" t="str">
            <v>20.181.001-0</v>
          </cell>
          <cell r="B7496" t="str">
            <v>FORMA MET. P/MURETA DIVISORIA DE TRAFEGO (ITEM 20.180.001)</v>
          </cell>
          <cell r="C7496" t="str">
            <v>M</v>
          </cell>
          <cell r="D7496">
            <v>29.11</v>
          </cell>
        </row>
        <row r="7497">
          <cell r="A7497" t="str">
            <v>20.181.005-1</v>
          </cell>
          <cell r="B7497" t="str">
            <v>PROTECAO DE ESCOR. P/ "LATERAL DE PISTA", MED. 1,50M DE LARG., 1,50M DE ALT., 0,30M DE ESP. DE PAREDE E 16,00M DE COMPR.</v>
          </cell>
          <cell r="C7497" t="str">
            <v>UN</v>
          </cell>
          <cell r="D7497">
            <v>2364.02</v>
          </cell>
        </row>
        <row r="7498">
          <cell r="A7498" t="str">
            <v>20.181.006-1</v>
          </cell>
          <cell r="B7498" t="str">
            <v>PROTECAO DE ESCOR. P/ "CENTRO DE PISTA", MED. 3,00M DE LARG., 1,50M DE ALT., 0,30M DE ESP. DE PAREDE E 16,00M DE COMPR.</v>
          </cell>
          <cell r="C7498" t="str">
            <v>UN</v>
          </cell>
          <cell r="D7498">
            <v>3060.91</v>
          </cell>
        </row>
        <row r="7499">
          <cell r="A7499" t="str">
            <v>20.181.999-0</v>
          </cell>
          <cell r="B7499" t="str">
            <v>FAMILIA 20,181FORMA METALICA</v>
          </cell>
          <cell r="C7499">
            <v>0</v>
          </cell>
          <cell r="D7499">
            <v>2237</v>
          </cell>
        </row>
        <row r="7500">
          <cell r="A7500" t="str">
            <v>20.183.001-1</v>
          </cell>
          <cell r="B7500" t="str">
            <v>PROTECAO P/VEICULOS, EM VERGALHOES PRESOS A ESTRUT. EXISTENTE, TELA DE ACO E LONA DE PLAST.</v>
          </cell>
          <cell r="C7500" t="str">
            <v>M2</v>
          </cell>
          <cell r="D7500">
            <v>9.6300000000000008</v>
          </cell>
        </row>
        <row r="7501">
          <cell r="A7501" t="str">
            <v>20.183.999-0</v>
          </cell>
          <cell r="B7501" t="str">
            <v>FAMILIA 20,183PROTECAO P/VEICULOS</v>
          </cell>
          <cell r="C7501">
            <v>0</v>
          </cell>
          <cell r="D7501">
            <v>2099</v>
          </cell>
        </row>
        <row r="7502">
          <cell r="A7502" t="str">
            <v>20.198.001-0</v>
          </cell>
          <cell r="B7502" t="str">
            <v>PONTE BRANCA, EM MAD. DE LEI, SOBRE ESTACAS DE EUCALIPTO</v>
          </cell>
          <cell r="C7502" t="str">
            <v>M2</v>
          </cell>
          <cell r="D7502">
            <v>832.1</v>
          </cell>
        </row>
        <row r="7503">
          <cell r="A7503" t="str">
            <v>20.198.999-0</v>
          </cell>
          <cell r="B7503" t="str">
            <v>FAMILIA 20,198CONST.PONTE BRANCA</v>
          </cell>
          <cell r="C7503">
            <v>0</v>
          </cell>
          <cell r="D7503">
            <v>2409</v>
          </cell>
        </row>
        <row r="7504">
          <cell r="A7504" t="str">
            <v>20.200.999-0</v>
          </cell>
          <cell r="B7504" t="str">
            <v>INDICE DA FAMILIA</v>
          </cell>
          <cell r="C7504">
            <v>0</v>
          </cell>
          <cell r="D7504">
            <v>2139</v>
          </cell>
        </row>
        <row r="7505">
          <cell r="A7505" t="str">
            <v>21.001.010-0</v>
          </cell>
          <cell r="B7505" t="str">
            <v>ASSENTAMENTO DE POSTE DE CONCR., CIRC. RETO DE 9,00M, C/CABECA DE CONCR.</v>
          </cell>
          <cell r="C7505" t="str">
            <v>UN</v>
          </cell>
          <cell r="D7505">
            <v>104.54</v>
          </cell>
        </row>
        <row r="7506">
          <cell r="A7506" t="str">
            <v>21.001.015-0</v>
          </cell>
          <cell r="B7506" t="str">
            <v>ASSENTAMENTO DE POSTE DE CONCR., CIRC. RETO DE 11,00M, C/CABECA DE CONCR.</v>
          </cell>
          <cell r="C7506" t="str">
            <v>UN</v>
          </cell>
          <cell r="D7506">
            <v>113.51</v>
          </cell>
        </row>
        <row r="7507">
          <cell r="A7507" t="str">
            <v>21.001.020-0</v>
          </cell>
          <cell r="B7507" t="str">
            <v>ASSENTAMENTO DE POSTE DE CONCR., CIRC. RETO DE 12,00M, C/CABECA DE CONCR.</v>
          </cell>
          <cell r="C7507" t="str">
            <v>UN</v>
          </cell>
          <cell r="D7507">
            <v>133.94999999999999</v>
          </cell>
        </row>
        <row r="7508">
          <cell r="A7508" t="str">
            <v>21.001.021-0</v>
          </cell>
          <cell r="B7508" t="str">
            <v>ASSENTAMENTO DE POSTE DE CONCR., CIRC. RETO DE 13,00M, C/CABECA DE CONCR.</v>
          </cell>
          <cell r="C7508" t="str">
            <v>UN</v>
          </cell>
          <cell r="D7508">
            <v>163.18</v>
          </cell>
        </row>
        <row r="7509">
          <cell r="A7509" t="str">
            <v>21.001.025-0</v>
          </cell>
          <cell r="B7509" t="str">
            <v>ASSENTAMENTO DE POSTE DE CONCR., CIRC. RETO DE 17,00M, C/CABECA DE CONCR.</v>
          </cell>
          <cell r="C7509" t="str">
            <v>UN</v>
          </cell>
          <cell r="D7509">
            <v>217.21</v>
          </cell>
        </row>
        <row r="7510">
          <cell r="A7510" t="str">
            <v>21.001.060-0</v>
          </cell>
          <cell r="B7510" t="str">
            <v>ASSENTAMENTO DE POSTE RETO, DE ACO, DE 3,50 ATE 6,00M, C/ENGASTAMENTO DA PARTE INFERIOR DA COLUNA NO SOLO</v>
          </cell>
          <cell r="C7510" t="str">
            <v>UN</v>
          </cell>
          <cell r="D7510">
            <v>49.7</v>
          </cell>
        </row>
        <row r="7511">
          <cell r="A7511" t="str">
            <v>21.001.062-0</v>
          </cell>
          <cell r="B7511" t="str">
            <v>ASSENTAMENTO DE POSTE RETO, DE ACO, DE 7,00 ATE 11,00M, C/ENGASTAMENTO DA PARTE INFERIOR DA COLUNA NO SOLO</v>
          </cell>
          <cell r="C7511" t="str">
            <v>UN</v>
          </cell>
          <cell r="D7511">
            <v>101.03</v>
          </cell>
        </row>
        <row r="7512">
          <cell r="A7512" t="str">
            <v>21.001.065-0</v>
          </cell>
          <cell r="B7512" t="str">
            <v>ASSENTAMENTO DE POSTE RETO, DE ACO, DE 13,00 ATE 20,00M, C/ENGASTAMENTO DA PARTE INFERIOR DA COLUNA NO SOLO</v>
          </cell>
          <cell r="C7512" t="str">
            <v>UN</v>
          </cell>
          <cell r="D7512">
            <v>202.34</v>
          </cell>
        </row>
        <row r="7513">
          <cell r="A7513" t="str">
            <v>21.001.070-0</v>
          </cell>
          <cell r="B7513" t="str">
            <v>ASSENTAMENTO DE POSTE CURVO, DE ACO, DE 7,00M, DE 1 BRACO, C/ENGASTAMENTO DA PARTE INFERIOR DA COLUNA NO SOLO</v>
          </cell>
          <cell r="C7513" t="str">
            <v>UN</v>
          </cell>
          <cell r="D7513">
            <v>101.03</v>
          </cell>
        </row>
        <row r="7514">
          <cell r="A7514" t="str">
            <v>21.001.075-0</v>
          </cell>
          <cell r="B7514" t="str">
            <v>ASSENTAMENTO DE POSTE CURVO, DE ACO, DE 7,00M, DE 2 BRACOS,C/ENGASTAMENTO DA PARTE INFERIOR DA COLUNA NO SOLO</v>
          </cell>
          <cell r="C7514" t="str">
            <v>UN</v>
          </cell>
          <cell r="D7514">
            <v>118.96</v>
          </cell>
        </row>
        <row r="7515">
          <cell r="A7515" t="str">
            <v>21.001.080-0</v>
          </cell>
          <cell r="B7515" t="str">
            <v>ASSENTAMENTO DE POSTE CURVO, DE ACO, DE 8,00 A 12,00M, DE 1BRACO, C/ENGASTAMENTO DA PARTE INFERIOR DA COLUNA NO SOLO</v>
          </cell>
          <cell r="C7515" t="str">
            <v>UN</v>
          </cell>
          <cell r="D7515">
            <v>101.03</v>
          </cell>
        </row>
        <row r="7516">
          <cell r="A7516" t="str">
            <v>21.001.090-0</v>
          </cell>
          <cell r="B7516" t="str">
            <v>ASSENTAMENTO DE POSTE CURVO, DE ACO, DE 8,00 A 12,00M, DE 2BRACOS, C/ENGASTAMENTO DA PARTE INFERIOR DA COLUNA NO SOLO</v>
          </cell>
          <cell r="C7516" t="str">
            <v>UN</v>
          </cell>
          <cell r="D7516">
            <v>118.96</v>
          </cell>
        </row>
        <row r="7517">
          <cell r="A7517" t="str">
            <v>21.001.999-0</v>
          </cell>
          <cell r="B7517" t="str">
            <v>FAMILIA 21.001.ASSENTAMENTO DE POSTE CONCRETO E ACO</v>
          </cell>
          <cell r="C7517">
            <v>0</v>
          </cell>
          <cell r="D7517">
            <v>1596</v>
          </cell>
        </row>
        <row r="7518">
          <cell r="A7518" t="str">
            <v>21.004.010-0</v>
          </cell>
          <cell r="B7518" t="str">
            <v>ASSENTAMENTO DE POSTE DE CONCR., CIRC. RETO, DE 23,00M, EM FUNDACAO ESPECIAL</v>
          </cell>
          <cell r="C7518" t="str">
            <v>UN</v>
          </cell>
          <cell r="D7518">
            <v>179.34</v>
          </cell>
        </row>
        <row r="7519">
          <cell r="A7519" t="str">
            <v>21.004.015-0</v>
          </cell>
          <cell r="B7519" t="str">
            <v>ASSENTAMENTO DE POSTE DE CONCR., CIRC. RETO, DE 33,00M, EM FUNDACAO ESPECIAL</v>
          </cell>
          <cell r="C7519" t="str">
            <v>UN</v>
          </cell>
          <cell r="D7519">
            <v>538.02</v>
          </cell>
        </row>
        <row r="7520">
          <cell r="A7520" t="str">
            <v>21.004.020-0</v>
          </cell>
          <cell r="B7520" t="str">
            <v>ASSENTAMENTO DE POSTE RETO, DE ACO, DE 3,50 ATE 6,00M, C/FLANGE DE ACO SOLDADO NA BASE, FIX. P/PARAFUSOS</v>
          </cell>
          <cell r="C7520" t="str">
            <v>UN</v>
          </cell>
          <cell r="D7520">
            <v>44.83</v>
          </cell>
        </row>
        <row r="7521">
          <cell r="A7521" t="str">
            <v>21.004.021-0</v>
          </cell>
          <cell r="B7521" t="str">
            <v>ASSENTAMENTO DE POSTE RETO, DE ACO, DE 7,00 ATE 9,00M, C/FLANGE DE ACO SOLDADO NA BASE, FIX. P/PARAFUSOS</v>
          </cell>
          <cell r="C7521" t="str">
            <v>UN</v>
          </cell>
          <cell r="D7521">
            <v>67.25</v>
          </cell>
        </row>
        <row r="7522">
          <cell r="A7522" t="str">
            <v>21.004.025-0</v>
          </cell>
          <cell r="B7522" t="str">
            <v>ASSENTAMENTO DE POSTE RETO, DE ACO, DE 13,00 ATE 20,00M, C/FLANGE DE ACO SOLDADO NA BASE, FIX. P/PARAFUSOS</v>
          </cell>
          <cell r="C7522" t="str">
            <v>UN</v>
          </cell>
          <cell r="D7522">
            <v>89.67</v>
          </cell>
        </row>
        <row r="7523">
          <cell r="A7523" t="str">
            <v>21.004.040-0</v>
          </cell>
          <cell r="B7523" t="str">
            <v>ASSENTAMENTO DE POSTE CURVO, DE ACO, DE 1 BRACO, DE 8,00 ATE9,00M, C/FLANGE DE ACO SOLDADO NA BASE, FIX. P/PARAFUSOS</v>
          </cell>
          <cell r="C7523" t="str">
            <v>UN</v>
          </cell>
          <cell r="D7523">
            <v>44.83</v>
          </cell>
        </row>
        <row r="7524">
          <cell r="A7524" t="str">
            <v>21.004.042-0</v>
          </cell>
          <cell r="B7524" t="str">
            <v>ASSENTAMENTO DE POSTE CURVO, DE ACO, DE 1 BRACO, DE 10,00 ATE 12,00M, C/FLANGE DE ACO SOLDADO NA BASE, FIX. P/PARAFUSOS</v>
          </cell>
          <cell r="C7524" t="str">
            <v>UN</v>
          </cell>
          <cell r="D7524">
            <v>71.73</v>
          </cell>
        </row>
        <row r="7525">
          <cell r="A7525" t="str">
            <v>21.004.045-0</v>
          </cell>
          <cell r="B7525" t="str">
            <v>ASSENTAMENTO DE POSTE CURVO, DE ACO, DE 2 BRACOS, DE 8,00 ATE 9,00M, C/FLANGE DE ACO SOLDADO NA BASE, FIX. P/PARAFUSOS</v>
          </cell>
          <cell r="C7525" t="str">
            <v>UN</v>
          </cell>
          <cell r="D7525">
            <v>53.8</v>
          </cell>
        </row>
        <row r="7526">
          <cell r="A7526" t="str">
            <v>21.004.048-0</v>
          </cell>
          <cell r="B7526" t="str">
            <v>ASSENTAMENTO DE POSTE CURVO, DE ACO, DE 2 BRACOS, DE 10,00 ATE 12,00M, C/FLANGE DE ACO SOLDADO NA BASE, FIX. P/PARAFUSOS</v>
          </cell>
          <cell r="C7526" t="str">
            <v>UN</v>
          </cell>
          <cell r="D7526">
            <v>89.67</v>
          </cell>
        </row>
        <row r="7527">
          <cell r="A7527" t="str">
            <v>21.004.095-0</v>
          </cell>
          <cell r="B7527" t="str">
            <v>RETIRADA DE POSTE DE CONCR. OU ACO, DE 3,50 ATE 9,00M</v>
          </cell>
          <cell r="C7527" t="str">
            <v>UN</v>
          </cell>
          <cell r="D7527">
            <v>35.86</v>
          </cell>
        </row>
        <row r="7528">
          <cell r="A7528" t="str">
            <v>21.004.100-0</v>
          </cell>
          <cell r="B7528" t="str">
            <v>RETIRADA DE POSTE DE CONCR. OU ACO, DE 10,00 ATE 12,00M</v>
          </cell>
          <cell r="C7528" t="str">
            <v>UN</v>
          </cell>
          <cell r="D7528">
            <v>44.83</v>
          </cell>
        </row>
        <row r="7529">
          <cell r="A7529" t="str">
            <v>21.004.101-0</v>
          </cell>
          <cell r="B7529" t="str">
            <v>RETIRADA DE POSTE DE CONCR. OU ACO, DE 13,00 ATE 15,00M</v>
          </cell>
          <cell r="C7529" t="str">
            <v>UN</v>
          </cell>
          <cell r="D7529">
            <v>89.67</v>
          </cell>
        </row>
        <row r="7530">
          <cell r="A7530" t="str">
            <v>21.004.102-0</v>
          </cell>
          <cell r="B7530" t="str">
            <v>RETIRADA DE POSTE DE CONCR. OU ACO, DE 16,00 ATE 23,00M</v>
          </cell>
          <cell r="C7530" t="str">
            <v>UN</v>
          </cell>
          <cell r="D7530">
            <v>112.08</v>
          </cell>
        </row>
        <row r="7531">
          <cell r="A7531" t="str">
            <v>21.004.105-0</v>
          </cell>
          <cell r="B7531" t="str">
            <v>RETIRADA DE CONJ. DE CHAVES, FUSIVEIS E FERRAG. EM LINHA DE13,2KV</v>
          </cell>
          <cell r="C7531" t="str">
            <v>UN</v>
          </cell>
          <cell r="D7531">
            <v>8.9600000000000009</v>
          </cell>
        </row>
        <row r="7532">
          <cell r="A7532" t="str">
            <v>21.004.108-0</v>
          </cell>
          <cell r="B7532" t="str">
            <v>RETIRADA DE CONJ. DE FERRAG. EM LINHA DE 13,2KV</v>
          </cell>
          <cell r="C7532" t="str">
            <v>UN</v>
          </cell>
          <cell r="D7532">
            <v>8.9600000000000009</v>
          </cell>
        </row>
        <row r="7533">
          <cell r="A7533" t="str">
            <v>21.004.110-0</v>
          </cell>
          <cell r="B7533" t="str">
            <v>RETIRADA DE CONJ. DE FERRAG. EM LINHA BT</v>
          </cell>
          <cell r="C7533" t="str">
            <v>UN</v>
          </cell>
          <cell r="D7533">
            <v>2.2400000000000002</v>
          </cell>
        </row>
        <row r="7534">
          <cell r="A7534" t="str">
            <v>21.004.120-0</v>
          </cell>
          <cell r="B7534" t="str">
            <v>RETIRADA DE TRANSFORMADOR DE 5KVA ATE 112,5KVA</v>
          </cell>
          <cell r="C7534" t="str">
            <v>UN</v>
          </cell>
          <cell r="D7534">
            <v>35.86</v>
          </cell>
        </row>
        <row r="7535">
          <cell r="A7535" t="str">
            <v>21.004.125-0</v>
          </cell>
          <cell r="B7535" t="str">
            <v>RETIRADA DE CONJ. DE ATERRAMENTO</v>
          </cell>
          <cell r="C7535" t="str">
            <v>UN</v>
          </cell>
          <cell r="D7535">
            <v>2.2400000000000002</v>
          </cell>
        </row>
        <row r="7536">
          <cell r="A7536" t="str">
            <v>21.004.130-0</v>
          </cell>
          <cell r="B7536" t="str">
            <v>RETIRADA DE REDE AEREA DE 13,2KV (LANCE)</v>
          </cell>
          <cell r="C7536" t="str">
            <v>UN</v>
          </cell>
          <cell r="D7536">
            <v>17.93</v>
          </cell>
        </row>
        <row r="7537">
          <cell r="A7537" t="str">
            <v>21.004.135-0</v>
          </cell>
          <cell r="B7537" t="str">
            <v>RETIRADA DE REDE AEREA DE BAIXA TENSAO (LANCE)</v>
          </cell>
          <cell r="C7537" t="str">
            <v>UN</v>
          </cell>
          <cell r="D7537">
            <v>6.72</v>
          </cell>
        </row>
        <row r="7538">
          <cell r="A7538" t="str">
            <v>21.004.140-0</v>
          </cell>
          <cell r="B7538" t="str">
            <v>RETIRADA DE LUMINARIA EM ALT. DE 4,00 ATE 9,00M</v>
          </cell>
          <cell r="C7538" t="str">
            <v>UN</v>
          </cell>
          <cell r="D7538">
            <v>2.2400000000000002</v>
          </cell>
        </row>
        <row r="7539">
          <cell r="A7539" t="str">
            <v>21.004.141-0</v>
          </cell>
          <cell r="B7539" t="str">
            <v>RETIRADA DE LUMINARIA EM ALT. DE 10,00 ATE 12,00M</v>
          </cell>
          <cell r="C7539" t="str">
            <v>UN</v>
          </cell>
          <cell r="D7539">
            <v>6.72</v>
          </cell>
        </row>
        <row r="7540">
          <cell r="A7540" t="str">
            <v>21.004.142-0</v>
          </cell>
          <cell r="B7540" t="str">
            <v>RETIRADA DE LUMINARIA EM ALT. DE 13,00 ATE 15,00M</v>
          </cell>
          <cell r="C7540" t="str">
            <v>UN</v>
          </cell>
          <cell r="D7540">
            <v>8.9600000000000009</v>
          </cell>
        </row>
        <row r="7541">
          <cell r="A7541" t="str">
            <v>21.004.143-0</v>
          </cell>
          <cell r="B7541" t="str">
            <v>RETIRADA DE LUMINARIA EM ALT. DE 16,00 ATE 23,00M</v>
          </cell>
          <cell r="C7541" t="str">
            <v>UN</v>
          </cell>
          <cell r="D7541">
            <v>13.45</v>
          </cell>
        </row>
        <row r="7542">
          <cell r="A7542" t="str">
            <v>21.004.144-0</v>
          </cell>
          <cell r="B7542" t="str">
            <v>RETIRADA DE LUMINARIA EM ALT. DE 30,00M</v>
          </cell>
          <cell r="C7542" t="str">
            <v>UN</v>
          </cell>
          <cell r="D7542">
            <v>26.9</v>
          </cell>
        </row>
        <row r="7543">
          <cell r="A7543" t="str">
            <v>21.004.150-0</v>
          </cell>
          <cell r="B7543" t="str">
            <v>RETIRADA DE LUMINARIA, INSTAL. EM CORDOALHA, TETO OU PAREDE</v>
          </cell>
          <cell r="C7543" t="str">
            <v>UN</v>
          </cell>
          <cell r="D7543">
            <v>8.9600000000000009</v>
          </cell>
        </row>
        <row r="7544">
          <cell r="A7544" t="str">
            <v>21.004.153-0</v>
          </cell>
          <cell r="B7544" t="str">
            <v>RETIRADA DE PROJETOR, INSTAL. EM TETO, PISO, PAREDE OU POSTE</v>
          </cell>
          <cell r="C7544" t="str">
            <v>UN</v>
          </cell>
          <cell r="D7544">
            <v>4.4800000000000004</v>
          </cell>
        </row>
        <row r="7545">
          <cell r="A7545" t="str">
            <v>21.004.155-0</v>
          </cell>
          <cell r="B7545" t="str">
            <v>RETIRADA DE BRACO PADRAO RIOLUZ, P/FIX. DE LUMINARIA</v>
          </cell>
          <cell r="C7545" t="str">
            <v>UN</v>
          </cell>
          <cell r="D7545">
            <v>4.4800000000000004</v>
          </cell>
        </row>
        <row r="7546">
          <cell r="A7546" t="str">
            <v>21.004.158-0</v>
          </cell>
          <cell r="B7546" t="str">
            <v>RETIRADA DE REATOR P/LAMPADA DE DESC., INSTALADO ATE 7,00M DE ALT.</v>
          </cell>
          <cell r="C7546" t="str">
            <v>UN</v>
          </cell>
          <cell r="D7546">
            <v>2.2400000000000002</v>
          </cell>
        </row>
        <row r="7547">
          <cell r="A7547" t="str">
            <v>21.004.160-0</v>
          </cell>
          <cell r="B7547" t="str">
            <v>RETIRADA DE REATOR P/LAMPADA DE DESC., INSTALADO DE 8,00 A 12,00M DE ALT.</v>
          </cell>
          <cell r="C7547" t="str">
            <v>UN</v>
          </cell>
          <cell r="D7547">
            <v>4.4800000000000004</v>
          </cell>
        </row>
        <row r="7548">
          <cell r="A7548" t="str">
            <v>21.004.165-0</v>
          </cell>
          <cell r="B7548" t="str">
            <v>RETIRADA DE REATOR P/LAMPADA DE DESC.,INSTALADO EM CX. DE PASSAGEM</v>
          </cell>
          <cell r="C7548" t="str">
            <v>UN</v>
          </cell>
          <cell r="D7548">
            <v>2.2400000000000002</v>
          </cell>
        </row>
        <row r="7549">
          <cell r="A7549" t="str">
            <v>21.004.168-0</v>
          </cell>
          <cell r="B7549" t="str">
            <v>SUBSTITUICAO DE LAMPADA E LAVAGEM DO REFRATOR</v>
          </cell>
          <cell r="C7549" t="str">
            <v>UN</v>
          </cell>
          <cell r="D7549">
            <v>2.2400000000000002</v>
          </cell>
        </row>
        <row r="7550">
          <cell r="A7550" t="str">
            <v>21.004.170-0</v>
          </cell>
          <cell r="B7550" t="str">
            <v>RETIRADA OU SUBSTITUICAO DE RELE FOTOELETRICO INDIVIDUAL, INSTALADO ATE 12,00M DE ALT.</v>
          </cell>
          <cell r="C7550" t="str">
            <v>UN</v>
          </cell>
          <cell r="D7550">
            <v>2.2400000000000002</v>
          </cell>
        </row>
        <row r="7551">
          <cell r="A7551" t="str">
            <v>21.004.175-0</v>
          </cell>
          <cell r="B7551" t="str">
            <v>RETIRADA DE EQUIP. DO COMANDO DE CIRCUITO</v>
          </cell>
          <cell r="C7551" t="str">
            <v>UN</v>
          </cell>
          <cell r="D7551">
            <v>6.72</v>
          </cell>
        </row>
        <row r="7552">
          <cell r="A7552" t="str">
            <v>21.004.185-0</v>
          </cell>
          <cell r="B7552" t="str">
            <v>RETIRADA DE CONDUTORES SINGELOS OU MULTIPLOS, INSTALADOS EMLINHA DE DUTOS</v>
          </cell>
          <cell r="C7552" t="str">
            <v>M</v>
          </cell>
          <cell r="D7552">
            <v>0.89</v>
          </cell>
        </row>
        <row r="7553">
          <cell r="A7553" t="str">
            <v>21.004.186-0</v>
          </cell>
          <cell r="B7553" t="str">
            <v>RETIRADA DE NUCLEO, P/FIX. DE LUMINARIAS, INSTALADO EM TOPODE POSTE, ATE 15,00M DE ALT.</v>
          </cell>
          <cell r="C7553" t="str">
            <v>UN</v>
          </cell>
          <cell r="D7553">
            <v>13.45</v>
          </cell>
        </row>
        <row r="7554">
          <cell r="A7554" t="str">
            <v>21.004.187-0</v>
          </cell>
          <cell r="B7554" t="str">
            <v>RETIRADA DE NUCLEO, P/FIX. DE LUMINARIAS, INSTALADO EM TOPODE POSTE, DE 16,00 ATE 20,00M DE ALT.</v>
          </cell>
          <cell r="C7554" t="str">
            <v>UN</v>
          </cell>
          <cell r="D7554">
            <v>17.93</v>
          </cell>
        </row>
        <row r="7555">
          <cell r="A7555" t="str">
            <v>21.004.188-0</v>
          </cell>
          <cell r="B7555" t="str">
            <v>RETIRADA DE NUCLEO, P/FIX. DE LUMINARIAS, INSTALADO EM TOPODE POSTE, DE 21,00 ATE 45,00M DE ALT.</v>
          </cell>
          <cell r="C7555" t="str">
            <v>UN</v>
          </cell>
          <cell r="D7555">
            <v>26.9</v>
          </cell>
        </row>
        <row r="7556">
          <cell r="A7556" t="str">
            <v>21.004.999-0</v>
          </cell>
          <cell r="B7556" t="str">
            <v>FAMILIA 21.004.ASSENT.E RETIRADA DE POSTE CONCR./ACO</v>
          </cell>
          <cell r="C7556">
            <v>0</v>
          </cell>
          <cell r="D7556">
            <v>1537</v>
          </cell>
        </row>
        <row r="7557">
          <cell r="A7557" t="str">
            <v>21.005.010-0</v>
          </cell>
          <cell r="B7557" t="str">
            <v>POSTE DE ACO, CONTINUO, CURVO, CONICO, SIMPLES, S/BASE, C/JANELA DE INSPECAO, DE 9,00M</v>
          </cell>
          <cell r="C7557" t="str">
            <v>UN</v>
          </cell>
          <cell r="D7557">
            <v>572.27</v>
          </cell>
        </row>
        <row r="7558">
          <cell r="A7558" t="str">
            <v>21.005.011-0</v>
          </cell>
          <cell r="B7558" t="str">
            <v>POSTE DE ACO, CONTINUO, CURVO, CONICO, SIMPLES, C/BASE E JANELA DE INSPECAO, DE 9,00M</v>
          </cell>
          <cell r="C7558" t="str">
            <v>UN</v>
          </cell>
          <cell r="D7558">
            <v>567.19000000000005</v>
          </cell>
        </row>
        <row r="7559">
          <cell r="A7559" t="str">
            <v>21.005.015-0</v>
          </cell>
          <cell r="B7559" t="str">
            <v>POSTE DE ACO, CONTINUO, CURVO, CONICO, DUPLO, S/BASE, C/JANELA DE INSPECAO, DE 9,00M</v>
          </cell>
          <cell r="C7559" t="str">
            <v>UN</v>
          </cell>
          <cell r="D7559">
            <v>685.11</v>
          </cell>
        </row>
        <row r="7560">
          <cell r="A7560" t="str">
            <v>21.005.016-0</v>
          </cell>
          <cell r="B7560" t="str">
            <v>POSTE DE ACO, CONTINUO, CURVO, CONICO, DUPLO, C/BASE E JANELA DE INSPECAO, DE 9,00M</v>
          </cell>
          <cell r="C7560" t="str">
            <v>UN</v>
          </cell>
          <cell r="D7560">
            <v>672.43</v>
          </cell>
        </row>
        <row r="7561">
          <cell r="A7561" t="str">
            <v>21.005.020-0</v>
          </cell>
          <cell r="B7561" t="str">
            <v>POSTE DE ACO, CONTINUO, RETO, CONICO, SIMPLES, C/FLANGE DE ACO SOLDADO NA BASE, FIX. P/PARAFUSOS, DE 9,00M</v>
          </cell>
          <cell r="C7561" t="str">
            <v>UN</v>
          </cell>
          <cell r="D7561">
            <v>615.37</v>
          </cell>
        </row>
        <row r="7562">
          <cell r="A7562" t="str">
            <v>21.005.050-0</v>
          </cell>
          <cell r="B7562" t="str">
            <v>POSTE DE ACO, CONTINUO, RETO, CONICO, SIMPLES, C/ENGASTAMENTO DA PARTE INFERIOR DA COLUNA NO SOLO, DE 7,00M</v>
          </cell>
          <cell r="C7562" t="str">
            <v>UN</v>
          </cell>
          <cell r="D7562">
            <v>520.70000000000005</v>
          </cell>
        </row>
        <row r="7563">
          <cell r="A7563" t="str">
            <v>21.005.999-0</v>
          </cell>
          <cell r="B7563" t="str">
            <v>FAMILIA 21.005.FORN.E ASSENT.POSTE DE ACO</v>
          </cell>
          <cell r="C7563">
            <v>0</v>
          </cell>
          <cell r="D7563">
            <v>1150</v>
          </cell>
        </row>
        <row r="7564">
          <cell r="A7564" t="str">
            <v>21.007.010-0</v>
          </cell>
          <cell r="B7564" t="str">
            <v>MONTAGEM DE POSTE DE FºFº, TIPO H-1, DE 4,50M DE ALT. UTIL,EQUIPADO C/GLOBO</v>
          </cell>
          <cell r="C7564" t="str">
            <v>UN</v>
          </cell>
          <cell r="D7564">
            <v>37.479999999999997</v>
          </cell>
        </row>
        <row r="7565">
          <cell r="A7565" t="str">
            <v>21.007.015-0</v>
          </cell>
          <cell r="B7565" t="str">
            <v>MONTAGEM DE POSTE DE FºFº, TIPO H-3, DE 4,50M DE ALT. UTIL,EQUIPADO C/GLOBO</v>
          </cell>
          <cell r="C7565" t="str">
            <v>UN</v>
          </cell>
          <cell r="D7565">
            <v>56.51</v>
          </cell>
        </row>
        <row r="7566">
          <cell r="A7566" t="str">
            <v>21.007.999-0</v>
          </cell>
          <cell r="B7566" t="str">
            <v>FAMILIA 21.007.MONTAGEM DE POSTE DE FERRO</v>
          </cell>
          <cell r="C7566">
            <v>0</v>
          </cell>
          <cell r="D7566">
            <v>2359</v>
          </cell>
        </row>
        <row r="7567">
          <cell r="A7567" t="str">
            <v>21.009.010-0</v>
          </cell>
          <cell r="B7567" t="str">
            <v>PINTURA DE POSTE RETO, DE ACO, DE 3,50 A 6,00M, C/ 2 DEMAOSDE TINTA FENOLICA DE ALTA RESISTENCIA</v>
          </cell>
          <cell r="C7567" t="str">
            <v>UN</v>
          </cell>
          <cell r="D7567">
            <v>15.26</v>
          </cell>
        </row>
        <row r="7568">
          <cell r="A7568" t="str">
            <v>21.009.011-0</v>
          </cell>
          <cell r="B7568" t="str">
            <v>PINTURA DE POSTE RETO, DE ACO, DE 7,00 A 9,00M, C/ 2 DEMAOSDE TINTA FENOLICA DE ALTA RESISTENCIA</v>
          </cell>
          <cell r="C7568" t="str">
            <v>UN</v>
          </cell>
          <cell r="D7568">
            <v>30.53</v>
          </cell>
        </row>
        <row r="7569">
          <cell r="A7569" t="str">
            <v>21.009.012-0</v>
          </cell>
          <cell r="B7569" t="str">
            <v>PINTURA DE POSTE RETO, DE ACO, DE 10,00 A 15,00M, C/ 2 DEMAOS DE TINTA FENOLICA DE ALTA RESISTENCIA</v>
          </cell>
          <cell r="C7569" t="str">
            <v>UN</v>
          </cell>
          <cell r="D7569">
            <v>56.59</v>
          </cell>
        </row>
        <row r="7570">
          <cell r="A7570" t="str">
            <v>21.009.013-0</v>
          </cell>
          <cell r="B7570" t="str">
            <v>PINTURA DE POSTE RETO, DE ACO, DE 16,00 A 20,00M, C/ 2 DEMAOS DE TINTA FENOLICA DE ALTA RESISTENCIA</v>
          </cell>
          <cell r="C7570" t="str">
            <v>UN</v>
          </cell>
          <cell r="D7570">
            <v>87.13</v>
          </cell>
        </row>
        <row r="7571">
          <cell r="A7571" t="str">
            <v>21.009.030-0</v>
          </cell>
          <cell r="B7571" t="str">
            <v>PINTURA DE POSTE CURVO, DE ACO, DE 1 BRACO, DE 7,00 A 10,00M, C/ 2 DEMAOS DE TINTA FENOLICA DE ALTA RESISTENCIA</v>
          </cell>
          <cell r="C7571" t="str">
            <v>UN</v>
          </cell>
          <cell r="D7571">
            <v>51.59</v>
          </cell>
        </row>
        <row r="7572">
          <cell r="A7572" t="str">
            <v>21.009.031-0</v>
          </cell>
          <cell r="B7572" t="str">
            <v>PINTURA DE POSTE CURVO, DE ACO, DE 1 BRACO, DE 11,00 A 15,00M, C/ 2 DEMAOS DE TINTA FENOLICA DE ALTA RESISTENCIA</v>
          </cell>
          <cell r="C7572" t="str">
            <v>UN</v>
          </cell>
          <cell r="D7572">
            <v>71.22</v>
          </cell>
        </row>
        <row r="7573">
          <cell r="A7573" t="str">
            <v>21.009.040-0</v>
          </cell>
          <cell r="B7573" t="str">
            <v>PINTURA DE POSTE CURVO, DE ACO, DE 2 BRACOS, DE 7,00 A 10,00M, C/ 2 DEMAOS DE TINTA FENOLICA DE ALTA RESISTENCIA</v>
          </cell>
          <cell r="C7573" t="str">
            <v>UN</v>
          </cell>
          <cell r="D7573">
            <v>66.599999999999994</v>
          </cell>
        </row>
        <row r="7574">
          <cell r="A7574" t="str">
            <v>21.009.041-0</v>
          </cell>
          <cell r="B7574" t="str">
            <v>PINTURA DE POSTE CURVO, DE ACO, DE 2 BRACOS, DE 11,00 A 15,00M, C/ 2 DEMAOS DE TINTA FENOLICA DE ALTA RESISTENCIA</v>
          </cell>
          <cell r="C7574" t="str">
            <v>UN</v>
          </cell>
          <cell r="D7574">
            <v>87.65</v>
          </cell>
        </row>
        <row r="7575">
          <cell r="A7575" t="str">
            <v>21.009.080-0</v>
          </cell>
          <cell r="B7575" t="str">
            <v>PINTURA DE POSTE ORNAMENTAL, DE 4,50M DE ALT. UTIL, C/ 2 DEMAOS DE TINTA BRONZE MET. OU SIMILAR</v>
          </cell>
          <cell r="C7575" t="str">
            <v>UN</v>
          </cell>
          <cell r="D7575">
            <v>43.1</v>
          </cell>
        </row>
        <row r="7576">
          <cell r="A7576" t="str">
            <v>21.009.081-0</v>
          </cell>
          <cell r="B7576" t="str">
            <v>PINTURA DE POSTE ORNAMENTAL, TIPO H-1, DE 4,50M DE ALT., C/2 DEMAOS DE TINTA BROZE MET. OU SIMILAR</v>
          </cell>
          <cell r="C7576" t="str">
            <v>UN</v>
          </cell>
          <cell r="D7576">
            <v>35.83</v>
          </cell>
        </row>
        <row r="7577">
          <cell r="A7577" t="str">
            <v>21.009.100-0</v>
          </cell>
          <cell r="B7577" t="str">
            <v>PINTURA DE POSTE RETO, DE ACO, DE 3,50 A 6,00M, C/ 1 DEMAO DE TINTA GRAFITE, C/PROPRIEDADES DE PRIMER E ACAB.</v>
          </cell>
          <cell r="C7577" t="str">
            <v>UN</v>
          </cell>
          <cell r="D7577">
            <v>10.42</v>
          </cell>
        </row>
        <row r="7578">
          <cell r="A7578" t="str">
            <v>21.009.101-0</v>
          </cell>
          <cell r="B7578" t="str">
            <v>PINTURA DE POSTE RETO, DE ACO, DE 7,00 A 9,00M, C/ 1 DEMAO DE TINTA GRAFITE, C/PROPRIEDADES DE PRIMER E ACAB.</v>
          </cell>
          <cell r="C7578" t="str">
            <v>UN</v>
          </cell>
          <cell r="D7578">
            <v>19.63</v>
          </cell>
        </row>
        <row r="7579">
          <cell r="A7579" t="str">
            <v>21.009.102-0</v>
          </cell>
          <cell r="B7579" t="str">
            <v>PINTURA DE POSTE RETO, DE ACO, DE 10,00 A 15,00M, C/ 1 DEMAODE TINTA GRAFITE, C/PROPRIEDADES DE PRIMER E ACAB.</v>
          </cell>
          <cell r="C7579" t="str">
            <v>UN</v>
          </cell>
          <cell r="D7579">
            <v>48.1</v>
          </cell>
        </row>
        <row r="7580">
          <cell r="A7580" t="str">
            <v>21.009.105-0</v>
          </cell>
          <cell r="B7580" t="str">
            <v>PINTURA DE POSTE RETO, DE ACO, DE 16,00 A 20,00M, C/ 1 DEMAODE TINTA GRAFITE, C/PROPRIEDADES DE PRIMER E ACAB.</v>
          </cell>
          <cell r="C7580" t="str">
            <v>UN</v>
          </cell>
          <cell r="D7580">
            <v>82.99</v>
          </cell>
        </row>
        <row r="7581">
          <cell r="A7581" t="str">
            <v>21.009.106-0</v>
          </cell>
          <cell r="B7581" t="str">
            <v>PINTURA DE POSTE CURVO, DE ACO, DE 8,00 A 9,00M, C/ 1 BRACOE 1 DEMAO DE TINTA GRAFITE, C/PROPRIEDADES DE PRIMER E ACAB.</v>
          </cell>
          <cell r="C7581" t="str">
            <v>UN</v>
          </cell>
          <cell r="D7581">
            <v>22.61</v>
          </cell>
        </row>
        <row r="7582">
          <cell r="A7582" t="str">
            <v>21.009.107-0</v>
          </cell>
          <cell r="B7582" t="str">
            <v>PINTURA DE POSTE CURVO, DE ACO, DE 8,00 A 9,00M, C/ 2 BRACOSE 1 DEMAO DE TINTA GRAFITE,C/PROPRIEDADES DE PRIMER E ACAB.</v>
          </cell>
          <cell r="C7582" t="str">
            <v>UN</v>
          </cell>
          <cell r="D7582">
            <v>27</v>
          </cell>
        </row>
        <row r="7583">
          <cell r="A7583" t="str">
            <v>21.009.108-0</v>
          </cell>
          <cell r="B7583" t="str">
            <v>PINTURA DE PROJETOR PRJ-01, PADRAO RIOLUZ, C/ 1 DEMAO DE TINTA GRAFITE, C/PROPRIEDADES DE PRIMER E ACAB.</v>
          </cell>
          <cell r="C7583" t="str">
            <v>UN</v>
          </cell>
          <cell r="D7583">
            <v>6.76</v>
          </cell>
        </row>
        <row r="7584">
          <cell r="A7584" t="str">
            <v>21.009.109-0</v>
          </cell>
          <cell r="B7584" t="str">
            <v>PINTURA DE LUMINARIA LRJ-16, PROJ. RIOLUZ, C/ 1 DEMAO DE TINTA GRAFITE, C/PROPRIEDADES DE PRIMER E ACAB.</v>
          </cell>
          <cell r="C7584" t="str">
            <v>UN</v>
          </cell>
          <cell r="D7584">
            <v>3.46</v>
          </cell>
        </row>
        <row r="7585">
          <cell r="A7585" t="str">
            <v>21.009.110-0</v>
          </cell>
          <cell r="B7585" t="str">
            <v>PINTURA DE BASE SIMPLES P/LUMINARIA LRJ-16, PROJ. RIOLUZ, C/1 DEMAO DE TINTA GRAFITE, C/PROPRIEDADES DE PRIMER E ACAB.</v>
          </cell>
          <cell r="C7585" t="str">
            <v>UN</v>
          </cell>
          <cell r="D7585">
            <v>3.38</v>
          </cell>
        </row>
        <row r="7586">
          <cell r="A7586" t="str">
            <v>21.009.111-0</v>
          </cell>
          <cell r="B7586" t="str">
            <v>PINTURA DE BASE DUPLA P/LUMINARIA LRJ-16, PROJ. RIOLUZ, C/ 1DEMAO DE TINTA GRAFITE, C/PROPRIEDADES DE PRIMER E ACAB.</v>
          </cell>
          <cell r="C7586" t="str">
            <v>UN</v>
          </cell>
          <cell r="D7586">
            <v>3.7</v>
          </cell>
        </row>
        <row r="7587">
          <cell r="A7587" t="str">
            <v>21.009.112-0</v>
          </cell>
          <cell r="B7587" t="str">
            <v>PINTURA DE BASE TRIPLA P/LUMINARIA LRJ-16, PROJ. RIOLUZ, C/1 DEMAO DE TINTA GRAFITE, C/PROPRIEDADES DE PRIMER E ACAB.</v>
          </cell>
          <cell r="C7587" t="str">
            <v>UN</v>
          </cell>
          <cell r="D7587">
            <v>3.86</v>
          </cell>
        </row>
        <row r="7588">
          <cell r="A7588" t="str">
            <v>21.009.113-0</v>
          </cell>
          <cell r="B7588" t="str">
            <v>PINTURA DE BASE QUADRUPLA P/LUMINARIA LRJ-16, PROJ. RIOLUZ,C/ 1 DEMAO DE TINTA GRAFITE,C/PROPRIEDADES DE PRIMER E ACAB.</v>
          </cell>
          <cell r="C7588" t="str">
            <v>UN</v>
          </cell>
          <cell r="D7588">
            <v>4.1100000000000003</v>
          </cell>
        </row>
        <row r="7589">
          <cell r="A7589" t="str">
            <v>21.009.114-0</v>
          </cell>
          <cell r="B7589" t="str">
            <v>PINTURA DE CONJ.DE LUMINARIAS LRJ-11 OU 13 , PROJ. RIOLUZ, C/ 1 DEMAO DE TINTA GRAFITE, C/PROPRIEDADES DE PRIMER E ACAB.</v>
          </cell>
          <cell r="C7589" t="str">
            <v>UN</v>
          </cell>
          <cell r="D7589">
            <v>30.84</v>
          </cell>
        </row>
        <row r="7590">
          <cell r="A7590" t="str">
            <v>21.009.115-0</v>
          </cell>
          <cell r="B7590" t="str">
            <v>PINTURA DE SUPORTE P/LUMINARIA LRJ-11 OU 13, PROJ. RIOLUZ, C/ 1 DEMAO DE TINTA GRAFITE, C/PROPRIEDADES DE PRIMER E ACAB.</v>
          </cell>
          <cell r="C7590" t="str">
            <v>UN</v>
          </cell>
          <cell r="D7590">
            <v>6.76</v>
          </cell>
        </row>
        <row r="7591">
          <cell r="A7591" t="str">
            <v>21.009.116-0</v>
          </cell>
          <cell r="B7591" t="str">
            <v>PINTURA DE LUMINARIA LRJ-01, PROJ. RIOLUZ, C/ 1 DEMAO DE TINTA GRAFITE, C/PROPRIEDADES DE PRIMER E ACAB.</v>
          </cell>
          <cell r="C7591" t="str">
            <v>UN</v>
          </cell>
          <cell r="D7591">
            <v>5.12</v>
          </cell>
        </row>
        <row r="7592">
          <cell r="A7592" t="str">
            <v>21.009.999-0</v>
          </cell>
          <cell r="B7592" t="str">
            <v>FAMILIA 21.009.PINTURA DE POSTE</v>
          </cell>
          <cell r="C7592">
            <v>0</v>
          </cell>
          <cell r="D7592">
            <v>1463</v>
          </cell>
        </row>
        <row r="7593">
          <cell r="A7593" t="str">
            <v>21.010.005-0</v>
          </cell>
          <cell r="B7593" t="str">
            <v>PINTURA DE POSTE RETO, DE ACO, DE 4,50 A 6,00M, C/TINTA DE ACAB. EPOXI-POLIAMIDA, APLIC. SOBRE ZARCAO DE SECAGEM RAPIDA</v>
          </cell>
          <cell r="C7593" t="str">
            <v>UN</v>
          </cell>
          <cell r="D7593">
            <v>17.100000000000001</v>
          </cell>
        </row>
        <row r="7594">
          <cell r="A7594" t="str">
            <v>21.010.010-0</v>
          </cell>
          <cell r="B7594" t="str">
            <v>PINTURA DE POSTE RETO, DE ACO, DE 7,00 A 9,00M, C/TINTA DE ACAB. EPOXI-POLIAMIDA, APLIC. SOBRE ZARCAO DE SECAGEM RAPIDA</v>
          </cell>
          <cell r="C7594" t="str">
            <v>UN</v>
          </cell>
          <cell r="D7594">
            <v>28.66</v>
          </cell>
        </row>
        <row r="7595">
          <cell r="A7595" t="str">
            <v>21.010.015-0</v>
          </cell>
          <cell r="B7595" t="str">
            <v>PINTURA DE POSTE RETO, DE ACO, DE 10,00 A 15,00M, C/TINTA DEACAB. EPOXI-POLIAMIDA, APLIC.SOBRE ZARCAO DE SECAGEM RAPIDA</v>
          </cell>
          <cell r="C7595" t="str">
            <v>UN</v>
          </cell>
          <cell r="D7595">
            <v>73.239999999999995</v>
          </cell>
        </row>
        <row r="7596">
          <cell r="A7596" t="str">
            <v>21.010.020-0</v>
          </cell>
          <cell r="B7596" t="str">
            <v>PINTURA DE POSTE RETO, DE ACO, DE 16,00 A 20,00M, C/TINTA DEACAB. EPOXI-POLIAMIDA, APLIC.SOBRE ZARCAO DE SECAGEM RAPIDA</v>
          </cell>
          <cell r="C7596" t="str">
            <v>UN</v>
          </cell>
          <cell r="D7596">
            <v>121.99</v>
          </cell>
        </row>
        <row r="7597">
          <cell r="A7597" t="str">
            <v>21.010.025-0</v>
          </cell>
          <cell r="B7597" t="str">
            <v>PINTURA DE POSTE CURVO,DE ACO, DE 9,00M, C/ 1 BRACO,C/TINTADE ACAB.EPOXI-POLIAMIDA,APLIC.SOBRE ZARCAO DE SECAGEM RAPIDA</v>
          </cell>
          <cell r="C7597" t="str">
            <v>UN</v>
          </cell>
          <cell r="D7597">
            <v>32.840000000000003</v>
          </cell>
        </row>
        <row r="7598">
          <cell r="A7598" t="str">
            <v>21.010.030-0</v>
          </cell>
          <cell r="B7598" t="str">
            <v>PINTURA DE POSTE CURVO,DE ACO,DE 9,00M, C/ 2 BRACOS,C/TINTADE ACAB.EPOXI-POLIAMIDA,APLIC.SOBRE ZARCAO DE SECAGEM RAPIDA</v>
          </cell>
          <cell r="C7598" t="str">
            <v>UN</v>
          </cell>
          <cell r="D7598">
            <v>40.020000000000003</v>
          </cell>
        </row>
        <row r="7599">
          <cell r="A7599" t="str">
            <v>21.010.035-0</v>
          </cell>
          <cell r="B7599" t="str">
            <v>PINTURA DE POSTE CURVO,DE ACO,DE 12,00M, C/ 1 BRACO,C/TINTADE ACAB.EPOXI-POLIAMIDA,APLIC.SOBRE ZARCAO DE SECAGEM RAPIDA</v>
          </cell>
          <cell r="C7599" t="str">
            <v>UN</v>
          </cell>
          <cell r="D7599">
            <v>48.65</v>
          </cell>
        </row>
        <row r="7600">
          <cell r="A7600" t="str">
            <v>21.010.040-0</v>
          </cell>
          <cell r="B7600" t="str">
            <v>PINTURA DE POSTE CURVO,DE ACO,DE 12,00M,C/ 2 BRACOS,C/TINTADE ACAB.EPOXI-POLIAMIDA,APLIC.SOBRE ZARCAO DE SECAGEM RAPIDA</v>
          </cell>
          <cell r="C7600" t="str">
            <v>UN</v>
          </cell>
          <cell r="D7600">
            <v>54.55</v>
          </cell>
        </row>
        <row r="7601">
          <cell r="A7601" t="str">
            <v>21.010.999-0</v>
          </cell>
          <cell r="B7601" t="str">
            <v>INDICE DA FAMILIA</v>
          </cell>
          <cell r="C7601">
            <v>0</v>
          </cell>
          <cell r="D7601">
            <v>1629</v>
          </cell>
        </row>
        <row r="7602">
          <cell r="A7602" t="str">
            <v>21.011.010-0</v>
          </cell>
          <cell r="B7602" t="str">
            <v>FUNDACAO SIMPLES DE CONCR. PRE-MOLD., PROJ. RIOLUZ, P/FIX. DE POSTE RETO, DE ACO, DE 3,50 A 6,00M</v>
          </cell>
          <cell r="C7602" t="str">
            <v>UN</v>
          </cell>
          <cell r="D7602">
            <v>51.37</v>
          </cell>
        </row>
        <row r="7603">
          <cell r="A7603" t="str">
            <v>21.011.012-0</v>
          </cell>
          <cell r="B7603" t="str">
            <v>FUNDACAO SIMPLES DE CONCR. PRE-MOLD., PROJ. RIOLUZ, P/FIX. DE POSTE RETO, DE ACO, DE 7,00 A 9,00M</v>
          </cell>
          <cell r="C7603" t="str">
            <v>UN</v>
          </cell>
          <cell r="D7603">
            <v>57.91</v>
          </cell>
        </row>
        <row r="7604">
          <cell r="A7604" t="str">
            <v>21.011.015-0</v>
          </cell>
          <cell r="B7604" t="str">
            <v>FUNDACAO SIMPLES DE CONCR. PRE-MOLD., PROJ. RIOLUZ, P/FIX. DE POSTE RETO, DE ACO, DE 12,00 A 15,00M</v>
          </cell>
          <cell r="C7604" t="str">
            <v>UN</v>
          </cell>
          <cell r="D7604">
            <v>182.25</v>
          </cell>
        </row>
        <row r="7605">
          <cell r="A7605" t="str">
            <v>21.011.016-0</v>
          </cell>
          <cell r="B7605" t="str">
            <v>FUNDACAO SIMPLES DE CONCR. PRE-MOLD., PROJ. RIOLUZ, P/FIX. DE POSTE RETO, DE ACO, DE 16,00 A 20,00M</v>
          </cell>
          <cell r="C7605" t="str">
            <v>UN</v>
          </cell>
          <cell r="D7605">
            <v>352.77</v>
          </cell>
        </row>
        <row r="7606">
          <cell r="A7606" t="str">
            <v>21.011.020-0</v>
          </cell>
          <cell r="B7606" t="str">
            <v>FUNDACAO SIMPLES DE CONCR. PRE-MOLD., PROJ. RIOLUZ, P/FIX. DE POSTE CURVO, DE ACO, C/ 1 BRACO, DE 8,00 A 9,00M</v>
          </cell>
          <cell r="C7606" t="str">
            <v>UN</v>
          </cell>
          <cell r="D7606">
            <v>57.91</v>
          </cell>
        </row>
        <row r="7607">
          <cell r="A7607" t="str">
            <v>21.011.021-0</v>
          </cell>
          <cell r="B7607" t="str">
            <v>FUNDACAO SIMPLES DE CONCR. PRE-MOLD., PROJ. RIOLUZ, P/FIX. DE POSTE CURVO, DE ACO, C/ 1 BRACO, DE 10,00 A 12,00M</v>
          </cell>
          <cell r="C7607" t="str">
            <v>UN</v>
          </cell>
          <cell r="D7607">
            <v>106.61</v>
          </cell>
        </row>
        <row r="7608">
          <cell r="A7608" t="str">
            <v>21.011.025-0</v>
          </cell>
          <cell r="B7608" t="str">
            <v>FUNDACAO SIMPLES DE CONCR. PRE-MOLD., PROJ. RIOLUZ, P/FIX. DE POSTE CURVO, DE ACO, C/ 2 BRACOS, DE 8,00 A 9,00M</v>
          </cell>
          <cell r="C7608" t="str">
            <v>UN</v>
          </cell>
          <cell r="D7608">
            <v>57.91</v>
          </cell>
        </row>
        <row r="7609">
          <cell r="A7609" t="str">
            <v>21.011.026-0</v>
          </cell>
          <cell r="B7609" t="str">
            <v>FUNDACAO SIMPLES DE CONCR. PRE-MOLD., PROJ. RIOLUZ, P/FIX. DE POSTE CURVO, DE ACO, C/ 2 BRACOS, DE 10,00 A 12,00M</v>
          </cell>
          <cell r="C7609" t="str">
            <v>UN</v>
          </cell>
          <cell r="D7609">
            <v>106.61</v>
          </cell>
        </row>
        <row r="7610">
          <cell r="A7610" t="str">
            <v>21.011.030-0</v>
          </cell>
          <cell r="B7610" t="str">
            <v>FUNDACAO ESPECIAL P/FIX. DE POSTE DE CONCR., CIRC., RETO, DE9,00M, EM TER. PANTANOSO OU ATERRADO</v>
          </cell>
          <cell r="C7610" t="str">
            <v>UN</v>
          </cell>
          <cell r="D7610">
            <v>251.93</v>
          </cell>
        </row>
        <row r="7611">
          <cell r="A7611" t="str">
            <v>21.011.035-0</v>
          </cell>
          <cell r="B7611" t="str">
            <v>FUNDACAO ESPECIAL P/FIX. DE POSTE DE CONCR., CIRC., RETO, DE13,00M, EM TER. PANTANOSO OU ATERRADO</v>
          </cell>
          <cell r="C7611" t="str">
            <v>UN</v>
          </cell>
          <cell r="D7611">
            <v>449.27</v>
          </cell>
        </row>
        <row r="7612">
          <cell r="A7612" t="str">
            <v>21.011.040-0</v>
          </cell>
          <cell r="B7612" t="str">
            <v>FUNDACAO ESPECIAL P/FIX. DE POSTE DE CONCR., CIRC., RETO, DE17,00M, EM TER. PANTANOSO OU ATERRADO</v>
          </cell>
          <cell r="C7612" t="str">
            <v>UN</v>
          </cell>
          <cell r="D7612">
            <v>576.44000000000005</v>
          </cell>
        </row>
        <row r="7613">
          <cell r="A7613" t="str">
            <v>21.011.050-0</v>
          </cell>
          <cell r="B7613" t="str">
            <v>FUNDACAO ESPECIAL P/FIX. DE POSTE DE CONCR., CIRC., RETO, DE23,00M, EM TER. PANTANOSO OU ATERRADO</v>
          </cell>
          <cell r="C7613" t="str">
            <v>UN</v>
          </cell>
          <cell r="D7613">
            <v>661.27</v>
          </cell>
        </row>
        <row r="7614">
          <cell r="A7614" t="str">
            <v>21.011.060-0</v>
          </cell>
          <cell r="B7614" t="str">
            <v>FUNDACAO ESPECIAL P/FIX. DE POSTE DE CONCR., CIRC., RETO, DE33,00M, EM TER. PANTANOSO OU ATERRADO</v>
          </cell>
          <cell r="C7614" t="str">
            <v>UN</v>
          </cell>
          <cell r="D7614">
            <v>960.45</v>
          </cell>
        </row>
        <row r="7615">
          <cell r="A7615" t="str">
            <v>21.011.070-0</v>
          </cell>
          <cell r="B7615" t="str">
            <v>FUNDACAO ESPECIAL P/FIX.DE POSTE DE ACO,RETO OU CURVO, C/ 1OU 2 BRACOS, DE 16,00 A 20,00M, EM TER.PANTANOSO OU ATERRADO</v>
          </cell>
          <cell r="C7615" t="str">
            <v>UN</v>
          </cell>
          <cell r="D7615">
            <v>739.14</v>
          </cell>
        </row>
        <row r="7616">
          <cell r="A7616" t="str">
            <v>21.011.075-0</v>
          </cell>
          <cell r="B7616" t="str">
            <v>FUNDACAO P/POSTE DE ACO, RETO, DE 3,50 A 6,00M, EM TER. DE AREIA, ARGILA OU PICARRA</v>
          </cell>
          <cell r="C7616" t="str">
            <v>UN</v>
          </cell>
          <cell r="D7616">
            <v>182.91</v>
          </cell>
        </row>
        <row r="7617">
          <cell r="A7617" t="str">
            <v>21.011.080-0</v>
          </cell>
          <cell r="B7617" t="str">
            <v>FUNDACAO P/POSTE DE ACO, RETO, DE 7,00 A 9,00M, EM TER. DE AREIA, ARGILA OU PICARRA</v>
          </cell>
          <cell r="C7617" t="str">
            <v>UN</v>
          </cell>
          <cell r="D7617">
            <v>260.25</v>
          </cell>
        </row>
        <row r="7618">
          <cell r="A7618" t="str">
            <v>21.011.085-0</v>
          </cell>
          <cell r="B7618" t="str">
            <v>FUNDACAO P/POSTE DE ACO, RETO, DE 10,00 A 15,00M, EM TER. DEAREIA, ARGILA OU PICARRA</v>
          </cell>
          <cell r="C7618" t="str">
            <v>UN</v>
          </cell>
          <cell r="D7618">
            <v>477.22</v>
          </cell>
        </row>
        <row r="7619">
          <cell r="A7619" t="str">
            <v>21.011.090-0</v>
          </cell>
          <cell r="B7619" t="str">
            <v>FUNDACAO P/POSTE DE ACO, CURVO, DE 8,00 A 9,00M, C/ 1 OU 2 BRACOS, EM TER. DE AREIA, ARGILA OU PICARRA</v>
          </cell>
          <cell r="C7619" t="str">
            <v>UN</v>
          </cell>
          <cell r="D7619">
            <v>314.05</v>
          </cell>
        </row>
        <row r="7620">
          <cell r="A7620" t="str">
            <v>21.011.095-0</v>
          </cell>
          <cell r="B7620" t="str">
            <v>FUNDACAO P/POSTE DE CONCR., CIRC., ATE 12,00M, EM TER. DE AREIA, ARGILA OU PICARRA</v>
          </cell>
          <cell r="C7620" t="str">
            <v>UN</v>
          </cell>
          <cell r="D7620">
            <v>472.73</v>
          </cell>
        </row>
        <row r="7621">
          <cell r="A7621" t="str">
            <v>21.011.100-0</v>
          </cell>
          <cell r="B7621" t="str">
            <v>FUNDACAO P/POSTE DE CONCR., CIRC., DE 13,00M, EM TER. DE AREIA, ARGILA OU PICARRA</v>
          </cell>
          <cell r="C7621" t="str">
            <v>UN</v>
          </cell>
          <cell r="D7621">
            <v>477.22</v>
          </cell>
        </row>
        <row r="7622">
          <cell r="A7622" t="str">
            <v>21.011.999-0</v>
          </cell>
          <cell r="B7622" t="str">
            <v>FAMILIA 21.011.FUNDACAO SIMPLES E ESPECIAL P/POSTE</v>
          </cell>
          <cell r="C7622">
            <v>0</v>
          </cell>
          <cell r="D7622">
            <v>1660</v>
          </cell>
        </row>
        <row r="7623">
          <cell r="A7623" t="str">
            <v>21.013.010-0</v>
          </cell>
          <cell r="B7623" t="str">
            <v>CHUMBADOR DE ACO P/FIX. DE POSTE DE ACO, RETO OU CURVO, DE 7,00 A 9,00M, C/FLANGE</v>
          </cell>
          <cell r="C7623" t="str">
            <v>UN</v>
          </cell>
          <cell r="D7623">
            <v>111.94</v>
          </cell>
        </row>
        <row r="7624">
          <cell r="A7624" t="str">
            <v>21.013.999-0</v>
          </cell>
          <cell r="B7624" t="str">
            <v>FAMILIA 21.013CHUMBADORES D/ACO</v>
          </cell>
          <cell r="C7624" t="str">
            <v>0</v>
          </cell>
          <cell r="D7624">
            <v>809</v>
          </cell>
        </row>
        <row r="7625">
          <cell r="A7625" t="str">
            <v>21.015.179-0</v>
          </cell>
          <cell r="B7625" t="str">
            <v>ARMACAO SECUNDARIA VERT. COMPLETA, P/ 1 REDE DE B.T.</v>
          </cell>
          <cell r="C7625" t="str">
            <v>UN</v>
          </cell>
          <cell r="D7625">
            <v>4.4800000000000004</v>
          </cell>
        </row>
        <row r="7626">
          <cell r="A7626" t="str">
            <v>21.015.181-0</v>
          </cell>
          <cell r="B7626" t="str">
            <v>ARMACAO SECUNDARIA VERT. DE 4 ESTRIBOS, COMPLETA, P/ 1 REDEDE B.T. DE 4 CONDUTORES, P/ALINHAMENTO RETO</v>
          </cell>
          <cell r="C7626" t="str">
            <v>UN</v>
          </cell>
          <cell r="D7626">
            <v>26.19</v>
          </cell>
        </row>
        <row r="7627">
          <cell r="A7627" t="str">
            <v>21.015.182-0</v>
          </cell>
          <cell r="B7627" t="str">
            <v>ARMACAO SECUNDARIA VERT. DE 3 ESTRIBOS, COMPLETA, P/ 1 REDEDE B.T. DE 3 CONDUTORES, P/ALINHAMENTO RETO</v>
          </cell>
          <cell r="C7627" t="str">
            <v>UN</v>
          </cell>
          <cell r="D7627">
            <v>13.01</v>
          </cell>
        </row>
        <row r="7628">
          <cell r="A7628" t="str">
            <v>21.015.201-0</v>
          </cell>
          <cell r="B7628" t="str">
            <v>TRANSFORMADOR DE 5 A 112,5KVA, SOB LINHA DE 13,8KV. INST.</v>
          </cell>
          <cell r="C7628" t="str">
            <v>UN</v>
          </cell>
          <cell r="D7628">
            <v>71.73</v>
          </cell>
        </row>
        <row r="7629">
          <cell r="A7629" t="str">
            <v>21.015.210-0</v>
          </cell>
          <cell r="B7629" t="str">
            <v>CONJUNTO DE ATERRAMENTO P/TRANSFORMADOR</v>
          </cell>
          <cell r="C7629" t="str">
            <v>UN</v>
          </cell>
          <cell r="D7629">
            <v>145.62</v>
          </cell>
        </row>
        <row r="7630">
          <cell r="A7630" t="str">
            <v>21.015.220-0</v>
          </cell>
          <cell r="B7630" t="str">
            <v>CONJUNTO P/ATERRAMENTO DE REDE DE B.T.</v>
          </cell>
          <cell r="C7630" t="str">
            <v>UN</v>
          </cell>
          <cell r="D7630">
            <v>101.79</v>
          </cell>
        </row>
        <row r="7631">
          <cell r="A7631" t="str">
            <v>21.015.999-0</v>
          </cell>
          <cell r="B7631" t="str">
            <v>FAMILIA 21.015FERRAGENS P/LINHAS E REDES</v>
          </cell>
          <cell r="C7631" t="str">
            <v>0</v>
          </cell>
          <cell r="D7631">
            <v>1590</v>
          </cell>
        </row>
        <row r="7632">
          <cell r="A7632" t="str">
            <v>21.018.010-0</v>
          </cell>
          <cell r="B7632" t="str">
            <v>REDE DE 13,8KV, AEREA, C/ 2 CONDUTORES DE COBRE. INST.</v>
          </cell>
          <cell r="C7632" t="str">
            <v>UN</v>
          </cell>
          <cell r="D7632">
            <v>31.38</v>
          </cell>
        </row>
        <row r="7633">
          <cell r="A7633" t="str">
            <v>21.018.012-0</v>
          </cell>
          <cell r="B7633" t="str">
            <v>REDE DE 13,8KV, AEREA, C/ 3 CONDUTORES DE COBRE. INST.</v>
          </cell>
          <cell r="C7633" t="str">
            <v>UN</v>
          </cell>
          <cell r="D7633">
            <v>44.83</v>
          </cell>
        </row>
        <row r="7634">
          <cell r="A7634" t="str">
            <v>21.018.015-0</v>
          </cell>
          <cell r="B7634" t="str">
            <v>REDE DE 13,8KV, AEREA, C/ 2 CONDUTORES DE ALUMINIO. INST.</v>
          </cell>
          <cell r="C7634" t="str">
            <v>UN</v>
          </cell>
          <cell r="D7634">
            <v>35.86</v>
          </cell>
        </row>
        <row r="7635">
          <cell r="A7635" t="str">
            <v>21.018.018-0</v>
          </cell>
          <cell r="B7635" t="str">
            <v>REDE DE 13,8KV, AEREA, C/ 3 CONDUTORES DE ALUMINIO. INST.</v>
          </cell>
          <cell r="C7635" t="str">
            <v>UN</v>
          </cell>
          <cell r="D7635">
            <v>53.8</v>
          </cell>
        </row>
        <row r="7636">
          <cell r="A7636" t="str">
            <v>21.018.020-0</v>
          </cell>
          <cell r="B7636" t="str">
            <v>REDE DE B.T., AEREA, C/ 1 CONDUTOR DE COBRE. INST.</v>
          </cell>
          <cell r="C7636" t="str">
            <v>UN</v>
          </cell>
          <cell r="D7636">
            <v>8.9600000000000009</v>
          </cell>
        </row>
        <row r="7637">
          <cell r="A7637" t="str">
            <v>21.018.021-0</v>
          </cell>
          <cell r="B7637" t="str">
            <v>REDE DE B.T., C/ 2 CONDUTORES DE COBRE. INST.</v>
          </cell>
          <cell r="C7637" t="str">
            <v>UN</v>
          </cell>
          <cell r="D7637">
            <v>17.93</v>
          </cell>
        </row>
        <row r="7638">
          <cell r="A7638" t="str">
            <v>21.018.022-0</v>
          </cell>
          <cell r="B7638" t="str">
            <v>REDE DE B.T., C/ 3 CONDUTORES DE COBRE. INST.</v>
          </cell>
          <cell r="C7638" t="str">
            <v>UN</v>
          </cell>
          <cell r="D7638">
            <v>26.9</v>
          </cell>
        </row>
        <row r="7639">
          <cell r="A7639" t="str">
            <v>21.018.023-0</v>
          </cell>
          <cell r="B7639" t="str">
            <v>REDE DE B.T., C/ 4 CONDUTORES DE COBRE. INST.</v>
          </cell>
          <cell r="C7639" t="str">
            <v>UN</v>
          </cell>
          <cell r="D7639">
            <v>35.86</v>
          </cell>
        </row>
        <row r="7640">
          <cell r="A7640" t="str">
            <v>21.018.025-0</v>
          </cell>
          <cell r="B7640" t="str">
            <v>REDE DE B.T., AEREA, C/ 3 CONDUTORES DE ALUMINIO. INST.</v>
          </cell>
          <cell r="C7640" t="str">
            <v>UN</v>
          </cell>
          <cell r="D7640">
            <v>29.14</v>
          </cell>
        </row>
        <row r="7641">
          <cell r="A7641" t="str">
            <v>21.018.030-0</v>
          </cell>
          <cell r="B7641" t="str">
            <v>REDE DE B.T., AEREA, C/ 4 CONDUTORES DE ALUMINIO. INST.</v>
          </cell>
          <cell r="C7641" t="str">
            <v>UN</v>
          </cell>
          <cell r="D7641">
            <v>44.83</v>
          </cell>
        </row>
        <row r="7642">
          <cell r="A7642" t="str">
            <v>21.018.031-0</v>
          </cell>
          <cell r="B7642" t="str">
            <v>REDE DE B.T., AEREA, C/ 1 CONDUTOR DE ALUMINIO. INST.</v>
          </cell>
          <cell r="C7642" t="str">
            <v>UN</v>
          </cell>
          <cell r="D7642">
            <v>13.45</v>
          </cell>
        </row>
        <row r="7643">
          <cell r="A7643" t="str">
            <v>21.018.032-0</v>
          </cell>
          <cell r="B7643" t="str">
            <v>REDE DE B.T., AEREA, C/ 2 CONDUTORES DE ALUMINIO. INST.</v>
          </cell>
          <cell r="C7643" t="str">
            <v>UN</v>
          </cell>
          <cell r="D7643">
            <v>22.41</v>
          </cell>
        </row>
        <row r="7644">
          <cell r="A7644" t="str">
            <v>21.018.060-0</v>
          </cell>
          <cell r="B7644" t="str">
            <v>BRACO, PADRAO RIOLUZ. COLOC.</v>
          </cell>
          <cell r="C7644" t="str">
            <v>UN</v>
          </cell>
          <cell r="D7644">
            <v>8.9600000000000009</v>
          </cell>
        </row>
        <row r="7645">
          <cell r="A7645" t="str">
            <v>21.018.080-0</v>
          </cell>
          <cell r="B7645" t="str">
            <v>LUMINARIA C/LAMPADA DE DESC., C/ OU S/REATOR INTEGRADO, EM PONTA DE BRACO OU POSTE DE ACO, CURVO, ATE 10,00M. COLOC.</v>
          </cell>
          <cell r="C7645" t="str">
            <v>UN</v>
          </cell>
          <cell r="D7645">
            <v>8.9600000000000009</v>
          </cell>
        </row>
        <row r="7646">
          <cell r="A7646" t="str">
            <v>21.018.081-0</v>
          </cell>
          <cell r="B7646" t="str">
            <v>LUMINARIA FECHADA C/LAMPADA DE DESC., S/REATOR INTEGRADO, EMPOSTE DE ACO, CURVO, ATE 10,00M. COLOC.</v>
          </cell>
          <cell r="C7646" t="str">
            <v>UN</v>
          </cell>
          <cell r="D7646">
            <v>6.72</v>
          </cell>
        </row>
        <row r="7647">
          <cell r="A7647" t="str">
            <v>21.018.082-0</v>
          </cell>
          <cell r="B7647" t="str">
            <v>LUMINARIA ABERTA, C/LAMPADA DE DESC., S/REATOR INTEGRADO, EMPOSTE DE ACO, CURVO, DE 10,00M. COLOC.</v>
          </cell>
          <cell r="C7647" t="str">
            <v>UN</v>
          </cell>
          <cell r="D7647">
            <v>4.4800000000000004</v>
          </cell>
        </row>
        <row r="7648">
          <cell r="A7648" t="str">
            <v>21.018.083-0</v>
          </cell>
          <cell r="B7648" t="str">
            <v>REDUTOR DE RECEPTACULO E-40 P/ E-27, DE PORCELANA VITRIFICADA REFORCADA, C/CONTATO CENTRAL DE ACO INOX</v>
          </cell>
          <cell r="C7648" t="str">
            <v>UN</v>
          </cell>
          <cell r="D7648">
            <v>3.66</v>
          </cell>
        </row>
        <row r="7649">
          <cell r="A7649" t="str">
            <v>21.018.085-0</v>
          </cell>
          <cell r="B7649" t="str">
            <v>LUMINARIA C/LAMPADA DE DESC.,C/ OU S/REATOR INTEGRADO,EM PONTA DE BRACO OU POSTE DE ACO,CURVO, DE 11,00 A 15,00M. COLOC.</v>
          </cell>
          <cell r="C7649" t="str">
            <v>UN</v>
          </cell>
          <cell r="D7649">
            <v>22.41</v>
          </cell>
        </row>
        <row r="7650">
          <cell r="A7650" t="str">
            <v>21.018.090-0</v>
          </cell>
          <cell r="B7650" t="str">
            <v>LUMINARIA C/LAMPADA DE DESC, C/ OU S/REATOR INTEGRADO, EM POSTE RETO (ACO OU CONCR.), ATE 6,00M. COLOC.</v>
          </cell>
          <cell r="C7650" t="str">
            <v>UN</v>
          </cell>
          <cell r="D7650">
            <v>4.4800000000000004</v>
          </cell>
        </row>
        <row r="7651">
          <cell r="A7651" t="str">
            <v>21.018.095-0</v>
          </cell>
          <cell r="B7651" t="str">
            <v>LUMINARIA TIPO PETALA, C/LAMPADA DE DESC., INSTALADA EM NUCLEO FIX. EM POSTE DE ACO OU CONCR., RETO, DE 15,00M. COLOC.</v>
          </cell>
          <cell r="C7651" t="str">
            <v>UN</v>
          </cell>
          <cell r="D7651">
            <v>8.9600000000000009</v>
          </cell>
        </row>
        <row r="7652">
          <cell r="A7652" t="str">
            <v>21.018.100-0</v>
          </cell>
          <cell r="B7652" t="str">
            <v>LUMINARIA TIPO PETALA, C/LAMPADA DE DESC., INSTALADA EM NUCLEO FIX. EM POSTE DE ACO OU CONCR., RETO, DE 20,00M. COLOC.</v>
          </cell>
          <cell r="C7652" t="str">
            <v>UN</v>
          </cell>
          <cell r="D7652">
            <v>13.45</v>
          </cell>
        </row>
        <row r="7653">
          <cell r="A7653" t="str">
            <v>21.018.105-0</v>
          </cell>
          <cell r="B7653" t="str">
            <v>LUMINARIA TIPO PETALA, C/LAMPADA DE DESC., INSTALADA EM NUCLEO FIX. EM POSTE DE ACO OU CONCR., RETO, DE 30,00M. COLOC.</v>
          </cell>
          <cell r="C7653" t="str">
            <v>UN</v>
          </cell>
          <cell r="D7653">
            <v>17.93</v>
          </cell>
        </row>
        <row r="7654">
          <cell r="A7654" t="str">
            <v>21.018.125-0</v>
          </cell>
          <cell r="B7654" t="str">
            <v>BASE P/TOPO DE POSTE, EM POSTE DE ACO OU CONCR., RETO, P/ALT. DE 10,00 A 15,00M, P/LUMINARIA PONTA DE BRACO. COLOC.</v>
          </cell>
          <cell r="C7654" t="str">
            <v>UN</v>
          </cell>
          <cell r="D7654">
            <v>13.45</v>
          </cell>
        </row>
        <row r="7655">
          <cell r="A7655" t="str">
            <v>21.018.126-0</v>
          </cell>
          <cell r="B7655" t="str">
            <v>BASE P/TOPO DE POSTE, EM POSTE DE ACO OU CONCR., RETO, P/ALT. DE 9,00M, P/LUMINARIA PONTA DE BRACO. COLOC.</v>
          </cell>
          <cell r="C7655" t="str">
            <v>UN</v>
          </cell>
          <cell r="D7655">
            <v>8.9600000000000009</v>
          </cell>
        </row>
        <row r="7656">
          <cell r="A7656" t="str">
            <v>21.018.130-0</v>
          </cell>
          <cell r="B7656" t="str">
            <v>NUCLEO P/FIX. DE LUMINARIA TIPO PETALA, EM POSTE DE ACO OU CONCR., RETO, DE 15,00M. COLOC.</v>
          </cell>
          <cell r="C7656" t="str">
            <v>UN</v>
          </cell>
          <cell r="D7656">
            <v>26.9</v>
          </cell>
        </row>
        <row r="7657">
          <cell r="A7657" t="str">
            <v>21.018.135-0</v>
          </cell>
          <cell r="B7657" t="str">
            <v>NUCLEO P/FIX. DE LUMINARIA TIPO PETALA, EM POSTE DE ACO OU CONCR., RETO, DE 20,00M. COLOC.</v>
          </cell>
          <cell r="C7657" t="str">
            <v>UN</v>
          </cell>
          <cell r="D7657">
            <v>35.86</v>
          </cell>
        </row>
        <row r="7658">
          <cell r="A7658" t="str">
            <v>21.018.140-0</v>
          </cell>
          <cell r="B7658" t="str">
            <v>NUCLEO P/FIX. DE LUMINARIA TIPO PETALA, EM POSTE DE ACO OU CONCR., RETO, DE 30,00M. COLOC.</v>
          </cell>
          <cell r="C7658" t="str">
            <v>UN</v>
          </cell>
          <cell r="D7658">
            <v>53.8</v>
          </cell>
        </row>
        <row r="7659">
          <cell r="A7659" t="str">
            <v>21.018.158-0</v>
          </cell>
          <cell r="B7659" t="str">
            <v>1 CONDUTOR SINGELO EM LINHA DE DUTOS. COLOC.</v>
          </cell>
          <cell r="C7659" t="str">
            <v>M</v>
          </cell>
          <cell r="D7659">
            <v>0.89</v>
          </cell>
        </row>
        <row r="7660">
          <cell r="A7660" t="str">
            <v>21.018.159-0</v>
          </cell>
          <cell r="B7660" t="str">
            <v>2 CONDUTORES SINGELOS EM LINHA DE DUTOS. COLOC.</v>
          </cell>
          <cell r="C7660" t="str">
            <v>M</v>
          </cell>
          <cell r="D7660">
            <v>1.1200000000000001</v>
          </cell>
        </row>
        <row r="7661">
          <cell r="A7661" t="str">
            <v>21.018.160-0</v>
          </cell>
          <cell r="B7661" t="str">
            <v>3 CONDUTORES SINGELOS EM LINHA DE DUTOS. COLOC.</v>
          </cell>
          <cell r="C7661" t="str">
            <v>M</v>
          </cell>
          <cell r="D7661">
            <v>1.34</v>
          </cell>
        </row>
        <row r="7662">
          <cell r="A7662" t="str">
            <v>21.018.161-0</v>
          </cell>
          <cell r="B7662" t="str">
            <v>4 CONDUTORES SINGELOS EM LINHA DE DUTOS. COLOC.</v>
          </cell>
          <cell r="C7662" t="str">
            <v>M</v>
          </cell>
          <cell r="D7662">
            <v>1.79</v>
          </cell>
        </row>
        <row r="7663">
          <cell r="A7663" t="str">
            <v>21.018.165-0</v>
          </cell>
          <cell r="B7663" t="str">
            <v>1 CABO BIFASICO EM LINHA DE DUTOS. COLOC.</v>
          </cell>
          <cell r="C7663" t="str">
            <v>M</v>
          </cell>
          <cell r="D7663">
            <v>1.34</v>
          </cell>
        </row>
        <row r="7664">
          <cell r="A7664" t="str">
            <v>21.018.168-0</v>
          </cell>
          <cell r="B7664" t="str">
            <v>1 CABO TRIFASICO EM LINHA DE DUTOS. COLOC.</v>
          </cell>
          <cell r="C7664" t="str">
            <v>M</v>
          </cell>
          <cell r="D7664">
            <v>1.34</v>
          </cell>
        </row>
        <row r="7665">
          <cell r="A7665" t="str">
            <v>21.018.169-0</v>
          </cell>
          <cell r="B7665" t="str">
            <v>ARAME DE FºGALV., SECAO 2MM2 (12AWG), EMBUCHADO C/PAPEL, EMLINHA DE DUTOS</v>
          </cell>
          <cell r="C7665" t="str">
            <v>M</v>
          </cell>
          <cell r="D7665">
            <v>0.61</v>
          </cell>
        </row>
        <row r="7666">
          <cell r="A7666" t="str">
            <v>21.018.999-0</v>
          </cell>
          <cell r="B7666" t="str">
            <v>FAMILIA 21.018INSTALACAO DE REDES COLOCACAO DE MATERIAIS</v>
          </cell>
          <cell r="C7666" t="str">
            <v>0</v>
          </cell>
          <cell r="D7666">
            <v>1677</v>
          </cell>
        </row>
        <row r="7667">
          <cell r="A7667" t="str">
            <v>21.020.106-0</v>
          </cell>
          <cell r="B7667" t="str">
            <v>COMANDO DE CIRCUITO, PADRAO RIOLUZ. COLOC.</v>
          </cell>
          <cell r="C7667" t="str">
            <v>UN</v>
          </cell>
          <cell r="D7667">
            <v>31.38</v>
          </cell>
        </row>
        <row r="7668">
          <cell r="A7668" t="str">
            <v>21.020.107-0</v>
          </cell>
          <cell r="B7668" t="str">
            <v>CONDUITE FLEXIVEL, GALV., C/DIAM. DE 63MM (2.1/2"), P/ACAB.</v>
          </cell>
          <cell r="C7668" t="str">
            <v>M</v>
          </cell>
          <cell r="D7668">
            <v>14.13</v>
          </cell>
        </row>
        <row r="7669">
          <cell r="A7669" t="str">
            <v>21.020.999-0</v>
          </cell>
          <cell r="B7669" t="str">
            <v>FAMILIA 21.020COLOCACAO LUMINARIA REATOR E BRACO</v>
          </cell>
          <cell r="C7669" t="str">
            <v>0</v>
          </cell>
          <cell r="D7669">
            <v>1952</v>
          </cell>
        </row>
        <row r="7670">
          <cell r="A7670" t="str">
            <v>21.023.010-0</v>
          </cell>
          <cell r="B7670" t="str">
            <v>GRAMPO PARALELO UNIVERSAL, DE ALUMINIO FUNDIDO OU ESTRUDADO,DE 2 PARAFUSOS, C/PASTA ANTIOXIDANTE</v>
          </cell>
          <cell r="C7670" t="str">
            <v>UN</v>
          </cell>
          <cell r="D7670">
            <v>4.74</v>
          </cell>
        </row>
        <row r="7671">
          <cell r="A7671" t="str">
            <v>21.023.018-0</v>
          </cell>
          <cell r="B7671" t="str">
            <v>LACO DE ROLDANA PRE-FORMADO, DE ACO RECOBERTO DE ALUMINIO, P/CABO DE ALUMINIO ENCAPADO, BITOLA 25MM2</v>
          </cell>
          <cell r="C7671" t="str">
            <v>UN</v>
          </cell>
          <cell r="D7671">
            <v>3.82</v>
          </cell>
        </row>
        <row r="7672">
          <cell r="A7672" t="str">
            <v>21.023.019-0</v>
          </cell>
          <cell r="B7672" t="str">
            <v>LACO DE ROLDANA PRE-FORMADO, DE ACO RECOBERTO DE ALUMINIO, P/CABO DE ALUMINIO NU, BITOLA 25MM2</v>
          </cell>
          <cell r="C7672" t="str">
            <v>UN</v>
          </cell>
          <cell r="D7672">
            <v>3.82</v>
          </cell>
        </row>
        <row r="7673">
          <cell r="A7673" t="str">
            <v>21.023.020-0</v>
          </cell>
          <cell r="B7673" t="str">
            <v>ALCA PRE-FORMADA DE DISTRIB., DE ACO RECOBERTO C/ALUMINIO, P/CABO ENCAPADO, BITOLA 25MM2</v>
          </cell>
          <cell r="C7673" t="str">
            <v>UN</v>
          </cell>
          <cell r="D7673">
            <v>2.4300000000000002</v>
          </cell>
        </row>
        <row r="7674">
          <cell r="A7674" t="str">
            <v>21.023.021-0</v>
          </cell>
          <cell r="B7674" t="str">
            <v>ALCA PRE-FORMADA DE DISTRIB., DE ACO RECOBERTO C/ALUMINIO, P/CABO DE ALUMINIO NU, BITOLA 25MM2</v>
          </cell>
          <cell r="C7674" t="str">
            <v>UN</v>
          </cell>
          <cell r="D7674">
            <v>1.96</v>
          </cell>
        </row>
        <row r="7675">
          <cell r="A7675" t="str">
            <v>21.023.022-0</v>
          </cell>
          <cell r="B7675" t="str">
            <v>ALCA PRE-FORMADA, DE SERV., DE ACO RECOBERTO C/ALUMINIO ENCAPADO, BITOLA 25MM2</v>
          </cell>
          <cell r="C7675" t="str">
            <v>UN</v>
          </cell>
          <cell r="D7675">
            <v>1.38</v>
          </cell>
        </row>
        <row r="7676">
          <cell r="A7676" t="str">
            <v>21.023.023-0</v>
          </cell>
          <cell r="B7676" t="str">
            <v>ALCA PRE-FORMADA, DE SERV., DE ACO RECOBERTO C/ALUMINIO NU,BITOLA 25MM2</v>
          </cell>
          <cell r="C7676" t="str">
            <v>UN</v>
          </cell>
          <cell r="D7676">
            <v>1.34</v>
          </cell>
        </row>
        <row r="7677">
          <cell r="A7677" t="str">
            <v>21.023.025-0</v>
          </cell>
          <cell r="B7677" t="str">
            <v>CONECTOR DE PARAFUSO FUNDIDO EM LIGA DE COBRE</v>
          </cell>
          <cell r="C7677" t="str">
            <v>UN</v>
          </cell>
          <cell r="D7677">
            <v>7.49</v>
          </cell>
        </row>
        <row r="7678">
          <cell r="A7678" t="str">
            <v>21.023.999-0</v>
          </cell>
          <cell r="B7678" t="str">
            <v>FAMILIA 21.023CONECTORES</v>
          </cell>
          <cell r="C7678">
            <v>0</v>
          </cell>
          <cell r="D7678">
            <v>1130</v>
          </cell>
        </row>
        <row r="7679">
          <cell r="A7679" t="str">
            <v>21.025.040-0</v>
          </cell>
          <cell r="B7679" t="str">
            <v>CAIXA DE LIGACAO, TIPO CONDULETE, DE ALUMINIO-SILICO, C/ENTRADA DE 1"</v>
          </cell>
          <cell r="C7679" t="str">
            <v>UN</v>
          </cell>
          <cell r="D7679">
            <v>8.84</v>
          </cell>
        </row>
        <row r="7680">
          <cell r="A7680" t="str">
            <v>21.025.041-0</v>
          </cell>
          <cell r="B7680" t="str">
            <v>CAIXA DE LIGACAO, TIPO CONDULETE, DE ALUMINIO-SILICO, C/ENTRADA DE 2"</v>
          </cell>
          <cell r="C7680" t="str">
            <v>UN</v>
          </cell>
          <cell r="D7680">
            <v>25.25</v>
          </cell>
        </row>
        <row r="7681">
          <cell r="A7681" t="str">
            <v>21.025.042-0</v>
          </cell>
          <cell r="B7681" t="str">
            <v>CAIXA DE LIGACAO, TIPO CONDULETE, DE ALUMINIO-SILICO, C/ENTRADA DE 3"</v>
          </cell>
          <cell r="C7681" t="str">
            <v>UN</v>
          </cell>
          <cell r="D7681">
            <v>66.48</v>
          </cell>
        </row>
        <row r="7682">
          <cell r="A7682" t="str">
            <v>21.025.999-0</v>
          </cell>
          <cell r="B7682" t="str">
            <v>FAMILIA 21.025CAIXA DE LIGACAO</v>
          </cell>
          <cell r="C7682" t="str">
            <v>0</v>
          </cell>
          <cell r="D7682">
            <v>2021</v>
          </cell>
        </row>
        <row r="7683">
          <cell r="A7683" t="str">
            <v>21.030.016-0</v>
          </cell>
          <cell r="B7683" t="str">
            <v>PORTA-FUSIVEL, TIPO ROSCA, P/FUSIVEL DE VIDRO, ENVOLTO EM FITA ISOLANTE AUTOFUSAO</v>
          </cell>
          <cell r="C7683" t="str">
            <v>UN</v>
          </cell>
          <cell r="D7683">
            <v>4.3600000000000003</v>
          </cell>
        </row>
        <row r="7684">
          <cell r="A7684" t="str">
            <v>21.030.017-0</v>
          </cell>
          <cell r="B7684" t="str">
            <v>PORTA-FUSIVEL TIPO ROSCA, P/FUSIVEL DE VIDRO, ENVOLTO EM FITA ISOLANTE AUTOFUSAO. INST.</v>
          </cell>
          <cell r="C7684" t="str">
            <v>UN</v>
          </cell>
          <cell r="D7684">
            <v>1.71</v>
          </cell>
        </row>
        <row r="7685">
          <cell r="A7685" t="str">
            <v>21.030.999-0</v>
          </cell>
          <cell r="B7685" t="str">
            <v>FAMILIA 21.030CAIXA HERMETICA</v>
          </cell>
          <cell r="C7685">
            <v>0</v>
          </cell>
          <cell r="D7685">
            <v>1167</v>
          </cell>
        </row>
        <row r="7686">
          <cell r="A7686" t="str">
            <v>21.035.007-0</v>
          </cell>
          <cell r="B7686" t="str">
            <v>CAIXA HAND-HOLE EM ALVEN. DE TIJ. MACICO DE 7 X 10 X 20CM, PROJ. RIOLUZ, C/DIM. DE 0,40 X 0,40 X 0,60M</v>
          </cell>
          <cell r="C7686" t="str">
            <v>UN</v>
          </cell>
          <cell r="D7686">
            <v>80.81</v>
          </cell>
        </row>
        <row r="7687">
          <cell r="A7687" t="str">
            <v>21.035.008-0</v>
          </cell>
          <cell r="B7687" t="str">
            <v>CAIXA HAND-HOLE EM ALVEN. DE TIJ. MACICO DE 7 X 10 X 20CM, PROJ. RIOLUZ, C/DIM. DE 0,40 X 0,40 X 0,90M</v>
          </cell>
          <cell r="C7687" t="str">
            <v>UN</v>
          </cell>
          <cell r="D7687">
            <v>106.19</v>
          </cell>
        </row>
        <row r="7688">
          <cell r="A7688" t="str">
            <v>21.035.009-0</v>
          </cell>
          <cell r="B7688" t="str">
            <v>CAIXA HAND-HOLE, PRE-MOLD. EM ANEIS DE CONCR., PROJ. RIOLUZ,C/DIM. DE 0,60 X 0,30M</v>
          </cell>
          <cell r="C7688" t="str">
            <v>UN</v>
          </cell>
          <cell r="D7688">
            <v>49.77</v>
          </cell>
        </row>
        <row r="7689">
          <cell r="A7689" t="str">
            <v>21.035.010-0</v>
          </cell>
          <cell r="B7689" t="str">
            <v>CAIXA HAND-HOLE, PRE-MOLD. EM ANEIS DE CONCR., PROJ. RIOLUZ,C/DIM. DE 0,60 X 0,60M</v>
          </cell>
          <cell r="C7689" t="str">
            <v>UN</v>
          </cell>
          <cell r="D7689">
            <v>69.72</v>
          </cell>
        </row>
        <row r="7690">
          <cell r="A7690" t="str">
            <v>21.035.012-0</v>
          </cell>
          <cell r="B7690" t="str">
            <v>CAIXA HAND-HOLE, PRE-MOLD. EM ANEIS DE CONCR., PROJ. RIOLUZ,C/DIM. DE 0,60 X 0,90M</v>
          </cell>
          <cell r="C7690" t="str">
            <v>UN</v>
          </cell>
          <cell r="D7690">
            <v>89.68</v>
          </cell>
        </row>
        <row r="7691">
          <cell r="A7691" t="str">
            <v>21.035.015-0</v>
          </cell>
          <cell r="B7691" t="str">
            <v>TAMPAO ESPIRAL DE POLIETILENO DE ALTA DENSIDADE, DIAM. DE 50MM, P/TERMINACAO DE DUTOS, EM CX. HAND-HOLE</v>
          </cell>
          <cell r="C7691" t="str">
            <v>UN</v>
          </cell>
          <cell r="D7691">
            <v>4.0199999999999996</v>
          </cell>
        </row>
        <row r="7692">
          <cell r="A7692" t="str">
            <v>21.035.016-0</v>
          </cell>
          <cell r="B7692" t="str">
            <v>TAMPAO ESPIRAL DE POLIETILENO DE ALTA DENSIDADE, DIAM. DE 75MM, P/TERMINACAO DE DUTOS, EM CX. HAND-HOLE</v>
          </cell>
          <cell r="C7692" t="str">
            <v>UN</v>
          </cell>
          <cell r="D7692">
            <v>5.3</v>
          </cell>
        </row>
        <row r="7693">
          <cell r="A7693" t="str">
            <v>21.035.017-0</v>
          </cell>
          <cell r="B7693" t="str">
            <v>TAMPAO ESPIRAL DE POLIETILENO DE ALTA DENSIDADE, DIAM. DE 100MM, P/TERMINACAO DE DUTOS, EM CX. HAND-HOLE</v>
          </cell>
          <cell r="C7693" t="str">
            <v>UN</v>
          </cell>
          <cell r="D7693">
            <v>5.72</v>
          </cell>
        </row>
        <row r="7694">
          <cell r="A7694" t="str">
            <v>21.035.999-0</v>
          </cell>
          <cell r="B7694" t="str">
            <v>FAMILIA 21.035CAIXA DE HAND-HOLE</v>
          </cell>
          <cell r="C7694">
            <v>0</v>
          </cell>
          <cell r="D7694">
            <v>2186</v>
          </cell>
        </row>
        <row r="7695">
          <cell r="A7695" t="str">
            <v>21.040.999-0</v>
          </cell>
          <cell r="B7695" t="str">
            <v>FAMILIA 21.040INST.FORN.CORDOALHA ACO</v>
          </cell>
          <cell r="C7695">
            <v>0</v>
          </cell>
          <cell r="D7695">
            <v>2155</v>
          </cell>
        </row>
        <row r="7696">
          <cell r="A7696" t="str">
            <v>21.050.999-0</v>
          </cell>
          <cell r="B7696" t="str">
            <v>FAMILIA 21.050ALUGUEL DE ANDAIME TUBULAR</v>
          </cell>
          <cell r="C7696">
            <v>0</v>
          </cell>
          <cell r="D7696">
            <v>1160</v>
          </cell>
        </row>
        <row r="7697">
          <cell r="A7697" t="str">
            <v>21.090.999-0</v>
          </cell>
          <cell r="B7697" t="str">
            <v>INDICE DA FAMILIA</v>
          </cell>
          <cell r="C7697">
            <v>0</v>
          </cell>
          <cell r="D7697">
            <v>1968</v>
          </cell>
        </row>
        <row r="7698">
          <cell r="A7698" t="str">
            <v>21.100.021-0</v>
          </cell>
          <cell r="B7698" t="str">
            <v>SERVICO DE APOIO AS INSTAL.REQUERIDAS A EMPREITEIRA, SENDO 1ASSISTENTE TECNICO P/CADA 3 TURMAS NO MINIMO OU 4 NO MAXIMO</v>
          </cell>
          <cell r="C7698" t="str">
            <v>H</v>
          </cell>
          <cell r="D7698">
            <v>11.34</v>
          </cell>
        </row>
        <row r="7699">
          <cell r="A7699" t="str">
            <v>21.100.030-0</v>
          </cell>
          <cell r="B7699" t="str">
            <v>SERVICO DE APOIO AS INSTAL. REQUERIDAS A EMPREITEIRA, SENDO1 MONTADOR ELETROMECANICO OU ELETRICISTA, HORARIO DIURNO</v>
          </cell>
          <cell r="C7699" t="str">
            <v>H</v>
          </cell>
          <cell r="D7699">
            <v>4.4800000000000004</v>
          </cell>
        </row>
        <row r="7700">
          <cell r="A7700" t="str">
            <v>21.100.031-0</v>
          </cell>
          <cell r="B7700" t="str">
            <v>SERVICO DE APOIO AS INSTAL. REQUERIDAS A EMPREITEIRA, SENDO1 MONTADOR ELETROMECANICO OU ELETRICISTA, HORARIO NOTURNO</v>
          </cell>
          <cell r="C7700" t="str">
            <v>H</v>
          </cell>
          <cell r="D7700">
            <v>5.38</v>
          </cell>
        </row>
        <row r="7701">
          <cell r="A7701" t="str">
            <v>21.100.040-0</v>
          </cell>
          <cell r="B7701" t="str">
            <v>SERVICO DE APOIO AS INSTAL. REQUERIDAS A EMPREITEIRA, SENDO2 MONTADORES ELETROMECANICOS, HORARIO DIURNO</v>
          </cell>
          <cell r="C7701" t="str">
            <v>H</v>
          </cell>
          <cell r="D7701">
            <v>8.9600000000000009</v>
          </cell>
        </row>
        <row r="7702">
          <cell r="A7702" t="str">
            <v>21.100.041-0</v>
          </cell>
          <cell r="B7702" t="str">
            <v>SERVICO DE APOIO AS INSTAL. REQUERIDAS A EMPREITEIRA, SENDO2 MONTADORES ELETROMECANICOS, HORARIO NOTURNO</v>
          </cell>
          <cell r="C7702" t="str">
            <v>H</v>
          </cell>
          <cell r="D7702">
            <v>10.76</v>
          </cell>
        </row>
        <row r="7703">
          <cell r="A7703" t="str">
            <v>21.100.060-0</v>
          </cell>
          <cell r="B7703" t="str">
            <v>SERVICO DE APOIO AS INSTAL. REQUERIDAS A EMPREITEIRA, SENDO1 OPERADOR DE COMUNICACAO, HORARIO DIURNO</v>
          </cell>
          <cell r="C7703" t="str">
            <v>H</v>
          </cell>
          <cell r="D7703">
            <v>5.56</v>
          </cell>
        </row>
        <row r="7704">
          <cell r="A7704" t="str">
            <v>21.100.100-0</v>
          </cell>
          <cell r="B7704" t="str">
            <v>SERVICO DE APOIO AS INSTAL. REQUERIDAS A EMPREITEIRA, SENDO1 ENCARREGADO, HORARIO DIURNO</v>
          </cell>
          <cell r="C7704" t="str">
            <v>H</v>
          </cell>
          <cell r="D7704">
            <v>10.18</v>
          </cell>
        </row>
        <row r="7705">
          <cell r="A7705" t="str">
            <v>21.100.101-0</v>
          </cell>
          <cell r="B7705" t="str">
            <v>SERVICO DE APOIO AS INSTAL. REQUERIDAS A EMPREITEIRA, SENDO1 ENCARREGADO, HORARIO NOTURNO</v>
          </cell>
          <cell r="C7705" t="str">
            <v>H</v>
          </cell>
          <cell r="D7705">
            <v>12.22</v>
          </cell>
        </row>
        <row r="7706">
          <cell r="A7706" t="str">
            <v>21.100.120-0</v>
          </cell>
          <cell r="B7706" t="str">
            <v>SERVICO DE MANUT. DE ILUMINACAO PUBL. EM POSTE C/ALT. DE MONTAGEM ATE 12,00M (EXCL.), HORARIO DIURNO</v>
          </cell>
          <cell r="C7706" t="str">
            <v>H</v>
          </cell>
          <cell r="D7706">
            <v>23.63</v>
          </cell>
        </row>
        <row r="7707">
          <cell r="A7707" t="str">
            <v>21.100.121-0</v>
          </cell>
          <cell r="B7707" t="str">
            <v>SERVICO DE MANUT. DE ILUMINACAO PUBL., EM POSTE C/ALT. DE MONTAGEM ATE 12,00M (EXCL.), HORARIO NOTURNO</v>
          </cell>
          <cell r="C7707" t="str">
            <v>H</v>
          </cell>
          <cell r="D7707">
            <v>28.36</v>
          </cell>
        </row>
        <row r="7708">
          <cell r="A7708" t="str">
            <v>21.100.122-0</v>
          </cell>
          <cell r="B7708" t="str">
            <v>SERVICO DE MANUT. DE ILUMINACAO PUBL., SENDO A TURMA DE REPAROS COMPOSTA DE 1 MONTADOR E 1 AJUDANTE, HORARIO DIURNO</v>
          </cell>
          <cell r="C7708" t="str">
            <v>H</v>
          </cell>
          <cell r="D7708">
            <v>8.9600000000000009</v>
          </cell>
        </row>
        <row r="7709">
          <cell r="A7709" t="str">
            <v>21.100.123-0</v>
          </cell>
          <cell r="B7709" t="str">
            <v>SERVICO DE MANUT. DE ILUMINACAO PUBL., SENDO A TURMA DE REPAROS COMPOSTA DE 1 MONTADOR E 1 AJUDANTE, HORARIO NOTURNO</v>
          </cell>
          <cell r="C7709" t="str">
            <v>H</v>
          </cell>
          <cell r="D7709">
            <v>10.76</v>
          </cell>
        </row>
        <row r="7710">
          <cell r="A7710" t="str">
            <v>21.100.125-0</v>
          </cell>
          <cell r="B7710" t="str">
            <v>SERVICO DE MANUT. DE ILUMINACAO PUBL., SENDO A TURMA DE REPAROS COMPOSTA DE 1 MONTADOR E 2 AJUDANTES, HORARIO DIURNO</v>
          </cell>
          <cell r="C7710" t="str">
            <v>H</v>
          </cell>
          <cell r="D7710">
            <v>13.45</v>
          </cell>
        </row>
        <row r="7711">
          <cell r="A7711" t="str">
            <v>21.100.126-0</v>
          </cell>
          <cell r="B7711" t="str">
            <v>SERVICO DE MANUT. DE ILUMINACAO PUBL., SENDO A TURMA DE REPAROS COMPOSTA DE 1 MONTADOR E 2 AJUDANTES, HORARIO NOTURNO</v>
          </cell>
          <cell r="C7711" t="str">
            <v>H</v>
          </cell>
          <cell r="D7711">
            <v>16.14</v>
          </cell>
        </row>
        <row r="7712">
          <cell r="A7712" t="str">
            <v>21.100.130-0</v>
          </cell>
          <cell r="B7712" t="str">
            <v>SERVICO DE MANUT. DE ILUMINACAO PUBL. EM POSTE C/ALT. DE MONTAGEM DE 12,00M (INCL.) ATE 30,00M (INCL.), HORARIO DIURNO</v>
          </cell>
          <cell r="C7712" t="str">
            <v>H</v>
          </cell>
          <cell r="D7712">
            <v>32.6</v>
          </cell>
        </row>
        <row r="7713">
          <cell r="A7713" t="str">
            <v>21.100.135-0</v>
          </cell>
          <cell r="B7713" t="str">
            <v>SERVICO DE MANUT. DE ILUMINACAO PUBL., SENDO A TURMA DE REPAROS COMPOSTA DE 1 MONTADOR E 5 AJUDANTES</v>
          </cell>
          <cell r="C7713" t="str">
            <v>H</v>
          </cell>
          <cell r="D7713">
            <v>26.9</v>
          </cell>
        </row>
        <row r="7714">
          <cell r="A7714" t="str">
            <v>21.100.140-0</v>
          </cell>
          <cell r="B7714" t="str">
            <v>SERVICO DE MANUT. DE ILUMINACAO PUBL. NO PARQUE DO FLAMENGO,C/UTILIZACAO DE ANDAIME</v>
          </cell>
          <cell r="C7714" t="str">
            <v>H</v>
          </cell>
          <cell r="D7714">
            <v>50.53</v>
          </cell>
        </row>
        <row r="7715">
          <cell r="A7715" t="str">
            <v>21.100.145-0</v>
          </cell>
          <cell r="B7715" t="str">
            <v>SERVICO DE MANUT.DE ILUMINACAO PUBL.NO PARQUE DO FLAMENGO, SENDO A TURMA DE REPAROS COMPOSTA DE 1 MONTADOR E 9 AJUDANTES</v>
          </cell>
          <cell r="C7715" t="str">
            <v>H</v>
          </cell>
          <cell r="D7715">
            <v>44.83</v>
          </cell>
        </row>
        <row r="7716">
          <cell r="A7716" t="str">
            <v>21.100.160-0</v>
          </cell>
          <cell r="B7716" t="str">
            <v>SERVICO DE APOIO AS INSTAL. REQUERIDAS A EMPREITEIRA, SENDO1 ESCRITURARIO, HORARIO DIURNO</v>
          </cell>
          <cell r="C7716" t="str">
            <v>H</v>
          </cell>
          <cell r="D7716">
            <v>5.1100000000000003</v>
          </cell>
        </row>
        <row r="7717">
          <cell r="A7717" t="str">
            <v>21.100.170-0</v>
          </cell>
          <cell r="B7717" t="str">
            <v>SERVICO DE APOIO AS INSTAL. REQUERIDAS A EMPREITEIRA, SENDO1 DATILOGRAFO, HORARIO DIURNO</v>
          </cell>
          <cell r="C7717" t="str">
            <v>H</v>
          </cell>
          <cell r="D7717">
            <v>5.1100000000000003</v>
          </cell>
        </row>
        <row r="7718">
          <cell r="A7718" t="str">
            <v>21.100.190-0</v>
          </cell>
          <cell r="B7718" t="str">
            <v>SERVICO DE APOIO AS INSTAL. REQUERIDAS A EMPREITEIRA, SENDO1 ALMOXARIFE E 3 AJUDANTES DE MONTADOR, HORARIO DIURNO</v>
          </cell>
          <cell r="C7718" t="str">
            <v>H</v>
          </cell>
          <cell r="D7718">
            <v>19.04</v>
          </cell>
        </row>
        <row r="7719">
          <cell r="A7719" t="str">
            <v>21.100.250-0</v>
          </cell>
          <cell r="B7719" t="str">
            <v>SERVICO DE APOIO AS INSTAL. REQUERIDAS A EMPREITEIRA, SENDO1 MOTORISTA, HORARIO DIURNO</v>
          </cell>
          <cell r="C7719" t="str">
            <v>H</v>
          </cell>
          <cell r="D7719">
            <v>4.96</v>
          </cell>
        </row>
        <row r="7720">
          <cell r="A7720" t="str">
            <v>21.100.251-0</v>
          </cell>
          <cell r="B7720" t="str">
            <v>SERVICO DE APOIO AS INSTAL. REQUERIDAS A EMPREITEIRA, SENDO1 MOTORISTA, HORARIO NOTURNO</v>
          </cell>
          <cell r="C7720" t="str">
            <v>H</v>
          </cell>
          <cell r="D7720">
            <v>5.95</v>
          </cell>
        </row>
        <row r="7721">
          <cell r="A7721" t="str">
            <v>21.100.300-0</v>
          </cell>
          <cell r="B7721" t="str">
            <v>SERVICO DE APOIO AS INSTAL. REQUERIDAS A EMPREITEIRA, SENDOMOTORISTA E OPERADOR DE MUNCK, HORARIO DIURNO</v>
          </cell>
          <cell r="C7721" t="str">
            <v>H</v>
          </cell>
          <cell r="D7721">
            <v>5.9</v>
          </cell>
        </row>
        <row r="7722">
          <cell r="A7722" t="str">
            <v>21.100.301-0</v>
          </cell>
          <cell r="B7722" t="str">
            <v>SERVICO DE APOIO AS INSTAL. REQUERIDAS A EMPREITEIRA, SENDOMOTORISTA E OPERADOR DE MUNCK, HORARIO NOTURNO</v>
          </cell>
          <cell r="C7722" t="str">
            <v>H</v>
          </cell>
          <cell r="D7722">
            <v>7.08</v>
          </cell>
        </row>
        <row r="7723">
          <cell r="A7723" t="str">
            <v>21.100.999-0</v>
          </cell>
          <cell r="B7723" t="str">
            <v>FAMILIA 21.100MANUTENCAO-TURMAS</v>
          </cell>
          <cell r="C7723">
            <v>0</v>
          </cell>
          <cell r="D7723">
            <v>1758</v>
          </cell>
        </row>
        <row r="7724">
          <cell r="A7724" t="str">
            <v>21.101.010-0</v>
          </cell>
          <cell r="B7724" t="str">
            <v>SERVICO DE APOIO AS INSTAL. REQUERIDAS A EMPREITEIRA, SENDO1 ENGENHEIRO ELETRICISTA C/ 4 ANOS DE EXPERIENCIA NO SERV.</v>
          </cell>
          <cell r="C7724" t="str">
            <v>H</v>
          </cell>
          <cell r="D7724">
            <v>26.83</v>
          </cell>
        </row>
        <row r="7725">
          <cell r="A7725" t="str">
            <v>21.101.999-0</v>
          </cell>
          <cell r="B7725" t="str">
            <v>FAMILIA 21.101MANUTENCAO-TURMA TECNICA-ENG.</v>
          </cell>
          <cell r="C7725">
            <v>0</v>
          </cell>
          <cell r="D7725">
            <v>2426</v>
          </cell>
        </row>
        <row r="7726">
          <cell r="A7726" t="str">
            <v>21.102.010-0</v>
          </cell>
          <cell r="B7726" t="str">
            <v>SERVICO DE APOIO AS INSTAL.REQUERIDAS A EMPREITEIRA, SENDO 1ASSISTENTE TECNICO P/CADA 3 TURMAS NO MINIMO OU 4 NO MAXIMO</v>
          </cell>
          <cell r="C7726" t="str">
            <v>H</v>
          </cell>
          <cell r="D7726">
            <v>11.81</v>
          </cell>
        </row>
        <row r="7727">
          <cell r="A7727" t="str">
            <v>21.102.999-0</v>
          </cell>
          <cell r="B7727" t="str">
            <v>INDICE DA FAMILIA</v>
          </cell>
          <cell r="C7727">
            <v>0</v>
          </cell>
          <cell r="D7727">
            <v>1618</v>
          </cell>
        </row>
        <row r="7728">
          <cell r="A7728" t="str">
            <v>21.103.010-0</v>
          </cell>
          <cell r="B7728" t="str">
            <v>SERVICO DE APOIO AS INSTAL. REQUERIDAS A EMPREITEIRA, SENDO1 ELETROTECNICO C/ NO MINIMO 4 ANOS DE EXPERIENCIA NO SERV.</v>
          </cell>
          <cell r="C7728" t="str">
            <v>H</v>
          </cell>
          <cell r="D7728">
            <v>9.25</v>
          </cell>
        </row>
        <row r="7729">
          <cell r="A7729" t="str">
            <v>21.103.999-0</v>
          </cell>
          <cell r="B7729" t="str">
            <v>FAMILIA 21.103.MANUTENCAO TURMA TECNICA ELETROTECNICO</v>
          </cell>
          <cell r="C7729" t="str">
            <v>APR</v>
          </cell>
          <cell r="D7729">
            <v>2134</v>
          </cell>
        </row>
        <row r="7730">
          <cell r="A7730" t="str">
            <v>22.005.005-0</v>
          </cell>
          <cell r="B7730" t="str">
            <v>EXTRACAO E TRANSP. DE TERRA P/SUBSTRATO, P/PRODUCAO DE MUDAS. CUSTO P/CADA 100 UN</v>
          </cell>
          <cell r="C7730" t="str">
            <v>UN</v>
          </cell>
          <cell r="D7730">
            <v>1.7</v>
          </cell>
        </row>
        <row r="7731">
          <cell r="A7731" t="str">
            <v>22.005.015-0</v>
          </cell>
          <cell r="B7731" t="str">
            <v>PENEIRAMENTO E MIST. DE TERRA P/PRODUCAO DE MUDAS. CUSTO P/CADA 100 UN</v>
          </cell>
          <cell r="C7731" t="str">
            <v>UN</v>
          </cell>
          <cell r="D7731">
            <v>2.5499999999999998</v>
          </cell>
        </row>
        <row r="7732">
          <cell r="A7732" t="str">
            <v>22.005.020-0</v>
          </cell>
          <cell r="B7732" t="str">
            <v>DESINFECCAO E ADUBACAO DA TERRA DE SUBSTRATO, P/PRODUCAO DEMUDAS. CUSTO P/CADA 100 UN</v>
          </cell>
          <cell r="C7732" t="str">
            <v>UN</v>
          </cell>
          <cell r="D7732">
            <v>0.85</v>
          </cell>
        </row>
        <row r="7733">
          <cell r="A7733" t="str">
            <v>22.005.025-0</v>
          </cell>
          <cell r="B7733" t="str">
            <v>ENCHIMENTO DE SACOS PLAST., P/PRODUCAO DE MUDAS. CUSTO P/CADA 100 UN</v>
          </cell>
          <cell r="C7733" t="str">
            <v>UN</v>
          </cell>
          <cell r="D7733">
            <v>2.84</v>
          </cell>
        </row>
        <row r="7734">
          <cell r="A7734" t="str">
            <v>22.005.030-0</v>
          </cell>
          <cell r="B7734" t="str">
            <v>PREPARO DE CANTEIRO P/PRODUCAO DE MUDAS. CUSTO P/CADA 100 UN</v>
          </cell>
          <cell r="C7734" t="str">
            <v>UN</v>
          </cell>
          <cell r="D7734">
            <v>0.85</v>
          </cell>
        </row>
        <row r="7735">
          <cell r="A7735" t="str">
            <v>22.005.035-0</v>
          </cell>
          <cell r="B7735" t="str">
            <v>ENCANTEIRAMEMTO DE SACOS PLAST., P/PRODUCAO DE MUDAS NATIVAS. CUSTO P/CADA 100 UN</v>
          </cell>
          <cell r="C7735" t="str">
            <v>UN</v>
          </cell>
          <cell r="D7735">
            <v>3.19</v>
          </cell>
        </row>
        <row r="7736">
          <cell r="A7736" t="str">
            <v>22.005.040-0</v>
          </cell>
          <cell r="B7736" t="str">
            <v>SEMEADURA EM SACOS PLAST. ATRAVES DE SERINGA. CUSTO P/CADA 100 UN</v>
          </cell>
          <cell r="C7736" t="str">
            <v>UN</v>
          </cell>
          <cell r="D7736">
            <v>0.14000000000000001</v>
          </cell>
        </row>
        <row r="7737">
          <cell r="A7737" t="str">
            <v>22.005.045-0</v>
          </cell>
          <cell r="B7737" t="str">
            <v>REPICAGEM E DESBASTE DE MUDAS. CUSTO P/CADA 100 UN</v>
          </cell>
          <cell r="C7737" t="str">
            <v>UN</v>
          </cell>
          <cell r="D7737">
            <v>25.78</v>
          </cell>
        </row>
        <row r="7738">
          <cell r="A7738" t="str">
            <v>22.005.050-0</v>
          </cell>
          <cell r="B7738" t="str">
            <v>IRRIGACAO DE MUDAS C/USO DE MANGUEIRA. CUSTO P/CADA 100 UN</v>
          </cell>
          <cell r="C7738" t="str">
            <v>UN</v>
          </cell>
          <cell r="D7738">
            <v>8.52</v>
          </cell>
        </row>
        <row r="7739">
          <cell r="A7739" t="str">
            <v>22.005.055-0</v>
          </cell>
          <cell r="B7739" t="str">
            <v>CAPINA MANUAL, REMOCAO E SELECAO DE MUDAS. CUSTO P/CADA 100UN</v>
          </cell>
          <cell r="C7739" t="str">
            <v>UN</v>
          </cell>
          <cell r="D7739">
            <v>4.26</v>
          </cell>
        </row>
        <row r="7740">
          <cell r="A7740" t="str">
            <v>22.005.060-0</v>
          </cell>
          <cell r="B7740" t="str">
            <v>APLICACAO DE DEFENSIVOS, EXCL. ESTE, EM MUDAS. CUSTO P/CADA100 UN</v>
          </cell>
          <cell r="C7740" t="str">
            <v>UN</v>
          </cell>
          <cell r="D7740">
            <v>12.87</v>
          </cell>
        </row>
        <row r="7741">
          <cell r="A7741" t="str">
            <v>22.005.999-0</v>
          </cell>
          <cell r="B7741" t="str">
            <v>FAMILIA 22.005</v>
          </cell>
          <cell r="C7741">
            <v>0</v>
          </cell>
          <cell r="D7741">
            <v>2472</v>
          </cell>
        </row>
        <row r="7742">
          <cell r="A7742" t="str">
            <v>22.010.010-0</v>
          </cell>
          <cell r="B7742" t="str">
            <v>MUDAS NATIVAS ATE 1,00M DE ALT.</v>
          </cell>
          <cell r="C7742" t="str">
            <v>UN</v>
          </cell>
          <cell r="D7742">
            <v>0.45</v>
          </cell>
        </row>
        <row r="7743">
          <cell r="A7743" t="str">
            <v>22.010.015-0</v>
          </cell>
          <cell r="B7743" t="str">
            <v>MUDAS EXOTICAS (EUCALIPTO), ATE 0,30M DE ALT.</v>
          </cell>
          <cell r="C7743" t="str">
            <v>UN</v>
          </cell>
          <cell r="D7743">
            <v>0.3</v>
          </cell>
        </row>
        <row r="7744">
          <cell r="A7744" t="str">
            <v>22.010.020-0</v>
          </cell>
          <cell r="B7744" t="str">
            <v>MUDAS EXOTICAS (PINUS), ATE 0,30M DE ALT.</v>
          </cell>
          <cell r="C7744" t="str">
            <v>UN</v>
          </cell>
          <cell r="D7744">
            <v>0.4</v>
          </cell>
        </row>
        <row r="7745">
          <cell r="A7745" t="str">
            <v>22.010.999-0</v>
          </cell>
          <cell r="B7745" t="str">
            <v>FAMILIA 22.010</v>
          </cell>
          <cell r="C7745">
            <v>0</v>
          </cell>
          <cell r="D7745">
            <v>606</v>
          </cell>
        </row>
        <row r="7746">
          <cell r="A7746" t="str">
            <v>22.013.005-0</v>
          </cell>
          <cell r="B7746" t="str">
            <v>CONSTRUCAO MANUAL DE ACEIROS E TRILHAS</v>
          </cell>
          <cell r="C7746" t="str">
            <v>M2</v>
          </cell>
          <cell r="D7746">
            <v>0.28000000000000003</v>
          </cell>
        </row>
        <row r="7747">
          <cell r="A7747" t="str">
            <v>22.013.010-0</v>
          </cell>
          <cell r="B7747" t="str">
            <v>ROCADA MANUAL DE VEG. DENSA, C/FOICE</v>
          </cell>
          <cell r="C7747" t="str">
            <v>HA</v>
          </cell>
          <cell r="D7747">
            <v>464.91</v>
          </cell>
        </row>
        <row r="7748">
          <cell r="A7748" t="str">
            <v>22.013.015-0</v>
          </cell>
          <cell r="B7748" t="str">
            <v>ROCADA MANUAL DE VEG. LEVE C/FOICE</v>
          </cell>
          <cell r="C7748" t="str">
            <v>HA</v>
          </cell>
          <cell r="D7748">
            <v>464.56</v>
          </cell>
        </row>
        <row r="7749">
          <cell r="A7749" t="str">
            <v>22.013.020-0</v>
          </cell>
          <cell r="B7749" t="str">
            <v>DESTOCA C/ENXADAO</v>
          </cell>
          <cell r="C7749" t="str">
            <v>HA</v>
          </cell>
          <cell r="D7749">
            <v>516.54999999999995</v>
          </cell>
        </row>
        <row r="7750">
          <cell r="A7750" t="str">
            <v>22.013.025-0</v>
          </cell>
          <cell r="B7750" t="str">
            <v>ENLEIRAMENTO MANUAL DE VEG.</v>
          </cell>
          <cell r="C7750" t="str">
            <v>HA</v>
          </cell>
          <cell r="D7750">
            <v>387.13</v>
          </cell>
        </row>
        <row r="7751">
          <cell r="A7751" t="str">
            <v>22.013.030-0</v>
          </cell>
          <cell r="B7751" t="str">
            <v>QUEIMA DE VEG.</v>
          </cell>
          <cell r="C7751" t="str">
            <v>HA</v>
          </cell>
          <cell r="D7751">
            <v>25.78</v>
          </cell>
        </row>
        <row r="7752">
          <cell r="A7752" t="str">
            <v>22.013.999-0</v>
          </cell>
          <cell r="B7752" t="str">
            <v>FAMILIA 22.013</v>
          </cell>
          <cell r="C7752">
            <v>0</v>
          </cell>
          <cell r="D7752">
            <v>2472</v>
          </cell>
        </row>
        <row r="7753">
          <cell r="A7753" t="str">
            <v>22.016.005-0</v>
          </cell>
          <cell r="B7753" t="str">
            <v>CONSTRUCAO DE ESTRADAS DE CIRCULACAO, C/TRATOR DE ESTEIRAS</v>
          </cell>
          <cell r="C7753" t="str">
            <v>HA</v>
          </cell>
          <cell r="D7753">
            <v>214.79</v>
          </cell>
        </row>
        <row r="7754">
          <cell r="A7754" t="str">
            <v>22.016.010-0</v>
          </cell>
          <cell r="B7754" t="str">
            <v>ROCADO DE VEG. C/ROCADEIRA COSTAL MOTORIZADA</v>
          </cell>
          <cell r="C7754" t="str">
            <v>HA</v>
          </cell>
          <cell r="D7754">
            <v>102.35</v>
          </cell>
        </row>
        <row r="7755">
          <cell r="A7755" t="str">
            <v>22.016.015-0</v>
          </cell>
          <cell r="B7755" t="str">
            <v>ROCADO DE VEG. C/TRATOR DE PNEUS E ROCADEIRA</v>
          </cell>
          <cell r="C7755" t="str">
            <v>HA</v>
          </cell>
          <cell r="D7755">
            <v>60.87</v>
          </cell>
        </row>
        <row r="7756">
          <cell r="A7756" t="str">
            <v>22.016.020-0</v>
          </cell>
          <cell r="B7756" t="str">
            <v>ENLEIRAMENTO MEC. DE VEG. C/TRATOR DE ESTEIRAS</v>
          </cell>
          <cell r="C7756" t="str">
            <v>HA</v>
          </cell>
          <cell r="D7756">
            <v>171.83</v>
          </cell>
        </row>
        <row r="7757">
          <cell r="A7757" t="str">
            <v>22.016.025-0</v>
          </cell>
          <cell r="B7757" t="str">
            <v>ARACAO DO SOLO A 20CM DE PROF. C/TRATOR DE PNEUS E ARADO DEDISCO</v>
          </cell>
          <cell r="C7757" t="str">
            <v>HA</v>
          </cell>
          <cell r="D7757">
            <v>90.74</v>
          </cell>
        </row>
        <row r="7758">
          <cell r="A7758" t="str">
            <v>22.016.030-0</v>
          </cell>
          <cell r="B7758" t="str">
            <v>GRADEACAO DO SOLO C/TRATOR DE PNEUS E GRADE DE DISCOS</v>
          </cell>
          <cell r="C7758" t="str">
            <v>HA</v>
          </cell>
          <cell r="D7758">
            <v>47.28</v>
          </cell>
        </row>
        <row r="7759">
          <cell r="A7759" t="str">
            <v>22.016.999-0</v>
          </cell>
          <cell r="B7759" t="str">
            <v>FAMILIA 22.016</v>
          </cell>
          <cell r="C7759">
            <v>0</v>
          </cell>
          <cell r="D7759">
            <v>2280</v>
          </cell>
        </row>
        <row r="7760">
          <cell r="A7760" t="str">
            <v>22.020.005-0</v>
          </cell>
          <cell r="B7760" t="str">
            <v>PREPARO DE PIQUETES DE BAMBU DE 1,00M DE ALT., P/ALINHAMENTOE MARCACAO DE COVAS. CUSTO P/CADA 100 UN</v>
          </cell>
          <cell r="C7760" t="str">
            <v>UN</v>
          </cell>
          <cell r="D7760">
            <v>2.0499999999999998</v>
          </cell>
        </row>
        <row r="7761">
          <cell r="A7761" t="str">
            <v>22.020.010-0</v>
          </cell>
          <cell r="B7761" t="str">
            <v>ALINHAMENTO E MARCACAO DE COVAS</v>
          </cell>
          <cell r="C7761" t="str">
            <v>HA</v>
          </cell>
          <cell r="D7761">
            <v>77.349999999999994</v>
          </cell>
        </row>
        <row r="7762">
          <cell r="A7762" t="str">
            <v>22.020.015-0</v>
          </cell>
          <cell r="B7762" t="str">
            <v>ABERTURA OU CAPINA DE FAIXAS DE 1,00M DE LARG.</v>
          </cell>
          <cell r="C7762" t="str">
            <v>M2</v>
          </cell>
          <cell r="D7762">
            <v>0.14000000000000001</v>
          </cell>
        </row>
        <row r="7763">
          <cell r="A7763" t="str">
            <v>22.020.020-0</v>
          </cell>
          <cell r="B7763" t="str">
            <v>ABERTURA DE COVAS DE 0,40 X 0,40 X 0,40M. CUSTO P/CADA 100 UN</v>
          </cell>
          <cell r="C7763" t="str">
            <v>UN</v>
          </cell>
          <cell r="D7763">
            <v>20.59</v>
          </cell>
        </row>
        <row r="7764">
          <cell r="A7764" t="str">
            <v>22.020.025-0</v>
          </cell>
          <cell r="B7764" t="str">
            <v>ABERTURA DE COVAS DE 0,30 X 0,30 X 0,30M. CUSTO P/CADA 100 UN</v>
          </cell>
          <cell r="C7764" t="str">
            <v>UN</v>
          </cell>
          <cell r="D7764">
            <v>31.96</v>
          </cell>
        </row>
        <row r="7765">
          <cell r="A7765" t="str">
            <v>22.020.030-0</v>
          </cell>
          <cell r="B7765" t="str">
            <v>DISTRIBUICAO DE MUDAS EXOTICAS. CUSTO P/CADA 100 UN</v>
          </cell>
          <cell r="C7765" t="str">
            <v>UN</v>
          </cell>
          <cell r="D7765">
            <v>3.4</v>
          </cell>
        </row>
        <row r="7766">
          <cell r="A7766" t="str">
            <v>22.020.035-0</v>
          </cell>
          <cell r="B7766" t="str">
            <v>DISTRIBUICAO DE MUDAS NATIVAS. CUSTO P/CADA 100 UN</v>
          </cell>
          <cell r="C7766" t="str">
            <v>UN</v>
          </cell>
          <cell r="D7766">
            <v>3.4</v>
          </cell>
        </row>
        <row r="7767">
          <cell r="A7767" t="str">
            <v>22.020.040-0</v>
          </cell>
          <cell r="B7767" t="str">
            <v>PLANTIO DE MUDAS EXOTICAS, ATE 0,30M DE ALT., C/TUBETES, EXCL. MUDAS. CUSTO P/CADA 100 UN</v>
          </cell>
          <cell r="C7767" t="str">
            <v>UN</v>
          </cell>
          <cell r="D7767">
            <v>3.55</v>
          </cell>
        </row>
        <row r="7768">
          <cell r="A7768" t="str">
            <v>22.020.045-0</v>
          </cell>
          <cell r="B7768" t="str">
            <v>PLANTIO DE MUDAS EXOTICAS, ATE 0,30M DE ALT., EM SACOS PLAST., EXCL. MUDAS. CUSTO P/CADA 100 UN</v>
          </cell>
          <cell r="C7768" t="str">
            <v>UN</v>
          </cell>
          <cell r="D7768">
            <v>8.3800000000000008</v>
          </cell>
        </row>
        <row r="7769">
          <cell r="A7769" t="str">
            <v>22.020.050-0</v>
          </cell>
          <cell r="B7769" t="str">
            <v>PLANTIO DE MUDAS NATIVAS, ATE 1,00M DE ALT., EXCL. MUDAS. CUSTO P/CADA 100 UN</v>
          </cell>
          <cell r="C7769" t="str">
            <v>UN</v>
          </cell>
          <cell r="D7769">
            <v>34.090000000000003</v>
          </cell>
        </row>
        <row r="7770">
          <cell r="A7770" t="str">
            <v>22.020.055-0</v>
          </cell>
          <cell r="B7770" t="str">
            <v>COLOCACAO DE COBERTURA MORTA (MULCH), AO REDOR DAS PLANTAS</v>
          </cell>
          <cell r="C7770" t="str">
            <v>HA</v>
          </cell>
          <cell r="D7770">
            <v>51.57</v>
          </cell>
        </row>
        <row r="7771">
          <cell r="A7771" t="str">
            <v>22.020.060-0</v>
          </cell>
          <cell r="B7771" t="str">
            <v>TRANSPORTE DE MAT. ENCOSTA ACIMA, SERV. MANUAL</v>
          </cell>
          <cell r="C7771" t="str">
            <v>TXDAM</v>
          </cell>
          <cell r="D7771">
            <v>1291.47</v>
          </cell>
        </row>
        <row r="7772">
          <cell r="A7772" t="str">
            <v>22.020.999-0</v>
          </cell>
          <cell r="B7772" t="str">
            <v>FAMILIA 22.020</v>
          </cell>
          <cell r="C7772">
            <v>0</v>
          </cell>
          <cell r="D7772">
            <v>2472</v>
          </cell>
        </row>
        <row r="7773">
          <cell r="A7773" t="str">
            <v>22.025.005-0</v>
          </cell>
          <cell r="B7773" t="str">
            <v>APLICACAO DE FORMICIDA GRANULADO</v>
          </cell>
          <cell r="C7773" t="str">
            <v>HA</v>
          </cell>
          <cell r="D7773">
            <v>101.78</v>
          </cell>
        </row>
        <row r="7774">
          <cell r="A7774" t="str">
            <v>22.025.010-0</v>
          </cell>
          <cell r="B7774" t="str">
            <v>APLICACAO DE HERBICIDA ROUND UP</v>
          </cell>
          <cell r="C7774" t="str">
            <v>HA</v>
          </cell>
          <cell r="D7774">
            <v>120.32</v>
          </cell>
        </row>
        <row r="7775">
          <cell r="A7775" t="str">
            <v>22.025.015-0</v>
          </cell>
          <cell r="B7775" t="str">
            <v>CAPINA QUIMICA C/HERBICIDA EM FAIXAS</v>
          </cell>
          <cell r="C7775" t="str">
            <v>HA</v>
          </cell>
          <cell r="D7775">
            <v>120.32</v>
          </cell>
        </row>
        <row r="7776">
          <cell r="A7776" t="str">
            <v>22.025.999-0</v>
          </cell>
          <cell r="B7776" t="str">
            <v>FAMILIA 22.025</v>
          </cell>
          <cell r="C7776">
            <v>0</v>
          </cell>
          <cell r="D7776">
            <v>1635</v>
          </cell>
        </row>
        <row r="7777">
          <cell r="A7777" t="str">
            <v>22.026.010-0</v>
          </cell>
          <cell r="B7777" t="str">
            <v>APLICACAO DE CALCARIO DOLOMITICO NO SOLO, P/COVA</v>
          </cell>
          <cell r="C7777" t="str">
            <v>UN</v>
          </cell>
          <cell r="D7777">
            <v>0.05</v>
          </cell>
        </row>
        <row r="7778">
          <cell r="A7778" t="str">
            <v>22.026.999-0</v>
          </cell>
          <cell r="B7778" t="str">
            <v>FAMILIA 22.026</v>
          </cell>
          <cell r="C7778">
            <v>0</v>
          </cell>
          <cell r="D7778">
            <v>3373</v>
          </cell>
        </row>
        <row r="7779">
          <cell r="A7779" t="str">
            <v>22.028.005-0</v>
          </cell>
          <cell r="B7779" t="str">
            <v>APLICACAO DE ADUBO ORGANICO P/MUDAS NATIVAS, P/COVA</v>
          </cell>
          <cell r="C7779" t="str">
            <v>UN</v>
          </cell>
          <cell r="D7779">
            <v>0.27</v>
          </cell>
        </row>
        <row r="7780">
          <cell r="A7780" t="str">
            <v>22.028.010-0</v>
          </cell>
          <cell r="B7780" t="str">
            <v>APLICACAO DE ADUBO QUIMICO SUPERFOSFATO SIMPLES, P/MUDAS NATIVAS, P/COVA</v>
          </cell>
          <cell r="C7780" t="str">
            <v>UN</v>
          </cell>
          <cell r="D7780">
            <v>0.21</v>
          </cell>
        </row>
        <row r="7781">
          <cell r="A7781" t="str">
            <v>22.028.015-0</v>
          </cell>
          <cell r="B7781" t="str">
            <v>APLICACAO DE ADUBO QUIMICO (N.P.K.) 6:30:6, P/MUDAS EXOTICAS, P/COVA</v>
          </cell>
          <cell r="C7781" t="str">
            <v>UN</v>
          </cell>
          <cell r="D7781">
            <v>0.15</v>
          </cell>
        </row>
        <row r="7782">
          <cell r="A7782" t="str">
            <v>22.028.020-0</v>
          </cell>
          <cell r="B7782" t="str">
            <v>APLICACAO DE ADUBO, CLORETO DE POTASSIO E SULFATO DE AMONIOEM COBERT., P/COVA</v>
          </cell>
          <cell r="C7782" t="str">
            <v>UN</v>
          </cell>
          <cell r="D7782">
            <v>0.14000000000000001</v>
          </cell>
        </row>
        <row r="7783">
          <cell r="A7783" t="str">
            <v>22.028.025-0</v>
          </cell>
          <cell r="B7783" t="str">
            <v>APLICACAO DE ADUBO, EXCL. O FORN., CUSTO P/CADA 100 COVAS</v>
          </cell>
          <cell r="C7783" t="str">
            <v>UN</v>
          </cell>
          <cell r="D7783">
            <v>4.26</v>
          </cell>
        </row>
        <row r="7784">
          <cell r="A7784" t="str">
            <v>22.028.999-0</v>
          </cell>
          <cell r="B7784" t="str">
            <v>FAMILIA 22.028</v>
          </cell>
          <cell r="C7784">
            <v>0</v>
          </cell>
          <cell r="D7784">
            <v>4482</v>
          </cell>
        </row>
        <row r="7785">
          <cell r="A7785" t="str">
            <v>22.030.010-0</v>
          </cell>
          <cell r="B7785" t="str">
            <v>COROAMENTO DE PLANTAS C/DIAM. DE 1,00M, CUSTO P/CADA 100 UN</v>
          </cell>
          <cell r="C7785" t="str">
            <v>UN</v>
          </cell>
          <cell r="D7785">
            <v>51.14</v>
          </cell>
        </row>
        <row r="7786">
          <cell r="A7786" t="str">
            <v>22.030.015-0</v>
          </cell>
          <cell r="B7786" t="str">
            <v>MANUTENCAO DE ACEIROS</v>
          </cell>
          <cell r="C7786" t="str">
            <v>M2</v>
          </cell>
          <cell r="D7786">
            <v>0.14000000000000001</v>
          </cell>
        </row>
        <row r="7787">
          <cell r="A7787" t="str">
            <v>22.030.999-0</v>
          </cell>
          <cell r="B7787" t="str">
            <v>FAMILIA 22.030</v>
          </cell>
          <cell r="C7787">
            <v>0</v>
          </cell>
          <cell r="D7787">
            <v>2474</v>
          </cell>
        </row>
        <row r="7788">
          <cell r="A7788" t="str">
            <v>22.040.005-0</v>
          </cell>
          <cell r="B7788" t="str">
            <v>ABATE DE ARVORES C/MACHADO. CUSTO P/CADA 100 UN</v>
          </cell>
          <cell r="C7788" t="str">
            <v>UN</v>
          </cell>
          <cell r="D7788">
            <v>20.59</v>
          </cell>
        </row>
        <row r="7789">
          <cell r="A7789" t="str">
            <v>22.040.010-0</v>
          </cell>
          <cell r="B7789" t="str">
            <v>DESGALHAMENTO C/MACHADO. CUSTO P/CADA 100 UN</v>
          </cell>
          <cell r="C7789" t="str">
            <v>UN</v>
          </cell>
          <cell r="D7789">
            <v>20.59</v>
          </cell>
        </row>
        <row r="7790">
          <cell r="A7790" t="str">
            <v>22.040.015-0</v>
          </cell>
          <cell r="B7790" t="str">
            <v>TORAGEM C/MACHADO (TORETE DE 1,20M). CUSTO P/CADA 100 UN</v>
          </cell>
          <cell r="C7790" t="str">
            <v>UN</v>
          </cell>
          <cell r="D7790">
            <v>9.16</v>
          </cell>
        </row>
        <row r="7791">
          <cell r="A7791" t="str">
            <v>22.040.020-0</v>
          </cell>
          <cell r="B7791" t="str">
            <v>ABATER, DESGALHAR E TORAR C/MACHADO, S/EMPILHAR</v>
          </cell>
          <cell r="C7791" t="str">
            <v>ST</v>
          </cell>
          <cell r="D7791">
            <v>5.1100000000000003</v>
          </cell>
        </row>
        <row r="7792">
          <cell r="A7792" t="str">
            <v>22.040.025-0</v>
          </cell>
          <cell r="B7792" t="str">
            <v>ABATER, DESGALHAR E TORAR C/MACHADO, C/EMPILHAMENTO MANUAL</v>
          </cell>
          <cell r="C7792" t="str">
            <v>ST</v>
          </cell>
          <cell r="D7792">
            <v>6.39</v>
          </cell>
        </row>
        <row r="7793">
          <cell r="A7793" t="str">
            <v>22.040.030-0</v>
          </cell>
          <cell r="B7793" t="str">
            <v>ABATER, DESGALHAR E DESTOPAR C/MACHADO. CUSTO P/CADA 100 UN</v>
          </cell>
          <cell r="C7793" t="str">
            <v>UN</v>
          </cell>
          <cell r="D7793">
            <v>32.24</v>
          </cell>
        </row>
        <row r="7794">
          <cell r="A7794" t="str">
            <v>22.040.035-0</v>
          </cell>
          <cell r="B7794" t="str">
            <v>DESCASCAMENTO MANUAL C/FACAO</v>
          </cell>
          <cell r="C7794" t="str">
            <v>ST</v>
          </cell>
          <cell r="D7794">
            <v>7.31</v>
          </cell>
        </row>
        <row r="7795">
          <cell r="A7795" t="str">
            <v>22.040.040-0</v>
          </cell>
          <cell r="B7795" t="str">
            <v>EXTRACAO DE MADEIRA C/ARGOLAO (1 PESSOA), DIST. DE 150,00M</v>
          </cell>
          <cell r="C7795" t="str">
            <v>ST</v>
          </cell>
          <cell r="D7795">
            <v>5.1100000000000003</v>
          </cell>
        </row>
        <row r="7796">
          <cell r="A7796" t="str">
            <v>22.040.045-0</v>
          </cell>
          <cell r="B7796" t="str">
            <v>EXTRACAO DE MADEIRA P/TRANSP. PRIMARIO MANUAL (TORETE DE 1,20M), DIST. DE 100,00M</v>
          </cell>
          <cell r="C7796" t="str">
            <v>ST</v>
          </cell>
          <cell r="D7796">
            <v>8.52</v>
          </cell>
        </row>
        <row r="7797">
          <cell r="A7797" t="str">
            <v>22.040.050-0</v>
          </cell>
          <cell r="B7797" t="str">
            <v>ARRASTE MANUAL DE VAROES, DIST. DE 100,00M</v>
          </cell>
          <cell r="C7797" t="str">
            <v>UN</v>
          </cell>
          <cell r="D7797">
            <v>0.99</v>
          </cell>
        </row>
        <row r="7798">
          <cell r="A7798" t="str">
            <v>22.040.055-0</v>
          </cell>
          <cell r="B7798" t="str">
            <v>EMPILHAMENTO MANUAL DE TORETES</v>
          </cell>
          <cell r="C7798" t="str">
            <v>ST</v>
          </cell>
          <cell r="D7798">
            <v>0.56000000000000005</v>
          </cell>
        </row>
        <row r="7799">
          <cell r="A7799" t="str">
            <v>22.040.999-0</v>
          </cell>
          <cell r="B7799" t="str">
            <v>FAMILIA 22.040</v>
          </cell>
          <cell r="C7799">
            <v>0</v>
          </cell>
          <cell r="D7799">
            <v>2471</v>
          </cell>
        </row>
        <row r="7800">
          <cell r="A7800" t="str">
            <v>22.050.005-0</v>
          </cell>
          <cell r="B7800" t="str">
            <v>ABATE DE ARVORES C/MOTO-SERRA. CUSTO P/CADA 100 UN</v>
          </cell>
          <cell r="C7800" t="str">
            <v>UN</v>
          </cell>
          <cell r="D7800">
            <v>16.670000000000002</v>
          </cell>
        </row>
        <row r="7801">
          <cell r="A7801" t="str">
            <v>22.050.010-0</v>
          </cell>
          <cell r="B7801" t="str">
            <v>DESGALHAMENTO C/MOTO-SERRA. CUSTO P/CADA 100 UN</v>
          </cell>
          <cell r="C7801" t="str">
            <v>UN</v>
          </cell>
          <cell r="D7801">
            <v>27.8</v>
          </cell>
        </row>
        <row r="7802">
          <cell r="A7802" t="str">
            <v>22.050.015-0</v>
          </cell>
          <cell r="B7802" t="str">
            <v>TORAGEM C/MOTO-SERRA (TORETE DE 1,20M). CUSTO P/CADA 100 UN</v>
          </cell>
          <cell r="C7802" t="str">
            <v>UN</v>
          </cell>
          <cell r="D7802">
            <v>7.15</v>
          </cell>
        </row>
        <row r="7803">
          <cell r="A7803" t="str">
            <v>22.050.020-0</v>
          </cell>
          <cell r="B7803" t="str">
            <v>ABATER C/MOTO-SERRA, DESGALHAR C/MACHADO E TORAR C/MOTO-SERRA, S/EMPILHAR</v>
          </cell>
          <cell r="C7803" t="str">
            <v>ST</v>
          </cell>
          <cell r="D7803">
            <v>2.29</v>
          </cell>
        </row>
        <row r="7804">
          <cell r="A7804" t="str">
            <v>22.050.025-0</v>
          </cell>
          <cell r="B7804" t="str">
            <v>ABATER C/MOTO-SERRA, DESGALHAR C/MACHADO E TORAR C/MOTO-SERRA, C/EMPILHAMENTO MANUAL</v>
          </cell>
          <cell r="C7804" t="str">
            <v>ST</v>
          </cell>
          <cell r="D7804">
            <v>2.76</v>
          </cell>
        </row>
        <row r="7805">
          <cell r="A7805" t="str">
            <v>22.050.030-0</v>
          </cell>
          <cell r="B7805" t="str">
            <v>ABATER, DESGALHAR E DESTOPAR C/MOTO-SERRA. CUSTO P/CADA 100UN</v>
          </cell>
          <cell r="C7805" t="str">
            <v>UN</v>
          </cell>
          <cell r="D7805">
            <v>34.5</v>
          </cell>
        </row>
        <row r="7806">
          <cell r="A7806" t="str">
            <v>22.050.035-0</v>
          </cell>
          <cell r="B7806" t="str">
            <v>TRANSPORTE PRIMARIO DE MADEIRA C/TRATOR DE PNEUS E GUINCHO CARREGADOR</v>
          </cell>
          <cell r="C7806" t="str">
            <v>ST</v>
          </cell>
          <cell r="D7806">
            <v>3.32</v>
          </cell>
        </row>
        <row r="7807">
          <cell r="A7807" t="str">
            <v>22.050.999-0</v>
          </cell>
          <cell r="B7807" t="str">
            <v>FAMILIA 22.050</v>
          </cell>
          <cell r="C7807">
            <v>0</v>
          </cell>
          <cell r="D7807">
            <v>2300</v>
          </cell>
        </row>
        <row r="7808">
          <cell r="A7808" t="str">
            <v>22.060.005-0</v>
          </cell>
          <cell r="B7808" t="str">
            <v>EXTRACAO DE MAD. P/ANIMAL C/CANGALHA (1 PESSOA E 1 ANIMAL),DIST. DE 150,00M</v>
          </cell>
          <cell r="C7808" t="str">
            <v>ST</v>
          </cell>
          <cell r="D7808">
            <v>3.6</v>
          </cell>
        </row>
        <row r="7809">
          <cell r="A7809" t="str">
            <v>22.060.010-0</v>
          </cell>
          <cell r="B7809" t="str">
            <v>EXTRACAO DE MAD. P/BOVINO (1 PESSOA E 2 JUNTAS), DIST. DE 150,00M</v>
          </cell>
          <cell r="C7809" t="str">
            <v>ST</v>
          </cell>
          <cell r="D7809">
            <v>3.21</v>
          </cell>
        </row>
        <row r="7810">
          <cell r="A7810" t="str">
            <v>22.060.015-0</v>
          </cell>
          <cell r="B7810" t="str">
            <v>ARRASTE DE VAROES C/ANIMAL (1 PESSOA E 1 ANIMAL), DIST. DE 100,00M</v>
          </cell>
          <cell r="C7810" t="str">
            <v>UN</v>
          </cell>
          <cell r="D7810">
            <v>0.31</v>
          </cell>
        </row>
        <row r="7811">
          <cell r="A7811" t="str">
            <v>22.060.020-0</v>
          </cell>
          <cell r="B7811" t="str">
            <v>ARRASTE DE VAROES C/BOVINO (2 PESSOAS E 1 JUNTA), DIST. DE 100,00M</v>
          </cell>
          <cell r="C7811" t="str">
            <v>UN</v>
          </cell>
          <cell r="D7811">
            <v>0.24</v>
          </cell>
        </row>
        <row r="7812">
          <cell r="A7812" t="str">
            <v>22.060.999-0</v>
          </cell>
          <cell r="B7812" t="str">
            <v>FAMILIA 22.060</v>
          </cell>
          <cell r="C7812">
            <v>0</v>
          </cell>
          <cell r="D7812">
            <v>2259</v>
          </cell>
        </row>
        <row r="7813">
          <cell r="A7813" t="str">
            <v>54.001.006-1</v>
          </cell>
          <cell r="B7813" t="str">
            <v>DEGRAU DE FºFº Nº 1, DE 3KG</v>
          </cell>
          <cell r="C7813" t="str">
            <v>UN</v>
          </cell>
          <cell r="D7813">
            <v>10.26</v>
          </cell>
        </row>
        <row r="7814">
          <cell r="A7814" t="str">
            <v>54.001.007-1</v>
          </cell>
          <cell r="B7814" t="str">
            <v>TACO DE CANELA 2,5 X 10 X 10CM</v>
          </cell>
          <cell r="C7814" t="str">
            <v>UN</v>
          </cell>
          <cell r="D7814">
            <v>0.25</v>
          </cell>
        </row>
        <row r="7815">
          <cell r="A7815" t="str">
            <v>54.001.009-1</v>
          </cell>
          <cell r="B7815" t="str">
            <v>ACO CA-60, DIAM. DE 3,4MM E 7MM (MEDIA)</v>
          </cell>
          <cell r="C7815" t="str">
            <v>KG</v>
          </cell>
          <cell r="D7815">
            <v>2.37</v>
          </cell>
        </row>
        <row r="7816">
          <cell r="A7816" t="str">
            <v>54.001.010-1</v>
          </cell>
          <cell r="B7816" t="str">
            <v>ACO CA-50 B, DIAM. DE 5/8" A 1" (MEDIA)</v>
          </cell>
          <cell r="C7816" t="str">
            <v>KG</v>
          </cell>
          <cell r="D7816">
            <v>1.91</v>
          </cell>
        </row>
        <row r="7817">
          <cell r="A7817" t="str">
            <v>54.001.013-1</v>
          </cell>
          <cell r="B7817" t="str">
            <v>ACO CA-50 B, DIAM. DE 1/4" E 1/2" (MEDIA)</v>
          </cell>
          <cell r="C7817" t="str">
            <v>KG</v>
          </cell>
          <cell r="D7817">
            <v>1.96</v>
          </cell>
        </row>
        <row r="7818">
          <cell r="A7818" t="str">
            <v>54.001.014-1</v>
          </cell>
          <cell r="B7818" t="str">
            <v>ACO CA-25 LISO, DIAM. DE 3/16" A 1/2" (MEDIA)</v>
          </cell>
          <cell r="C7818" t="str">
            <v>KG</v>
          </cell>
          <cell r="D7818">
            <v>2.17</v>
          </cell>
        </row>
        <row r="7819">
          <cell r="A7819" t="str">
            <v>54.001.020-1</v>
          </cell>
          <cell r="B7819" t="str">
            <v>CANO DE CHUMBO DE 3" - 7.000GR/M</v>
          </cell>
          <cell r="C7819" t="str">
            <v>M</v>
          </cell>
          <cell r="D7819">
            <v>31.5</v>
          </cell>
        </row>
        <row r="7820">
          <cell r="A7820" t="str">
            <v>54.001.021-1</v>
          </cell>
          <cell r="B7820" t="str">
            <v>CANO DE CHUMBO 2" - 6.600GR/M</v>
          </cell>
          <cell r="C7820" t="str">
            <v>M</v>
          </cell>
          <cell r="D7820">
            <v>29.7</v>
          </cell>
        </row>
        <row r="7821">
          <cell r="A7821" t="str">
            <v>54.001.022-1</v>
          </cell>
          <cell r="B7821" t="str">
            <v>CANO DE CHUMBO DE 1.1/2" - 4.700GR/M</v>
          </cell>
          <cell r="C7821" t="str">
            <v>M</v>
          </cell>
          <cell r="D7821">
            <v>21.15</v>
          </cell>
        </row>
        <row r="7822">
          <cell r="A7822" t="str">
            <v>54.001.023-1</v>
          </cell>
          <cell r="B7822" t="str">
            <v>CANO DE CHUMBO DE 1.1/4" - 3.700GR/M</v>
          </cell>
          <cell r="C7822" t="str">
            <v>M</v>
          </cell>
          <cell r="D7822">
            <v>16.649999999999999</v>
          </cell>
        </row>
        <row r="7823">
          <cell r="A7823" t="str">
            <v>54.001.024-1</v>
          </cell>
          <cell r="B7823" t="str">
            <v>CANO DE CHUMBO DE 3/4" - 1.800GR/M</v>
          </cell>
          <cell r="C7823" t="str">
            <v>M</v>
          </cell>
          <cell r="D7823">
            <v>8.1</v>
          </cell>
        </row>
        <row r="7824">
          <cell r="A7824" t="str">
            <v>54.001.069-1</v>
          </cell>
          <cell r="B7824" t="str">
            <v>CANO DE CHUMBO DE 3/4" - 1.800GR/M</v>
          </cell>
          <cell r="C7824" t="str">
            <v>M</v>
          </cell>
          <cell r="D7824">
            <v>27.44</v>
          </cell>
        </row>
        <row r="7825">
          <cell r="A7825" t="str">
            <v>54.001.070-1</v>
          </cell>
          <cell r="B7825" t="str">
            <v>CANO DE CHUMBO DE 3/4" - 1.800GR/M</v>
          </cell>
          <cell r="C7825" t="str">
            <v>M</v>
          </cell>
          <cell r="D7825">
            <v>6.67</v>
          </cell>
        </row>
        <row r="7826">
          <cell r="A7826" t="str">
            <v>54.001.071-1</v>
          </cell>
          <cell r="B7826" t="str">
            <v>CANO DE CHUMBO DE 3/4" - 1.800GR/M</v>
          </cell>
          <cell r="C7826" t="str">
            <v>M</v>
          </cell>
          <cell r="D7826">
            <v>106.52</v>
          </cell>
        </row>
        <row r="7827">
          <cell r="A7827" t="str">
            <v>54.001.073-1</v>
          </cell>
          <cell r="B7827" t="str">
            <v>CANO DE CHUMBO DE 3/4" - 1.800GR/M</v>
          </cell>
          <cell r="C7827" t="str">
            <v>M</v>
          </cell>
          <cell r="D7827">
            <v>10</v>
          </cell>
        </row>
        <row r="7828">
          <cell r="A7828" t="str">
            <v>54.001.074-1</v>
          </cell>
          <cell r="B7828" t="str">
            <v>CANO DE CHUMBO DE 3/4" - 1.800GR/M</v>
          </cell>
          <cell r="C7828" t="str">
            <v>M</v>
          </cell>
          <cell r="D7828">
            <v>26.33</v>
          </cell>
        </row>
        <row r="7829">
          <cell r="A7829" t="str">
            <v>54.001.077-1</v>
          </cell>
          <cell r="B7829" t="str">
            <v>CANO DE CHUMBO DE 3/4" - 1.800GR/M</v>
          </cell>
          <cell r="C7829" t="str">
            <v>M</v>
          </cell>
          <cell r="D7829">
            <v>12.82</v>
          </cell>
        </row>
        <row r="7830">
          <cell r="A7830" t="str">
            <v>54.001.080-1</v>
          </cell>
          <cell r="B7830" t="str">
            <v>TUBO DE CONCR. SIMPLES C-1, DIAM. DE 250MM</v>
          </cell>
          <cell r="C7830" t="str">
            <v>M</v>
          </cell>
          <cell r="D7830">
            <v>11.4</v>
          </cell>
        </row>
        <row r="7831">
          <cell r="A7831" t="str">
            <v>54.001.081-1</v>
          </cell>
          <cell r="B7831" t="str">
            <v>TUBO DE CONCR. SIMPLES C-1, DIAM. DE 250MM</v>
          </cell>
          <cell r="C7831" t="str">
            <v>M</v>
          </cell>
          <cell r="D7831">
            <v>133.13</v>
          </cell>
        </row>
        <row r="7832">
          <cell r="A7832" t="str">
            <v>54.001.082-1</v>
          </cell>
          <cell r="B7832" t="str">
            <v>TUBO DE CONCR. SIMPLES C-1, DIAM. DE 250MM</v>
          </cell>
          <cell r="C7832" t="str">
            <v>M</v>
          </cell>
          <cell r="D7832">
            <v>143.5</v>
          </cell>
        </row>
        <row r="7833">
          <cell r="A7833" t="str">
            <v>54.001.100-1</v>
          </cell>
          <cell r="B7833" t="str">
            <v>FORMA DE MAD. P/MOLDAGEM</v>
          </cell>
          <cell r="C7833" t="str">
            <v>M2</v>
          </cell>
          <cell r="D7833">
            <v>27.68</v>
          </cell>
        </row>
        <row r="7834">
          <cell r="A7834" t="str">
            <v>54.001.999-0</v>
          </cell>
          <cell r="B7834" t="str">
            <v>FORMA DE MAD. P/MOLDAGEM</v>
          </cell>
          <cell r="C7834" t="str">
            <v>M2</v>
          </cell>
          <cell r="D7834">
            <v>1217</v>
          </cell>
        </row>
        <row r="7835">
          <cell r="A7835" t="str">
            <v>54.002.011-1</v>
          </cell>
          <cell r="B7835" t="str">
            <v>CANO DE CHUMBO REFORCADO DE 3/4" A 1.1/2"</v>
          </cell>
          <cell r="C7835" t="str">
            <v>KG</v>
          </cell>
          <cell r="D7835">
            <v>4.5</v>
          </cell>
        </row>
        <row r="7836">
          <cell r="A7836" t="str">
            <v>54.002.999-0</v>
          </cell>
          <cell r="B7836" t="str">
            <v>CANO DE CHUMBO REFORCADO DE 3/4" A 1.1/2"</v>
          </cell>
          <cell r="C7836" t="str">
            <v>KG</v>
          </cell>
          <cell r="D7836">
            <v>1498</v>
          </cell>
        </row>
        <row r="7837">
          <cell r="A7837" t="str">
            <v>55.001.010-1</v>
          </cell>
          <cell r="B7837" t="str">
            <v>PINHO DE 3ª, 1 X 7CM</v>
          </cell>
          <cell r="C7837" t="str">
            <v>M</v>
          </cell>
          <cell r="D7837">
            <v>0.41</v>
          </cell>
        </row>
        <row r="7838">
          <cell r="A7838" t="str">
            <v>55.001.011-1</v>
          </cell>
          <cell r="B7838" t="str">
            <v>PINHO DE 3ª, 2,5 X 5CM</v>
          </cell>
          <cell r="C7838" t="str">
            <v>M</v>
          </cell>
          <cell r="D7838">
            <v>0.54</v>
          </cell>
        </row>
        <row r="7839">
          <cell r="A7839" t="str">
            <v>55.001.012-1</v>
          </cell>
          <cell r="B7839" t="str">
            <v>PINHO DE 3ª, 2,5 X 10CM</v>
          </cell>
          <cell r="C7839" t="str">
            <v>M</v>
          </cell>
          <cell r="D7839">
            <v>1.1100000000000001</v>
          </cell>
        </row>
        <row r="7840">
          <cell r="A7840" t="str">
            <v>55.001.013-1</v>
          </cell>
          <cell r="B7840" t="str">
            <v>PECA DE PINHO DE 3ª, P/ M3</v>
          </cell>
          <cell r="C7840" t="str">
            <v>M3</v>
          </cell>
          <cell r="D7840">
            <v>383.91</v>
          </cell>
        </row>
        <row r="7841">
          <cell r="A7841" t="str">
            <v>55.001.999-0</v>
          </cell>
          <cell r="B7841" t="str">
            <v>PECA DE PINHO DE 3ª, P/ M3</v>
          </cell>
          <cell r="C7841" t="str">
            <v>M3</v>
          </cell>
          <cell r="D7841">
            <v>1681</v>
          </cell>
        </row>
        <row r="7842">
          <cell r="A7842" t="str">
            <v>55.010.001-1</v>
          </cell>
          <cell r="B7842" t="str">
            <v>CUSTO HORARIO P/ESCAV., CONCRETAGEM E POSICIONAMENTO DA GAIOLA DE PAREDE DIAFRAGMA</v>
          </cell>
          <cell r="C7842" t="str">
            <v>H</v>
          </cell>
          <cell r="D7842">
            <v>593.91</v>
          </cell>
        </row>
        <row r="7843">
          <cell r="A7843" t="str">
            <v>55.010.003-1</v>
          </cell>
          <cell r="B7843" t="str">
            <v>TUBO DE CONCR., DIAM. DE 50MM, INCL. FORN.</v>
          </cell>
          <cell r="C7843" t="str">
            <v>M.</v>
          </cell>
          <cell r="D7843">
            <v>44.13</v>
          </cell>
        </row>
        <row r="7844">
          <cell r="A7844" t="str">
            <v>55.010.999-0</v>
          </cell>
          <cell r="B7844" t="str">
            <v>TUBO DE CONCR., DIAM. DE 50MM, INCL. FORN.</v>
          </cell>
          <cell r="C7844" t="str">
            <v>M.</v>
          </cell>
          <cell r="D7844">
            <v>1876</v>
          </cell>
        </row>
        <row r="7845">
          <cell r="A7845" t="str">
            <v>55.019.010-1</v>
          </cell>
          <cell r="B7845" t="str">
            <v>LIMPEZA MANUAL DE GALERIA CIRC.</v>
          </cell>
          <cell r="C7845" t="str">
            <v>UN</v>
          </cell>
          <cell r="D7845">
            <v>25.95</v>
          </cell>
        </row>
        <row r="7846">
          <cell r="A7846" t="str">
            <v>55.019.999-0</v>
          </cell>
          <cell r="B7846" t="str">
            <v>LIMPEZA MANUAL DE GALERIA CIRC.</v>
          </cell>
          <cell r="C7846" t="str">
            <v>UN</v>
          </cell>
          <cell r="D7846">
            <v>1903</v>
          </cell>
        </row>
        <row r="7847">
          <cell r="A7847" t="str">
            <v>55.100.002-1</v>
          </cell>
          <cell r="B7847" t="str">
            <v>COMPOSICAO BASICA - ENSAIO DE LABORATORIO</v>
          </cell>
          <cell r="C7847" t="str">
            <v>UN</v>
          </cell>
          <cell r="D7847">
            <v>34.270000000000003</v>
          </cell>
        </row>
        <row r="7848">
          <cell r="A7848" t="str">
            <v>55.100.003-1</v>
          </cell>
          <cell r="B7848" t="str">
            <v>PERFURACAO MANUAL.  PRODUCAO MEDIA BRUTA EM TORNO DE 2,00M/H</v>
          </cell>
          <cell r="C7848" t="str">
            <v>H.</v>
          </cell>
          <cell r="D7848">
            <v>27.13</v>
          </cell>
        </row>
        <row r="7849">
          <cell r="A7849" t="str">
            <v>55.100.004-1</v>
          </cell>
          <cell r="B7849" t="str">
            <v>PERFURACAO MANUAL.  PRODUCAO MEDIA BRUTA EM TORNO DE 0,50M/H</v>
          </cell>
          <cell r="C7849" t="str">
            <v>H.</v>
          </cell>
          <cell r="D7849">
            <v>31.8</v>
          </cell>
        </row>
        <row r="7850">
          <cell r="A7850" t="str">
            <v>55.100.005-1</v>
          </cell>
          <cell r="B7850" t="str">
            <v>CUSTO HORARIO PRODUTIVO - DIAMANTE</v>
          </cell>
          <cell r="C7850" t="str">
            <v>H</v>
          </cell>
          <cell r="D7850">
            <v>115.2</v>
          </cell>
        </row>
        <row r="7851">
          <cell r="A7851" t="str">
            <v>55.100.006-1</v>
          </cell>
          <cell r="B7851" t="str">
            <v>LEVANTAMENTO POLIGONAL EM TER. DE OROGRAFIA ACIDENTADA, VEG.E EDIF. DENSAS</v>
          </cell>
          <cell r="C7851" t="str">
            <v>M2</v>
          </cell>
          <cell r="D7851">
            <v>545.74</v>
          </cell>
        </row>
        <row r="7852">
          <cell r="A7852" t="str">
            <v>55.100.007-1</v>
          </cell>
          <cell r="B7852" t="str">
            <v>LEVANTAMENTO POLIGONAL EM TER. DE OROGRAFIA ACIDENTADA, VEG.RALA E EDIF. DENSA</v>
          </cell>
          <cell r="C7852" t="str">
            <v>M2</v>
          </cell>
          <cell r="D7852">
            <v>382.01</v>
          </cell>
        </row>
        <row r="7853">
          <cell r="A7853" t="str">
            <v>55.100.008-1</v>
          </cell>
          <cell r="B7853" t="str">
            <v>LEVANTAMENTO POLIGONAL EM TER. DE OROGRAFIA NAO ACIDENTADA,VEG. E EDIF DENSAS</v>
          </cell>
          <cell r="C7853" t="str">
            <v>M2</v>
          </cell>
          <cell r="D7853">
            <v>354.73</v>
          </cell>
        </row>
        <row r="7854">
          <cell r="A7854" t="str">
            <v>55.100.009-1</v>
          </cell>
          <cell r="B7854" t="str">
            <v>LEVANTAMENTO POLIGONAL EM TER. DE OROGRAFIA NAO ACIDENTADA,VEG. RALA E EDIF. DENSA</v>
          </cell>
          <cell r="C7854" t="str">
            <v>M2</v>
          </cell>
          <cell r="D7854">
            <v>305.61</v>
          </cell>
        </row>
        <row r="7855">
          <cell r="A7855" t="str">
            <v>55.100.014-1</v>
          </cell>
          <cell r="B7855" t="str">
            <v>FASE DE CAMPO P/LOCACAO DE ESTRADAS C/OROGRAFIA ACIDENTADA EVEG. DENSA</v>
          </cell>
          <cell r="C7855" t="str">
            <v>KM</v>
          </cell>
          <cell r="D7855">
            <v>6662.98</v>
          </cell>
        </row>
        <row r="7856">
          <cell r="A7856" t="str">
            <v>55.100.015-1</v>
          </cell>
          <cell r="B7856" t="str">
            <v>FASE DE CAMPO P/LOCACAO DE ESTRADAS C/OROGRAFIA ACIDENTADA EVEG. LEVE</v>
          </cell>
          <cell r="C7856" t="str">
            <v>KM</v>
          </cell>
          <cell r="D7856">
            <v>3280.75</v>
          </cell>
        </row>
        <row r="7857">
          <cell r="A7857" t="str">
            <v>55.100.016-1</v>
          </cell>
          <cell r="B7857" t="str">
            <v>FASE DE CAMPO P/LOCACAO DE ESTRADAS C/OROGRAFIA NAO ACIDENTADA E VEG. DENSA</v>
          </cell>
          <cell r="C7857" t="str">
            <v>KM</v>
          </cell>
          <cell r="D7857">
            <v>4883.74</v>
          </cell>
        </row>
        <row r="7858">
          <cell r="A7858" t="str">
            <v>55.100.017-1</v>
          </cell>
          <cell r="B7858" t="str">
            <v>FASE DE CAMPO P/LOCACAO DE ESTRADAS C/OROGRAFIA NAO ACIDENTADA E VEG. LEVE</v>
          </cell>
          <cell r="C7858" t="str">
            <v>KM</v>
          </cell>
          <cell r="D7858">
            <v>2657.92</v>
          </cell>
        </row>
        <row r="7859">
          <cell r="A7859" t="str">
            <v>55.100.019-1</v>
          </cell>
          <cell r="B7859" t="str">
            <v>NIVEL DE EIXO-ESTRADA EM TER. DE OROGRAFIA NAO ACIDENTADA EVEG. DENSA</v>
          </cell>
          <cell r="C7859" t="str">
            <v>KM</v>
          </cell>
          <cell r="D7859">
            <v>116.4</v>
          </cell>
        </row>
        <row r="7860">
          <cell r="A7860" t="str">
            <v>55.100.021-1</v>
          </cell>
          <cell r="B7860" t="str">
            <v>NIVEL OFF-SETS EM TER. DE OROGRAFIA ACIDENTADA E VEG. LEVE</v>
          </cell>
          <cell r="C7860" t="str">
            <v>KM</v>
          </cell>
          <cell r="D7860">
            <v>698.18</v>
          </cell>
        </row>
        <row r="7861">
          <cell r="A7861" t="str">
            <v>55.100.023-1</v>
          </cell>
          <cell r="B7861" t="str">
            <v>NIVEL OFF-SETS EM TER. DE OROGRAFIA NAO ACIDENTADA E VEG. LEVE</v>
          </cell>
          <cell r="C7861" t="str">
            <v>KM</v>
          </cell>
          <cell r="D7861">
            <v>279.27</v>
          </cell>
        </row>
        <row r="7862">
          <cell r="A7862" t="str">
            <v>55.100.025-1</v>
          </cell>
          <cell r="B7862" t="str">
            <v>LEVANTAMENTO DE SECAO DE ESTRADA EM TER. DE OROGRAFIA ACIDENTADA E VEG. LEVE</v>
          </cell>
          <cell r="C7862" t="str">
            <v>KM</v>
          </cell>
          <cell r="D7862">
            <v>730.32</v>
          </cell>
        </row>
        <row r="7863">
          <cell r="A7863" t="str">
            <v>55.100.027-1</v>
          </cell>
          <cell r="B7863" t="str">
            <v>LEVANTAMENTO DE SECAO DE ESTRADA EM TER. DE OROGRAFIA NAO ACIDENTADA E VEG. LEVE</v>
          </cell>
          <cell r="C7863" t="str">
            <v>KM</v>
          </cell>
          <cell r="D7863">
            <v>243.09</v>
          </cell>
        </row>
        <row r="7864">
          <cell r="A7864" t="str">
            <v>55.100.029-1</v>
          </cell>
          <cell r="B7864" t="str">
            <v>LOCACAO DE OFF-SET EM TER. DE OROGRAFIA NAO ACIDENTADA E VEG. DENSA</v>
          </cell>
          <cell r="C7864" t="str">
            <v>KM</v>
          </cell>
          <cell r="D7864">
            <v>152.71</v>
          </cell>
        </row>
        <row r="7865">
          <cell r="A7865" t="str">
            <v>55.100.030-1</v>
          </cell>
          <cell r="B7865" t="str">
            <v>FASE DE ESCRITORIO P/LOCACAO DE ESTRADAS C/OROGRAFIA ACIDENTADA</v>
          </cell>
          <cell r="C7865" t="str">
            <v>KM</v>
          </cell>
          <cell r="D7865">
            <v>701.29</v>
          </cell>
        </row>
        <row r="7866">
          <cell r="A7866" t="str">
            <v>55.100.031-1</v>
          </cell>
          <cell r="B7866" t="str">
            <v>FASE DE ESCRITORIO P/LOCACAO DE ESTRADAS C/OROGRAFIA NAO ACIDENTADA</v>
          </cell>
          <cell r="C7866" t="str">
            <v>KM</v>
          </cell>
          <cell r="D7866">
            <v>292.83</v>
          </cell>
        </row>
        <row r="7867">
          <cell r="A7867" t="str">
            <v>55.100.032-1</v>
          </cell>
          <cell r="B7867" t="str">
            <v>CUSTO HORARIO PRODUTIVO - WIDIA SOLO</v>
          </cell>
          <cell r="C7867" t="str">
            <v>H</v>
          </cell>
          <cell r="D7867">
            <v>67.06</v>
          </cell>
        </row>
        <row r="7868">
          <cell r="A7868" t="str">
            <v>55.100.033-1</v>
          </cell>
          <cell r="B7868" t="str">
            <v>CUSTO HORARIO PRODUTIVO - WIDIA ALT.</v>
          </cell>
          <cell r="C7868" t="str">
            <v>H</v>
          </cell>
          <cell r="D7868">
            <v>69.709999999999994</v>
          </cell>
        </row>
        <row r="7869">
          <cell r="A7869" t="str">
            <v>55.100.034-1</v>
          </cell>
          <cell r="B7869" t="str">
            <v>CUSTO HORARIO PRODUTIVO - WIDIA ROCHA</v>
          </cell>
          <cell r="C7869" t="str">
            <v>H</v>
          </cell>
          <cell r="D7869">
            <v>59.53</v>
          </cell>
        </row>
        <row r="7870">
          <cell r="A7870" t="str">
            <v>55.100.035-1</v>
          </cell>
          <cell r="B7870" t="str">
            <v>CUSTO HORARIO PRODUTIVO DE PERCUSSAO</v>
          </cell>
          <cell r="C7870" t="str">
            <v>H</v>
          </cell>
          <cell r="D7870">
            <v>37.909999999999997</v>
          </cell>
        </row>
        <row r="7871">
          <cell r="A7871" t="str">
            <v>55.100.036-1</v>
          </cell>
          <cell r="B7871" t="str">
            <v>CUSTO HORARIO PRODUTIVO P/PERF. C/EQUIP. TIPO WAGON DRILL, INCL. EQUIPE E MAT.</v>
          </cell>
          <cell r="C7871" t="str">
            <v>H</v>
          </cell>
          <cell r="D7871">
            <v>84.73</v>
          </cell>
        </row>
        <row r="7872">
          <cell r="A7872" t="str">
            <v>55.100.037-1</v>
          </cell>
          <cell r="B7872" t="str">
            <v>CUSTO HORARIO IMPRODUTIVO - WAGAN DRILL</v>
          </cell>
          <cell r="C7872" t="str">
            <v>H</v>
          </cell>
          <cell r="D7872">
            <v>42.15</v>
          </cell>
        </row>
        <row r="7873">
          <cell r="A7873" t="str">
            <v>55.100.038-1</v>
          </cell>
          <cell r="B7873" t="str">
            <v>CUSTO HORARIO PRODUTIVO P/PERF. C/EQUIP. TIPO ROC-600, INCL.EQUIPE E MAT.</v>
          </cell>
          <cell r="C7873" t="str">
            <v>H</v>
          </cell>
          <cell r="D7873">
            <v>463.66</v>
          </cell>
        </row>
        <row r="7874">
          <cell r="A7874" t="str">
            <v>55.100.039-1</v>
          </cell>
          <cell r="B7874" t="str">
            <v>CUSTO IMPRODUTIVO - WAGON DRILL</v>
          </cell>
          <cell r="C7874" t="str">
            <v>H</v>
          </cell>
          <cell r="D7874">
            <v>114.27</v>
          </cell>
        </row>
        <row r="7875">
          <cell r="A7875" t="str">
            <v>55.100.040-1</v>
          </cell>
          <cell r="B7875" t="str">
            <v>PAINEL DE MAD. MACICA DE CANELA MED. 96 X 66CM, C/ 2,5CM DEESP. FORN.</v>
          </cell>
          <cell r="C7875" t="str">
            <v>UN</v>
          </cell>
          <cell r="D7875">
            <v>52.85</v>
          </cell>
        </row>
        <row r="7876">
          <cell r="A7876" t="str">
            <v>55.100.041-1</v>
          </cell>
          <cell r="B7876" t="str">
            <v>PORTA COMPENSADA DE CEDRO OU CANELA, DE 100 X 210 X 3CM</v>
          </cell>
          <cell r="C7876" t="str">
            <v>UN</v>
          </cell>
          <cell r="D7876">
            <v>47.74</v>
          </cell>
        </row>
        <row r="7877">
          <cell r="A7877" t="str">
            <v>55.100.042-1</v>
          </cell>
          <cell r="B7877" t="str">
            <v>PORTA COMPENSADA DE CEDRO OU CANELA, DE 90 X 210 X 3CM</v>
          </cell>
          <cell r="C7877" t="str">
            <v>UN</v>
          </cell>
          <cell r="D7877">
            <v>40.29</v>
          </cell>
        </row>
        <row r="7878">
          <cell r="A7878" t="str">
            <v>55.100.043-1</v>
          </cell>
          <cell r="B7878" t="str">
            <v>PORTA DE UMA ALMOFADA DE CEDRO, DE 60 X 210 X 3CM</v>
          </cell>
          <cell r="C7878" t="str">
            <v>UN</v>
          </cell>
          <cell r="D7878">
            <v>145.86000000000001</v>
          </cell>
        </row>
        <row r="7879">
          <cell r="A7879" t="str">
            <v>55.100.044-1</v>
          </cell>
          <cell r="B7879" t="str">
            <v>PORTA DE UMA ALMOFADA DE CEDRO, DE 70 X 210 X 3CM</v>
          </cell>
          <cell r="C7879" t="str">
            <v>UN</v>
          </cell>
          <cell r="D7879">
            <v>170.17</v>
          </cell>
        </row>
        <row r="7880">
          <cell r="A7880" t="str">
            <v>55.100.045-1</v>
          </cell>
          <cell r="B7880" t="str">
            <v>PORTA DE UMA ALMOFADA DE CEDRO, DE 80 X 210 X 3CM</v>
          </cell>
          <cell r="C7880" t="str">
            <v>UN</v>
          </cell>
          <cell r="D7880">
            <v>196.35</v>
          </cell>
        </row>
        <row r="7881">
          <cell r="A7881" t="str">
            <v>55.100.046-1</v>
          </cell>
          <cell r="B7881" t="str">
            <v>JANELAS DE CORRER C/ 2 FOLHAS, DE 150 X 150 X 3,5CM</v>
          </cell>
          <cell r="C7881" t="str">
            <v>UN</v>
          </cell>
          <cell r="D7881">
            <v>551.65</v>
          </cell>
        </row>
        <row r="7882">
          <cell r="A7882" t="str">
            <v>55.100.047-1</v>
          </cell>
          <cell r="B7882" t="str">
            <v>JANELA DE CORRER C/ 4 FOLHAS, DE 200 X 150 X 3,5CM</v>
          </cell>
          <cell r="C7882" t="str">
            <v>UN</v>
          </cell>
          <cell r="D7882">
            <v>728.65</v>
          </cell>
        </row>
        <row r="7883">
          <cell r="A7883" t="str">
            <v>55.100.048-1</v>
          </cell>
          <cell r="B7883" t="str">
            <v>JANELA GUILHOTINA DE CEDRO, DE 100 X 150 X 3CM</v>
          </cell>
          <cell r="C7883" t="str">
            <v>UN</v>
          </cell>
          <cell r="D7883">
            <v>336.3</v>
          </cell>
        </row>
        <row r="7884">
          <cell r="A7884" t="str">
            <v>55.100.049-1</v>
          </cell>
          <cell r="B7884" t="str">
            <v>JANELA GUILHOTINA DE CEDRO, DE 120 X 150 X 3CM</v>
          </cell>
          <cell r="C7884" t="str">
            <v>UN</v>
          </cell>
          <cell r="D7884">
            <v>404.15</v>
          </cell>
        </row>
        <row r="7885">
          <cell r="A7885" t="str">
            <v>55.100.050-1</v>
          </cell>
          <cell r="B7885" t="str">
            <v>JANELA GUILHOTINA DE CEDRO, DE 150 X 150 X 3CM</v>
          </cell>
          <cell r="C7885" t="str">
            <v>UN</v>
          </cell>
          <cell r="D7885">
            <v>510.35</v>
          </cell>
        </row>
        <row r="7886">
          <cell r="A7886" t="str">
            <v>55.100.051-1</v>
          </cell>
          <cell r="B7886" t="str">
            <v>PORTA DE FRISOS, DE 80 X 210 X 3,5CM</v>
          </cell>
          <cell r="C7886" t="str">
            <v>UN</v>
          </cell>
          <cell r="D7886">
            <v>182.86</v>
          </cell>
        </row>
        <row r="7887">
          <cell r="A7887" t="str">
            <v>55.100.052-1</v>
          </cell>
          <cell r="B7887" t="str">
            <v>EQUIPAMENTO ROTATIVO DE DESOBSTRUCAO DE GALERIAS, TIPO BUCKET MACHINE, CONSID. APENAS A MANUTENCAO E MAT. DE OPER. (CP)</v>
          </cell>
          <cell r="C7887" t="str">
            <v>H</v>
          </cell>
          <cell r="D7887">
            <v>2.98</v>
          </cell>
        </row>
        <row r="7888">
          <cell r="A7888" t="str">
            <v>55.100.054-1</v>
          </cell>
          <cell r="B7888" t="str">
            <v>QUADRO DE MAD., DE 60 X 65CM</v>
          </cell>
          <cell r="C7888" t="str">
            <v>UN</v>
          </cell>
          <cell r="D7888">
            <v>23.3</v>
          </cell>
        </row>
        <row r="7889">
          <cell r="A7889" t="str">
            <v>55.100.056-1</v>
          </cell>
          <cell r="B7889" t="str">
            <v>CORTE E REMOCAO DO PAV., APICOAMENTO DA LAJE, FORMAS E CONCRETAGEM DOS BERCOS C/CONCR. FCK‗ 25MPA - 24H, UTILIZ. GRAUTH</v>
          </cell>
          <cell r="C7889" t="str">
            <v>M</v>
          </cell>
          <cell r="D7889">
            <v>129.74</v>
          </cell>
        </row>
        <row r="7890">
          <cell r="A7890" t="str">
            <v>55.100.058-1</v>
          </cell>
          <cell r="B7890" t="str">
            <v>VALOR P/CUSTO DE MATERIA PRIMA NACIONAL</v>
          </cell>
          <cell r="C7890" t="str">
            <v>UN</v>
          </cell>
          <cell r="D7890">
            <v>208.45</v>
          </cell>
        </row>
        <row r="7891">
          <cell r="A7891" t="str">
            <v>55.100.059-1</v>
          </cell>
          <cell r="B7891" t="str">
            <v>HORA PRODUTIVA (CP) DE CHASSIS DE CAMINHAO 7,5T, C/MOTORISTA</v>
          </cell>
          <cell r="C7891" t="str">
            <v>H</v>
          </cell>
          <cell r="D7891">
            <v>40.6</v>
          </cell>
        </row>
        <row r="7892">
          <cell r="A7892" t="str">
            <v>55.100.060-1</v>
          </cell>
          <cell r="B7892" t="str">
            <v>HORA IMPRODUTIVA C/MOTOR FUNCIONANDO (CF) DE CHASSIS DE CAMINHAO 7,5T, C/MOTORISTA</v>
          </cell>
          <cell r="C7892" t="str">
            <v>H</v>
          </cell>
          <cell r="D7892">
            <v>16.940000000000001</v>
          </cell>
        </row>
        <row r="7893">
          <cell r="A7893" t="str">
            <v>55.100.060-3</v>
          </cell>
          <cell r="B7893" t="str">
            <v>HORA IMPRODUTIVA COM MOTOR FUNCIONANDO(CF),DE CHASSIS DECAMINHAO 7,5T, COM MOTORISTA</v>
          </cell>
          <cell r="C7893" t="str">
            <v>H</v>
          </cell>
          <cell r="D7893">
            <v>16.940000000000001</v>
          </cell>
        </row>
        <row r="7894">
          <cell r="A7894" t="str">
            <v>55.100.061-1</v>
          </cell>
          <cell r="B7894" t="str">
            <v>HORA IMPRODUTIVA C/MOTOR PARADO (CI) DE CHASSIS DE CAMINHAO7,5T, C/MOTORISTA</v>
          </cell>
          <cell r="C7894" t="str">
            <v>H</v>
          </cell>
          <cell r="D7894">
            <v>14.09</v>
          </cell>
        </row>
        <row r="7895">
          <cell r="A7895" t="str">
            <v>55.100.062-1</v>
          </cell>
          <cell r="B7895" t="str">
            <v>CAIXA DE REGISTRO P/RUA, EM FºFº, DE 30 X 40CM</v>
          </cell>
          <cell r="C7895" t="str">
            <v>UN</v>
          </cell>
          <cell r="D7895">
            <v>84.77</v>
          </cell>
        </row>
        <row r="7896">
          <cell r="A7896" t="str">
            <v>55.100.063-1</v>
          </cell>
          <cell r="B7896" t="str">
            <v>TELA GALVANIZADA 7,5</v>
          </cell>
          <cell r="C7896" t="str">
            <v>M2</v>
          </cell>
          <cell r="D7896">
            <v>6.98</v>
          </cell>
        </row>
        <row r="7897">
          <cell r="A7897" t="str">
            <v>55.100.064-1</v>
          </cell>
          <cell r="B7897" t="str">
            <v>ARAME GALVANIZADO Nº 10</v>
          </cell>
          <cell r="C7897" t="str">
            <v>KG</v>
          </cell>
          <cell r="D7897">
            <v>3.31</v>
          </cell>
        </row>
        <row r="7898">
          <cell r="A7898" t="str">
            <v>55.100.065-1</v>
          </cell>
          <cell r="B7898" t="str">
            <v>SISMOGRAFO, CONTROLE DE BARULHO, CONTROLE DE PARTICULAS, CONTROLE DE GASES</v>
          </cell>
          <cell r="C7898" t="str">
            <v>UN</v>
          </cell>
          <cell r="D7898">
            <v>0.98</v>
          </cell>
        </row>
        <row r="7899">
          <cell r="A7899" t="str">
            <v>55.100.066-1</v>
          </cell>
          <cell r="B7899" t="str">
            <v>SINALIZACAO P/EXECUCAO DE CORTINA ATIRANTADA</v>
          </cell>
          <cell r="C7899" t="str">
            <v>UN</v>
          </cell>
          <cell r="D7899">
            <v>208.45</v>
          </cell>
        </row>
        <row r="7900">
          <cell r="A7900" t="str">
            <v>55.100.067-1</v>
          </cell>
          <cell r="B7900" t="str">
            <v>SINALIZACAO, LIMP. E CONSERVACAO DA AREA ADJACENTE, COMLURB,SEGUROS, TELAS, LONAS, CORDAS, PAIOIS, MANGUEIRAS, ETC.</v>
          </cell>
          <cell r="C7900" t="str">
            <v>UN</v>
          </cell>
          <cell r="D7900">
            <v>779.78</v>
          </cell>
        </row>
        <row r="7901">
          <cell r="A7901" t="str">
            <v>55.100.068-1</v>
          </cell>
          <cell r="B7901" t="str">
            <v>SINALIZACAO, LIMP. E CONSERVACAO DA AREA ADJACENTE, COMLURB,SEGUROS, TELAS, LONAS, CORDAS, PAIOIS, MANGUEIRAS, ETC.</v>
          </cell>
          <cell r="C7901" t="str">
            <v>UN</v>
          </cell>
          <cell r="D7901">
            <v>0.94</v>
          </cell>
        </row>
        <row r="7902">
          <cell r="A7902" t="str">
            <v>55.100.069-1</v>
          </cell>
          <cell r="B7902" t="str">
            <v>SINALIZACAO, LIMP. E CONSERVACAO DA AREA ADJACENTE, COMLURB,SEGUROS, TELAS, LONAS, CORDAS, PAIOIS, MANGUEIRAS, ETC.</v>
          </cell>
          <cell r="C7902" t="str">
            <v>UN</v>
          </cell>
          <cell r="D7902">
            <v>0.92</v>
          </cell>
        </row>
        <row r="7903">
          <cell r="A7903" t="str">
            <v>55.100.070-1</v>
          </cell>
          <cell r="B7903" t="str">
            <v>SINALIZACAO, LIMP. E CONSERVACAO DA AREA ADJACENTE, COMLURB,SEGUROS, TELAS, LONAS, CORDAS, PAIOIS, MANGUEIRAS, ETC.</v>
          </cell>
          <cell r="C7903" t="str">
            <v>UN</v>
          </cell>
          <cell r="D7903">
            <v>0.85</v>
          </cell>
        </row>
        <row r="7904">
          <cell r="A7904" t="str">
            <v>55.100.071-1</v>
          </cell>
          <cell r="B7904" t="str">
            <v>SINALIZACAO, LIMP. E CONSERVACAO DA AREA ADJACENTE, COMLURB,SEGUROS, TELAS, LONAS, CORDAS, PAIOIS, MANGUEIRAS, ETC.</v>
          </cell>
          <cell r="C7904" t="str">
            <v>UN</v>
          </cell>
          <cell r="D7904">
            <v>10.57</v>
          </cell>
        </row>
        <row r="7905">
          <cell r="A7905" t="str">
            <v>55.100.072-1</v>
          </cell>
          <cell r="B7905" t="str">
            <v>SINALIZACAO, LIMP. E CONSERVACAO DA AREA ADJACENTE, COMLURB,SEGUROS, TELAS, LONAS, CORDAS, PAIOIS, MANGUEIRAS, ETC.</v>
          </cell>
          <cell r="C7905" t="str">
            <v>UN</v>
          </cell>
          <cell r="D7905">
            <v>15.01</v>
          </cell>
        </row>
        <row r="7906">
          <cell r="A7906" t="str">
            <v>55.100.999-0</v>
          </cell>
          <cell r="B7906" t="str">
            <v>FAMILIA 55.100</v>
          </cell>
          <cell r="C7906">
            <v>0</v>
          </cell>
          <cell r="D7906">
            <v>1876</v>
          </cell>
        </row>
        <row r="7907">
          <cell r="A7907" t="str">
            <v>58.002.138-1</v>
          </cell>
          <cell r="B7907" t="str">
            <v>USINAGEM DE BRITA PARA OBTENSAO DE BRITA GRADUADA SENDO OPRECO REFERIDO AO M3 BRITA GRAD.COMPARTADA.</v>
          </cell>
          <cell r="C7907" t="str">
            <v>M3</v>
          </cell>
          <cell r="D7907">
            <v>1.75</v>
          </cell>
        </row>
        <row r="7908">
          <cell r="A7908" t="str">
            <v>58.002.150-1</v>
          </cell>
          <cell r="B7908" t="str">
            <v>FORMA METALICA P/CONCRETO,C/FORNECIMENTO,CONFECCAO,MONTAGEME DESMONTAGEM COM 25 VEZES UTILIZACAO,ENCLUS. ESCORAMENTO.</v>
          </cell>
          <cell r="C7908" t="str">
            <v>M2</v>
          </cell>
          <cell r="D7908">
            <v>12.63</v>
          </cell>
        </row>
        <row r="7909">
          <cell r="A7909" t="str">
            <v>58.002.155-1</v>
          </cell>
          <cell r="B7909" t="str">
            <v>FORMA METALICA P/CONCRETO,C/FORNECIMENTO,CONFECCAO,MONTAGEME DESMONTAGEM COM 25 VEZES UTILIZACAO,ENCLUS. ESCORAMENTO.</v>
          </cell>
          <cell r="C7909" t="str">
            <v>M2</v>
          </cell>
          <cell r="D7909">
            <v>21.45</v>
          </cell>
        </row>
        <row r="7910">
          <cell r="A7910" t="str">
            <v>58.002.304-1</v>
          </cell>
          <cell r="B7910" t="str">
            <v>ALUGUEL HORARIO PRODUTIVO DE LAMA ASFALTICA COMPREENDENDO A-PENAS DEPRECIACAO,JUROS E MANUTENCAO (EXCLUSIVE OPERACAO)</v>
          </cell>
          <cell r="C7910" t="str">
            <v>H</v>
          </cell>
          <cell r="D7910">
            <v>47.49</v>
          </cell>
        </row>
        <row r="7911">
          <cell r="A7911" t="str">
            <v>58.002.305-1</v>
          </cell>
          <cell r="B7911" t="str">
            <v>DISTANCIOMETRO ELETRONICO COMPLETO.</v>
          </cell>
          <cell r="C7911" t="str">
            <v>H</v>
          </cell>
          <cell r="D7911">
            <v>5.2</v>
          </cell>
        </row>
        <row r="7912">
          <cell r="A7912" t="str">
            <v>58.002.306-1</v>
          </cell>
          <cell r="B7912" t="str">
            <v>DISTANCIOMETRO ELETRONICO ACOPLADO A TEODOLITO.</v>
          </cell>
          <cell r="C7912" t="str">
            <v>H</v>
          </cell>
          <cell r="D7912">
            <v>7.1</v>
          </cell>
        </row>
        <row r="7913">
          <cell r="A7913" t="str">
            <v>58.002.307-1</v>
          </cell>
          <cell r="B7913" t="str">
            <v>NIVEL WILD-NA-Z</v>
          </cell>
          <cell r="C7913" t="str">
            <v>H</v>
          </cell>
          <cell r="D7913">
            <v>0.78</v>
          </cell>
        </row>
        <row r="7914">
          <cell r="A7914" t="str">
            <v>58.002.308-1</v>
          </cell>
          <cell r="B7914" t="str">
            <v>LOCACAO DE PROJETO DE ESTRADAS,EXECUTADAS DE ACORDO COM AINSTALACAO IT-28/80 DO D.E.R.R.J.</v>
          </cell>
          <cell r="C7914" t="str">
            <v>KM</v>
          </cell>
          <cell r="D7914">
            <v>3742.25</v>
          </cell>
        </row>
        <row r="7915">
          <cell r="A7915" t="str">
            <v>58.002.309-1</v>
          </cell>
          <cell r="B7915" t="str">
            <v>LEVANTAMENTO DE SECAO TRANSVERSAL EM TERRENO DE OROGRAFIANAO ACIDENTADA E VEGETACAO DENSA.EQUIP.CONS.E O NIVEL.</v>
          </cell>
          <cell r="C7915" t="str">
            <v>M</v>
          </cell>
          <cell r="D7915">
            <v>0.63</v>
          </cell>
        </row>
        <row r="7916">
          <cell r="A7916" t="str">
            <v>58.002.310-1</v>
          </cell>
          <cell r="B7916" t="str">
            <v>LEVANTAMENTO DE SECAO TRANSVERSAL EM TERRENO DE OROGRAFIAACIDENTADA E VEGETACAO DENSA.EQUIPMT.CONS.E O TEODOLITO.</v>
          </cell>
          <cell r="C7916" t="str">
            <v>M</v>
          </cell>
          <cell r="D7916">
            <v>0.72</v>
          </cell>
        </row>
        <row r="7917">
          <cell r="A7917" t="str">
            <v>58.002.311-1</v>
          </cell>
          <cell r="B7917" t="str">
            <v>NIVELAMENTO E CONTRA NIVELAMENTO DA LINHA TOPOGRAFICA EM TERRENO DE OROGRAFIA ACIDENTADA.</v>
          </cell>
          <cell r="C7917" t="str">
            <v>KM</v>
          </cell>
          <cell r="D7917">
            <v>395.96</v>
          </cell>
        </row>
        <row r="7918">
          <cell r="A7918" t="str">
            <v>58.002.312-1</v>
          </cell>
          <cell r="B7918" t="str">
            <v>LANCAMENTO DE LINHA POLIGONAL BASICA DE ACORDO COM O IT-27.</v>
          </cell>
          <cell r="C7918" t="str">
            <v>KM</v>
          </cell>
          <cell r="D7918">
            <v>244.54</v>
          </cell>
        </row>
        <row r="7919">
          <cell r="A7919" t="str">
            <v>58.002.313-1</v>
          </cell>
          <cell r="B7919" t="str">
            <v>FORN E COLC EM ENCOSTA DE MARCOS TOPOGRAFICOS DE CONCRETOCOM PINO DE REFERENCIA DE LATAO.</v>
          </cell>
          <cell r="C7919" t="str">
            <v>UN</v>
          </cell>
          <cell r="D7919">
            <v>19.100000000000001</v>
          </cell>
        </row>
        <row r="7920">
          <cell r="A7920" t="str">
            <v>58.002.314-1</v>
          </cell>
          <cell r="B7920" t="str">
            <v>LEVANTAMENTO TOPOGRAFICO PLANO ALTIMETRICO E CADASTRAL,EXECUCAO DE ACORDO COM ESP.DO DER-RJ,REFERENCIA IT-27180.</v>
          </cell>
          <cell r="C7920" t="str">
            <v>HA</v>
          </cell>
          <cell r="D7920">
            <v>1205.94</v>
          </cell>
        </row>
        <row r="7921">
          <cell r="A7921" t="str">
            <v>58.002.315-1</v>
          </cell>
          <cell r="B7921" t="str">
            <v>BASE DE BRITA CORRIDA INCLUSIVE FORNECIMENTO DOS MATERIAISMEDIDA APOS A COMPACTACAO.</v>
          </cell>
          <cell r="C7921" t="str">
            <v>M3.</v>
          </cell>
          <cell r="D7921">
            <v>32.03</v>
          </cell>
        </row>
        <row r="7922">
          <cell r="A7922" t="str">
            <v>58.002.316-1</v>
          </cell>
          <cell r="B7922" t="str">
            <v>REVESTIMENTO D/CONCRETO BETUMINOSO USINADO A QUENTE COM 5CMDE ESPESSURA EXCLUIDO O TRANSPORTE D/USINA PARA A PISTA.</v>
          </cell>
          <cell r="C7922" t="str">
            <v>M2.</v>
          </cell>
          <cell r="D7922">
            <v>14.04</v>
          </cell>
        </row>
        <row r="7923">
          <cell r="A7923" t="str">
            <v>58.002.317-1</v>
          </cell>
          <cell r="B7923" t="str">
            <v>REPOSICAO DE PAVIMENTACAO DE QUALQUER NATUREZA EM CONCRETOASFALTICO USINADO A QUENTE EXCLUSIVE TRANSPORTE.</v>
          </cell>
          <cell r="C7923" t="str">
            <v>T</v>
          </cell>
          <cell r="D7923">
            <v>161.77000000000001</v>
          </cell>
        </row>
        <row r="7924">
          <cell r="A7924" t="str">
            <v>58.002.318-1</v>
          </cell>
          <cell r="B7924" t="str">
            <v>REGULARIZACAO DE SUB-LEITO DE ACORDO COM O DER-RJ EXCLUSIVETRANSPORTE E ESCAVACAO DE CORRETIVOS.</v>
          </cell>
          <cell r="C7924" t="str">
            <v>M2.</v>
          </cell>
          <cell r="D7924">
            <v>0.56000000000000005</v>
          </cell>
        </row>
        <row r="7925">
          <cell r="A7925" t="str">
            <v>58.002.319-1</v>
          </cell>
          <cell r="B7925" t="str">
            <v>IMPRIMACAO DE BASE DE PAVIMENTACAO DE ACORDO COM AS INSTRU-COES PARA EXECUCAO DO DER-RJ.</v>
          </cell>
          <cell r="C7925" t="str">
            <v>M2.</v>
          </cell>
          <cell r="D7925">
            <v>2.38</v>
          </cell>
        </row>
        <row r="7926">
          <cell r="A7926" t="str">
            <v>58.002.320-1</v>
          </cell>
          <cell r="B7926" t="str">
            <v>BASE DE BRITA GRADUADA INCLUSIVE FORNECIMENTO DOS MATERIAISMEDICAO APOS A COMPACTACAO.</v>
          </cell>
          <cell r="C7926" t="str">
            <v>M3.</v>
          </cell>
          <cell r="D7926">
            <v>46.66</v>
          </cell>
        </row>
        <row r="7927">
          <cell r="A7927" t="str">
            <v>58.002.322-1</v>
          </cell>
          <cell r="B7927" t="str">
            <v>PAVIMENTACAO PARALELEPIPEDOS SENDO REJUNTAMENTO COM BETUMEE CASCALINHO.</v>
          </cell>
          <cell r="C7927" t="str">
            <v>M2.</v>
          </cell>
          <cell r="D7927">
            <v>29.86</v>
          </cell>
        </row>
        <row r="7928">
          <cell r="A7928" t="str">
            <v>58.002.325-1</v>
          </cell>
          <cell r="B7928" t="str">
            <v>CAPA SELANTE C/APLICACAO ASFALTO NIPROPORCAO 1,1 A 1,4 LITRO/M2,DISTRIBUICAO AGREGADOS (5 A 15KG/M2) COMPACT-ROLO.</v>
          </cell>
          <cell r="C7928" t="str">
            <v>M2.</v>
          </cell>
          <cell r="D7928">
            <v>1.59</v>
          </cell>
        </row>
        <row r="7929">
          <cell r="A7929" t="str">
            <v>58.002.326-1</v>
          </cell>
          <cell r="B7929" t="str">
            <v>PINTURA DE LIGACAO DE ACORDO COM AS INSTRUCOES PARA EXECUCAODO DER-RJ.</v>
          </cell>
          <cell r="C7929" t="str">
            <v>M2.</v>
          </cell>
          <cell r="D7929">
            <v>1.48</v>
          </cell>
        </row>
        <row r="7930">
          <cell r="A7930" t="str">
            <v>58.002.327-1</v>
          </cell>
          <cell r="B7930" t="str">
            <v>MEIO-FIO RETO DE CONCRETO SIMPLES(FCK=15MPa)DE 0,15M NA BASEE 0,45M DE ALTURA REJUNT.ARGAM.CIM.AR.1:3,5.</v>
          </cell>
          <cell r="C7930" t="str">
            <v>M.</v>
          </cell>
          <cell r="D7930">
            <v>31.39</v>
          </cell>
        </row>
        <row r="7931">
          <cell r="A7931" t="str">
            <v>58.002.328-1</v>
          </cell>
          <cell r="B7931" t="str">
            <v>MEIO-FIO CONCRETO SIMPLES(FCK=13,5MPa)TIPO DER-RJ,0,15M BASE0,30M ALTURA REJUNTAMENTO CIM.AREIA 1:3,5</v>
          </cell>
          <cell r="C7931" t="str">
            <v>M.</v>
          </cell>
          <cell r="D7931">
            <v>21.45</v>
          </cell>
        </row>
        <row r="7932">
          <cell r="A7932" t="str">
            <v>58.002.329-1</v>
          </cell>
          <cell r="B7932" t="str">
            <v>CUSTO PRUDUTIVO DE PARALIZACAO,DESLOC.OU INST.DE EQUIPAMENTODE SONDAGEM A PERCUSSAO,INC. O EQUIP.E A EQUIPE A DISP.</v>
          </cell>
          <cell r="C7932" t="str">
            <v>H</v>
          </cell>
          <cell r="D7932">
            <v>30.57</v>
          </cell>
        </row>
        <row r="7933">
          <cell r="A7933" t="str">
            <v>58.002.330-1</v>
          </cell>
          <cell r="B7933" t="str">
            <v>CUSTO IMPRODUTIVO PARALIZACAO,DESLOCAMENTOS/INSTALACAO DEEQUIPAM.SONDAGEM ROTATIVA C/EQUIPAMENTO/EQUIPE OPERACAO.</v>
          </cell>
          <cell r="C7933" t="str">
            <v>H.</v>
          </cell>
          <cell r="D7933">
            <v>31.68</v>
          </cell>
        </row>
        <row r="7934">
          <cell r="A7934" t="str">
            <v>58.002.331-1</v>
          </cell>
          <cell r="B7934" t="str">
            <v>MOLDAGEM E COLETA DE CORPO DE PROVA DE CONCRETO,EXEC.POR FIR</v>
          </cell>
          <cell r="C7934" t="str">
            <v>UN</v>
          </cell>
          <cell r="D7934">
            <v>15.91</v>
          </cell>
        </row>
        <row r="7935">
          <cell r="A7935" t="str">
            <v>58.002.332-1</v>
          </cell>
          <cell r="B7935" t="str">
            <v>IDEM ITEM 58.002.331, CONSIDERANDO O TRANSPORTE PARA UMA DISTANCIA DE ATE 100KM.</v>
          </cell>
          <cell r="C7935" t="str">
            <v>UN</v>
          </cell>
          <cell r="D7935">
            <v>26.08</v>
          </cell>
        </row>
        <row r="7936">
          <cell r="A7936" t="str">
            <v>58.002.333-1</v>
          </cell>
          <cell r="B7936" t="str">
            <v>MOLDAGEM E COLETA DE CORPO DE PROVA DE CONCRETO EXECUTADOPOR FIRMA ESPECIALIZADA COM TRANSPORTE ATE 250KM.</v>
          </cell>
          <cell r="C7936" t="str">
            <v>UN</v>
          </cell>
          <cell r="D7936">
            <v>56.95</v>
          </cell>
        </row>
        <row r="7937">
          <cell r="A7937" t="str">
            <v>58.002.334-1</v>
          </cell>
          <cell r="B7937" t="str">
            <v>CARGA E DESCARGA MECANICA DE TUBOS DE CONCRETO COM 20 CM DEDIAMETRO.</v>
          </cell>
          <cell r="C7937" t="str">
            <v>T.</v>
          </cell>
          <cell r="D7937">
            <v>19.68</v>
          </cell>
        </row>
        <row r="7938">
          <cell r="A7938" t="str">
            <v>58.002.335-1</v>
          </cell>
          <cell r="B7938" t="str">
            <v>CARGA E DESCARGA MECANICA DE TUBOS DE FERRO FUNDIDO COMDIAMETRO DE 40CM.</v>
          </cell>
          <cell r="C7938" t="str">
            <v>T.</v>
          </cell>
          <cell r="D7938">
            <v>18.57</v>
          </cell>
        </row>
        <row r="7939">
          <cell r="A7939" t="str">
            <v>58.002.336-1</v>
          </cell>
          <cell r="B7939" t="str">
            <v>CONFECCAO DE RAMPA DE TERRA PARA SUBIDA E DESCIDA DE EQUIPA-MENTO PESADO EM CARRETA.</v>
          </cell>
          <cell r="C7939" t="str">
            <v>UN/T</v>
          </cell>
          <cell r="D7939">
            <v>10.72</v>
          </cell>
        </row>
        <row r="7940">
          <cell r="A7940" t="str">
            <v>58.002.337-1</v>
          </cell>
          <cell r="B7940" t="str">
            <v>REVESTIMENTO TIPO LAMA ASFALTICA FINA CONFORME INSTRUCAO DER-RJ,EXCLUSIVE FORNECIMENTO E TRNASPORTE MATERIAIS.</v>
          </cell>
          <cell r="C7940" t="str">
            <v>M2</v>
          </cell>
          <cell r="D7940">
            <v>0.96</v>
          </cell>
        </row>
        <row r="7941">
          <cell r="A7941" t="str">
            <v>58.002.339-1</v>
          </cell>
          <cell r="B7941" t="str">
            <v>BARRA ACO CA-25 REDOMDA SEM SALIENCIA OU MOSSA DIAMETRO DE6,3MM A 8,0MM (1/4 A 5/16).</v>
          </cell>
          <cell r="C7941" t="str">
            <v>KG.</v>
          </cell>
          <cell r="D7941">
            <v>2.6</v>
          </cell>
        </row>
        <row r="7942">
          <cell r="A7942" t="str">
            <v>58.002.340-1</v>
          </cell>
          <cell r="B7942" t="str">
            <v>TIRANTE PROTENDIDO PARA ANCORAGEM EM SOLO COM 10 CORDOALHASDE 12,5MM (1/2").</v>
          </cell>
          <cell r="C7942" t="str">
            <v>UN.</v>
          </cell>
          <cell r="D7942">
            <v>1514.27</v>
          </cell>
        </row>
        <row r="7943">
          <cell r="A7943" t="str">
            <v>58.002.341-1</v>
          </cell>
          <cell r="B7943" t="str">
            <v>INSTALACAO E ASSENT. DE LAVATORIO C/ 2 TORNEIRAS</v>
          </cell>
          <cell r="C7943" t="str">
            <v>UN</v>
          </cell>
          <cell r="D7943">
            <v>68.19</v>
          </cell>
        </row>
        <row r="7944">
          <cell r="A7944" t="str">
            <v>58.002.342-1</v>
          </cell>
          <cell r="B7944" t="str">
            <v>LIMPEZA OU PREPARO SUPERFICIE CONCRETO C/JATO DE AREIA, EMCONDICOES QUE PERMITAM RENDIMENTO MEDIO DE 5 M2.</v>
          </cell>
          <cell r="C7944" t="str">
            <v>M2</v>
          </cell>
          <cell r="D7944">
            <v>16.73</v>
          </cell>
        </row>
        <row r="7945">
          <cell r="A7945" t="str">
            <v>58.002.343-1</v>
          </cell>
          <cell r="B7945" t="str">
            <v>LIMPEZA SUPERFICIE METALICA,EM PONTES,VIADUTOS OU ESTRUTURASEMELHANTE,UTILIZ.LIXADEIRA/RASPADEIRA,PRUDUCAO DE 280 M2/M.</v>
          </cell>
          <cell r="C7945" t="str">
            <v>M2</v>
          </cell>
          <cell r="D7945">
            <v>10.1</v>
          </cell>
        </row>
        <row r="7946">
          <cell r="A7946" t="str">
            <v>58.002.346-1</v>
          </cell>
          <cell r="B7946" t="str">
            <v>CAIXA DE INSPECAO (VISITA)-CONCRETO VIBRADO 60X82,5CM COMFUNDO E TAMPA 33KG.</v>
          </cell>
          <cell r="C7946" t="str">
            <v>UN</v>
          </cell>
          <cell r="D7946">
            <v>99.97</v>
          </cell>
        </row>
        <row r="7947">
          <cell r="A7947" t="str">
            <v>58.002.347-1</v>
          </cell>
          <cell r="B7947" t="str">
            <v>CAIXA GORDURA DE CONCRETO VIBRADO 60X88CM COM FUNDO E TAMPAE-178(7KG) - SO MATERIAL.</v>
          </cell>
          <cell r="C7947" t="str">
            <v>UN</v>
          </cell>
          <cell r="D7947">
            <v>49.4</v>
          </cell>
        </row>
        <row r="7948">
          <cell r="A7948" t="str">
            <v>58.002.349-1</v>
          </cell>
          <cell r="B7948" t="str">
            <v>CAIXA DE INSPECAO 60X60CM C/TAMPA DE CONCRETO SO MATERIAIS.</v>
          </cell>
          <cell r="C7948" t="str">
            <v>UN</v>
          </cell>
          <cell r="D7948">
            <v>44.29</v>
          </cell>
        </row>
        <row r="7949">
          <cell r="A7949" t="str">
            <v>58.002.350-1</v>
          </cell>
          <cell r="B7949" t="str">
            <v>ASSENTAMENTO DE TUBULACAO DE CHAPA DE ACO DE 1/4" ESPESSURACOM 6,00M DE COMPRIMENTO,400MM DIAMETRO,SOLDA,EXCLUS.TUBOS</v>
          </cell>
          <cell r="C7949" t="str">
            <v>M</v>
          </cell>
          <cell r="D7949">
            <v>29.63</v>
          </cell>
        </row>
        <row r="7950">
          <cell r="A7950" t="str">
            <v>58.002.351-1</v>
          </cell>
          <cell r="B7950" t="str">
            <v>PERFURACAO ROTATIVA CORDA DE WIDIA SENDO SOLO,DIAMENTRO H,VERTICAL,INCLUSIVE DESLOCAMENTOS E INSTALACOES.</v>
          </cell>
          <cell r="C7950" t="str">
            <v>M.</v>
          </cell>
          <cell r="D7950">
            <v>34.840000000000003</v>
          </cell>
        </row>
        <row r="7951">
          <cell r="A7951" t="str">
            <v>58.002.352-1</v>
          </cell>
          <cell r="B7951" t="str">
            <v>TUBO CA-1 CONC.ARM.P/GALERIAS AGUAS PLUVIAIS COM 1,00M DIAM.FORN.MAT.C/CIM/AREIA 1:4 FORNEC. E ASSENTAM.</v>
          </cell>
          <cell r="C7951" t="str">
            <v>M.</v>
          </cell>
          <cell r="D7951">
            <v>196.3</v>
          </cell>
        </row>
        <row r="7952">
          <cell r="A7952" t="str">
            <v>58.002.353-1</v>
          </cell>
          <cell r="B7952" t="str">
            <v>TUBO CA-1 CONC.ARM.P/GALERIAS AGUAS PLUVIAIS COM 1,20M DIAM.FORN.MAT.C/CIM/AREIA 1:4 FORNEC. E ASSENTAM.</v>
          </cell>
          <cell r="C7952" t="str">
            <v>M.</v>
          </cell>
          <cell r="D7952">
            <v>263.67</v>
          </cell>
        </row>
        <row r="7953">
          <cell r="A7953" t="str">
            <v>58.002.354-1</v>
          </cell>
          <cell r="B7953" t="str">
            <v>CRAVACAO DE PERFIL DE ACO I DE 10" E 12" EM TERRENO DE FRACARESISTENCIA A PENETRACAO</v>
          </cell>
          <cell r="C7953" t="str">
            <v>M</v>
          </cell>
          <cell r="D7953">
            <v>18.329999999999998</v>
          </cell>
        </row>
        <row r="7954">
          <cell r="A7954" t="str">
            <v>58.002.355-1</v>
          </cell>
          <cell r="B7954" t="str">
            <v>CRAVACAO DE PERFIL DE ACO I DE 10" E 12" EM TERRENO DE MEDIARESISTENCIA A PENETRACAO.</v>
          </cell>
          <cell r="C7954" t="str">
            <v>M</v>
          </cell>
          <cell r="D7954">
            <v>23.26</v>
          </cell>
        </row>
        <row r="7955">
          <cell r="A7955" t="str">
            <v>58.002.356-1</v>
          </cell>
          <cell r="B7955" t="str">
            <v>CRAVACAO DE PERFIL DE ACO I DE 10" E 12" EM TERRENO DE FORTERESISTENCIA A PENETRACAO.</v>
          </cell>
          <cell r="C7955" t="str">
            <v>M</v>
          </cell>
          <cell r="D7955">
            <v>43.17</v>
          </cell>
        </row>
        <row r="7956">
          <cell r="A7956" t="str">
            <v>58.002.357-1</v>
          </cell>
          <cell r="B7956" t="str">
            <v>CRAVACAO DE ESTACA DE EUCALIPTO COM DIAMETRO 25CM EM TERRENODE FRACA RESISTENCIA A PENETRACAO EXCLUSIVE ESTACA.</v>
          </cell>
          <cell r="C7956" t="str">
            <v>M</v>
          </cell>
          <cell r="D7956">
            <v>19.57</v>
          </cell>
        </row>
        <row r="7957">
          <cell r="A7957" t="str">
            <v>58.002.358-1</v>
          </cell>
          <cell r="B7957" t="str">
            <v>CRAVACAO DE ESTACA DE EUCALIPTO COM DIAMETRO DE 25CM EM TER-RENO DE MEDIA RESISTENCIA A PENETRACAO EXCLUSIVE ESTACA.</v>
          </cell>
          <cell r="C7957" t="str">
            <v>M</v>
          </cell>
          <cell r="D7957">
            <v>26.05</v>
          </cell>
        </row>
        <row r="7958">
          <cell r="A7958" t="str">
            <v>58.002.370-1</v>
          </cell>
          <cell r="B7958" t="str">
            <v>PERFURACAO ROTATIVA COM CORDA DE NIDIA,SENDO SOLO H,HORIZON-TAL.</v>
          </cell>
          <cell r="C7958" t="str">
            <v>M</v>
          </cell>
          <cell r="D7958">
            <v>52.26</v>
          </cell>
        </row>
        <row r="7959">
          <cell r="A7959" t="str">
            <v>58.002.376-1</v>
          </cell>
          <cell r="B7959" t="str">
            <v>PERFURACAO ROTATIVA COM COROA DE WIDIA EM SOLO, DIAMETRO,NX,HORIZONTAL, INCLUSIVE DESLOCAMENTOS E INSTALACOES</v>
          </cell>
          <cell r="C7959" t="str">
            <v>M</v>
          </cell>
          <cell r="D7959">
            <v>41.81</v>
          </cell>
        </row>
        <row r="7960">
          <cell r="A7960" t="str">
            <v>58.002.400-1</v>
          </cell>
          <cell r="B7960" t="str">
            <v>TUBO CONCRETO SIMPLES CLASSE C-1 P/COLETOR AGUAS PLUVIAIS DE0,40M DIAMETRO INCLUS.FORN.MAT.CIM/AREIA 1:4,FORN.E ASSEN.</v>
          </cell>
          <cell r="C7960" t="str">
            <v>M.</v>
          </cell>
          <cell r="D7960">
            <v>33.18</v>
          </cell>
        </row>
        <row r="7961">
          <cell r="A7961" t="str">
            <v>58.002.401-1</v>
          </cell>
          <cell r="B7961" t="str">
            <v>TUBO CONCRETO SIMPLES CLASSE C-1 P/AGUAS PLUVIAIS DE 0,60MDIAMETRO C/FORNEC.MATERIAIS P/REJUNTAM.FORN.E ASSENTAM.</v>
          </cell>
          <cell r="C7961" t="str">
            <v>M.</v>
          </cell>
          <cell r="D7961">
            <v>57.15</v>
          </cell>
        </row>
        <row r="7962">
          <cell r="A7962" t="str">
            <v>58.002.402-1</v>
          </cell>
          <cell r="B7962" t="str">
            <v>TUBO CA-1 CONC.ARMADO P/GALERIAS AGUAS PLUVIAIS C/0,80M DIAMFORN.MATERIAIS COM AREIA+CIMENTO 1:4 FORNEC.E ASSENTAM.</v>
          </cell>
          <cell r="C7962" t="str">
            <v>M.</v>
          </cell>
          <cell r="D7962">
            <v>116</v>
          </cell>
        </row>
        <row r="7963">
          <cell r="A7963" t="str">
            <v>58.002.405-1</v>
          </cell>
          <cell r="B7963" t="str">
            <v>CAIACAO INTERNA OU EXTERNA SOBRE REVESTIMENTO LISO COM ADO-CAO DE FIXADOR,COM DUAS DEMAOS.</v>
          </cell>
          <cell r="C7963" t="str">
            <v>M2.</v>
          </cell>
          <cell r="D7963">
            <v>2.35</v>
          </cell>
        </row>
        <row r="7964">
          <cell r="A7964" t="str">
            <v>58.002.407-1</v>
          </cell>
          <cell r="B7964" t="str">
            <v>CAIBRO 2"X3"</v>
          </cell>
          <cell r="C7964" t="str">
            <v>M</v>
          </cell>
          <cell r="D7964">
            <v>3.31</v>
          </cell>
        </row>
        <row r="7965">
          <cell r="A7965" t="str">
            <v>58.002.408-1</v>
          </cell>
          <cell r="B7965" t="str">
            <v>POSTE CONCRETO CIRCULAR 11,0 M - 600KG</v>
          </cell>
          <cell r="C7965" t="str">
            <v>UN</v>
          </cell>
          <cell r="D7965">
            <v>577.20000000000005</v>
          </cell>
        </row>
        <row r="7966">
          <cell r="A7966" t="str">
            <v>58.002.410-1</v>
          </cell>
          <cell r="B7966" t="str">
            <v>TUBO CERAMICO AGUAS PLUVIAIS D=150MM</v>
          </cell>
          <cell r="C7966">
            <v>0</v>
          </cell>
          <cell r="D7966">
            <v>7.37</v>
          </cell>
        </row>
        <row r="7967">
          <cell r="A7967" t="str">
            <v>58.002.411-1</v>
          </cell>
          <cell r="B7967" t="str">
            <v>TUBO CERAMICO AGUAS PLUVIAIS D=250MM</v>
          </cell>
          <cell r="C7967">
            <v>0</v>
          </cell>
          <cell r="D7967">
            <v>22.45</v>
          </cell>
        </row>
        <row r="7968">
          <cell r="A7968" t="str">
            <v>58.002.412-1</v>
          </cell>
          <cell r="B7968" t="str">
            <v>TACO DE ALVENARIA (2,5X10X20)CM.</v>
          </cell>
          <cell r="C7968" t="str">
            <v>UN</v>
          </cell>
          <cell r="D7968">
            <v>0.51</v>
          </cell>
        </row>
        <row r="7969">
          <cell r="A7969" t="str">
            <v>58.002.413-1</v>
          </cell>
          <cell r="B7969" t="str">
            <v>INDICE DE SERVICO DE ASSEIO E CONSERVACAO EM EDIFICACOES</v>
          </cell>
          <cell r="C7969">
            <v>0</v>
          </cell>
          <cell r="D7969">
            <v>77</v>
          </cell>
        </row>
        <row r="7970">
          <cell r="A7970" t="str">
            <v>58.002.414-1</v>
          </cell>
          <cell r="B7970" t="str">
            <v>TUBO CERAMICO AGUAS PLUVIAIS D=100 MM</v>
          </cell>
          <cell r="C7970" t="str">
            <v>M</v>
          </cell>
          <cell r="D7970">
            <v>5.08</v>
          </cell>
        </row>
        <row r="7971">
          <cell r="A7971" t="str">
            <v>58.002.415-1</v>
          </cell>
          <cell r="B7971" t="str">
            <v>PEROBA ROSA DE 3" X 12"</v>
          </cell>
          <cell r="C7971" t="str">
            <v>M</v>
          </cell>
          <cell r="D7971">
            <v>55.59</v>
          </cell>
        </row>
        <row r="7972">
          <cell r="A7972" t="str">
            <v>58.002.416-1</v>
          </cell>
          <cell r="B7972" t="str">
            <v>PEROBA ROSA DE 3" X 9"</v>
          </cell>
          <cell r="C7972">
            <v>0</v>
          </cell>
          <cell r="D7972">
            <v>42.28</v>
          </cell>
        </row>
        <row r="7973">
          <cell r="A7973" t="str">
            <v>58.002.417-1</v>
          </cell>
          <cell r="B7973" t="str">
            <v>PEROBA ROSA 3" X 4.1/2"</v>
          </cell>
          <cell r="C7973" t="str">
            <v>UN</v>
          </cell>
          <cell r="D7973">
            <v>19.88</v>
          </cell>
        </row>
        <row r="7974">
          <cell r="A7974" t="str">
            <v>58.002.418-1</v>
          </cell>
          <cell r="B7974" t="str">
            <v>PEROBA ROSA 3" X 3"</v>
          </cell>
          <cell r="C7974" t="str">
            <v>M</v>
          </cell>
          <cell r="D7974">
            <v>9.7899999999999991</v>
          </cell>
        </row>
        <row r="7975">
          <cell r="A7975" t="str">
            <v>58.002.419-1</v>
          </cell>
          <cell r="B7975" t="str">
            <v>ESTACA PRANCHA PEROBA ROSA 3" X 9"</v>
          </cell>
          <cell r="C7975">
            <v>0</v>
          </cell>
          <cell r="D7975">
            <v>29.59</v>
          </cell>
        </row>
        <row r="7976">
          <cell r="A7976" t="str">
            <v>58.002.421-1</v>
          </cell>
          <cell r="B7976" t="str">
            <v>MAO DE OBRA PARA BARRACAO DE OBRA DO ITEM 02.004.002</v>
          </cell>
          <cell r="C7976" t="str">
            <v>UN</v>
          </cell>
          <cell r="D7976">
            <v>83.58</v>
          </cell>
        </row>
        <row r="7977">
          <cell r="A7977" t="str">
            <v>58.002.422-1</v>
          </cell>
          <cell r="B7977" t="str">
            <v>MAO DE OBRA PARA BARRACAO DE OBRA DI ITEM 02.004.003</v>
          </cell>
          <cell r="C7977" t="str">
            <v>UN</v>
          </cell>
          <cell r="D7977">
            <v>83.71</v>
          </cell>
        </row>
        <row r="7978">
          <cell r="A7978" t="str">
            <v>58.002.423-1</v>
          </cell>
          <cell r="B7978" t="str">
            <v>MAO DE OBRA E MATERIAIS DIVERSOS PARA O BARRACAO DE OBRADO ITEM 02.004.004</v>
          </cell>
          <cell r="C7978" t="str">
            <v>UN</v>
          </cell>
          <cell r="D7978">
            <v>69.23</v>
          </cell>
        </row>
        <row r="7979">
          <cell r="A7979" t="str">
            <v>58.002.424-1</v>
          </cell>
          <cell r="B7979" t="str">
            <v>MAO DE OBRA E MATERIAIS DIVERSOS PARA O BARRACAO DE OBRAITEM 02.004.007</v>
          </cell>
          <cell r="C7979" t="str">
            <v>UN</v>
          </cell>
          <cell r="D7979">
            <v>91.3</v>
          </cell>
        </row>
        <row r="7980">
          <cell r="A7980" t="str">
            <v>58.002.425-1</v>
          </cell>
          <cell r="B7980" t="str">
            <v>PINTURA INTERNA/EXTERN.SOBRE FERRO C/TINTA ALQUIDICA ESMALT.BRILH.EQUIV.LAGOLINE, INCL.LIMP.LIXAM.APLIC.ZARCAO 2 DEMAOS</v>
          </cell>
          <cell r="C7980" t="str">
            <v>M2</v>
          </cell>
          <cell r="D7980">
            <v>9.49</v>
          </cell>
        </row>
        <row r="7981">
          <cell r="A7981" t="str">
            <v>58.002.426-1</v>
          </cell>
          <cell r="B7981" t="str">
            <v>MAO DE OBRA DO ITEM 11013021-1</v>
          </cell>
          <cell r="C7981" t="str">
            <v>H</v>
          </cell>
          <cell r="D7981">
            <v>704.42</v>
          </cell>
        </row>
        <row r="7982">
          <cell r="A7982" t="str">
            <v>58.002.427-1</v>
          </cell>
          <cell r="B7982" t="str">
            <v>MAO DE OBRA DO ITEM 11013022-1</v>
          </cell>
          <cell r="C7982" t="str">
            <v>H</v>
          </cell>
          <cell r="D7982">
            <v>740.79</v>
          </cell>
        </row>
        <row r="7983">
          <cell r="A7983" t="str">
            <v>58.002.428-1</v>
          </cell>
          <cell r="B7983" t="str">
            <v>MACARANDUBA APARELHADA DE 3" X 9"</v>
          </cell>
          <cell r="C7983" t="str">
            <v>M</v>
          </cell>
          <cell r="D7983">
            <v>17.489999999999998</v>
          </cell>
        </row>
        <row r="7984">
          <cell r="A7984" t="str">
            <v>58.002.429-1</v>
          </cell>
          <cell r="B7984" t="str">
            <v>MACARANDUBA APARELHADA 1,5 X 4,0CM</v>
          </cell>
          <cell r="C7984" t="str">
            <v>M</v>
          </cell>
          <cell r="D7984">
            <v>0.69</v>
          </cell>
        </row>
        <row r="7985">
          <cell r="A7985" t="str">
            <v>58.002.430-1</v>
          </cell>
          <cell r="B7985" t="str">
            <v>MACARANDUBA APARELHADA DE 2,0 X 10,0CM</v>
          </cell>
          <cell r="C7985" t="str">
            <v>M</v>
          </cell>
          <cell r="D7985">
            <v>3.42</v>
          </cell>
        </row>
        <row r="7986">
          <cell r="A7986" t="str">
            <v>58.002.431-1</v>
          </cell>
          <cell r="B7986" t="str">
            <v>MACARANDUBA APARELHADA DE 1 1/2" x 3"</v>
          </cell>
          <cell r="C7986" t="str">
            <v>M</v>
          </cell>
          <cell r="D7986">
            <v>2.98</v>
          </cell>
        </row>
        <row r="7987">
          <cell r="A7987" t="str">
            <v>58.002.432-1</v>
          </cell>
          <cell r="B7987" t="str">
            <v>MACARANDUBA APARELHADA DE 3" X 12"</v>
          </cell>
          <cell r="C7987" t="str">
            <v>M</v>
          </cell>
          <cell r="D7987">
            <v>22.8</v>
          </cell>
        </row>
        <row r="7988">
          <cell r="A7988" t="str">
            <v>58.002.433-1</v>
          </cell>
          <cell r="B7988" t="str">
            <v>MACARANDUBA APARELHADA DE 3" X 3"</v>
          </cell>
          <cell r="C7988" t="str">
            <v>M</v>
          </cell>
          <cell r="D7988">
            <v>5.52</v>
          </cell>
        </row>
        <row r="7989">
          <cell r="A7989" t="str">
            <v>58.002.434-1</v>
          </cell>
          <cell r="B7989" t="str">
            <v>MACARANDUBA APARELHADA DE 3" X 4 1/2"</v>
          </cell>
          <cell r="C7989" t="str">
            <v>M</v>
          </cell>
          <cell r="D7989">
            <v>8.4</v>
          </cell>
        </row>
        <row r="7990">
          <cell r="A7990" t="str">
            <v>58.002.435-1</v>
          </cell>
          <cell r="B7990" t="str">
            <v>MACARANDUBA APARELHADA DE 3" X 6"</v>
          </cell>
          <cell r="C7990" t="str">
            <v>M</v>
          </cell>
          <cell r="D7990">
            <v>11.16</v>
          </cell>
        </row>
        <row r="7991">
          <cell r="A7991" t="str">
            <v>58.002.436-1</v>
          </cell>
          <cell r="B7991" t="str">
            <v>MACARANDUBA APARELHADA DE 2" X 3"</v>
          </cell>
          <cell r="C7991" t="str">
            <v>M</v>
          </cell>
          <cell r="D7991">
            <v>3.97</v>
          </cell>
        </row>
        <row r="7992">
          <cell r="A7992" t="str">
            <v>58.002.999-0</v>
          </cell>
          <cell r="B7992" t="str">
            <v>MACARANDUBA APARELHADA DE 2" X 3"</v>
          </cell>
          <cell r="C7992" t="str">
            <v>M</v>
          </cell>
          <cell r="D7992">
            <v>4086</v>
          </cell>
        </row>
        <row r="7993">
          <cell r="A7993" t="str">
            <v>58.003.008-1</v>
          </cell>
          <cell r="B7993" t="str">
            <v>DESPESAS DIVERSAS - SERV. DE CONSULTORIA</v>
          </cell>
          <cell r="C7993" t="str">
            <v>UN</v>
          </cell>
          <cell r="D7993">
            <v>0.98</v>
          </cell>
        </row>
        <row r="7994">
          <cell r="A7994" t="str">
            <v>58.003.999-0</v>
          </cell>
          <cell r="B7994" t="str">
            <v>DESPESAS DIVERSAS - SERV. DE CONSULTORIA</v>
          </cell>
          <cell r="C7994" t="str">
            <v>UN</v>
          </cell>
          <cell r="D7994">
            <v>2511</v>
          </cell>
        </row>
        <row r="7995">
          <cell r="A7995" t="str">
            <v>59.003.010-1</v>
          </cell>
          <cell r="B7995" t="str">
            <v>PINHO DE 3ª, DE 1" X 12" E 1" X 9"</v>
          </cell>
          <cell r="C7995" t="str">
            <v>M2</v>
          </cell>
          <cell r="D7995">
            <v>10.91</v>
          </cell>
        </row>
        <row r="7996">
          <cell r="A7996" t="str">
            <v>59.003.050-1</v>
          </cell>
          <cell r="B7996" t="str">
            <v>ESTACA MANGUE</v>
          </cell>
          <cell r="C7996" t="str">
            <v>UN</v>
          </cell>
          <cell r="D7996">
            <v>0.46</v>
          </cell>
        </row>
        <row r="7997">
          <cell r="A7997" t="str">
            <v>59.003.999-0</v>
          </cell>
          <cell r="B7997" t="str">
            <v>ESTACA MANGUE</v>
          </cell>
          <cell r="C7997" t="str">
            <v>UN</v>
          </cell>
          <cell r="D7997">
            <v>1743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RA 05 Planilha"/>
      <sheetName val="RE-RA 05 Planilha 01"/>
      <sheetName val="RE-RA 05 Memória"/>
      <sheetName val="RE-RA 05 Justificativa"/>
      <sheetName val="Emop0907"/>
      <sheetName val="Emop0606"/>
      <sheetName val="Emop1103"/>
    </sheetNames>
    <sheetDataSet>
      <sheetData sheetId="0"/>
      <sheetData sheetId="1"/>
      <sheetData sheetId="2"/>
      <sheetData sheetId="3"/>
      <sheetData sheetId="4"/>
      <sheetData sheetId="5"/>
      <sheetData sheetId="6" refreshError="1">
        <row r="4">
          <cell r="A4" t="str">
            <v>01.001.001-0</v>
          </cell>
          <cell r="B4" t="str">
            <v>LIMITE DE PLASTICIDADE</v>
          </cell>
          <cell r="C4" t="str">
            <v>UN</v>
          </cell>
          <cell r="D4">
            <v>41.01</v>
          </cell>
        </row>
        <row r="5">
          <cell r="A5" t="str">
            <v>01.001.002-0</v>
          </cell>
          <cell r="B5" t="str">
            <v>LIMITE DE LIQUIDEZ</v>
          </cell>
          <cell r="C5" t="str">
            <v>UN</v>
          </cell>
          <cell r="D5">
            <v>41.01</v>
          </cell>
        </row>
        <row r="6">
          <cell r="A6" t="str">
            <v>01.001.003-0</v>
          </cell>
          <cell r="B6" t="str">
            <v>LIMITE DE CONTRACAO</v>
          </cell>
          <cell r="C6" t="str">
            <v>UN</v>
          </cell>
          <cell r="D6">
            <v>23.94</v>
          </cell>
        </row>
        <row r="7">
          <cell r="A7" t="str">
            <v>01.001.004-0</v>
          </cell>
          <cell r="B7" t="str">
            <v>ANALISE GRANULOM. S/SEDIMENTACAO (PENEIRAMENTO)</v>
          </cell>
          <cell r="C7" t="str">
            <v>UN</v>
          </cell>
          <cell r="D7">
            <v>46.25</v>
          </cell>
        </row>
        <row r="8">
          <cell r="A8" t="str">
            <v>01.001.005-0</v>
          </cell>
          <cell r="B8" t="str">
            <v>ANALISE GRANULOM. C/SEDIMENTACAO</v>
          </cell>
          <cell r="C8" t="str">
            <v>UN</v>
          </cell>
          <cell r="D8">
            <v>107.36</v>
          </cell>
        </row>
        <row r="9">
          <cell r="A9" t="str">
            <v>01.001.006-0</v>
          </cell>
          <cell r="B9" t="str">
            <v>MASSA ESPECIFICA REAL</v>
          </cell>
          <cell r="C9" t="str">
            <v>UN</v>
          </cell>
          <cell r="D9">
            <v>56.63</v>
          </cell>
        </row>
        <row r="10">
          <cell r="A10" t="str">
            <v>01.001.007-0</v>
          </cell>
          <cell r="B10" t="str">
            <v>MASSA ESPECIFICA APARENTE "IN SITU"</v>
          </cell>
          <cell r="C10" t="str">
            <v>UN</v>
          </cell>
          <cell r="D10">
            <v>22.8</v>
          </cell>
        </row>
        <row r="11">
          <cell r="A11" t="str">
            <v>01.001.008-0</v>
          </cell>
          <cell r="B11" t="str">
            <v>UMIDADE NATURAL EM ESTUFA</v>
          </cell>
          <cell r="C11" t="str">
            <v>UN</v>
          </cell>
          <cell r="D11">
            <v>21.33</v>
          </cell>
        </row>
        <row r="12">
          <cell r="A12" t="str">
            <v>01.001.009-0</v>
          </cell>
          <cell r="B12" t="str">
            <v>EQUIVALENTE DE AREIA</v>
          </cell>
          <cell r="C12" t="str">
            <v>UN</v>
          </cell>
          <cell r="D12">
            <v>50.75</v>
          </cell>
        </row>
        <row r="13">
          <cell r="A13" t="str">
            <v>01.001.010-0</v>
          </cell>
          <cell r="B13" t="str">
            <v>UMIDADE PELO METODO EXPEDITO "SPEEDY"</v>
          </cell>
          <cell r="C13" t="str">
            <v>UN</v>
          </cell>
          <cell r="D13">
            <v>14.34</v>
          </cell>
        </row>
        <row r="14">
          <cell r="A14" t="str">
            <v>01.001.011-0</v>
          </cell>
          <cell r="B14" t="str">
            <v>COMPACTACAO: ENERGIA PROCTOR NORMAL</v>
          </cell>
          <cell r="C14" t="str">
            <v>UN</v>
          </cell>
          <cell r="D14">
            <v>89.49</v>
          </cell>
        </row>
        <row r="15">
          <cell r="A15" t="str">
            <v>01.001.012-0</v>
          </cell>
          <cell r="B15" t="str">
            <v>COMPACTACAO: ENERGIA AASHO INTERMED.</v>
          </cell>
          <cell r="C15" t="str">
            <v>UN</v>
          </cell>
          <cell r="D15">
            <v>107.36</v>
          </cell>
        </row>
        <row r="16">
          <cell r="A16" t="str">
            <v>01.001.013-0</v>
          </cell>
          <cell r="B16" t="str">
            <v>COMPACTACAO: ENERGIA AASHO MODIF.</v>
          </cell>
          <cell r="C16" t="str">
            <v>UN</v>
          </cell>
          <cell r="D16">
            <v>172.79</v>
          </cell>
        </row>
        <row r="17">
          <cell r="A17" t="str">
            <v>01.001.014-0</v>
          </cell>
          <cell r="B17" t="str">
            <v>INDICE SUPORTE CALIFORNIA, P/ 1 PONTO, COMPACT. C/ENERGIA PROCTOR NORMAL</v>
          </cell>
          <cell r="C17" t="str">
            <v>UN</v>
          </cell>
          <cell r="D17">
            <v>197.24</v>
          </cell>
        </row>
        <row r="18">
          <cell r="A18" t="str">
            <v>01.001.015-0</v>
          </cell>
          <cell r="B18" t="str">
            <v>INDICE SUPORTE CALIFORNIA, P/ 1 PONTO, COMPACT. C/ENERGIA AASHO INTERMED.</v>
          </cell>
          <cell r="C18" t="str">
            <v>UN</v>
          </cell>
          <cell r="D18">
            <v>258.36</v>
          </cell>
        </row>
        <row r="19">
          <cell r="A19" t="str">
            <v>01.001.016-0</v>
          </cell>
          <cell r="B19" t="str">
            <v>INDICE SUPORTE CALIFORNIA, P/ 1 PONTO, COMPACT. C/ENERGIA AASHO MODIF.</v>
          </cell>
          <cell r="C19" t="str">
            <v>UN</v>
          </cell>
          <cell r="D19">
            <v>258.36</v>
          </cell>
        </row>
        <row r="20">
          <cell r="A20" t="str">
            <v>01.001.017-0</v>
          </cell>
          <cell r="B20" t="str">
            <v>INDICE SUPORTE CALIFORNIA, P/ 3 PONTOS, COMPACT. C/ENERGIA PROCTOR NORMAL</v>
          </cell>
          <cell r="C20" t="str">
            <v>UN</v>
          </cell>
          <cell r="D20">
            <v>413.43</v>
          </cell>
        </row>
        <row r="21">
          <cell r="A21" t="str">
            <v>01.001.018-0</v>
          </cell>
          <cell r="B21" t="str">
            <v>INDICE SUPORTE CALIFORNIA, P/ 3 PONTOS, COMPACT. C/ENERGIA AASHO INTERMED.</v>
          </cell>
          <cell r="C21" t="str">
            <v>UN</v>
          </cell>
          <cell r="D21">
            <v>447.92</v>
          </cell>
        </row>
        <row r="22">
          <cell r="A22" t="str">
            <v>01.001.019-0</v>
          </cell>
          <cell r="B22" t="str">
            <v>INDICE SUPORTE CALIFORNIA, P/ 3 PONTOS, COMPACT. C/ENERGIA AASHO MODIF.</v>
          </cell>
          <cell r="C22" t="str">
            <v>UN</v>
          </cell>
          <cell r="D22">
            <v>482.41</v>
          </cell>
        </row>
        <row r="23">
          <cell r="A23" t="str">
            <v>01.001.020-0</v>
          </cell>
          <cell r="B23" t="str">
            <v>INDICE SUPORTE CALIFORNIA, P/ 5 PONTOS, COMPACT. C/ENERGIA PROCTOR NORMAL</v>
          </cell>
          <cell r="C23" t="str">
            <v>UN</v>
          </cell>
          <cell r="D23">
            <v>654.87</v>
          </cell>
        </row>
        <row r="24">
          <cell r="A24" t="str">
            <v>01.001.021-0</v>
          </cell>
          <cell r="B24" t="str">
            <v>INDICE SUPORTE CALIFORNIA, P/ 5 PONTOS, COMPACT. C/ENERGIA AASHO INTERMED.</v>
          </cell>
          <cell r="C24" t="str">
            <v>UN</v>
          </cell>
          <cell r="D24">
            <v>723.4</v>
          </cell>
        </row>
        <row r="25">
          <cell r="A25" t="str">
            <v>01.001.022-0</v>
          </cell>
          <cell r="B25" t="str">
            <v>INDICE SUPORTE CALIFORNIA, P/ 5 PONTOS, COMPACT. C/ENERGIA AASHO MODIF.</v>
          </cell>
          <cell r="C25" t="str">
            <v>UN</v>
          </cell>
          <cell r="D25">
            <v>757.89</v>
          </cell>
        </row>
        <row r="26">
          <cell r="A26" t="str">
            <v>01.001.023-0</v>
          </cell>
          <cell r="B26" t="str">
            <v>PERMEABILIDADE EM AMOSTRA NATURAL</v>
          </cell>
          <cell r="C26" t="str">
            <v>UN</v>
          </cell>
          <cell r="D26">
            <v>249.46</v>
          </cell>
        </row>
        <row r="27">
          <cell r="A27" t="str">
            <v>01.001.024-0</v>
          </cell>
          <cell r="B27" t="str">
            <v>PERMEABILIDADE EM AMOSTRA MOLDADA ARGILOSA</v>
          </cell>
          <cell r="C27" t="str">
            <v>UN</v>
          </cell>
          <cell r="D27">
            <v>249.46</v>
          </cell>
        </row>
        <row r="28">
          <cell r="A28" t="str">
            <v>01.001.025-0</v>
          </cell>
          <cell r="B28" t="str">
            <v>PERMEABILIDADE EM AMOSTRA DE AREIA</v>
          </cell>
          <cell r="C28" t="str">
            <v>UN</v>
          </cell>
          <cell r="D28">
            <v>241.45</v>
          </cell>
        </row>
        <row r="29">
          <cell r="A29" t="str">
            <v>01.001.026-0</v>
          </cell>
          <cell r="B29" t="str">
            <v>COMPRESSAO SIMPLES EM AMOSTRA NATURAL P/CORPO-DE-PROVA</v>
          </cell>
          <cell r="C29" t="str">
            <v>UN</v>
          </cell>
          <cell r="D29">
            <v>160.97</v>
          </cell>
        </row>
        <row r="30">
          <cell r="A30" t="str">
            <v>01.001.027-0</v>
          </cell>
          <cell r="B30" t="str">
            <v>COMPRESSAO SIMPLES EM AMOSTRA MOLDADA, P/CORPO-DE-PROVA</v>
          </cell>
          <cell r="C30" t="str">
            <v>UN</v>
          </cell>
          <cell r="D30">
            <v>160.97</v>
          </cell>
        </row>
        <row r="31">
          <cell r="A31" t="str">
            <v>01.001.028-0</v>
          </cell>
          <cell r="B31" t="str">
            <v>ADENSAMENTO EM AMOSTRA NATURAL</v>
          </cell>
          <cell r="C31" t="str">
            <v>UN</v>
          </cell>
          <cell r="D31">
            <v>507.86</v>
          </cell>
        </row>
        <row r="32">
          <cell r="A32" t="str">
            <v>01.001.029-0</v>
          </cell>
          <cell r="B32" t="str">
            <v>ADENSAMENTO EM AMOSTRA MOLDADA</v>
          </cell>
          <cell r="C32" t="str">
            <v>UN</v>
          </cell>
          <cell r="D32">
            <v>507.86</v>
          </cell>
        </row>
        <row r="33">
          <cell r="A33" t="str">
            <v>01.001.030-0</v>
          </cell>
          <cell r="B33" t="str">
            <v>ADENSAMENTO: PAR DE ENSAIOS P/DETERMINACAO DO FATOR DE CORRECAO DE COEFICIENTE DE RECALQUE</v>
          </cell>
          <cell r="C33" t="str">
            <v>PAR</v>
          </cell>
          <cell r="D33">
            <v>588.35</v>
          </cell>
        </row>
        <row r="34">
          <cell r="A34" t="str">
            <v>01.001.031-0</v>
          </cell>
          <cell r="B34" t="str">
            <v>CIZALHAMENTO LENTO, P/CORPO-DE-PROVA</v>
          </cell>
          <cell r="C34" t="str">
            <v>UN</v>
          </cell>
          <cell r="D34">
            <v>464.24</v>
          </cell>
        </row>
        <row r="35">
          <cell r="A35" t="str">
            <v>01.001.032-0</v>
          </cell>
          <cell r="B35" t="str">
            <v>CIZALHAMENTO RAPIDO, P/CORPO-DE-PROVA</v>
          </cell>
          <cell r="C35" t="str">
            <v>UN</v>
          </cell>
          <cell r="D35">
            <v>464.24</v>
          </cell>
        </row>
        <row r="36">
          <cell r="A36" t="str">
            <v>01.001.033-0</v>
          </cell>
          <cell r="B36" t="str">
            <v>TRIAXIAL DRENADO, EM AMOSTRA NATURAL, P/CORPO-DE-PROVA</v>
          </cell>
          <cell r="C36" t="str">
            <v>UN</v>
          </cell>
          <cell r="D36">
            <v>1497.39</v>
          </cell>
        </row>
        <row r="37">
          <cell r="A37" t="str">
            <v>01.001.034-0</v>
          </cell>
          <cell r="B37" t="str">
            <v>TRIAXIAL DRENADO, EM AMOSTRA MOLDADA, P/CORPO-DE-PROVA</v>
          </cell>
          <cell r="C37" t="str">
            <v>UN</v>
          </cell>
          <cell r="D37">
            <v>1610.33</v>
          </cell>
        </row>
        <row r="38">
          <cell r="A38" t="str">
            <v>01.001.035-0</v>
          </cell>
          <cell r="B38" t="str">
            <v>TRIAXIAL NAO DRENADO, EM AMOSTRA NATURAL, P/CORPO-DE-PROVA</v>
          </cell>
          <cell r="C38" t="str">
            <v>UN</v>
          </cell>
          <cell r="D38">
            <v>561.76</v>
          </cell>
        </row>
        <row r="39">
          <cell r="A39" t="str">
            <v>01.001.036-0</v>
          </cell>
          <cell r="B39" t="str">
            <v>TRIAXIAL NAO DRENADO, EM AMOSTRA MOLDADA, P/CORPO-DE-PROVA</v>
          </cell>
          <cell r="C39" t="str">
            <v>UN</v>
          </cell>
          <cell r="D39">
            <v>636.73</v>
          </cell>
        </row>
        <row r="40">
          <cell r="A40" t="str">
            <v>01.001.037-0</v>
          </cell>
          <cell r="B40" t="str">
            <v>TRIAXIAL NAO DRENADO, PRE-ADENSADO, EM AMOSTRA NATURAL, P/CORPO-DE-PROVA</v>
          </cell>
          <cell r="C40" t="str">
            <v>UN</v>
          </cell>
          <cell r="D40">
            <v>823.66</v>
          </cell>
        </row>
        <row r="41">
          <cell r="A41" t="str">
            <v>01.001.038-0</v>
          </cell>
          <cell r="B41" t="str">
            <v>TRIAXIAL NAO DRENADO, PRE-ADENSADO, EM AMOSTRA MOLDADA, P/CORPO-DE-PROVA</v>
          </cell>
          <cell r="C41" t="str">
            <v>UN</v>
          </cell>
          <cell r="D41">
            <v>876.23</v>
          </cell>
        </row>
        <row r="42">
          <cell r="A42" t="str">
            <v>01.001.039-0</v>
          </cell>
          <cell r="B42" t="str">
            <v>DURABILIDADE POR MOLHAGEM E SECAGEM, EM SOLO-CIM., P/ENSAIO</v>
          </cell>
          <cell r="C42" t="str">
            <v>UN</v>
          </cell>
          <cell r="D42">
            <v>315.44</v>
          </cell>
        </row>
        <row r="43">
          <cell r="A43" t="str">
            <v>01.001.040-0</v>
          </cell>
          <cell r="B43" t="str">
            <v>SONDAGEM MANUAL, COM TRADO CAVADEIRA, P/METRO LINEAR OU FRACAO</v>
          </cell>
          <cell r="C43" t="str">
            <v>M</v>
          </cell>
          <cell r="D43">
            <v>127.54</v>
          </cell>
        </row>
        <row r="44">
          <cell r="A44" t="str">
            <v>01.001.042-0</v>
          </cell>
          <cell r="B44" t="str">
            <v>SONDAGEM MANUAL, C/PA E PICARETA, P/METRO LINEAR OU FRACAO</v>
          </cell>
          <cell r="C44" t="str">
            <v>M</v>
          </cell>
          <cell r="D44">
            <v>149.93</v>
          </cell>
        </row>
        <row r="45">
          <cell r="A45" t="str">
            <v>01.001.043-0</v>
          </cell>
          <cell r="B45" t="str">
            <v>SONDAGEM DE RECONHECIMENTO A TRADO MANUAL DE 4", P/TRADO DE6", ACRESCENTAR 50% AO VALOR DESTE ITEM</v>
          </cell>
          <cell r="C45" t="str">
            <v>M</v>
          </cell>
          <cell r="D45">
            <v>39.119999999999997</v>
          </cell>
        </row>
        <row r="46">
          <cell r="A46" t="str">
            <v>01.001.044-0</v>
          </cell>
          <cell r="B46" t="str">
            <v>SONDAGEM EXPEDITA, DE SIMPLES RECONHECIMENTO A PERCUSSAO EXCLUSIVAMENTE P/LAVAGEM, DIAM. DE 2"</v>
          </cell>
          <cell r="C46" t="str">
            <v>M</v>
          </cell>
          <cell r="D46">
            <v>28.05</v>
          </cell>
        </row>
        <row r="47">
          <cell r="A47" t="str">
            <v>01.001.046-0</v>
          </cell>
          <cell r="B47" t="str">
            <v>FRACIONAMENTO QUIMICO (METODO ROSTLER)</v>
          </cell>
          <cell r="C47" t="str">
            <v>UN</v>
          </cell>
          <cell r="D47">
            <v>45.76</v>
          </cell>
        </row>
        <row r="48">
          <cell r="A48" t="str">
            <v>01.001.047-0</v>
          </cell>
          <cell r="B48" t="str">
            <v>ENSAIO DE PALHETA (VANE TEST), REALIZADO NO CAMPO, EXCL. PERFURACAO</v>
          </cell>
          <cell r="C48" t="str">
            <v>UN</v>
          </cell>
          <cell r="D48">
            <v>42.59</v>
          </cell>
        </row>
        <row r="49">
          <cell r="A49" t="str">
            <v>01.001.048-0</v>
          </cell>
          <cell r="B49" t="str">
            <v>ENSAIO DE PALHETA ("VANE TEST"), REALIZADO EM LABORATORIO</v>
          </cell>
          <cell r="C49" t="str">
            <v>UN</v>
          </cell>
          <cell r="D49">
            <v>28.28</v>
          </cell>
        </row>
        <row r="50">
          <cell r="A50" t="str">
            <v>01.001.049-0</v>
          </cell>
          <cell r="B50" t="str">
            <v>CLASSIFICACAO MACROSCOPICA DE AMOSTRAS DE SONDAGEM ROTATIVA</v>
          </cell>
          <cell r="C50" t="str">
            <v>M</v>
          </cell>
          <cell r="D50">
            <v>80.3</v>
          </cell>
        </row>
        <row r="51">
          <cell r="A51" t="str">
            <v>01.001.050-0</v>
          </cell>
          <cell r="B51" t="str">
            <v>CLASSIFICACAO MACROSCOPICA DE AMOSTRAS DE SONDAGEM ROTATIVA,C/LAMINA DE ROCHA</v>
          </cell>
          <cell r="C51" t="str">
            <v>M</v>
          </cell>
          <cell r="D51">
            <v>748.69</v>
          </cell>
        </row>
        <row r="52">
          <cell r="A52" t="str">
            <v>01.001.051-0</v>
          </cell>
          <cell r="B52" t="str">
            <v>BRITAGEM EM LABORATORIO, DE BL. DE ROCHA, MATACOES OU TESTEMUNHOS DE SONDAGEM ROTATIVA, P/AMOSTRA REPRESENTATIVA</v>
          </cell>
          <cell r="C52" t="str">
            <v>UN</v>
          </cell>
          <cell r="D52">
            <v>74.959999999999994</v>
          </cell>
        </row>
        <row r="53">
          <cell r="A53" t="str">
            <v>01.001.052-0</v>
          </cell>
          <cell r="B53" t="str">
            <v>MINI-CBR E EXPANSAO DE SOLO COMPACTADO EM EQUIP. MINIATURA</v>
          </cell>
          <cell r="C53" t="str">
            <v>UN</v>
          </cell>
          <cell r="D53">
            <v>24.76</v>
          </cell>
        </row>
        <row r="54">
          <cell r="A54" t="str">
            <v>01.001.053-0</v>
          </cell>
          <cell r="B54" t="str">
            <v>MINI-MCV - SOLO COMPACTADO EM EQUIP. MINIATURA</v>
          </cell>
          <cell r="C54" t="str">
            <v>UN</v>
          </cell>
          <cell r="D54">
            <v>24.76</v>
          </cell>
        </row>
        <row r="55">
          <cell r="A55" t="str">
            <v>01.001.054-0</v>
          </cell>
          <cell r="B55" t="str">
            <v>DETERMINACAO DA PERDA DE MASSA P/IMERSAO DE SOLOS COMPACTADOS EM EQUIP. MINIATURA</v>
          </cell>
          <cell r="C55" t="str">
            <v>UN</v>
          </cell>
          <cell r="D55">
            <v>24.76</v>
          </cell>
        </row>
        <row r="56">
          <cell r="A56" t="str">
            <v>01.001.055-0</v>
          </cell>
          <cell r="B56" t="str">
            <v>EXTRACAO DE AMOSTRA INDEFORMADA EM BL. DE 30 X 30 X 30CM</v>
          </cell>
          <cell r="C56" t="str">
            <v>UN</v>
          </cell>
          <cell r="D56">
            <v>194</v>
          </cell>
        </row>
        <row r="57">
          <cell r="A57" t="str">
            <v>01.001.056-0</v>
          </cell>
          <cell r="B57" t="str">
            <v>CLASSIFICACAO DE SOLOS TROPICAIS P/FINALIDADES ROD., UTILIZ.CORPOS-DE-PROVA COMPACTADOS EM EQUIP. MINIATURA</v>
          </cell>
          <cell r="C57" t="str">
            <v>UN</v>
          </cell>
          <cell r="D57">
            <v>24.93</v>
          </cell>
        </row>
        <row r="58">
          <cell r="A58" t="str">
            <v>01.001.057-0</v>
          </cell>
          <cell r="B58" t="str">
            <v>EXTRACAO DE AMOSTRA INDEFORMADA EM ANEL, BISELADO</v>
          </cell>
          <cell r="C58" t="str">
            <v>UN</v>
          </cell>
          <cell r="D58">
            <v>107.09</v>
          </cell>
        </row>
        <row r="59">
          <cell r="A59" t="str">
            <v>01.001.059-0</v>
          </cell>
          <cell r="B59" t="str">
            <v>EXTRACAO DE AMOSTRA TIPO "SHELBY", DURANTE SERV. DE SONDAGEMDO SOLO</v>
          </cell>
          <cell r="C59" t="str">
            <v>UN</v>
          </cell>
          <cell r="D59">
            <v>46.94</v>
          </cell>
        </row>
        <row r="60">
          <cell r="A60" t="str">
            <v>01.001.060-0</v>
          </cell>
          <cell r="B60" t="str">
            <v>AMOSTRA DE SOLO PREPARACAO P/ENSAIOS DE COMPACT. E ENSAIOS DE CARACTERIZACAO</v>
          </cell>
          <cell r="C60" t="str">
            <v>UN</v>
          </cell>
          <cell r="D60">
            <v>123.81</v>
          </cell>
        </row>
        <row r="61">
          <cell r="A61" t="str">
            <v>01.001.061-0</v>
          </cell>
          <cell r="B61" t="str">
            <v>GRAOS DE SOLOS QUE PASSAM NA PENEIRA DE 4,8MM - DETERMINACAODA MASSA ESPECIFICA</v>
          </cell>
          <cell r="C61" t="str">
            <v>UN</v>
          </cell>
          <cell r="D61">
            <v>24.93</v>
          </cell>
        </row>
        <row r="62">
          <cell r="A62" t="str">
            <v>01.001.062-0</v>
          </cell>
          <cell r="B62" t="str">
            <v>ADENSAMENTO UNIDIMENSIONAL</v>
          </cell>
          <cell r="C62" t="str">
            <v>UN</v>
          </cell>
          <cell r="D62">
            <v>24.93</v>
          </cell>
        </row>
        <row r="63">
          <cell r="A63" t="str">
            <v>01.001.063-0</v>
          </cell>
          <cell r="B63" t="str">
            <v>METODO RIEDEL-WEBER (AGREG. GRAUDO)</v>
          </cell>
          <cell r="C63" t="str">
            <v>UN</v>
          </cell>
          <cell r="D63">
            <v>24.93</v>
          </cell>
        </row>
        <row r="64">
          <cell r="A64" t="str">
            <v>01.001.064-0</v>
          </cell>
          <cell r="B64" t="str">
            <v>COMPACTACAO DE SOLO EM EQUIP. MINIATURA</v>
          </cell>
          <cell r="C64" t="str">
            <v>UN</v>
          </cell>
          <cell r="D64">
            <v>24.93</v>
          </cell>
        </row>
        <row r="65">
          <cell r="A65" t="str">
            <v>01.001.065-0</v>
          </cell>
          <cell r="B65" t="str">
            <v>ENSAIO DE PERDA D'AGUA DURANTE A SONDAGEM ROTATIVA EM ROCHA,CONSTANDO DE 3 ESTAGIOS DE PRESSAO</v>
          </cell>
          <cell r="C65" t="str">
            <v>UN</v>
          </cell>
          <cell r="D65">
            <v>47.72</v>
          </cell>
        </row>
        <row r="66">
          <cell r="A66" t="str">
            <v>01.001.066-0</v>
          </cell>
          <cell r="B66" t="str">
            <v>ENSAIO DE PERDA D'AGUA DURANTE SONDAGEM ROTATIVA EM ROCHA, CONSTANDO DE 5 ESTAGIOS DE PRESSAO</v>
          </cell>
          <cell r="C66" t="str">
            <v>UN</v>
          </cell>
          <cell r="D66">
            <v>66.25</v>
          </cell>
        </row>
        <row r="67">
          <cell r="A67" t="str">
            <v>01.001.068-0</v>
          </cell>
          <cell r="B67" t="str">
            <v>ENSAIO DE PENETRACAO TIPO "DEEP SOUNDING"</v>
          </cell>
          <cell r="C67" t="str">
            <v>M</v>
          </cell>
          <cell r="D67">
            <v>136.80000000000001</v>
          </cell>
        </row>
        <row r="68">
          <cell r="A68" t="str">
            <v>01.001.069-0</v>
          </cell>
          <cell r="B68" t="str">
            <v>ENSAIO DE INFILTRACAO EM SOLO</v>
          </cell>
          <cell r="C68" t="str">
            <v>UN</v>
          </cell>
          <cell r="D68">
            <v>113.79</v>
          </cell>
        </row>
        <row r="69">
          <cell r="A69" t="str">
            <v>01.001.071-0</v>
          </cell>
          <cell r="B69" t="str">
            <v>ENSAIO DE CARACTERIZACAO GEOTECNICA DE SOLOS, C/UTILIZACAO DE DILATOMETRO</v>
          </cell>
          <cell r="C69" t="str">
            <v>UN</v>
          </cell>
          <cell r="D69">
            <v>2.1</v>
          </cell>
        </row>
        <row r="70">
          <cell r="A70" t="str">
            <v>01.001.073-0</v>
          </cell>
          <cell r="B70" t="str">
            <v>ENSAIO DE PENETRACAO TIPO SPT</v>
          </cell>
          <cell r="C70" t="str">
            <v>UN</v>
          </cell>
          <cell r="D70">
            <v>33.19</v>
          </cell>
        </row>
        <row r="71">
          <cell r="A71" t="str">
            <v>01.001.075-1</v>
          </cell>
          <cell r="B71" t="str">
            <v>PERFURACAO MANUAL DE SOLO, A TRADO ATE 6"</v>
          </cell>
          <cell r="C71" t="str">
            <v>M</v>
          </cell>
          <cell r="D71">
            <v>3.24</v>
          </cell>
        </row>
        <row r="72">
          <cell r="A72" t="str">
            <v>01.001.076-0</v>
          </cell>
          <cell r="B72" t="str">
            <v>PERFURACAO MANUAL DE SOLO, A TRADO ATE 8"</v>
          </cell>
          <cell r="C72" t="str">
            <v>M</v>
          </cell>
          <cell r="D72">
            <v>4.0999999999999996</v>
          </cell>
        </row>
        <row r="73">
          <cell r="A73" t="str">
            <v>01.001.077-0</v>
          </cell>
          <cell r="B73" t="str">
            <v>PERFURACAO MANUAL DE SOLO, A TRADO ATE 10"</v>
          </cell>
          <cell r="C73" t="str">
            <v>M</v>
          </cell>
          <cell r="D73">
            <v>4.97</v>
          </cell>
        </row>
        <row r="74">
          <cell r="A74" t="str">
            <v>01.001.081-0</v>
          </cell>
          <cell r="B74" t="str">
            <v>ANALISE GRANULOM. EM AGREG. MIUDO</v>
          </cell>
          <cell r="C74" t="str">
            <v>UN</v>
          </cell>
          <cell r="D74">
            <v>41</v>
          </cell>
        </row>
        <row r="75">
          <cell r="A75" t="str">
            <v>01.001.082-0</v>
          </cell>
          <cell r="B75" t="str">
            <v>ANALISE GRANULOM. EM AGREG. GRAUDO</v>
          </cell>
          <cell r="C75" t="str">
            <v>UN</v>
          </cell>
          <cell r="D75">
            <v>32.43</v>
          </cell>
        </row>
        <row r="76">
          <cell r="A76" t="str">
            <v>01.001.083-0</v>
          </cell>
          <cell r="B76" t="str">
            <v>AVALIACAO DAS IMPUREZAS ORGANICAS DAS AREIAS</v>
          </cell>
          <cell r="C76" t="str">
            <v>UN</v>
          </cell>
          <cell r="D76">
            <v>41</v>
          </cell>
        </row>
        <row r="77">
          <cell r="A77" t="str">
            <v>01.001.084-0</v>
          </cell>
          <cell r="B77" t="str">
            <v>QUALIDADE DA AREIA C/ANALISE GRANULOM. E INDICE DE MATERIA ORGANICA</v>
          </cell>
          <cell r="C77" t="str">
            <v>UN</v>
          </cell>
          <cell r="D77">
            <v>900.14</v>
          </cell>
        </row>
        <row r="78">
          <cell r="A78" t="str">
            <v>01.001.085-0</v>
          </cell>
          <cell r="B78" t="str">
            <v>TEOR DE ARGILA EM TORROES (AGREG. MIUDO)</v>
          </cell>
          <cell r="C78" t="str">
            <v>UN</v>
          </cell>
          <cell r="D78">
            <v>41</v>
          </cell>
        </row>
        <row r="79">
          <cell r="A79" t="str">
            <v>01.001.086-0</v>
          </cell>
          <cell r="B79" t="str">
            <v>TEOR DE ARGILA EM TORROES (AGREG. GRAUDO)</v>
          </cell>
          <cell r="C79" t="str">
            <v>UN</v>
          </cell>
          <cell r="D79">
            <v>41</v>
          </cell>
        </row>
        <row r="80">
          <cell r="A80" t="str">
            <v>01.001.087-0</v>
          </cell>
          <cell r="B80" t="str">
            <v>TEOR DE MAT. PULVERULENTOS (AGREG. MIUDO)</v>
          </cell>
          <cell r="C80" t="str">
            <v>UN</v>
          </cell>
          <cell r="D80">
            <v>32.47</v>
          </cell>
        </row>
        <row r="81">
          <cell r="A81" t="str">
            <v>01.001.088-0</v>
          </cell>
          <cell r="B81" t="str">
            <v>TEOR DE MAT. PULVERULENTOS (AGREG. GRAUDO)</v>
          </cell>
          <cell r="C81" t="str">
            <v>UN</v>
          </cell>
          <cell r="D81">
            <v>44.43</v>
          </cell>
        </row>
        <row r="82">
          <cell r="A82" t="str">
            <v>01.001.089-0</v>
          </cell>
          <cell r="B82" t="str">
            <v>DENSIDADE REAL (AGREG. MIUDO)</v>
          </cell>
          <cell r="C82" t="str">
            <v>UN</v>
          </cell>
          <cell r="D82">
            <v>11.95</v>
          </cell>
        </row>
        <row r="83">
          <cell r="A83" t="str">
            <v>01.001.090-0</v>
          </cell>
          <cell r="B83" t="str">
            <v>DENSIDADE REAL (AGREG. GRAUDO)</v>
          </cell>
          <cell r="C83" t="str">
            <v>UN</v>
          </cell>
          <cell r="D83">
            <v>23.92</v>
          </cell>
        </row>
        <row r="84">
          <cell r="A84" t="str">
            <v>01.001.091-0</v>
          </cell>
          <cell r="B84" t="str">
            <v>DENSIDADE APARENTE (AGREG. MIUDO)</v>
          </cell>
          <cell r="C84" t="str">
            <v>UN</v>
          </cell>
          <cell r="D84">
            <v>11.95</v>
          </cell>
        </row>
        <row r="85">
          <cell r="A85" t="str">
            <v>01.001.092-0</v>
          </cell>
          <cell r="B85" t="str">
            <v>DENSIDADE APARENTE (AGREG. GRAUDO)</v>
          </cell>
          <cell r="C85" t="str">
            <v>UN</v>
          </cell>
          <cell r="D85">
            <v>23.92</v>
          </cell>
        </row>
        <row r="86">
          <cell r="A86" t="str">
            <v>01.001.093-0</v>
          </cell>
          <cell r="B86" t="str">
            <v>DESGASTE A ABRASAO "LOS ANGELES"</v>
          </cell>
          <cell r="C86" t="str">
            <v>UN</v>
          </cell>
          <cell r="D86">
            <v>172.79</v>
          </cell>
        </row>
        <row r="87">
          <cell r="A87" t="str">
            <v>01.001.094-0</v>
          </cell>
          <cell r="B87" t="str">
            <v>ESMAGAMENTO</v>
          </cell>
          <cell r="C87" t="str">
            <v>UN</v>
          </cell>
          <cell r="D87">
            <v>157.6</v>
          </cell>
        </row>
        <row r="88">
          <cell r="A88" t="str">
            <v>01.001.095-0</v>
          </cell>
          <cell r="B88" t="str">
            <v>RESISTENCIA AO IMPACTO "TRETON"</v>
          </cell>
          <cell r="C88" t="str">
            <v>UN</v>
          </cell>
          <cell r="D88">
            <v>157.6</v>
          </cell>
        </row>
        <row r="89">
          <cell r="A89" t="str">
            <v>01.001.096-0</v>
          </cell>
          <cell r="B89" t="str">
            <v>INDICE DE FORMA (CUBICIDADE)</v>
          </cell>
          <cell r="C89" t="str">
            <v>UN</v>
          </cell>
          <cell r="D89">
            <v>111.84</v>
          </cell>
        </row>
        <row r="90">
          <cell r="A90" t="str">
            <v>01.001.097-0</v>
          </cell>
          <cell r="B90" t="str">
            <v>QUALIDADE DE AGREG. PELO USO DE SOLUCAO DE SULFATO DE SODIOOU MAGNESIO, EM AGREG. MIUDO</v>
          </cell>
          <cell r="C90" t="str">
            <v>UN</v>
          </cell>
          <cell r="D90">
            <v>258.36</v>
          </cell>
        </row>
        <row r="91">
          <cell r="A91" t="str">
            <v>01.001.098-0</v>
          </cell>
          <cell r="B91" t="str">
            <v>QUALIDADE DE AGREG. PELO USO DE SOLUCAO DE SULFATO DE SODIOOU MAGNESIO, EM AGREG. GRAUDO</v>
          </cell>
          <cell r="C91" t="str">
            <v>UN</v>
          </cell>
          <cell r="D91">
            <v>357.85</v>
          </cell>
        </row>
        <row r="92">
          <cell r="A92" t="str">
            <v>01.001.121-0</v>
          </cell>
          <cell r="B92" t="str">
            <v>REMATE OU CAPEAMENTO DE CORPO-DE-PROVA CILINDRICO, DE 15 X 30CM P/TOPO</v>
          </cell>
          <cell r="C92" t="str">
            <v>UN</v>
          </cell>
          <cell r="D92">
            <v>3.4</v>
          </cell>
        </row>
        <row r="93">
          <cell r="A93" t="str">
            <v>01.001.123-0</v>
          </cell>
          <cell r="B93" t="str">
            <v>RESISTENCIA A COMPRESSAO DE CORPO-DE-PROVA CILINDRICO DE 15X 30CM, P/CORPO-DE-PROVA</v>
          </cell>
          <cell r="C93" t="str">
            <v>UN</v>
          </cell>
          <cell r="D93">
            <v>10.28</v>
          </cell>
        </row>
        <row r="94">
          <cell r="A94" t="str">
            <v>01.001.124-0</v>
          </cell>
          <cell r="B94" t="str">
            <v>RESISTENCIA A COMPRESSAO SIMPLES DE CORPO-DE-PROVA DE ARGAM.DE CONCR., C/ 5 X 10CM, P/CORPO-DE-PROVA</v>
          </cell>
          <cell r="C94" t="str">
            <v>UN</v>
          </cell>
          <cell r="D94">
            <v>26.52</v>
          </cell>
        </row>
        <row r="95">
          <cell r="A95" t="str">
            <v>01.001.125-0</v>
          </cell>
          <cell r="B95" t="str">
            <v>RESISTENCIA A TRACAO, NA FLEXAO, EM CORPO-DE-PROVA PRISMATICO, C/ESFORCO ATE 5T</v>
          </cell>
          <cell r="C95" t="str">
            <v>UN</v>
          </cell>
          <cell r="D95">
            <v>46.93</v>
          </cell>
        </row>
        <row r="96">
          <cell r="A96" t="str">
            <v>01.001.126-0</v>
          </cell>
          <cell r="B96" t="str">
            <v>RESISTENCIA A TRACAO, NA FLEXAO, EM CORPO-DE-PROVA PRISMATICO, C/ESFORCO DE 5 ATE 30T</v>
          </cell>
          <cell r="C96" t="str">
            <v>UN</v>
          </cell>
          <cell r="D96">
            <v>46.93</v>
          </cell>
        </row>
        <row r="97">
          <cell r="A97" t="str">
            <v>01.001.127-0</v>
          </cell>
          <cell r="B97" t="str">
            <v>RESISTENCIA A TRACAO, NA FLEXAO, EM CORPO-DE-PROVA PRISMATICO, C/ESFORCO DE 30 ATE 200T</v>
          </cell>
          <cell r="C97" t="str">
            <v>UN</v>
          </cell>
          <cell r="D97">
            <v>46.93</v>
          </cell>
        </row>
        <row r="98">
          <cell r="A98" t="str">
            <v>01.001.128-0</v>
          </cell>
          <cell r="B98" t="str">
            <v>RESISTENCIA A COMPRESSAO SIMPLES DE CORPO-DE-PROVA C/AUXILIODE ESCLEROMETRO, P/CORPO-DE-PROVA</v>
          </cell>
          <cell r="C98" t="str">
            <v>UN</v>
          </cell>
          <cell r="D98">
            <v>14.28</v>
          </cell>
        </row>
        <row r="99">
          <cell r="A99" t="str">
            <v>01.001.129-0</v>
          </cell>
          <cell r="B99" t="str">
            <v>"SLUMP TEST"</v>
          </cell>
          <cell r="C99" t="str">
            <v>UN</v>
          </cell>
          <cell r="D99">
            <v>6.85</v>
          </cell>
        </row>
        <row r="100">
          <cell r="A100" t="str">
            <v>01.001.0-0</v>
          </cell>
          <cell r="B100" t="str">
            <v>DOSAGEM C/ESTUDO GRANULOM. DOS AGREG., OBT. MIST. EXPERIMENTAIS, C/RUTURA DE CORPOS-DE-PROVA, 1 AGREG. MIUDO E 1 GRAUDO</v>
          </cell>
          <cell r="C100" t="str">
            <v>UN</v>
          </cell>
          <cell r="D100">
            <v>3733.19</v>
          </cell>
        </row>
        <row r="101">
          <cell r="A101" t="str">
            <v>01.001.1-0</v>
          </cell>
          <cell r="B101" t="str">
            <v>DOSAGEM C/ESTUDO GRANULOM. DOS AGREG., OBT. MIST. EXPERIMENTAIS E C/RUTURA DE CORPOS-DE-PROVA, P/CADA AGREG. MIUDO ADIC.</v>
          </cell>
          <cell r="C101" t="str">
            <v>UN</v>
          </cell>
          <cell r="D101">
            <v>3733.19</v>
          </cell>
        </row>
        <row r="102">
          <cell r="A102" t="str">
            <v>01.001.2-0</v>
          </cell>
          <cell r="B102" t="str">
            <v>DOSAGEM C/ESTUDO GRANULOM. DOS AGREG., OBT. MIST. EXPERIMENTAIS C/RUTURA DE CORPOS-DE-PROVA, P/CADA AGREG. GRAUDO ADIC.</v>
          </cell>
          <cell r="C102" t="str">
            <v>UN</v>
          </cell>
          <cell r="D102">
            <v>3733.19</v>
          </cell>
        </row>
        <row r="103">
          <cell r="A103" t="str">
            <v>01.001.3-0</v>
          </cell>
          <cell r="B103" t="str">
            <v>DETERMINACAO DE OUTROS TRACOS A PARTIR DE GRAFICOS, MENCIONADOS NO ITEM 01.001.0, P/TRACO</v>
          </cell>
          <cell r="C103" t="str">
            <v>UN</v>
          </cell>
          <cell r="D103">
            <v>3733.19</v>
          </cell>
        </row>
        <row r="104">
          <cell r="A104" t="str">
            <v>01.001.4-0</v>
          </cell>
          <cell r="B104" t="str">
            <v>DOSAGEM C/ESTUDO GRANULOM. DOS AGREG. DA MESMA QUALIDADE, C/PROPORCOES DIFERENTES DE CIM., 1 AGREG. MIUDO E 1 GRAUDO</v>
          </cell>
          <cell r="C104" t="str">
            <v>UN</v>
          </cell>
          <cell r="D104">
            <v>3733.19</v>
          </cell>
        </row>
        <row r="105">
          <cell r="A105" t="str">
            <v>01.001.5-0</v>
          </cell>
          <cell r="B105" t="str">
            <v>DOSAGEM C/ESTUDO GRANULOM. DOS AGREG. DA MESMA QUALIDADE, PROPORCOES DIFERENTES CIM., MAIS DE 1 AGREG. MIUDO E GRAUDO</v>
          </cell>
          <cell r="C105" t="str">
            <v>UN</v>
          </cell>
          <cell r="D105">
            <v>3733.19</v>
          </cell>
        </row>
        <row r="106">
          <cell r="A106" t="str">
            <v>01.001.6-0</v>
          </cell>
          <cell r="B106" t="str">
            <v>DOSAGEM C/ESTUDO GRANULOM. DOS AGREG., DETERMINACAO DE MAISTRACOS A PARTIR DOS GRAFICOS CORRESPONDENTES, P/TRACO</v>
          </cell>
          <cell r="C106" t="str">
            <v>UN</v>
          </cell>
          <cell r="D106">
            <v>3733.19</v>
          </cell>
        </row>
        <row r="107">
          <cell r="A107" t="str">
            <v>01.001.7-0</v>
          </cell>
          <cell r="B107" t="str">
            <v>TRACADO DAS CURVAS QUE CORRELACIONAM A RESIST. A COMPRES. AOFATOR AGUA-CIM., C/MOLDAGEM DE 24 CORPOS-DE-PROVA</v>
          </cell>
          <cell r="C107" t="str">
            <v>UN</v>
          </cell>
          <cell r="D107">
            <v>24435.49</v>
          </cell>
        </row>
        <row r="108">
          <cell r="A108" t="str">
            <v>01.001.8-0</v>
          </cell>
          <cell r="B108" t="str">
            <v>RECONSTITUICAO DE TRACOS DE CONCR., P/TRACO</v>
          </cell>
          <cell r="C108" t="str">
            <v>UN</v>
          </cell>
          <cell r="D108">
            <v>8949.98</v>
          </cell>
        </row>
        <row r="109">
          <cell r="A109" t="str">
            <v>01.001.143-0</v>
          </cell>
          <cell r="B109" t="str">
            <v>ENSAIO DE RESIST. A TRACAO SIMPLES P/COMPRESSAO DIAMETRAL DECORPOS-DE-PROVA CILINDRICOS DE 15 X 30CM</v>
          </cell>
          <cell r="C109" t="str">
            <v>UN</v>
          </cell>
          <cell r="D109">
            <v>416.94</v>
          </cell>
        </row>
        <row r="110">
          <cell r="A110" t="str">
            <v>01.001.144-0</v>
          </cell>
          <cell r="B110" t="str">
            <v>RESISTENCIA A COMPRESSAO E TRACAO, MODULO DE ELASTICIDADE DINAMICA</v>
          </cell>
          <cell r="C110" t="str">
            <v>UN</v>
          </cell>
          <cell r="D110">
            <v>698.96</v>
          </cell>
        </row>
        <row r="111">
          <cell r="A111" t="str">
            <v>01.001.145-0</v>
          </cell>
          <cell r="B111" t="str">
            <v>DETERMINACAO DO AR INCORPORADO EM CONCR.</v>
          </cell>
          <cell r="C111" t="str">
            <v>UN</v>
          </cell>
          <cell r="D111">
            <v>698.96</v>
          </cell>
        </row>
        <row r="112">
          <cell r="A112" t="str">
            <v>01.001.147-0</v>
          </cell>
          <cell r="B112" t="str">
            <v>MOLDAGEM E COLETA DE CORPO-DE-PROVA DE CONCR., EXECUTADO P/FIRMA ESPECIALIZADA, INCL. TRANSP. ATE 50KM</v>
          </cell>
          <cell r="C112" t="str">
            <v>UN</v>
          </cell>
          <cell r="D112">
            <v>15.91</v>
          </cell>
        </row>
        <row r="113">
          <cell r="A113" t="str">
            <v>01.001.148-0</v>
          </cell>
          <cell r="B113" t="str">
            <v>MOLDAGEM E COLETA DE CORPO-DE-PROVA DE CONCR. EXECUTADO P/FIRMA ESPECIALIZADA, INCL. TRANSP. P/DISTANCIA DE 51 A 100KM</v>
          </cell>
          <cell r="C113" t="str">
            <v>UN</v>
          </cell>
          <cell r="D113">
            <v>26.08</v>
          </cell>
        </row>
        <row r="114">
          <cell r="A114" t="str">
            <v>01.001.149-0</v>
          </cell>
          <cell r="B114" t="str">
            <v>MOLDAGEM E COLETA DE CORPO-DE-PROVA DE CONCR. EXECUTADO P/FIRMA ESPECIALIZADA, INCL. TRANSP. P/DISTANCIA DE 101 A 250KM</v>
          </cell>
          <cell r="C114" t="str">
            <v>UN</v>
          </cell>
          <cell r="D114">
            <v>56.95</v>
          </cell>
        </row>
        <row r="115">
          <cell r="A115" t="str">
            <v>01.001.150-0</v>
          </cell>
          <cell r="B115" t="str">
            <v>CONTROLE TECNOL. DE OBRAS EM CONCR. ARMADO, CONSID. COLETA,MOLDAGEM E CAPEAMENTO,TRANSP.ATE 50KM,MEDIDO P/ M3 DE CONCR.</v>
          </cell>
          <cell r="C115" t="str">
            <v>M3</v>
          </cell>
          <cell r="D115">
            <v>5.33</v>
          </cell>
        </row>
        <row r="116">
          <cell r="A116" t="str">
            <v>01.001.151-0</v>
          </cell>
          <cell r="B116" t="str">
            <v>CONTROLE TECNOL. DE OBRAS EM CONCR. ARMADO, CONSID. COLETA,MOLDAGEM E CAPEAMENTO,TRANSP.ATE 100KM,MEDIDO P/ M3 DE CONCR.</v>
          </cell>
          <cell r="C116" t="str">
            <v>M3</v>
          </cell>
          <cell r="D116">
            <v>6.9</v>
          </cell>
        </row>
        <row r="117">
          <cell r="A117" t="str">
            <v>01.001.152-0</v>
          </cell>
          <cell r="B117" t="str">
            <v>CONTROLE TECNOL. DE OBRAS EM CONCR. ARMADO, CONSID. COLETA,MOLDAGEM E CAPEAMENTO,TRANSP.ATE 250KM,MEDIDO P/ M3 DE CONCR.</v>
          </cell>
          <cell r="C117" t="str">
            <v>M3</v>
          </cell>
          <cell r="D117">
            <v>10.6</v>
          </cell>
        </row>
        <row r="118">
          <cell r="A118" t="str">
            <v>01.001.160-0</v>
          </cell>
          <cell r="B118" t="str">
            <v>PENETRACAO A 25°C, 100G, 5S</v>
          </cell>
          <cell r="C118" t="str">
            <v>UN</v>
          </cell>
          <cell r="D118">
            <v>46.25</v>
          </cell>
        </row>
        <row r="119">
          <cell r="A119" t="str">
            <v>01.001.161-0</v>
          </cell>
          <cell r="B119" t="str">
            <v>PONTO DE FULGOR CLEVELAND</v>
          </cell>
          <cell r="C119" t="str">
            <v>UN</v>
          </cell>
          <cell r="D119">
            <v>34.17</v>
          </cell>
        </row>
        <row r="120">
          <cell r="A120" t="str">
            <v>01.001.162-0</v>
          </cell>
          <cell r="B120" t="str">
            <v>DUCTIBILIDADE A 25°C</v>
          </cell>
          <cell r="C120" t="str">
            <v>UN</v>
          </cell>
          <cell r="D120">
            <v>46.25</v>
          </cell>
        </row>
        <row r="121">
          <cell r="A121" t="str">
            <v>01.001.163-0</v>
          </cell>
          <cell r="B121" t="str">
            <v>VISCOSIDADE SSF, A CADA TEMPERATURA P/EMULSAO</v>
          </cell>
          <cell r="C121" t="str">
            <v>UN</v>
          </cell>
          <cell r="D121">
            <v>50.12</v>
          </cell>
        </row>
        <row r="122">
          <cell r="A122" t="str">
            <v>01.001.164-0</v>
          </cell>
          <cell r="B122" t="str">
            <v>VISCOSIDADE SSF, A CADA TEMPERATURA P/ASF. DILUIDO</v>
          </cell>
          <cell r="C122" t="str">
            <v>UN</v>
          </cell>
          <cell r="D122">
            <v>50.12</v>
          </cell>
        </row>
        <row r="123">
          <cell r="A123" t="str">
            <v>01.001.165-0</v>
          </cell>
          <cell r="B123" t="str">
            <v>VISCOSIDADE CINEMATICA, A CADA TEMPERATURA</v>
          </cell>
          <cell r="C123" t="str">
            <v>UN</v>
          </cell>
          <cell r="D123">
            <v>98.53</v>
          </cell>
        </row>
        <row r="124">
          <cell r="A124" t="str">
            <v>01.001.166-0</v>
          </cell>
          <cell r="B124" t="str">
            <v>VISCOSIDADE DINAMICA, A CADA TEMPERATURA</v>
          </cell>
          <cell r="C124" t="str">
            <v>UN</v>
          </cell>
          <cell r="D124">
            <v>82.25</v>
          </cell>
        </row>
        <row r="125">
          <cell r="A125" t="str">
            <v>01.001.167-0</v>
          </cell>
          <cell r="B125" t="str">
            <v>TEOR DE BETUME (SOLUBILIDADE)</v>
          </cell>
          <cell r="C125" t="str">
            <v>UN</v>
          </cell>
          <cell r="D125">
            <v>69.400000000000006</v>
          </cell>
        </row>
        <row r="126">
          <cell r="A126" t="str">
            <v>01.001.168-0</v>
          </cell>
          <cell r="B126" t="str">
            <v>INDICE DE SUSCETIBILIDADE TERMICA</v>
          </cell>
          <cell r="C126" t="str">
            <v>UN</v>
          </cell>
          <cell r="D126">
            <v>75.39</v>
          </cell>
        </row>
        <row r="127">
          <cell r="A127" t="str">
            <v>01.001.169-0</v>
          </cell>
          <cell r="B127" t="str">
            <v>EFEITO DO CALOR E DO AR, P/PERCENTAGEM DA PENETRACAO ORIGINAL</v>
          </cell>
          <cell r="C127" t="str">
            <v>UN</v>
          </cell>
          <cell r="D127">
            <v>1.51</v>
          </cell>
        </row>
        <row r="128">
          <cell r="A128" t="str">
            <v>01.001.170-0</v>
          </cell>
          <cell r="B128" t="str">
            <v>EFEITO DO CALOR E DO AR, P/PERCENTAGEM DA VARIACAO EM PESO</v>
          </cell>
          <cell r="C128" t="str">
            <v>UN</v>
          </cell>
          <cell r="D128">
            <v>65.540000000000006</v>
          </cell>
        </row>
        <row r="129">
          <cell r="A129" t="str">
            <v>01.001.171-0</v>
          </cell>
          <cell r="B129" t="str">
            <v>PONTO DE AMOLECIMENTO</v>
          </cell>
          <cell r="C129" t="str">
            <v>UN</v>
          </cell>
          <cell r="D129">
            <v>46.26</v>
          </cell>
        </row>
        <row r="130">
          <cell r="A130" t="str">
            <v>01.001.172-0</v>
          </cell>
          <cell r="B130" t="str">
            <v>DENSIDADE A 25°C</v>
          </cell>
          <cell r="C130" t="str">
            <v>UN</v>
          </cell>
          <cell r="D130">
            <v>42.83</v>
          </cell>
        </row>
        <row r="131">
          <cell r="A131" t="str">
            <v>01.001.173-0</v>
          </cell>
          <cell r="B131" t="str">
            <v>DETERMINACAO DA CURVA VISCOSIDADE X TEMPERATURA</v>
          </cell>
          <cell r="C131" t="str">
            <v>UN</v>
          </cell>
          <cell r="D131">
            <v>167.93</v>
          </cell>
        </row>
        <row r="132">
          <cell r="A132" t="str">
            <v>01.001.174-0</v>
          </cell>
          <cell r="B132" t="str">
            <v>PONTO DE FULGOR TAG</v>
          </cell>
          <cell r="C132" t="str">
            <v>UN</v>
          </cell>
          <cell r="D132">
            <v>41</v>
          </cell>
        </row>
        <row r="133">
          <cell r="A133" t="str">
            <v>01.001.175-0</v>
          </cell>
          <cell r="B133" t="str">
            <v>DESTILACAO DE ASF. DILUIDOS</v>
          </cell>
          <cell r="C133" t="str">
            <v>UN</v>
          </cell>
          <cell r="D133">
            <v>61.52</v>
          </cell>
        </row>
        <row r="134">
          <cell r="A134" t="str">
            <v>01.001.176-0</v>
          </cell>
          <cell r="B134" t="str">
            <v>DETERMINACAO DE AGUA P/DESTILACAO</v>
          </cell>
          <cell r="C134" t="str">
            <v>UN</v>
          </cell>
          <cell r="D134">
            <v>61.52</v>
          </cell>
        </row>
        <row r="135">
          <cell r="A135" t="str">
            <v>01.001.177-0</v>
          </cell>
          <cell r="B135" t="str">
            <v>ENSAIOS DO RESIDUO DA DESTILACAO</v>
          </cell>
          <cell r="C135" t="str">
            <v>UN</v>
          </cell>
          <cell r="D135">
            <v>48.98</v>
          </cell>
        </row>
        <row r="136">
          <cell r="A136" t="str">
            <v>01.001.178-0</v>
          </cell>
          <cell r="B136" t="str">
            <v>VISCOSIDADE ESPECIFICO ENGLER</v>
          </cell>
          <cell r="C136" t="str">
            <v>UN</v>
          </cell>
          <cell r="D136">
            <v>53.32</v>
          </cell>
        </row>
        <row r="137">
          <cell r="A137" t="str">
            <v>01.001.179-0</v>
          </cell>
          <cell r="B137" t="str">
            <v>FLUTUACAO</v>
          </cell>
          <cell r="C137" t="str">
            <v>UN</v>
          </cell>
          <cell r="D137">
            <v>59.69</v>
          </cell>
        </row>
        <row r="138">
          <cell r="A138" t="str">
            <v>01.001.180-0</v>
          </cell>
          <cell r="B138" t="str">
            <v>DESTILACAO DO ALCATRAO</v>
          </cell>
          <cell r="C138" t="str">
            <v>UN</v>
          </cell>
          <cell r="D138">
            <v>61.52</v>
          </cell>
        </row>
        <row r="139">
          <cell r="A139" t="str">
            <v>01.001.181-0</v>
          </cell>
          <cell r="B139" t="str">
            <v>INDICE DE SULFANACAO</v>
          </cell>
          <cell r="C139" t="str">
            <v>UN</v>
          </cell>
          <cell r="D139">
            <v>61.52</v>
          </cell>
        </row>
        <row r="140">
          <cell r="A140" t="str">
            <v>01.001.182-0</v>
          </cell>
          <cell r="B140" t="str">
            <v>BETUME TOTAL</v>
          </cell>
          <cell r="C140" t="str">
            <v>UN</v>
          </cell>
          <cell r="D140">
            <v>69.400000000000006</v>
          </cell>
        </row>
        <row r="141">
          <cell r="A141" t="str">
            <v>01.001.183-0</v>
          </cell>
          <cell r="B141" t="str">
            <v>SEDIMENTACAO A 5 DIAS</v>
          </cell>
          <cell r="C141" t="str">
            <v>UN</v>
          </cell>
          <cell r="D141">
            <v>111.81</v>
          </cell>
        </row>
        <row r="142">
          <cell r="A142" t="str">
            <v>01.001.184-0</v>
          </cell>
          <cell r="B142" t="str">
            <v>PENEIRACAO</v>
          </cell>
          <cell r="C142" t="str">
            <v>UN</v>
          </cell>
          <cell r="D142">
            <v>49.22</v>
          </cell>
        </row>
        <row r="143">
          <cell r="A143" t="str">
            <v>01.001.185-0</v>
          </cell>
          <cell r="B143" t="str">
            <v>RESISTENCIA A AGUA</v>
          </cell>
          <cell r="C143" t="str">
            <v>UN</v>
          </cell>
          <cell r="D143">
            <v>464.24</v>
          </cell>
        </row>
        <row r="144">
          <cell r="A144" t="str">
            <v>01.001.186-0</v>
          </cell>
          <cell r="B144" t="str">
            <v>MISTURA C/CIM. OU C/FILLER SILICICO</v>
          </cell>
          <cell r="C144" t="str">
            <v>UN</v>
          </cell>
          <cell r="D144">
            <v>102.54</v>
          </cell>
        </row>
        <row r="145">
          <cell r="A145" t="str">
            <v>01.001.187-0</v>
          </cell>
          <cell r="B145" t="str">
            <v>CARGA DAS PARTICULAS</v>
          </cell>
          <cell r="C145" t="str">
            <v>UN</v>
          </cell>
          <cell r="D145">
            <v>59.69</v>
          </cell>
        </row>
        <row r="146">
          <cell r="A146" t="str">
            <v>01.001.188-0</v>
          </cell>
          <cell r="B146" t="str">
            <v>DESEMULSIBILIDADE</v>
          </cell>
          <cell r="C146" t="str">
            <v>UN</v>
          </cell>
          <cell r="D146">
            <v>41</v>
          </cell>
        </row>
        <row r="147">
          <cell r="A147" t="str">
            <v>01.001.189-0</v>
          </cell>
          <cell r="B147" t="str">
            <v>DESTILACAO DE EMULSOES ASF. E OLEO DESTILADO</v>
          </cell>
          <cell r="C147" t="str">
            <v>UN</v>
          </cell>
          <cell r="D147">
            <v>58.59</v>
          </cell>
        </row>
        <row r="148">
          <cell r="A148" t="str">
            <v>01.001.190-0</v>
          </cell>
          <cell r="B148" t="str">
            <v>RESISTENCIA AO CALOR</v>
          </cell>
          <cell r="C148" t="str">
            <v>UN</v>
          </cell>
          <cell r="D148">
            <v>91.14</v>
          </cell>
        </row>
        <row r="149">
          <cell r="A149" t="str">
            <v>01.001.191-0</v>
          </cell>
          <cell r="B149" t="str">
            <v>ENSAIO RRL P/AGREG. GRAUDO</v>
          </cell>
          <cell r="C149" t="str">
            <v>UN</v>
          </cell>
          <cell r="D149">
            <v>91.14</v>
          </cell>
        </row>
        <row r="150">
          <cell r="A150" t="str">
            <v>01.001.192-0</v>
          </cell>
          <cell r="B150" t="str">
            <v>DETERMINACAO DE PERCENTAGEM DE AGENTES ATIVOS</v>
          </cell>
          <cell r="C150" t="str">
            <v>UN</v>
          </cell>
          <cell r="D150">
            <v>91.14</v>
          </cell>
        </row>
        <row r="151">
          <cell r="A151" t="str">
            <v>01.001.193-0</v>
          </cell>
          <cell r="B151" t="str">
            <v>ENSAIO LCPC</v>
          </cell>
          <cell r="C151" t="str">
            <v>UN</v>
          </cell>
          <cell r="D151">
            <v>68.36</v>
          </cell>
        </row>
        <row r="152">
          <cell r="A152" t="str">
            <v>01.001.194-0</v>
          </cell>
          <cell r="B152" t="str">
            <v>MATERIAL DE ENCHIMENTO (AMOSTRA GRANULOMETRICA)</v>
          </cell>
          <cell r="C152" t="str">
            <v>UN</v>
          </cell>
          <cell r="D152">
            <v>61.19</v>
          </cell>
        </row>
        <row r="153">
          <cell r="A153" t="str">
            <v>01.001.195-0</v>
          </cell>
          <cell r="B153" t="str">
            <v>DETERMINACAO DE PERCENTAGEM DE CARBONATO DE CALCIO</v>
          </cell>
          <cell r="C153" t="str">
            <v>UN</v>
          </cell>
          <cell r="D153">
            <v>1.93</v>
          </cell>
        </row>
        <row r="154">
          <cell r="A154" t="str">
            <v>01.001.196-0</v>
          </cell>
          <cell r="B154" t="str">
            <v>MASSA ESPECIFICA REAL</v>
          </cell>
          <cell r="C154" t="str">
            <v>UN</v>
          </cell>
          <cell r="D154">
            <v>45.57</v>
          </cell>
        </row>
        <row r="155">
          <cell r="A155" t="str">
            <v>01.001.197-0</v>
          </cell>
          <cell r="B155" t="str">
            <v>MASSA ESPECIFICA APARENTE</v>
          </cell>
          <cell r="C155" t="str">
            <v>UN</v>
          </cell>
          <cell r="D155">
            <v>27.34</v>
          </cell>
        </row>
        <row r="156">
          <cell r="A156" t="str">
            <v>01.001.198-0</v>
          </cell>
          <cell r="B156" t="str">
            <v>DETERMINACAO DO TEOR DE BETUME</v>
          </cell>
          <cell r="C156" t="str">
            <v>UN</v>
          </cell>
          <cell r="D156">
            <v>107.36</v>
          </cell>
        </row>
        <row r="157">
          <cell r="A157" t="str">
            <v>01.001.199-0</v>
          </cell>
          <cell r="B157" t="str">
            <v>DETERMINACAO DA ESTABILIDADE E FLUENCIA MARSHALL</v>
          </cell>
          <cell r="C157" t="str">
            <v>UN</v>
          </cell>
          <cell r="D157">
            <v>258.36</v>
          </cell>
        </row>
        <row r="158">
          <cell r="A158" t="str">
            <v>01.001.200-0</v>
          </cell>
          <cell r="B158" t="str">
            <v>DENSIDADE APARENTE</v>
          </cell>
          <cell r="C158" t="str">
            <v>UN</v>
          </cell>
          <cell r="D158">
            <v>38.409999999999997</v>
          </cell>
        </row>
        <row r="159">
          <cell r="A159" t="str">
            <v>01.001.201-0</v>
          </cell>
          <cell r="B159" t="str">
            <v>PERCENTAGEM DE VAZIOS RICE</v>
          </cell>
          <cell r="C159" t="str">
            <v>UN</v>
          </cell>
          <cell r="D159">
            <v>64.849999999999994</v>
          </cell>
        </row>
        <row r="160">
          <cell r="A160" t="str">
            <v>01.001.202-0</v>
          </cell>
          <cell r="B160" t="str">
            <v>DOSAGEM MARSHALL</v>
          </cell>
          <cell r="C160" t="str">
            <v>UN</v>
          </cell>
          <cell r="D160">
            <v>464.24</v>
          </cell>
        </row>
        <row r="161">
          <cell r="A161" t="str">
            <v>01.001.203-0</v>
          </cell>
          <cell r="B161" t="str">
            <v>RECUPERACAO DO LIGANTE (ALSON)</v>
          </cell>
          <cell r="C161" t="str">
            <v>UN</v>
          </cell>
          <cell r="D161">
            <v>81.39</v>
          </cell>
        </row>
        <row r="162">
          <cell r="A162" t="str">
            <v>01.001.204-0</v>
          </cell>
          <cell r="B162" t="str">
            <v>AMOSTRA GRANULOMETRICA APOS EXTRACAO DO LIGANTE</v>
          </cell>
          <cell r="C162" t="str">
            <v>UN</v>
          </cell>
          <cell r="D162">
            <v>40.630000000000003</v>
          </cell>
        </row>
        <row r="163">
          <cell r="A163" t="str">
            <v>01.001.205-0</v>
          </cell>
          <cell r="B163" t="str">
            <v>DETERMINACAO C/AUX. DE SONDA ROTATIVA, DA DENSIDADE DE MIST.COMPACTADA, P/CORPO-DE-PROVA</v>
          </cell>
          <cell r="C163" t="str">
            <v>UN</v>
          </cell>
          <cell r="D163">
            <v>11.6</v>
          </cell>
        </row>
        <row r="164">
          <cell r="A164" t="str">
            <v>01.001.206-0</v>
          </cell>
          <cell r="B164" t="str">
            <v>CONTROLE DE COMPACT., P/PONTO (METODO DO ANEL)</v>
          </cell>
          <cell r="C164" t="str">
            <v>UN</v>
          </cell>
          <cell r="D164">
            <v>0.93</v>
          </cell>
        </row>
        <row r="165">
          <cell r="A165" t="str">
            <v>01.001.208-0</v>
          </cell>
          <cell r="B165" t="str">
            <v>DETERMINACAO DA RESISTENCIA A TRACAO P/COMPRESSAO DIAMETRALDE MIST. BETUMINOSAS</v>
          </cell>
          <cell r="C165" t="str">
            <v>UN</v>
          </cell>
          <cell r="D165">
            <v>40.54</v>
          </cell>
        </row>
        <row r="166">
          <cell r="A166" t="str">
            <v>01.001.209-0</v>
          </cell>
          <cell r="B166" t="str">
            <v>DETERMINACAO DO MODULO DE RESISTENCIA DE MIST. BETUMINOSAS</v>
          </cell>
          <cell r="C166" t="str">
            <v>UN</v>
          </cell>
          <cell r="D166">
            <v>40.54</v>
          </cell>
        </row>
        <row r="167">
          <cell r="A167" t="str">
            <v>01.001.210-0</v>
          </cell>
          <cell r="B167" t="str">
            <v>DETERMINACAO DE MASSA ESPECIFICA APARENTE "IN SITU", C/EMPREGO DO FRASCO DE AREIA</v>
          </cell>
          <cell r="C167" t="str">
            <v>UN</v>
          </cell>
          <cell r="D167">
            <v>24.76</v>
          </cell>
        </row>
        <row r="168">
          <cell r="A168" t="str">
            <v>01.001.220-0</v>
          </cell>
          <cell r="B168" t="str">
            <v>ENSAIO NORMAL COMPLETO</v>
          </cell>
          <cell r="C168" t="str">
            <v>UN</v>
          </cell>
          <cell r="D168">
            <v>893.23</v>
          </cell>
        </row>
        <row r="169">
          <cell r="A169" t="str">
            <v>01.001.221-0</v>
          </cell>
          <cell r="B169" t="str">
            <v>ENSAIO DE PEGA</v>
          </cell>
          <cell r="C169" t="str">
            <v>UN</v>
          </cell>
          <cell r="D169">
            <v>46.25</v>
          </cell>
        </row>
        <row r="170">
          <cell r="A170" t="str">
            <v>01.001.222-0</v>
          </cell>
          <cell r="B170" t="str">
            <v>ENSAIO DE EXPANSIBILIDADE (LE CHATELIER)</v>
          </cell>
          <cell r="C170" t="str">
            <v>UN</v>
          </cell>
          <cell r="D170">
            <v>46.25</v>
          </cell>
        </row>
        <row r="171">
          <cell r="A171" t="str">
            <v>01.001.223-0</v>
          </cell>
          <cell r="B171" t="str">
            <v>ENSAIO DE EXPANSIBILIDADE EM AUTO-CLAVE</v>
          </cell>
          <cell r="C171" t="str">
            <v>UN</v>
          </cell>
          <cell r="D171">
            <v>107.36</v>
          </cell>
        </row>
        <row r="172">
          <cell r="A172" t="str">
            <v>01.001.224-0</v>
          </cell>
          <cell r="B172" t="str">
            <v>ENSAIO DE FINURA: RESIDUO NA PENEIRA Nº 200</v>
          </cell>
          <cell r="C172" t="str">
            <v>UN</v>
          </cell>
          <cell r="D172">
            <v>41</v>
          </cell>
        </row>
        <row r="173">
          <cell r="A173" t="str">
            <v>01.001.225-0</v>
          </cell>
          <cell r="B173" t="str">
            <v>ENSAIO DE FINURA: SUPERF. ESPECIFICA BLAINE</v>
          </cell>
          <cell r="C173" t="str">
            <v>UN</v>
          </cell>
          <cell r="D173">
            <v>107.36</v>
          </cell>
        </row>
        <row r="174">
          <cell r="A174" t="str">
            <v>01.001.226-0</v>
          </cell>
          <cell r="B174" t="str">
            <v>RESISTENCIA A COMPRESSAO AOS 3, 7 E 28 DIAS DE IDADE</v>
          </cell>
          <cell r="C174" t="str">
            <v>UN</v>
          </cell>
          <cell r="D174">
            <v>258.36</v>
          </cell>
        </row>
        <row r="175">
          <cell r="A175" t="str">
            <v>01.001.227-0</v>
          </cell>
          <cell r="B175" t="str">
            <v>RESISTENCIA A COMPRESSAO, P/CADA IDADE COMPLEMENTAR</v>
          </cell>
          <cell r="C175" t="str">
            <v>UN</v>
          </cell>
          <cell r="D175">
            <v>172.79</v>
          </cell>
        </row>
        <row r="176">
          <cell r="A176" t="str">
            <v>01.001.228-0</v>
          </cell>
          <cell r="B176" t="str">
            <v>MASSA ESPECIFICA REAL</v>
          </cell>
          <cell r="C176" t="str">
            <v>UN</v>
          </cell>
          <cell r="D176">
            <v>46.25</v>
          </cell>
        </row>
        <row r="177">
          <cell r="A177" t="str">
            <v>01.001.229-0</v>
          </cell>
          <cell r="B177" t="str">
            <v>CALOR DE HIDRATACAO A 7 E 28 DIAS DE IDADE</v>
          </cell>
          <cell r="C177" t="str">
            <v>UN</v>
          </cell>
          <cell r="D177">
            <v>251.45</v>
          </cell>
        </row>
        <row r="178">
          <cell r="A178" t="str">
            <v>01.001.230-0</v>
          </cell>
          <cell r="B178" t="str">
            <v>PERDA AO FOGO (PORTLAND COMUM)</v>
          </cell>
          <cell r="C178" t="str">
            <v>UN</v>
          </cell>
          <cell r="D178">
            <v>38.72</v>
          </cell>
        </row>
        <row r="179">
          <cell r="A179" t="str">
            <v>01.001.231-0</v>
          </cell>
          <cell r="B179" t="str">
            <v>PERDA AO FOGO (POZOLANICO)</v>
          </cell>
          <cell r="C179" t="str">
            <v>UN</v>
          </cell>
          <cell r="D179">
            <v>38.72</v>
          </cell>
        </row>
        <row r="180">
          <cell r="A180" t="str">
            <v>01.001.232-0</v>
          </cell>
          <cell r="B180" t="str">
            <v>RESIDUO INSOLUVEL</v>
          </cell>
          <cell r="C180" t="str">
            <v>UN</v>
          </cell>
          <cell r="D180">
            <v>38.72</v>
          </cell>
        </row>
        <row r="181">
          <cell r="A181" t="str">
            <v>01.001.233-0</v>
          </cell>
          <cell r="B181" t="str">
            <v>QUANTIDADE DE ANIDRIDO SULFURICO</v>
          </cell>
          <cell r="C181" t="str">
            <v>UN</v>
          </cell>
          <cell r="D181">
            <v>38.72</v>
          </cell>
        </row>
        <row r="182">
          <cell r="A182" t="str">
            <v>01.001.234-0</v>
          </cell>
          <cell r="B182" t="str">
            <v>QUANTIDADE DE SILICA</v>
          </cell>
          <cell r="C182" t="str">
            <v>UN</v>
          </cell>
          <cell r="D182">
            <v>38.72</v>
          </cell>
        </row>
        <row r="183">
          <cell r="A183" t="str">
            <v>01.001.235-0</v>
          </cell>
          <cell r="B183" t="str">
            <v>QUANTIDADE DE OXIDO DE FERRO</v>
          </cell>
          <cell r="C183" t="str">
            <v>UN</v>
          </cell>
          <cell r="D183">
            <v>38.72</v>
          </cell>
        </row>
        <row r="184">
          <cell r="A184" t="str">
            <v>01.001.236-0</v>
          </cell>
          <cell r="B184" t="str">
            <v>QUANTIDADE DE OXIDO DE ALUMINIO</v>
          </cell>
          <cell r="C184" t="str">
            <v>UN</v>
          </cell>
          <cell r="D184">
            <v>38.72</v>
          </cell>
        </row>
        <row r="185">
          <cell r="A185" t="str">
            <v>01.001.237-0</v>
          </cell>
          <cell r="B185" t="str">
            <v>QUANTIDADE DE OXIDO DE CALCIO</v>
          </cell>
          <cell r="C185" t="str">
            <v>UN</v>
          </cell>
          <cell r="D185">
            <v>38.72</v>
          </cell>
        </row>
        <row r="186">
          <cell r="A186" t="str">
            <v>01.001.238-0</v>
          </cell>
          <cell r="B186" t="str">
            <v>QUANTIDADE DE OXIDO DE MAGNESIO</v>
          </cell>
          <cell r="C186" t="str">
            <v>UN</v>
          </cell>
          <cell r="D186">
            <v>38.72</v>
          </cell>
        </row>
        <row r="187">
          <cell r="A187" t="str">
            <v>01.001.239-0</v>
          </cell>
          <cell r="B187" t="str">
            <v>QUANTIDADE DE ANIDRIDO SILICICO</v>
          </cell>
          <cell r="C187" t="str">
            <v>UN</v>
          </cell>
          <cell r="D187">
            <v>38.72</v>
          </cell>
        </row>
        <row r="188">
          <cell r="A188" t="str">
            <v>01.001.240-0</v>
          </cell>
          <cell r="B188" t="str">
            <v>QUANTIDADE DE OXIDO DE POTASSIO</v>
          </cell>
          <cell r="C188" t="str">
            <v>UN</v>
          </cell>
          <cell r="D188">
            <v>38.72</v>
          </cell>
        </row>
        <row r="189">
          <cell r="A189" t="str">
            <v>01.001.241-0</v>
          </cell>
          <cell r="B189" t="str">
            <v>QUANTIDADE DE OXIDO DE SODIO</v>
          </cell>
          <cell r="C189" t="str">
            <v>UN</v>
          </cell>
          <cell r="D189">
            <v>38.72</v>
          </cell>
        </row>
        <row r="190">
          <cell r="A190" t="str">
            <v>01.001.242-0</v>
          </cell>
          <cell r="B190" t="str">
            <v>QUANTIDADE DE CALCIO</v>
          </cell>
          <cell r="C190" t="str">
            <v>UN</v>
          </cell>
          <cell r="D190">
            <v>38.72</v>
          </cell>
        </row>
        <row r="191">
          <cell r="A191" t="str">
            <v>01.001.243-0</v>
          </cell>
          <cell r="B191" t="str">
            <v>QUANTIDADE DE OXIDO DE MANGANES</v>
          </cell>
          <cell r="C191" t="str">
            <v>UN</v>
          </cell>
          <cell r="D191">
            <v>38.72</v>
          </cell>
        </row>
        <row r="192">
          <cell r="A192" t="str">
            <v>01.001.244-0</v>
          </cell>
          <cell r="B192" t="str">
            <v>QUANTIDADE DE SULFATO</v>
          </cell>
          <cell r="C192" t="str">
            <v>UN</v>
          </cell>
          <cell r="D192">
            <v>38.72</v>
          </cell>
        </row>
        <row r="193">
          <cell r="A193" t="str">
            <v>01.001.245-0</v>
          </cell>
          <cell r="B193" t="str">
            <v>DETERMINACAO DOS COMPOSTOS PRINCIPAIS PRESENTES NO CIM. PORTLAND</v>
          </cell>
          <cell r="C193" t="str">
            <v>UN</v>
          </cell>
          <cell r="D193">
            <v>38.72</v>
          </cell>
        </row>
        <row r="194">
          <cell r="A194" t="str">
            <v>01.001.246-0</v>
          </cell>
          <cell r="B194" t="str">
            <v>ENSAIO QUIMICO COMPLETO DE CIM.</v>
          </cell>
          <cell r="C194" t="str">
            <v>UN</v>
          </cell>
          <cell r="D194">
            <v>809.69</v>
          </cell>
        </row>
        <row r="195">
          <cell r="A195" t="str">
            <v>01.001.247-0</v>
          </cell>
          <cell r="B195" t="str">
            <v>CONTROLE TECNOL. DE OBRAS CONSID. APENAS CONTR. DAS ARMADURAS, TRANSP. ATE 50KM, ENSAIO DE DOBRAMENTO, P/TON. DE ACO</v>
          </cell>
          <cell r="C195" t="str">
            <v>T</v>
          </cell>
          <cell r="D195">
            <v>37.9</v>
          </cell>
        </row>
        <row r="196">
          <cell r="A196" t="str">
            <v>01.001.248-0</v>
          </cell>
          <cell r="B196" t="str">
            <v>CONTROLE TECNOL. DE OBRAS CONSID. APENAS CONTR. DAS ARMADURAS, TRANSP. ATE 100KM, ENSAIO DE DOBRAMENTO, P/TON. DE ACO</v>
          </cell>
          <cell r="C196" t="str">
            <v>T</v>
          </cell>
          <cell r="D196">
            <v>39.35</v>
          </cell>
        </row>
        <row r="197">
          <cell r="A197" t="str">
            <v>01.001.249-0</v>
          </cell>
          <cell r="B197" t="str">
            <v>CONTROLE TECNOL. DE OBRAS, CONSID. APENAS CONTR. DAS ARMDURAS, TRANSP. ATE 250KM, ENSAIO DE DOBRAMENTO, P/TON. DE ACO</v>
          </cell>
          <cell r="C197" t="str">
            <v>T</v>
          </cell>
          <cell r="D197">
            <v>43.73</v>
          </cell>
        </row>
        <row r="198">
          <cell r="A198" t="str">
            <v>01.001.250-0</v>
          </cell>
          <cell r="B198" t="str">
            <v>DOBRAMENTO SIMPLES, EM 1 OPERACAO</v>
          </cell>
          <cell r="C198" t="str">
            <v>UN</v>
          </cell>
          <cell r="D198">
            <v>23</v>
          </cell>
        </row>
        <row r="199">
          <cell r="A199" t="str">
            <v>01.001.251-0</v>
          </cell>
          <cell r="B199" t="str">
            <v>DOBRAMENTO SIMPLES, EM 2 OPERACOES (FLEXAO E COMPRESSAO)</v>
          </cell>
          <cell r="C199" t="str">
            <v>UN</v>
          </cell>
          <cell r="D199">
            <v>26.55</v>
          </cell>
        </row>
        <row r="200">
          <cell r="A200" t="str">
            <v>01.001.252-0</v>
          </cell>
          <cell r="B200" t="str">
            <v>TRACAO SIMPLES, C/ESFORCO ATE 5T</v>
          </cell>
          <cell r="C200" t="str">
            <v>UN</v>
          </cell>
          <cell r="D200">
            <v>38.549999999999997</v>
          </cell>
        </row>
        <row r="201">
          <cell r="A201" t="str">
            <v>01.001.253-0</v>
          </cell>
          <cell r="B201" t="str">
            <v>TRACAO SIMPLES, C/ESFORCO DE 5 ATE 30T</v>
          </cell>
          <cell r="C201" t="str">
            <v>UN</v>
          </cell>
          <cell r="D201">
            <v>46.26</v>
          </cell>
        </row>
        <row r="202">
          <cell r="A202" t="str">
            <v>01.001.254-0</v>
          </cell>
          <cell r="B202" t="str">
            <v>TRACAO SIMPLES, C/ESFORCO DE 30 ATE 100T</v>
          </cell>
          <cell r="C202" t="str">
            <v>UN</v>
          </cell>
          <cell r="D202">
            <v>55.52</v>
          </cell>
        </row>
        <row r="203">
          <cell r="A203" t="str">
            <v>01.001.255-0</v>
          </cell>
          <cell r="B203" t="str">
            <v>TRACAO C/DETERMINACAO DO ALONGAMENTO S/CARGA</v>
          </cell>
          <cell r="C203" t="str">
            <v>UN</v>
          </cell>
          <cell r="D203">
            <v>66.62</v>
          </cell>
        </row>
        <row r="204">
          <cell r="A204" t="str">
            <v>01.001.256-0</v>
          </cell>
          <cell r="B204" t="str">
            <v>MODULO DE ELASTICIDADE</v>
          </cell>
          <cell r="C204" t="str">
            <v>UN</v>
          </cell>
          <cell r="D204">
            <v>115.24</v>
          </cell>
        </row>
        <row r="205">
          <cell r="A205" t="str">
            <v>01.001.257-0</v>
          </cell>
          <cell r="B205" t="str">
            <v>FLEXAO P/IMPACTO, C/TRACADO DO DIAGRAMA TENSAO X DEFORMACAOESPECIFICA, NA TEMPERATURA AMBIENTE</v>
          </cell>
          <cell r="C205" t="str">
            <v>UN</v>
          </cell>
          <cell r="D205">
            <v>25.2</v>
          </cell>
        </row>
        <row r="206">
          <cell r="A206" t="str">
            <v>01.001.258-0</v>
          </cell>
          <cell r="B206" t="str">
            <v>TRACAO C/MEDIDAS DE DEFORMACAO (0,2%), INCL. TRACADO DE GRAFICOS, SENDO O ESFORCO ATE 5T</v>
          </cell>
          <cell r="C206" t="str">
            <v>UN</v>
          </cell>
          <cell r="D206">
            <v>75.62</v>
          </cell>
        </row>
        <row r="207">
          <cell r="A207" t="str">
            <v>01.001.259-0</v>
          </cell>
          <cell r="B207" t="str">
            <v>TRACAO C/MEDIDAS DE DEFORMACAO (0,2%), INCL. TRACADO DE GRAFICOS, SENDO O ESFORCO DE 5 ATE 30T</v>
          </cell>
          <cell r="C207" t="str">
            <v>UN</v>
          </cell>
          <cell r="D207">
            <v>90.75</v>
          </cell>
        </row>
        <row r="208">
          <cell r="A208" t="str">
            <v>01.001.260-0</v>
          </cell>
          <cell r="B208" t="str">
            <v>TRACAO C/MEDIDAS DE DEFORMACAO (0,2%), INCL. TRACADO DE GRAFICOS, SENDO O ESFORCO DE 30 ATE 200T</v>
          </cell>
          <cell r="C208" t="str">
            <v>UN</v>
          </cell>
          <cell r="D208">
            <v>108.9</v>
          </cell>
        </row>
        <row r="209">
          <cell r="A209" t="str">
            <v>01.001.261-0</v>
          </cell>
          <cell r="B209" t="str">
            <v>COMPRESSAO DIAMETRAL</v>
          </cell>
          <cell r="C209" t="str">
            <v>UN</v>
          </cell>
          <cell r="D209">
            <v>46.21</v>
          </cell>
        </row>
        <row r="210">
          <cell r="A210" t="str">
            <v>01.001.262-0</v>
          </cell>
          <cell r="B210" t="str">
            <v>PERMEABILIDADE</v>
          </cell>
          <cell r="C210" t="str">
            <v>UN</v>
          </cell>
          <cell r="D210">
            <v>34.81</v>
          </cell>
        </row>
        <row r="211">
          <cell r="A211" t="str">
            <v>01.001.263-0</v>
          </cell>
          <cell r="B211" t="str">
            <v>ABSORCAO</v>
          </cell>
          <cell r="C211" t="str">
            <v>UN</v>
          </cell>
          <cell r="D211">
            <v>34.81</v>
          </cell>
        </row>
        <row r="212">
          <cell r="A212" t="str">
            <v>01.001.264-0</v>
          </cell>
          <cell r="B212" t="str">
            <v>DIMENSAO</v>
          </cell>
          <cell r="C212" t="str">
            <v>UN</v>
          </cell>
          <cell r="D212">
            <v>0.8</v>
          </cell>
        </row>
        <row r="213">
          <cell r="A213" t="str">
            <v>01.001.265-0</v>
          </cell>
          <cell r="B213" t="str">
            <v>COMPRESSAO DIAMETRAL EM TUBOS OU CALHAS DE CONCR. SIMPLES, DIAM. ATE 300MM</v>
          </cell>
          <cell r="C213" t="str">
            <v>UN</v>
          </cell>
          <cell r="D213">
            <v>969.19</v>
          </cell>
        </row>
        <row r="214">
          <cell r="A214" t="str">
            <v>01.001.266-0</v>
          </cell>
          <cell r="B214" t="str">
            <v>COMPRESSAO DIAMETRAL EM TUBOS OU CALHAS DE CONCR. SIMPLES, DIAM. ACIMA DE 300MM</v>
          </cell>
          <cell r="C214" t="str">
            <v>UN</v>
          </cell>
          <cell r="D214">
            <v>1211.49</v>
          </cell>
        </row>
        <row r="215">
          <cell r="A215" t="str">
            <v>01.001.267-0</v>
          </cell>
          <cell r="B215" t="str">
            <v>COMPRESSAO DIAMETRAL EM TUBOS OU CALHAS DE CONCR. ARMADO, DIAM. DE 300 A 600MM</v>
          </cell>
          <cell r="C215" t="str">
            <v>UN</v>
          </cell>
          <cell r="D215">
            <v>1211.49</v>
          </cell>
        </row>
        <row r="216">
          <cell r="A216" t="str">
            <v>01.001.268-0</v>
          </cell>
          <cell r="B216" t="str">
            <v>COMPRESSAO DIAMETRAL EM TUBOS OU CALHAS DE CONCR. ARMADO, DIAM. DE 600 A 1200MM</v>
          </cell>
          <cell r="C216" t="str">
            <v>UN</v>
          </cell>
          <cell r="D216">
            <v>1817.24</v>
          </cell>
        </row>
        <row r="217">
          <cell r="A217" t="str">
            <v>01.001.269-0</v>
          </cell>
          <cell r="B217" t="str">
            <v>COMPRESSAO DIAMETRAL EM TUBOS OU CALHAS DE CONCR. ARMADO, DIAM. DE 1200 A 2000MM</v>
          </cell>
          <cell r="C217" t="str">
            <v>UN</v>
          </cell>
          <cell r="D217">
            <v>1500.91</v>
          </cell>
        </row>
        <row r="218">
          <cell r="A218" t="str">
            <v>01.001.270-0</v>
          </cell>
          <cell r="B218" t="str">
            <v>ABSORCAO</v>
          </cell>
          <cell r="C218" t="str">
            <v>UN</v>
          </cell>
          <cell r="D218">
            <v>464.24</v>
          </cell>
        </row>
        <row r="219">
          <cell r="A219" t="str">
            <v>01.001.271-0</v>
          </cell>
          <cell r="B219" t="str">
            <v>PERMEABILIDADE</v>
          </cell>
          <cell r="C219" t="str">
            <v>UN</v>
          </cell>
          <cell r="D219">
            <v>464.24</v>
          </cell>
        </row>
        <row r="220">
          <cell r="A220" t="str">
            <v>01.001.272-0</v>
          </cell>
          <cell r="B220" t="str">
            <v>RESISTENCIA A COMPRESSAO EM UN. MACICAS</v>
          </cell>
          <cell r="C220" t="str">
            <v>UN</v>
          </cell>
          <cell r="D220">
            <v>41</v>
          </cell>
        </row>
        <row r="221">
          <cell r="A221" t="str">
            <v>01.001.273-0</v>
          </cell>
          <cell r="B221" t="str">
            <v>RESISTENCIA A COMPRESSAO EM UN. FURADAS</v>
          </cell>
          <cell r="C221" t="str">
            <v>UN</v>
          </cell>
          <cell r="D221">
            <v>41</v>
          </cell>
        </row>
        <row r="222">
          <cell r="A222" t="str">
            <v>01.001.274-0</v>
          </cell>
          <cell r="B222" t="str">
            <v>INDICE DE VICAT DE CAL HIDR.01001281-0</v>
          </cell>
          <cell r="C222" t="str">
            <v>UN</v>
          </cell>
          <cell r="D222">
            <v>69.290000000000006</v>
          </cell>
        </row>
        <row r="223">
          <cell r="A223" t="str">
            <v>01.001.275-0</v>
          </cell>
          <cell r="B223" t="str">
            <v>ENSAIO QUIMICO COMPLETO DE CAL</v>
          </cell>
          <cell r="C223" t="str">
            <v>UN</v>
          </cell>
          <cell r="D223">
            <v>464.24</v>
          </cell>
        </row>
        <row r="224">
          <cell r="A224" t="str">
            <v>01.001.276-0</v>
          </cell>
          <cell r="B224" t="str">
            <v>RESIDUOS APOS EXTINCAO</v>
          </cell>
          <cell r="C224" t="str">
            <v>UN</v>
          </cell>
          <cell r="D224">
            <v>1.37</v>
          </cell>
        </row>
        <row r="225">
          <cell r="A225" t="str">
            <v>01.001.277-0</v>
          </cell>
          <cell r="B225" t="str">
            <v>TEMPO DE INICIO DE EXTINCAO</v>
          </cell>
          <cell r="C225" t="str">
            <v>UN</v>
          </cell>
          <cell r="D225">
            <v>85.67</v>
          </cell>
        </row>
        <row r="226">
          <cell r="A226" t="str">
            <v>01.001.278-0</v>
          </cell>
          <cell r="B226" t="str">
            <v>FINURA</v>
          </cell>
          <cell r="C226" t="str">
            <v>UN</v>
          </cell>
          <cell r="D226">
            <v>46.25</v>
          </cell>
        </row>
        <row r="227">
          <cell r="A227" t="str">
            <v>01.001.279-0</v>
          </cell>
          <cell r="B227" t="str">
            <v>ESTABILIDADE</v>
          </cell>
          <cell r="C227" t="str">
            <v>UN</v>
          </cell>
          <cell r="D227">
            <v>464.24</v>
          </cell>
        </row>
        <row r="228">
          <cell r="A228" t="str">
            <v>01.001.280-0</v>
          </cell>
          <cell r="B228" t="str">
            <v>VERIFICACAO DA QUALIDADE P/POSSIBILIDADE DE EMPREGO EM PREPARO DE CONCR.</v>
          </cell>
          <cell r="C228" t="str">
            <v>UN</v>
          </cell>
          <cell r="D228">
            <v>464.24</v>
          </cell>
        </row>
        <row r="229">
          <cell r="A229" t="str">
            <v>01.001.281-0</v>
          </cell>
          <cell r="B229" t="str">
            <v>ENSAIO COMPARATIVO DE RESISTENCIA A COMPRESSAO DE CORPOS-DE-PROVA DE ARG.</v>
          </cell>
          <cell r="C229" t="str">
            <v>UN</v>
          </cell>
          <cell r="D229">
            <v>464.24</v>
          </cell>
        </row>
        <row r="230">
          <cell r="A230" t="str">
            <v>01.001.290-0</v>
          </cell>
          <cell r="B230" t="str">
            <v>DETERMINACAO DAS CONSTANTES ELASTICAS DOS MAT. DE CONTRACAO(PROCESSO MEC. OU ELETRONICO)</v>
          </cell>
          <cell r="C230" t="str">
            <v>UN</v>
          </cell>
          <cell r="D230">
            <v>67.709999999999994</v>
          </cell>
        </row>
        <row r="231">
          <cell r="A231" t="str">
            <v>01.001.298-0</v>
          </cell>
          <cell r="B231" t="str">
            <v>ENSAIO COMPLETO</v>
          </cell>
          <cell r="C231" t="str">
            <v>UN</v>
          </cell>
          <cell r="D231">
            <v>464.24</v>
          </cell>
        </row>
        <row r="232">
          <cell r="A232" t="str">
            <v>01.001.300-0</v>
          </cell>
          <cell r="B232" t="str">
            <v>DETERMINACAO DA TAXA DE LIGANTE, P/DETERMINACAO</v>
          </cell>
          <cell r="C232" t="str">
            <v>UN</v>
          </cell>
          <cell r="D232">
            <v>81.72</v>
          </cell>
        </row>
        <row r="233">
          <cell r="A233" t="str">
            <v>01.001.301-0</v>
          </cell>
          <cell r="B233" t="str">
            <v>DETERMINACAO DA TAXA DE AGREGADO, NA DETERMINACAO</v>
          </cell>
          <cell r="C233" t="str">
            <v>UN</v>
          </cell>
          <cell r="D233">
            <v>81.72</v>
          </cell>
        </row>
        <row r="234">
          <cell r="A234" t="str">
            <v>01.001.302-0</v>
          </cell>
          <cell r="B234" t="str">
            <v>DETERMINACAO DA DEFORMACAO DE PAV. C/ O AUX. DA VIGA BINKELMANN P/PONTO</v>
          </cell>
          <cell r="C234" t="str">
            <v>UN</v>
          </cell>
          <cell r="D234">
            <v>28.53</v>
          </cell>
        </row>
        <row r="235">
          <cell r="A235" t="str">
            <v>01.001.303-0</v>
          </cell>
          <cell r="B235" t="str">
            <v>EXTRACAO, C/AUX. DE SONDA ROTATIVA, DE CORPO-DE-PROVA C/ 15CM DE DIAM., EM PAV. C/PLACAS DE CONCR., ATE 10CM DE ESP.</v>
          </cell>
          <cell r="C235" t="str">
            <v>UN</v>
          </cell>
          <cell r="D235">
            <v>28.53</v>
          </cell>
        </row>
        <row r="236">
          <cell r="A236" t="str">
            <v>01.001.304-0</v>
          </cell>
          <cell r="B236" t="str">
            <v>EXTRACAO, C/AUX. DE SONDA ROTATIVA, DE CORPO-DE-PROVA C/ 15CM DE DIAM., EM PAV.C/PLACAS DE CONCR.,C/MAIS DE 10CM DE ESP.</v>
          </cell>
          <cell r="C236" t="str">
            <v>UN</v>
          </cell>
          <cell r="D236">
            <v>177.45</v>
          </cell>
        </row>
        <row r="237">
          <cell r="A237" t="str">
            <v>01.001.305-0</v>
          </cell>
          <cell r="B237" t="str">
            <v>EXTRACAO, C/AUX. DE SONDA ROTATIVA, DE CORPO-DE-PROVA, C/ 15CM DE DIAM., EM PAV. C/PLACAS DE CONCR., C/ATE 15CM DE ESP.</v>
          </cell>
          <cell r="C237" t="str">
            <v>UN</v>
          </cell>
          <cell r="D237">
            <v>186.79</v>
          </cell>
        </row>
        <row r="238">
          <cell r="A238" t="str">
            <v>01.001.306-0</v>
          </cell>
          <cell r="B238" t="str">
            <v>EXTRACAO, C/AUX. DE SONDA ROTATIVA, DE CORPO-DE-PROVA, C/ 15CM DE DIAM., EM PAV.C/PLACAS DE CONCR.,C/ESP.ENTRE 15 E 20CM</v>
          </cell>
          <cell r="C238" t="str">
            <v>UN</v>
          </cell>
          <cell r="D238">
            <v>196</v>
          </cell>
        </row>
        <row r="239">
          <cell r="A239" t="str">
            <v>01.001.307-0</v>
          </cell>
          <cell r="B239" t="str">
            <v>EXTRACAO, C/AUX. DE SONDA ROTATIVA, DE CORPO-DE-PROVA, C/ 15CM DE DIAM., EM PAV.C/PLACAS DE CONCR., C/ESP.MAIOR QUE 20CM</v>
          </cell>
          <cell r="C239" t="str">
            <v>UN</v>
          </cell>
          <cell r="D239">
            <v>233.49</v>
          </cell>
        </row>
        <row r="240">
          <cell r="A240" t="str">
            <v>01.001.330-0</v>
          </cell>
          <cell r="B240" t="str">
            <v>MANOMETROS ATE 10T</v>
          </cell>
          <cell r="C240" t="str">
            <v>UN</v>
          </cell>
          <cell r="D240">
            <v>25.02</v>
          </cell>
        </row>
        <row r="241">
          <cell r="A241" t="str">
            <v>01.001.331-0</v>
          </cell>
          <cell r="B241" t="str">
            <v>MANOMETROS DE 10 ATE 50T</v>
          </cell>
          <cell r="C241" t="str">
            <v>UN</v>
          </cell>
          <cell r="D241">
            <v>25.02</v>
          </cell>
        </row>
        <row r="242">
          <cell r="A242" t="str">
            <v>01.001.332-0</v>
          </cell>
          <cell r="B242" t="str">
            <v>MANOMETROS DE 50 ATE 500T</v>
          </cell>
          <cell r="C242" t="str">
            <v>UN</v>
          </cell>
          <cell r="D242">
            <v>25.02</v>
          </cell>
        </row>
        <row r="243">
          <cell r="A243" t="str">
            <v>01.001.333-0</v>
          </cell>
          <cell r="B243" t="str">
            <v>ANEL DINAMOMETRICO</v>
          </cell>
          <cell r="C243" t="str">
            <v>UN</v>
          </cell>
          <cell r="D243">
            <v>29</v>
          </cell>
        </row>
        <row r="244">
          <cell r="A244" t="str">
            <v>01.001.334-0</v>
          </cell>
          <cell r="B244" t="str">
            <v>PRENSA</v>
          </cell>
          <cell r="C244" t="str">
            <v>UN</v>
          </cell>
          <cell r="D244">
            <v>5.74</v>
          </cell>
        </row>
        <row r="245">
          <cell r="A245" t="str">
            <v>01.001.335-0</v>
          </cell>
          <cell r="B245" t="str">
            <v>"SPEEDY"</v>
          </cell>
          <cell r="C245" t="str">
            <v>UN</v>
          </cell>
          <cell r="D245">
            <v>52.78</v>
          </cell>
        </row>
        <row r="246">
          <cell r="A246" t="str">
            <v>01.001.336-0</v>
          </cell>
          <cell r="B246" t="str">
            <v>BALANCA</v>
          </cell>
          <cell r="C246" t="str">
            <v>UN</v>
          </cell>
          <cell r="D246">
            <v>163.5</v>
          </cell>
        </row>
        <row r="247">
          <cell r="A247" t="str">
            <v>01.001.337-0</v>
          </cell>
          <cell r="B247" t="str">
            <v>TERMOMETRO</v>
          </cell>
          <cell r="C247" t="str">
            <v>UN</v>
          </cell>
          <cell r="D247">
            <v>38.729999999999997</v>
          </cell>
        </row>
        <row r="248">
          <cell r="A248" t="str">
            <v>01.001.338-0</v>
          </cell>
          <cell r="B248" t="str">
            <v>DENSIMETRO: VERIFICACAO DE 1 INDICACAO</v>
          </cell>
          <cell r="C248" t="str">
            <v>UN</v>
          </cell>
          <cell r="D248">
            <v>0.36</v>
          </cell>
        </row>
        <row r="249">
          <cell r="A249" t="str">
            <v>01.001.339-0</v>
          </cell>
          <cell r="B249" t="str">
            <v>DENSIMETRO: VERIFICACAO DE CADA INDICACAO COMPLEMENTAR</v>
          </cell>
          <cell r="C249" t="str">
            <v>UN</v>
          </cell>
          <cell r="D249">
            <v>5.14</v>
          </cell>
        </row>
        <row r="250">
          <cell r="A250" t="str">
            <v>01.001.340-0</v>
          </cell>
          <cell r="B250" t="str">
            <v>DETERMINACAO DAS CONSTANTES DO FUNIL E PLACA, EXCL. AREIA</v>
          </cell>
          <cell r="C250" t="str">
            <v>UN</v>
          </cell>
          <cell r="D250">
            <v>46.61</v>
          </cell>
        </row>
        <row r="251">
          <cell r="A251" t="str">
            <v>01.001.342-0</v>
          </cell>
          <cell r="B251" t="str">
            <v>MICROMETROS: VERIFICACAO DE 1 INDICACAO</v>
          </cell>
          <cell r="C251" t="str">
            <v>UN</v>
          </cell>
          <cell r="D251">
            <v>0.36</v>
          </cell>
        </row>
        <row r="252">
          <cell r="A252" t="str">
            <v>01.001.343-0</v>
          </cell>
          <cell r="B252" t="str">
            <v>MICROMETROS: VERIFICACAO DE CADA INDICACAO COMPLEMENTAR</v>
          </cell>
          <cell r="C252" t="str">
            <v>UN</v>
          </cell>
          <cell r="D252">
            <v>5.14</v>
          </cell>
        </row>
        <row r="253">
          <cell r="A253" t="str">
            <v>01.001.344-0</v>
          </cell>
          <cell r="B253" t="str">
            <v>DINAMOMETROS: VERIFICACAO DE 1 INDICACAO</v>
          </cell>
          <cell r="C253" t="str">
            <v>UN</v>
          </cell>
          <cell r="D253">
            <v>63.41</v>
          </cell>
        </row>
        <row r="254">
          <cell r="A254" t="str">
            <v>01.001.345-0</v>
          </cell>
          <cell r="B254" t="str">
            <v>DINAMOMETROS: VERIFICACAO DE CADA INDICACAO SUPLEMENTAR</v>
          </cell>
          <cell r="C254" t="str">
            <v>UN</v>
          </cell>
          <cell r="D254">
            <v>0.36</v>
          </cell>
        </row>
        <row r="255">
          <cell r="A255" t="str">
            <v>01.001.346-0</v>
          </cell>
          <cell r="B255" t="str">
            <v>AFERICAO DE QUALQUER MAQ. DE ENSAIO DE MAT., EXCETO AS RELACIONADAS NOS ITENS ANTERIORES</v>
          </cell>
          <cell r="C255" t="str">
            <v>UN</v>
          </cell>
          <cell r="D255">
            <v>171.39</v>
          </cell>
        </row>
        <row r="256">
          <cell r="A256" t="str">
            <v>01.001.999-0</v>
          </cell>
          <cell r="B256" t="str">
            <v>FAMILIA 01.001ENSAIOS</v>
          </cell>
          <cell r="C256">
            <v>0</v>
          </cell>
          <cell r="D256">
            <v>2206</v>
          </cell>
        </row>
        <row r="257">
          <cell r="A257" t="str">
            <v>01.002.001-0</v>
          </cell>
          <cell r="B257" t="str">
            <v>SONDAGEM ROTAT. VERT., C/COROA DE WIDIA C/DIAM. AX</v>
          </cell>
          <cell r="C257" t="str">
            <v>M</v>
          </cell>
          <cell r="D257">
            <v>31.34</v>
          </cell>
        </row>
        <row r="258">
          <cell r="A258" t="str">
            <v>01.002.002-0</v>
          </cell>
          <cell r="B258" t="str">
            <v>SONDAGEM ROTAT. HORIZ., C/COROA DE WIDIA, C/DIAM. AX</v>
          </cell>
          <cell r="C258" t="str">
            <v>M</v>
          </cell>
          <cell r="D258">
            <v>41.22</v>
          </cell>
        </row>
        <row r="259">
          <cell r="A259" t="str">
            <v>01.002.003-0</v>
          </cell>
          <cell r="B259" t="str">
            <v>SONDAGEM ROTAT. VERT., C/COROA DE WIDIA C/DIAM. BX</v>
          </cell>
          <cell r="C259" t="str">
            <v>M</v>
          </cell>
          <cell r="D259">
            <v>33.89</v>
          </cell>
        </row>
        <row r="260">
          <cell r="A260" t="str">
            <v>01.002.004-0</v>
          </cell>
          <cell r="B260" t="str">
            <v>SONDAGEM ROTAT. HORIZ., C/COROA DE WIDIA C/DIAM. BX</v>
          </cell>
          <cell r="C260" t="str">
            <v>M</v>
          </cell>
          <cell r="D260">
            <v>45.76</v>
          </cell>
        </row>
        <row r="261">
          <cell r="A261" t="str">
            <v>01.002.005-0</v>
          </cell>
          <cell r="B261" t="str">
            <v>SONDAGEM ROTAT. VERT., C/COROA DE WIDIA C/DIAM. NX</v>
          </cell>
          <cell r="C261" t="str">
            <v>M</v>
          </cell>
          <cell r="D261">
            <v>36.6</v>
          </cell>
        </row>
        <row r="262">
          <cell r="A262" t="str">
            <v>01.002.006-0</v>
          </cell>
          <cell r="B262" t="str">
            <v>SONDAGEM ROTAT. HORIZ., C/COROA DE WIDIA C/DIAM. NX</v>
          </cell>
          <cell r="C262" t="str">
            <v>M</v>
          </cell>
          <cell r="D262">
            <v>50.84</v>
          </cell>
        </row>
        <row r="263">
          <cell r="A263" t="str">
            <v>01.002.007-0</v>
          </cell>
          <cell r="B263" t="str">
            <v>SONDAGEM ROTAT. VERT., C/COROA DE WIDIA, C/DIAM. H</v>
          </cell>
          <cell r="C263" t="str">
            <v>M</v>
          </cell>
          <cell r="D263">
            <v>42.36</v>
          </cell>
        </row>
        <row r="264">
          <cell r="A264" t="str">
            <v>01.002.008-0</v>
          </cell>
          <cell r="B264" t="str">
            <v>SONDAGEM ROTAT. HORIZ., C/COROA DE WIDIA, C/DIAM. H</v>
          </cell>
          <cell r="C264" t="str">
            <v>M</v>
          </cell>
          <cell r="D264">
            <v>59.31</v>
          </cell>
        </row>
        <row r="265">
          <cell r="A265" t="str">
            <v>01.002.009-0</v>
          </cell>
          <cell r="B265" t="str">
            <v>SONDAGEM ROTAT. VERT., EM ALTER. DE ROCHA, C/COROA DE WIDIAC/DIAM. AX</v>
          </cell>
          <cell r="C265" t="str">
            <v>M</v>
          </cell>
          <cell r="D265">
            <v>42.26</v>
          </cell>
        </row>
        <row r="266">
          <cell r="A266" t="str">
            <v>01.002.010-0</v>
          </cell>
          <cell r="B266" t="str">
            <v>SONDAGEM ROTAT. VERT., EM ALTER. DE ROCHA, C/COROA DE WIDIAC/DIAM. BX</v>
          </cell>
          <cell r="C266" t="str">
            <v>M</v>
          </cell>
          <cell r="D266">
            <v>45.94</v>
          </cell>
        </row>
        <row r="267">
          <cell r="A267" t="str">
            <v>01.002.011-0</v>
          </cell>
          <cell r="B267" t="str">
            <v>SONDAGEM ROTAT. VERT., EM ALTER. DE ROCHA, C/COROA DE WIDIAC/DIAM. NX</v>
          </cell>
          <cell r="C267" t="str">
            <v>M</v>
          </cell>
          <cell r="D267">
            <v>49.61</v>
          </cell>
        </row>
        <row r="268">
          <cell r="A268" t="str">
            <v>01.002.012-0</v>
          </cell>
          <cell r="B268" t="str">
            <v>SONDAGEM ROTAT. VERT., EM ALTER. DE ROCHA, C/COROA DE WIDIAC/DIAM. H</v>
          </cell>
          <cell r="C268" t="str">
            <v>M</v>
          </cell>
          <cell r="D268">
            <v>59.88</v>
          </cell>
        </row>
        <row r="269">
          <cell r="A269" t="str">
            <v>01.002.0-0</v>
          </cell>
          <cell r="B269" t="str">
            <v>SONDAGEM ROTAT. VERT., EM ROCHA SA, C/COROA DE WIDIA C/DIAM.AX</v>
          </cell>
          <cell r="C269" t="str">
            <v>M</v>
          </cell>
          <cell r="D269">
            <v>63.89</v>
          </cell>
        </row>
        <row r="270">
          <cell r="A270" t="str">
            <v>01.002.014-0</v>
          </cell>
          <cell r="B270" t="str">
            <v>SONDAGEM ROTAT. VERT., EM ROCHA SA, C/COROA DE WIDIA C/DIAM.BX</v>
          </cell>
          <cell r="C270" t="str">
            <v>M</v>
          </cell>
          <cell r="D270">
            <v>70.989999999999995</v>
          </cell>
        </row>
        <row r="271">
          <cell r="A271" t="str">
            <v>01.002.015-0</v>
          </cell>
          <cell r="B271" t="str">
            <v>SONDAGEM ROTAT. VERT., EM ROCHA SA, C/COROA DE WIDIA C/DIAM.NX</v>
          </cell>
          <cell r="C271" t="str">
            <v>M</v>
          </cell>
          <cell r="D271">
            <v>76.31</v>
          </cell>
        </row>
        <row r="272">
          <cell r="A272" t="str">
            <v>01.002.016-0</v>
          </cell>
          <cell r="B272" t="str">
            <v>SONDAGEM ROTAT. VERT., EM ROCHA SA, C/COROA DE WIDIA C/DIAM.H</v>
          </cell>
          <cell r="C272" t="str">
            <v>M</v>
          </cell>
          <cell r="D272">
            <v>106.49</v>
          </cell>
        </row>
        <row r="273">
          <cell r="A273" t="str">
            <v>01.002.021-0</v>
          </cell>
          <cell r="B273" t="str">
            <v>PERFURACAO ROTAT. VERT., EM SOLO, C/COROA DE WIDIA C/DIAM. AX</v>
          </cell>
          <cell r="C273" t="str">
            <v>M</v>
          </cell>
          <cell r="D273">
            <v>24.1</v>
          </cell>
        </row>
        <row r="274">
          <cell r="A274" t="str">
            <v>01.002.022-0</v>
          </cell>
          <cell r="B274" t="str">
            <v>PERFURACAO ROTAT. HORIZ., EM SOLO, C/COROA DE WIDIA C/DIAM.AX</v>
          </cell>
          <cell r="C274" t="str">
            <v>M</v>
          </cell>
          <cell r="D274">
            <v>33.9</v>
          </cell>
        </row>
        <row r="275">
          <cell r="A275" t="str">
            <v>01.002.023-0</v>
          </cell>
          <cell r="B275" t="str">
            <v>PERFURACAO ROTAT. VERT., EM SOLO, C/COROA DE WIDIA C/DIAM. BX</v>
          </cell>
          <cell r="C275" t="str">
            <v>M</v>
          </cell>
          <cell r="D275">
            <v>26.07</v>
          </cell>
        </row>
        <row r="276">
          <cell r="A276" t="str">
            <v>01.002.024-0</v>
          </cell>
          <cell r="B276" t="str">
            <v>PERFURACAO ROTAT. HORIZ., EM SOLO, C/COROA DE WIDIA C/DIAM.BX</v>
          </cell>
          <cell r="C276" t="str">
            <v>M</v>
          </cell>
          <cell r="D276">
            <v>37.630000000000003</v>
          </cell>
        </row>
        <row r="277">
          <cell r="A277" t="str">
            <v>01.002.025-0</v>
          </cell>
          <cell r="B277" t="str">
            <v>PERFURACAO ROTAT. VERT., EM SOLO, C/COROA DE WIDIA C/DIAM. NX</v>
          </cell>
          <cell r="C277" t="str">
            <v>M</v>
          </cell>
          <cell r="D277">
            <v>28.16</v>
          </cell>
        </row>
        <row r="278">
          <cell r="A278" t="str">
            <v>01.002.026-0</v>
          </cell>
          <cell r="B278" t="str">
            <v>PERFURACAO ROTAT. HORIZ., EM SOLO, C/COROA DE WIDIA C/DIAM.NX</v>
          </cell>
          <cell r="C278" t="str">
            <v>M</v>
          </cell>
          <cell r="D278">
            <v>38.74</v>
          </cell>
        </row>
        <row r="279">
          <cell r="A279" t="str">
            <v>01.002.027-0</v>
          </cell>
          <cell r="B279" t="str">
            <v>PERFURACAO ROTAT. VERT., EM SOLO, C/COROA DE WIDIA C/DIAM. H</v>
          </cell>
          <cell r="C279" t="str">
            <v>M</v>
          </cell>
          <cell r="D279">
            <v>32.590000000000003</v>
          </cell>
        </row>
        <row r="280">
          <cell r="A280" t="str">
            <v>01.002.028-0</v>
          </cell>
          <cell r="B280" t="str">
            <v>PERFURACAO ROTAT. HORIZ., EM SOLO, C/COROA DE WIDIA C/DIAM.H</v>
          </cell>
          <cell r="C280" t="str">
            <v>M</v>
          </cell>
          <cell r="D280">
            <v>45.63</v>
          </cell>
        </row>
        <row r="281">
          <cell r="A281" t="str">
            <v>01.002.039-0</v>
          </cell>
          <cell r="B281" t="str">
            <v>PERFURACAO ROTAT. VERT., EM SOLO, C/COROA DE WIDIA C/DIAM. DE 5"</v>
          </cell>
          <cell r="C281" t="str">
            <v>M</v>
          </cell>
          <cell r="D281">
            <v>39.11</v>
          </cell>
        </row>
        <row r="282">
          <cell r="A282" t="str">
            <v>01.002.041-0</v>
          </cell>
          <cell r="B282" t="str">
            <v>PERFURACAO ROTAT. VERT., EM SOLO, C/COROA DE WIDIA C/DIAM. DE 6"</v>
          </cell>
          <cell r="C282" t="str">
            <v>M</v>
          </cell>
          <cell r="D282">
            <v>44.32</v>
          </cell>
        </row>
        <row r="283">
          <cell r="A283" t="str">
            <v>01.002.042-0</v>
          </cell>
          <cell r="B283" t="str">
            <v>PERFURACAO ROTAT. VERT., EM SOLO, C/COROA DE WIDIA C/DIAM. DE 8"</v>
          </cell>
          <cell r="C283" t="str">
            <v>M</v>
          </cell>
          <cell r="D283">
            <v>52.14</v>
          </cell>
        </row>
        <row r="284">
          <cell r="A284" t="str">
            <v>01.002.043-0</v>
          </cell>
          <cell r="B284" t="str">
            <v>PERFURACAO ROTAT. VERT., EM SOLO, C/COROA DE WIDIA C/DIAM. DE 10"</v>
          </cell>
          <cell r="C284" t="str">
            <v>M</v>
          </cell>
          <cell r="D284">
            <v>65.180000000000007</v>
          </cell>
        </row>
        <row r="285">
          <cell r="A285" t="str">
            <v>01.002.060-0</v>
          </cell>
          <cell r="B285" t="str">
            <v>PERFURACAO ROTAT. VERT., EM ALTER. DE ROCHA, C/COROA DE WIDIA C/DIAM. AX</v>
          </cell>
          <cell r="C285" t="str">
            <v>M</v>
          </cell>
          <cell r="D285">
            <v>32.51</v>
          </cell>
        </row>
        <row r="286">
          <cell r="A286" t="str">
            <v>01.002.061-0</v>
          </cell>
          <cell r="B286" t="str">
            <v>PERFURACAO ROTAT. VERT., EM ALTER. DE ROCHA, C/COROA DE WIDIA C/DIAM. BX</v>
          </cell>
          <cell r="C286" t="str">
            <v>M</v>
          </cell>
          <cell r="D286">
            <v>35.340000000000003</v>
          </cell>
        </row>
        <row r="287">
          <cell r="A287" t="str">
            <v>01.002.062-0</v>
          </cell>
          <cell r="B287" t="str">
            <v>PERFURACAO ROTAT. VERT., EM ALTER. DE ROCHA, C/COROA DE WIDIA C/DIAM. NX</v>
          </cell>
          <cell r="C287" t="str">
            <v>M</v>
          </cell>
          <cell r="D287">
            <v>38.17</v>
          </cell>
        </row>
        <row r="288">
          <cell r="A288" t="str">
            <v>01.002.063-0</v>
          </cell>
          <cell r="B288" t="str">
            <v>PERFURACAO ROTAT. VERT., EM ALTER. DE ROCHA, C/COROA DE WIDIA C/DIAM. H</v>
          </cell>
          <cell r="C288" t="str">
            <v>M</v>
          </cell>
          <cell r="D288">
            <v>46.06</v>
          </cell>
        </row>
        <row r="289">
          <cell r="A289" t="str">
            <v>01.002.064-0</v>
          </cell>
          <cell r="B289" t="str">
            <v>PERFURACAO ROTAT. VERT., EM ALTER. DE ROCHA, C/COROA DE WIDIA C/DIAM. DE 5"</v>
          </cell>
          <cell r="C289" t="str">
            <v>M</v>
          </cell>
          <cell r="D289">
            <v>56.19</v>
          </cell>
        </row>
        <row r="290">
          <cell r="A290" t="str">
            <v>01.002.065-0</v>
          </cell>
          <cell r="B290" t="str">
            <v>PERFURACAO ROTAT. VERT., EM ALTER. DE ROCHA, C/COROA DE WIDIA C/DIAM. DE 6"</v>
          </cell>
          <cell r="C290" t="str">
            <v>M</v>
          </cell>
          <cell r="D290">
            <v>62.18</v>
          </cell>
        </row>
        <row r="291">
          <cell r="A291" t="str">
            <v>01.002.066-0</v>
          </cell>
          <cell r="B291" t="str">
            <v>PERFURACAO ROTAT. VERT., EM ALTER. DE ROCHA, C/COROA DE WIDIA C/DIAM. DE 8"</v>
          </cell>
          <cell r="C291" t="str">
            <v>M</v>
          </cell>
          <cell r="D291">
            <v>76.010000000000005</v>
          </cell>
        </row>
        <row r="292">
          <cell r="A292" t="str">
            <v>01.002.067-0</v>
          </cell>
          <cell r="B292" t="str">
            <v>PERFURACAO ROTAT. VERT., EM ALTER. DE ROCHA, C/COROA DE WIDIA C/DIAM. DE 10"</v>
          </cell>
          <cell r="C292" t="str">
            <v>M</v>
          </cell>
          <cell r="D292">
            <v>87.52</v>
          </cell>
        </row>
        <row r="293">
          <cell r="A293" t="str">
            <v>01.002.075-0</v>
          </cell>
          <cell r="B293" t="str">
            <v>PERFURACAO ROTAT. VERT., EM ROCHA SA, C/COROA DE WIDIA C/DIAM. AX</v>
          </cell>
          <cell r="C293" t="str">
            <v>M</v>
          </cell>
          <cell r="D293">
            <v>49.05</v>
          </cell>
        </row>
        <row r="294">
          <cell r="A294" t="str">
            <v>01.002.076-0</v>
          </cell>
          <cell r="B294" t="str">
            <v>PERFURACAO ROTAT. VERT., EM ROCHA SA, C/COROA DE WIDIA C/DIAM. BX</v>
          </cell>
          <cell r="C294" t="str">
            <v>M</v>
          </cell>
          <cell r="D294">
            <v>54.6</v>
          </cell>
        </row>
        <row r="295">
          <cell r="A295" t="str">
            <v>01.002.077-0</v>
          </cell>
          <cell r="B295" t="str">
            <v>PERFURACAO ROTAT. VERT., EM ROCHA SA, C/COROA DE WIDIA C/DIAM. NX</v>
          </cell>
          <cell r="C295" t="str">
            <v>M</v>
          </cell>
          <cell r="D295">
            <v>58.7</v>
          </cell>
        </row>
        <row r="296">
          <cell r="A296" t="str">
            <v>01.002.078-0</v>
          </cell>
          <cell r="B296" t="str">
            <v>PERFURACAO ROTAT. VERT., EM ROCHA SA, C/COROA DE WIDIA C/DIAM. H</v>
          </cell>
          <cell r="C296" t="str">
            <v>M</v>
          </cell>
          <cell r="D296">
            <v>81.91</v>
          </cell>
        </row>
        <row r="297">
          <cell r="A297" t="str">
            <v>01.002.500-0</v>
          </cell>
          <cell r="B297" t="str">
            <v>UNIDADE DE REF. P/SERV. DE SONDAGEM ROTATIVA</v>
          </cell>
          <cell r="C297" t="str">
            <v>UR</v>
          </cell>
          <cell r="D297">
            <v>175.97</v>
          </cell>
        </row>
        <row r="298">
          <cell r="A298" t="str">
            <v>01.002.999-0</v>
          </cell>
          <cell r="B298" t="str">
            <v>FAMILIA 01.002SONDAGEM E PERFURACAO</v>
          </cell>
          <cell r="C298">
            <v>0</v>
          </cell>
          <cell r="D298">
            <v>1838</v>
          </cell>
        </row>
        <row r="299">
          <cell r="A299" t="str">
            <v>01.003.001-0</v>
          </cell>
          <cell r="B299" t="str">
            <v>SONDAGEM A PERCUSSAO, EM TER. COMUM, C/ENSAIO DE PENETRACAO,DIAM. DE 3"</v>
          </cell>
          <cell r="C299" t="str">
            <v>M</v>
          </cell>
          <cell r="D299">
            <v>32.25</v>
          </cell>
        </row>
        <row r="300">
          <cell r="A300" t="str">
            <v>01.003.002-0</v>
          </cell>
          <cell r="B300" t="str">
            <v>SONDAGEM A PERCUSSAO, EM TER. COMUM, C/ENSAIO DE PENETRACAO,DIAM. 4.1/2"</v>
          </cell>
          <cell r="C300" t="str">
            <v>M</v>
          </cell>
          <cell r="D300">
            <v>37.33</v>
          </cell>
        </row>
        <row r="301">
          <cell r="A301" t="str">
            <v>01.003.003-0</v>
          </cell>
          <cell r="B301" t="str">
            <v>SONDAGEM A PERCUSSAO, EM TER. COMUM, C/ENSAIO DE PENETRACAO,DIAM. DE 6"</v>
          </cell>
          <cell r="C301" t="str">
            <v>M</v>
          </cell>
          <cell r="D301">
            <v>50.7</v>
          </cell>
        </row>
        <row r="302">
          <cell r="A302" t="str">
            <v>01.003.004-0</v>
          </cell>
          <cell r="B302" t="str">
            <v>SONDAGEM A PERCUSSAO, EM TER. COMUM, C/ENSAIO DE PENETRACAO,DIAM. DE 10"</v>
          </cell>
          <cell r="C302" t="str">
            <v>M</v>
          </cell>
          <cell r="D302">
            <v>81.66</v>
          </cell>
        </row>
        <row r="303">
          <cell r="A303" t="str">
            <v>01.003.021-0</v>
          </cell>
          <cell r="B303" t="str">
            <v>PERFURACAO A PERCUSSAO, EM TER. COMUM, DIAM. DE 3"</v>
          </cell>
          <cell r="C303" t="str">
            <v>M</v>
          </cell>
          <cell r="D303">
            <v>24.8</v>
          </cell>
        </row>
        <row r="304">
          <cell r="A304" t="str">
            <v>01.003.022-0</v>
          </cell>
          <cell r="B304" t="str">
            <v>PERFURACAO A PERCUSSAO, EM TER. COMUM, DIAM. DE 4.1/2"</v>
          </cell>
          <cell r="C304" t="str">
            <v>M</v>
          </cell>
          <cell r="D304">
            <v>28.72</v>
          </cell>
        </row>
        <row r="305">
          <cell r="A305" t="str">
            <v>01.003.023-0</v>
          </cell>
          <cell r="B305" t="str">
            <v>PERFURACAO A PERCUSSAO, EM TER. COMUM, DIAM. DE 6"</v>
          </cell>
          <cell r="C305" t="str">
            <v>M</v>
          </cell>
          <cell r="D305">
            <v>39</v>
          </cell>
        </row>
        <row r="306">
          <cell r="A306" t="str">
            <v>01.003.024-0</v>
          </cell>
          <cell r="B306" t="str">
            <v>PERFURACAO A PERCUSSAO, EM TER. COMUM, DIAM. DE 10"</v>
          </cell>
          <cell r="C306" t="str">
            <v>M</v>
          </cell>
          <cell r="D306">
            <v>62.82</v>
          </cell>
        </row>
        <row r="307">
          <cell r="A307" t="str">
            <v>01.003.025-0</v>
          </cell>
          <cell r="B307" t="str">
            <v>PERFURACAO C/ "WAGON DRILL" PESADO, DIAM. ATE 2.1/2", EM GRAN. OU GNAISSE, INCL. AR COMPR.</v>
          </cell>
          <cell r="C307" t="str">
            <v>M</v>
          </cell>
          <cell r="D307">
            <v>47.97</v>
          </cell>
        </row>
        <row r="308">
          <cell r="A308" t="str">
            <v>01.003.026-0</v>
          </cell>
          <cell r="B308" t="str">
            <v>PERFURACAO C/ "WAGON DRILL" PESADO, DIAM. ATE 4.1/2", EM GRAN. OU GNAISSE. INCL. AR COMPR.</v>
          </cell>
          <cell r="C308" t="str">
            <v>M</v>
          </cell>
          <cell r="D308">
            <v>129.56</v>
          </cell>
        </row>
        <row r="309">
          <cell r="A309" t="str">
            <v>01.003.027-0</v>
          </cell>
          <cell r="B309" t="str">
            <v>PERFURACAO C/MARTELETE OU PERFURATRIZ MANUAL,DIAM.ATE 1.1/4",EM GRAN.OU GNAISSE,INCL.AR COMPR.,ADMIT.PRODUCAO DE 2,00M/H</v>
          </cell>
          <cell r="C309" t="str">
            <v>M</v>
          </cell>
          <cell r="D309">
            <v>0.56000000000000005</v>
          </cell>
        </row>
        <row r="310">
          <cell r="A310" t="str">
            <v>01.003.028-0</v>
          </cell>
          <cell r="B310" t="str">
            <v>PERFURACAO C/MARTELETE OU PERFURATRIZ MANUAL,DIAM.ATE 1.1/4", EM GRAN.OU GNAISSE,C/COMPRESSOR, ADMIT.PRODUCAO DE 0,50M/H</v>
          </cell>
          <cell r="C310" t="str">
            <v>M</v>
          </cell>
          <cell r="D310">
            <v>63.6</v>
          </cell>
        </row>
        <row r="311">
          <cell r="A311" t="str">
            <v>01.003.500-0</v>
          </cell>
          <cell r="B311" t="str">
            <v>UNIDADE DE REF. P/SERV. DE SONDAGEM A PERCUSSAO</v>
          </cell>
          <cell r="C311" t="str">
            <v>UR</v>
          </cell>
          <cell r="D311">
            <v>223.92</v>
          </cell>
        </row>
        <row r="312">
          <cell r="A312" t="str">
            <v>01.003.999-0</v>
          </cell>
          <cell r="B312" t="str">
            <v>FAMILIA 01.003SONDAGEM E PERFURACAO TERR. COMUM</v>
          </cell>
          <cell r="C312">
            <v>0</v>
          </cell>
          <cell r="D312">
            <v>1990</v>
          </cell>
        </row>
        <row r="313">
          <cell r="A313" t="str">
            <v>01.004.001-0</v>
          </cell>
          <cell r="B313" t="str">
            <v>SONDAGEM ROTAT., EM ALTER. DE ROCHA, C/COROA DE DIAMANTE C/DIAM. EX</v>
          </cell>
          <cell r="C313" t="str">
            <v>M</v>
          </cell>
          <cell r="D313">
            <v>99.65</v>
          </cell>
        </row>
        <row r="314">
          <cell r="A314" t="str">
            <v>01.004.002-0</v>
          </cell>
          <cell r="B314" t="str">
            <v>SONDAGEM ROTAT., EM ALTER. DE ROCHA, C/COROA DE DIAMANTE C/DIAM. AX</v>
          </cell>
          <cell r="C314" t="str">
            <v>M</v>
          </cell>
          <cell r="D314">
            <v>111.16</v>
          </cell>
        </row>
        <row r="315">
          <cell r="A315" t="str">
            <v>01.004.003-0</v>
          </cell>
          <cell r="B315" t="str">
            <v>SONDAGEM ROTAT., EM ALTER. DE ROCHA, C/COROA DE DIAMANTE C/DIAM. BX</v>
          </cell>
          <cell r="C315" t="str">
            <v>M</v>
          </cell>
          <cell r="D315">
            <v>126.54</v>
          </cell>
        </row>
        <row r="316">
          <cell r="A316" t="str">
            <v>01.004.004-0</v>
          </cell>
          <cell r="B316" t="str">
            <v>SONDAGEM ROTAT., EM ALTER. DE ROCHA, C/COROA DE DIAMANTE C/DIAM. NX</v>
          </cell>
          <cell r="C316" t="str">
            <v>M</v>
          </cell>
          <cell r="D316">
            <v>142.79</v>
          </cell>
        </row>
        <row r="317">
          <cell r="A317" t="str">
            <v>01.004.005-0</v>
          </cell>
          <cell r="B317" t="str">
            <v>SONDAGEM ROTAT., EM ALTER. DE ROCHA, C/COROA DE DIAMANTE C/DIAM. H</v>
          </cell>
          <cell r="C317" t="str">
            <v>M</v>
          </cell>
          <cell r="D317">
            <v>167.05</v>
          </cell>
        </row>
        <row r="318">
          <cell r="A318" t="str">
            <v>01.004.006-0</v>
          </cell>
          <cell r="B318" t="str">
            <v>SONDAGEM ROTAT., EM ROCHA SA, C/COROA DE DIAMANTE C/DIAM. EX</v>
          </cell>
          <cell r="C318" t="str">
            <v>M</v>
          </cell>
          <cell r="D318">
            <v>159.79</v>
          </cell>
        </row>
        <row r="319">
          <cell r="A319" t="str">
            <v>01.004.007-0</v>
          </cell>
          <cell r="B319" t="str">
            <v>SONDAGEM ROTAT., EM ROCHA SA, C/COROA DE DIAMANTE C/DIAM. AX</v>
          </cell>
          <cell r="C319" t="str">
            <v>M</v>
          </cell>
          <cell r="D319">
            <v>177.96</v>
          </cell>
        </row>
        <row r="320">
          <cell r="A320" t="str">
            <v>01.004.008-0</v>
          </cell>
          <cell r="B320" t="str">
            <v>SONDAGEM ROTAT., EM ROCHA SA, C/COROA DE DIAMANTE C/DIAM. BX</v>
          </cell>
          <cell r="C320" t="str">
            <v>M</v>
          </cell>
          <cell r="D320">
            <v>211.98</v>
          </cell>
        </row>
        <row r="321">
          <cell r="A321" t="str">
            <v>01.004.009-0</v>
          </cell>
          <cell r="B321" t="str">
            <v>SONDAGEM ROTAT., EM ROCHA SA, C/COROA DE DIAMANTE C/DIAM. NX</v>
          </cell>
          <cell r="C321" t="str">
            <v>M</v>
          </cell>
          <cell r="D321">
            <v>238.88</v>
          </cell>
        </row>
        <row r="322">
          <cell r="A322" t="str">
            <v>01.004.010-0</v>
          </cell>
          <cell r="B322" t="str">
            <v>SONDAGEM ROTAT., EM ROCHA SA, C/COROA DE DIAMANTE C/DIAM. H</v>
          </cell>
          <cell r="C322" t="str">
            <v>M</v>
          </cell>
          <cell r="D322">
            <v>310.26</v>
          </cell>
        </row>
        <row r="323">
          <cell r="A323" t="str">
            <v>01.004.021-0</v>
          </cell>
          <cell r="B323" t="str">
            <v>PERFURACAO ROTAT., EM ALTER. DE ROCHA, C/COROA DE DIAMANTE C/DIAM. EX</v>
          </cell>
          <cell r="C323" t="str">
            <v>M</v>
          </cell>
          <cell r="D323">
            <v>75.98</v>
          </cell>
        </row>
        <row r="324">
          <cell r="A324" t="str">
            <v>01.004.022-0</v>
          </cell>
          <cell r="B324" t="str">
            <v>PERFURACAO ROTAT., EM ALTER. DE ROCHA, C/COROA DE DIAMANTE C/DIAM. AX</v>
          </cell>
          <cell r="C324" t="str">
            <v>M</v>
          </cell>
          <cell r="D324">
            <v>84.5</v>
          </cell>
        </row>
        <row r="325">
          <cell r="A325" t="str">
            <v>01.004.023-0</v>
          </cell>
          <cell r="B325" t="str">
            <v>PERFURACAO ROTAT., EM ALTER. DE ROCHA, C/COROA DE DIAMANTE C/DIAM. BX</v>
          </cell>
          <cell r="C325" t="str">
            <v>M</v>
          </cell>
          <cell r="D325">
            <v>96.07</v>
          </cell>
        </row>
        <row r="326">
          <cell r="A326" t="str">
            <v>01.004.024-0</v>
          </cell>
          <cell r="B326" t="str">
            <v>PERFURACAO ROTAT., EM ALTER. DE ROCHA, C/COROA DE DIAMANTE C/DIAM. NX</v>
          </cell>
          <cell r="C326" t="str">
            <v>M</v>
          </cell>
          <cell r="D326">
            <v>108</v>
          </cell>
        </row>
        <row r="327">
          <cell r="A327" t="str">
            <v>01.004.025-0</v>
          </cell>
          <cell r="B327" t="str">
            <v>PERFURACAO ROTAT., EM ALTER. DE ROCHA, C/COROA DE DIAMANTE C/DIAM. H</v>
          </cell>
          <cell r="C327" t="str">
            <v>M</v>
          </cell>
          <cell r="D327">
            <v>126.52</v>
          </cell>
        </row>
        <row r="328">
          <cell r="A328" t="str">
            <v>01.004.026-0</v>
          </cell>
          <cell r="B328" t="str">
            <v>PERFURACAO ROTAT., EM ROCHA SA, C/COROA DE DIAMANTE C/DIAM.EX</v>
          </cell>
          <cell r="C328" t="str">
            <v>M</v>
          </cell>
          <cell r="D328">
            <v>125.38</v>
          </cell>
        </row>
        <row r="329">
          <cell r="A329" t="str">
            <v>01.004.027-0</v>
          </cell>
          <cell r="B329" t="str">
            <v>PERFURACAO ROTAT., EM ROCHA SA, C/COROA DE DIAMANTE C/DIAM.AX</v>
          </cell>
          <cell r="C329" t="str">
            <v>M</v>
          </cell>
          <cell r="D329">
            <v>140.11000000000001</v>
          </cell>
        </row>
        <row r="330">
          <cell r="A330" t="str">
            <v>01.004.028-0</v>
          </cell>
          <cell r="B330" t="str">
            <v>PERFURACAO ROTAT., EM ROCHA SA, C/COROA DE DIAMANTE C/DIAM.BX</v>
          </cell>
          <cell r="C330" t="str">
            <v>M</v>
          </cell>
          <cell r="D330">
            <v>158.52000000000001</v>
          </cell>
        </row>
        <row r="331">
          <cell r="A331" t="str">
            <v>01.004.029-0</v>
          </cell>
          <cell r="B331" t="str">
            <v>PERFURACAO ROTAT., EM ROCHA SA, C/COROA DE DIAMANTE C/DIAM.NX</v>
          </cell>
          <cell r="C331" t="str">
            <v>M</v>
          </cell>
          <cell r="D331">
            <v>180.99</v>
          </cell>
        </row>
        <row r="332">
          <cell r="A332" t="str">
            <v>01.004.030-0</v>
          </cell>
          <cell r="B332" t="str">
            <v>PERFURACAO ROTAT., EM ROCHA SA, C/COROA DE DIAMANTE C/DIAM.H</v>
          </cell>
          <cell r="C332" t="str">
            <v>M</v>
          </cell>
          <cell r="D332">
            <v>236.07</v>
          </cell>
        </row>
        <row r="333">
          <cell r="A333" t="str">
            <v>01.004.999-0</v>
          </cell>
          <cell r="B333" t="str">
            <v>FAMILIA 01.004SONDAGEM E PERFURACAO COM COROA DIAMANT.</v>
          </cell>
          <cell r="C333">
            <v>0</v>
          </cell>
          <cell r="D333">
            <v>2047</v>
          </cell>
        </row>
        <row r="334">
          <cell r="A334" t="str">
            <v>01.005.001-0</v>
          </cell>
          <cell r="B334" t="str">
            <v>PREPARO MANUAL DE TER., COMPREEND. ACERTO, RASPAGEM EVENTUALATE 30CM DE PROF., EXCL. COMPACT. MEC.</v>
          </cell>
          <cell r="C334" t="str">
            <v>M2</v>
          </cell>
          <cell r="D334">
            <v>2.59</v>
          </cell>
        </row>
        <row r="335">
          <cell r="A335" t="str">
            <v>01.005.003-0</v>
          </cell>
          <cell r="B335" t="str">
            <v>PREPARO MANUAL DE TER., COMPREEND. ACERTO, RASPAGEM EVENTUALATE 30CM DE PROF., INCL. COMPACT. MEC.</v>
          </cell>
          <cell r="C335" t="str">
            <v>M2</v>
          </cell>
          <cell r="D335">
            <v>2.77</v>
          </cell>
        </row>
        <row r="336">
          <cell r="A336" t="str">
            <v>01.005.004-0</v>
          </cell>
          <cell r="B336" t="str">
            <v>PREPARO MANUAL DE TER., COMPREEND. ACERTO, RASPAGEM EVENTUALATE 30CM DE PROF., INCL. COMPACT. MANUAL</v>
          </cell>
          <cell r="C336" t="str">
            <v>M2</v>
          </cell>
          <cell r="D336">
            <v>4.32</v>
          </cell>
        </row>
        <row r="337">
          <cell r="A337" t="str">
            <v>01.005.005-0</v>
          </cell>
          <cell r="B337" t="str">
            <v>ROCADO EM VEGETACAO ESPESSA, C/EMPILHAMENTO LATERAL E QUEIMADOS RESIDUOS</v>
          </cell>
          <cell r="C337" t="str">
            <v>M2</v>
          </cell>
          <cell r="D337">
            <v>0.25</v>
          </cell>
        </row>
        <row r="338">
          <cell r="A338" t="str">
            <v>01.005.006-0</v>
          </cell>
          <cell r="B338" t="str">
            <v>ROCADO EM VEGETACAO RALA, C/EMPILHAMENTO LATERAL E QUEIMA DOS RESIDUOS</v>
          </cell>
          <cell r="C338" t="str">
            <v>M2</v>
          </cell>
          <cell r="D338">
            <v>7.0000000000000007E-2</v>
          </cell>
        </row>
        <row r="339">
          <cell r="A339" t="str">
            <v>01.005.007-0</v>
          </cell>
          <cell r="B339" t="str">
            <v>ROCADO A FOICE E MACHADO, EM MATA DE PEQUENO PORTE E QUEIMADOS RESIDUOS S/DESTOCAMENTO OU REMOCAO</v>
          </cell>
          <cell r="C339" t="str">
            <v>M2</v>
          </cell>
          <cell r="D339">
            <v>0.51</v>
          </cell>
        </row>
        <row r="340">
          <cell r="A340" t="str">
            <v>01.005.008-0</v>
          </cell>
          <cell r="B340" t="str">
            <v>DESTOCAMENTO DE ARVORES DE PORTE MEDIO E RAIZES PROFUNDAS, S/REMOCAO E AUX. MEC.</v>
          </cell>
          <cell r="C340" t="str">
            <v>UN</v>
          </cell>
          <cell r="D340">
            <v>53.64</v>
          </cell>
        </row>
        <row r="341">
          <cell r="A341" t="str">
            <v>01.005.009-0</v>
          </cell>
          <cell r="B341" t="str">
            <v>ABERTURA DE PICADA, EM ENCOSTA, EM TER. DE VEG. DENSA</v>
          </cell>
          <cell r="C341" t="str">
            <v>M</v>
          </cell>
          <cell r="D341">
            <v>0.62</v>
          </cell>
        </row>
        <row r="342">
          <cell r="A342" t="str">
            <v>01.005.010-0</v>
          </cell>
          <cell r="B342" t="str">
            <v>SUAVIZACAO E RECONFORMACAO MANUAL DE TALUDES, C/PEQUENO DESMATAMENTO E ALT. MEDIA DE 0,50M</v>
          </cell>
          <cell r="C342" t="str">
            <v>M3</v>
          </cell>
          <cell r="D342">
            <v>11.03</v>
          </cell>
        </row>
        <row r="343">
          <cell r="A343" t="str">
            <v>01.005.011-0</v>
          </cell>
          <cell r="B343" t="str">
            <v>SUAVIZACAO E RECONFORMACAO MANUAL DE TALUDES, C/PEQUENO DESMATAMENTO E ALT. MEDIA DE 1,00M</v>
          </cell>
          <cell r="C343" t="str">
            <v>M3</v>
          </cell>
          <cell r="D343">
            <v>16</v>
          </cell>
        </row>
        <row r="344">
          <cell r="A344" t="str">
            <v>01.005.012-0</v>
          </cell>
          <cell r="B344" t="str">
            <v>SUAVIZACAO E RECONFORMACAO MANUAL DE TALUDES, C/PEQUENO DESMATAMENTO E ALT. MEDIA DE 1,50M</v>
          </cell>
          <cell r="C344" t="str">
            <v>M3</v>
          </cell>
          <cell r="D344">
            <v>21.63</v>
          </cell>
        </row>
        <row r="345">
          <cell r="A345" t="str">
            <v>01.005.999-0</v>
          </cell>
          <cell r="B345" t="str">
            <v>FAMILIA 01.005DESTOCAMENTO E ROCADO (MANUAL)</v>
          </cell>
          <cell r="C345">
            <v>0</v>
          </cell>
          <cell r="D345">
            <v>2390</v>
          </cell>
        </row>
        <row r="346">
          <cell r="A346" t="str">
            <v>01.006.001-0</v>
          </cell>
          <cell r="B346" t="str">
            <v>DESTOCAMENTO MEC. DE TORA DE ATE 0,30M DE DIAM.</v>
          </cell>
          <cell r="C346" t="str">
            <v>UN</v>
          </cell>
          <cell r="D346">
            <v>15.66</v>
          </cell>
        </row>
        <row r="347">
          <cell r="A347" t="str">
            <v>01.006.002-0</v>
          </cell>
          <cell r="B347" t="str">
            <v>DESTOCAMENTO MEC. DE TORAS DE 0,30 A 0,50M DE DIAM.</v>
          </cell>
          <cell r="C347" t="str">
            <v>UN</v>
          </cell>
          <cell r="D347">
            <v>28.03</v>
          </cell>
        </row>
        <row r="348">
          <cell r="A348" t="str">
            <v>01.006.003-0</v>
          </cell>
          <cell r="B348" t="str">
            <v>DESTOCAMENTO MEC. DE TORAS MAIORES QUE O,50M DE DIAM.</v>
          </cell>
          <cell r="C348" t="str">
            <v>UN</v>
          </cell>
          <cell r="D348">
            <v>46.93</v>
          </cell>
        </row>
        <row r="349">
          <cell r="A349" t="str">
            <v>01.006.004-0</v>
          </cell>
          <cell r="B349" t="str">
            <v>DESMATAMENTO E LIMP. DE TER. C/EQUIP. MEC. (TRATOR - 1000,00M2/H)</v>
          </cell>
          <cell r="C349" t="str">
            <v>M2</v>
          </cell>
          <cell r="D349">
            <v>0.14000000000000001</v>
          </cell>
        </row>
        <row r="350">
          <cell r="A350" t="str">
            <v>01.006.999-0</v>
          </cell>
          <cell r="B350" t="str">
            <v>FAMILIA 01.006DESTOCAMENTO MECANICO.</v>
          </cell>
          <cell r="C350">
            <v>0</v>
          </cell>
          <cell r="D350">
            <v>1999</v>
          </cell>
        </row>
        <row r="351">
          <cell r="A351" t="str">
            <v>01.007.010-0</v>
          </cell>
          <cell r="B351" t="str">
            <v>MONTAGEM E DESMONT. DE 1 CONJ. DE BOMBAS (25CV) P/ATE 70,00MDE COLETORES</v>
          </cell>
          <cell r="C351" t="str">
            <v>UN</v>
          </cell>
          <cell r="D351">
            <v>1848.92</v>
          </cell>
        </row>
        <row r="352">
          <cell r="A352" t="str">
            <v>01.007.020-0</v>
          </cell>
          <cell r="B352" t="str">
            <v>CRAVACAO E RETIRADA DE 1 PONTEIRA FILTRANTE</v>
          </cell>
          <cell r="C352" t="str">
            <v>UN</v>
          </cell>
          <cell r="D352">
            <v>80.03</v>
          </cell>
        </row>
        <row r="353">
          <cell r="A353" t="str">
            <v>01.007.025-0</v>
          </cell>
          <cell r="B353" t="str">
            <v>OPERACAO E MANUTENCAO DO SISTEMA, EXCL. ENERGIA ELETR., PELOTEMPO CORRIDO DE EMPREGO NA OBRA</v>
          </cell>
          <cell r="C353" t="str">
            <v>DIA</v>
          </cell>
          <cell r="D353">
            <v>145.32</v>
          </cell>
        </row>
        <row r="354">
          <cell r="A354" t="str">
            <v>01.007.030-0</v>
          </cell>
          <cell r="B354" t="str">
            <v>ENERGIA CONSUMIDA PELO SISTEMA, MEDIDA PELA POTENCIA INSTALADA E PELO TEMPO DE FUNCIONAMENTO</v>
          </cell>
          <cell r="C354" t="str">
            <v>CVxH</v>
          </cell>
          <cell r="D354">
            <v>0.95</v>
          </cell>
        </row>
        <row r="355">
          <cell r="A355" t="str">
            <v>01.007.500-0</v>
          </cell>
          <cell r="B355" t="str">
            <v>UNIDADE DE REF. P/SERV. DE REBAIXAMENTO DE LENCOL D'AGUA</v>
          </cell>
          <cell r="C355" t="str">
            <v>UR</v>
          </cell>
          <cell r="D355">
            <v>192.72</v>
          </cell>
        </row>
        <row r="356">
          <cell r="A356" t="str">
            <v>01.007.505-0</v>
          </cell>
          <cell r="B356" t="str">
            <v>UNIDADE DE REF. P/EXEC. DE POCO ARTESIANO OU SEMI-ARTESIANO</v>
          </cell>
          <cell r="C356" t="str">
            <v>UR</v>
          </cell>
          <cell r="D356">
            <v>121.46</v>
          </cell>
        </row>
        <row r="357">
          <cell r="A357" t="str">
            <v>01.007.506-0</v>
          </cell>
          <cell r="B357" t="str">
            <v>UNIDADE DE REF. P/EXEC. DE POCO ARTESIANO OU SEMI-ARTESIANO</v>
          </cell>
          <cell r="C357" t="str">
            <v>UR</v>
          </cell>
          <cell r="D357">
            <v>60.73</v>
          </cell>
        </row>
        <row r="358">
          <cell r="A358" t="str">
            <v>01.007.999-0</v>
          </cell>
          <cell r="B358" t="str">
            <v>FAMILIA 01.007REBAIXAMENTO LENCOL D'AGUA</v>
          </cell>
          <cell r="C358">
            <v>0</v>
          </cell>
          <cell r="D358">
            <v>2094</v>
          </cell>
        </row>
        <row r="359">
          <cell r="A359" t="str">
            <v>01.008.050-0</v>
          </cell>
          <cell r="B359" t="str">
            <v>MOBILIZACAO E DESMOBILIZACAO DE EQUIP. E EQUIPE DE SONDAGEMA PERCUSSAO, C/TRANSP. ATE 50KM</v>
          </cell>
          <cell r="C359" t="str">
            <v>UN</v>
          </cell>
          <cell r="D359">
            <v>1828.24</v>
          </cell>
        </row>
        <row r="360">
          <cell r="A360" t="str">
            <v>01.008.100-0</v>
          </cell>
          <cell r="B360" t="str">
            <v>MOBILIZACAO E DESMOBILIZACAO DE EQUIP. E EQUIPE DE SONDAGEMA PERCUSSAO, C/TRANSP. DE 51 A 100KM</v>
          </cell>
          <cell r="C360" t="str">
            <v>UN</v>
          </cell>
          <cell r="D360">
            <v>1879.97</v>
          </cell>
        </row>
        <row r="361">
          <cell r="A361" t="str">
            <v>01.008.200-0</v>
          </cell>
          <cell r="B361" t="str">
            <v>MOBILIZACAO E DESMOBILIZACAO DE EQUIP. E EQUIPE DE SONDAGEMA PERCUSSAO, C/TRANSP. DE 101 A 200KM</v>
          </cell>
          <cell r="C361" t="str">
            <v>UN</v>
          </cell>
          <cell r="D361">
            <v>1983.42</v>
          </cell>
        </row>
        <row r="362">
          <cell r="A362" t="str">
            <v>01.008.999-0</v>
          </cell>
          <cell r="B362" t="str">
            <v>FAMILIA 01.008</v>
          </cell>
          <cell r="C362" t="str">
            <v>0</v>
          </cell>
          <cell r="D362">
            <v>1720</v>
          </cell>
        </row>
        <row r="363">
          <cell r="A363" t="str">
            <v>01.009.050-0</v>
          </cell>
          <cell r="B363" t="str">
            <v>MOBILIZACAO E DESMOBILIZACAO DE EQUIP. E EQUIPE DE SONDAGEMROTAT., C/TRANSP. ATE 50KM</v>
          </cell>
          <cell r="C363" t="str">
            <v>UN</v>
          </cell>
          <cell r="D363">
            <v>2894.9</v>
          </cell>
        </row>
        <row r="364">
          <cell r="A364" t="str">
            <v>01.009.100-0</v>
          </cell>
          <cell r="B364" t="str">
            <v>MOBILIZACAO E DESMOBILIZACAO DE EQUIP. E EQUIPE DE SONDAGEMROTAT., C/TRANSP. DE 51 A 100KM</v>
          </cell>
          <cell r="C364" t="str">
            <v>UN</v>
          </cell>
          <cell r="D364">
            <v>2946.63</v>
          </cell>
        </row>
        <row r="365">
          <cell r="A365" t="str">
            <v>01.009.200-0</v>
          </cell>
          <cell r="B365" t="str">
            <v>MOBILIZACAO E DESMOBILIZACAO DE EQUIP. E EQUIPE DE SONDAGEMROTAT., C/TRANSP. DE 101 A 200KM</v>
          </cell>
          <cell r="C365" t="str">
            <v>UN</v>
          </cell>
          <cell r="D365">
            <v>3050.08</v>
          </cell>
        </row>
        <row r="366">
          <cell r="A366" t="str">
            <v>01.009.999-0</v>
          </cell>
          <cell r="B366" t="str">
            <v>FAMILIA 01.009</v>
          </cell>
          <cell r="C366" t="str">
            <v>0</v>
          </cell>
          <cell r="D366">
            <v>1837</v>
          </cell>
        </row>
        <row r="367">
          <cell r="A367" t="str">
            <v>01.016.001-0</v>
          </cell>
          <cell r="B367" t="str">
            <v>LEVANTAMENTO TOPOGR. PLANI-ALTIM. E CADASTRAL, DE TER. DE OROGR. ACIDENT., VEG. E EDIF. DENSA</v>
          </cell>
          <cell r="C367" t="str">
            <v>HA</v>
          </cell>
          <cell r="D367">
            <v>44.74</v>
          </cell>
        </row>
        <row r="368">
          <cell r="A368" t="str">
            <v>01.016.002-0</v>
          </cell>
          <cell r="B368" t="str">
            <v>LEVANTAMENTO TOPOGR. PLANI-ALTIM. E CADASTRAL, DE TER. DE OROGR. ACIDENT., VEG. DENSA E EDIF. MEDIA</v>
          </cell>
          <cell r="C368" t="str">
            <v>HA</v>
          </cell>
          <cell r="D368">
            <v>3376.63</v>
          </cell>
        </row>
        <row r="369">
          <cell r="A369" t="str">
            <v>01.016.003-0</v>
          </cell>
          <cell r="B369" t="str">
            <v>LEVANTAMENTO TOPOGR. PLANI-ALTIM. E CADASTRAL, DE TER. DE OROGR. ACIDENT., VEG. DENSA E EDIF. LEVE</v>
          </cell>
          <cell r="C369" t="str">
            <v>HA</v>
          </cell>
          <cell r="D369">
            <v>2870.14</v>
          </cell>
        </row>
        <row r="370">
          <cell r="A370" t="str">
            <v>01.016.004-0</v>
          </cell>
          <cell r="B370" t="str">
            <v>LEVANTAMENTO TOPOGR. PLANI-ALTIM. E CADASTRAL, DE TER. DE OROGR. ACIDENT., VEG. RALA E EDIF. DENSA</v>
          </cell>
          <cell r="C370" t="str">
            <v>HA</v>
          </cell>
          <cell r="D370">
            <v>2653.07</v>
          </cell>
        </row>
        <row r="371">
          <cell r="A371" t="str">
            <v>01.016.005-0</v>
          </cell>
          <cell r="B371" t="str">
            <v>LEVANTAMENTO TOPOGR. PLANI-ALTIM. E CADASTRAL, DE TER. DE OROGR. ACIDENT., VEG. RALA E EDIF. MEDIA</v>
          </cell>
          <cell r="C371" t="str">
            <v>HA</v>
          </cell>
          <cell r="D371">
            <v>2025.98</v>
          </cell>
        </row>
        <row r="372">
          <cell r="A372" t="str">
            <v>01.016.006-0</v>
          </cell>
          <cell r="B372" t="str">
            <v>LEVANTAMENTO TOPOGR. PLANI-ALTIM. E CADASTRAL, DE TER. DE OROGR. ACIDENT., VEG. RALA E EDIF. LEVE</v>
          </cell>
          <cell r="C372" t="str">
            <v>HA</v>
          </cell>
          <cell r="D372">
            <v>1724.49</v>
          </cell>
        </row>
        <row r="373">
          <cell r="A373" t="str">
            <v>01.016.007-0</v>
          </cell>
          <cell r="B373" t="str">
            <v>LEVANTAMENTO TOPOGR. PLANI-ALTIM. E CADASTRAL, DE TER. DE OROGR. NAO ACIDENT., VEG. E EDIF. DENSA</v>
          </cell>
          <cell r="C373" t="str">
            <v>HA</v>
          </cell>
          <cell r="D373">
            <v>3087.2</v>
          </cell>
        </row>
        <row r="374">
          <cell r="A374" t="str">
            <v>01.016.008-0</v>
          </cell>
          <cell r="B374" t="str">
            <v>LEVANTAMENTO TOPOGR. PLANI-ALTIM. E CADASTRAL, DE TER. DE OROGR. NAO ACIDENT., VEG. DENSA E EDIF. MEDIA</v>
          </cell>
          <cell r="C374" t="str">
            <v>HA</v>
          </cell>
          <cell r="D374">
            <v>2363.64</v>
          </cell>
        </row>
        <row r="375">
          <cell r="A375" t="str">
            <v>01.016.009-0</v>
          </cell>
          <cell r="B375" t="str">
            <v>LEVANTAMENTO TOPOGR. PLANI-ALTIM. E CADASTRAL, DE TER. DE OROGR. NAO ACIDENT., VEG. DENSA E EDIF. LEVE</v>
          </cell>
          <cell r="C375" t="str">
            <v>HA</v>
          </cell>
          <cell r="D375">
            <v>20.92</v>
          </cell>
        </row>
        <row r="376">
          <cell r="A376" t="str">
            <v>01.016.010-0</v>
          </cell>
          <cell r="B376" t="str">
            <v>LEVANTAMENTO TOPOGR. PLANI-ALTIM. E CADASTRAL, DE TER. DE OROGR. NAO ACIDENT., VEG. RALA E EDIF. DENSA</v>
          </cell>
          <cell r="C376" t="str">
            <v>HA</v>
          </cell>
          <cell r="D376">
            <v>1857.14</v>
          </cell>
        </row>
        <row r="377">
          <cell r="A377" t="str">
            <v>01.016.011-0</v>
          </cell>
          <cell r="B377" t="str">
            <v>LEVANTAMENTO TOPOGR. PLANI-ALTIM. E CADASTRAL, DE TER. DE OROGR. NAO ACIDENT., VEG. RALA E EDIF. MEDIA</v>
          </cell>
          <cell r="C377" t="str">
            <v>HA</v>
          </cell>
          <cell r="D377">
            <v>1423.01</v>
          </cell>
        </row>
        <row r="378">
          <cell r="A378" t="str">
            <v>01.016.012-0</v>
          </cell>
          <cell r="B378" t="str">
            <v>LEVANTAMENTO TOPOGR. PLANI-ALTIM. E CADASTRAL, DE TER. DE OROGR. NAO ACIDENT., VEG. RALA E EDIF. LEVE</v>
          </cell>
          <cell r="C378" t="str">
            <v>HA</v>
          </cell>
          <cell r="D378">
            <v>1205.94</v>
          </cell>
        </row>
        <row r="379">
          <cell r="A379" t="str">
            <v>01.016.020-0</v>
          </cell>
          <cell r="B379" t="str">
            <v>DETERMINACAO DE NORTE VERDADEIRO P/OBSERVACAO DIRETA DE ALT.DE SOL, PELO PROCESSO DAS DIST. ZENITAIS ABSOLUTAS</v>
          </cell>
          <cell r="C379" t="str">
            <v>UN</v>
          </cell>
          <cell r="D379">
            <v>106.85</v>
          </cell>
        </row>
        <row r="380">
          <cell r="A380" t="str">
            <v>01.016.021-0</v>
          </cell>
          <cell r="B380" t="str">
            <v>IMPLANTACAO DE MARCO DE RN, EM CONCR. C/TARUGO MET., E DETERMINACAO DE SUA COTA P/TRANSP. DE COTA DE RN JA ESTABELECIDO</v>
          </cell>
          <cell r="C380" t="str">
            <v>UN</v>
          </cell>
          <cell r="D380">
            <v>56.91</v>
          </cell>
        </row>
        <row r="381">
          <cell r="A381" t="str">
            <v>01.016.030-0</v>
          </cell>
          <cell r="B381" t="str">
            <v>LANCAMENTO DE LINHA POLIG. BASICA C/PRECISAO DE FECHAM. REL.A 1ª ORDEM, EM TER. DE OROGR. ACIDENT. E VEG. DENSA</v>
          </cell>
          <cell r="C381" t="str">
            <v>KM</v>
          </cell>
          <cell r="D381">
            <v>582.02</v>
          </cell>
        </row>
        <row r="382">
          <cell r="A382" t="str">
            <v>01.016.031-0</v>
          </cell>
          <cell r="B382" t="str">
            <v>LANCAMENTO DE LINHA POLIG. BASICA C/PRECISAO DE FECHAM. REL.A 1ª ORDEM, EM TER. DE OROGR. ACIDENT. E VEG. RALA</v>
          </cell>
          <cell r="C382" t="str">
            <v>KM</v>
          </cell>
          <cell r="D382">
            <v>349.7</v>
          </cell>
        </row>
        <row r="383">
          <cell r="A383" t="str">
            <v>01.016.032-0</v>
          </cell>
          <cell r="B383" t="str">
            <v>LANCAMENTO DE LINHA POLIG. BASICA C/PRECISAO DE FECHAM. REL.A 1ª ORDEM, EM TER. DE OROGR. NAO ACIDENT. E VEG. DENSA</v>
          </cell>
          <cell r="C383" t="str">
            <v>KM</v>
          </cell>
          <cell r="D383">
            <v>408.39</v>
          </cell>
        </row>
        <row r="384">
          <cell r="A384" t="str">
            <v>01.016.033-0</v>
          </cell>
          <cell r="B384" t="str">
            <v>LANCAMENTO DE LINHA POLIG. BASICA C/PRECISAO DE FECHAM. REL.A 1ª ORDEM, EM TER. DE OROGR. NAO ACIDENT. E VEG. RALA</v>
          </cell>
          <cell r="C384" t="str">
            <v>KM</v>
          </cell>
          <cell r="D384">
            <v>244.54</v>
          </cell>
        </row>
        <row r="385">
          <cell r="A385" t="str">
            <v>01.016.034-0</v>
          </cell>
          <cell r="B385" t="str">
            <v>LANCAMENTO DE LINHA POLIG. C/PRECISAO DE FECHAM. REL. A 3ª ORDEM, EM TER. DE OROGR. ACIDENT. E VEG. DENSA</v>
          </cell>
          <cell r="C385" t="str">
            <v>KM</v>
          </cell>
          <cell r="D385">
            <v>465.61</v>
          </cell>
        </row>
        <row r="386">
          <cell r="A386" t="str">
            <v>01.016.035-0</v>
          </cell>
          <cell r="B386" t="str">
            <v>LANCAMENTO DE LINHA POLIG. C/PRECISAO DE FECHAM. REL. A 3ª ORDEM, EM TER. DE OROGR. ACIDENT. E VEG. RALA</v>
          </cell>
          <cell r="C386" t="str">
            <v>KM</v>
          </cell>
          <cell r="D386">
            <v>279.76</v>
          </cell>
        </row>
        <row r="387">
          <cell r="A387" t="str">
            <v>01.016.036-0</v>
          </cell>
          <cell r="B387" t="str">
            <v>LANCAMENTO DE LINHA POLIG. C/PRECISAO DE FECHAM. REL. A 3ª ORDEM, EM TER. DE OROGR. NAO ACIDENT. E VEG. DENSA</v>
          </cell>
          <cell r="C387" t="str">
            <v>KM</v>
          </cell>
          <cell r="D387">
            <v>326.70999999999998</v>
          </cell>
        </row>
        <row r="388">
          <cell r="A388" t="str">
            <v>01.016.037-0</v>
          </cell>
          <cell r="B388" t="str">
            <v>LANCAMENTO DE LINHA POLIG. C/PRECISAO DE FECHAM. REL. A 3ª ORDEM, EM TER. DE OROGR. NAO ACIDENT. E VEG. RALA</v>
          </cell>
          <cell r="C388" t="str">
            <v>KM</v>
          </cell>
          <cell r="D388">
            <v>195.63</v>
          </cell>
        </row>
        <row r="389">
          <cell r="A389" t="str">
            <v>01.016.050-0</v>
          </cell>
          <cell r="B389" t="str">
            <v>NIVELAMENTO E CONTRA-NIVELAM. DE LINHA TOPOGR., EM TER. DE OROGR. ACIDENT.</v>
          </cell>
          <cell r="C389" t="str">
            <v>KM</v>
          </cell>
          <cell r="D389">
            <v>395.96</v>
          </cell>
        </row>
        <row r="390">
          <cell r="A390" t="str">
            <v>01.016.051-0</v>
          </cell>
          <cell r="B390" t="str">
            <v>NIVELAMENTO E CONTRA-NIVELAM. DE LINHA TOPOGR., EM TER. DE OROGR. ONDULADA</v>
          </cell>
          <cell r="C390" t="str">
            <v>KM</v>
          </cell>
          <cell r="D390">
            <v>277.17</v>
          </cell>
        </row>
        <row r="391">
          <cell r="A391" t="str">
            <v>01.016.052-0</v>
          </cell>
          <cell r="B391" t="str">
            <v>NIVELAMENTO E CONTRA-NIVELAM. DE LINHA TOPOGR., EM TER. DE OROGR. NAO ACIDENT. OU EM ESTRADA IMPLANTADA</v>
          </cell>
          <cell r="C391" t="str">
            <v>KM</v>
          </cell>
          <cell r="D391">
            <v>197.98</v>
          </cell>
        </row>
        <row r="392">
          <cell r="A392" t="str">
            <v>01.016.060-0</v>
          </cell>
          <cell r="B392" t="str">
            <v>LEVANTAMENTO DE SECAO TRANSVERSAL, EM TER. DE OROGR. ACIDENT. E VEG. DENSA</v>
          </cell>
          <cell r="C392" t="str">
            <v>M</v>
          </cell>
          <cell r="D392">
            <v>0.72</v>
          </cell>
        </row>
        <row r="393">
          <cell r="A393" t="str">
            <v>01.016.061-0</v>
          </cell>
          <cell r="B393" t="str">
            <v>LEVANTAMENTO DE SECAO TRANSVERSAL, EM TER. DE OROGR. ACIDENT. E VEG. RALA</v>
          </cell>
          <cell r="C393" t="str">
            <v>M</v>
          </cell>
          <cell r="D393">
            <v>0.5</v>
          </cell>
        </row>
        <row r="394">
          <cell r="A394" t="str">
            <v>01.016.062-0</v>
          </cell>
          <cell r="B394" t="str">
            <v>LEVANTAMENTO DE SECAO TRANSVERSAL, EM TER. DE OROGR. NAO ACIDENT. E VEG. DENSA</v>
          </cell>
          <cell r="C394" t="str">
            <v>M</v>
          </cell>
          <cell r="D394">
            <v>0.63</v>
          </cell>
        </row>
        <row r="395">
          <cell r="A395" t="str">
            <v>01.016.063-0</v>
          </cell>
          <cell r="B395" t="str">
            <v>LEVANTAMENTO DE SECAO TRANSVERSAL, EM TER. DE OROGR. NAO ACIDENT. E VEG. RALA</v>
          </cell>
          <cell r="C395" t="str">
            <v>M</v>
          </cell>
          <cell r="D395">
            <v>0.38</v>
          </cell>
        </row>
        <row r="396">
          <cell r="A396" t="str">
            <v>01.016.064-0</v>
          </cell>
          <cell r="B396" t="str">
            <v>LEVANTAMENTO TOPOGR. PLANI-ALTIM. CADASTRAL, DE AREAS DE FAVELAS, EM TER. DE OROGR. NAO ACIDENT.</v>
          </cell>
          <cell r="C396" t="str">
            <v>M2</v>
          </cell>
          <cell r="D396">
            <v>0.87</v>
          </cell>
        </row>
        <row r="397">
          <cell r="A397" t="str">
            <v>01.016.067-0</v>
          </cell>
          <cell r="B397" t="str">
            <v>LEVANTAMENTO TOPOGR. PLANI-ALTIM. CADASTRAL, EM AREAS DE FAVELAS, EM TER. DE OROGR. ACIDENT.</v>
          </cell>
          <cell r="C397" t="str">
            <v>M2</v>
          </cell>
          <cell r="D397">
            <v>1.38</v>
          </cell>
        </row>
        <row r="398">
          <cell r="A398" t="str">
            <v>01.016.070-0</v>
          </cell>
          <cell r="B398" t="str">
            <v>MOBILIZACAO, C/DESLOC. SUPERIOR A 20KM, MEDIDO P/KM EXCEDENTE, A PARTIR DA CIDADE DO RIO DE JANEIRO (KM 0 DA AV. BRASIL)</v>
          </cell>
          <cell r="C398" t="str">
            <v>KM</v>
          </cell>
          <cell r="D398">
            <v>1.63</v>
          </cell>
        </row>
        <row r="399">
          <cell r="A399" t="str">
            <v>01.016.100-0</v>
          </cell>
          <cell r="B399" t="str">
            <v>LEVANTAMENTO TOPOGR., PLANI-ALTIM. E CADASTRAL DE AREAS DE LOGRADOUROS PUBL.</v>
          </cell>
          <cell r="C399" t="str">
            <v>M2</v>
          </cell>
          <cell r="D399">
            <v>0.4</v>
          </cell>
        </row>
        <row r="400">
          <cell r="A400" t="str">
            <v>01.016.105-0</v>
          </cell>
          <cell r="B400" t="str">
            <v>LEVANTAMENTO TOPOGR. DE POCOS DE VISITA DE AGUAS PLUVIAIS, C/COTAS DA TAMPA, FUNDO, ENTRADA E SAIDA DAS TUBUL.</v>
          </cell>
          <cell r="C400" t="str">
            <v>UN</v>
          </cell>
          <cell r="D400">
            <v>154.26</v>
          </cell>
        </row>
        <row r="401">
          <cell r="A401" t="str">
            <v>01.016.110-0</v>
          </cell>
          <cell r="B401" t="str">
            <v>LOCACAO DE EQUIPE DE TOPOGRAFIA, P/SERV. AVULSOS DE LOCACAO(IMPLANTACAO) DE OBRAS</v>
          </cell>
          <cell r="C401" t="str">
            <v>H</v>
          </cell>
          <cell r="D401">
            <v>144.1</v>
          </cell>
        </row>
        <row r="402">
          <cell r="A402" t="str">
            <v>01.016.115-0</v>
          </cell>
          <cell r="B402" t="str">
            <v>LOCACAO DE EQUIPE DE TOPOGRAFIA, P/EXEC. DE LEVANT. CADASTRAIS, INCLUINDO OS EQUIP., VIATURAS E NO MINIMO 3 AUXILIARES</v>
          </cell>
          <cell r="C402" t="str">
            <v>H</v>
          </cell>
          <cell r="D402">
            <v>119.42</v>
          </cell>
        </row>
        <row r="403">
          <cell r="A403" t="str">
            <v>01.016.120-0</v>
          </cell>
          <cell r="B403" t="str">
            <v>LOCACAO DE EQUIPE DE TOPOGRAFIA, P/EXEC. DE NIVELAMENTO DE LOGRADOUROS, INCLUINDO EQUIP. E VIATURAS</v>
          </cell>
          <cell r="C403" t="str">
            <v>H</v>
          </cell>
          <cell r="D403">
            <v>91.36</v>
          </cell>
        </row>
        <row r="404">
          <cell r="A404" t="str">
            <v>01.016.125-0</v>
          </cell>
          <cell r="B404" t="str">
            <v>LOCACAO DE EQUIPE DE TOPOGRAFIA, P/EXEC. DE NIVELAM. DE PRECISAO OU CONTR. DE RECALQUE, INCL.EQUIP.APROPRIADO E VIATURAS</v>
          </cell>
          <cell r="C404" t="str">
            <v>H</v>
          </cell>
          <cell r="D404">
            <v>97.34</v>
          </cell>
        </row>
        <row r="405">
          <cell r="A405" t="str">
            <v>01.016.150-0</v>
          </cell>
          <cell r="B405" t="str">
            <v>IMPLANTACAO DE POLIG. PELO PERIMETRO DE AREA DE ENCOSTA A SER LEVANTADA, EM TER. DE VEG. LEVE</v>
          </cell>
          <cell r="C405" t="str">
            <v>M</v>
          </cell>
          <cell r="D405">
            <v>2.59</v>
          </cell>
        </row>
        <row r="406">
          <cell r="A406" t="str">
            <v>01.016.152-0</v>
          </cell>
          <cell r="B406" t="str">
            <v>IMPLANTACAO DE POLIG. PELO PERIMETRO DE AREA DE ENCOSTA A SER LEVANTADA, EM TER. DE VEG. DENSA</v>
          </cell>
          <cell r="C406" t="str">
            <v>M</v>
          </cell>
          <cell r="D406">
            <v>3.5</v>
          </cell>
        </row>
        <row r="407">
          <cell r="A407" t="str">
            <v>01.016.155-0</v>
          </cell>
          <cell r="B407" t="str">
            <v>MARCOS TOPOGR. DE CONCR. C/PINO DE REF., EM ENCOSTA. FORN. ECOLOC.</v>
          </cell>
          <cell r="C407" t="str">
            <v>UN</v>
          </cell>
          <cell r="D407">
            <v>18.43</v>
          </cell>
        </row>
        <row r="408">
          <cell r="A408" t="str">
            <v>01.016.160-0</v>
          </cell>
          <cell r="B408" t="str">
            <v>EXECUCAO DE PERFIS TOPOGR., EM ENCOSTA C/LEVANT. DE DETALHES, EM TER. DE VEG. LEVE</v>
          </cell>
          <cell r="C408" t="str">
            <v>M</v>
          </cell>
          <cell r="D408">
            <v>4.0599999999999996</v>
          </cell>
        </row>
        <row r="409">
          <cell r="A409" t="str">
            <v>01.016.165-0</v>
          </cell>
          <cell r="B409" t="str">
            <v>EXECUCAO DE PERFIS TOPOGR., EM ENCOSTA C/LEVANT. DE DETALHES, EM TER. DE VEG. DENSA</v>
          </cell>
          <cell r="C409" t="str">
            <v>M</v>
          </cell>
          <cell r="D409">
            <v>5.48</v>
          </cell>
        </row>
        <row r="410">
          <cell r="A410" t="str">
            <v>01.016.200-0</v>
          </cell>
          <cell r="B410" t="str">
            <v>LEVANTAMENTO TOPOGR. PLANI-ALTIM. E CADASTRAL, P/PROJ., EM TER. DE OROGR. ACIDENT. E VEG. DENSA, P/AREA ATE 5000M2</v>
          </cell>
          <cell r="C410" t="str">
            <v>UN</v>
          </cell>
          <cell r="D410">
            <v>2056.12</v>
          </cell>
        </row>
        <row r="411">
          <cell r="A411" t="str">
            <v>01.016.203-0</v>
          </cell>
          <cell r="B411" t="str">
            <v>LEVANTAMENTO TOPOGR. PLANI-ALTIM. E CADASTRAL, P/PROJ., EM TER. DE OROGR. ACIDENT. E VEG. RALA, P/AREA ATE 5000M2</v>
          </cell>
          <cell r="C411" t="str">
            <v>UN</v>
          </cell>
          <cell r="D411">
            <v>1644.9</v>
          </cell>
        </row>
        <row r="412">
          <cell r="A412" t="str">
            <v>01.016.206-0</v>
          </cell>
          <cell r="B412" t="str">
            <v>LEVANTAMENTO TOPOGR. PLANI-ALTIM. E CADASTRAL, P/PROJ., EM TER. DE OROGR. NAO ACIDENT. E VEG. DENSA, P/AREA ATE 5000M2</v>
          </cell>
          <cell r="C412" t="str">
            <v>UN</v>
          </cell>
          <cell r="D412">
            <v>1644.9</v>
          </cell>
        </row>
        <row r="413">
          <cell r="A413" t="str">
            <v>01.016.209-0</v>
          </cell>
          <cell r="B413" t="str">
            <v>LEVANTAMENTO TOPOGR. PLANI-ALTIM. E CADASTRAL, P/PROJ., EM TER. DE OROGR. NAO ACIDENT. E VEG. RALA, P/AREA ATE 5000M2</v>
          </cell>
          <cell r="C413" t="str">
            <v>UN</v>
          </cell>
          <cell r="D413">
            <v>1233.43</v>
          </cell>
        </row>
        <row r="414">
          <cell r="A414" t="str">
            <v>01.016.220-0</v>
          </cell>
          <cell r="B414" t="str">
            <v>LEVANTAMENTO TOPOGR. PLANI-ALTIM. E CADASTRAL, P/PROJ., EM TER. DE OROGR. ACIDENT. E VEG. DENSA,P/AREA DE 5000 A 10000M2</v>
          </cell>
          <cell r="C414" t="str">
            <v>UN</v>
          </cell>
          <cell r="D414">
            <v>2472.17</v>
          </cell>
        </row>
        <row r="415">
          <cell r="A415" t="str">
            <v>01.016.223-0</v>
          </cell>
          <cell r="B415" t="str">
            <v>LEVANTAMENTO TOPOGR. PLANI-ALTIM. E CADASTRAL, P/PROJ., EM TER. DE OROGR. ACIDENT. E VEG. RALA, P/AREA DE 5000 A 10000M2</v>
          </cell>
          <cell r="C415" t="str">
            <v>UN</v>
          </cell>
          <cell r="D415">
            <v>2056.12</v>
          </cell>
        </row>
        <row r="416">
          <cell r="A416" t="str">
            <v>01.016.226-0</v>
          </cell>
          <cell r="B416" t="str">
            <v>LEVANTAMENTO TOPOGR. PLANI-ALTIM. E CADASTRAL, P/PROJ., EM TER.DE OROGR.NAO ACIDENT.E VEG.DENSA,P/AREA DE 5000 A 10000M2</v>
          </cell>
          <cell r="C416" t="str">
            <v>UN</v>
          </cell>
          <cell r="D416">
            <v>2056.12</v>
          </cell>
        </row>
        <row r="417">
          <cell r="A417" t="str">
            <v>01.016.229-0</v>
          </cell>
          <cell r="B417" t="str">
            <v>LEVANTAMENTO TOPOGR. PLANI-ALTIM. E CADASTRAL, P/PROJ., EM TER. DE OROGR.NAO ACIDENT.E VEG.RALA,P/AREA DE 5000 A 10000M2</v>
          </cell>
          <cell r="C417" t="str">
            <v>UN</v>
          </cell>
          <cell r="D417">
            <v>1644.9</v>
          </cell>
        </row>
        <row r="418">
          <cell r="A418" t="str">
            <v>01.016.240-0</v>
          </cell>
          <cell r="B418" t="str">
            <v>LEVANTAMENTO TOPOGR. PLANI-ALTIM. E CADASTRAL, P/PROJ., EM TER. DE OROGR. ACIDENT. E VEG.DENSA,P/AREA DE 10000 A 20000M2</v>
          </cell>
          <cell r="C418" t="str">
            <v>UN</v>
          </cell>
          <cell r="D418">
            <v>2882.19</v>
          </cell>
        </row>
        <row r="419">
          <cell r="A419" t="str">
            <v>01.016.243-0</v>
          </cell>
          <cell r="B419" t="str">
            <v>LEVANTAMENTO TOPOGR. PLANI-ALTIM. E CADASTRAL, P/PROJ., EM TER. DE OROGR. ACIDENT. E VEG. RALA,P/AREA DE 10000 A 20000M2</v>
          </cell>
          <cell r="C419" t="str">
            <v>UN</v>
          </cell>
          <cell r="D419">
            <v>2472.17</v>
          </cell>
        </row>
        <row r="420">
          <cell r="A420" t="str">
            <v>01.016.246-0</v>
          </cell>
          <cell r="B420" t="str">
            <v>LEVANTAMENTO TOPOGR. PLANI-ALTIM. E CADASTRAL, P/PROJ.,EM TER.DE OROGR.NAO ACIDENT.E VEG.DENSA,P/AREA DE 10000 A 20000M2</v>
          </cell>
          <cell r="C420" t="str">
            <v>UN</v>
          </cell>
          <cell r="D420">
            <v>2472.17</v>
          </cell>
        </row>
        <row r="421">
          <cell r="A421" t="str">
            <v>01.016.249-0</v>
          </cell>
          <cell r="B421" t="str">
            <v>LEVANTAMENTO TOPOGR. PLANI-ALTIM. CADASTRAL, P/PROJ. EM TER.DE OROGR. NAO ACIDENT. E VEG. RALA, P/AREA DE 1000 A 2000M2</v>
          </cell>
          <cell r="C421" t="str">
            <v>UN</v>
          </cell>
          <cell r="D421">
            <v>2056.12</v>
          </cell>
        </row>
        <row r="422">
          <cell r="A422" t="str">
            <v>01.016.500-0</v>
          </cell>
          <cell r="B422" t="str">
            <v>UNIDADE DE REF., P/SERV. DE LEVANT. TOPOGR.</v>
          </cell>
          <cell r="C422" t="str">
            <v>UR</v>
          </cell>
          <cell r="D422">
            <v>190.53</v>
          </cell>
        </row>
        <row r="423">
          <cell r="A423" t="str">
            <v>01.016.999-0</v>
          </cell>
          <cell r="B423" t="str">
            <v>FAMILIA 01.016TOPOGRAFIA</v>
          </cell>
          <cell r="C423">
            <v>0</v>
          </cell>
          <cell r="D423">
            <v>2152</v>
          </cell>
        </row>
        <row r="424">
          <cell r="A424" t="str">
            <v>01.017.001-0</v>
          </cell>
          <cell r="B424" t="str">
            <v>LOCACAO DE PROJ. DE ESTRADA, EM TER. DE OROGR. ACIDENT. E VEG. DENSA</v>
          </cell>
          <cell r="C424" t="str">
            <v>KM</v>
          </cell>
          <cell r="D424">
            <v>7364.28</v>
          </cell>
        </row>
        <row r="425">
          <cell r="A425" t="str">
            <v>01.017.002-0</v>
          </cell>
          <cell r="B425" t="str">
            <v>LOCACAO DE PROJ. DE ESTRADA, EM TER. DE OROGR. ACIDENT. E VEG. LEVE</v>
          </cell>
          <cell r="C425" t="str">
            <v>KM</v>
          </cell>
          <cell r="D425">
            <v>3982.05</v>
          </cell>
        </row>
        <row r="426">
          <cell r="A426" t="str">
            <v>01.017.003-0</v>
          </cell>
          <cell r="B426" t="str">
            <v>LOCACAO DE PROJ. DE ESTRADA, EM TER. DE OROGR. NAO ACIDENT.E VEG. DENSA</v>
          </cell>
          <cell r="C426" t="str">
            <v>KM</v>
          </cell>
          <cell r="D426">
            <v>5176.57</v>
          </cell>
        </row>
        <row r="427">
          <cell r="A427" t="str">
            <v>01.017.004-0</v>
          </cell>
          <cell r="B427" t="str">
            <v>LOCACAO DE PROJ. DE ESTRADA, EM TER. DE OROGR. NAO ACIDENT.E VEG. LEVE</v>
          </cell>
          <cell r="C427" t="str">
            <v>KM</v>
          </cell>
          <cell r="D427">
            <v>2950.75</v>
          </cell>
        </row>
        <row r="428">
          <cell r="A428" t="str">
            <v>01.017.005-0</v>
          </cell>
          <cell r="B428" t="str">
            <v>RELOCACAO DE PROJ. DE ESTRADA EXIST.</v>
          </cell>
          <cell r="C428" t="str">
            <v>KM</v>
          </cell>
          <cell r="D428">
            <v>3368.02</v>
          </cell>
        </row>
        <row r="429">
          <cell r="A429" t="str">
            <v>01.017.010-0</v>
          </cell>
          <cell r="B429" t="str">
            <v>SERVICO TOPOGR. P/RESTAURACAO DE ROD.</v>
          </cell>
          <cell r="C429" t="str">
            <v>KM</v>
          </cell>
          <cell r="D429">
            <v>2993.8</v>
          </cell>
        </row>
        <row r="430">
          <cell r="A430" t="str">
            <v>01.017.999-0</v>
          </cell>
          <cell r="B430" t="str">
            <v>FAMILIA 01.017LOCACAO ESTRADAS</v>
          </cell>
          <cell r="C430">
            <v>0</v>
          </cell>
          <cell r="D430">
            <v>2097</v>
          </cell>
        </row>
        <row r="431">
          <cell r="A431" t="str">
            <v>01.018.001-0</v>
          </cell>
          <cell r="B431" t="str">
            <v>MARCACAO DE OBRA S/INSTRUMENTO TOPOGR., CONSIDERADA A PROJECAO HORIZ. DA AREA ENVOLVENTE</v>
          </cell>
          <cell r="C431" t="str">
            <v>M2</v>
          </cell>
          <cell r="D431">
            <v>0.88</v>
          </cell>
        </row>
        <row r="432">
          <cell r="A432" t="str">
            <v>01.018.002-0</v>
          </cell>
          <cell r="B432" t="str">
            <v>LOCACAO DE OBRA C/APARELHO TOPOGR. SOBRE CERCA DE MARCACAO</v>
          </cell>
          <cell r="C432" t="str">
            <v>M</v>
          </cell>
          <cell r="D432">
            <v>6.05</v>
          </cell>
        </row>
        <row r="433">
          <cell r="A433" t="str">
            <v>01.018.999-0</v>
          </cell>
          <cell r="B433" t="str">
            <v>FAMILIA 01.018MARCACAO DE OBRA</v>
          </cell>
          <cell r="C433">
            <v>0</v>
          </cell>
          <cell r="D433">
            <v>2312</v>
          </cell>
        </row>
        <row r="434">
          <cell r="A434" t="str">
            <v>01.019.001-0</v>
          </cell>
          <cell r="B434" t="str">
            <v>LEVANTAMENTO CADASTRAL GEOMETRICO DE IMOVEIS, ESC 1:200</v>
          </cell>
          <cell r="C434" t="str">
            <v>UN</v>
          </cell>
          <cell r="D434">
            <v>183.98</v>
          </cell>
        </row>
        <row r="435">
          <cell r="A435" t="str">
            <v>01.019.002-0</v>
          </cell>
          <cell r="B435" t="str">
            <v>LEVANTAMENTO CADASTRAL GEOMETRICO DE IMOVEIS, ESC. 1:100</v>
          </cell>
          <cell r="C435" t="str">
            <v>UN</v>
          </cell>
          <cell r="D435">
            <v>204.42</v>
          </cell>
        </row>
        <row r="436">
          <cell r="A436" t="str">
            <v>01.019.003-0</v>
          </cell>
          <cell r="B436" t="str">
            <v>LEVANTAMENTO CADASTRAL GEOMETRICO DE IMOVEIS, ESC. 1:50</v>
          </cell>
          <cell r="C436" t="str">
            <v>UN</v>
          </cell>
          <cell r="D436">
            <v>215.18</v>
          </cell>
        </row>
        <row r="437">
          <cell r="A437" t="str">
            <v>01.019.500-0</v>
          </cell>
          <cell r="B437" t="str">
            <v>UNIDADE DE REF., P/SERV. DE LEVANTAMENTO CADASTRAL</v>
          </cell>
          <cell r="C437" t="str">
            <v>UR</v>
          </cell>
          <cell r="D437">
            <v>278.47000000000003</v>
          </cell>
        </row>
        <row r="438">
          <cell r="A438" t="str">
            <v>01.019.999-0</v>
          </cell>
          <cell r="B438" t="str">
            <v>FAMILIA 01.019LEVANTAMENTO CADASTRAL</v>
          </cell>
          <cell r="C438">
            <v>0</v>
          </cell>
          <cell r="D438">
            <v>2331</v>
          </cell>
        </row>
        <row r="439">
          <cell r="A439" t="str">
            <v>01.050.500-0</v>
          </cell>
          <cell r="B439" t="str">
            <v>UNIDADE DE REF. P/SERV. DE PROJ. E CONSULTORIA</v>
          </cell>
          <cell r="C439" t="str">
            <v>UR</v>
          </cell>
          <cell r="D439">
            <v>215.54</v>
          </cell>
        </row>
        <row r="440">
          <cell r="A440" t="str">
            <v>01.050.999-0</v>
          </cell>
          <cell r="B440" t="str">
            <v>FAMILIA 01.050PROJETOS E CONSULTORIA</v>
          </cell>
          <cell r="C440">
            <v>0</v>
          </cell>
          <cell r="D440">
            <v>1775</v>
          </cell>
        </row>
        <row r="441">
          <cell r="A441" t="str">
            <v>01.090.999-0</v>
          </cell>
          <cell r="B441" t="str">
            <v>FAMILIA 01.090ADMINISTRACAO LOCAL.</v>
          </cell>
          <cell r="C441">
            <v>0</v>
          </cell>
          <cell r="D441">
            <v>2168</v>
          </cell>
        </row>
        <row r="442">
          <cell r="A442" t="str">
            <v>01.091.999-0</v>
          </cell>
          <cell r="B442" t="str">
            <v>FAMILIA 01.090ADMINISTRACAO LOCAL.</v>
          </cell>
          <cell r="C442">
            <v>0</v>
          </cell>
          <cell r="D442">
            <v>2168</v>
          </cell>
        </row>
        <row r="443">
          <cell r="A443" t="str">
            <v>02.001.001-0</v>
          </cell>
          <cell r="B443" t="str">
            <v>TAPUME DE VEDACAO OU PROT., EM CHAPAS DE MAD. COMP., C/ 6MMDE ESP., EXCL. PINT.</v>
          </cell>
          <cell r="C443" t="str">
            <v>M2</v>
          </cell>
          <cell r="D443">
            <v>17.5</v>
          </cell>
        </row>
        <row r="444">
          <cell r="A444" t="str">
            <v>02.001.002-0</v>
          </cell>
          <cell r="B444" t="str">
            <v>TAPUME DE VEDACAO OU PROT., EM CHAPAS DE MAD. COMP., C/ 6MMDE ESP., UTILIZADAS 2 VEZES, EXCL. PINT.</v>
          </cell>
          <cell r="C444" t="str">
            <v>M2</v>
          </cell>
          <cell r="D444">
            <v>12.88</v>
          </cell>
        </row>
        <row r="445">
          <cell r="A445" t="str">
            <v>02.001.003-0</v>
          </cell>
          <cell r="B445" t="str">
            <v>TAPUME DE VEDACAO OU PROT., EM CHAPAS DE MAD. COMP. C/ 12MMDE ESP., UTILIZADA 10 VEZES, EXCL. PINT.</v>
          </cell>
          <cell r="C445" t="str">
            <v>M2</v>
          </cell>
          <cell r="D445">
            <v>11.03</v>
          </cell>
        </row>
        <row r="446">
          <cell r="A446" t="str">
            <v>02.001.999-0</v>
          </cell>
          <cell r="B446" t="str">
            <v>FAMILIA 02.001TAPUME COM MADEIRIT</v>
          </cell>
          <cell r="C446">
            <v>0</v>
          </cell>
          <cell r="D446">
            <v>1918</v>
          </cell>
        </row>
        <row r="447">
          <cell r="A447" t="str">
            <v>02.003.001-1</v>
          </cell>
          <cell r="B447" t="str">
            <v>TAPUME DE VEDACAO OU PROT., EM TABUAS DE PINHO DE 3ª, EXCL.PINT.</v>
          </cell>
          <cell r="C447" t="str">
            <v>M2</v>
          </cell>
          <cell r="D447">
            <v>27.89</v>
          </cell>
        </row>
        <row r="448">
          <cell r="A448" t="str">
            <v>02.003.999-0</v>
          </cell>
          <cell r="B448" t="str">
            <v>FAMILIA 02.003TAPUME COM TABUA PINHO TERCEIRA</v>
          </cell>
          <cell r="C448">
            <v>0</v>
          </cell>
          <cell r="D448">
            <v>2354</v>
          </cell>
        </row>
        <row r="449">
          <cell r="A449" t="str">
            <v>02.004.001-0</v>
          </cell>
          <cell r="B449" t="str">
            <v>BARRACAO DE OBRA, C/PAREDES E PISO DE TABUAS DE PINHO DE 3ª,COBERT. DE TELHAS DE CIM. AMIANTO, REAPROVEITADOS 2 VEZES</v>
          </cell>
          <cell r="C449" t="str">
            <v>M2</v>
          </cell>
          <cell r="D449">
            <v>119.49</v>
          </cell>
        </row>
        <row r="450">
          <cell r="A450" t="str">
            <v>02.004.002-1</v>
          </cell>
          <cell r="B450" t="str">
            <v>BARRACAO DE OBRA EM CHAPA COMPENSADA PLASTIF., EXCL.LIGACAOPROVISORIA,INCL.INSTAL.,REAPROVEITADO 5 VEZES (PROJETO 2005)</v>
          </cell>
          <cell r="C450" t="str">
            <v>M2</v>
          </cell>
          <cell r="D450">
            <v>126.72</v>
          </cell>
        </row>
        <row r="451">
          <cell r="A451" t="str">
            <v>02.004.003-0</v>
          </cell>
          <cell r="B451" t="str">
            <v>BARRACAO DE OBRA EM CHAPA COMPENSADA PLASTIF., EXCL.LIGACAOPROVISORIA,INCL.INSTAL.,REAPROVEITADO 5 VEZES (PROJETO 2006)</v>
          </cell>
          <cell r="C451" t="str">
            <v>M2</v>
          </cell>
          <cell r="D451">
            <v>119.84</v>
          </cell>
        </row>
        <row r="452">
          <cell r="A452" t="str">
            <v>02.004.004-0</v>
          </cell>
          <cell r="B452" t="str">
            <v>BARRACAO DE OBRA EM CHAPA COMPENSADA PLASTIF., EXCL.LIGACAOPROVISORIA,INCL.INSTAL.,REAPROVEITADO 5 VEZES (PROJETO 2007)</v>
          </cell>
          <cell r="C452" t="str">
            <v>M2</v>
          </cell>
          <cell r="D452">
            <v>102.82</v>
          </cell>
        </row>
        <row r="453">
          <cell r="A453" t="str">
            <v>02.004.005-0</v>
          </cell>
          <cell r="B453" t="str">
            <v>BARRACAO DE OBRA C/DIVISAO INTERNA P/ESCRITORIO E DEPOSITO DE MAT., INCL. INSTAL., EXCL. PINT., REAPROVEITADO 2 VEZES</v>
          </cell>
          <cell r="C453" t="str">
            <v>M2</v>
          </cell>
          <cell r="D453">
            <v>124.3</v>
          </cell>
        </row>
        <row r="454">
          <cell r="A454" t="str">
            <v>02.004.006-0</v>
          </cell>
          <cell r="B454" t="str">
            <v>BARRACAO DE OBRA, P/ESCRITORIO E ALOJAMENTO A 2,50M ACIMA DO SOLO, EXCL. PINT. E LIGACOES PROVISORIAS, REAPROVEITADO 5 VEZES</v>
          </cell>
          <cell r="C454" t="str">
            <v>M2</v>
          </cell>
          <cell r="D454">
            <v>102.07</v>
          </cell>
        </row>
        <row r="455">
          <cell r="A455" t="str">
            <v>02.004.007-0</v>
          </cell>
          <cell r="B455" t="str">
            <v>BARRACAO DE OBRA P/ESCRITORIO E ALOJAMENTO, C/VESTIARIO E BATERIA DE SANIT., INCL. INSTAL., EXCL. PINT. (PROJETO 2008)</v>
          </cell>
          <cell r="C455" t="str">
            <v>M2</v>
          </cell>
          <cell r="D455">
            <v>128.72</v>
          </cell>
        </row>
        <row r="456">
          <cell r="A456" t="str">
            <v>02.004.008-0</v>
          </cell>
          <cell r="B456" t="str">
            <v>SANITARIO C/VASO E CHUVEIRO P/PESSOAL DE OBRA, INCL. INSTAL.E APARELHOS, REAPROVEITADO 2 VEZES</v>
          </cell>
          <cell r="C456" t="str">
            <v>UN</v>
          </cell>
          <cell r="D456">
            <v>698.19</v>
          </cell>
        </row>
        <row r="457">
          <cell r="A457" t="str">
            <v>02.004.009-0</v>
          </cell>
          <cell r="B457" t="str">
            <v>SANITARIO C/VASO E CHUVEIRO P/PESSOAL DE OBRA, COLETIVO DE 2MODULOS, INCL. INSTAL. E APARELHOS, REAPROVEITADO 2 VEZES</v>
          </cell>
          <cell r="C457" t="str">
            <v>UN</v>
          </cell>
          <cell r="D457">
            <v>1236.8399999999999</v>
          </cell>
        </row>
        <row r="458">
          <cell r="A458" t="str">
            <v>02.004.999-0</v>
          </cell>
          <cell r="B458" t="str">
            <v>FAMILIA 02.004BARRACAO DE OBRA</v>
          </cell>
          <cell r="C458">
            <v>0</v>
          </cell>
          <cell r="D458">
            <v>1959</v>
          </cell>
        </row>
        <row r="459">
          <cell r="A459" t="str">
            <v>02.006.010-0</v>
          </cell>
          <cell r="B459" t="str">
            <v>ALUGUEL DE CONTAINER, TIPO ESCRITORIO, INCL. INSTAL. ELETRICA, EXCL. TRANSP., CARGA E DESC.</v>
          </cell>
          <cell r="C459" t="str">
            <v>UNxM</v>
          </cell>
          <cell r="D459">
            <v>341</v>
          </cell>
        </row>
        <row r="460">
          <cell r="A460" t="str">
            <v>02.006.015-0</v>
          </cell>
          <cell r="B460" t="str">
            <v>ALUGUEL DE CONTAINER, TIPO ESCRITORIO, INCL. INSTAL., C/ 1 VASO SANIT. E 1 LAVATORIO, EXCL. TRANSP., CARGA E DESC.</v>
          </cell>
          <cell r="C460" t="str">
            <v>UNxM</v>
          </cell>
          <cell r="D460">
            <v>402.97</v>
          </cell>
        </row>
        <row r="461">
          <cell r="A461" t="str">
            <v>02.006.020-0</v>
          </cell>
          <cell r="B461" t="str">
            <v>ALUGUEL DE CONTAINER, TIPO SANIT., C/ 2 VASOS SANIT., 1 LAVATORIO, 1 MICTORIO E 4 CHUVEIROS, EXCL.TRANSP., CARGA E DESC.</v>
          </cell>
          <cell r="C461" t="str">
            <v>UNxM</v>
          </cell>
          <cell r="D461">
            <v>490.56</v>
          </cell>
        </row>
        <row r="462">
          <cell r="A462" t="str">
            <v>02.006.025-0</v>
          </cell>
          <cell r="B462" t="str">
            <v>ALUGUEL DE CONTAINER, TIPO SANIT., C/ 4 VASOS SANIT., 1 LAVATORIO, 1 MICTORIO E 4 CHUVEIROS, EXCL.TRANSP., CARGA E DESC.</v>
          </cell>
          <cell r="C462" t="str">
            <v>UNxM</v>
          </cell>
          <cell r="D462">
            <v>560.71</v>
          </cell>
        </row>
        <row r="463">
          <cell r="A463" t="str">
            <v>02.006.030-0</v>
          </cell>
          <cell r="B463" t="str">
            <v>ALUGUEL DE CONTAINER, TIPO SANIT., C/ 7 VASOS SANIT., 1 LAVATORIO E 1 MICTORIO, EXCL. TRANSP., CARGA E DESC.</v>
          </cell>
          <cell r="C463" t="str">
            <v>UNxM</v>
          </cell>
          <cell r="D463">
            <v>572.30999999999995</v>
          </cell>
        </row>
        <row r="464">
          <cell r="A464" t="str">
            <v>02.006.999-0</v>
          </cell>
          <cell r="B464" t="str">
            <v>INDICE DA FAMILIA</v>
          </cell>
          <cell r="C464">
            <v>0</v>
          </cell>
          <cell r="D464">
            <v>1201</v>
          </cell>
        </row>
        <row r="465">
          <cell r="A465" t="str">
            <v>02.008.999-0</v>
          </cell>
          <cell r="B465" t="str">
            <v>FAMILIA 02.008ANDAIME SUSPENSO</v>
          </cell>
          <cell r="C465">
            <v>0</v>
          </cell>
          <cell r="D465">
            <v>870</v>
          </cell>
        </row>
        <row r="466">
          <cell r="A466" t="str">
            <v>02.009.999-0</v>
          </cell>
          <cell r="B466" t="str">
            <v>FAMILIA 02.009FORN.PO-DE-PEDRA S/TRANSPORTE</v>
          </cell>
          <cell r="C466">
            <v>0</v>
          </cell>
          <cell r="D466">
            <v>2239</v>
          </cell>
        </row>
        <row r="467">
          <cell r="A467" t="str">
            <v>02.010.001-0</v>
          </cell>
          <cell r="B467" t="str">
            <v>GALPAO ABERTO P/OFICINA E DEPOSITO DE CANTEIRO DE OBRAS, EMMAD. DE LEI</v>
          </cell>
          <cell r="C467" t="str">
            <v>M2</v>
          </cell>
          <cell r="D467">
            <v>80.56</v>
          </cell>
        </row>
        <row r="468">
          <cell r="A468" t="str">
            <v>02.010.002-0</v>
          </cell>
          <cell r="B468" t="str">
            <v>GALPAO ABERTO P/OFICINA E DEPOSITO DE CANTEIRO DE OBRAS, EMMAD. DE LEI, SENDO MAD. E COBERTURA EMPREGADOS 3 VEZES</v>
          </cell>
          <cell r="C468" t="str">
            <v>M2</v>
          </cell>
          <cell r="D468">
            <v>66.88</v>
          </cell>
        </row>
        <row r="469">
          <cell r="A469" t="str">
            <v>02.010.999-0</v>
          </cell>
          <cell r="B469" t="str">
            <v>FAMILIA 02.010GALPAO P/CANTEIRO DE OBRAS</v>
          </cell>
          <cell r="C469">
            <v>0</v>
          </cell>
          <cell r="D469">
            <v>2261</v>
          </cell>
        </row>
        <row r="470">
          <cell r="A470" t="str">
            <v>02.011.001-0</v>
          </cell>
          <cell r="B470" t="str">
            <v>CERCA PROTETORA DE BORDA DE VALA, EM PINHO DE 3ª, C/APROVEITAMENTO DE 1 VEZ DA MAD.</v>
          </cell>
          <cell r="C470" t="str">
            <v>M</v>
          </cell>
          <cell r="D470">
            <v>9.98</v>
          </cell>
        </row>
        <row r="471">
          <cell r="A471" t="str">
            <v>02.011.002-0</v>
          </cell>
          <cell r="B471" t="str">
            <v>CERCA PROTETORA DE BORDA DE VALA, EM PINHO DE 3ª, CONSID. OUSO 3 VEZES DA MAD.</v>
          </cell>
          <cell r="C471" t="str">
            <v>M</v>
          </cell>
          <cell r="D471">
            <v>4.79</v>
          </cell>
        </row>
        <row r="472">
          <cell r="A472" t="str">
            <v>02.011.003-0</v>
          </cell>
          <cell r="B472" t="str">
            <v>RETIRADA E RECOLOCACAO DA CERCA PROTETORA DE BORDA DE VALA,SEGUNDO DESCRICAO DO ITEM 02.011.001, EXCETO O MAT.</v>
          </cell>
          <cell r="C472" t="str">
            <v>M</v>
          </cell>
          <cell r="D472">
            <v>3.33</v>
          </cell>
        </row>
        <row r="473">
          <cell r="A473" t="str">
            <v>02.011.010-0</v>
          </cell>
          <cell r="B473" t="str">
            <v>RETIRADA E RECOLOCACAO DA CERCA PROTETORA DE BORDA DE VALA,SEGUNDO DESCRICAO DO ITEM 02.011.001, EXCETO O MAT.</v>
          </cell>
          <cell r="C473" t="str">
            <v>M</v>
          </cell>
          <cell r="D473">
            <v>1.82</v>
          </cell>
        </row>
        <row r="474">
          <cell r="A474" t="str">
            <v>02.011.999-0</v>
          </cell>
          <cell r="B474" t="str">
            <v>INDICE DA FAMILIA</v>
          </cell>
          <cell r="C474">
            <v>0</v>
          </cell>
          <cell r="D474">
            <v>2545</v>
          </cell>
        </row>
        <row r="475">
          <cell r="A475" t="str">
            <v>02.015.001-0</v>
          </cell>
          <cell r="B475" t="str">
            <v>INSTALACAO E LIGACAO PROVISORIAS DE AGUA E ESGOTO</v>
          </cell>
          <cell r="C475" t="str">
            <v>UN</v>
          </cell>
          <cell r="D475">
            <v>1033.96</v>
          </cell>
        </row>
        <row r="476">
          <cell r="A476" t="str">
            <v>02.015.999-0</v>
          </cell>
          <cell r="B476" t="str">
            <v>FAMILIA 02.015LIGACOES PROVISORIAS (SANITARIAS)</v>
          </cell>
          <cell r="C476">
            <v>0</v>
          </cell>
          <cell r="D476">
            <v>1875</v>
          </cell>
        </row>
        <row r="477">
          <cell r="A477" t="str">
            <v>02.016.001-0</v>
          </cell>
          <cell r="B477" t="str">
            <v>INSTALACAO E LIGACAO PROVISORIAS DE ENERGIA ELETR., EM BAIXATENSAO</v>
          </cell>
          <cell r="C477" t="str">
            <v>UN</v>
          </cell>
          <cell r="D477">
            <v>484.32</v>
          </cell>
        </row>
        <row r="478">
          <cell r="A478" t="str">
            <v>02.016.003-0</v>
          </cell>
          <cell r="B478" t="str">
            <v>ENTRADA DE SERV. AEREA, EM ALTA TENSAO, P/ 30KVA</v>
          </cell>
          <cell r="C478" t="str">
            <v>UN</v>
          </cell>
          <cell r="D478">
            <v>3598.6</v>
          </cell>
        </row>
        <row r="479">
          <cell r="A479" t="str">
            <v>02.016.004-0</v>
          </cell>
          <cell r="B479" t="str">
            <v>ENTRADA DE SERV. AEREA, EM ALTA TENSAO, P/ 45KVA</v>
          </cell>
          <cell r="C479" t="str">
            <v>UN</v>
          </cell>
          <cell r="D479">
            <v>3733.93</v>
          </cell>
        </row>
        <row r="480">
          <cell r="A480" t="str">
            <v>02.016.006-0</v>
          </cell>
          <cell r="B480" t="str">
            <v>ENTRADA DE SERV. AEREA, EM ALTA TENSAO, P/ 75KVA</v>
          </cell>
          <cell r="C480" t="str">
            <v>UN</v>
          </cell>
          <cell r="D480">
            <v>4247.93</v>
          </cell>
        </row>
        <row r="481">
          <cell r="A481" t="str">
            <v>02.016.008-0</v>
          </cell>
          <cell r="B481" t="str">
            <v>ENTRADA DE SERV. AEREA, EM ALTA TENSAO, P/ 112,5KVA</v>
          </cell>
          <cell r="C481" t="str">
            <v>UN</v>
          </cell>
          <cell r="D481">
            <v>4486.5</v>
          </cell>
        </row>
        <row r="482">
          <cell r="A482" t="str">
            <v>02.016.010-0</v>
          </cell>
          <cell r="B482" t="str">
            <v>ENTRADA DE SERV. AEREA, EM ALTA TENSAO, P/ 150KVA</v>
          </cell>
          <cell r="C482" t="str">
            <v>UN</v>
          </cell>
          <cell r="D482">
            <v>4693.54</v>
          </cell>
        </row>
        <row r="483">
          <cell r="A483" t="str">
            <v>02.016.999-0</v>
          </cell>
          <cell r="B483" t="str">
            <v>FAMILIA 02.016LIGACOES PROVISORIA - ELETRICAS</v>
          </cell>
          <cell r="C483">
            <v>0</v>
          </cell>
          <cell r="D483">
            <v>1936</v>
          </cell>
        </row>
        <row r="484">
          <cell r="A484" t="str">
            <v>02.020.001-0</v>
          </cell>
          <cell r="B484" t="str">
            <v>PLACA DE IDENTIFICACAO DE OBRA PUBL., INCL. PINT. E SUPORTEDE MAD.</v>
          </cell>
          <cell r="C484" t="str">
            <v>M2</v>
          </cell>
          <cell r="D484">
            <v>116.61</v>
          </cell>
        </row>
        <row r="485">
          <cell r="A485" t="str">
            <v>02.020.005-0</v>
          </cell>
          <cell r="B485" t="str">
            <v>BARRAGENS DE BLOQUEIO DE OBRA NA VIA PUBL., COMPREEND. O FORN., PINT. E REAPROV. DO CONJ. 40 VEZES</v>
          </cell>
          <cell r="C485" t="str">
            <v>M</v>
          </cell>
          <cell r="D485">
            <v>0.96</v>
          </cell>
        </row>
        <row r="486">
          <cell r="A486" t="str">
            <v>02.020.006-0</v>
          </cell>
          <cell r="B486" t="str">
            <v>BARRAGENS DE BLOQUEIO DE OBRA NA VIA PUBL., COMPREEND. COLOC. E RETIRADA 1 VEZ</v>
          </cell>
          <cell r="C486" t="str">
            <v>M</v>
          </cell>
          <cell r="D486">
            <v>1.9</v>
          </cell>
        </row>
        <row r="487">
          <cell r="A487" t="str">
            <v>02.020.007-0</v>
          </cell>
          <cell r="B487" t="str">
            <v>PLACA P/IDENTIFICACAO DE OBRAS DE CONCESSIONARIA DE SERV. PUBL., COMPREEND. O FORN., PINT. DA PLACA E DOS SUPORTES</v>
          </cell>
          <cell r="C487" t="str">
            <v>UN</v>
          </cell>
          <cell r="D487">
            <v>78.2</v>
          </cell>
        </row>
        <row r="488">
          <cell r="A488" t="str">
            <v>02.020.008-0</v>
          </cell>
          <cell r="B488" t="str">
            <v>PLACA P/IDENTIFICACAO DE OBRAS DE CONCESSIONARIA DE SERV. PUBL., COMPREEND. A COLOC. E A RETIRADA 1 VEZ</v>
          </cell>
          <cell r="C488" t="str">
            <v>UN</v>
          </cell>
          <cell r="D488">
            <v>7.63</v>
          </cell>
        </row>
        <row r="489">
          <cell r="A489" t="str">
            <v>02.020.009-0</v>
          </cell>
          <cell r="B489" t="str">
            <v>SEMAFORO P/SINALIZACAO DE BLOQUEIO DE OBRA NA VIA PUBL., CONSID. 40 VEZES O REAPROV. DA MAD.</v>
          </cell>
          <cell r="C489" t="str">
            <v>UN</v>
          </cell>
          <cell r="D489">
            <v>20.350000000000001</v>
          </cell>
        </row>
        <row r="490">
          <cell r="A490" t="str">
            <v>02.020.010-0</v>
          </cell>
          <cell r="B490" t="str">
            <v>SEMAFORO P/SINALIZACAO DE BLOQUEIO DE OBRA NA VIA PUBL., COMPREEND. A COLOC. E A RETIRADA 1 VEZ</v>
          </cell>
          <cell r="C490" t="str">
            <v>UN</v>
          </cell>
          <cell r="D490">
            <v>2.2799999999999998</v>
          </cell>
        </row>
        <row r="491">
          <cell r="A491" t="str">
            <v>02.020.011-0</v>
          </cell>
          <cell r="B491" t="str">
            <v>PLACA DE SINALIZACAO PREVENTIVA P/OBRA NA VIA PUBL., COMPREEND. O FORN. E PINT. DA PLACA E DOS SUPORTES</v>
          </cell>
          <cell r="C491" t="str">
            <v>UN</v>
          </cell>
          <cell r="D491">
            <v>23.86</v>
          </cell>
        </row>
        <row r="492">
          <cell r="A492" t="str">
            <v>02.020.012-0</v>
          </cell>
          <cell r="B492" t="str">
            <v>PLACA DE SINALIZACAO PREVENTIVA P/OBRA NA VIA PUBL., COMPREEND. A COLOC. E A RETIRADA 1 VEZ</v>
          </cell>
          <cell r="C492" t="str">
            <v>UN</v>
          </cell>
          <cell r="D492">
            <v>4.53</v>
          </cell>
        </row>
        <row r="493">
          <cell r="A493" t="str">
            <v>02.020.015-0</v>
          </cell>
          <cell r="B493" t="str">
            <v>DEMARCACAO DE PAV. P/PINT. EM FAIXAS, ALTERNADAS, P/DESVIO DE TRAFEGO, MEDIDO P/UN. DE SUPERF. DEMARCADA</v>
          </cell>
          <cell r="C493" t="str">
            <v>M2</v>
          </cell>
          <cell r="D493">
            <v>2.59</v>
          </cell>
        </row>
        <row r="494">
          <cell r="A494" t="str">
            <v>02.020.999-0</v>
          </cell>
          <cell r="B494" t="str">
            <v>FAMILIA 02.020SINALIZACAO OBRAS PUBLICAS</v>
          </cell>
          <cell r="C494">
            <v>0</v>
          </cell>
          <cell r="D494">
            <v>2117</v>
          </cell>
        </row>
        <row r="495">
          <cell r="A495" t="str">
            <v>02.025.010-0</v>
          </cell>
          <cell r="B495" t="str">
            <v>GABARITO SIMPLES DE PASSAGEM, PROVISORIO P/VIA PUBL., SENDOO MAT. UTILIZADO 1 VEZ</v>
          </cell>
          <cell r="C495" t="str">
            <v>UN</v>
          </cell>
          <cell r="D495">
            <v>5706.54</v>
          </cell>
        </row>
        <row r="496">
          <cell r="A496" t="str">
            <v>02.025.012-0</v>
          </cell>
          <cell r="B496" t="str">
            <v>GABARITO SIMPLES DE PASSAGEM, PROVISORIO P/VIA PUBL., SENDOO MAT. REUTILIZADO 2 VEZES</v>
          </cell>
          <cell r="C496" t="str">
            <v>UN</v>
          </cell>
          <cell r="D496">
            <v>5056.38</v>
          </cell>
        </row>
        <row r="497">
          <cell r="A497" t="str">
            <v>02.025.015-0</v>
          </cell>
          <cell r="B497" t="str">
            <v>GABARITO SIMPLES DE PASSAGEM, PROVISORIO P/VIA PUBL., SENDOO MAT. REUTILIZADO 4 VEZES</v>
          </cell>
          <cell r="C497" t="str">
            <v>UN</v>
          </cell>
          <cell r="D497">
            <v>3101.4</v>
          </cell>
        </row>
        <row r="498">
          <cell r="A498" t="str">
            <v>02.025.020-0</v>
          </cell>
          <cell r="B498" t="str">
            <v>GABARITO DUPLO DE PASSAGEM, PROVISORIO P/VIA PUBL., SENDO OMAT. UTILIZADO 1 VEZ</v>
          </cell>
          <cell r="C498" t="str">
            <v>UN</v>
          </cell>
          <cell r="D498">
            <v>11192.94</v>
          </cell>
        </row>
        <row r="499">
          <cell r="A499" t="str">
            <v>02.025.025-0</v>
          </cell>
          <cell r="B499" t="str">
            <v>GABARITO DUPLO DE PASSAGEM, PROVISORIO P/VIA PUBL., SENDO OMAT. REUTILIZADO 2 VEZES</v>
          </cell>
          <cell r="C499" t="str">
            <v>UN</v>
          </cell>
          <cell r="D499">
            <v>8276.15</v>
          </cell>
        </row>
        <row r="500">
          <cell r="A500" t="str">
            <v>02.025.030-0</v>
          </cell>
          <cell r="B500" t="str">
            <v>GABARITO DUPLO DE PASSAGEM, PROVISORIO P/VIA PUBL., SENDO OMAT. REUTILIZADO 4 VEZES</v>
          </cell>
          <cell r="C500" t="str">
            <v>UN</v>
          </cell>
          <cell r="D500">
            <v>6817.75</v>
          </cell>
        </row>
        <row r="501">
          <cell r="A501" t="str">
            <v>02.025.999-0</v>
          </cell>
          <cell r="B501" t="str">
            <v>FAMILIA 02.025GABARITO SIMPLES DE PASSAGEM PROVISORIO</v>
          </cell>
          <cell r="C501">
            <v>0</v>
          </cell>
          <cell r="D501">
            <v>2228</v>
          </cell>
        </row>
        <row r="502">
          <cell r="A502" t="str">
            <v>03.001.001-1</v>
          </cell>
          <cell r="B502" t="str">
            <v>ESCAVACAO MANUAL DE VALA/CAVA EM MAT. DE 1ªCAT., AREIA, ARGILA OU PICARRA, ATE 1,50M DE PROF.</v>
          </cell>
          <cell r="C502" t="str">
            <v>M3</v>
          </cell>
          <cell r="D502">
            <v>15.14</v>
          </cell>
        </row>
        <row r="503">
          <cell r="A503" t="str">
            <v>03.001.002-1</v>
          </cell>
          <cell r="B503" t="str">
            <v>ESCAVACAO MANUAL DE VALA/CAVA EM MAT. DE 1ªCAT., AREIA, ARGILA OU PICARRA, ENTRE 1,50 E 3,00M DE PROF.</v>
          </cell>
          <cell r="C503" t="str">
            <v>M3</v>
          </cell>
          <cell r="D503">
            <v>19.46</v>
          </cell>
        </row>
        <row r="504">
          <cell r="A504" t="str">
            <v>03.001.003-1</v>
          </cell>
          <cell r="B504" t="str">
            <v>ESCAVACAO MANUAL DE VALA/CAVA EM MAT. DE 1ªCAT., AREIA, ARGILA OU PICARRA, ENTRE 3,00 E 4,50M DE PROF.</v>
          </cell>
          <cell r="C504" t="str">
            <v>M3</v>
          </cell>
          <cell r="D504">
            <v>25.95</v>
          </cell>
        </row>
        <row r="505">
          <cell r="A505" t="str">
            <v>03.001.004-1</v>
          </cell>
          <cell r="B505" t="str">
            <v>ESCAVACAO MANUAL DE VALA/CAVA EM MAT. DE 1ªCAT., AREIA, ARGILA OU PICARRA, ENTRE 4,50 E 6,00M DE PROF.</v>
          </cell>
          <cell r="C505" t="str">
            <v>M3</v>
          </cell>
          <cell r="D505">
            <v>34.6</v>
          </cell>
        </row>
        <row r="506">
          <cell r="A506" t="str">
            <v>03.001.009-1</v>
          </cell>
          <cell r="B506" t="str">
            <v>ESCAVACAO MANUAL DE VALA/CAVA EM MAT. DE 1ªCAT., AREIA, ARGILA OU PICARRA, ENTRE 6,00 E 7,50M DE PROF.</v>
          </cell>
          <cell r="C506" t="str">
            <v>M3</v>
          </cell>
          <cell r="D506">
            <v>43.26</v>
          </cell>
        </row>
        <row r="507">
          <cell r="A507" t="str">
            <v>03.001.010-0</v>
          </cell>
          <cell r="B507" t="str">
            <v>ESCAVACAO MANUAL DE VALA/CAVA, A FRIO, EM MAT. DE 2ªCAT., MOLEDO OU ROCHA DECOMP., ATE 1,50M DE PROF.</v>
          </cell>
          <cell r="C507" t="str">
            <v>M3</v>
          </cell>
          <cell r="D507">
            <v>32.44</v>
          </cell>
        </row>
        <row r="508">
          <cell r="A508" t="str">
            <v>03.001.011-0</v>
          </cell>
          <cell r="B508" t="str">
            <v>ESCAVACAO MANUAL DE VALA/CAVA, A FRIO, EM MAT. DE 2ªCAT., MOLEDO OU ROCHA DECOMP., ENTRE 1,50 E 3,00M DE PROF.</v>
          </cell>
          <cell r="C508" t="str">
            <v>M3</v>
          </cell>
          <cell r="D508">
            <v>41.09</v>
          </cell>
        </row>
        <row r="509">
          <cell r="A509" t="str">
            <v>03.001.012-0</v>
          </cell>
          <cell r="B509" t="str">
            <v>ESCAVACAO MANUAL DE VALA/CAVA, A FRIO, EM MAT. DE 2ªCAT., MOLEDO OU ROCHA DECOMP., ENTRE 3,00 E 4,50M DE PROF.</v>
          </cell>
          <cell r="C509" t="str">
            <v>M3</v>
          </cell>
          <cell r="D509">
            <v>47.58</v>
          </cell>
        </row>
        <row r="510">
          <cell r="A510" t="str">
            <v>03.001.021-0</v>
          </cell>
          <cell r="B510" t="str">
            <v>ESCAVACAO MANUAL DE VALA/CAVA, A FRIO, EM MAT. DE 2ªCAT., MOLEDO OU ROCHA DECOMP., ENTRE 4,50 E 6,00M DE PROF.</v>
          </cell>
          <cell r="C510" t="str">
            <v>M3</v>
          </cell>
          <cell r="D510">
            <v>56.23</v>
          </cell>
        </row>
        <row r="511">
          <cell r="A511" t="str">
            <v>03.001.022-0</v>
          </cell>
          <cell r="B511" t="str">
            <v>ESCAVACAO MANUAL DE VALA/CAVA, A FRIO, EM MAT. DE 2ªCAT., MOLEDO OU ROCHA DECOMP., ENTRE 6,00 E 7,50M DE PROF.</v>
          </cell>
          <cell r="C511" t="str">
            <v>M3</v>
          </cell>
          <cell r="D511">
            <v>64.89</v>
          </cell>
        </row>
        <row r="512">
          <cell r="A512" t="str">
            <v>03.001.041-0</v>
          </cell>
          <cell r="B512" t="str">
            <v>ESCAVACAO MANUAL DE VALA/CAVA EM PEDRA SOLTA OU ARGILA, ATE1,50M DE PROF.</v>
          </cell>
          <cell r="C512" t="str">
            <v>M3</v>
          </cell>
          <cell r="D512">
            <v>20.76</v>
          </cell>
        </row>
        <row r="513">
          <cell r="A513" t="str">
            <v>03.001.042-0</v>
          </cell>
          <cell r="B513" t="str">
            <v>ESCAVACAO MANUAL DE VALA/CAVA EM PEDRA SOLTA OU ARGILA, ENTRE 1,50 E 3,00M DE PROF.</v>
          </cell>
          <cell r="C513" t="str">
            <v>M3</v>
          </cell>
          <cell r="D513">
            <v>24.22</v>
          </cell>
        </row>
        <row r="514">
          <cell r="A514" t="str">
            <v>03.001.043-0</v>
          </cell>
          <cell r="B514" t="str">
            <v>ESCAVACAO MANUAL DE VALA/CAVA EM PEDRA SOLTA OU ARGILA, ENTRE 3,00 E 4,50M DE PROF.</v>
          </cell>
          <cell r="C514" t="str">
            <v>M3</v>
          </cell>
          <cell r="D514">
            <v>38.93</v>
          </cell>
        </row>
        <row r="515">
          <cell r="A515" t="str">
            <v>03.001.044-0</v>
          </cell>
          <cell r="B515" t="str">
            <v>ESCAVACAO MANUAL DE VALA/CAVA EM PEDRA SOLTA OU ARGILA, ENTRE 4,50 E 6,00M DE PROF.</v>
          </cell>
          <cell r="C515" t="str">
            <v>M3</v>
          </cell>
          <cell r="D515">
            <v>47.58</v>
          </cell>
        </row>
        <row r="516">
          <cell r="A516" t="str">
            <v>03.001.045-0</v>
          </cell>
          <cell r="B516" t="str">
            <v>ESCAVACAO MANUAL DE VALA/CAVA EM PEDRA SOLTA OU ARGILA, ENTRE 6,00 E 7,50M DE PROF.</v>
          </cell>
          <cell r="C516" t="str">
            <v>M3</v>
          </cell>
          <cell r="D516">
            <v>56.23</v>
          </cell>
        </row>
        <row r="517">
          <cell r="A517" t="str">
            <v>03.001.047-0</v>
          </cell>
          <cell r="B517" t="str">
            <v>ESCAVACAO MANUAL DE VALA/CAVA EM LODO, ATE 1,50M DE PROF.</v>
          </cell>
          <cell r="C517" t="str">
            <v>M3</v>
          </cell>
          <cell r="D517">
            <v>23.79</v>
          </cell>
        </row>
        <row r="518">
          <cell r="A518" t="str">
            <v>03.001.048-0</v>
          </cell>
          <cell r="B518" t="str">
            <v>ESCAVACAO MANUAL DE VALA/CAVA EM LODO, ENTRE 1,50 E 3,00M DEPROF.</v>
          </cell>
          <cell r="C518" t="str">
            <v>M3</v>
          </cell>
          <cell r="D518">
            <v>43.26</v>
          </cell>
        </row>
        <row r="519">
          <cell r="A519" t="str">
            <v>03.001.049-0</v>
          </cell>
          <cell r="B519" t="str">
            <v>ESCAVACAO MANUAL DE VALA/CAVA EM LODO, ENTRE 3,00 E 4,50M DEPROF.</v>
          </cell>
          <cell r="C519" t="str">
            <v>M3</v>
          </cell>
          <cell r="D519">
            <v>64.89</v>
          </cell>
        </row>
        <row r="520">
          <cell r="A520" t="str">
            <v>03.001.050-0</v>
          </cell>
          <cell r="B520" t="str">
            <v>ESCAVACAO MANUAL DE VALA/CAVA EM LODO, ENTRE 4,50 E 6,00M DEPROF.</v>
          </cell>
          <cell r="C520" t="str">
            <v>M3</v>
          </cell>
          <cell r="D520">
            <v>77.86</v>
          </cell>
        </row>
        <row r="521">
          <cell r="A521" t="str">
            <v>03.001.051-0</v>
          </cell>
          <cell r="B521" t="str">
            <v>ESCAVACAO MANUAL DE VALA/CAVA EM LODO, ENTRE 6,00 E 7,50M DEPROF.</v>
          </cell>
          <cell r="C521" t="str">
            <v>M3</v>
          </cell>
          <cell r="D521">
            <v>90.84</v>
          </cell>
        </row>
        <row r="522">
          <cell r="A522" t="str">
            <v>03.001.061-0</v>
          </cell>
          <cell r="B522" t="str">
            <v>MARROAMENTO EM MAT. DE 3ªCAT., ROCHA VIVA P/REDUCAO A PEDRADE MAO</v>
          </cell>
          <cell r="C522" t="str">
            <v>M3</v>
          </cell>
          <cell r="D522">
            <v>11.76</v>
          </cell>
        </row>
        <row r="523">
          <cell r="A523" t="str">
            <v>03.001.065-1</v>
          </cell>
          <cell r="B523" t="str">
            <v>DESMONTE MANUAL DE BL. EM MAT. DE 3ªCAT., ROCHA VIVA, INCL.REDUCAO A PEDRA DE MAO</v>
          </cell>
          <cell r="C523" t="str">
            <v>M3</v>
          </cell>
          <cell r="D523">
            <v>33.18</v>
          </cell>
        </row>
        <row r="524">
          <cell r="A524" t="str">
            <v>03.001.070-1</v>
          </cell>
          <cell r="B524" t="str">
            <v>DESMONTE MANUAL EM MAT. DE 2ªCAT., MOLEDO OU ROCHA DECOMP.,INCL. REDUCAO A PEDRA DE MAO</v>
          </cell>
          <cell r="C524" t="str">
            <v>M3</v>
          </cell>
          <cell r="D524">
            <v>29.86</v>
          </cell>
        </row>
        <row r="525">
          <cell r="A525" t="str">
            <v>03.001.071-1</v>
          </cell>
          <cell r="B525" t="str">
            <v>MARROAMENTO DE MAT. DE 2ªCAT., ROCHA DECOMP. P/REDUCAO A PEDRA DE MAO</v>
          </cell>
          <cell r="C525" t="str">
            <v>M3</v>
          </cell>
          <cell r="D525">
            <v>10.58</v>
          </cell>
        </row>
        <row r="526">
          <cell r="A526" t="str">
            <v>03.001.080-1</v>
          </cell>
          <cell r="B526" t="str">
            <v>ESCAVACAO MANUAL EM MAT. DE 1ªCAT., A CEU ABERTO, PROF. ATE0,50M</v>
          </cell>
          <cell r="C526" t="str">
            <v>M3</v>
          </cell>
          <cell r="D526">
            <v>10.38</v>
          </cell>
        </row>
        <row r="527">
          <cell r="A527" t="str">
            <v>03.001.085-1</v>
          </cell>
          <cell r="B527" t="str">
            <v>ESCAVACAO MANUAL EM MAT. DE 1ªCAT., A CEU ABERTO, PROF. MAIOR QUE 0,50M</v>
          </cell>
          <cell r="C527" t="str">
            <v>M3</v>
          </cell>
          <cell r="D527">
            <v>14.05</v>
          </cell>
        </row>
        <row r="528">
          <cell r="A528" t="str">
            <v>03.001.090-0</v>
          </cell>
          <cell r="B528" t="str">
            <v>ESCAVACAO, EM TUNEL, DE MAT. DE 1ªCAT., AREIA, ARGILA OU PICARRA, SERV. SEMI-MECANIZADO</v>
          </cell>
          <cell r="C528" t="str">
            <v>M3</v>
          </cell>
          <cell r="D528">
            <v>45.25</v>
          </cell>
        </row>
        <row r="529">
          <cell r="A529" t="str">
            <v>03.001.095-0</v>
          </cell>
          <cell r="B529" t="str">
            <v>ESCAVACAO E REATERRO DE VALA, EM MAT. DE 1ªCAT., P/LIGACAO PREDIAL DE ESGOTO SANIT.</v>
          </cell>
          <cell r="C529" t="str">
            <v>M</v>
          </cell>
          <cell r="D529">
            <v>10.64</v>
          </cell>
        </row>
        <row r="530">
          <cell r="A530" t="str">
            <v>03.001.098-0</v>
          </cell>
          <cell r="B530" t="str">
            <v>ESCAVACAO E REATERRO DE VALA, EM MAT. DE 1ªCAT., P/LIGACAO DE AGUA POTAVEL</v>
          </cell>
          <cell r="C530" t="str">
            <v>M</v>
          </cell>
          <cell r="D530">
            <v>2.16</v>
          </cell>
        </row>
        <row r="531">
          <cell r="A531" t="str">
            <v>03.001.100-0</v>
          </cell>
          <cell r="B531" t="str">
            <v>ESCAVACAO MANUAL DE VALA/CAVA EM MAT. DE 1ªCAT., ATE 1,50M DE PROF., EM BECOS ATE 2,00M DE LARG., EM FAVELAS</v>
          </cell>
          <cell r="C531" t="str">
            <v>M3</v>
          </cell>
          <cell r="D531">
            <v>18.16</v>
          </cell>
        </row>
        <row r="532">
          <cell r="A532" t="str">
            <v>03.001.101-0</v>
          </cell>
          <cell r="B532" t="str">
            <v>ESCAVACAO MANUAL DE VALA/CAVA EM MAT. DE 1ªCAT., ENTRE 1,50E 3,00M DE PROF., EM BECOS ATE 2,00M DE LARG., EM FAVELAS</v>
          </cell>
          <cell r="C532" t="str">
            <v>M3</v>
          </cell>
          <cell r="D532">
            <v>23.36</v>
          </cell>
        </row>
        <row r="533">
          <cell r="A533" t="str">
            <v>03.001.102-0</v>
          </cell>
          <cell r="B533" t="str">
            <v>ESCAVACAO MANUAL DE VALA/CAVA EM MAT. DE 1ªCAT., ENTRE 3,00E 4,50M DE PROF., EM BECOS ATE 2,00M DE LARG., EM FAVELAS</v>
          </cell>
          <cell r="C533" t="str">
            <v>M3</v>
          </cell>
          <cell r="D533">
            <v>31.14</v>
          </cell>
        </row>
        <row r="534">
          <cell r="A534" t="str">
            <v>03.001.110-0</v>
          </cell>
          <cell r="B534" t="str">
            <v>ESCAVACAO MANUAL DE VALA/CAVA EM LODO OU LAMA, ATE 1,50M DEPROF., EM BECOS ATE 2,00M DE LARG., EM FAVELAS</v>
          </cell>
          <cell r="C534" t="str">
            <v>M3</v>
          </cell>
          <cell r="D534">
            <v>27.38</v>
          </cell>
        </row>
        <row r="535">
          <cell r="A535" t="str">
            <v>03.001.111-0</v>
          </cell>
          <cell r="B535" t="str">
            <v>ESCAVACAO MANUAL DE VALA/CAVA EM LODO OU LAMA, ENTRE 1,50 E3,00M DE PROF., EM BECOS ATE 2,00M DE LARG., EM FAVELAS</v>
          </cell>
          <cell r="C535" t="str">
            <v>M3</v>
          </cell>
          <cell r="D535">
            <v>49.74</v>
          </cell>
        </row>
        <row r="536">
          <cell r="A536" t="str">
            <v>03.001.999-0</v>
          </cell>
          <cell r="B536" t="str">
            <v>INDICE 03.001.ESCAVACAO MANUAL</v>
          </cell>
          <cell r="C536">
            <v>0</v>
          </cell>
          <cell r="D536">
            <v>2376</v>
          </cell>
        </row>
        <row r="537">
          <cell r="A537" t="str">
            <v>03.002.001-1</v>
          </cell>
          <cell r="B537" t="str">
            <v>ESCAVACAO MANUAL DE VALA EM MAT. DE 1ªCAT., C/ESCOR. E ESGOT. MANUAL</v>
          </cell>
          <cell r="C537" t="str">
            <v>M3</v>
          </cell>
          <cell r="D537">
            <v>55.4</v>
          </cell>
        </row>
        <row r="538">
          <cell r="A538" t="str">
            <v>03.002.999-0</v>
          </cell>
          <cell r="B538" t="str">
            <v>INDICE 03.002.ESCAVACAO MANUAL C/ESC. E ESGOT.</v>
          </cell>
          <cell r="C538">
            <v>0</v>
          </cell>
          <cell r="D538">
            <v>2363</v>
          </cell>
        </row>
        <row r="539">
          <cell r="A539" t="str">
            <v>03.004.001-1</v>
          </cell>
          <cell r="B539" t="str">
            <v>ESCAVACAO DE VALA/CAVA A FOGO EM MAT. DE 2ªCAT., MOLEDO OU ROCHA DECOMP., ATE 1,50M DE PROF.</v>
          </cell>
          <cell r="C539" t="str">
            <v>M3</v>
          </cell>
          <cell r="D539">
            <v>53.37</v>
          </cell>
        </row>
        <row r="540">
          <cell r="A540" t="str">
            <v>03.004.002-0</v>
          </cell>
          <cell r="B540" t="str">
            <v>ESCAVACAO DE VALA/CAVA A FOGO EM MAT. DE 2ªCAT., MOLEDO OU ROCHA DECOMP., ENTRE 1,50 E 3,00M DE PROF.</v>
          </cell>
          <cell r="C540" t="str">
            <v>M3</v>
          </cell>
          <cell r="D540">
            <v>54.97</v>
          </cell>
        </row>
        <row r="541">
          <cell r="A541" t="str">
            <v>03.004.003-0</v>
          </cell>
          <cell r="B541" t="str">
            <v>ESCAVACAO DE VALA/CAVA A FOGO EM MAT. DE 2ªCAT., MOLEDO OU ROCHA DECOMP., ENTRE 3,00 E 4,50M DE PROF.</v>
          </cell>
          <cell r="C541" t="str">
            <v>M3</v>
          </cell>
          <cell r="D541">
            <v>57.11</v>
          </cell>
        </row>
        <row r="542">
          <cell r="A542" t="str">
            <v>03.004.012-0</v>
          </cell>
          <cell r="B542" t="str">
            <v>ESCAVACAO DE VALA/CAVA A FOGO EM MAT. DE 2ªCAT., MOLEDO OU ROCHA DECOMP., ENTRE 4,50 E 6,00M DE PROF.</v>
          </cell>
          <cell r="C542" t="str">
            <v>M3</v>
          </cell>
          <cell r="D542">
            <v>58.71</v>
          </cell>
        </row>
        <row r="543">
          <cell r="A543" t="str">
            <v>03.004.0-0</v>
          </cell>
          <cell r="B543" t="str">
            <v>ESCAVACAO DE VALA/CAVA A FOGO EM MAT. DE 2ªCAT., MOLEDO OU ROCHA DECOMP., ENTRE 6,00 E 7,50M DE PROF.</v>
          </cell>
          <cell r="C543" t="str">
            <v>M3</v>
          </cell>
          <cell r="D543">
            <v>61.38</v>
          </cell>
        </row>
        <row r="544">
          <cell r="A544" t="str">
            <v>03.004.020-1</v>
          </cell>
          <cell r="B544" t="str">
            <v>ESCAVACAO DE VALA/CAVA A FOGO EM MAT. DE 3ªCAT., ROCHA VIVA,ATE 1,50M DE PROF., FURACAO A BARRA MINA</v>
          </cell>
          <cell r="C544" t="str">
            <v>M3</v>
          </cell>
          <cell r="D544">
            <v>92.58</v>
          </cell>
        </row>
        <row r="545">
          <cell r="A545" t="str">
            <v>03.004.021-0</v>
          </cell>
          <cell r="B545" t="str">
            <v>ESCAVACAO DE VALA/CAVA A FOGO EM MAT. DE 3ªCAT., ROCHA VIVA,ENTRE 1,50 E 3,00M DE PROF., FURACAO A BARRA MINA</v>
          </cell>
          <cell r="C545" t="str">
            <v>M3</v>
          </cell>
          <cell r="D545">
            <v>95.36</v>
          </cell>
        </row>
        <row r="546">
          <cell r="A546" t="str">
            <v>03.004.022-0</v>
          </cell>
          <cell r="B546" t="str">
            <v>ESCAVACAO DE VALA/CAVA A FOGO EM MAT. DE 3ªCAT., ROCHA VIVA,ENTRE 3,00 E 4,50M DE PROF., FURACAO A BARRA MINA</v>
          </cell>
          <cell r="C546" t="str">
            <v>M3</v>
          </cell>
          <cell r="D546">
            <v>99.06</v>
          </cell>
        </row>
        <row r="547">
          <cell r="A547" t="str">
            <v>03.004.023-0</v>
          </cell>
          <cell r="B547" t="str">
            <v>ESCAVACAO DE VALA/CAVA A FOGO EM MAT. DE 3ªCAT., ROCHA VIVA,ENTRE 4,50 E 6,00M DE PROF., FURACAO A BARRA MINA</v>
          </cell>
          <cell r="C547" t="str">
            <v>M3</v>
          </cell>
          <cell r="D547">
            <v>101.84</v>
          </cell>
        </row>
        <row r="548">
          <cell r="A548" t="str">
            <v>03.004.024-0</v>
          </cell>
          <cell r="B548" t="str">
            <v>ESCAVACAO DE VALA/CAVA A FOGO EM MAT. DE 3ªCAT., ROCHA VIVA,ENTRE 6,00 E 7,50M DE PROF., FURACAO A BARRA MINA</v>
          </cell>
          <cell r="C548" t="str">
            <v>M3</v>
          </cell>
          <cell r="D548">
            <v>106.47</v>
          </cell>
        </row>
        <row r="549">
          <cell r="A549" t="str">
            <v>03.004.025-0</v>
          </cell>
          <cell r="B549" t="str">
            <v>ESCAVACAO A FOGO EM MAT. DE 2ªCAT., MOLEDO OU ROCHA DECOMP.,A CEU ABERTO, FURACAO A BARRA MINA</v>
          </cell>
          <cell r="C549" t="str">
            <v>M3</v>
          </cell>
          <cell r="D549">
            <v>30.49</v>
          </cell>
        </row>
        <row r="550">
          <cell r="A550" t="str">
            <v>03.004.028-0</v>
          </cell>
          <cell r="B550" t="str">
            <v>ESCAVACAO A FOGO EM MAT. DE 3ªCAT., ROCHA VIVA, A CEU ABERTO, FURACAO A BARRA MINA</v>
          </cell>
          <cell r="C550" t="str">
            <v>M3</v>
          </cell>
          <cell r="D550">
            <v>64.81</v>
          </cell>
        </row>
        <row r="551">
          <cell r="A551" t="str">
            <v>03.004.030-0</v>
          </cell>
          <cell r="B551" t="str">
            <v>DESMONTE A FOGO EM MAT. DE 3ªCAT., ROCHA VIVA, FURACAO A BROCA E MARRETA</v>
          </cell>
          <cell r="C551" t="str">
            <v>M3</v>
          </cell>
          <cell r="D551">
            <v>69.75</v>
          </cell>
        </row>
        <row r="552">
          <cell r="A552" t="str">
            <v>03.004.031-0</v>
          </cell>
          <cell r="B552" t="str">
            <v>DESMONTE A FOGO DE MAT. DE 2ªCAT., ROCHA MEDIANAMENTE DECOMP., FURACAO A BROCA E MARRETA</v>
          </cell>
          <cell r="C552" t="str">
            <v>M3</v>
          </cell>
          <cell r="D552">
            <v>60.07</v>
          </cell>
        </row>
        <row r="553">
          <cell r="A553" t="str">
            <v>03.004.999-0</v>
          </cell>
          <cell r="B553" t="str">
            <v>INDICE 03.004.ESCAVACAO E DESMONTE A FOGO</v>
          </cell>
          <cell r="C553">
            <v>0</v>
          </cell>
          <cell r="D553">
            <v>2112</v>
          </cell>
        </row>
        <row r="554">
          <cell r="A554" t="str">
            <v>03.005.011-0</v>
          </cell>
          <cell r="B554" t="str">
            <v>ESCAVACAO DE ROCHA A FOGO CUIDADOSO, A CEU ABERTO, EM AREA URBANA</v>
          </cell>
          <cell r="C554" t="str">
            <v>M3</v>
          </cell>
          <cell r="D554">
            <v>55.43</v>
          </cell>
        </row>
        <row r="555">
          <cell r="A555" t="str">
            <v>03.005.0-0</v>
          </cell>
          <cell r="B555" t="str">
            <v>ESCAVACAO DE ROCHA A FOGO CUIDADOSO, A CEU ABERTO, EM AREA URBANA, INCL. BOTA-FORA A 50,00M</v>
          </cell>
          <cell r="C555" t="str">
            <v>M3</v>
          </cell>
          <cell r="D555">
            <v>72.16</v>
          </cell>
        </row>
        <row r="556">
          <cell r="A556" t="str">
            <v>03.005.020-1</v>
          </cell>
          <cell r="B556" t="str">
            <v>ESCAVACAO A FOGO EM MAT. DE 2ªCAT., EM TALUDES, VALAS OU CAVAS, ATE 1,50M DE PROF., PERF. A AR COMPR.</v>
          </cell>
          <cell r="C556" t="str">
            <v>M3</v>
          </cell>
          <cell r="D556">
            <v>36.1</v>
          </cell>
        </row>
        <row r="557">
          <cell r="A557" t="str">
            <v>03.005.021-0</v>
          </cell>
          <cell r="B557" t="str">
            <v>ESCAVACAO A FOGO EM MAT. DE 2ªCAT., EM TALUDES, VALAS OU CAVAS, ENTRE 1,50 E 3,00M DE PROF., PERF. A AR COMPR.</v>
          </cell>
          <cell r="C557" t="str">
            <v>M3</v>
          </cell>
          <cell r="D557">
            <v>37.18</v>
          </cell>
        </row>
        <row r="558">
          <cell r="A558" t="str">
            <v>03.005.022-0</v>
          </cell>
          <cell r="B558" t="str">
            <v>ESCAVACAO A FOGO EM MAT. DE 2ªCAT., EM TALUDES, VALAS OU CAVAS, ENTRE 3,00 E 4,50M DE PROF., PERF. A AR COMPR.</v>
          </cell>
          <cell r="C558" t="str">
            <v>M3</v>
          </cell>
          <cell r="D558">
            <v>38.630000000000003</v>
          </cell>
        </row>
        <row r="559">
          <cell r="A559" t="str">
            <v>03.005.023-0</v>
          </cell>
          <cell r="B559" t="str">
            <v>ESCAVACAO A FOGO EM MAT. DE 2ªCAT., EM TALUDES, VALAS OU CAVAS, ENTRE 4,50 E 6,00M DE PROF., PERF. A AR COMPR.</v>
          </cell>
          <cell r="C559" t="str">
            <v>M3</v>
          </cell>
          <cell r="D559">
            <v>39.71</v>
          </cell>
        </row>
        <row r="560">
          <cell r="A560" t="str">
            <v>03.005.024-0</v>
          </cell>
          <cell r="B560" t="str">
            <v>ESCAVACAO A FOGO EM MAT. DE 2ªCAT., EM TALUDES, VALAS OU CAVAS, ENTRE 6,00 E 7,50M DE PROF., PERF. A AR COMPR.</v>
          </cell>
          <cell r="C560" t="str">
            <v>M3</v>
          </cell>
          <cell r="D560">
            <v>41.52</v>
          </cell>
        </row>
        <row r="561">
          <cell r="A561" t="str">
            <v>03.005.025-0</v>
          </cell>
          <cell r="B561" t="str">
            <v>ESCAVACAO A FOGO EM MAT. DE 3ªCAT., A CEU ABERTO, ROCHA VIVA, PERF. A AR COMPR., INCL. BOTA-FORA A 50,00M</v>
          </cell>
          <cell r="C561" t="str">
            <v>M3</v>
          </cell>
          <cell r="D561">
            <v>25.28</v>
          </cell>
        </row>
        <row r="562">
          <cell r="A562" t="str">
            <v>03.005.026-0</v>
          </cell>
          <cell r="B562" t="str">
            <v>ESCAVACAO A FOGO EM MAT. DE 3ªCAT., A CEU ABERTO, ROCHA VIVA, PERF. A AR COMPR., INCL. BOTA-FORA A 100,00M</v>
          </cell>
          <cell r="C562" t="str">
            <v>M3</v>
          </cell>
          <cell r="D562">
            <v>35.5</v>
          </cell>
        </row>
        <row r="563">
          <cell r="A563" t="str">
            <v>03.005.030-1</v>
          </cell>
          <cell r="B563" t="str">
            <v>ESCAVACAO A FOGO EM MAT. DE 3ªCAT., EM TALUDES, VALAS OU CAVAS, ATE 1,50M DE PROF., PERF. A AR COMPR.</v>
          </cell>
          <cell r="C563" t="str">
            <v>M3</v>
          </cell>
          <cell r="D563">
            <v>42.72</v>
          </cell>
        </row>
        <row r="564">
          <cell r="A564" t="str">
            <v>03.005.031-0</v>
          </cell>
          <cell r="B564" t="str">
            <v>ESCAVACAO A FOGO EM MAT. DE 3ªCAT., EM TALUDES, VALAS OU CAVAS, ENTRE 1,50 E 3,00M DE PROF., PERF. A AR COMPR.</v>
          </cell>
          <cell r="C564" t="str">
            <v>M3</v>
          </cell>
          <cell r="D564">
            <v>44</v>
          </cell>
        </row>
        <row r="565">
          <cell r="A565" t="str">
            <v>03.005.032-0</v>
          </cell>
          <cell r="B565" t="str">
            <v>ESCAVACAO A FOGO EM MAT. DE 3ªCAT., EM TALUDES, VALAS OU CAVAS, ENTRE 3,00 E 4,50M DE PROF., PERF. A AR COMPR.</v>
          </cell>
          <cell r="C565" t="str">
            <v>M3</v>
          </cell>
          <cell r="D565">
            <v>45.71</v>
          </cell>
        </row>
        <row r="566">
          <cell r="A566" t="str">
            <v>03.005.033-0</v>
          </cell>
          <cell r="B566" t="str">
            <v>ESCAVACAO A FOGO EM MAT. DE 3ªCAT., EM TALUDES, VALAS OU CAVAS, ENTRE 4,50 E 6,00M DE PROF., PERF. A AR COMPR.</v>
          </cell>
          <cell r="C566" t="str">
            <v>M3</v>
          </cell>
          <cell r="D566">
            <v>47</v>
          </cell>
        </row>
        <row r="567">
          <cell r="A567" t="str">
            <v>03.005.034-0</v>
          </cell>
          <cell r="B567" t="str">
            <v>ESCAVACAO A FOGO EM MAT. DE 3ªCAT., EM TALUDES, VALAS OU CAVAS, ENTRE 6,00 E 7,50M DE PROF., PERF. A AR COMPR.</v>
          </cell>
          <cell r="C567" t="str">
            <v>M3</v>
          </cell>
          <cell r="D567">
            <v>49</v>
          </cell>
        </row>
        <row r="568">
          <cell r="A568" t="str">
            <v>03.005.038-1</v>
          </cell>
          <cell r="B568" t="str">
            <v>ESCAVACAO A FOGO EM MAT. DE 3ªCAT., ROCHA VIVA, A CEU ABERTO, PERF. A AR COMPR.</v>
          </cell>
          <cell r="C568" t="str">
            <v>M3</v>
          </cell>
          <cell r="D568">
            <v>26.1</v>
          </cell>
        </row>
        <row r="569">
          <cell r="A569" t="str">
            <v>03.005.039-0</v>
          </cell>
          <cell r="B569" t="str">
            <v>ESCAVACAO A FOGO EM MAT. DE 2ªCAT., A CEU ABERTO, PERF. A ARCOMPR.</v>
          </cell>
          <cell r="C569" t="str">
            <v>M3</v>
          </cell>
          <cell r="D569">
            <v>20.11</v>
          </cell>
        </row>
        <row r="570">
          <cell r="A570" t="str">
            <v>03.005.040-0</v>
          </cell>
          <cell r="B570" t="str">
            <v>DESMONTE A FOGO DE BL. EM MAT. DE 3ªCAT., ROCHA VIVA, PERF.A AR COMPR., INCL. REDUCAO A PEDRA DE MAO</v>
          </cell>
          <cell r="C570" t="str">
            <v>M3</v>
          </cell>
          <cell r="D570">
            <v>31.6</v>
          </cell>
        </row>
        <row r="571">
          <cell r="A571" t="str">
            <v>03.005.041-0</v>
          </cell>
          <cell r="B571" t="str">
            <v>DESMONTE A FOGO DE BL. EM MAT. DE 2ªCAT., PERF. A AR COMPR.,INCL. REDUCAO A PEDRA DE MAO</v>
          </cell>
          <cell r="C571" t="str">
            <v>M3</v>
          </cell>
          <cell r="D571">
            <v>24.83</v>
          </cell>
        </row>
        <row r="572">
          <cell r="A572" t="str">
            <v>03.005.045-0</v>
          </cell>
          <cell r="B572" t="str">
            <v>DESMONTE A FOGO DE BL. EM MAT. DE 2ªCAT., PERF. A AR COMPR.,REDUCAO A PEDRA DE MAO A AR COMPR., CUNHA E PALMETA</v>
          </cell>
          <cell r="C572" t="str">
            <v>M3</v>
          </cell>
          <cell r="D572">
            <v>47.28</v>
          </cell>
        </row>
        <row r="573">
          <cell r="A573" t="str">
            <v>03.005.046-0</v>
          </cell>
          <cell r="B573" t="str">
            <v>DESMONTE A FOGO DE BL. EM MAT. DE 3ªCAT., PERF. A AR COMPR.,INCL. REDUCAO A PEDRA DE MAO A AR COMPR. E ROMPEDOR</v>
          </cell>
          <cell r="C573" t="str">
            <v>M3</v>
          </cell>
          <cell r="D573">
            <v>78.97</v>
          </cell>
        </row>
        <row r="574">
          <cell r="A574" t="str">
            <v>03.005.999-0</v>
          </cell>
          <cell r="B574" t="str">
            <v>INDICE DA FAMILIA</v>
          </cell>
          <cell r="C574">
            <v>0</v>
          </cell>
          <cell r="D574">
            <v>2022</v>
          </cell>
        </row>
        <row r="575">
          <cell r="A575" t="str">
            <v>03.007.001-0</v>
          </cell>
          <cell r="B575" t="str">
            <v>ESCAVACAO DE CONTORNO DE ABOBODA DE TUNEL, UTILIZ. FOGO CUIDADOSO</v>
          </cell>
          <cell r="C575" t="str">
            <v>M2</v>
          </cell>
          <cell r="D575">
            <v>69.97</v>
          </cell>
        </row>
        <row r="576">
          <cell r="A576" t="str">
            <v>03.007.002-0</v>
          </cell>
          <cell r="B576" t="str">
            <v>ESCAVACAO A FOGO DE GALERIA-PILOTO, EM MAT. DE 3ªCAT., ROCHAVIVA</v>
          </cell>
          <cell r="C576" t="str">
            <v>M3</v>
          </cell>
          <cell r="D576">
            <v>250.79</v>
          </cell>
        </row>
        <row r="577">
          <cell r="A577" t="str">
            <v>03.007.003-0</v>
          </cell>
          <cell r="B577" t="str">
            <v>ESCAVACAO A FOGO EM MAT. DE 3ªCAT., ROCHA VIVA, P/ABERTURA DE TUNEL DE 70,00M2, C/CARREGAMENTO MEC. DO MAT. ESCAVADO</v>
          </cell>
          <cell r="C577" t="str">
            <v>M3</v>
          </cell>
          <cell r="D577">
            <v>86.69</v>
          </cell>
        </row>
        <row r="578">
          <cell r="A578" t="str">
            <v>03.007.004-1</v>
          </cell>
          <cell r="B578" t="str">
            <v>ESCAVACAO A FOGO EM MAT. DE 3ªCAT., ROCHA VIVA, P/ABERTURA DE TUNEL DE 21,00M2, C/RETIRADA MEC. DO MAT. ESCAVADO</v>
          </cell>
          <cell r="C578" t="str">
            <v>M3</v>
          </cell>
          <cell r="D578">
            <v>125.39</v>
          </cell>
        </row>
        <row r="579">
          <cell r="A579" t="str">
            <v>03.007.999-0</v>
          </cell>
          <cell r="B579" t="str">
            <v>INDICE DA FAMILIA</v>
          </cell>
          <cell r="C579">
            <v>0</v>
          </cell>
          <cell r="D579">
            <v>2233</v>
          </cell>
        </row>
        <row r="580">
          <cell r="A580" t="str">
            <v>03.008.010-1</v>
          </cell>
          <cell r="B580" t="str">
            <v>ESCAVACAO EM MAT. DE 2ªCAT., MOLEDO OU ROCHA MUITO DECOMP.,C/EQUIP. A AR COMPR., S/EXPLOSIVOS, ATE 1,50M DE PROF.</v>
          </cell>
          <cell r="C580" t="str">
            <v>M3</v>
          </cell>
          <cell r="D580">
            <v>48.27</v>
          </cell>
        </row>
        <row r="581">
          <cell r="A581" t="str">
            <v>03.008.011-0</v>
          </cell>
          <cell r="B581" t="str">
            <v>ESCAVACAO EM MAT. DE 2ªCAT., MOLEDO OU ROCHA MUITO DECOMP.,C/EQUIP.A AR COMPR.,S/EXPLOSIVOS,ENTRE 1,50 E 3,00M DE PROF.</v>
          </cell>
          <cell r="C581" t="str">
            <v>M3</v>
          </cell>
          <cell r="D581">
            <v>49.71</v>
          </cell>
        </row>
        <row r="582">
          <cell r="A582" t="str">
            <v>03.008.012-0</v>
          </cell>
          <cell r="B582" t="str">
            <v>ESCAVACAO EM MAT. DE 2ªCAT., MOLEDO OU ROCHA MUITO DECOMP.,C/EQUIP.A AR COMPR.,S/EXPLOSIVOS,ENTRE 3,00 E 4,50M DE PROF.</v>
          </cell>
          <cell r="C582" t="str">
            <v>M3</v>
          </cell>
          <cell r="D582">
            <v>51.65</v>
          </cell>
        </row>
        <row r="583">
          <cell r="A583" t="str">
            <v>03.008.0-0</v>
          </cell>
          <cell r="B583" t="str">
            <v>ESCAVACAO EM MAT. DE 2ªCAT., MOLEDO OU ROCHA MUITO DECOMP.,C/EQUIP.A AR COMPR.,S/EXPLOSIVOS,ENTRE 4,50 E 6,00M DE PROF.</v>
          </cell>
          <cell r="C583" t="str">
            <v>M3</v>
          </cell>
          <cell r="D583">
            <v>53.09</v>
          </cell>
        </row>
        <row r="584">
          <cell r="A584" t="str">
            <v>03.008.014-0</v>
          </cell>
          <cell r="B584" t="str">
            <v>ESCAVACAO EM MAT. DE 2ªCAT., MOLEDO OU ROCHA MUITO DECOMP.,C/EQUIP.A AR COMPR.,S/EXPLOSIVOS,ENTRE 6,00 E 7,50M DE PROF.</v>
          </cell>
          <cell r="C584" t="str">
            <v>M3</v>
          </cell>
          <cell r="D584">
            <v>55.51</v>
          </cell>
        </row>
        <row r="585">
          <cell r="A585" t="str">
            <v>03.008.020-1</v>
          </cell>
          <cell r="B585" t="str">
            <v>ESCAVACAO EM MAT. DE 2ªCAT., MOLEDO OU ROCHA DECOMP., C/EQUIP. A AR COMPR., S/EXPLOSIVOS, ATE 1,50M DE PROF.</v>
          </cell>
          <cell r="C585" t="str">
            <v>M3</v>
          </cell>
          <cell r="D585">
            <v>147.53</v>
          </cell>
        </row>
        <row r="586">
          <cell r="A586" t="str">
            <v>03.008.021-0</v>
          </cell>
          <cell r="B586" t="str">
            <v>ESCAVACAO EM MAT. DE 2ªCAT., MOLEDO OU ROCHA DECOMP., C/EQUIP. A AR COMPR., S/EXPLOSIVOS, ENTRE 1,50 E 3,00M DE PROF.</v>
          </cell>
          <cell r="C586" t="str">
            <v>M3</v>
          </cell>
          <cell r="D586">
            <v>151.96</v>
          </cell>
        </row>
        <row r="587">
          <cell r="A587" t="str">
            <v>03.008.022-0</v>
          </cell>
          <cell r="B587" t="str">
            <v>ESCAVACAO EM MAT. DE 2ªCAT., MOLEDO OU ROCHA DECOMP., C/EQUIP. A AR COMPR., S/EXPLOSIVOS, ENTRE 3,00 E 4,50M DE PROF.</v>
          </cell>
          <cell r="C587" t="str">
            <v>M3</v>
          </cell>
          <cell r="D587">
            <v>157.86000000000001</v>
          </cell>
        </row>
        <row r="588">
          <cell r="A588" t="str">
            <v>03.008.023-0</v>
          </cell>
          <cell r="B588" t="str">
            <v>ESCAVACAO EM MAT. DE 2ªCAT., MOLEDO OU ROCHA DECOMP., C/EQUIP. A AR COMPR., S/EXPLOSIVOS, ENTRE 4,50 E 6,00M DE PROF.</v>
          </cell>
          <cell r="C588" t="str">
            <v>M3</v>
          </cell>
          <cell r="D588">
            <v>162.29</v>
          </cell>
        </row>
        <row r="589">
          <cell r="A589" t="str">
            <v>03.008.024-0</v>
          </cell>
          <cell r="B589" t="str">
            <v>ESCAVACAO EM MAT. DE 2ªCAT., MOLEDO OU ROCHA DECOMP., C/EQUIP. A AR COMPR., S/EXPLOSIVO, ENTRE 6,00 E 7,50M DE PROF.</v>
          </cell>
          <cell r="C589" t="str">
            <v>M3</v>
          </cell>
          <cell r="D589">
            <v>169.66</v>
          </cell>
        </row>
        <row r="590">
          <cell r="A590" t="str">
            <v>03.008.050-1</v>
          </cell>
          <cell r="B590" t="str">
            <v>ESCAVACAO EM MAT. DE 3ªCAT., ROCHA SA FRATURADA, C/EQUIP. AAR COMPR. E ENCUNHAMENTO, S/EXPLOSIVOS, ATE 1,50M PROF.</v>
          </cell>
          <cell r="C590" t="str">
            <v>M3</v>
          </cell>
          <cell r="D590">
            <v>180.91</v>
          </cell>
        </row>
        <row r="591">
          <cell r="A591" t="str">
            <v>03.008.051-0</v>
          </cell>
          <cell r="B591" t="str">
            <v>ESCAVACAO EM MAT.DE 3ªCAT.,ROCHA SA FRATURADA,C/EQUIP.A AR COMPR.E ENCUNHAMENTO,S/EXPLOSIVOS,ENTRE 1,50 E 3,00M DE PROF.</v>
          </cell>
          <cell r="C591" t="str">
            <v>M3</v>
          </cell>
          <cell r="D591">
            <v>186.34</v>
          </cell>
        </row>
        <row r="592">
          <cell r="A592" t="str">
            <v>03.008.052-0</v>
          </cell>
          <cell r="B592" t="str">
            <v>ESCAVACAO EM MAT.DE 3ªCAT.,ROCHA SA FRATURADA,C/EQUIP.A AR COMPR.E ENCUNHAMENTO,C/EXPLOSIVOS,ENTRE 3,00 E 4,50M DE PROF.</v>
          </cell>
          <cell r="C592" t="str">
            <v>M3</v>
          </cell>
          <cell r="D592">
            <v>193.58</v>
          </cell>
        </row>
        <row r="593">
          <cell r="A593" t="str">
            <v>03.008.053-0</v>
          </cell>
          <cell r="B593" t="str">
            <v>ESCAVACAO EM MAT.DE 3ªCAT.,ROCHA SA FRATURADA,C/EQUIP.A AR COMPR.E ENCUNHAMENTO,S/EXPLOSIVOS,ENTRE 4,50 E 6,00M DE PROF.</v>
          </cell>
          <cell r="C593" t="str">
            <v>M3</v>
          </cell>
          <cell r="D593">
            <v>199</v>
          </cell>
        </row>
        <row r="594">
          <cell r="A594" t="str">
            <v>03.008.054-0</v>
          </cell>
          <cell r="B594" t="str">
            <v>ESCAVACAO EM MAT.DE 3ªCAT.,ROCHA SA FRATURADA,C/EQUIP.A AR COMPR.E ENCUNHAMENTO,S/EXPLOSIVOS,ENTRE 6,00 E 7,50M DE PROF.</v>
          </cell>
          <cell r="C594" t="str">
            <v>M3</v>
          </cell>
          <cell r="D594">
            <v>208.05</v>
          </cell>
        </row>
        <row r="595">
          <cell r="A595" t="str">
            <v>03.008.060-1</v>
          </cell>
          <cell r="B595" t="str">
            <v>ESCAVACAO EM MAT. DE 3ªCAT., ROCHA VIVA, C/EQUIP. A AR COMPR. SERRACAO C/BROCAS E ENCUNHAMENTO, ATE 1,50M DE PROF.</v>
          </cell>
          <cell r="C595" t="str">
            <v>M3</v>
          </cell>
          <cell r="D595">
            <v>431.93</v>
          </cell>
        </row>
        <row r="596">
          <cell r="A596" t="str">
            <v>03.008.061-0</v>
          </cell>
          <cell r="B596" t="str">
            <v>ESCAVACAO EM MAT. DE 3ªCAT.,ROCHA VIVA,C/EQUIP.A AR COMPR.,SERRACAO C/BROCAS E ENCUNHAMENTO, ENTRE 1,50 E 3,00M DE PROF.</v>
          </cell>
          <cell r="C596" t="str">
            <v>M3</v>
          </cell>
          <cell r="D596">
            <v>444.89</v>
          </cell>
        </row>
        <row r="597">
          <cell r="A597" t="str">
            <v>03.008.062-0</v>
          </cell>
          <cell r="B597" t="str">
            <v>ESCAVACAO EM MAT. DE 3ªCAT.,ROCHA VIVA,C/EQUIP.A AR COMPR.,SERRACAO C/BROCAS E ENCUNHAMENTO, ENTRE 3,00 E 4,50M DE PROF.</v>
          </cell>
          <cell r="C597" t="str">
            <v>M3</v>
          </cell>
          <cell r="D597">
            <v>462.16</v>
          </cell>
        </row>
        <row r="598">
          <cell r="A598" t="str">
            <v>03.008.063-0</v>
          </cell>
          <cell r="B598" t="str">
            <v>ESCAVACAO EM MAT. DE 3ªCAT.,ROCHA VIVA,C/EQUIP.A AR COMPR.,SERRACAO C/BROCAS E ENCUNHAMENTO, ENTRE 4,50 E 6,00M DE PROF.</v>
          </cell>
          <cell r="C598" t="str">
            <v>M3</v>
          </cell>
          <cell r="D598">
            <v>475.12</v>
          </cell>
        </row>
        <row r="599">
          <cell r="A599" t="str">
            <v>03.008.064-0</v>
          </cell>
          <cell r="B599" t="str">
            <v>ESCAVACAO EM MAT. DE 3ªCAT., ROCHA VIVA,C/EQUIP.A AR COMPR.,SERRACAO C/BROCAS E ENCUNHAMENTO,ENTRE 6,00 E 7,50M DE PROF.</v>
          </cell>
          <cell r="C599" t="str">
            <v>M3</v>
          </cell>
          <cell r="D599">
            <v>496.72</v>
          </cell>
        </row>
        <row r="600">
          <cell r="A600" t="str">
            <v>03.008.080-1</v>
          </cell>
          <cell r="B600" t="str">
            <v>ESCAVACAO EM MAT. DE 3ªCAT., ROCHA SA FRATURADA, C/EQUIP. AAR COMPR., A CEU ABERTO, S/EXPLOSIVOS</v>
          </cell>
          <cell r="C600" t="str">
            <v>M3</v>
          </cell>
          <cell r="D600">
            <v>108.55</v>
          </cell>
        </row>
        <row r="601">
          <cell r="A601" t="str">
            <v>03.008.085-0</v>
          </cell>
          <cell r="B601" t="str">
            <v>ESCAVACAO EM MAT. DE 3ªCAT., ROCHA VIVA, C/EQUIP. A AR COMPR., A CEU ABERTO, S/EXPLOSIVOS</v>
          </cell>
          <cell r="C601" t="str">
            <v>M3</v>
          </cell>
          <cell r="D601">
            <v>302.35000000000002</v>
          </cell>
        </row>
        <row r="602">
          <cell r="A602" t="str">
            <v>03.008.090-1</v>
          </cell>
          <cell r="B602" t="str">
            <v>ESCAVACAO EM MAT. DE 2ªCAT., MOLEDO OU ROCHA MUITO DECOMP.,C/EQUIP. A AR COMPR., A CEU ABERTO, S/EXPLOSIVOS</v>
          </cell>
          <cell r="C602" t="str">
            <v>M3</v>
          </cell>
          <cell r="D602">
            <v>28.96</v>
          </cell>
        </row>
        <row r="603">
          <cell r="A603" t="str">
            <v>03.008.095-0</v>
          </cell>
          <cell r="B603" t="str">
            <v>ESCAVACAO EM MAT. DE 2ªCAT., MOLEDO OU ROCHA DECOMP., C/EQUIP. A AR COMPR., A CEU ABERTO, S/EXPLOSIVOS</v>
          </cell>
          <cell r="C603" t="str">
            <v>M3</v>
          </cell>
          <cell r="D603">
            <v>95.89</v>
          </cell>
        </row>
        <row r="604">
          <cell r="A604" t="str">
            <v>03.008.120-1</v>
          </cell>
          <cell r="B604" t="str">
            <v>DESMONTE DE BL. EM MAT. DE 3ªCAT., ROCHA VIVA, C/EQUIP. A ARCOMPR., VOLUME ATE 1,00M3, S/UTILIZACAO DE EXPLOSIVOS</v>
          </cell>
          <cell r="C604" t="str">
            <v>M3</v>
          </cell>
          <cell r="D604">
            <v>2.98</v>
          </cell>
        </row>
        <row r="605">
          <cell r="A605" t="str">
            <v>03.008.125-1</v>
          </cell>
          <cell r="B605" t="str">
            <v>DESMONTE DE BL. EM MAT. DE 2ªCAT., C/ROMPEDOR A AR COMPR., S/EXPLOSIVOS</v>
          </cell>
          <cell r="C605" t="str">
            <v>M3</v>
          </cell>
          <cell r="D605">
            <v>54.52</v>
          </cell>
        </row>
        <row r="606">
          <cell r="A606" t="str">
            <v>03.008.150-1</v>
          </cell>
          <cell r="B606" t="str">
            <v>SERRACAO CONTINUA EM MAT. DE 3ªCAT., ROCHA VIVA, P/IMPEDIR PROPAGACAO DE VIBRACOES DA ESCAV. A FOGO</v>
          </cell>
          <cell r="C606" t="str">
            <v>M2</v>
          </cell>
          <cell r="D606">
            <v>189.66</v>
          </cell>
        </row>
        <row r="607">
          <cell r="A607" t="str">
            <v>03.008.999-0</v>
          </cell>
          <cell r="B607" t="str">
            <v>INDICE 03.008.ESCAVACAO COM EQUIPAMENTO AR COMPRIMIDO</v>
          </cell>
          <cell r="C607">
            <v>0</v>
          </cell>
          <cell r="D607">
            <v>1827</v>
          </cell>
        </row>
        <row r="608">
          <cell r="A608" t="str">
            <v>03.009.002-1</v>
          </cell>
          <cell r="B608" t="str">
            <v>COMPACTACAO DE ATERRO EM CAMADAS DE 15CM C/MACO</v>
          </cell>
          <cell r="C608" t="str">
            <v>M3</v>
          </cell>
          <cell r="D608">
            <v>12.11</v>
          </cell>
        </row>
        <row r="609">
          <cell r="A609" t="str">
            <v>03.009.003-0</v>
          </cell>
          <cell r="B609" t="str">
            <v>COMPACTACAO DE ATERRO EM CAMADAS DE 20CM</v>
          </cell>
          <cell r="C609" t="str">
            <v>M3</v>
          </cell>
          <cell r="D609">
            <v>10.81</v>
          </cell>
        </row>
        <row r="610">
          <cell r="A610" t="str">
            <v>03.009.004-0</v>
          </cell>
          <cell r="B610" t="str">
            <v>ATERRO EM MAT. DE 1ªCAT., COMPACTADO EM CAMADAS DE 20 A 80CM, P/SUPORTE DE CAMADA DE CONCR.</v>
          </cell>
          <cell r="C610" t="str">
            <v>M3</v>
          </cell>
          <cell r="D610">
            <v>19.46</v>
          </cell>
        </row>
        <row r="611">
          <cell r="A611" t="str">
            <v>03.009.005-0</v>
          </cell>
          <cell r="B611" t="str">
            <v>ATERRO EM MAT. DE 1ªCAT., COMPACT. MANUAL EM CAMADAS DE 20CM, DE MAT. APILOADO, DE JAZIDAS ATE 1KM</v>
          </cell>
          <cell r="C611" t="str">
            <v>M3</v>
          </cell>
          <cell r="D611">
            <v>35.78</v>
          </cell>
        </row>
        <row r="612">
          <cell r="A612" t="str">
            <v>03.009.006-0</v>
          </cell>
          <cell r="B612" t="str">
            <v>ATERRO EM MAT. DE 1ªCAT., COMPACT. MANUAL EM CAMADAS DE 20CM, DE MAT. APILOADO, DE JAZIDAS ATE 2KM</v>
          </cell>
          <cell r="C612" t="str">
            <v>M3</v>
          </cell>
          <cell r="D612">
            <v>36.869999999999997</v>
          </cell>
        </row>
        <row r="613">
          <cell r="A613" t="str">
            <v>03.009.007-0</v>
          </cell>
          <cell r="B613" t="str">
            <v>ATERRO EM MAT. DE 1ªCAT., COMPACT. MANUAL EM CAMADAS DE 20CM, DE MAT. APILOADO, DE JAZIDAS ATE 3KM</v>
          </cell>
          <cell r="C613" t="str">
            <v>M3</v>
          </cell>
          <cell r="D613">
            <v>37.92</v>
          </cell>
        </row>
        <row r="614">
          <cell r="A614" t="str">
            <v>03.009.008-0</v>
          </cell>
          <cell r="B614" t="str">
            <v>ATERRO EM MAT. DE 1ªCAT., COMPACT. MANUAL EM CAMADAS DE 20CM, DE MAT. APILOADO, DE JAZIDAS ATE 4KM</v>
          </cell>
          <cell r="C614" t="str">
            <v>M3</v>
          </cell>
          <cell r="D614">
            <v>39.020000000000003</v>
          </cell>
        </row>
        <row r="615">
          <cell r="A615" t="str">
            <v>03.009.009-0</v>
          </cell>
          <cell r="B615" t="str">
            <v>ATERRO EM MAT. DE 1ªCAT., COMPACT. MANUAL EM CAMADAS DE 20CM, DE MAT. APILOADO, DE JAZIDAS ATE 5KM</v>
          </cell>
          <cell r="C615" t="str">
            <v>M3</v>
          </cell>
          <cell r="D615">
            <v>39.71</v>
          </cell>
        </row>
        <row r="616">
          <cell r="A616" t="str">
            <v>03.009.010-0</v>
          </cell>
          <cell r="B616" t="str">
            <v>COMPACTACAO EM MAT. DE 1ªCAT., ESPALHAMENTO E SOCAMENTO MANUAL EM CAMADAS DE 30CM DE MAT. APILOADO</v>
          </cell>
          <cell r="C616" t="str">
            <v>M3</v>
          </cell>
          <cell r="D616">
            <v>11.4</v>
          </cell>
        </row>
        <row r="617">
          <cell r="A617" t="str">
            <v>03.009.999-0</v>
          </cell>
          <cell r="B617" t="str">
            <v>INDICE 03.009.ATERRO DE COMPACTACAO MANUAL.</v>
          </cell>
          <cell r="C617">
            <v>0</v>
          </cell>
          <cell r="D617">
            <v>2164</v>
          </cell>
        </row>
        <row r="618">
          <cell r="A618" t="str">
            <v>03.010.001-0</v>
          </cell>
          <cell r="B618" t="str">
            <v>retro</v>
          </cell>
          <cell r="C618" t="str">
            <v>M3</v>
          </cell>
          <cell r="D618">
            <v>3.02</v>
          </cell>
        </row>
        <row r="619">
          <cell r="A619" t="str">
            <v>03.010.002-0</v>
          </cell>
          <cell r="B619" t="str">
            <v>ESCAVACAO, CARGA E DESC. MEC. DE MAT. DE 1ªCAT., NO VOLUME NECESSARIO P/ 1,00M3, COMPACTADO A 90%, INCL. TRANSP. A 1KM</v>
          </cell>
          <cell r="C619" t="str">
            <v>M3</v>
          </cell>
          <cell r="D619">
            <v>6.9</v>
          </cell>
        </row>
        <row r="620">
          <cell r="A620" t="str">
            <v>03.010.003-0</v>
          </cell>
          <cell r="B620" t="str">
            <v>ESCAVACAO, CARGA E DESC. MEC. DE MAT. DE 1ªCAT., NO VOLUME NECESSARIO P/ 1,00M3, COMPACTADO A 90%, INCL. TRANSP. A 2KM</v>
          </cell>
          <cell r="C620" t="str">
            <v>M3</v>
          </cell>
          <cell r="D620">
            <v>7.54</v>
          </cell>
        </row>
        <row r="621">
          <cell r="A621" t="str">
            <v>03.010.004-0</v>
          </cell>
          <cell r="B621" t="str">
            <v>ESCAVACAO, CARGA E DESC. MEC. DE MAT. DE 1ªCAT., NO VOLUME NECESSARIO P/ 1,00M3, COMPACTADO A 90%, INCL. TRANSP. A 3KM</v>
          </cell>
          <cell r="C621" t="str">
            <v>M3</v>
          </cell>
          <cell r="D621">
            <v>8.32</v>
          </cell>
        </row>
        <row r="622">
          <cell r="A622" t="str">
            <v>03.010.005-0</v>
          </cell>
          <cell r="B622" t="str">
            <v>ESCAVACAO, CARGA E DESC. MEC. DE MAT. DE 1ªCAT., NO VOLUME NECESSARIO P/ 1,00M3, COMPACTADO A 90%, INCL. TRANSP. A 4KM</v>
          </cell>
          <cell r="C622" t="str">
            <v>M3</v>
          </cell>
          <cell r="D622">
            <v>9</v>
          </cell>
        </row>
        <row r="623">
          <cell r="A623" t="str">
            <v>03.010.006-0</v>
          </cell>
          <cell r="B623" t="str">
            <v>ESCAVACAO, CARGA E DESC. MEC. DE MAT. DE 1ªCAT., NO VOLUME NECESSARIO P/ 1,00M3, COMPACTADO A 90%, INCL. TRANSP. A 5KM</v>
          </cell>
          <cell r="C623" t="str">
            <v>M3</v>
          </cell>
          <cell r="D623">
            <v>9.82</v>
          </cell>
        </row>
        <row r="624">
          <cell r="A624" t="str">
            <v>03.010.007-0</v>
          </cell>
          <cell r="B624" t="str">
            <v>ESCAVACAO, CARGA E DESC. MEC. DE MAT. DE 1ªCAT., NO VOLUME NECESSARIO P/ 1,00M3, COMPACTADO A 90%, INCL. TRANSP. A 10KM</v>
          </cell>
          <cell r="C624" t="str">
            <v>M3</v>
          </cell>
          <cell r="D624">
            <v>0.61</v>
          </cell>
        </row>
        <row r="625">
          <cell r="A625" t="str">
            <v>03.010.008-0</v>
          </cell>
          <cell r="B625" t="str">
            <v>COMPACTACAO DE ATERRO, EM CAMADAS DE 30CM, UTILIZ. COMPACTADOR PNEUMATICO, INCL. COMPRESSOR</v>
          </cell>
          <cell r="C625" t="str">
            <v>M3</v>
          </cell>
          <cell r="D625">
            <v>9.5</v>
          </cell>
        </row>
        <row r="626">
          <cell r="A626" t="str">
            <v>03.010.009-0</v>
          </cell>
          <cell r="B626" t="str">
            <v>COMPACTACAO DE ATERRO, EM CAMADAS DE 20CM, UTILIZ. COMPACTADOR, INCL. COMPRESSOR</v>
          </cell>
          <cell r="C626" t="str">
            <v>M3</v>
          </cell>
          <cell r="D626">
            <v>12.18</v>
          </cell>
        </row>
        <row r="627">
          <cell r="A627" t="str">
            <v>03.010.012-0</v>
          </cell>
          <cell r="B627" t="str">
            <v>ATERRO COMPACTADO A 95%, EM CAMADAS DE 20CM DE MAT. SOLTO, EM TER. DE BOA RESISTENCIA</v>
          </cell>
          <cell r="C627" t="str">
            <v>M3</v>
          </cell>
          <cell r="D627">
            <v>6.37</v>
          </cell>
        </row>
        <row r="628">
          <cell r="A628" t="str">
            <v>03.010.0-0</v>
          </cell>
          <cell r="B628" t="str">
            <v>ATERRO COMPACTADO A 95%, EM CAMADAS DE 20CM DE MAT. SOLTO, EM TER. DE BAIXA RESISTENCIA (ARGILA MOLE)</v>
          </cell>
          <cell r="C628" t="str">
            <v>M3</v>
          </cell>
          <cell r="D628">
            <v>8.4700000000000006</v>
          </cell>
        </row>
        <row r="629">
          <cell r="A629" t="str">
            <v>03.010.999-0</v>
          </cell>
          <cell r="B629" t="str">
            <v>INDICE 03.010.ATERRO E COMPACTACAO MECANICA</v>
          </cell>
          <cell r="C629">
            <v>0</v>
          </cell>
          <cell r="D629">
            <v>1950</v>
          </cell>
        </row>
        <row r="630">
          <cell r="A630" t="str">
            <v>03.011.015-1</v>
          </cell>
          <cell r="B630" t="str">
            <v>REATERRO DE VALA/CAVA UTILIZ. VIBRO COMPACTADOR PORTATIL</v>
          </cell>
          <cell r="C630" t="str">
            <v>M3</v>
          </cell>
          <cell r="D630">
            <v>6</v>
          </cell>
        </row>
        <row r="631">
          <cell r="A631" t="str">
            <v>03.011.999-0</v>
          </cell>
          <cell r="B631" t="str">
            <v>INDICE DA FAMILIA</v>
          </cell>
          <cell r="C631">
            <v>0</v>
          </cell>
          <cell r="D631">
            <v>2317</v>
          </cell>
        </row>
        <row r="632">
          <cell r="A632" t="str">
            <v>03.012.010-0</v>
          </cell>
          <cell r="B632" t="str">
            <v>REATERRO DE VALA/CAVA C/TRATOR C/POTENCIA EM TORNO DE 200CV</v>
          </cell>
          <cell r="C632" t="str">
            <v>M3</v>
          </cell>
          <cell r="D632">
            <v>1.24</v>
          </cell>
        </row>
        <row r="633">
          <cell r="A633" t="str">
            <v>03.012.999-0</v>
          </cell>
          <cell r="B633" t="str">
            <v>INDICE DA FAMILIA</v>
          </cell>
          <cell r="C633">
            <v>0</v>
          </cell>
          <cell r="D633">
            <v>2059</v>
          </cell>
        </row>
        <row r="634">
          <cell r="A634" t="str">
            <v>03.013.001-1</v>
          </cell>
          <cell r="B634" t="str">
            <v>REATERRO DE VALA/CAVA COMPACTADA A MACO EM CAMADAS DE 30CM</v>
          </cell>
          <cell r="C634" t="str">
            <v>M3</v>
          </cell>
          <cell r="D634">
            <v>9.08</v>
          </cell>
        </row>
        <row r="635">
          <cell r="A635" t="str">
            <v>03.013.005-0</v>
          </cell>
          <cell r="B635" t="str">
            <v>REATERRO DE VALA/CAVA COMPACTADA A MACO, EM CAMADAS DE 20CM DE ESP., EM BECOS DE ATE 2,50M DE LARG., EM FAVELAS</v>
          </cell>
          <cell r="C635" t="str">
            <v>M3</v>
          </cell>
          <cell r="D635">
            <v>12.97</v>
          </cell>
        </row>
        <row r="636">
          <cell r="A636" t="str">
            <v>03.013.006-0</v>
          </cell>
          <cell r="B636" t="str">
            <v>REATERRO DE VALA/CAVA COMPACTADA A MACO, EM CAMADAS DE 30CMDE ESP., EM BECOS DE ATE 2,50M DE LARG., EM FAVELAS</v>
          </cell>
          <cell r="C636" t="str">
            <v>M3</v>
          </cell>
          <cell r="D636">
            <v>10.9</v>
          </cell>
        </row>
        <row r="637">
          <cell r="A637" t="str">
            <v>03.0.999-0</v>
          </cell>
          <cell r="B637" t="str">
            <v>FAMILIA 03.0</v>
          </cell>
          <cell r="C637">
            <v>0</v>
          </cell>
          <cell r="D637">
            <v>2382</v>
          </cell>
        </row>
        <row r="638">
          <cell r="A638" t="str">
            <v>03.014.005-0</v>
          </cell>
          <cell r="B638" t="str">
            <v>FAMILIA 03.0</v>
          </cell>
          <cell r="C638">
            <v>0</v>
          </cell>
          <cell r="D638">
            <v>3.81</v>
          </cell>
        </row>
        <row r="639">
          <cell r="A639" t="str">
            <v>03.014.999-0</v>
          </cell>
          <cell r="B639" t="str">
            <v>FAMILIA 03.0</v>
          </cell>
          <cell r="C639">
            <v>0</v>
          </cell>
          <cell r="D639">
            <v>1616</v>
          </cell>
        </row>
        <row r="640">
          <cell r="A640" t="str">
            <v>03.015.010-0</v>
          </cell>
          <cell r="B640" t="str">
            <v>REATERRO DE VALA/CAVA C/PO-DE-PEDRA</v>
          </cell>
          <cell r="C640" t="str">
            <v>M3</v>
          </cell>
          <cell r="D640">
            <v>35.770000000000003</v>
          </cell>
        </row>
        <row r="641">
          <cell r="A641" t="str">
            <v>03.015.015-0</v>
          </cell>
          <cell r="B641" t="str">
            <v>REATERRO DE VALAS/CAVAS C/PO-DE-PEDRA, INCL. MAT. E COMPACT., EM BECOS DE ATE 2,50M DE LARG., EM FAVELAS</v>
          </cell>
          <cell r="C641" t="str">
            <v>M3</v>
          </cell>
          <cell r="D641">
            <v>38.450000000000003</v>
          </cell>
        </row>
        <row r="642">
          <cell r="A642" t="str">
            <v>03.015.999-0</v>
          </cell>
          <cell r="B642" t="str">
            <v>FAMILIA 03.015</v>
          </cell>
          <cell r="C642">
            <v>0</v>
          </cell>
          <cell r="D642">
            <v>1661</v>
          </cell>
        </row>
        <row r="643">
          <cell r="A643" t="str">
            <v>03.016.001-0</v>
          </cell>
          <cell r="B643" t="str">
            <v>UNIDADE DE REF. P/SERV. DE ESCAV. MEC.</v>
          </cell>
          <cell r="C643" t="str">
            <v>UR</v>
          </cell>
          <cell r="D643">
            <v>154.11000000000001</v>
          </cell>
        </row>
        <row r="644">
          <cell r="A644" t="str">
            <v>03.016.005-1</v>
          </cell>
          <cell r="B644" t="str">
            <v>ESCAVACAO MEC. DE VALA NAO ESCORADA, EM MAT. DE 1ªCAT. C/REDUTOR DE PRODUT., ATE 1,50M DE PROF., C/RETRO-ESCAVADEIRA</v>
          </cell>
          <cell r="C644" t="str">
            <v>M3</v>
          </cell>
          <cell r="D644">
            <v>7.69</v>
          </cell>
        </row>
        <row r="645">
          <cell r="A645" t="str">
            <v>03.016.010-1</v>
          </cell>
          <cell r="B645" t="str">
            <v>ESCAVACAO MEC.DE VALA NAO ESCORADA,EM MAT. DE 1ªCAT.C/REDUTOR DE PRODUT.,ENTRE 1,50 E 3,00M DE PROF.,C/RETRO-ESCAVADEIRA</v>
          </cell>
          <cell r="C645" t="str">
            <v>M3</v>
          </cell>
          <cell r="D645">
            <v>9.35</v>
          </cell>
        </row>
        <row r="646">
          <cell r="A646" t="str">
            <v>03.016.015-1</v>
          </cell>
          <cell r="B646" t="str">
            <v>ESCAVACAO MEC. DE VALA NAO ESCORADA, EM MAT. DE 1ªCAT. ATE 1,50M DE PROF., C/RETRO-ESCAVADEIRA</v>
          </cell>
          <cell r="C646" t="str">
            <v>M3</v>
          </cell>
          <cell r="D646">
            <v>3.04</v>
          </cell>
        </row>
        <row r="647">
          <cell r="A647" t="str">
            <v>03.016.018-1</v>
          </cell>
          <cell r="B647" t="str">
            <v>ESCAVACAO MEC. DE VALA NAO ESCORADA, EM MAT. DE 1ªCAT., ENTRE 1,50 E 3,00M DE PROF., C/RETRO-ESCAVADEIRA</v>
          </cell>
          <cell r="C647" t="str">
            <v>M3</v>
          </cell>
          <cell r="D647">
            <v>3.68</v>
          </cell>
        </row>
        <row r="648">
          <cell r="A648" t="str">
            <v>03.016.020-1</v>
          </cell>
          <cell r="B648" t="str">
            <v>ESCAVACAO MEC. DE VALA ESCORADA, EM MAT. DE 1ªCAT., C/REDUTOR DE PRODUT., ATE 1,50M DE PROF., C/RETRO-ESCAVADEIRA</v>
          </cell>
          <cell r="C648" t="str">
            <v>M3</v>
          </cell>
          <cell r="D648">
            <v>9.42</v>
          </cell>
        </row>
        <row r="649">
          <cell r="A649" t="str">
            <v>03.016.025-1</v>
          </cell>
          <cell r="B649" t="str">
            <v>ESCAVACAO DE VALA ESCORADA, EM MAT. DE 1ªCAT., C/REDUTOR DEPRODUT., ENTRE 1,50 E 3,00M DE PROF., C/RETRO-ESCAVADEIRA</v>
          </cell>
          <cell r="C649" t="str">
            <v>M3</v>
          </cell>
          <cell r="D649">
            <v>12.09</v>
          </cell>
        </row>
        <row r="650">
          <cell r="A650" t="str">
            <v>03.016.050-1</v>
          </cell>
          <cell r="B650" t="str">
            <v>ESCAVACAO MEC. DE VALA ESCORADA, EM MAT. DE 1ªCAT., ATE 1,50M DE PROF., C/RETRO-ESCAVADEIRA</v>
          </cell>
          <cell r="C650" t="str">
            <v>M3</v>
          </cell>
          <cell r="D650">
            <v>3.54</v>
          </cell>
        </row>
        <row r="651">
          <cell r="A651" t="str">
            <v>03.016.055-1</v>
          </cell>
          <cell r="B651" t="str">
            <v>ESCAVACAO MEC. DE VALA ESCORADA, EM MAT. DE 1ªCAT., ENTRE 1,50 E 3,00M DE PROF., C/RETRO-ESCAVADEIRA</v>
          </cell>
          <cell r="C651" t="str">
            <v>M3</v>
          </cell>
          <cell r="D651">
            <v>4.51</v>
          </cell>
        </row>
        <row r="652">
          <cell r="A652" t="str">
            <v>03.016.999-0</v>
          </cell>
          <cell r="B652" t="str">
            <v>FAMILIA 03.016</v>
          </cell>
          <cell r="C652">
            <v>0</v>
          </cell>
          <cell r="D652">
            <v>2082</v>
          </cell>
        </row>
        <row r="653">
          <cell r="A653" t="str">
            <v>03.020.030-1</v>
          </cell>
          <cell r="B653" t="str">
            <v>ESCAVACAO MEC. DE VALA NAO ESCORADA, EM MAT. DE 1ªCAT., C/REDUTOR DE PRODUT., ATE 1,50M DE PROF., C/ESCAVADEIRA HIDR.</v>
          </cell>
          <cell r="C653" t="str">
            <v>M3</v>
          </cell>
          <cell r="D653">
            <v>7.24</v>
          </cell>
        </row>
        <row r="654">
          <cell r="A654" t="str">
            <v>03.020.035-1</v>
          </cell>
          <cell r="B654" t="str">
            <v>ESCAVACAO MEC.DE VALA NAO ESCORADA,EM MAT.DE 1ªCAT.,C/REDUTOR DE PRODUT.,ENTRE 1,50 E 3,00M DE PROF.,C/ESCAVADEIRA HIDR.</v>
          </cell>
          <cell r="C654" t="str">
            <v>M3</v>
          </cell>
          <cell r="D654">
            <v>8.3000000000000007</v>
          </cell>
        </row>
        <row r="655">
          <cell r="A655" t="str">
            <v>03.020.040-1</v>
          </cell>
          <cell r="B655" t="str">
            <v>ESCAVACAO MEC.DE VALA NAO ESCORADA,EM MAT.DE 1ªCAT.,C/REDUTOR DE PRODUT.,ENTRE 3,00 E 4,50M DE PROF.,C/ESCAVADEIRA HIDR.</v>
          </cell>
          <cell r="C655" t="str">
            <v>M3</v>
          </cell>
          <cell r="D655">
            <v>9.6199999999999992</v>
          </cell>
        </row>
        <row r="656">
          <cell r="A656" t="str">
            <v>03.020.045-1</v>
          </cell>
          <cell r="B656" t="str">
            <v>ESCAVACAO MEC.DE VALA NAO ESCORADA,EM MAT.DE 1ªCAT.,C/REDUTOR DE PRODUT.,ENTRE 4,50 E 6,00M DE PROF.,C/ESCAVADEIRA HIDR.</v>
          </cell>
          <cell r="C656" t="str">
            <v>M3</v>
          </cell>
          <cell r="D656">
            <v>11.98</v>
          </cell>
        </row>
        <row r="657">
          <cell r="A657" t="str">
            <v>03.020.050-1</v>
          </cell>
          <cell r="B657" t="str">
            <v>ESCAVACAO MEC. DE VALA NAO ESCORADA, EM MAT. DE 1ªCAT., ATE1,50M DE PROF., C/ESCAVADEIRA HIDR.</v>
          </cell>
          <cell r="C657" t="str">
            <v>M3</v>
          </cell>
          <cell r="D657">
            <v>2.8</v>
          </cell>
        </row>
        <row r="658">
          <cell r="A658" t="str">
            <v>03.020.052-1</v>
          </cell>
          <cell r="B658" t="str">
            <v>ESCAVACAO MEC. DE VALA NAO ESCORADA, EM MAT. DE 1ªCAT., ENTRE 1,50 E 3,00 DE PROF., C/ESCAVADEIRA HIDR.</v>
          </cell>
          <cell r="C658" t="str">
            <v>M3</v>
          </cell>
          <cell r="D658">
            <v>3.18</v>
          </cell>
        </row>
        <row r="659">
          <cell r="A659" t="str">
            <v>03.020.055-1</v>
          </cell>
          <cell r="B659" t="str">
            <v>ESCAVACAO MEC. DE VALA NAO ESCORADA, EM MAT. DE 1ªCAT., ENTRE 3,00 E 4,50M DE PROF., C/ESCAVADEIRA HIDR.</v>
          </cell>
          <cell r="C659" t="str">
            <v>M3</v>
          </cell>
          <cell r="D659">
            <v>3.99</v>
          </cell>
        </row>
        <row r="660">
          <cell r="A660" t="str">
            <v>03.020.057-1</v>
          </cell>
          <cell r="B660" t="str">
            <v>ESCAVACAO MEC. DE VALA NAO ESCORADA, EM MAT. DE 1ªCAT., ENTRE 4,50 E 6,00M DE PROF., C/ESCAVADEIRA HIDR.</v>
          </cell>
          <cell r="C660" t="str">
            <v>M3</v>
          </cell>
          <cell r="D660">
            <v>4.88</v>
          </cell>
        </row>
        <row r="661">
          <cell r="A661" t="str">
            <v>03.020.060-1</v>
          </cell>
          <cell r="B661" t="str">
            <v>ESCAVACAO MEC. DE VALA ESCORADA, EM MAT. DE 1ªCAT., C/REDUTOR DE PRODUT., ATE 1,50M DE PROF., C/ESCAVADEIRA HIDR.</v>
          </cell>
          <cell r="C661" t="str">
            <v>M3</v>
          </cell>
          <cell r="D661">
            <v>8.85</v>
          </cell>
        </row>
        <row r="662">
          <cell r="A662" t="str">
            <v>03.020.065-1</v>
          </cell>
          <cell r="B662" t="str">
            <v>ESCAVACAO MEC.DE VALA ESCORADA, EM MAT.DE 1ªCAT., C/REDUTORDE PRODUT., ENTRE 1,50 E 3,00M DE PROF., C/ESCAVADEIRA HIDR.</v>
          </cell>
          <cell r="C662" t="str">
            <v>M3</v>
          </cell>
          <cell r="D662">
            <v>10.16</v>
          </cell>
        </row>
        <row r="663">
          <cell r="A663" t="str">
            <v>03.020.070-1</v>
          </cell>
          <cell r="B663" t="str">
            <v>ESCAVACAO MEC.DE VALA ESCORADA, EM MAT.DE 1ªCAT., C/REDUTORDE PRODUT., ENTRE 3,00 E 4,50M DE PROF., C/ESCAVADEIRA HIDR.</v>
          </cell>
          <cell r="C663" t="str">
            <v>M3</v>
          </cell>
          <cell r="D663">
            <v>14</v>
          </cell>
        </row>
        <row r="664">
          <cell r="A664" t="str">
            <v>03.020.075-1</v>
          </cell>
          <cell r="B664" t="str">
            <v>ESCAVACAO MEC.DE VALA ESCORADA, EM MAT.DE 1ªCAT., C/REDUTORDE PRODUT., ENTRE 4,50 E 6,00M DE PROF., C/ESCAVADEIRA HIDR.</v>
          </cell>
          <cell r="C664" t="str">
            <v>M3</v>
          </cell>
          <cell r="D664">
            <v>21.59</v>
          </cell>
        </row>
        <row r="665">
          <cell r="A665" t="str">
            <v>03.020.080-1</v>
          </cell>
          <cell r="B665" t="str">
            <v>ESCAVACAO MEC. DE VALA ESCORADA, EM MAT. DE 1ªCAT., ATE 1,50M DE PROF., C/ESCAVADEIRA HIDR.</v>
          </cell>
          <cell r="C665" t="str">
            <v>M3</v>
          </cell>
          <cell r="D665">
            <v>3.36</v>
          </cell>
        </row>
        <row r="666">
          <cell r="A666" t="str">
            <v>03.020.085-1</v>
          </cell>
          <cell r="B666" t="str">
            <v>ESCAVACAO MEC. DE VALA ESCORADA, EM MAT. DE 1ªCAT., ENTRE 1,50 E 3,00M DE PROF., C/ESCAVADEIRA HIDR.</v>
          </cell>
          <cell r="C666" t="str">
            <v>M3</v>
          </cell>
          <cell r="D666">
            <v>3.85</v>
          </cell>
        </row>
        <row r="667">
          <cell r="A667" t="str">
            <v>03.020.090-1</v>
          </cell>
          <cell r="B667" t="str">
            <v>ESCAVACAO MEC. DE VALA ESCORADA, EM MAT. DE 1ªCAT., ENTRE 3,00 E 4,50M DE PROF., C/ESCAVADEIRA HIDR.</v>
          </cell>
          <cell r="C667" t="str">
            <v>M3</v>
          </cell>
          <cell r="D667">
            <v>5.67</v>
          </cell>
        </row>
        <row r="668">
          <cell r="A668" t="str">
            <v>03.020.100-1</v>
          </cell>
          <cell r="B668" t="str">
            <v>ESCAVACAO MEC. DE VALA ESCORADA, EM MAT. DE 1ªCAT., ENTRE 4,50 E 6,00M DE PROF., C/ESCAVADEIRA HIDR.</v>
          </cell>
          <cell r="C668" t="str">
            <v>M3</v>
          </cell>
          <cell r="D668">
            <v>8.2799999999999994</v>
          </cell>
        </row>
        <row r="669">
          <cell r="A669" t="str">
            <v>03.020.200-0</v>
          </cell>
          <cell r="B669" t="str">
            <v>ESCAVACAO MEC. P/ACERTO DE TALUDES, EM MAT. DE 1ªCAT., C/ESCAVADEIRA HIDR.</v>
          </cell>
          <cell r="C669" t="str">
            <v>M3</v>
          </cell>
          <cell r="D669">
            <v>2.87</v>
          </cell>
        </row>
        <row r="670">
          <cell r="A670" t="str">
            <v>03.020.999-0</v>
          </cell>
          <cell r="B670" t="str">
            <v>INDICE DA FAMILIA</v>
          </cell>
          <cell r="C670">
            <v>0</v>
          </cell>
          <cell r="D670">
            <v>1995</v>
          </cell>
        </row>
        <row r="671">
          <cell r="A671" t="str">
            <v>03.021.005-1</v>
          </cell>
          <cell r="B671" t="str">
            <v>ESCAVACAO MEC., A CEU ABERTO, EM MAT. DE 1ªCAT., C/ESCAVADEIRA HIDR.</v>
          </cell>
          <cell r="C671" t="str">
            <v>M3</v>
          </cell>
          <cell r="D671">
            <v>1.82</v>
          </cell>
        </row>
        <row r="672">
          <cell r="A672" t="str">
            <v>03.021.999-0</v>
          </cell>
          <cell r="B672" t="str">
            <v>FAMILIA 03.021</v>
          </cell>
          <cell r="C672">
            <v>0</v>
          </cell>
          <cell r="D672">
            <v>1986</v>
          </cell>
        </row>
        <row r="673">
          <cell r="A673" t="str">
            <v>03.022.010-0</v>
          </cell>
          <cell r="B673" t="str">
            <v>ESCAVACAO MEC. DE VALA, EM MAT. DE 2ªCAT., MOLEDO OU ROCHA MUITO DECOMPOSTA, C/ESCAVADEIRA HIDR., S/COMPRESSOR</v>
          </cell>
          <cell r="C673" t="str">
            <v>M3</v>
          </cell>
          <cell r="D673">
            <v>2.41</v>
          </cell>
        </row>
        <row r="674">
          <cell r="A674" t="str">
            <v>03.022.999-0</v>
          </cell>
          <cell r="B674" t="str">
            <v>INDICE DA FAMILIA</v>
          </cell>
          <cell r="C674">
            <v>0</v>
          </cell>
          <cell r="D674">
            <v>2326</v>
          </cell>
        </row>
        <row r="675">
          <cell r="A675" t="str">
            <v>03.023.999-0</v>
          </cell>
          <cell r="B675" t="str">
            <v>INDICE DA FAMILIA (REFERENTE A FAMILIA 03.012 DA 11ª EDICAO)</v>
          </cell>
          <cell r="C675">
            <v>0</v>
          </cell>
          <cell r="D675">
            <v>2202</v>
          </cell>
        </row>
        <row r="676">
          <cell r="A676" t="str">
            <v>03.025.005-0</v>
          </cell>
          <cell r="B676" t="str">
            <v>ESCAVACAO MEC. C/TRATOR DE LAMINA, POTENCIA 200CV, EM MAT. DE 1ªCAT., C/TRANSP. ENTRE 50,00 E 100,00M</v>
          </cell>
          <cell r="C676" t="str">
            <v>M3</v>
          </cell>
          <cell r="D676">
            <v>3.41</v>
          </cell>
        </row>
        <row r="677">
          <cell r="A677" t="str">
            <v>03.025.010-0</v>
          </cell>
          <cell r="B677" t="str">
            <v>ESCAVACAO MEC. C/TRATOR DE LAMINA, POTENCIA 200CV, EM MAT. DE 1ªCAT., C/TRANSP. A 50,00M</v>
          </cell>
          <cell r="C677" t="str">
            <v>M3</v>
          </cell>
          <cell r="D677">
            <v>2.69</v>
          </cell>
        </row>
        <row r="678">
          <cell r="A678" t="str">
            <v>03.025.015-1</v>
          </cell>
          <cell r="B678" t="str">
            <v>ESCAVACAO MEC. C/TRATOR DE LAMINA, POTENCIA 200CV, EM MAT. DE 1ªCAT., C/TRANSP. A 15,00M</v>
          </cell>
          <cell r="C678" t="str">
            <v>M3</v>
          </cell>
          <cell r="D678">
            <v>0.99</v>
          </cell>
        </row>
        <row r="679">
          <cell r="A679" t="str">
            <v>03.025.020-0</v>
          </cell>
          <cell r="B679" t="str">
            <v>ESCAVACAO MEC. C/TRATOR, POTENCIA 80CV, EM MAT. DE 1ªCAT., C/TRANSP. A 20,00M</v>
          </cell>
          <cell r="C679" t="str">
            <v>M3</v>
          </cell>
          <cell r="D679">
            <v>1.62</v>
          </cell>
        </row>
        <row r="680">
          <cell r="A680" t="str">
            <v>03.025.025-0</v>
          </cell>
          <cell r="B680" t="str">
            <v>ESCAVACAO MEC. C/TRATOR DE LAMINA, POTENCIA 200CV, EM MAT. DE 2ªCAT., S/USO DE ESCARIFICADOR, TRANSP. A 50,00M</v>
          </cell>
          <cell r="C680" t="str">
            <v>M3</v>
          </cell>
          <cell r="D680">
            <v>2.72</v>
          </cell>
        </row>
        <row r="681">
          <cell r="A681" t="str">
            <v>03.025.027-0</v>
          </cell>
          <cell r="B681" t="str">
            <v>ESCAVACAO MEC. C/TRATOR DE LAMINA, POTENCIA 200CV, EM MAT. DE 2ªCAT., S/USO DE ESCARIFICADOR, TRANSP. DE 50,00 A 100,00M</v>
          </cell>
          <cell r="C681" t="str">
            <v>M3</v>
          </cell>
          <cell r="D681">
            <v>4.04</v>
          </cell>
        </row>
        <row r="682">
          <cell r="A682" t="str">
            <v>03.025.030-0</v>
          </cell>
          <cell r="B682" t="str">
            <v>REMOCAO ATE 20,00M, DE MAT. DE 2ª OU 3ªCAT., APOS ESCAV., C/TRATOR C/POTENCIA DE 200CV</v>
          </cell>
          <cell r="C682" t="str">
            <v>M3</v>
          </cell>
          <cell r="D682">
            <v>4.43</v>
          </cell>
        </row>
        <row r="683">
          <cell r="A683" t="str">
            <v>03.025.031-0</v>
          </cell>
          <cell r="B683" t="str">
            <v>REMOCAO ATE 20,00M, DE MAT. DE 2ª OU 3ªCAT., APOS ESCAV., C/TRATOR C/POTENCIA DE 80CV</v>
          </cell>
          <cell r="C683" t="str">
            <v>M3</v>
          </cell>
          <cell r="D683">
            <v>4.3899999999999997</v>
          </cell>
        </row>
        <row r="684">
          <cell r="A684" t="str">
            <v>03.025.040-0</v>
          </cell>
          <cell r="B684" t="str">
            <v>ESCAVACAO MEC. C/TRATOR DE LAMINA, POTENCIA 80CV, EM MAT. DE1ªCAT., NOS SERV. DE TERRATEAMENTO DE TALUDES</v>
          </cell>
          <cell r="C684" t="str">
            <v>M3</v>
          </cell>
          <cell r="D684">
            <v>1.42</v>
          </cell>
        </row>
        <row r="685">
          <cell r="A685" t="str">
            <v>03.025.999-0</v>
          </cell>
          <cell r="B685" t="str">
            <v>INDICE DA FAMILIA</v>
          </cell>
          <cell r="C685">
            <v>0</v>
          </cell>
          <cell r="D685">
            <v>2001</v>
          </cell>
        </row>
        <row r="686">
          <cell r="A686" t="str">
            <v>03.026.010-0</v>
          </cell>
          <cell r="B686" t="str">
            <v>ESCAVACAO MEC., EM MAT. DE 1ªCAT., C/TRATOR DE LAMINA, POTENCIA 335CV</v>
          </cell>
          <cell r="C686" t="str">
            <v>M3</v>
          </cell>
          <cell r="D686">
            <v>2.3199999999999998</v>
          </cell>
        </row>
        <row r="687">
          <cell r="A687" t="str">
            <v>03.026.015-0</v>
          </cell>
          <cell r="B687" t="str">
            <v>ESCAVACAO MEC., EM MAT. DE 1ªCAT., C/TRATOR DE LAMINA, POTENCIA 200CV</v>
          </cell>
          <cell r="C687" t="str">
            <v>M3</v>
          </cell>
          <cell r="D687">
            <v>2.38</v>
          </cell>
        </row>
        <row r="688">
          <cell r="A688" t="str">
            <v>03.026.020-0</v>
          </cell>
          <cell r="B688" t="str">
            <v>ESCAVACAO MEC., EM MAT. DE 2ªCAT., C/TRATOR DE LAMINA, POTENCIA 335CV, C/ESCARIFICADOR</v>
          </cell>
          <cell r="C688" t="str">
            <v>M3</v>
          </cell>
          <cell r="D688">
            <v>4.42</v>
          </cell>
        </row>
        <row r="689">
          <cell r="A689" t="str">
            <v>03.026.999-0</v>
          </cell>
          <cell r="B689" t="str">
            <v>INDICE DA FAMILIA</v>
          </cell>
          <cell r="C689">
            <v>0</v>
          </cell>
          <cell r="D689">
            <v>2572</v>
          </cell>
        </row>
        <row r="690">
          <cell r="A690" t="str">
            <v>03.030.150-0</v>
          </cell>
          <cell r="B690" t="str">
            <v>ESCAVACAO MEC., A CEU ABERTO, EM MAT. DE 1ªCAT., UTILIZ. CLAM-SHELL DE 0,38M3</v>
          </cell>
          <cell r="C690" t="str">
            <v>M3</v>
          </cell>
          <cell r="D690">
            <v>1.52</v>
          </cell>
        </row>
        <row r="691">
          <cell r="A691" t="str">
            <v>03.030.155-0</v>
          </cell>
          <cell r="B691" t="str">
            <v>ESCAVACAO MEC., A CEU ABERTO, EM MAT. DE 1ªCAT., UTILIZ. CLAM-SHELL DE 0,76M3</v>
          </cell>
          <cell r="C691" t="str">
            <v>M3</v>
          </cell>
          <cell r="D691">
            <v>1.37</v>
          </cell>
        </row>
        <row r="692">
          <cell r="A692" t="str">
            <v>03.030.159-0</v>
          </cell>
          <cell r="B692" t="str">
            <v>ESCAVACAO MEC., A CEU ABERTO, EM MAT. DE 1ªCAT., UTILIZ. CLAM-SHELL DE 0,96M3</v>
          </cell>
          <cell r="C692" t="str">
            <v>M3</v>
          </cell>
          <cell r="D692">
            <v>1.01</v>
          </cell>
        </row>
        <row r="693">
          <cell r="A693" t="str">
            <v>03.030.999-0</v>
          </cell>
          <cell r="B693" t="str">
            <v>FAMILIA 03.030</v>
          </cell>
          <cell r="C693">
            <v>0</v>
          </cell>
          <cell r="D693">
            <v>1721</v>
          </cell>
        </row>
        <row r="694">
          <cell r="A694" t="str">
            <v>03.036.200-0</v>
          </cell>
          <cell r="B694" t="str">
            <v>ESCAVACAO EM LEITO DE RIO, EM MAT. MOLE, ATE 4,50M DE PROF.,UTILIZ. DRAG-LINE</v>
          </cell>
          <cell r="C694" t="str">
            <v>M3</v>
          </cell>
          <cell r="D694">
            <v>3.33</v>
          </cell>
        </row>
        <row r="695">
          <cell r="A695" t="str">
            <v>03.036.205-0</v>
          </cell>
          <cell r="B695" t="str">
            <v>ESCAVACAO EM LEITO DE RIO, EM MAT. MOLE, ENTRE 4,50 E 9,00MDE PROF., UTILIZ. DRAG-LINE</v>
          </cell>
          <cell r="C695" t="str">
            <v>M3</v>
          </cell>
          <cell r="D695">
            <v>4.75</v>
          </cell>
        </row>
        <row r="696">
          <cell r="A696" t="str">
            <v>03.036.210-0</v>
          </cell>
          <cell r="B696" t="str">
            <v>ESCAVACAO EM LEITO DE RIO, EM MAT. MOLE, ATE 4,50M DE PROF.,UTILIZ. CLAM-SHELL</v>
          </cell>
          <cell r="C696" t="str">
            <v>M3</v>
          </cell>
          <cell r="D696">
            <v>4.93</v>
          </cell>
        </row>
        <row r="697">
          <cell r="A697" t="str">
            <v>03.036.215-0</v>
          </cell>
          <cell r="B697" t="str">
            <v>ESCAVACAO EM LEITO DE RIO, EM MAT. MOLE, ENTRE 4,50 E 9,00MDE PROF., UTILIZ. CLAM-SHELL</v>
          </cell>
          <cell r="C697" t="str">
            <v>M3</v>
          </cell>
          <cell r="D697">
            <v>6.87</v>
          </cell>
        </row>
        <row r="698">
          <cell r="A698" t="str">
            <v>03.036.999-0</v>
          </cell>
          <cell r="B698" t="str">
            <v>FAMILIA 03.036</v>
          </cell>
          <cell r="C698">
            <v>0</v>
          </cell>
          <cell r="D698">
            <v>1669</v>
          </cell>
        </row>
        <row r="699">
          <cell r="A699" t="str">
            <v>03.037.300-0</v>
          </cell>
          <cell r="B699" t="str">
            <v>DRAGAGEM C/DRAGA FLUTUANTE DE SUCCAO E RECALQUE, PRODUCAO DE80,00M3 P/HORA</v>
          </cell>
          <cell r="C699" t="str">
            <v>M3</v>
          </cell>
          <cell r="D699">
            <v>4.38</v>
          </cell>
        </row>
        <row r="700">
          <cell r="A700" t="str">
            <v>03.037.301-0</v>
          </cell>
          <cell r="B700" t="str">
            <v>DRAGAGEM C/DRAGA FLUTUANTE DE SUCCAO E RECALQUE, PRODUCAO DE120,00M3 P/HORA</v>
          </cell>
          <cell r="C700" t="str">
            <v>M3</v>
          </cell>
          <cell r="D700">
            <v>3</v>
          </cell>
        </row>
        <row r="701">
          <cell r="A701" t="str">
            <v>03.037.999-0</v>
          </cell>
          <cell r="B701" t="str">
            <v>FAMILIA 03.037</v>
          </cell>
          <cell r="C701">
            <v>0</v>
          </cell>
          <cell r="D701">
            <v>2466</v>
          </cell>
        </row>
        <row r="702">
          <cell r="A702" t="str">
            <v>03.038.009-0</v>
          </cell>
          <cell r="B702" t="str">
            <v>ATERRO HIDR., UTILIZ. DRAGA FLUTUANTE DE SUCCAO E RECALQUE,DIST. ATE 100,00M</v>
          </cell>
          <cell r="C702" t="str">
            <v>M3</v>
          </cell>
          <cell r="D702">
            <v>3.19</v>
          </cell>
        </row>
        <row r="703">
          <cell r="A703" t="str">
            <v>03.038.010-0</v>
          </cell>
          <cell r="B703" t="str">
            <v>ATERRO HIDR., UTILIZ. DRAGA FLUTUANTE DE SUCCAO E RECALQUE,DIST. ATE 200,00M</v>
          </cell>
          <cell r="C703" t="str">
            <v>M3</v>
          </cell>
          <cell r="D703">
            <v>3.53</v>
          </cell>
        </row>
        <row r="704">
          <cell r="A704" t="str">
            <v>03.038.011-0</v>
          </cell>
          <cell r="B704" t="str">
            <v>ATERRO HIDR., UTILIZ. DRAGA FLUTUANTE DE SUCCAO E RECALQUE,DIST. ATE 300,00M</v>
          </cell>
          <cell r="C704" t="str">
            <v>M3</v>
          </cell>
          <cell r="D704">
            <v>3.86</v>
          </cell>
        </row>
        <row r="705">
          <cell r="A705" t="str">
            <v>03.038.012-0</v>
          </cell>
          <cell r="B705" t="str">
            <v>ATERRO HIDR., UTILIZ. DRAGA FLUTUANTE DE SUCCAO E RECALQUE,DIST. ATE 400,00M</v>
          </cell>
          <cell r="C705" t="str">
            <v>M3</v>
          </cell>
          <cell r="D705">
            <v>4.22</v>
          </cell>
        </row>
        <row r="706">
          <cell r="A706" t="str">
            <v>03.038.0-0</v>
          </cell>
          <cell r="B706" t="str">
            <v>ATERRO HIDR., UTILIZ. DRAGA FLUTUANTE DE SUCCAO E RECALQUE,DIST. ATE 500,00M</v>
          </cell>
          <cell r="C706" t="str">
            <v>M3</v>
          </cell>
          <cell r="D706">
            <v>4.5199999999999996</v>
          </cell>
        </row>
        <row r="707">
          <cell r="A707" t="str">
            <v>03.038.014-0</v>
          </cell>
          <cell r="B707" t="str">
            <v>ATERRO HIDR., UTILIZ. DRAGA FLUTUANTE DE SUCCAO E RECALQUE,DIST. ATE 600,00M</v>
          </cell>
          <cell r="C707" t="str">
            <v>M3</v>
          </cell>
          <cell r="D707">
            <v>4.79</v>
          </cell>
        </row>
        <row r="708">
          <cell r="A708" t="str">
            <v>03.038.015-0</v>
          </cell>
          <cell r="B708" t="str">
            <v>ATERRO HIDR., UTILIZ. DRAGA FLUTUANTE DE SUCCAO E RECALQUE,DIST. ATE 700,00M</v>
          </cell>
          <cell r="C708" t="str">
            <v>M3</v>
          </cell>
          <cell r="D708">
            <v>5.08</v>
          </cell>
        </row>
        <row r="709">
          <cell r="A709" t="str">
            <v>03.038.016-0</v>
          </cell>
          <cell r="B709" t="str">
            <v>ATERRO HIDR., UTILIZ. DRAGA FLUTUANTE DE SUCCAO E RECALQUE,DIST. ATE 800,00M</v>
          </cell>
          <cell r="C709" t="str">
            <v>M3</v>
          </cell>
          <cell r="D709">
            <v>5.31</v>
          </cell>
        </row>
        <row r="710">
          <cell r="A710" t="str">
            <v>03.038.017-0</v>
          </cell>
          <cell r="B710" t="str">
            <v>ATERRO HIDR., UTILIZ. DRAGA FLUTUANTE DE SUCCAO E RECALQUE,DIST. ATE 900,00M</v>
          </cell>
          <cell r="C710" t="str">
            <v>M3</v>
          </cell>
          <cell r="D710">
            <v>5.55</v>
          </cell>
        </row>
        <row r="711">
          <cell r="A711" t="str">
            <v>03.038.018-0</v>
          </cell>
          <cell r="B711" t="str">
            <v>ATERRO HIDR., UTILIZ. DRAGA FLUTUANTE DE SUCCAO E RECALQUE,DIST. ATE 1000,00M</v>
          </cell>
          <cell r="C711" t="str">
            <v>M3</v>
          </cell>
          <cell r="D711">
            <v>5.75</v>
          </cell>
        </row>
        <row r="712">
          <cell r="A712" t="str">
            <v>03.038.019-0</v>
          </cell>
          <cell r="B712" t="str">
            <v>ATERRO HIDR., UTILIZ. DRAGA FLUTUANTE DE SUCCAO E RECALQUE,DIST. ATE 1500,00M</v>
          </cell>
          <cell r="C712" t="str">
            <v>M3</v>
          </cell>
          <cell r="D712">
            <v>6.68</v>
          </cell>
        </row>
        <row r="713">
          <cell r="A713" t="str">
            <v>03.038.999-0</v>
          </cell>
          <cell r="B713" t="str">
            <v>INDICE DA FAMILIA</v>
          </cell>
          <cell r="C713">
            <v>0</v>
          </cell>
          <cell r="D713">
            <v>2186</v>
          </cell>
        </row>
        <row r="714">
          <cell r="A714" t="str">
            <v>03.040.001-0</v>
          </cell>
          <cell r="B714" t="str">
            <v>ESCAVACAO, CARGA E TRANSP. DE MAT. DE 1ªCAT., C/MOTO-ESCAVO-TRANSPORTADOR, DIST. DE TRANSP. DE 100,00M</v>
          </cell>
          <cell r="C714" t="str">
            <v>M3</v>
          </cell>
          <cell r="D714">
            <v>2.4</v>
          </cell>
        </row>
        <row r="715">
          <cell r="A715" t="str">
            <v>03.040.002-0</v>
          </cell>
          <cell r="B715" t="str">
            <v>ESCAVACAO, CARGA E TRANSP. DE MAT. DE 1ªCAT., C/MOTO-ESCAVO-TRANSPORTADOR, DIST. DE TRANSP. DE 150,00M</v>
          </cell>
          <cell r="C715" t="str">
            <v>M3</v>
          </cell>
          <cell r="D715">
            <v>2.81</v>
          </cell>
        </row>
        <row r="716">
          <cell r="A716" t="str">
            <v>03.040.003-0</v>
          </cell>
          <cell r="B716" t="str">
            <v>ESCAVACAO, CARGA E TRANSP. DE MAT. DE 1ªCAT., C/MOTO-ESCAVO-TRANSPORTADOR, DIST. DE TRANSP. DE 200,00M</v>
          </cell>
          <cell r="C716" t="str">
            <v>M3</v>
          </cell>
          <cell r="D716">
            <v>3.21</v>
          </cell>
        </row>
        <row r="717">
          <cell r="A717" t="str">
            <v>03.040.004-0</v>
          </cell>
          <cell r="B717" t="str">
            <v>ESCAVACAO, CARGA E TRANSP. DE MAT. DE 1ªCAT., C/MOTO-ESCAVO-TRANSPORTADOR, DIST. DE TRANSP. DE 250,00M</v>
          </cell>
          <cell r="C717" t="str">
            <v>M3</v>
          </cell>
          <cell r="D717">
            <v>3.61</v>
          </cell>
        </row>
        <row r="718">
          <cell r="A718" t="str">
            <v>03.040.005-0</v>
          </cell>
          <cell r="B718" t="str">
            <v>ESCAVACAO, CARGA E TRANSP. DE MAT. DE 1ªCAT., C/MOTO-ESCAVO-TRANSPORTADOR, DIST. DE TRANSP. DE 300,00M</v>
          </cell>
          <cell r="C718" t="str">
            <v>M3</v>
          </cell>
          <cell r="D718">
            <v>4.0199999999999996</v>
          </cell>
        </row>
        <row r="719">
          <cell r="A719" t="str">
            <v>03.040.006-0</v>
          </cell>
          <cell r="B719" t="str">
            <v>ESCAVACAO, CARGA E TRANSP. DE MAT. DE 1ªCAT., C/MOTO-ESCAVO-TRANSPORTADOR, DIST. DE TRANSP. DE 350,00M</v>
          </cell>
          <cell r="C719" t="str">
            <v>M3</v>
          </cell>
          <cell r="D719">
            <v>4.42</v>
          </cell>
        </row>
        <row r="720">
          <cell r="A720" t="str">
            <v>03.040.007-0</v>
          </cell>
          <cell r="B720" t="str">
            <v>ESCAVACAO, CARGA E TRANSP. DE MAT. DE 1ªCAT., C/MOTO-ESCAVO-TRANSPORTADOR, DIST. DE TRANSP. DE 400,00M</v>
          </cell>
          <cell r="C720" t="str">
            <v>M3</v>
          </cell>
          <cell r="D720">
            <v>4.83</v>
          </cell>
        </row>
        <row r="721">
          <cell r="A721" t="str">
            <v>03.040.008-0</v>
          </cell>
          <cell r="B721" t="str">
            <v>ESCAVACAO, CARGA E TRANSP. DE MAT. DE 1ªCAT., C/MOTO-ESCAVO-TRANSPORTADOR, DIST. DE TRANSP. DE 450,00M</v>
          </cell>
          <cell r="C721" t="str">
            <v>M3</v>
          </cell>
          <cell r="D721">
            <v>5.21</v>
          </cell>
        </row>
        <row r="722">
          <cell r="A722" t="str">
            <v>03.040.009-0</v>
          </cell>
          <cell r="B722" t="str">
            <v>ESCAVACAO, CARGA E TRANSP. DE MAT. DE 1ªCAT., C/MOTO-ESCAVO-TRANSPORTADOR, DIST. DE TRANSP. DE 500,00M</v>
          </cell>
          <cell r="C722" t="str">
            <v>M3</v>
          </cell>
          <cell r="D722">
            <v>5.64</v>
          </cell>
        </row>
        <row r="723">
          <cell r="A723" t="str">
            <v>03.040.010-0</v>
          </cell>
          <cell r="B723" t="str">
            <v>ESCAVACAO, CARGA E TRANSP. DE MAT. DE 1ªCAT., C/MOTO-ESCAVO-TRANSPORTADOR, DIST. DE TRANSP. DE 550,00M</v>
          </cell>
          <cell r="C723" t="str">
            <v>M3</v>
          </cell>
          <cell r="D723">
            <v>6.05</v>
          </cell>
        </row>
        <row r="724">
          <cell r="A724" t="str">
            <v>03.040.011-0</v>
          </cell>
          <cell r="B724" t="str">
            <v>ESCAVACAO, CARGA E TRANSP. DE MAT. DE 1ªCAT., C/MOTO-ESCAVO-TRANSPORTADOR, DIST. DE TRANSP. DE 600,00M</v>
          </cell>
          <cell r="C724" t="str">
            <v>M3</v>
          </cell>
          <cell r="D724">
            <v>6.46</v>
          </cell>
        </row>
        <row r="725">
          <cell r="A725" t="str">
            <v>03.040.012-0</v>
          </cell>
          <cell r="B725" t="str">
            <v>ESCAVACAO, CARGA E TRANSP. DE MAT. DE 1ªCAT., C/MOTO-ESCAVO-TRANSPORTADOR, DIST. DE TRANSP. DE 650,00M</v>
          </cell>
          <cell r="C725" t="str">
            <v>M3</v>
          </cell>
          <cell r="D725">
            <v>6.85</v>
          </cell>
        </row>
        <row r="726">
          <cell r="A726" t="str">
            <v>03.040.0-0</v>
          </cell>
          <cell r="B726" t="str">
            <v>ESCAVACAO, CARGA E TRANSP. DE MAT. DE 1ªCAT., C/MOTO-ESCAVO-TRANSPORTADOR, DIST. DE TRANSP. DE 700,00M</v>
          </cell>
          <cell r="C726" t="str">
            <v>M3</v>
          </cell>
          <cell r="D726">
            <v>7.22</v>
          </cell>
        </row>
        <row r="727">
          <cell r="A727" t="str">
            <v>03.040.014-0</v>
          </cell>
          <cell r="B727" t="str">
            <v>ESCAVACAO, CARGA E TRANSP. DE MAT. DE 1ªCAT., C/MOTO-ESCAVO-TRANSPORTADOR, DIST. DE TRANSP. DE 750,00M</v>
          </cell>
          <cell r="C727" t="str">
            <v>M3</v>
          </cell>
          <cell r="D727">
            <v>7.63</v>
          </cell>
        </row>
        <row r="728">
          <cell r="A728" t="str">
            <v>03.040.015-0</v>
          </cell>
          <cell r="B728" t="str">
            <v>ESCAVACAO, CARGA E TRANSP. DE MAT. DE 1ªCAT., C/MOTO-ESCAVO-TRANSPORTADOR, DIST. DE TRANSP. DE 800,00M</v>
          </cell>
          <cell r="C728" t="str">
            <v>M3</v>
          </cell>
          <cell r="D728">
            <v>8.09</v>
          </cell>
        </row>
        <row r="729">
          <cell r="A729" t="str">
            <v>03.040.016-0</v>
          </cell>
          <cell r="B729" t="str">
            <v>ESCAVACAO, CARGA E TRANSP. DE MAT. DE 1ªCAT., C/MOTO-ESCAVO-TRANSPORTADOR, DIST. DE TRANSP. DE 850,00M</v>
          </cell>
          <cell r="C729" t="str">
            <v>M3</v>
          </cell>
          <cell r="D729">
            <v>8.5</v>
          </cell>
        </row>
        <row r="730">
          <cell r="A730" t="str">
            <v>03.040.017-0</v>
          </cell>
          <cell r="B730" t="str">
            <v>ESCAVACAO, CARGA E TRANSP. DE MAT. DE 1ªCAT., C/MOTO-ESCAVO-TRANSPORTADOR, DIST. DE TRANSP. DE 900,00M</v>
          </cell>
          <cell r="C730" t="str">
            <v>M3</v>
          </cell>
          <cell r="D730">
            <v>8.84</v>
          </cell>
        </row>
        <row r="731">
          <cell r="A731" t="str">
            <v>03.040.018-0</v>
          </cell>
          <cell r="B731" t="str">
            <v>ESCAVACAO, CARGA E TRANSP. DE MAT. DE 1ªCAT., C/MOTO-ESCAVO-TRANSPORTADOR, DIST. DE TRANSP. DE 950,00M</v>
          </cell>
          <cell r="C731" t="str">
            <v>M3</v>
          </cell>
          <cell r="D731">
            <v>9.1999999999999993</v>
          </cell>
        </row>
        <row r="732">
          <cell r="A732" t="str">
            <v>03.040.019-0</v>
          </cell>
          <cell r="B732" t="str">
            <v>ESCAVACAO, CARGA E TRANSP. DE MAT. DE 1ªCAT., C/MOTO-ESCAVO-TRANSPORTADOR, DIST. DE TRANSP. DE 1000,00M</v>
          </cell>
          <cell r="C732" t="str">
            <v>M3</v>
          </cell>
          <cell r="D732">
            <v>9.74</v>
          </cell>
        </row>
        <row r="733">
          <cell r="A733" t="str">
            <v>03.040.020-0</v>
          </cell>
          <cell r="B733" t="str">
            <v>ESCAVACAO, CARGA E TRANSP. DE MAT. DE 1ªCAT., C/MOTO-ESCAVO-TRANSPORTADOR, DIST. DE TRANSP. DE 1050,00M</v>
          </cell>
          <cell r="C733" t="str">
            <v>M3</v>
          </cell>
          <cell r="D733">
            <v>10.029999999999999</v>
          </cell>
        </row>
        <row r="734">
          <cell r="A734" t="str">
            <v>03.040.021-0</v>
          </cell>
          <cell r="B734" t="str">
            <v>ESCAVACAO, CARGA E TRANSP. DE MAT. DE 1ªCAT., C/MOTO-ESCAVO-TRANSPORTADOR, DIST. DE TRANSP. DE 1100,00M</v>
          </cell>
          <cell r="C734" t="str">
            <v>M3</v>
          </cell>
          <cell r="D734">
            <v>10.5</v>
          </cell>
        </row>
        <row r="735">
          <cell r="A735" t="str">
            <v>03.040.022-0</v>
          </cell>
          <cell r="B735" t="str">
            <v>ESCAVACAO, CARGA E TRANSP. DE MAT. DE 1ªCAT., C/MOTO-ESCAVO-TRANSPORTADOR, DIST. DE TRANSP. DE 1150,00M</v>
          </cell>
          <cell r="C735" t="str">
            <v>M3</v>
          </cell>
          <cell r="D735">
            <v>10.84</v>
          </cell>
        </row>
        <row r="736">
          <cell r="A736" t="str">
            <v>03.040.023-0</v>
          </cell>
          <cell r="B736" t="str">
            <v>ESCAVACAO, CARGA E TRANSP. DE MAT. DE 1ªCAT., C/MOTO-ESCAVO-TRANSPORTADOR, DIST. DE TRANSP. DE 1200,00M</v>
          </cell>
          <cell r="C736" t="str">
            <v>M3</v>
          </cell>
          <cell r="D736">
            <v>11.39</v>
          </cell>
        </row>
        <row r="737">
          <cell r="A737" t="str">
            <v>03.040.024-0</v>
          </cell>
          <cell r="B737" t="str">
            <v>ESCAVACAO, CARGA E TRANSP. DE MAT. DE 2ªCAT., C/MOTO-ESCAVO-TRANSPORTADOR, DIST. DE TRANSP. DE 100,00M</v>
          </cell>
          <cell r="C737" t="str">
            <v>M3</v>
          </cell>
          <cell r="D737">
            <v>4.6100000000000003</v>
          </cell>
        </row>
        <row r="738">
          <cell r="A738" t="str">
            <v>03.040.025-0</v>
          </cell>
          <cell r="B738" t="str">
            <v>ESCAVACAO, CARGA, TRANSP. MAT.2ªCAT., C/MOTO-ESCAVO-TRANSPORTADOR, DISTANCIA DE TRANSP. DE 150M</v>
          </cell>
          <cell r="C738" t="str">
            <v>M3</v>
          </cell>
          <cell r="D738">
            <v>5.32</v>
          </cell>
        </row>
        <row r="739">
          <cell r="A739" t="str">
            <v>03.040.026-0</v>
          </cell>
          <cell r="B739" t="str">
            <v>ESCAVACAO, CARGA E TRANSP. DE MAT. DE 2ªCAT., C/MOTO-ESCAVO-TRANSPORTADOR, DIST. DE TRANSP. DE 200,00M</v>
          </cell>
          <cell r="C739" t="str">
            <v>M3</v>
          </cell>
          <cell r="D739">
            <v>6.05</v>
          </cell>
        </row>
        <row r="740">
          <cell r="A740" t="str">
            <v>03.040.027-0</v>
          </cell>
          <cell r="B740" t="str">
            <v>ESCAVACAO, CARGA E TRANSP. DE MAT. DE 2ªCAT., C/MOTO-ESCAVO-TRANSPORTADOR, DIST. DE TRANSP. DE 250,00M</v>
          </cell>
          <cell r="C740" t="str">
            <v>M3</v>
          </cell>
          <cell r="D740">
            <v>6.74</v>
          </cell>
        </row>
        <row r="741">
          <cell r="A741" t="str">
            <v>03.040.028-0</v>
          </cell>
          <cell r="B741" t="str">
            <v>ESCAVACAO, CARGA E TRANSP. DE MAT. DE 2ªCAT., C/MOTO-ESCAVO-TRANSPORTADOR, DIST. DE TRANSP. DE 300,00M</v>
          </cell>
          <cell r="C741" t="str">
            <v>M3</v>
          </cell>
          <cell r="D741">
            <v>7.5</v>
          </cell>
        </row>
        <row r="742">
          <cell r="A742" t="str">
            <v>03.040.029-0</v>
          </cell>
          <cell r="B742" t="str">
            <v>ESCAVACAO, CARGA E TRANSP. DE MAT. DE 2ªCAT., C/MOTO-ESCAVO-TRANSPORTADOR, DIST. DE TRANSP. DE 350,00M</v>
          </cell>
          <cell r="C742" t="str">
            <v>M3</v>
          </cell>
          <cell r="D742">
            <v>8.17</v>
          </cell>
        </row>
        <row r="743">
          <cell r="A743" t="str">
            <v>03.040.030-0</v>
          </cell>
          <cell r="B743" t="str">
            <v>ESCAVACAO, CARGA E TRANSP. DE MAT. DE 2ªCAT., C/MOTO-ESCAVO-TRANSPORTADOR, DIST. DE TRANSP. DE 400,00M</v>
          </cell>
          <cell r="C743" t="str">
            <v>M3</v>
          </cell>
          <cell r="D743">
            <v>8.89</v>
          </cell>
        </row>
        <row r="744">
          <cell r="A744" t="str">
            <v>03.040.031-0</v>
          </cell>
          <cell r="B744" t="str">
            <v>ESCAVACAO, CARGA E TRANSP. DE MAT. DE 2ªCAT., C/MOTO-ESCAVO-TRANSPORTADOR, DIST. DE TRANSP. DE 450,00M</v>
          </cell>
          <cell r="C744" t="str">
            <v>M3</v>
          </cell>
          <cell r="D744">
            <v>9.66</v>
          </cell>
        </row>
        <row r="745">
          <cell r="A745" t="str">
            <v>03.040.032-0</v>
          </cell>
          <cell r="B745" t="str">
            <v>ESCAVACAO, CARGA E TRANSP. DE MAT. DE 2ªCAT., C/MOTO-ESCAVO-TRANSPORTADOR, DIST. DE TRANSP. DE 500,00M</v>
          </cell>
          <cell r="C745" t="str">
            <v>M3</v>
          </cell>
          <cell r="D745">
            <v>10.36</v>
          </cell>
        </row>
        <row r="746">
          <cell r="A746" t="str">
            <v>03.040.033-0</v>
          </cell>
          <cell r="B746" t="str">
            <v>ESCAVACAO, CARGA E TRANSP. DE MAT. DE 2ªCAT., C/MOTO-ESCAVO-TRANSPORTADOR, DIST. DE TRANSP. DE 550,00M</v>
          </cell>
          <cell r="C746" t="str">
            <v>M3</v>
          </cell>
          <cell r="D746">
            <v>11.05</v>
          </cell>
        </row>
        <row r="747">
          <cell r="A747" t="str">
            <v>03.040.034-0</v>
          </cell>
          <cell r="B747" t="str">
            <v>ESCAVACAO, CARGA E TRANSP. DE MAT. DE 2ªCAT., C/MOTO-ESCAVO-TRANSPORTADOR, DIST. DE TRANSP. DE 600,00M</v>
          </cell>
          <cell r="C747" t="str">
            <v>M3</v>
          </cell>
          <cell r="D747">
            <v>11.82</v>
          </cell>
        </row>
        <row r="748">
          <cell r="A748" t="str">
            <v>03.040.035-0</v>
          </cell>
          <cell r="B748" t="str">
            <v>ESCAVACAO, CARGA E TRANSP. DE MAT. DE 2ªCAT., C/MOTO-ESCAVO-TRANSPORTADOR, DIST. DE TRANSP. DE 650,00M</v>
          </cell>
          <cell r="C748" t="str">
            <v>M3</v>
          </cell>
          <cell r="D748">
            <v>12.56</v>
          </cell>
        </row>
        <row r="749">
          <cell r="A749" t="str">
            <v>03.040.036-0</v>
          </cell>
          <cell r="B749" t="str">
            <v>ESCAVACAO, CARGA E TRANSP. DE MAT. DE 2ªCAT., C/MOTO-ESCAVO-TRANSPORTADOR, DIST. DE TRANSP. DE 700,00M</v>
          </cell>
          <cell r="C749" t="str">
            <v>M3</v>
          </cell>
          <cell r="D749">
            <v>0.23</v>
          </cell>
        </row>
        <row r="750">
          <cell r="A750" t="str">
            <v>03.040.037-0</v>
          </cell>
          <cell r="B750" t="str">
            <v>ESCAVACAO, CARGA E TRANSP. DE MAT. DE 2ªCAT., C/MOTO-ESCAVO-TRANSPORTADOR, DIST. DE TRANSP. DE 750,00M</v>
          </cell>
          <cell r="C750" t="str">
            <v>M3</v>
          </cell>
          <cell r="D750">
            <v>0.96</v>
          </cell>
        </row>
        <row r="751">
          <cell r="A751" t="str">
            <v>03.040.038-0</v>
          </cell>
          <cell r="B751" t="str">
            <v>ESCAVACAO, CARGA E TRANSP. DE MAT. DE 2ªCAT., C/MOTO-ESCAVO-TRANSPORTADOR, DIST. DE TRANSP. DE 800,00M</v>
          </cell>
          <cell r="C751" t="str">
            <v>M3</v>
          </cell>
          <cell r="D751">
            <v>14.78</v>
          </cell>
        </row>
        <row r="752">
          <cell r="A752" t="str">
            <v>03.040.039-0</v>
          </cell>
          <cell r="B752" t="str">
            <v>ESCAVACAO, CARGA E TRANSP. DE MAT. DE 2ªCAT., C/MOTO-ESCAVO-TRANSPORTADOR, DIST. DE TRANSP. DE 850,00M</v>
          </cell>
          <cell r="C752" t="str">
            <v>M3</v>
          </cell>
          <cell r="D752">
            <v>15.47</v>
          </cell>
        </row>
        <row r="753">
          <cell r="A753" t="str">
            <v>03.040.040-0</v>
          </cell>
          <cell r="B753" t="str">
            <v>ESCAVACAO, CARGA E TRANSP. DE MAT. DE 2ªCAT., C/MOTO-ESCAVO-TRANSPORTADOR, DIST. DE TRANSP. DE 900,00M</v>
          </cell>
          <cell r="C753" t="str">
            <v>M3</v>
          </cell>
          <cell r="D753">
            <v>16.22</v>
          </cell>
        </row>
        <row r="754">
          <cell r="A754" t="str">
            <v>03.040.041-0</v>
          </cell>
          <cell r="B754" t="str">
            <v>ESCAVACAO, CARGA E TRANSP. DE MAT. DE 2ªCAT., C/MOTO-ESCAVO-TRANSPORTADOR, DIST. DE TRANSP. DE 950,00M</v>
          </cell>
          <cell r="C754" t="str">
            <v>M3</v>
          </cell>
          <cell r="D754">
            <v>16.760000000000002</v>
          </cell>
        </row>
        <row r="755">
          <cell r="A755" t="str">
            <v>03.040.042-0</v>
          </cell>
          <cell r="B755" t="str">
            <v>ESCAVACAO, CARGA E TRANSP. DE MAT. DE 2ªCAT., C/MOTO-ESCAVO-TRANSPORTADOR, DIST. DE TRANSP. DE 1000,00M</v>
          </cell>
          <cell r="C755" t="str">
            <v>M3</v>
          </cell>
          <cell r="D755">
            <v>17.64</v>
          </cell>
        </row>
        <row r="756">
          <cell r="A756" t="str">
            <v>03.040.043-0</v>
          </cell>
          <cell r="B756" t="str">
            <v>ESCAVACAO, CARGA E TRANSP. DE MAT. DE 2ªCAT., C/MOTO-ESCAVO-TRANSPORTADOR, DIST. DE TRANSP. DE 1050,00M</v>
          </cell>
          <cell r="C756" t="str">
            <v>M3</v>
          </cell>
          <cell r="D756">
            <v>18.28</v>
          </cell>
        </row>
        <row r="757">
          <cell r="A757" t="str">
            <v>03.040.044-0</v>
          </cell>
          <cell r="B757" t="str">
            <v>ESCAVACAO, CARGA E TRANSP. DE MAT. DE 2ªCAT., C/MOTO-ESCAVO-TRANSPORTADOR, DIST. DE TRANSP. DE 1100,00M</v>
          </cell>
          <cell r="C757" t="str">
            <v>M3</v>
          </cell>
          <cell r="D757">
            <v>18.97</v>
          </cell>
        </row>
        <row r="758">
          <cell r="A758" t="str">
            <v>03.040.045-0</v>
          </cell>
          <cell r="B758" t="str">
            <v>ESCAVACAO, CARGA E TRANSP. DE MAT. DE 2ªCAT., C/MOTO-ESCAVO-TRANSPORTADOR, DIST. DE TRANSP. DE 1150,00M</v>
          </cell>
          <cell r="C758" t="str">
            <v>M3</v>
          </cell>
          <cell r="D758">
            <v>19.71</v>
          </cell>
        </row>
        <row r="759">
          <cell r="A759" t="str">
            <v>03.040.046-0</v>
          </cell>
          <cell r="B759" t="str">
            <v>ESCAVACAO, CARGA E TRANSP. DE MAT. DE 2ªCAT., C/MOTO-ESCAVO-TRANSPORTADOR, DIST. DE TRANSP. DE 1200,00M</v>
          </cell>
          <cell r="C759" t="str">
            <v>M3</v>
          </cell>
          <cell r="D759">
            <v>20.52</v>
          </cell>
        </row>
        <row r="760">
          <cell r="A760" t="str">
            <v>03.040.999-0</v>
          </cell>
          <cell r="B760" t="str">
            <v>INDICE DA FAMILIA</v>
          </cell>
          <cell r="C760">
            <v>0</v>
          </cell>
          <cell r="D760">
            <v>2205</v>
          </cell>
        </row>
        <row r="761">
          <cell r="A761" t="str">
            <v>03.045.999-0</v>
          </cell>
          <cell r="B761" t="str">
            <v>INDICE DA FAMILIA</v>
          </cell>
          <cell r="C761">
            <v>0</v>
          </cell>
          <cell r="D761">
            <v>2311</v>
          </cell>
        </row>
        <row r="762">
          <cell r="A762" t="str">
            <v>03.046.001-0</v>
          </cell>
          <cell r="B762" t="str">
            <v>ESPALHAMENTO DE MAT. DE 1ªCAT., C/TRATOR, POTENCIA 1400CV, C/LAMINA</v>
          </cell>
          <cell r="C762" t="str">
            <v>M3</v>
          </cell>
          <cell r="D762">
            <v>1.35</v>
          </cell>
        </row>
        <row r="763">
          <cell r="A763" t="str">
            <v>03.046.005-0</v>
          </cell>
          <cell r="B763" t="str">
            <v>ESPALHAMENTO DE MAT. DE 1ªCAT., C/TRATOR, POTENCIA 80CV, C/LAMINA</v>
          </cell>
          <cell r="C763" t="str">
            <v>M3</v>
          </cell>
          <cell r="D763">
            <v>1.06</v>
          </cell>
        </row>
        <row r="764">
          <cell r="A764" t="str">
            <v>03.046.010-0</v>
          </cell>
          <cell r="B764" t="str">
            <v>ESPALHAMENTO DE AREIA C/TRATOR DE LAMINA, POTENCIA 140CV</v>
          </cell>
          <cell r="C764" t="str">
            <v>M3</v>
          </cell>
          <cell r="D764">
            <v>1.5</v>
          </cell>
        </row>
        <row r="765">
          <cell r="A765" t="str">
            <v>03.046.999-0</v>
          </cell>
          <cell r="B765" t="str">
            <v>INDICE DA FAMILIA</v>
          </cell>
          <cell r="C765">
            <v>0</v>
          </cell>
          <cell r="D765">
            <v>2298</v>
          </cell>
        </row>
        <row r="766">
          <cell r="A766" t="str">
            <v>03.047.170-0</v>
          </cell>
          <cell r="B766" t="str">
            <v>ESCARIFICACAO DE SOLO C/TRATOR, POTENCIA 335CV</v>
          </cell>
          <cell r="C766" t="str">
            <v>M3</v>
          </cell>
          <cell r="D766">
            <v>1.65</v>
          </cell>
        </row>
        <row r="767">
          <cell r="A767" t="str">
            <v>03.047.999-0</v>
          </cell>
          <cell r="B767" t="str">
            <v>FAMILIA 03.047</v>
          </cell>
          <cell r="C767">
            <v>0</v>
          </cell>
          <cell r="D767">
            <v>2051</v>
          </cell>
        </row>
        <row r="768">
          <cell r="A768" t="str">
            <v>04.005.003-0</v>
          </cell>
          <cell r="B768" t="str">
            <v>TRANSPORTE DE QUALQUER NATUR. C/VELOC. MEDIA DE 50KM/H EM CAMINHAO CARROC. FIXA, CAPAC. 7,5T</v>
          </cell>
          <cell r="C768" t="str">
            <v>T X KM</v>
          </cell>
          <cell r="D768">
            <v>0.21</v>
          </cell>
        </row>
        <row r="769">
          <cell r="A769" t="str">
            <v>04.005.004-0</v>
          </cell>
          <cell r="B769" t="str">
            <v>TRANSPORTE DE QUALQUER NATUR. C/VELOC. MEDIA DE 40KM/H EM CAMINHAO CARROC. FIXA, CAPAC. 7,5T</v>
          </cell>
          <cell r="C769" t="str">
            <v>T X KM</v>
          </cell>
          <cell r="D769">
            <v>0.27</v>
          </cell>
        </row>
        <row r="770">
          <cell r="A770" t="str">
            <v>04.005.005-0</v>
          </cell>
          <cell r="B770" t="str">
            <v>TRANSPORTE DE QUALQUER NATUR. C/VELOC. MEDIA DE 35KM/H EM CAMINHAO CARROC. FIXA, CAPAC. 7,5T</v>
          </cell>
          <cell r="C770" t="str">
            <v>T X KM</v>
          </cell>
          <cell r="D770">
            <v>0.31</v>
          </cell>
        </row>
        <row r="771">
          <cell r="A771" t="str">
            <v>04.005.006-1</v>
          </cell>
          <cell r="B771" t="str">
            <v>TRANSPORTE DE QUALQUER NATUR. C/VELOC. MEDIA DE 30KM/H EM CAMINHAO CARROC. FIXA, CAPAC. 7,5T</v>
          </cell>
          <cell r="C771" t="str">
            <v>T X KM</v>
          </cell>
          <cell r="D771">
            <v>0.36</v>
          </cell>
        </row>
        <row r="772">
          <cell r="A772" t="str">
            <v>04.005.007-0</v>
          </cell>
          <cell r="B772" t="str">
            <v>TRANSPORTE DE QUALQUER NATUR. C/VELOC. MEDIA DE 25KM/H EM CAMINHAO CARROC. FIXA, CAPAC. 7,5T</v>
          </cell>
          <cell r="C772" t="str">
            <v>T X KM</v>
          </cell>
          <cell r="D772">
            <v>0.44</v>
          </cell>
        </row>
        <row r="773">
          <cell r="A773" t="str">
            <v>04.005.011-0</v>
          </cell>
          <cell r="B773" t="str">
            <v>TRANSPORTE DE QUALQUER NATUR. C/VELOC. MEDIA DE 20KM/H EM CAMINHAO CARROC. FIXA, CAPAC. 7,5T</v>
          </cell>
          <cell r="C773" t="str">
            <v>T X KM</v>
          </cell>
          <cell r="D773">
            <v>0.55000000000000004</v>
          </cell>
        </row>
        <row r="774">
          <cell r="A774" t="str">
            <v>04.005.012-1</v>
          </cell>
          <cell r="B774" t="str">
            <v>TRANSPORTE DE QUALQUER NATUR. C/VELOC. MEDIA DE 15KM/H EM CAMINHAO CARROC. FIXA, CAPAC. 7,5T</v>
          </cell>
          <cell r="C774" t="str">
            <v>T X KM</v>
          </cell>
          <cell r="D774">
            <v>0.73</v>
          </cell>
        </row>
        <row r="775">
          <cell r="A775" t="str">
            <v>04.005.0-0</v>
          </cell>
          <cell r="B775" t="str">
            <v>TRANSPORTE DE QUALQUER NATUR. C/VELOC. MEDIA DE 10KM/H EM CAMINHAO CARROC. FIXA, CAPAC. 7,5T</v>
          </cell>
          <cell r="C775" t="str">
            <v>T X KM</v>
          </cell>
          <cell r="D775">
            <v>1.1000000000000001</v>
          </cell>
        </row>
        <row r="776">
          <cell r="A776" t="str">
            <v>04.005.014-0</v>
          </cell>
          <cell r="B776" t="str">
            <v>TRANSPORTE DE QUALQUER NATUR. C/VELOC. MEDIA DE 5KM/H EM CAMINHAO CARROC. FIXA, CAPAC. 7,5T</v>
          </cell>
          <cell r="C776" t="str">
            <v>T X KM</v>
          </cell>
          <cell r="D776">
            <v>2.21</v>
          </cell>
        </row>
        <row r="777">
          <cell r="A777" t="str">
            <v>04.005.015-0</v>
          </cell>
          <cell r="B777" t="str">
            <v>TRANSPORTE DE QUALQUER NATUR. C/VELOC. MEDIA DE 50KM/H EM CAMINHAO TRUC. CARROC. FIXA, CAPAC. 12T</v>
          </cell>
          <cell r="C777" t="str">
            <v>T X KM</v>
          </cell>
          <cell r="D777">
            <v>0.19</v>
          </cell>
        </row>
        <row r="778">
          <cell r="A778" t="str">
            <v>04.005.016-0</v>
          </cell>
          <cell r="B778" t="str">
            <v>TRANSPORTE DE QUALQUER NATUR. C/VELOC. MEDIA DE 40KM/H EM CAMINHAO TRUC. CARROC. FIXA, CAPAC. 12T</v>
          </cell>
          <cell r="C778" t="str">
            <v>T X KM</v>
          </cell>
          <cell r="D778">
            <v>0.25</v>
          </cell>
        </row>
        <row r="779">
          <cell r="A779" t="str">
            <v>04.005.017-0</v>
          </cell>
          <cell r="B779" t="str">
            <v>TRANSPORTE DE QUALQUER NATUR. C/VELOC. MEDIA DE 35KM/H EM CAMINHAO TRUC. CARROC. FIXA, CAPAC. 12T</v>
          </cell>
          <cell r="C779" t="str">
            <v>T X KM</v>
          </cell>
          <cell r="D779">
            <v>0.28999999999999998</v>
          </cell>
        </row>
        <row r="780">
          <cell r="A780" t="str">
            <v>04.005.018-0</v>
          </cell>
          <cell r="B780" t="str">
            <v>TRANSPORTE DE QUALQUER NATUR. C/VELOC. MEDIA DE 30KM/H EM CAMINHAO TRUC. CARROC. FIXA, CAPAC. 12T</v>
          </cell>
          <cell r="C780" t="str">
            <v>T X KM</v>
          </cell>
          <cell r="D780">
            <v>0.33</v>
          </cell>
        </row>
        <row r="781">
          <cell r="A781" t="str">
            <v>04.005.019-0</v>
          </cell>
          <cell r="B781" t="str">
            <v>TRANSPORTE DE QUALQUER NATUR. C/VELOC. MEDIA DE 25KM/H EM CAMINHAO TRUC. CARROC. FIXA, CAPAC. 12T</v>
          </cell>
          <cell r="C781" t="str">
            <v>T X KM</v>
          </cell>
          <cell r="D781">
            <v>0.4</v>
          </cell>
        </row>
        <row r="782">
          <cell r="A782" t="str">
            <v>04.005.020-0</v>
          </cell>
          <cell r="B782" t="str">
            <v>TRANSPORTE DE QUALQUER NATUR. C/VELOC. MEDIA DE 20KM/H EM CAMINHAO TRUC. CARROC. FIXA, CAPAC. 12T</v>
          </cell>
          <cell r="C782" t="str">
            <v>T X KM</v>
          </cell>
          <cell r="D782">
            <v>0.5</v>
          </cell>
        </row>
        <row r="783">
          <cell r="A783" t="str">
            <v>04.005.021-0</v>
          </cell>
          <cell r="B783" t="str">
            <v>TRANSPORTE DE QUALQUER NATUR. C/VELOC. MEDIA DE 15KM/H EM CAMINHAO TRUC. CARROC. FIXA, CAPAC. 12T</v>
          </cell>
          <cell r="C783" t="str">
            <v>T X KM</v>
          </cell>
          <cell r="D783">
            <v>0.67</v>
          </cell>
        </row>
        <row r="784">
          <cell r="A784" t="str">
            <v>04.005.022-0</v>
          </cell>
          <cell r="B784" t="str">
            <v>TRANSPORTE DE QUALQUER NATUR. C/VELOC. MEDIA DE 10KM/H EM CAMINHAO TRUC. CARROC. FIXA, CAPAC. 12T</v>
          </cell>
          <cell r="C784" t="str">
            <v>T X KM</v>
          </cell>
          <cell r="D784">
            <v>1.01</v>
          </cell>
        </row>
        <row r="785">
          <cell r="A785" t="str">
            <v>04.005.023-0</v>
          </cell>
          <cell r="B785" t="str">
            <v>TRANSPORTE DE QUALQUER NATUR. C/VELOC. MEDIA DE 5KM/H EM CAMINHAO TRUC. CARROC. FIXA, CAPAC. 12T</v>
          </cell>
          <cell r="C785" t="str">
            <v>T X KM</v>
          </cell>
          <cell r="D785">
            <v>2.02</v>
          </cell>
        </row>
        <row r="786">
          <cell r="A786" t="str">
            <v>04.005.100-0</v>
          </cell>
          <cell r="B786" t="str">
            <v>TRANSPORTE DE QUALQUER NATUR. C/VELOC. MEDIA DE 50KM/H EM CAMINHAO CARROC. FIXA CAPAC. 7,5T, EQUIPADO C/GUIND. 3,5T</v>
          </cell>
          <cell r="C786" t="str">
            <v>T X KM</v>
          </cell>
          <cell r="D786">
            <v>0.28000000000000003</v>
          </cell>
        </row>
        <row r="787">
          <cell r="A787" t="str">
            <v>04.005.101-0</v>
          </cell>
          <cell r="B787" t="str">
            <v>TRANSPORTE DE QUALQUER NATUR. C/VELOC. MEDIA DE 40KM/H EM CAMINHAO CARROC. FIXA CAPAC. 7,5T, EQUIPADO C/GUIND. 3,5T</v>
          </cell>
          <cell r="C787" t="str">
            <v>T X KM</v>
          </cell>
          <cell r="D787">
            <v>0.34</v>
          </cell>
        </row>
        <row r="788">
          <cell r="A788" t="str">
            <v>04.005.102-0</v>
          </cell>
          <cell r="B788" t="str">
            <v>TRANSPORTE DE QUALQUER NATUR. C/VELOC. MEDIA DE 35KM/H EM CAMINHAO CARROC. FIXA CAPAC. 7,5T, EQUIPADO C/GUIND. 3,5T</v>
          </cell>
          <cell r="C788" t="str">
            <v>T X KM</v>
          </cell>
          <cell r="D788">
            <v>0.39</v>
          </cell>
        </row>
        <row r="789">
          <cell r="A789" t="str">
            <v>04.005.103-0</v>
          </cell>
          <cell r="B789" t="str">
            <v>TRANSPORTE DE QUALQUER NATUR. C/VELOC. MEDIA DE 30KM/H EM CAMINHAO CARROC. FIXA CAPAC. 7,5T, EQUIPADO C/GUIND. 3,5T</v>
          </cell>
          <cell r="C789" t="str">
            <v>T X KM</v>
          </cell>
          <cell r="D789">
            <v>0.46</v>
          </cell>
        </row>
        <row r="790">
          <cell r="A790" t="str">
            <v>04.005.104-0</v>
          </cell>
          <cell r="B790" t="str">
            <v>TRANSPORTE DE QUALQUER NATUR. C/VELOC. MEDIA DE 25KM/H EM CAMINHAO CARROC. FIXA CAPAC. 7,5T, EQUIPADO C/GUIND. 3,5T</v>
          </cell>
          <cell r="C790" t="str">
            <v>T X KM</v>
          </cell>
          <cell r="D790">
            <v>0.56000000000000005</v>
          </cell>
        </row>
        <row r="791">
          <cell r="A791" t="str">
            <v>04.005.105-0</v>
          </cell>
          <cell r="B791" t="str">
            <v>TRANSPORTE DE QUALQUER NATUR. C/VELOC. MEDIA DE 20KM/H EM CAMINHAO CARROC. FIXA CAPAC. 7,5T, EQUIPADO C/GUIND. 3,5T</v>
          </cell>
          <cell r="C791" t="str">
            <v>T X KM</v>
          </cell>
          <cell r="D791">
            <v>0.69</v>
          </cell>
        </row>
        <row r="792">
          <cell r="A792" t="str">
            <v>04.005.106-0</v>
          </cell>
          <cell r="B792" t="str">
            <v>TRANSPORTE DE QUALQUER NATUR. C/VELOC. MEDIA DE 15KM/H EM CAMINHAO CARROC. FIXA CAPAC. 7,5T, EQUIPADO C/GUIND. 3,5T</v>
          </cell>
          <cell r="C792" t="str">
            <v>T X KM</v>
          </cell>
          <cell r="D792">
            <v>0.92</v>
          </cell>
        </row>
        <row r="793">
          <cell r="A793" t="str">
            <v>04.005.107-0</v>
          </cell>
          <cell r="B793" t="str">
            <v>TRANSPORTE DE QUALQUER NATUR. C/VELOC. MEDIA DE 10KM/H EM CAMINHAO CARROC. FIXA CAPAC. 7,5T, EQUIPADO C/GUIND. 3,5T</v>
          </cell>
          <cell r="C793" t="str">
            <v>T X KM</v>
          </cell>
          <cell r="D793">
            <v>1.4</v>
          </cell>
        </row>
        <row r="794">
          <cell r="A794" t="str">
            <v>04.005.108-0</v>
          </cell>
          <cell r="B794" t="str">
            <v>TRANSPORTE DE QUALQUER NATUR. C/VELOC. MEDIA DE 5KM/H EM CAMINHAO CARROC. FIXA CAPAC. 7,5T, EQUIPADO C/GUIND. 3,5T</v>
          </cell>
          <cell r="C794" t="str">
            <v>T X KM</v>
          </cell>
          <cell r="D794">
            <v>2.77</v>
          </cell>
        </row>
        <row r="795">
          <cell r="A795" t="str">
            <v>04.005.120-0</v>
          </cell>
          <cell r="B795" t="str">
            <v>TRANSPORTE DE QUALQUER NATUR. C/VELOC. MEDIA DE 50KM/H EM CAMINHAO BASCUL. CAPAC. UTIL DE 8T</v>
          </cell>
          <cell r="C795" t="str">
            <v>T X KM</v>
          </cell>
          <cell r="D795">
            <v>0.21</v>
          </cell>
        </row>
        <row r="796">
          <cell r="A796" t="str">
            <v>04.005.121-0</v>
          </cell>
          <cell r="B796" t="str">
            <v>TRANSPORTE DE QUALQUER NATUR. C/VELOC. MEDIA DE 40KM/H EM CAMINHAO BASCUL. CAPAC. UTIL DE 8T</v>
          </cell>
          <cell r="C796" t="str">
            <v>T X KM</v>
          </cell>
          <cell r="D796">
            <v>0.27</v>
          </cell>
        </row>
        <row r="797">
          <cell r="A797" t="str">
            <v>04.005.122-0</v>
          </cell>
          <cell r="B797" t="str">
            <v>TRANSPORTE DE QUALQUER NATUR. C/VELOC. MEDIA DE 35KM/H EM CAMINHAO BASCUL. CAPAC. UTIL DE 8T</v>
          </cell>
          <cell r="C797" t="str">
            <v>T X KM</v>
          </cell>
          <cell r="D797">
            <v>0.3</v>
          </cell>
        </row>
        <row r="798">
          <cell r="A798" t="str">
            <v>04.005.123-1</v>
          </cell>
          <cell r="B798" t="str">
            <v>TRANSPORTE DE QUALQUER NATUR. C/VELOC. MEDIA DE 30KM/H EM CAMINHAO BASCUL. CAPAC. UTIL DE 8T</v>
          </cell>
          <cell r="C798" t="str">
            <v>T X KM</v>
          </cell>
          <cell r="D798">
            <v>0.35</v>
          </cell>
        </row>
        <row r="799">
          <cell r="A799" t="str">
            <v>04.005.124-0</v>
          </cell>
          <cell r="B799" t="str">
            <v>TRANSPORTE DE QUALQUER NATUR. C/VELOC. MEDIA DE 25KM/H EM CAMINHAO BASCUL. CAPAC. UTIL DE 8T</v>
          </cell>
          <cell r="C799" t="str">
            <v>T X KM</v>
          </cell>
          <cell r="D799">
            <v>0.43</v>
          </cell>
        </row>
        <row r="800">
          <cell r="A800" t="str">
            <v>04.005.125-0</v>
          </cell>
          <cell r="B800" t="str">
            <v>TRANSPORTE DE QUALQUER NATUR. C/VELOC. MEDIA DE 20KM/H EM CAMINHAO BASCUL. CAPAC. UTIL DE 8T</v>
          </cell>
          <cell r="C800" t="str">
            <v>T X KM</v>
          </cell>
          <cell r="D800">
            <v>0.54</v>
          </cell>
        </row>
        <row r="801">
          <cell r="A801" t="str">
            <v>04.005.126-0</v>
          </cell>
          <cell r="B801" t="str">
            <v>TRANSPORTE DE QUALQUER NATUR. C/VELOC. MEDIA DE 15KM/H EM CAMINHAO BASCUL. CAPAC. UTIL DE 8T</v>
          </cell>
          <cell r="C801" t="str">
            <v>T X KM</v>
          </cell>
          <cell r="D801">
            <v>0.71</v>
          </cell>
        </row>
        <row r="802">
          <cell r="A802" t="str">
            <v>04.005.127-0</v>
          </cell>
          <cell r="B802" t="str">
            <v>TRANSPORTE DE QUALQUER NATUR. C/VELOC. MEDIA DE 10KM/H EM CAMINHAO BASCUL. CAPAC. UTIL DE 8T</v>
          </cell>
          <cell r="C802" t="str">
            <v>T X KM</v>
          </cell>
          <cell r="D802">
            <v>1.08</v>
          </cell>
        </row>
        <row r="803">
          <cell r="A803" t="str">
            <v>04.005.128-0</v>
          </cell>
          <cell r="B803" t="str">
            <v>TRANSPORTE DE QUALQUER NATUR. C/VELOC. MEDIA DE 5KM/H EM CAMINHAO BASCUL. CAPAC. UTIL DE 8T</v>
          </cell>
          <cell r="C803" t="str">
            <v>T X KM</v>
          </cell>
          <cell r="D803">
            <v>2.15</v>
          </cell>
        </row>
        <row r="804">
          <cell r="A804" t="str">
            <v>04.005.140-0</v>
          </cell>
          <cell r="B804" t="str">
            <v>TRANSPORTE DE QUALQUER NATUR. C/VELOC. MEDIA DE 50KM/H EM CAMINHAO BASCUL. CAPAC. UTIL DE 12T</v>
          </cell>
          <cell r="C804" t="str">
            <v>T X KM</v>
          </cell>
          <cell r="D804">
            <v>0.18</v>
          </cell>
        </row>
        <row r="805">
          <cell r="A805" t="str">
            <v>04.005.141-0</v>
          </cell>
          <cell r="B805" t="str">
            <v>TRANSPORTE DE QUALQUER NATUR. C/VELOC. MEDIA DE 40KM/H EM CAMINHAO BASCUL. CAPAC. UTIL DE 12T</v>
          </cell>
          <cell r="C805" t="str">
            <v>T X KM</v>
          </cell>
          <cell r="D805">
            <v>0.23</v>
          </cell>
        </row>
        <row r="806">
          <cell r="A806" t="str">
            <v>04.005.142-0</v>
          </cell>
          <cell r="B806" t="str">
            <v>TRANSPORTE DE QUALQUER NATUR. C/VELOC. MEDIA DE 35KM/H EM CAMINHAO BASCUL. CAPAC. UTIL DE 12T</v>
          </cell>
          <cell r="C806" t="str">
            <v>T X KM</v>
          </cell>
          <cell r="D806">
            <v>0.27</v>
          </cell>
        </row>
        <row r="807">
          <cell r="A807" t="str">
            <v>04.005.143-1</v>
          </cell>
          <cell r="B807" t="str">
            <v>TRANSPORTE DE QUALQUER NATUR. C/VELOC. MEDIA DE 30KM/H EM CAMINHAO BASCUL. CAPAC. UTIL DE 12T</v>
          </cell>
          <cell r="C807" t="str">
            <v>T X KM</v>
          </cell>
          <cell r="D807">
            <v>0.31</v>
          </cell>
        </row>
        <row r="808">
          <cell r="A808" t="str">
            <v>04.005.144-0</v>
          </cell>
          <cell r="B808" t="str">
            <v>TRANSPORTE DE QUALQUER NATUR. C/VELOC. MEDIA DE 25KM/H EM CAMINHAO BASCUL. CAPAC. UTIL DE 12T</v>
          </cell>
          <cell r="C808" t="str">
            <v>T X KM</v>
          </cell>
          <cell r="D808">
            <v>0.38</v>
          </cell>
        </row>
        <row r="809">
          <cell r="A809" t="str">
            <v>04.005.145-0</v>
          </cell>
          <cell r="B809" t="str">
            <v>TRANSPORTE DE QUALQUER NATUR. C/VELOC. MEDIA DE 20KM/H EM CAMINHAO BASCUL. CAPAC. UTIL DE 12T</v>
          </cell>
          <cell r="C809" t="str">
            <v>T X KM</v>
          </cell>
          <cell r="D809">
            <v>0.47</v>
          </cell>
        </row>
        <row r="810">
          <cell r="A810" t="str">
            <v>04.005.146-0</v>
          </cell>
          <cell r="B810" t="str">
            <v>TRANSPORTE DE QUALQUER NATUR. C/VELOC. MEDIA DE 15KM/H EM CAMINHAO BASCUL. CAPAC. UTIL DE 12T</v>
          </cell>
          <cell r="C810" t="str">
            <v>T X KM</v>
          </cell>
          <cell r="D810">
            <v>0.63</v>
          </cell>
        </row>
        <row r="811">
          <cell r="A811" t="str">
            <v>04.005.147-0</v>
          </cell>
          <cell r="B811" t="str">
            <v>TRANSPORTE DE QUALQUER NATUR. C/VELOC. MEDIA DE 10KM/H EM CAMINHAO BASCUL. CAPAC. UTIL DE 12T</v>
          </cell>
          <cell r="C811" t="str">
            <v>T X KM</v>
          </cell>
          <cell r="D811">
            <v>0.97</v>
          </cell>
        </row>
        <row r="812">
          <cell r="A812" t="str">
            <v>04.005.148-0</v>
          </cell>
          <cell r="B812" t="str">
            <v>TRANSPORTE DE QUALQUER NATUR. C/VELOC. MEDIA DE 5KM/H EM CAMINHAO BASCUL. CAPAC. UTIL DE 12T</v>
          </cell>
          <cell r="C812" t="str">
            <v>T X KM</v>
          </cell>
          <cell r="D812">
            <v>1.91</v>
          </cell>
        </row>
        <row r="813">
          <cell r="A813" t="str">
            <v>04.005.160-0</v>
          </cell>
          <cell r="B813" t="str">
            <v>TRANSPORTE DE QUALQUER NATUR. C/VELOC. MEDIA DE 50KM/H EM CAMINHAO BASCUL. CAPAC. UTIL DE 17T</v>
          </cell>
          <cell r="C813" t="str">
            <v>T X KM</v>
          </cell>
          <cell r="D813">
            <v>0.14000000000000001</v>
          </cell>
        </row>
        <row r="814">
          <cell r="A814" t="str">
            <v>04.005.161-0</v>
          </cell>
          <cell r="B814" t="str">
            <v>TRANSPORTE DE QUALQUER NATUR. C/VELOC. MEDIA DE 40KM/H EM CAMINHAO BASCUL. CAPAC. UTIL DE 17T</v>
          </cell>
          <cell r="C814" t="str">
            <v>T X KM</v>
          </cell>
          <cell r="D814">
            <v>0.17</v>
          </cell>
        </row>
        <row r="815">
          <cell r="A815" t="str">
            <v>04.005.162-0</v>
          </cell>
          <cell r="B815" t="str">
            <v>TRANSPORTE DE QUALQUER NATUR. C/VELOC. MEDIA DE 35KM/H EM CAMINHAO BASCUL. CAPAC. UTIL DE 17T</v>
          </cell>
          <cell r="C815" t="str">
            <v>T X KM</v>
          </cell>
          <cell r="D815">
            <v>0.2</v>
          </cell>
        </row>
        <row r="816">
          <cell r="A816" t="str">
            <v>04.005.163-0</v>
          </cell>
          <cell r="B816" t="str">
            <v>TRANSPORTE DE QUALQUER NATUR. C/VELOC. MEDIA DE 30KM/H EM CAMINHAO BASCUL. CAPAC. UTIL DE 17T</v>
          </cell>
          <cell r="C816" t="str">
            <v>T X KM</v>
          </cell>
          <cell r="D816">
            <v>0.23</v>
          </cell>
        </row>
        <row r="817">
          <cell r="A817" t="str">
            <v>04.005.164-0</v>
          </cell>
          <cell r="B817" t="str">
            <v>TRANSPORTE DE QUALQUER NATUR. C/VELOC. MEDIA DE 25KM/H EM CAMINHAO BASCUL. CAPAC. UTIL DE 17T</v>
          </cell>
          <cell r="C817" t="str">
            <v>T X KM</v>
          </cell>
          <cell r="D817">
            <v>0.28000000000000003</v>
          </cell>
        </row>
        <row r="818">
          <cell r="A818" t="str">
            <v>04.005.165-0</v>
          </cell>
          <cell r="B818" t="str">
            <v>TRANSPORTE DE QUALQUER NATUR. C/VELOC. MEDIA DE 20KM/H EM CAMINHAO BASCUL. CAPAC. UTIL DE 17T</v>
          </cell>
          <cell r="C818" t="str">
            <v>T X KM</v>
          </cell>
          <cell r="D818">
            <v>0.36</v>
          </cell>
        </row>
        <row r="819">
          <cell r="A819" t="str">
            <v>04.005.166-0</v>
          </cell>
          <cell r="B819" t="str">
            <v>TRANSPORTE DE QUALQUER NATUR. C/VELOC. MEDIA DE 15KM/H EM CAMINHAO BASCUL. CAPAC. UTIL DE 17T</v>
          </cell>
          <cell r="C819" t="str">
            <v>T X KM</v>
          </cell>
          <cell r="D819">
            <v>0.47</v>
          </cell>
        </row>
        <row r="820">
          <cell r="A820" t="str">
            <v>04.005.167-0</v>
          </cell>
          <cell r="B820" t="str">
            <v>TRANSPORTE DE QUALQUER NATUR. C/VELOC. MEDIA DE 10KM/H EM CAMINHAO BASCUL. CAPAC. UTIL DE 17T</v>
          </cell>
          <cell r="C820" t="str">
            <v>T X KM</v>
          </cell>
          <cell r="D820">
            <v>0.72</v>
          </cell>
        </row>
        <row r="821">
          <cell r="A821" t="str">
            <v>04.005.168-0</v>
          </cell>
          <cell r="B821" t="str">
            <v>TRANSPORTE DE QUALQUER NATUR. C/VELOC. MEDIA DE 5KM/H EM CAMINHAO BASCUL. CAPAC. UTIL DE 17T</v>
          </cell>
          <cell r="C821" t="str">
            <v>T X KM</v>
          </cell>
          <cell r="D821">
            <v>1.44</v>
          </cell>
        </row>
        <row r="822">
          <cell r="A822" t="str">
            <v>04.005.300-0</v>
          </cell>
          <cell r="B822" t="str">
            <v>TRANSPORTE DE CONTAINER</v>
          </cell>
          <cell r="C822" t="str">
            <v>UNXKM</v>
          </cell>
          <cell r="D822">
            <v>8.4700000000000006</v>
          </cell>
        </row>
        <row r="823">
          <cell r="A823" t="str">
            <v>04.005.350-1</v>
          </cell>
          <cell r="B823" t="str">
            <v>TRANSPORTE DE EQUIP. PESADOS EM CARRETAS</v>
          </cell>
          <cell r="C823" t="str">
            <v>T X KM</v>
          </cell>
          <cell r="D823">
            <v>0.75</v>
          </cell>
        </row>
        <row r="824">
          <cell r="A824" t="str">
            <v>04.005.500-0</v>
          </cell>
          <cell r="B824" t="str">
            <v>UNIDADE DE REF. P/SERV. DE TRANSP. DE QUALQUER NATUR.</v>
          </cell>
          <cell r="C824" t="str">
            <v>UR</v>
          </cell>
          <cell r="D824">
            <v>181.75</v>
          </cell>
        </row>
        <row r="825">
          <cell r="A825" t="str">
            <v>04.005.999-0</v>
          </cell>
          <cell r="B825" t="str">
            <v>INDICE 04.005.TRANSPORTES C/CAMINHAO</v>
          </cell>
          <cell r="C825">
            <v>0</v>
          </cell>
          <cell r="D825">
            <v>1284</v>
          </cell>
        </row>
        <row r="826">
          <cell r="A826" t="str">
            <v>04.006.008-1</v>
          </cell>
          <cell r="B826" t="str">
            <v>CARGA MANUAL E DESCARGA MEC. DE MAT. A GRANEL EM CAMINHAO BASCUL. CAPAC. UTIL DE 8T, EMPREGANDO 2 SERVENTES NA CARGA</v>
          </cell>
          <cell r="C826" t="str">
            <v>T</v>
          </cell>
          <cell r="D826">
            <v>9.26</v>
          </cell>
        </row>
        <row r="827">
          <cell r="A827" t="str">
            <v>04.006.009-0</v>
          </cell>
          <cell r="B827" t="str">
            <v>CARGA MANUAL E DESC. MEC. DE MAT. A GRANEL EM CAMINHAO BASCUL. CAPAC. UTIL DE 8T, EMPREGANDO 4 SERVENTES NA CARGA</v>
          </cell>
          <cell r="C827" t="str">
            <v>T</v>
          </cell>
          <cell r="D827">
            <v>6.37</v>
          </cell>
        </row>
        <row r="828">
          <cell r="A828" t="str">
            <v>04.006.010-0</v>
          </cell>
          <cell r="B828" t="str">
            <v>CARGA MANUAL E DESC. MEC. DE MAT. A GRANEL EM CAMINHAO BASCUL. CAPAC. UTIL DE 12T, EMPREGANDO 4 SERVENTES NA CARGA</v>
          </cell>
          <cell r="C828" t="str">
            <v>T</v>
          </cell>
          <cell r="D828">
            <v>7.05</v>
          </cell>
        </row>
        <row r="829">
          <cell r="A829" t="str">
            <v>04.006.0-1</v>
          </cell>
          <cell r="B829" t="str">
            <v>CARGA E DESC. MANUAL DE PECAS DE PESO REDUZIDO EM CAMINHAO CARROC. FIXA CAPAC. UTIL DE 7,5T</v>
          </cell>
          <cell r="C829" t="str">
            <v>T</v>
          </cell>
          <cell r="D829">
            <v>0.43</v>
          </cell>
        </row>
        <row r="830">
          <cell r="A830" t="str">
            <v>04.006.014-1</v>
          </cell>
          <cell r="B830" t="str">
            <v>CARGA E DESC. MANUAL DE MAT. C/MAIS DE 1 SERVENTE EM CAMINHAO CARROC. FIXA CAPAC. UTIL DE 7,5T</v>
          </cell>
          <cell r="C830" t="str">
            <v>T</v>
          </cell>
          <cell r="D830">
            <v>24.12</v>
          </cell>
        </row>
        <row r="831">
          <cell r="A831" t="str">
            <v>04.006.999-0</v>
          </cell>
          <cell r="B831" t="str">
            <v>FAMILIA 04.006</v>
          </cell>
          <cell r="C831">
            <v>0</v>
          </cell>
          <cell r="D831">
            <v>1478</v>
          </cell>
        </row>
        <row r="832">
          <cell r="A832" t="str">
            <v>04.007.015-0</v>
          </cell>
          <cell r="B832" t="str">
            <v>CARGA E DESC. MEC. DE TUBOS DE CONCR. C/ 20CM DE DIAM., EM CAMINHAO CARROC. FIXA CAPAC. UTIL DE 7,5T</v>
          </cell>
          <cell r="C832" t="str">
            <v>T</v>
          </cell>
          <cell r="D832">
            <v>19.68</v>
          </cell>
        </row>
        <row r="833">
          <cell r="A833" t="str">
            <v>04.007.016-0</v>
          </cell>
          <cell r="B833" t="str">
            <v>CARGA E DESC. MEC. DE TUBOS DE CONCR. C/ 40CM DE DIAM., EM CAMINHAO CARROC. FIXA CAPAC. UTIL DE 7,5T</v>
          </cell>
          <cell r="C833" t="str">
            <v>T</v>
          </cell>
          <cell r="D833">
            <v>21.65</v>
          </cell>
        </row>
        <row r="834">
          <cell r="A834" t="str">
            <v>04.007.017-0</v>
          </cell>
          <cell r="B834" t="str">
            <v>CARGA E DESC. MEC. DE TUBOS DE CONCR. C/ 60CM DE DIAM., EM CAMINHAO CARROC. FIXA CAPAC. UTIL DE 7,5T</v>
          </cell>
          <cell r="C834" t="str">
            <v>T</v>
          </cell>
          <cell r="D834">
            <v>24.61</v>
          </cell>
        </row>
        <row r="835">
          <cell r="A835" t="str">
            <v>04.007.018-0</v>
          </cell>
          <cell r="B835" t="str">
            <v>CARGA E DESC. MEC. DE TUBOS DE CONCR. C/ 80CM DE DIAM., EM CAMINHAO CARROC. FIXA CAPAC. UTIL DE 7,5T</v>
          </cell>
          <cell r="C835" t="str">
            <v>T</v>
          </cell>
          <cell r="D835">
            <v>28.54</v>
          </cell>
        </row>
        <row r="836">
          <cell r="A836" t="str">
            <v>04.007.019-0</v>
          </cell>
          <cell r="B836" t="str">
            <v>CARGA E DESC. MEC. DE TUBOS DE CONCR. C/ 100CM DE DIAM., EMCAMINHAO CARROC. FIXA CAPAC. UTIL DE 7,5T</v>
          </cell>
          <cell r="C836" t="str">
            <v>T</v>
          </cell>
          <cell r="D836">
            <v>32.479999999999997</v>
          </cell>
        </row>
        <row r="837">
          <cell r="A837" t="str">
            <v>04.007.999-0</v>
          </cell>
          <cell r="B837" t="str">
            <v>FAMILIA 04.007</v>
          </cell>
          <cell r="C837">
            <v>0</v>
          </cell>
          <cell r="D837">
            <v>1996</v>
          </cell>
        </row>
        <row r="838">
          <cell r="A838" t="str">
            <v>04.008.020-0</v>
          </cell>
          <cell r="B838" t="str">
            <v>CARGA E DESC. MANUAL DE TUBOS DE FºFº NOS DIAM. DE 5 A 15CM,EM CAMINHAO CARROC. FIXA CAPAC. UTIL DE 7,5T</v>
          </cell>
          <cell r="C838" t="str">
            <v>T</v>
          </cell>
          <cell r="D838">
            <v>48.08</v>
          </cell>
        </row>
        <row r="839">
          <cell r="A839" t="str">
            <v>04.008.021-0</v>
          </cell>
          <cell r="B839" t="str">
            <v>CARGA E DESC. MANUAL DE TUBOS DE FºFº NOS DIAM. DE 20, 25 E30CM, EM CAMINHAO CARROC. FIXA CAPAC. UTIL DE 7,5T</v>
          </cell>
          <cell r="C839" t="str">
            <v>T</v>
          </cell>
          <cell r="D839">
            <v>47.57</v>
          </cell>
        </row>
        <row r="840">
          <cell r="A840" t="str">
            <v>04.008.999-0</v>
          </cell>
          <cell r="B840" t="str">
            <v>FAMILIA 04.008</v>
          </cell>
          <cell r="C840">
            <v>0</v>
          </cell>
          <cell r="D840">
            <v>1646</v>
          </cell>
        </row>
        <row r="841">
          <cell r="A841" t="str">
            <v>04.009.022-0</v>
          </cell>
          <cell r="B841" t="str">
            <v>CARGA E DESC. MEC. DE TUBOS DE FºFº C/DIAM. DE 40CM, EM CAMINHAO CARROC. FIXA CAPAC. UTIL DE 7,5T</v>
          </cell>
          <cell r="C841" t="str">
            <v>T</v>
          </cell>
          <cell r="D841">
            <v>18.57</v>
          </cell>
        </row>
        <row r="842">
          <cell r="A842" t="str">
            <v>04.009.023-0</v>
          </cell>
          <cell r="B842" t="str">
            <v>CARGA E DESC. MEC. DE TUBOS DE FºFº C/DIAM. DE 60 A 80CM, EMCAMINHAO CARROC. FIXA CAPAC. UTIL DE 7,5T</v>
          </cell>
          <cell r="C842" t="str">
            <v>T</v>
          </cell>
          <cell r="D842">
            <v>24.15</v>
          </cell>
        </row>
        <row r="843">
          <cell r="A843" t="str">
            <v>04.009.999-0</v>
          </cell>
          <cell r="B843" t="str">
            <v>FAMILIA 04.009</v>
          </cell>
          <cell r="C843">
            <v>0</v>
          </cell>
          <cell r="D843">
            <v>1477</v>
          </cell>
        </row>
        <row r="844">
          <cell r="A844" t="str">
            <v>04.010.045-0</v>
          </cell>
          <cell r="B844" t="str">
            <v>CARGA E DESC. MEC. DE MAT. A GRANEL, C/CAMINHAO BASCUL. CAPAC. UTIL DE 8T</v>
          </cell>
          <cell r="C844" t="str">
            <v>T</v>
          </cell>
          <cell r="D844">
            <v>0.33</v>
          </cell>
        </row>
        <row r="845">
          <cell r="A845" t="str">
            <v>04.010.046-0</v>
          </cell>
          <cell r="B845" t="str">
            <v>CARGA E DESC. MEC. DE MAT. A GRANEL, C/CAMINHAO BASCUL. CAPAC. UTIL DE 12T</v>
          </cell>
          <cell r="C845" t="str">
            <v>T</v>
          </cell>
          <cell r="D845">
            <v>0.32</v>
          </cell>
        </row>
        <row r="846">
          <cell r="A846" t="str">
            <v>04.010.047-0</v>
          </cell>
          <cell r="B846" t="str">
            <v>CARGA E DESC. MEC. DE MAT. A GRANEL, C/CAMINHAO BASCUL. CAPAC. UTIL DE 17T</v>
          </cell>
          <cell r="C846" t="str">
            <v>T</v>
          </cell>
          <cell r="D846">
            <v>0.34</v>
          </cell>
        </row>
        <row r="847">
          <cell r="A847" t="str">
            <v>04.010.999-0</v>
          </cell>
          <cell r="B847" t="str">
            <v>FAMILIA 04.010</v>
          </cell>
          <cell r="C847">
            <v>0</v>
          </cell>
          <cell r="D847">
            <v>1164</v>
          </cell>
        </row>
        <row r="848">
          <cell r="A848" t="str">
            <v>04.011.051-1</v>
          </cell>
          <cell r="B848" t="str">
            <v>CARGA E DESC. MEC. C/PA-CARREGADEIRA CAPAC. DE 1,50M3 E CAMINHAO BASCUL. CAPAC. UTIL DE 8T, CARGA DE 50T P/DIA DE 8:00H</v>
          </cell>
          <cell r="C848" t="str">
            <v>T</v>
          </cell>
          <cell r="D848">
            <v>4.37</v>
          </cell>
        </row>
        <row r="849">
          <cell r="A849" t="str">
            <v>04.011.052-1</v>
          </cell>
          <cell r="B849" t="str">
            <v>CARGA E DESC. MEC. C/PA-CARREGADEIRA CAPAC. DE 1,50M3 E CAMINHAO BASCUL. CAPAC. UTIL DE 8T, CARGA DE 100T P/DIA DE 8:00H</v>
          </cell>
          <cell r="C849" t="str">
            <v>T</v>
          </cell>
          <cell r="D849">
            <v>3.04</v>
          </cell>
        </row>
        <row r="850">
          <cell r="A850" t="str">
            <v>04.011.053-1</v>
          </cell>
          <cell r="B850" t="str">
            <v>CARGA E DESC. MEC. C/PA-CARREGADEIRA CAPAC. DE 1,50M3 E CAMINHAO BASCUL. CAPAC. UTIL DE 8T, CARGA DE 150T P/DIA DE 8:00H</v>
          </cell>
          <cell r="C850" t="str">
            <v>T</v>
          </cell>
          <cell r="D850">
            <v>2.61</v>
          </cell>
        </row>
        <row r="851">
          <cell r="A851" t="str">
            <v>04.011.054-1</v>
          </cell>
          <cell r="B851" t="str">
            <v>CARGA E DESC. MEC. C/PA-CARREGADEIRA CAPAC. DE 1,50M3 E CAMINHAO BASCUL. CAPAC. UTIL DE 8T, CARGA DE 200T P/DIA DE 8:00H</v>
          </cell>
          <cell r="C851" t="str">
            <v>T</v>
          </cell>
          <cell r="D851">
            <v>2.38</v>
          </cell>
        </row>
        <row r="852">
          <cell r="A852" t="str">
            <v>04.011.055-1</v>
          </cell>
          <cell r="B852" t="str">
            <v>CARGA E DESC. MEC. C/PA-CARREGADEIRA CAPAC. DE 1,50M3 E CAMINHAO BASCUL. CAPAC. UTIL DE 8T, CARGA DE 250T P/DIA DE 8:00H</v>
          </cell>
          <cell r="C852" t="str">
            <v>T</v>
          </cell>
          <cell r="D852">
            <v>2.2799999999999998</v>
          </cell>
        </row>
        <row r="853">
          <cell r="A853" t="str">
            <v>04.011.056-1</v>
          </cell>
          <cell r="B853" t="str">
            <v>CARGA E DESC. MEC. C/PA-CARREGADEIRA CAPAC. DE 1,50M3 E CAMINHAO BASCUL. CAPAC. UTIL DE 8T, CARGA DE 500T P/DIA DE 8:00H</v>
          </cell>
          <cell r="C853" t="str">
            <v>T</v>
          </cell>
          <cell r="D853">
            <v>1.52</v>
          </cell>
        </row>
        <row r="854">
          <cell r="A854" t="str">
            <v>04.011.057-1</v>
          </cell>
          <cell r="B854" t="str">
            <v>CARGA E DESC. MEC. C/PA-CARREGADEIRA CAPAC. DE 1,90M3 E CAMINHAO BASCUL. CAPAC. UTIL DE 8T, CARGA DE 750T P/DIA DE 8:00H</v>
          </cell>
          <cell r="C854" t="str">
            <v>T</v>
          </cell>
          <cell r="D854">
            <v>1.72</v>
          </cell>
        </row>
        <row r="855">
          <cell r="A855" t="str">
            <v>04.011.058-1</v>
          </cell>
          <cell r="B855" t="str">
            <v>CARGA E DESC. MEC. C/PA-CARREGADEIRA CAPAC. DE 2,30M3 E CAMINHAO BASCUL. CAPAC.UTIL DE 8T, CARGA DE 1000T P/DIA DE 8:00H</v>
          </cell>
          <cell r="C855" t="str">
            <v>T</v>
          </cell>
          <cell r="D855">
            <v>1.38</v>
          </cell>
        </row>
        <row r="856">
          <cell r="A856" t="str">
            <v>04.011.999-0</v>
          </cell>
          <cell r="B856" t="str">
            <v>FAMILIA 04.011</v>
          </cell>
          <cell r="C856">
            <v>0</v>
          </cell>
          <cell r="D856">
            <v>1832</v>
          </cell>
        </row>
        <row r="857">
          <cell r="A857" t="str">
            <v>04.012.071-1</v>
          </cell>
          <cell r="B857" t="str">
            <v>CARGA DE MAT. C/PA-CARREGADEIRA DE 1,50M3, EXCL. DESPESAS C/CAMINHAO, P/CARGA DE 50T P/DIA DE 8:00H</v>
          </cell>
          <cell r="C857" t="str">
            <v>T</v>
          </cell>
          <cell r="D857">
            <v>3.85</v>
          </cell>
        </row>
        <row r="858">
          <cell r="A858" t="str">
            <v>04.012.072-1</v>
          </cell>
          <cell r="B858" t="str">
            <v>CARGA DE MAT. C/PA-CARREGADEIRA DE 1,50M3, EXCL. DESPESAS C/CAMINHAO, P/CARGA DE 100T P/DIA DE 8:00H</v>
          </cell>
          <cell r="C858" t="str">
            <v>T</v>
          </cell>
          <cell r="D858">
            <v>2.52</v>
          </cell>
        </row>
        <row r="859">
          <cell r="A859" t="str">
            <v>04.012.073-1</v>
          </cell>
          <cell r="B859" t="str">
            <v>CARGA DE MAT. C/PA-CARREGADEIRA DE 1,50M3, EXCL. DESPESAS C/CAMINHAO, P/CARGA DE 150T P/DIA DE 8:00H</v>
          </cell>
          <cell r="C859" t="str">
            <v>T</v>
          </cell>
          <cell r="D859">
            <v>2.09</v>
          </cell>
        </row>
        <row r="860">
          <cell r="A860" t="str">
            <v>04.012.074-1</v>
          </cell>
          <cell r="B860" t="str">
            <v>CARGA DE MAT. C/PA-CARREGADEIRA DE 1,50M3, EXCL. DESPESAS C/CAMINHAO, P/CARGA DE 200T P/DIA DE 8:00H</v>
          </cell>
          <cell r="C860" t="str">
            <v>T</v>
          </cell>
          <cell r="D860">
            <v>1.85</v>
          </cell>
        </row>
        <row r="861">
          <cell r="A861" t="str">
            <v>04.012.075-1</v>
          </cell>
          <cell r="B861" t="str">
            <v>CARGA DE MAT. C/PA-CARREGADEIRA DE 1,50M3, EXCL. DESPESAS C/CAMINHAO, P/CARGA DE 250T P/DIA DE 8:00H</v>
          </cell>
          <cell r="C861" t="str">
            <v>T</v>
          </cell>
          <cell r="D861">
            <v>1.75</v>
          </cell>
        </row>
        <row r="862">
          <cell r="A862" t="str">
            <v>04.012.076-1</v>
          </cell>
          <cell r="B862" t="str">
            <v>CARGA DE MAT. C/PA-CARREGADEIRA DE 1,50M3, EXCL. DESPESAS C/CAMINHAO, P/CARGA DE 500T P/DIA DE 8:00H</v>
          </cell>
          <cell r="C862" t="str">
            <v>T</v>
          </cell>
          <cell r="D862">
            <v>1.1000000000000001</v>
          </cell>
        </row>
        <row r="863">
          <cell r="A863" t="str">
            <v>04.012.077-1</v>
          </cell>
          <cell r="B863" t="str">
            <v>CARGA DE MAT. C/PA-CARREGADEIRA DE 1,90M3, EXCL. DESPESAS C/CAMINHAO, P/CARGA DE 750T P/DIA DE 8:00H</v>
          </cell>
          <cell r="C863" t="str">
            <v>T</v>
          </cell>
          <cell r="D863">
            <v>1.35</v>
          </cell>
        </row>
        <row r="864">
          <cell r="A864" t="str">
            <v>04.012.078-1</v>
          </cell>
          <cell r="B864" t="str">
            <v>CARGA DE MAT. C/PA-CARREGADEIRA DE 2,30M3, EXCL. DESPESAS C/CAMINHAO, P/CARGA DE 1000T P/DIA DE 8:00H</v>
          </cell>
          <cell r="C864" t="str">
            <v>T</v>
          </cell>
          <cell r="D864">
            <v>1.04</v>
          </cell>
        </row>
        <row r="865">
          <cell r="A865" t="str">
            <v>04.012.999-0</v>
          </cell>
          <cell r="B865" t="str">
            <v>FAMILIA 04.012</v>
          </cell>
          <cell r="C865">
            <v>0</v>
          </cell>
          <cell r="D865">
            <v>2060</v>
          </cell>
        </row>
        <row r="866">
          <cell r="A866" t="str">
            <v>04.0.015-0</v>
          </cell>
          <cell r="B866" t="str">
            <v>CARGA E DESC. DE CONTAINER</v>
          </cell>
          <cell r="C866" t="str">
            <v>UN</v>
          </cell>
          <cell r="D866">
            <v>25.91</v>
          </cell>
        </row>
        <row r="867">
          <cell r="A867" t="str">
            <v>04.0.999-0</v>
          </cell>
          <cell r="B867" t="str">
            <v>FAMILIA 04.0</v>
          </cell>
          <cell r="C867">
            <v>0</v>
          </cell>
          <cell r="D867">
            <v>1269</v>
          </cell>
        </row>
        <row r="868">
          <cell r="A868" t="str">
            <v>04.014.091-1</v>
          </cell>
          <cell r="B868" t="str">
            <v>CARGA E DESCARGA DE EQUIP. PESADOS, EM CARRETAS</v>
          </cell>
          <cell r="C868" t="str">
            <v>T</v>
          </cell>
          <cell r="D868">
            <v>12.71</v>
          </cell>
        </row>
        <row r="869">
          <cell r="A869" t="str">
            <v>04.014.999-0</v>
          </cell>
          <cell r="B869" t="str">
            <v>FAMILIA 04.014</v>
          </cell>
          <cell r="C869">
            <v>0</v>
          </cell>
          <cell r="D869">
            <v>1992</v>
          </cell>
        </row>
        <row r="870">
          <cell r="A870" t="str">
            <v>04.015.100-0</v>
          </cell>
          <cell r="B870" t="str">
            <v>CUSTO DE REEMBOLSO DE DESP. C/VEICULO PROPRIO CONSID. 50% DEUTILIZACAO E MEDIA PERCORRIDA ATE 1500KM</v>
          </cell>
          <cell r="C870" t="str">
            <v>KM</v>
          </cell>
          <cell r="D870">
            <v>0.47</v>
          </cell>
        </row>
        <row r="871">
          <cell r="A871" t="str">
            <v>04.015.101-0</v>
          </cell>
          <cell r="B871" t="str">
            <v>CUSTO DE REEMBOLSO DE DESP. C/VEICULO PROPRIO CONSID. 50% DEUTILIZACAO E MEDIA MENSAL PERCORRIDA, ENTRE 1501 E 3000KM</v>
          </cell>
          <cell r="C871" t="str">
            <v>KM</v>
          </cell>
          <cell r="D871">
            <v>0.34</v>
          </cell>
        </row>
        <row r="872">
          <cell r="A872" t="str">
            <v>04.015.105-0</v>
          </cell>
          <cell r="B872" t="str">
            <v>CUSTO DE REEMBOLSO DE DESP. C/VEICULO PROPRIO CONSID. 75% DEUTILIZACAO E MEDIA PERCORRIDA ATE 1500KM</v>
          </cell>
          <cell r="C872" t="str">
            <v>KM</v>
          </cell>
          <cell r="D872">
            <v>0.54</v>
          </cell>
        </row>
        <row r="873">
          <cell r="A873" t="str">
            <v>04.015.106-0</v>
          </cell>
          <cell r="B873" t="str">
            <v>CUSTO DE REEMBOLSO DE DESP. C/VEICULO PROPRIO CONSID. 75% DEUTILIZACAO E MEDIA MENSAL PERCORRIDA ENTRE 1501 E 3000KM</v>
          </cell>
          <cell r="C873" t="str">
            <v>KM</v>
          </cell>
          <cell r="D873">
            <v>0.37</v>
          </cell>
        </row>
        <row r="874">
          <cell r="A874" t="str">
            <v>04.015.110-0</v>
          </cell>
          <cell r="B874" t="str">
            <v>CUSTO DE REEMBOLSO DE DESP. C/VEICULO PROPRIO CONSID. 100% DE UTILIZACAO E MEDIA MENSAL PERCORRIDA ATE 1500KM</v>
          </cell>
          <cell r="C874" t="str">
            <v>KM</v>
          </cell>
          <cell r="D874">
            <v>0.6</v>
          </cell>
        </row>
        <row r="875">
          <cell r="A875" t="str">
            <v>04.015.111-0</v>
          </cell>
          <cell r="B875" t="str">
            <v>CUSTO DE REEMBOLSO DE DESP. C/VEICULO PROPRIO CONSID. 100% DE UTILIZACAO E MEDIA MENSAL PERCORRIDA ENTRE 1501 E 3000KM</v>
          </cell>
          <cell r="C875" t="str">
            <v>KM</v>
          </cell>
          <cell r="D875">
            <v>0.41</v>
          </cell>
        </row>
        <row r="876">
          <cell r="A876" t="str">
            <v>04.015.999-0</v>
          </cell>
          <cell r="B876" t="str">
            <v>FAMILIA 04.015</v>
          </cell>
          <cell r="C876">
            <v>0</v>
          </cell>
          <cell r="D876">
            <v>1956</v>
          </cell>
        </row>
        <row r="877">
          <cell r="A877" t="str">
            <v>04.018.010-0</v>
          </cell>
          <cell r="B877" t="str">
            <v>RECEBIMENTO DE CARGA DE CAMINHAO BASCUL. EM SERV. DE CARGA MEC.</v>
          </cell>
          <cell r="C877" t="str">
            <v>T</v>
          </cell>
          <cell r="D877">
            <v>0.16</v>
          </cell>
        </row>
        <row r="878">
          <cell r="A878" t="str">
            <v>04.018.020-1</v>
          </cell>
          <cell r="B878" t="str">
            <v>RECEBIMENTO DE CARGA, DESC. E MANOBRAS DE CAMINHAO BASCUL.,CAPAC. DE 8,00M3 OU 12T</v>
          </cell>
          <cell r="C878" t="str">
            <v>T</v>
          </cell>
          <cell r="D878">
            <v>0.22</v>
          </cell>
        </row>
        <row r="879">
          <cell r="A879" t="str">
            <v>04.018.999-0</v>
          </cell>
          <cell r="B879" t="str">
            <v>FAMILIA 04.018</v>
          </cell>
          <cell r="C879" t="str">
            <v>0</v>
          </cell>
          <cell r="D879">
            <v>948</v>
          </cell>
        </row>
        <row r="880">
          <cell r="A880" t="str">
            <v>04.020.122-0</v>
          </cell>
          <cell r="B880" t="str">
            <v>TRANSPORTE DE ANDAIME TUBULAR</v>
          </cell>
          <cell r="C880" t="str">
            <v>M2XKM</v>
          </cell>
          <cell r="D880">
            <v>0.04</v>
          </cell>
        </row>
        <row r="881">
          <cell r="A881" t="str">
            <v>04.020.126-0</v>
          </cell>
          <cell r="B881" t="str">
            <v>TRANSPORTE DE ANDAIME SUSPENSO, TIPO PESADO, P/REVEST.</v>
          </cell>
          <cell r="C881" t="str">
            <v>UNXKM</v>
          </cell>
          <cell r="D881">
            <v>0.21</v>
          </cell>
        </row>
        <row r="882">
          <cell r="A882" t="str">
            <v>04.020.1-0</v>
          </cell>
          <cell r="B882" t="str">
            <v>TRANSPORTE DE ANDAIME SUSPENSO, TIPO P/PINT.</v>
          </cell>
          <cell r="C882" t="str">
            <v>UNXKM</v>
          </cell>
          <cell r="D882">
            <v>0.26</v>
          </cell>
        </row>
        <row r="883">
          <cell r="A883" t="str">
            <v>04.020.6-0</v>
          </cell>
          <cell r="B883" t="str">
            <v>TRANSPORTE DE ELEVADOR DE OBRAS, CONSTITUIDO POR CACAMBA, FUNIL E SILO</v>
          </cell>
          <cell r="C883" t="str">
            <v>UNXKM</v>
          </cell>
          <cell r="D883">
            <v>1.03</v>
          </cell>
        </row>
        <row r="884">
          <cell r="A884" t="str">
            <v>04.020.999-0</v>
          </cell>
          <cell r="B884" t="str">
            <v>FAMILIA 04.020</v>
          </cell>
          <cell r="C884">
            <v>0</v>
          </cell>
          <cell r="D884">
            <v>21</v>
          </cell>
        </row>
        <row r="885">
          <cell r="A885" t="str">
            <v>04.021.010-0</v>
          </cell>
          <cell r="B885" t="str">
            <v>CARGA E DESC. MANUAL DE ANDAIME TUBULAR</v>
          </cell>
          <cell r="C885" t="str">
            <v>M2</v>
          </cell>
          <cell r="D885">
            <v>0.22</v>
          </cell>
        </row>
        <row r="886">
          <cell r="A886" t="str">
            <v>04.021.015-0</v>
          </cell>
          <cell r="B886" t="str">
            <v>CARGA E DESC. MANUAL DE ANDAIME SUSPENSO TIPO PESADO, P/REVESTIM.</v>
          </cell>
          <cell r="C886" t="str">
            <v>UN</v>
          </cell>
          <cell r="D886">
            <v>3.34</v>
          </cell>
        </row>
        <row r="887">
          <cell r="A887" t="str">
            <v>04.021.020-0</v>
          </cell>
          <cell r="B887" t="str">
            <v>CARGA E DESC. MANUAL DE ANDAIME SUSPENSO TIPO PESADO, P/PINT.</v>
          </cell>
          <cell r="C887" t="str">
            <v>UN</v>
          </cell>
          <cell r="D887">
            <v>4.4000000000000004</v>
          </cell>
        </row>
        <row r="888">
          <cell r="A888" t="str">
            <v>04.021.025-0</v>
          </cell>
          <cell r="B888" t="str">
            <v>CARGA E DESC. MANUAL DE ELEVADOR DE OBRAS</v>
          </cell>
          <cell r="C888" t="str">
            <v>UN</v>
          </cell>
          <cell r="D888">
            <v>43.24</v>
          </cell>
        </row>
        <row r="889">
          <cell r="A889" t="str">
            <v>04.021.999-0</v>
          </cell>
          <cell r="B889" t="str">
            <v>INDICE DA FAMILIA</v>
          </cell>
          <cell r="C889">
            <v>0</v>
          </cell>
          <cell r="D889">
            <v>1622</v>
          </cell>
        </row>
        <row r="890">
          <cell r="A890" t="str">
            <v>04.025.200-0</v>
          </cell>
          <cell r="B890" t="str">
            <v>TRANSPORTE ATE 25KM, MONT. E DESMONT. DE BATE-ESTACAS, C/MARTELO PESANDO ATE 1,5T</v>
          </cell>
          <cell r="C890" t="str">
            <v>UN</v>
          </cell>
          <cell r="D890">
            <v>6010.23</v>
          </cell>
        </row>
        <row r="891">
          <cell r="A891" t="str">
            <v>04.025.205-0</v>
          </cell>
          <cell r="B891" t="str">
            <v>TRANSPORTE ATE 25KM, MONT. E DESMONT. DE BATE ESTACAS, C/MARTELO PESANDO ATE 2,5T</v>
          </cell>
          <cell r="C891" t="str">
            <v>UN</v>
          </cell>
          <cell r="D891">
            <v>7654.48</v>
          </cell>
        </row>
        <row r="892">
          <cell r="A892" t="str">
            <v>04.025.210-0</v>
          </cell>
          <cell r="B892" t="str">
            <v>TRANSPORTE ATE 25KM, MONT. E DESMONT. DE BATE-ESTACAS TIPO FRANKI (MAQ. XVII), C/MARTELO PESANDO 1,5T</v>
          </cell>
          <cell r="C892" t="str">
            <v>UN</v>
          </cell>
          <cell r="D892">
            <v>9486.44</v>
          </cell>
        </row>
        <row r="893">
          <cell r="A893" t="str">
            <v>04.025.215-0</v>
          </cell>
          <cell r="B893" t="str">
            <v>TRANSPORTE ATE 25KM, MONT. E DESMONT. DE BATE-ESTACAS TIPO FRANKI (MAQ. XIII), C/MARTELO PESANDO 1,5T</v>
          </cell>
          <cell r="C893" t="str">
            <v>UN</v>
          </cell>
          <cell r="D893">
            <v>11433.85</v>
          </cell>
        </row>
        <row r="894">
          <cell r="A894" t="str">
            <v>04.025.999-0</v>
          </cell>
          <cell r="B894" t="str">
            <v>FAMILIA 04.025</v>
          </cell>
          <cell r="C894">
            <v>0</v>
          </cell>
          <cell r="D894">
            <v>1926</v>
          </cell>
        </row>
        <row r="895">
          <cell r="A895" t="str">
            <v>05.001.001-0</v>
          </cell>
          <cell r="B895" t="str">
            <v>DEMOLICAO MANUAL DE CONCR. SIMPLES</v>
          </cell>
          <cell r="C895" t="str">
            <v>M3</v>
          </cell>
          <cell r="D895">
            <v>69.209999999999994</v>
          </cell>
        </row>
        <row r="896">
          <cell r="A896" t="str">
            <v>05.001.002-1</v>
          </cell>
          <cell r="B896" t="str">
            <v>DEMOLICAO MANUAL DE CONCR. ARMADO, COMPREEND. PILARES, VIGASE LAJES</v>
          </cell>
          <cell r="C896" t="str">
            <v>M3</v>
          </cell>
          <cell r="D896">
            <v>205.8</v>
          </cell>
        </row>
        <row r="897">
          <cell r="A897" t="str">
            <v>05.001.003-0</v>
          </cell>
          <cell r="B897" t="str">
            <v>DEMOLICAO MANUAL DE ALVEN. DE TIJ. FURADOS</v>
          </cell>
          <cell r="C897" t="str">
            <v>M3</v>
          </cell>
          <cell r="D897">
            <v>54.91</v>
          </cell>
        </row>
        <row r="898">
          <cell r="A898" t="str">
            <v>05.001.004-0</v>
          </cell>
          <cell r="B898" t="str">
            <v>DEMOLICAO MANUAL DE ALVEN. DE TIJ. MACICOS</v>
          </cell>
          <cell r="C898" t="str">
            <v>M3</v>
          </cell>
          <cell r="D898">
            <v>51.87</v>
          </cell>
        </row>
        <row r="899">
          <cell r="A899" t="str">
            <v>05.001.005-0</v>
          </cell>
          <cell r="B899" t="str">
            <v>DEMOLICAO MANUAL DE ALVEN. DE PEDRA ARGAMASSADA</v>
          </cell>
          <cell r="C899" t="str">
            <v>M3</v>
          </cell>
          <cell r="D899">
            <v>34.380000000000003</v>
          </cell>
        </row>
        <row r="900">
          <cell r="A900" t="str">
            <v>05.001.006-0</v>
          </cell>
          <cell r="B900" t="str">
            <v>DEMOLICAO MANUAL DE ALVEN. DE PEDRA SECA</v>
          </cell>
          <cell r="C900" t="str">
            <v>M3</v>
          </cell>
          <cell r="D900">
            <v>17.3</v>
          </cell>
        </row>
        <row r="901">
          <cell r="A901" t="str">
            <v>05.001.007-0</v>
          </cell>
          <cell r="B901" t="str">
            <v>DEMOLICAO DE REVESTIM. EM ARG. DE CAL E AREIA OU CIM. E SAIBRO</v>
          </cell>
          <cell r="C901" t="str">
            <v>M2</v>
          </cell>
          <cell r="D901">
            <v>2.16</v>
          </cell>
        </row>
        <row r="902">
          <cell r="A902" t="str">
            <v>05.001.008-0</v>
          </cell>
          <cell r="B902" t="str">
            <v>DEMOLICAO DE REVESTIM. EM ARG. DE CIM. E AREIA EM PAREDE</v>
          </cell>
          <cell r="C902" t="str">
            <v>M2</v>
          </cell>
          <cell r="D902">
            <v>6.48</v>
          </cell>
        </row>
        <row r="903">
          <cell r="A903" t="str">
            <v>05.001.009-0</v>
          </cell>
          <cell r="B903" t="str">
            <v>DEMOLICAO DE REVESTIM. EM AZUL., CERAM. OU MARM. EM PAREDE</v>
          </cell>
          <cell r="C903" t="str">
            <v>M2</v>
          </cell>
          <cell r="D903">
            <v>5.19</v>
          </cell>
        </row>
        <row r="904">
          <cell r="A904" t="str">
            <v>05.001.010-0</v>
          </cell>
          <cell r="B904" t="str">
            <v>DEMOLICAO DE FILME (PELICULA) DE IMPERMEABIL. E RESPECTIVA TELA DE POLIESTER</v>
          </cell>
          <cell r="C904" t="str">
            <v>M2</v>
          </cell>
          <cell r="D904">
            <v>4.0599999999999996</v>
          </cell>
        </row>
        <row r="905">
          <cell r="A905" t="str">
            <v>05.001.011-0</v>
          </cell>
          <cell r="B905" t="str">
            <v>DEMOLICAO DE REVESTIM. DE PASTILHA, A PONTEIRO, C/RESPECTIVACAMADA DE ASSENT.</v>
          </cell>
          <cell r="C905" t="str">
            <v>M2</v>
          </cell>
          <cell r="D905">
            <v>2.88</v>
          </cell>
        </row>
        <row r="906">
          <cell r="A906" t="str">
            <v>05.001.012-0</v>
          </cell>
          <cell r="B906" t="str">
            <v>DEMOLICAO DE REVESTIM. DE ARG. DE CIM. E AREIA E IMPERMEABIL. EM RESERVATORIOS OU OUTRA SUPERF. DE CONCR.</v>
          </cell>
          <cell r="C906" t="str">
            <v>M2</v>
          </cell>
          <cell r="D906">
            <v>11.68</v>
          </cell>
        </row>
        <row r="907">
          <cell r="A907" t="str">
            <v>05.001.0-0</v>
          </cell>
          <cell r="B907" t="str">
            <v>DEMOLICAO A PONTEIRO DE ARREMATE DE PATIO CIMENTADO P/REEXECUCAO DO MESMO</v>
          </cell>
          <cell r="C907" t="str">
            <v>M2</v>
          </cell>
          <cell r="D907">
            <v>5.88</v>
          </cell>
        </row>
        <row r="908">
          <cell r="A908" t="str">
            <v>05.001.014-0</v>
          </cell>
          <cell r="B908" t="str">
            <v>DEMOLICAO DE ARG. DE ASSENT. DE AZUL., CERAM. OU MARM. EM PAREDE</v>
          </cell>
          <cell r="C908" t="str">
            <v>M2</v>
          </cell>
          <cell r="D908">
            <v>2.16</v>
          </cell>
        </row>
        <row r="909">
          <cell r="A909" t="str">
            <v>05.001.015-0</v>
          </cell>
          <cell r="B909" t="str">
            <v>DEMOLICAO DE PISO DE LADRILHO C/RESPECTIVA CAMADA DE ARG. DEASSENT.</v>
          </cell>
          <cell r="C909" t="str">
            <v>M2</v>
          </cell>
          <cell r="D909">
            <v>9.07</v>
          </cell>
        </row>
        <row r="910">
          <cell r="A910" t="str">
            <v>05.001.016-0</v>
          </cell>
          <cell r="B910" t="str">
            <v>DEMOLICAO MANUAL DE PISO CIMENTADO</v>
          </cell>
          <cell r="C910" t="str">
            <v>M2</v>
          </cell>
          <cell r="D910">
            <v>5.88</v>
          </cell>
        </row>
        <row r="911">
          <cell r="A911" t="str">
            <v>05.001.017-0</v>
          </cell>
          <cell r="B911" t="str">
            <v>DEMOLICAO MANUAL DE PAVIMENT. DE CONCR. ASFALTICO DE 5CM DEESP.</v>
          </cell>
          <cell r="C911" t="str">
            <v>M2</v>
          </cell>
          <cell r="D911">
            <v>5.62</v>
          </cell>
        </row>
        <row r="912">
          <cell r="A912" t="str">
            <v>05.001.018-0</v>
          </cell>
          <cell r="B912" t="str">
            <v>DEMOLICAO MANUAL DE PISO CIMENTADO E DA RESPECTIVA BASE DE CONCR. OU PASSEIO DE CONCR.</v>
          </cell>
          <cell r="C912" t="str">
            <v>M2</v>
          </cell>
          <cell r="D912">
            <v>3.02</v>
          </cell>
        </row>
        <row r="913">
          <cell r="A913" t="str">
            <v>05.001.019-0</v>
          </cell>
          <cell r="B913" t="str">
            <v>DEMOLICAO MANUAL DE PAVIMENT. DE MACADAME BETUMINOSO</v>
          </cell>
          <cell r="C913" t="str">
            <v>M3</v>
          </cell>
          <cell r="D913">
            <v>16</v>
          </cell>
        </row>
        <row r="914">
          <cell r="A914" t="str">
            <v>05.001.020-0</v>
          </cell>
          <cell r="B914" t="str">
            <v>DEMOLICAO DE PISO DE MARM., SOLEIRA, PEITORIS E ESCADAS C/RESPECTIVA CAMADA DE ARG. DE ASSENT.</v>
          </cell>
          <cell r="C914" t="str">
            <v>M2</v>
          </cell>
          <cell r="D914">
            <v>2.64</v>
          </cell>
        </row>
        <row r="915">
          <cell r="A915" t="str">
            <v>05.001.021-0</v>
          </cell>
          <cell r="B915" t="str">
            <v>DEMOLICAO A PONTEIRO, DE BASE SUPORTE, CONTRAPISO, CAMADA REGULARIZADORA OU DE ASSENT. DE TACOS, CERAM. E AZUL.</v>
          </cell>
          <cell r="C915" t="str">
            <v>M2</v>
          </cell>
          <cell r="D915">
            <v>6.48</v>
          </cell>
        </row>
        <row r="916">
          <cell r="A916" t="str">
            <v>05.001.031-0</v>
          </cell>
          <cell r="B916" t="str">
            <v>DEMOLICAO DE PISO DE ALTA RESISTENCIA</v>
          </cell>
          <cell r="C916" t="str">
            <v>M2</v>
          </cell>
          <cell r="D916">
            <v>6.48</v>
          </cell>
        </row>
        <row r="917">
          <cell r="A917" t="str">
            <v>05.001.033-0</v>
          </cell>
          <cell r="B917" t="str">
            <v>DEMOLICAO MANUAL DE CONCR. ARMADO, ESTANDO AS PC. EM POSICAOESPECIAL SOBRE TER. OU PLANO HORIZ. DE TRAB.</v>
          </cell>
          <cell r="C917" t="str">
            <v>M3</v>
          </cell>
          <cell r="D917">
            <v>82.32</v>
          </cell>
        </row>
        <row r="918">
          <cell r="A918" t="str">
            <v>05.001.035-0</v>
          </cell>
          <cell r="B918" t="str">
            <v>DEMOLICAO DE RODAPE DE ALTA RESISTENCIA</v>
          </cell>
          <cell r="C918" t="str">
            <v>M</v>
          </cell>
          <cell r="D918">
            <v>1.9</v>
          </cell>
        </row>
        <row r="919">
          <cell r="A919" t="str">
            <v>05.001.039-0</v>
          </cell>
          <cell r="B919" t="str">
            <v>DEMOLICAO DE DIVISORIAS DE PLACAS DE MARMORITE OU CONCR.</v>
          </cell>
          <cell r="C919" t="str">
            <v>M2</v>
          </cell>
          <cell r="D919">
            <v>3.46</v>
          </cell>
        </row>
        <row r="920">
          <cell r="A920" t="str">
            <v>05.001.040-0</v>
          </cell>
          <cell r="B920" t="str">
            <v>REMOCAO DE TELHAS DE ALUMINIO, EXCL. MADEIRAM.</v>
          </cell>
          <cell r="C920" t="str">
            <v>M2</v>
          </cell>
          <cell r="D920">
            <v>2.0699999999999998</v>
          </cell>
        </row>
        <row r="921">
          <cell r="A921" t="str">
            <v>05.001.042-0</v>
          </cell>
          <cell r="B921" t="str">
            <v>REMOCAO DE COBERT. DE TELHAS DE CIM.-AMIANTO CONVENCIONAL ONDULADA, EXCL. MADEIRAM.</v>
          </cell>
          <cell r="C921" t="str">
            <v>M2</v>
          </cell>
          <cell r="D921">
            <v>2.65</v>
          </cell>
        </row>
        <row r="922">
          <cell r="A922" t="str">
            <v>05.001.043-0</v>
          </cell>
          <cell r="B922" t="str">
            <v>REMOCAO DE COBERT. DE TELHAS COLONIAIS, EXCL. MADEIRAM.</v>
          </cell>
          <cell r="C922" t="str">
            <v>M2</v>
          </cell>
          <cell r="D922">
            <v>4.55</v>
          </cell>
        </row>
        <row r="923">
          <cell r="A923" t="str">
            <v>05.001.044-0</v>
          </cell>
          <cell r="B923" t="str">
            <v>REMOCAO DE COBERT. DE TELHAS FRANCESAS, EXCL. MADEIRAM.</v>
          </cell>
          <cell r="C923" t="str">
            <v>M2</v>
          </cell>
          <cell r="D923">
            <v>3.52</v>
          </cell>
        </row>
        <row r="924">
          <cell r="A924" t="str">
            <v>05.001.046-0</v>
          </cell>
          <cell r="B924" t="str">
            <v>REMOCAO DE COBERT. DE TELHAS DE CIM.-AMIANTO, TIPO CALHA, C/90CM DE LARG. OU MET., EXCL. MADEIRAM.</v>
          </cell>
          <cell r="C924" t="str">
            <v>M2</v>
          </cell>
          <cell r="D924">
            <v>2.19</v>
          </cell>
        </row>
        <row r="925">
          <cell r="A925" t="str">
            <v>05.001.047-0</v>
          </cell>
          <cell r="B925" t="str">
            <v>REMOCAO DE COBERT. DE TELHAS DE CIM.-AMIANTO, TIPO MAXI-PLACOU CALHA C/ 43 OU 49CM DE LARG., INCL. MADEIRAM.</v>
          </cell>
          <cell r="C925" t="str">
            <v>M2</v>
          </cell>
          <cell r="D925">
            <v>3.39</v>
          </cell>
        </row>
        <row r="926">
          <cell r="A926" t="str">
            <v>05.001.048-0</v>
          </cell>
          <cell r="B926" t="str">
            <v>REMOCAO DE COBERT. DE TELHAS DE CIM.-AMIANTO, TIPO MAXI-PLACOU CALHA C/ 43 OU 49CM DE LARG, EXCL. MADEIRAM.</v>
          </cell>
          <cell r="C926" t="str">
            <v>M2</v>
          </cell>
          <cell r="D926">
            <v>2.85</v>
          </cell>
        </row>
        <row r="927">
          <cell r="A927" t="str">
            <v>05.001.050-0</v>
          </cell>
          <cell r="B927" t="str">
            <v>REMOCAO DE COBERT. DE TELHAS COLONIAIS, INCL. MADEIRAM.</v>
          </cell>
          <cell r="C927" t="str">
            <v>M2</v>
          </cell>
          <cell r="D927">
            <v>8.82</v>
          </cell>
        </row>
        <row r="928">
          <cell r="A928" t="str">
            <v>05.001.051-0</v>
          </cell>
          <cell r="B928" t="str">
            <v>REMOCAO DE COBERT. DE TELHAS DE ARDOSIA, INCL. MADEIRAM.</v>
          </cell>
          <cell r="C928" t="str">
            <v>M2</v>
          </cell>
          <cell r="D928">
            <v>17.64</v>
          </cell>
        </row>
        <row r="929">
          <cell r="A929" t="str">
            <v>05.001.052-0</v>
          </cell>
          <cell r="B929" t="str">
            <v>REMOCAO DE COBERT. DE TELHAS FRANCESAS, INCL. MADEIRAM.</v>
          </cell>
          <cell r="C929" t="str">
            <v>M2</v>
          </cell>
          <cell r="D929">
            <v>8.08</v>
          </cell>
        </row>
        <row r="930">
          <cell r="A930" t="str">
            <v>05.001.053-0</v>
          </cell>
          <cell r="B930" t="str">
            <v>REMOCAO DE COBERT. DE TELHAS DE CIM.-AMIANTO CONVENCIONAL ONDULADA, INCL. MADEIRAM.</v>
          </cell>
          <cell r="C930" t="str">
            <v>M2</v>
          </cell>
          <cell r="D930">
            <v>3.78</v>
          </cell>
        </row>
        <row r="931">
          <cell r="A931" t="str">
            <v>05.001.054-0</v>
          </cell>
          <cell r="B931" t="str">
            <v>REMOCAO DE COBERT. DE TELHAS DE CIM.-AMIANTO, TIPO CALHA, C/90CM DE LARG. OU MET., INCL. MADEIRAM.</v>
          </cell>
          <cell r="C931" t="str">
            <v>M2</v>
          </cell>
          <cell r="D931">
            <v>3</v>
          </cell>
        </row>
        <row r="932">
          <cell r="A932" t="str">
            <v>05.001.055-0</v>
          </cell>
          <cell r="B932" t="str">
            <v>REMOCAO DE FORRO DE ESTUQUE, GESSO, PLACAS PRENSADAS E SEMELHANTES</v>
          </cell>
          <cell r="C932" t="str">
            <v>M2</v>
          </cell>
          <cell r="D932">
            <v>3.02</v>
          </cell>
        </row>
        <row r="933">
          <cell r="A933" t="str">
            <v>05.001.056-0</v>
          </cell>
          <cell r="B933" t="str">
            <v>REMOCAO MANUAL CUIDADOSA DA CAMADA DE CAPEAMENTO DE CONCR. ARMADO C/CINZEL, PONTEIRO E ESCOVA DE ACO</v>
          </cell>
          <cell r="C933" t="str">
            <v>M3</v>
          </cell>
          <cell r="D933">
            <v>857.51</v>
          </cell>
        </row>
        <row r="934">
          <cell r="A934" t="str">
            <v>05.001.057-0</v>
          </cell>
          <cell r="B934" t="str">
            <v>REMOCAO CUIDADOSA DA CAMADA DE CAPEAMENTO DE CONCR. ARMADO,C/ESP. DE 3CM, C/CINZEL, PONTEIRO E ESCOVA DE ACO</v>
          </cell>
          <cell r="C934" t="str">
            <v>M2</v>
          </cell>
          <cell r="D934">
            <v>39.42</v>
          </cell>
        </row>
        <row r="935">
          <cell r="A935" t="str">
            <v>05.001.058-0</v>
          </cell>
          <cell r="B935" t="str">
            <v>REMOCAO CUIDADOSA DA CAMADA DE CAPEAMENTO DE CONCR. ARMADO,C/ESP. DE 5CM C/CINZEL, PONTEIRO E ESCOVA DE ACO</v>
          </cell>
          <cell r="C935" t="str">
            <v>M2</v>
          </cell>
          <cell r="D935">
            <v>69.5</v>
          </cell>
        </row>
        <row r="936">
          <cell r="A936" t="str">
            <v>05.001.060-0</v>
          </cell>
          <cell r="B936" t="str">
            <v>REMOCACO MANUAL DE PASSEIO DE PEDRA PORTUGUESA</v>
          </cell>
          <cell r="C936" t="str">
            <v>M2</v>
          </cell>
          <cell r="D936">
            <v>2.37</v>
          </cell>
        </row>
        <row r="937">
          <cell r="A937" t="str">
            <v>05.001.061-0</v>
          </cell>
          <cell r="B937" t="str">
            <v>REMOCAO MANUAL DE PAVIMENT. DE LAJOES DE GRAN. EM PASSEIO</v>
          </cell>
          <cell r="C937" t="str">
            <v>M2</v>
          </cell>
          <cell r="D937">
            <v>5.19</v>
          </cell>
        </row>
        <row r="938">
          <cell r="A938" t="str">
            <v>05.001.062-0</v>
          </cell>
          <cell r="B938" t="str">
            <v>REMOCAO DE PLAQUEAMENTO DE CONCR.</v>
          </cell>
          <cell r="C938" t="str">
            <v>M2</v>
          </cell>
          <cell r="D938">
            <v>1.51</v>
          </cell>
        </row>
        <row r="939">
          <cell r="A939" t="str">
            <v>05.001.063-0</v>
          </cell>
          <cell r="B939" t="str">
            <v>REMOCAO CUIDADOSA DE CAMADA DE PROT. DE IMPERMEABIL.</v>
          </cell>
          <cell r="C939" t="str">
            <v>M2</v>
          </cell>
          <cell r="D939">
            <v>5.4</v>
          </cell>
        </row>
        <row r="940">
          <cell r="A940" t="str">
            <v>05.001.064-0</v>
          </cell>
          <cell r="B940" t="str">
            <v>REMOCAO DE CAMADA DE ISOLAMENTO TERMICO DE TERRACO OU DE ENCHIMENTO EM BANHEIROS, ETC</v>
          </cell>
          <cell r="C940" t="str">
            <v>M2</v>
          </cell>
          <cell r="D940">
            <v>9.08</v>
          </cell>
        </row>
        <row r="941">
          <cell r="A941" t="str">
            <v>05.001.065-0</v>
          </cell>
          <cell r="B941" t="str">
            <v>REMOCAO DE TERRA OU ENTULHO, A PA, ATE A DIST. HORIZ. DE 5,00M</v>
          </cell>
          <cell r="C941" t="str">
            <v>M3</v>
          </cell>
          <cell r="D941">
            <v>6.48</v>
          </cell>
        </row>
        <row r="942">
          <cell r="A942" t="str">
            <v>05.001.066-0</v>
          </cell>
          <cell r="B942" t="str">
            <v>REMOCAO MANUAL DE MAT. ROCHOSO, EM BL. DE 15KG, A 1,50M DE ALT.</v>
          </cell>
          <cell r="C942" t="str">
            <v>M3</v>
          </cell>
          <cell r="D942">
            <v>5.84</v>
          </cell>
        </row>
        <row r="943">
          <cell r="A943" t="str">
            <v>05.001.067-0</v>
          </cell>
          <cell r="B943" t="str">
            <v>REMOCAO MANUAL DE MAT. ROCHOSO, EM BL. DE ATE 15KG, A 2,50MDE DIST.</v>
          </cell>
          <cell r="C943" t="str">
            <v>M3</v>
          </cell>
          <cell r="D943">
            <v>4.32</v>
          </cell>
        </row>
        <row r="944">
          <cell r="A944" t="str">
            <v>05.001.068-0</v>
          </cell>
          <cell r="B944" t="str">
            <v>REMOCAO, A PA, DE CASCALHO E PO DE MAT. ROCHOSO, A 1,50M DEALT.</v>
          </cell>
          <cell r="C944" t="str">
            <v>M3</v>
          </cell>
          <cell r="D944">
            <v>8.65</v>
          </cell>
        </row>
        <row r="945">
          <cell r="A945" t="str">
            <v>05.001.069-0</v>
          </cell>
          <cell r="B945" t="str">
            <v>REMOCAO, A PA, DE CASCALHO E PO DE MAT. ROCHOSO, A 2,50M DEDIST.</v>
          </cell>
          <cell r="C945" t="str">
            <v>M3</v>
          </cell>
          <cell r="D945">
            <v>3.89</v>
          </cell>
        </row>
        <row r="946">
          <cell r="A946" t="str">
            <v>05.001.070-0</v>
          </cell>
          <cell r="B946" t="str">
            <v>REMOCAO DE PAVIMENT. DE LAJOTAS DE CONCR., ALTAMENTE VIBRADO, INTERTRAVADO, PRE-FABRICADO</v>
          </cell>
          <cell r="C946" t="str">
            <v>M2</v>
          </cell>
          <cell r="D946">
            <v>1.51</v>
          </cell>
        </row>
        <row r="947">
          <cell r="A947" t="str">
            <v>05.001.071-0</v>
          </cell>
          <cell r="B947" t="str">
            <v>REMOCAO CUIDADOSA DE PEITORIL, SOLEIRA OU CHAPIN</v>
          </cell>
          <cell r="C947" t="str">
            <v>M</v>
          </cell>
          <cell r="D947">
            <v>15.12</v>
          </cell>
        </row>
        <row r="948">
          <cell r="A948" t="str">
            <v>05.001.072-0</v>
          </cell>
          <cell r="B948" t="str">
            <v>REMOCAO DE CALHAS E CONDUTORES</v>
          </cell>
          <cell r="C948" t="str">
            <v>M</v>
          </cell>
          <cell r="D948">
            <v>0.86</v>
          </cell>
        </row>
        <row r="949">
          <cell r="A949" t="str">
            <v>05.001.073-0</v>
          </cell>
          <cell r="B949" t="str">
            <v>REMOCAO DE PLACAS DE PISO VINILICO</v>
          </cell>
          <cell r="C949" t="str">
            <v>M2</v>
          </cell>
          <cell r="D949">
            <v>1.51</v>
          </cell>
        </row>
        <row r="950">
          <cell r="A950" t="str">
            <v>05.001.074-0</v>
          </cell>
          <cell r="B950" t="str">
            <v>REMOCAO DE FORRO OU LAMBRI DE FRISOS DE MAD. OU PLACAS DE AGLOMERADO PRENSADO OU SEMELHANTE</v>
          </cell>
          <cell r="C950" t="str">
            <v>M2</v>
          </cell>
          <cell r="D950">
            <v>1.29</v>
          </cell>
        </row>
        <row r="951">
          <cell r="A951" t="str">
            <v>05.001.075-0</v>
          </cell>
          <cell r="B951" t="str">
            <v>REMOCAO DE PISO DE TACOS</v>
          </cell>
          <cell r="C951" t="str">
            <v>M2</v>
          </cell>
          <cell r="D951">
            <v>3.02</v>
          </cell>
        </row>
        <row r="952">
          <cell r="A952" t="str">
            <v>05.001.076-0</v>
          </cell>
          <cell r="B952" t="str">
            <v>REMOCAO DE DIVISORIA DE MAD., PRE-MOLD., PRENSADO OU SEMELHANTE</v>
          </cell>
          <cell r="C952" t="str">
            <v>M2</v>
          </cell>
          <cell r="D952">
            <v>2.16</v>
          </cell>
        </row>
        <row r="953">
          <cell r="A953" t="str">
            <v>05.001.077-0</v>
          </cell>
          <cell r="B953" t="str">
            <v>REMOCAO DE ESCADA DE MAD.</v>
          </cell>
          <cell r="C953" t="str">
            <v>M</v>
          </cell>
          <cell r="D953">
            <v>14.7</v>
          </cell>
        </row>
        <row r="954">
          <cell r="A954" t="str">
            <v>05.001.078-0</v>
          </cell>
          <cell r="B954" t="str">
            <v>REMOCAO DE RODAPE DE MAD., CERAM. OU SEMELHANTE</v>
          </cell>
          <cell r="C954" t="str">
            <v>M</v>
          </cell>
          <cell r="D954">
            <v>0.54</v>
          </cell>
        </row>
        <row r="955">
          <cell r="A955" t="str">
            <v>05.001.079-0</v>
          </cell>
          <cell r="B955" t="str">
            <v>REMOCAO DE FRISOS DE ASSOALHO</v>
          </cell>
          <cell r="C955" t="str">
            <v>M2</v>
          </cell>
          <cell r="D955">
            <v>1.62</v>
          </cell>
        </row>
        <row r="956">
          <cell r="A956" t="str">
            <v>05.001.080-0</v>
          </cell>
          <cell r="B956" t="str">
            <v>REMOCAO DE CARPETE OU TAPETE COLADO NO PISO</v>
          </cell>
          <cell r="C956" t="str">
            <v>M2</v>
          </cell>
          <cell r="D956">
            <v>3.46</v>
          </cell>
        </row>
        <row r="957">
          <cell r="A957" t="str">
            <v>05.001.081-0</v>
          </cell>
          <cell r="B957" t="str">
            <v>REMOCAO DE RIPAS, S/APROVEITAMENTO DO MAT. RETIRADO</v>
          </cell>
          <cell r="C957" t="str">
            <v>M</v>
          </cell>
          <cell r="D957">
            <v>0.3</v>
          </cell>
        </row>
        <row r="958">
          <cell r="A958" t="str">
            <v>05.001.083-0</v>
          </cell>
          <cell r="B958" t="str">
            <v>REMOCAO DE PLACAS DE MURO PRE-MOLDADO, C/APROVEITAMENTO DO MAT.</v>
          </cell>
          <cell r="C958" t="str">
            <v>M2</v>
          </cell>
          <cell r="D958">
            <v>2.16</v>
          </cell>
        </row>
        <row r="959">
          <cell r="A959" t="str">
            <v>05.001.085-0</v>
          </cell>
          <cell r="B959" t="str">
            <v>REMOCAO, A PA, DE CASCALHO OU LAMA A 1,50M DE ALT. EM LOGRADOURO (BECO) DE ATE 2,00M, EM FAVELAS</v>
          </cell>
          <cell r="C959" t="str">
            <v>M3</v>
          </cell>
          <cell r="D959">
            <v>9.94</v>
          </cell>
        </row>
        <row r="960">
          <cell r="A960" t="str">
            <v>05.001.123-0</v>
          </cell>
          <cell r="B960" t="str">
            <v>REMOCAO DE LEITO FILTRANTE</v>
          </cell>
          <cell r="C960" t="str">
            <v>M3</v>
          </cell>
          <cell r="D960">
            <v>5.45</v>
          </cell>
        </row>
        <row r="961">
          <cell r="A961" t="str">
            <v>05.001.124-0</v>
          </cell>
          <cell r="B961" t="str">
            <v>REMOCAO DE TUBUL. DE ACO</v>
          </cell>
          <cell r="C961" t="str">
            <v>KG</v>
          </cell>
          <cell r="D961">
            <v>7.0000000000000007E-2</v>
          </cell>
        </row>
        <row r="962">
          <cell r="A962" t="str">
            <v>05.001.125-0</v>
          </cell>
          <cell r="B962" t="str">
            <v>REMOCAO DE TUBUL. DE FºFº, C/DIAM. DE 50 A 300MM</v>
          </cell>
          <cell r="C962" t="str">
            <v>M</v>
          </cell>
          <cell r="D962">
            <v>11.62</v>
          </cell>
        </row>
        <row r="963">
          <cell r="A963" t="str">
            <v>05.001.126-0</v>
          </cell>
          <cell r="B963" t="str">
            <v>REMOCAO DE TUBUL. DE FºFº, C/DIAM. DE 400 A 600MM</v>
          </cell>
          <cell r="C963" t="str">
            <v>M</v>
          </cell>
          <cell r="D963">
            <v>23.36</v>
          </cell>
        </row>
        <row r="964">
          <cell r="A964" t="str">
            <v>05.001.127-0</v>
          </cell>
          <cell r="B964" t="str">
            <v>REMOCAO DE TUBUL. DE FºFº, C/DIAM. DE 700 A 1200MM</v>
          </cell>
          <cell r="C964" t="str">
            <v>M</v>
          </cell>
          <cell r="D964">
            <v>57.05</v>
          </cell>
        </row>
        <row r="965">
          <cell r="A965" t="str">
            <v>05.001.128-0</v>
          </cell>
          <cell r="B965" t="str">
            <v>REMOCAO DE TUBO DE CONCR., C/DIAM. ACIMA DE 1500MM</v>
          </cell>
          <cell r="C965" t="str">
            <v>M</v>
          </cell>
          <cell r="D965">
            <v>25.49</v>
          </cell>
        </row>
        <row r="966">
          <cell r="A966" t="str">
            <v>05.001.0-0</v>
          </cell>
          <cell r="B966" t="str">
            <v>REMOCAO DE VIDRO ATE 0,30 X 0,30M, C/LIMP. LOCAL</v>
          </cell>
          <cell r="C966" t="str">
            <v>M2</v>
          </cell>
          <cell r="D966">
            <v>4.12</v>
          </cell>
        </row>
        <row r="967">
          <cell r="A967" t="str">
            <v>05.001.1-0</v>
          </cell>
          <cell r="B967" t="str">
            <v>REMOCAO DE VIDRO ACIMA DE 0,30 X 0,30M, C/LIMP. LOCAL</v>
          </cell>
          <cell r="C967" t="str">
            <v>M2</v>
          </cell>
          <cell r="D967">
            <v>3.26</v>
          </cell>
        </row>
        <row r="968">
          <cell r="A968" t="str">
            <v>05.001.2-0</v>
          </cell>
          <cell r="B968" t="str">
            <v>REMOCAO DE CERCA DE ARAME FARPADO E MOIROES</v>
          </cell>
          <cell r="C968" t="str">
            <v>M</v>
          </cell>
          <cell r="D968">
            <v>0.64</v>
          </cell>
        </row>
        <row r="969">
          <cell r="A969" t="str">
            <v>05.001.3-0</v>
          </cell>
          <cell r="B969" t="str">
            <v>ARRANCAMENTO DE BARROTEAMENTO ATE 3" X 9" OU DE GRAZEPES CHUMBADOS EM PISO, S/APROVEITAMENTO DO MAT. RETIRADO</v>
          </cell>
          <cell r="C969" t="str">
            <v>M2</v>
          </cell>
          <cell r="D969">
            <v>7.6</v>
          </cell>
        </row>
        <row r="970">
          <cell r="A970" t="str">
            <v>05.001.4-0</v>
          </cell>
          <cell r="B970" t="str">
            <v>ARRANCAMENTO DE PORTAS, JANELAS E CAIXILHOS DE AR CONDICIONADO OU OUTROS</v>
          </cell>
          <cell r="C970" t="str">
            <v>UN</v>
          </cell>
          <cell r="D970">
            <v>6.14</v>
          </cell>
        </row>
        <row r="971">
          <cell r="A971" t="str">
            <v>05.001.5-0</v>
          </cell>
          <cell r="B971" t="str">
            <v>ARRANCAMENTO DE TUBOS DE CONCR. E MANILHAS CERAM. C/DIAM. DE0,70 A 1,50M</v>
          </cell>
          <cell r="C971" t="str">
            <v>M</v>
          </cell>
          <cell r="D971">
            <v>6.48</v>
          </cell>
        </row>
        <row r="972">
          <cell r="A972" t="str">
            <v>05.001.6-0</v>
          </cell>
          <cell r="B972" t="str">
            <v>ARRANCAMENTO DE TUBOS DE CONCR. E MANILHAS CERAM. C/DIAM. DE0,10 A 0,30M</v>
          </cell>
          <cell r="C972" t="str">
            <v>M</v>
          </cell>
          <cell r="D972">
            <v>2.81</v>
          </cell>
        </row>
        <row r="973">
          <cell r="A973" t="str">
            <v>05.001.7-0</v>
          </cell>
          <cell r="B973" t="str">
            <v>ARRANCAMENTO DE TUBOS DE CONCR. E MANILHAS CERAM. C/DIAM. DE0,40 A 0,60M</v>
          </cell>
          <cell r="C973" t="str">
            <v>M</v>
          </cell>
          <cell r="D973">
            <v>3.89</v>
          </cell>
        </row>
        <row r="974">
          <cell r="A974" t="str">
            <v>05.001.8-0</v>
          </cell>
          <cell r="B974" t="str">
            <v>ARRANCAMENTO DE TUBUL. DE FºGALV., S/ESCAV. OU RASGO EM ALVEN.</v>
          </cell>
          <cell r="C974" t="str">
            <v>M</v>
          </cell>
          <cell r="D974">
            <v>1.63</v>
          </cell>
        </row>
        <row r="975">
          <cell r="A975" t="str">
            <v>05.001.9-0</v>
          </cell>
          <cell r="B975" t="str">
            <v>ARRANCAMENTO DE TUBUL. DE FºFº C/DIM. ATE 0,15M, S/ESCAV. OURASGO EM ALVEN.</v>
          </cell>
          <cell r="C975" t="str">
            <v>M</v>
          </cell>
          <cell r="D975">
            <v>5.43</v>
          </cell>
        </row>
        <row r="976">
          <cell r="A976" t="str">
            <v>05.001.141-0</v>
          </cell>
          <cell r="B976" t="str">
            <v>ARRANCAMENTO DE TENTOS OU TRAVESSOES, DE GRAN. OU CONCR.</v>
          </cell>
          <cell r="C976" t="str">
            <v>M</v>
          </cell>
          <cell r="D976">
            <v>5.62</v>
          </cell>
        </row>
        <row r="977">
          <cell r="A977" t="str">
            <v>05.001.142-0</v>
          </cell>
          <cell r="B977" t="str">
            <v>ARRANCAMENTO DE MEIOS-FIOS, DE GRAN. OU CONCR., RETOS OU CURVOS</v>
          </cell>
          <cell r="C977" t="str">
            <v>M</v>
          </cell>
          <cell r="D977">
            <v>4.75</v>
          </cell>
        </row>
        <row r="978">
          <cell r="A978" t="str">
            <v>05.001.143-0</v>
          </cell>
          <cell r="B978" t="str">
            <v>ARRANCAMENTO DE PARALELEP.</v>
          </cell>
          <cell r="C978" t="str">
            <v>M2</v>
          </cell>
          <cell r="D978">
            <v>2.16</v>
          </cell>
        </row>
        <row r="979">
          <cell r="A979" t="str">
            <v>05.001.144-0</v>
          </cell>
          <cell r="B979" t="str">
            <v>ARRANCAMENTO DE APARELHOS DE ILUMINACAO</v>
          </cell>
          <cell r="C979" t="str">
            <v>UN</v>
          </cell>
          <cell r="D979">
            <v>1.63</v>
          </cell>
        </row>
        <row r="980">
          <cell r="A980" t="str">
            <v>05.001.145-0</v>
          </cell>
          <cell r="B980" t="str">
            <v>ARRANCAMENTO DE APARELHOS SANIT.</v>
          </cell>
          <cell r="C980" t="str">
            <v>UN</v>
          </cell>
          <cell r="D980">
            <v>5.43</v>
          </cell>
        </row>
        <row r="981">
          <cell r="A981" t="str">
            <v>05.001.146-0</v>
          </cell>
          <cell r="B981" t="str">
            <v>ARRANCAMENTO DE BANCADA DE PIA OU BANCA SECA ATE 1,00M DE ALT. E ATE 0,80M DE LARG.</v>
          </cell>
          <cell r="C981" t="str">
            <v>M</v>
          </cell>
          <cell r="D981">
            <v>10.37</v>
          </cell>
        </row>
        <row r="982">
          <cell r="A982" t="str">
            <v>05.001.147-0</v>
          </cell>
          <cell r="B982" t="str">
            <v>ARRANCAMENTO DE GRADES, GRADIS, ALAMBRADOS, CERCAS E PORTOES</v>
          </cell>
          <cell r="C982" t="str">
            <v>M2</v>
          </cell>
          <cell r="D982">
            <v>4.32</v>
          </cell>
        </row>
        <row r="983">
          <cell r="A983" t="str">
            <v>05.001.148-0</v>
          </cell>
          <cell r="B983" t="str">
            <v>ARRANCAMENTO DE CALHA QUEBRADA EM ENCOSTA</v>
          </cell>
          <cell r="C983" t="str">
            <v>UN</v>
          </cell>
          <cell r="D983">
            <v>1.42</v>
          </cell>
        </row>
        <row r="984">
          <cell r="A984" t="str">
            <v>05.001.160-0</v>
          </cell>
          <cell r="B984" t="str">
            <v>PERCUSSAO C/BATIDAS LEVES, S/RETIRADA DO MAT.</v>
          </cell>
          <cell r="C984" t="str">
            <v>M2</v>
          </cell>
          <cell r="D984">
            <v>0.56999999999999995</v>
          </cell>
        </row>
        <row r="985">
          <cell r="A985" t="str">
            <v>05.001.162-0</v>
          </cell>
          <cell r="B985" t="str">
            <v>RETIRADA DE IMPERMEABIL. FLEXIVEL (ASF., ETC)</v>
          </cell>
          <cell r="C985" t="str">
            <v>M2</v>
          </cell>
          <cell r="D985">
            <v>17.3</v>
          </cell>
        </row>
        <row r="986">
          <cell r="A986" t="str">
            <v>05.001.163-0</v>
          </cell>
          <cell r="B986" t="str">
            <v>RETIRADA CUIDADOSA DE AZUL. OU LADRILHOS E RESPECTIVA ARG. DE ASSENT.</v>
          </cell>
          <cell r="C986" t="str">
            <v>M2</v>
          </cell>
          <cell r="D986">
            <v>16.3</v>
          </cell>
        </row>
        <row r="987">
          <cell r="A987" t="str">
            <v>05.001.168-0</v>
          </cell>
          <cell r="B987" t="str">
            <v>RECOLOCACAO DE CALHA EM ENCOSTA</v>
          </cell>
          <cell r="C987" t="str">
            <v>UN</v>
          </cell>
          <cell r="D987">
            <v>1.55</v>
          </cell>
        </row>
        <row r="988">
          <cell r="A988" t="str">
            <v>05.001.169-0</v>
          </cell>
          <cell r="B988" t="str">
            <v>RECOLOCACAO DE TACOS SOLTOS USANDO PICHE, PEDRISCO E ARG. DECIM. E SAIBRO NO TRACO 1:6, C/REMOCAO DA BASE EXIST.</v>
          </cell>
          <cell r="C988" t="str">
            <v>M2</v>
          </cell>
          <cell r="D988">
            <v>27.99</v>
          </cell>
        </row>
        <row r="989">
          <cell r="A989" t="str">
            <v>05.001.170-0</v>
          </cell>
          <cell r="B989" t="str">
            <v>TRANSPORTE HORIZ. DE MAT. DE 1ªCAT. OU ENTULHO, EM CARRINHOS, A 10,00M DE DIST.</v>
          </cell>
          <cell r="C989" t="str">
            <v>M3</v>
          </cell>
          <cell r="D989">
            <v>5.19</v>
          </cell>
        </row>
        <row r="990">
          <cell r="A990" t="str">
            <v>05.001.171-0</v>
          </cell>
          <cell r="B990" t="str">
            <v>TRANSPORTE HORIZ. DE MAT. DE 1ªCAT. OU ENTULHO, EM CARRINHOS, A 20,00M DE DIST.</v>
          </cell>
          <cell r="C990" t="str">
            <v>M3</v>
          </cell>
          <cell r="D990">
            <v>6.22</v>
          </cell>
        </row>
        <row r="991">
          <cell r="A991" t="str">
            <v>05.001.172-0</v>
          </cell>
          <cell r="B991" t="str">
            <v>TRANSPORTE HORIZ. DE MAT. DE 1ªCAT. OU ENTULHO, EM CARRINHOS, A 30,00M DE DIST.</v>
          </cell>
          <cell r="C991" t="str">
            <v>M3</v>
          </cell>
          <cell r="D991">
            <v>7.26</v>
          </cell>
        </row>
        <row r="992">
          <cell r="A992" t="str">
            <v>05.001.173-0</v>
          </cell>
          <cell r="B992" t="str">
            <v>TRANSPORTE HORIZ. DE MAT. DE 1ºCAT. OU ENTULHO, EM CARRINHOS, A 60,00M DE DIST.</v>
          </cell>
          <cell r="C992" t="str">
            <v>M3</v>
          </cell>
          <cell r="D992">
            <v>10.38</v>
          </cell>
        </row>
        <row r="993">
          <cell r="A993" t="str">
            <v>05.001.174-0</v>
          </cell>
          <cell r="B993" t="str">
            <v>TRANSPORTE HORIZ. DE ENTULHO OU LAMA EM CARRINHO, EM FAVELAS</v>
          </cell>
          <cell r="C993" t="str">
            <v>M3</v>
          </cell>
          <cell r="D993">
            <v>5.96</v>
          </cell>
        </row>
        <row r="994">
          <cell r="A994" t="str">
            <v>05.001.175-0</v>
          </cell>
          <cell r="B994" t="str">
            <v>TRANSPORTE DE MAT. ENCOSTA ACIMA, EM CARRINHOS</v>
          </cell>
          <cell r="C994" t="str">
            <v>T X M</v>
          </cell>
          <cell r="D994">
            <v>0.64</v>
          </cell>
        </row>
        <row r="995">
          <cell r="A995" t="str">
            <v>05.001.176-0</v>
          </cell>
          <cell r="B995" t="str">
            <v>TRANSPORTE DE MAT. ENCOSTA ABAIXO, EM CARRINHOS</v>
          </cell>
          <cell r="C995" t="str">
            <v>T X M</v>
          </cell>
          <cell r="D995">
            <v>0.43</v>
          </cell>
        </row>
        <row r="996">
          <cell r="A996" t="str">
            <v>05.001.185-0</v>
          </cell>
          <cell r="B996" t="str">
            <v>TRANSPORTE DE MAT. ENCOSTA ACIMA, SERV. INTEIRAMENTE MANUAL</v>
          </cell>
          <cell r="C996" t="str">
            <v>T X M</v>
          </cell>
          <cell r="D996">
            <v>1.29</v>
          </cell>
        </row>
        <row r="997">
          <cell r="A997" t="str">
            <v>05.001.186-0</v>
          </cell>
          <cell r="B997" t="str">
            <v>TRANSPORTE DE MAT. ENCOSTA ABAIXO, SERV INTEIRAMENTE MANUAL</v>
          </cell>
          <cell r="C997" t="str">
            <v>T X M</v>
          </cell>
          <cell r="D997">
            <v>0.99</v>
          </cell>
        </row>
        <row r="998">
          <cell r="A998" t="str">
            <v>05.001.195-0</v>
          </cell>
          <cell r="B998" t="str">
            <v>TRANSPORTE DE MAT. DE GRANDE VOLUME E BAIXO PESO ESPECIFICO,SERV. INTEIRAMENTE MANUAL, ENCOSTA ACIMA</v>
          </cell>
          <cell r="C998" t="str">
            <v>M3 X M</v>
          </cell>
          <cell r="D998">
            <v>6.48</v>
          </cell>
        </row>
        <row r="999">
          <cell r="A999" t="str">
            <v>05.001.196-0</v>
          </cell>
          <cell r="B999" t="str">
            <v>TRANSPORTE DE MAT. DE GRANDE VOLUME E BAIXO PESO ESPECIFICO,SERV. INTEIRAMENTE MANUAL, ENCOSTA ABAIXO</v>
          </cell>
          <cell r="C999" t="str">
            <v>M3 X M</v>
          </cell>
          <cell r="D999">
            <v>4.97</v>
          </cell>
        </row>
        <row r="1000">
          <cell r="A1000" t="str">
            <v>05.001.205-0</v>
          </cell>
          <cell r="B1000" t="str">
            <v>TRANSPORTE MANUAL DE CALHA ATE O LOCAL DO ASSENTAMENTO,ENCOSTA ACIMA</v>
          </cell>
          <cell r="C1000" t="str">
            <v>UN X M</v>
          </cell>
          <cell r="D1000">
            <v>0.28000000000000003</v>
          </cell>
        </row>
        <row r="1001">
          <cell r="A1001" t="str">
            <v>05.001.206-0</v>
          </cell>
          <cell r="B1001" t="str">
            <v>TRANSPORTE MANUAL DE CALHA ATE O LOCAL DE ASSENTAMENTO,ENCOSTA ABAIXO</v>
          </cell>
          <cell r="C1001" t="str">
            <v>UN X M</v>
          </cell>
          <cell r="D1001">
            <v>0.21</v>
          </cell>
        </row>
        <row r="1002">
          <cell r="A1002" t="str">
            <v>05.001.300-0</v>
          </cell>
          <cell r="B1002" t="str">
            <v>CALHA FECHADA, DE TABUAS DE PINHO DE 3ª, C/SECAO 0,45 X 0,45M, P/DESCIDA DE ESCOMBROS</v>
          </cell>
          <cell r="C1002" t="str">
            <v>M</v>
          </cell>
          <cell r="D1002">
            <v>49.57</v>
          </cell>
        </row>
        <row r="1003">
          <cell r="A1003" t="str">
            <v>05.001.301-0</v>
          </cell>
          <cell r="B1003" t="str">
            <v>CALHA FECHADA, DE TABUAS DE PINHO DE 3ª, C/SECAO 0,35 X 0,35M, P/DESCIDA DE ESCOMBROS</v>
          </cell>
          <cell r="C1003" t="str">
            <v>M</v>
          </cell>
          <cell r="D1003">
            <v>40.82</v>
          </cell>
        </row>
        <row r="1004">
          <cell r="A1004" t="str">
            <v>05.001.305-0</v>
          </cell>
          <cell r="B1004" t="str">
            <v>DESCIDA DE ESCOMBROS P/CALHA FECHADA, DE TABUAS DE PINHO DE3ª</v>
          </cell>
          <cell r="C1004" t="str">
            <v>M3</v>
          </cell>
          <cell r="D1004">
            <v>25.95</v>
          </cell>
        </row>
        <row r="1005">
          <cell r="A1005" t="str">
            <v>05.001.310-0</v>
          </cell>
          <cell r="B1005" t="str">
            <v>ENSACAMENTO E TRANSP. DE ESCOMBROS EM SACOS PLAST., DESDE UMPAV. ELEVADO ATE O TERREO, UTILIZ. ELEVADOR</v>
          </cell>
          <cell r="C1005" t="str">
            <v>M3</v>
          </cell>
          <cell r="D1005">
            <v>42.23</v>
          </cell>
        </row>
        <row r="1006">
          <cell r="A1006" t="str">
            <v>05.001.315-0</v>
          </cell>
          <cell r="B1006" t="str">
            <v>ENSACAMENTO E TRANSP. DE ESCOMBROS EM SACOS PLAST., DESDE UMPAV. ELEVADO ATE O TERREO, UTILIZ. A ESCADA DO PREDIO</v>
          </cell>
          <cell r="C1006" t="str">
            <v>M3</v>
          </cell>
          <cell r="D1006">
            <v>61.8</v>
          </cell>
        </row>
        <row r="1007">
          <cell r="A1007" t="str">
            <v>05.001.350-0</v>
          </cell>
          <cell r="B1007" t="str">
            <v>LIMPEZA DE VIDROS, FEITA NOS DOIS LADOS, CONTADO UM LADO</v>
          </cell>
          <cell r="C1007" t="str">
            <v>M2</v>
          </cell>
          <cell r="D1007">
            <v>2.99</v>
          </cell>
        </row>
        <row r="1008">
          <cell r="A1008" t="str">
            <v>05.001.360-0</v>
          </cell>
          <cell r="B1008" t="str">
            <v>LIMPEZA DE PISO CIMENTADO</v>
          </cell>
          <cell r="C1008" t="str">
            <v>M2</v>
          </cell>
          <cell r="D1008">
            <v>1.48</v>
          </cell>
        </row>
        <row r="1009">
          <cell r="A1009" t="str">
            <v>05.001.365-0</v>
          </cell>
          <cell r="B1009" t="str">
            <v>LIMPEZA DE PISO CERAM.</v>
          </cell>
          <cell r="C1009" t="str">
            <v>M2</v>
          </cell>
          <cell r="D1009">
            <v>1.97</v>
          </cell>
        </row>
        <row r="1010">
          <cell r="A1010" t="str">
            <v>05.001.370-0</v>
          </cell>
          <cell r="B1010" t="str">
            <v>LIMPEZA DE APARELHOS SANIT.</v>
          </cell>
          <cell r="C1010" t="str">
            <v>UN</v>
          </cell>
          <cell r="D1010">
            <v>2.76</v>
          </cell>
        </row>
        <row r="1011">
          <cell r="A1011" t="str">
            <v>05.001.375-0</v>
          </cell>
          <cell r="B1011" t="str">
            <v>LIMPEZA DE METAIS</v>
          </cell>
          <cell r="C1011" t="str">
            <v>UN</v>
          </cell>
          <cell r="D1011">
            <v>0.83</v>
          </cell>
        </row>
        <row r="1012">
          <cell r="A1012" t="str">
            <v>05.001.380-0</v>
          </cell>
          <cell r="B1012" t="str">
            <v>LIMPEZA DE PEITORIL</v>
          </cell>
          <cell r="C1012" t="str">
            <v>M</v>
          </cell>
          <cell r="D1012">
            <v>1.23</v>
          </cell>
        </row>
        <row r="1013">
          <cell r="A1013" t="str">
            <v>05.001.385-0</v>
          </cell>
          <cell r="B1013" t="str">
            <v>LIMPEZA DE PAREDE REVEST. DE CERAM. OU AZUL.</v>
          </cell>
          <cell r="C1013" t="str">
            <v>M2</v>
          </cell>
          <cell r="D1013">
            <v>1.73</v>
          </cell>
        </row>
        <row r="1014">
          <cell r="A1014" t="str">
            <v>05.001.386-0</v>
          </cell>
          <cell r="B1014" t="str">
            <v>LIMPEZA DE PISO VINILICO</v>
          </cell>
          <cell r="C1014" t="str">
            <v>M2</v>
          </cell>
          <cell r="D1014">
            <v>1.48</v>
          </cell>
        </row>
        <row r="1015">
          <cell r="A1015" t="str">
            <v>05.001.388-0</v>
          </cell>
          <cell r="B1015" t="str">
            <v>LAVAGEM DE TAPETE, EXECUTADA NO LOCAL</v>
          </cell>
          <cell r="C1015" t="str">
            <v>M2</v>
          </cell>
          <cell r="D1015">
            <v>3.36</v>
          </cell>
        </row>
        <row r="1016">
          <cell r="A1016" t="str">
            <v>05.001.389-0</v>
          </cell>
          <cell r="B1016" t="str">
            <v>LIMPEZA EM PAREDE REVEST. C/PASTILHAS</v>
          </cell>
          <cell r="C1016" t="str">
            <v>M2</v>
          </cell>
          <cell r="D1016">
            <v>2.96</v>
          </cell>
        </row>
        <row r="1017">
          <cell r="A1017" t="str">
            <v>05.001.391-0</v>
          </cell>
          <cell r="B1017" t="str">
            <v>LIMPEZA EM PAREDE REVEST. C/MARM. OU GRAN.</v>
          </cell>
          <cell r="C1017" t="str">
            <v>M2</v>
          </cell>
          <cell r="D1017">
            <v>2.76</v>
          </cell>
        </row>
        <row r="1018">
          <cell r="A1018" t="str">
            <v>05.001.392-0</v>
          </cell>
          <cell r="B1018" t="str">
            <v>LIMPEZA EM PAREDE REVEST. C/PEDRAS</v>
          </cell>
          <cell r="C1018" t="str">
            <v>M2</v>
          </cell>
          <cell r="D1018">
            <v>1.97</v>
          </cell>
        </row>
        <row r="1019">
          <cell r="A1019" t="str">
            <v>05.001.393-0</v>
          </cell>
          <cell r="B1019" t="str">
            <v>LIMPEZA EM PAREDE REVEST. C/CHAPAS LAMINADAS</v>
          </cell>
          <cell r="C1019" t="str">
            <v>M2</v>
          </cell>
          <cell r="D1019">
            <v>1.38</v>
          </cell>
        </row>
        <row r="1020">
          <cell r="A1020" t="str">
            <v>05.001.400-0</v>
          </cell>
          <cell r="B1020" t="str">
            <v>LIMPEZA DE CALHA, EM ENCOSTA</v>
          </cell>
          <cell r="C1020" t="str">
            <v>M</v>
          </cell>
          <cell r="D1020">
            <v>0.47</v>
          </cell>
        </row>
        <row r="1021">
          <cell r="A1021" t="str">
            <v>05.001.402-0</v>
          </cell>
          <cell r="B1021" t="str">
            <v>LIMPEZA DE TELHA CERAM., CONSTANDO DE LAVAGEM C/AGUA PURA EESCOVACAO C/ESCOVA DE ACO</v>
          </cell>
          <cell r="C1021" t="str">
            <v>M2</v>
          </cell>
          <cell r="D1021">
            <v>6.27</v>
          </cell>
        </row>
        <row r="1022">
          <cell r="A1022" t="str">
            <v>05.001.405-0</v>
          </cell>
          <cell r="B1022" t="str">
            <v>LIMPEZA DE CX. DE AREIA, EM ENCOSTA, ATE 1,50M DE PROF.</v>
          </cell>
          <cell r="C1022" t="str">
            <v>M3</v>
          </cell>
          <cell r="D1022">
            <v>17.3</v>
          </cell>
        </row>
        <row r="1023">
          <cell r="A1023" t="str">
            <v>05.001.450-0</v>
          </cell>
          <cell r="B1023" t="str">
            <v>LIMPEZA DE CX. D'AGUA OU CISTERNA, C/CAPAC. ATE 1000 L</v>
          </cell>
          <cell r="C1023" t="str">
            <v>UN</v>
          </cell>
          <cell r="D1023">
            <v>71.55</v>
          </cell>
        </row>
        <row r="1024">
          <cell r="A1024" t="str">
            <v>05.001.455-0</v>
          </cell>
          <cell r="B1024" t="str">
            <v>LIMPEZA DE CX. D'AGUA OU CISTERNA, C/CAPAC. DE 1001 A 2000 L</v>
          </cell>
          <cell r="C1024" t="str">
            <v>UN</v>
          </cell>
          <cell r="D1024">
            <v>107.33</v>
          </cell>
        </row>
        <row r="1025">
          <cell r="A1025" t="str">
            <v>05.001.460-0</v>
          </cell>
          <cell r="B1025" t="str">
            <v>LIMPEZA DE CX. D'AGUA OU CISTERNA, C/CAPAC. DE 2001 A 20000L</v>
          </cell>
          <cell r="C1025" t="str">
            <v>UN</v>
          </cell>
          <cell r="D1025">
            <v>155.97</v>
          </cell>
        </row>
        <row r="1026">
          <cell r="A1026" t="str">
            <v>05.001.465-0</v>
          </cell>
          <cell r="B1026" t="str">
            <v>LIMPEZA DE CX. D'AGUA OU CISTERNA, C/CAPAC. DE 20001 A 60000L</v>
          </cell>
          <cell r="C1026" t="str">
            <v>UN</v>
          </cell>
          <cell r="D1026">
            <v>214.66</v>
          </cell>
        </row>
        <row r="1027">
          <cell r="A1027" t="str">
            <v>05.001.500-0</v>
          </cell>
          <cell r="B1027" t="str">
            <v>UNIDADE DE REF.P/SERV.DE LIMP.EM BEIRAL,MARQUISE,CALHA,PLATIBANDA,CIMALHA,LAMBREQUIM E REVESTIM. EM ALTO E BAIXO RELEVO</v>
          </cell>
          <cell r="C1027" t="str">
            <v>UR</v>
          </cell>
          <cell r="D1027">
            <v>374.34</v>
          </cell>
        </row>
        <row r="1028">
          <cell r="A1028" t="str">
            <v>05.001.501-0</v>
          </cell>
          <cell r="B1028" t="str">
            <v>UNIDADE DE REF. P/SERV. DE LIMP., APROFUNDAMENTO OU ESCAV. DE POCO DE AGUA POTAVEL, EM OBRAS DO INTERIOR</v>
          </cell>
          <cell r="C1028" t="str">
            <v>UR</v>
          </cell>
          <cell r="D1028">
            <v>374.34</v>
          </cell>
        </row>
        <row r="1029">
          <cell r="A1029" t="str">
            <v>05.001.502-0</v>
          </cell>
          <cell r="B1029" t="str">
            <v>UNIDADE DE REF. P/SERV. DE LIMP., MANUTENCAO E CONSERTO DE POCO ARTESIANO OU SEMI-ARTESIANO</v>
          </cell>
          <cell r="C1029" t="str">
            <v>UR</v>
          </cell>
          <cell r="D1029">
            <v>374.34</v>
          </cell>
        </row>
        <row r="1030">
          <cell r="A1030" t="str">
            <v>05.001.503-0</v>
          </cell>
          <cell r="B1030" t="str">
            <v>UNIDADE DE REF. P/SERV. DE LIMP. MANUAL OU MEC. EM FOSSAS, SUMIDOUROS, CX., GALERIAS, DRENOS, RESERVATORIOS E SIMILARES</v>
          </cell>
          <cell r="C1030" t="str">
            <v>UR</v>
          </cell>
          <cell r="D1030">
            <v>374.34</v>
          </cell>
        </row>
        <row r="1031">
          <cell r="A1031" t="str">
            <v>05.001.504-0</v>
          </cell>
          <cell r="B1031" t="str">
            <v>UNIDADE DE REF. P/SERV. DE LIMP. MANUAL OU MEC. C/REMOCAO DELIXO, ESCOMBROS, ETC. DE TER., PATIO CAMPOS OU LOGRADOUROS</v>
          </cell>
          <cell r="C1031" t="str">
            <v>UR</v>
          </cell>
          <cell r="D1031">
            <v>374.34</v>
          </cell>
        </row>
        <row r="1032">
          <cell r="A1032" t="str">
            <v>05.001.600-0</v>
          </cell>
          <cell r="B1032" t="str">
            <v>APICOAMENTO DE MEIOS-FIOS, UTILIZANDO PONTEIRO, CONSIDERANDO ESPELHO DE 15CM, FACE E ARESTA</v>
          </cell>
          <cell r="C1032" t="str">
            <v>M</v>
          </cell>
          <cell r="D1032">
            <v>6.04</v>
          </cell>
        </row>
        <row r="1033">
          <cell r="A1033" t="str">
            <v>05.001.601-0</v>
          </cell>
          <cell r="B1033" t="str">
            <v>APICOAMENTO DE CONCR. OU PISO CIMENTADO</v>
          </cell>
          <cell r="C1033" t="str">
            <v>M2</v>
          </cell>
          <cell r="D1033">
            <v>14.99</v>
          </cell>
        </row>
        <row r="1034">
          <cell r="A1034" t="str">
            <v>05.001.602-0</v>
          </cell>
          <cell r="B1034" t="str">
            <v>APICOAMENTO P/EXEC. DE CONCR. APARENTE EM SUPERF. HORIZ. SUPERIORES (TETOS)</v>
          </cell>
          <cell r="C1034" t="str">
            <v>M2</v>
          </cell>
          <cell r="D1034">
            <v>74.97</v>
          </cell>
        </row>
        <row r="1035">
          <cell r="A1035" t="str">
            <v>05.001.603-0</v>
          </cell>
          <cell r="B1035" t="str">
            <v>APICOAMENTO P/EXEC. DE CONCR. APARENTE EM SUPERF. VERT.</v>
          </cell>
          <cell r="C1035" t="str">
            <v>M2</v>
          </cell>
          <cell r="D1035">
            <v>24.99</v>
          </cell>
        </row>
        <row r="1036">
          <cell r="A1036" t="str">
            <v>05.001.605-0</v>
          </cell>
          <cell r="B1036" t="str">
            <v>APICOAMENTO DE CONCR. EM SUPERF. VERT., INCL. CORRECAO DE FALHAS</v>
          </cell>
          <cell r="C1036" t="str">
            <v>M2</v>
          </cell>
          <cell r="D1036">
            <v>24.99</v>
          </cell>
        </row>
        <row r="1037">
          <cell r="A1037" t="str">
            <v>05.001.610-0</v>
          </cell>
          <cell r="B1037" t="str">
            <v>APICOAMENTO DE CONCR. EM SUPERF. HORIZONTAIS (TETOS), INCL.CORRECAO DE FALHAS</v>
          </cell>
          <cell r="C1037" t="str">
            <v>M2</v>
          </cell>
          <cell r="D1037">
            <v>49.98</v>
          </cell>
        </row>
        <row r="1038">
          <cell r="A1038" t="str">
            <v>05.001.611-0</v>
          </cell>
          <cell r="B1038" t="str">
            <v>FURACAO DE CONCR. C/MAQ. MANUAL E BROCA DE WIDIA DE DIAM. DE1/2"</v>
          </cell>
          <cell r="C1038" t="str">
            <v>M</v>
          </cell>
          <cell r="D1038">
            <v>21.39</v>
          </cell>
        </row>
        <row r="1039">
          <cell r="A1039" t="str">
            <v>05.001.615-0</v>
          </cell>
          <cell r="B1039" t="str">
            <v>FURACAO DE CONCR. A PONTEIRO, TENDO O FURO 5 X 5 X 7CM</v>
          </cell>
          <cell r="C1039" t="str">
            <v>un</v>
          </cell>
          <cell r="D1039">
            <v>8.65</v>
          </cell>
        </row>
        <row r="1040">
          <cell r="A1040" t="str">
            <v>05.001.616-0</v>
          </cell>
          <cell r="B1040" t="str">
            <v>FURACAO DE CONCR. A PONTEIRO, TENDO O FURO 10 X 10 X 15CM</v>
          </cell>
          <cell r="C1040" t="str">
            <v>UN</v>
          </cell>
          <cell r="D1040">
            <v>19.46</v>
          </cell>
        </row>
        <row r="1041">
          <cell r="A1041" t="str">
            <v>05.001.618-0</v>
          </cell>
          <cell r="B1041" t="str">
            <v>TIRO C/PISTOLA, P/FIX. DE PINO DE 1/4" EM CONCR. ARMADO</v>
          </cell>
          <cell r="C1041" t="str">
            <v>UN</v>
          </cell>
          <cell r="D1041">
            <v>0.48</v>
          </cell>
        </row>
        <row r="1042">
          <cell r="A1042" t="str">
            <v>05.001.620-0</v>
          </cell>
          <cell r="B1042" t="str">
            <v>CORTE EM ALVEN. DE TIJ., P/COLOC. DE CX. DE 0,25 X 0,25 X 0,12M</v>
          </cell>
          <cell r="C1042" t="str">
            <v>UN</v>
          </cell>
          <cell r="D1042">
            <v>3.02</v>
          </cell>
        </row>
        <row r="1043">
          <cell r="A1043" t="str">
            <v>05.001.621-0</v>
          </cell>
          <cell r="B1043" t="str">
            <v>CORTE EM ALVEN. DE TIJ., P/COLOC. DE CX. DE 0,35 X 0,45 X 0,15M</v>
          </cell>
          <cell r="C1043" t="str">
            <v>UN</v>
          </cell>
          <cell r="D1043">
            <v>6.04</v>
          </cell>
        </row>
        <row r="1044">
          <cell r="A1044" t="str">
            <v>05.001.622-0</v>
          </cell>
          <cell r="B1044" t="str">
            <v>CORTE EM ALVEN. DE TIJ., P/COLOC. DE CX. DE 0,50 X 1,00 X 0,15M</v>
          </cell>
          <cell r="C1044" t="str">
            <v>UN</v>
          </cell>
          <cell r="D1044">
            <v>12.09</v>
          </cell>
        </row>
        <row r="1045">
          <cell r="A1045" t="str">
            <v>05.001.623-0</v>
          </cell>
          <cell r="B1045" t="str">
            <v>CORTE EM ALVEN. DE TIJ., P/COLOC. DE CX. DE 1,00 X 1,00 X 0,15M</v>
          </cell>
          <cell r="C1045" t="str">
            <v>UN</v>
          </cell>
          <cell r="D1045">
            <v>27.21</v>
          </cell>
        </row>
        <row r="1046">
          <cell r="A1046" t="str">
            <v>05.001.700-0</v>
          </cell>
          <cell r="B1046" t="str">
            <v>ARRUMACAO DE MAT. ROCHOSO EM BL. DE ATE 15KG, EM PILHAS REGULARES</v>
          </cell>
          <cell r="C1046" t="str">
            <v>M3</v>
          </cell>
          <cell r="D1046">
            <v>5.84</v>
          </cell>
        </row>
        <row r="1047">
          <cell r="A1047" t="str">
            <v>05.001.750-0</v>
          </cell>
          <cell r="B1047" t="str">
            <v>LIMPEZA DE SUPERF. DE CONCR. E DA ARMADURA, C/ESCOVA DE ACO,APOS RETIRADA DO CAPEAMENTO</v>
          </cell>
          <cell r="C1047" t="str">
            <v>M2</v>
          </cell>
          <cell r="D1047">
            <v>6.48</v>
          </cell>
        </row>
        <row r="1048">
          <cell r="A1048" t="str">
            <v>05.001.755-0</v>
          </cell>
          <cell r="B1048" t="str">
            <v>LIXAMENTO DE CONCR. APARENTE, ANTIGO, SERV. MANUAL, C/LIXA DE CALAFATE</v>
          </cell>
          <cell r="C1048" t="str">
            <v>M2</v>
          </cell>
          <cell r="D1048">
            <v>1.97</v>
          </cell>
        </row>
        <row r="1049">
          <cell r="A1049" t="str">
            <v>05.001.758-0</v>
          </cell>
          <cell r="B1049" t="str">
            <v>LIMPEZA DE SUPERF. DE CONCR. APARENTE LISO (ANTIGO), C/AGUAPURA (MANGUEIRA 1/2") E ESCOVA DE ACO</v>
          </cell>
          <cell r="C1049" t="str">
            <v>M2</v>
          </cell>
          <cell r="D1049">
            <v>0.6</v>
          </cell>
        </row>
        <row r="1050">
          <cell r="A1050" t="str">
            <v>05.001.800-0</v>
          </cell>
          <cell r="B1050" t="str">
            <v>POLIMENTO MANUAL DE PEITORIL DE MARMORITE</v>
          </cell>
          <cell r="C1050" t="str">
            <v>M</v>
          </cell>
          <cell r="D1050">
            <v>14.4</v>
          </cell>
        </row>
        <row r="1051">
          <cell r="A1051" t="str">
            <v>05.001.805-0</v>
          </cell>
          <cell r="B1051" t="str">
            <v>POLIMENTO MANUAL DE PISO E ESPELHO, EM ESCADA DE MARMORITE</v>
          </cell>
          <cell r="C1051" t="str">
            <v>M</v>
          </cell>
          <cell r="D1051">
            <v>16.920000000000002</v>
          </cell>
        </row>
        <row r="1052">
          <cell r="A1052" t="str">
            <v>05.001.810-0</v>
          </cell>
          <cell r="B1052" t="str">
            <v>POLIMENTO MANUAL DE RODAPE DE MARMORITE</v>
          </cell>
          <cell r="C1052" t="str">
            <v>M</v>
          </cell>
          <cell r="D1052">
            <v>17.64</v>
          </cell>
        </row>
        <row r="1053">
          <cell r="A1053" t="str">
            <v>05.001.815-0</v>
          </cell>
          <cell r="B1053" t="str">
            <v>POLIMENTO MANUAL DE RODAPE EM MAT. DE ALTA RESISTENCIA</v>
          </cell>
          <cell r="C1053" t="str">
            <v>M</v>
          </cell>
          <cell r="D1053">
            <v>21.96</v>
          </cell>
        </row>
        <row r="1054">
          <cell r="A1054" t="str">
            <v>05.001.820-0</v>
          </cell>
          <cell r="B1054" t="str">
            <v>LIMPEZA E POLIMENTO DE PISO DE ALTA RESISTENCIA, FEITO MECANICAMENTE</v>
          </cell>
          <cell r="C1054" t="str">
            <v>M2</v>
          </cell>
          <cell r="D1054">
            <v>12.81</v>
          </cell>
        </row>
        <row r="1055">
          <cell r="A1055" t="str">
            <v>05.001.825-0</v>
          </cell>
          <cell r="B1055" t="str">
            <v>LIMPEZA E POLIMENTO DE PISO DE MARMORITE, FEITO MECANICAMENTE</v>
          </cell>
          <cell r="C1055" t="str">
            <v>M2</v>
          </cell>
          <cell r="D1055">
            <v>0.71</v>
          </cell>
        </row>
        <row r="1056">
          <cell r="A1056" t="str">
            <v>05.001.840-0</v>
          </cell>
          <cell r="B1056" t="str">
            <v>LIMPEZA E POLIMENTO DE PISO DE MARM., FEITO MECANICAMENTE</v>
          </cell>
          <cell r="C1056" t="str">
            <v>M2</v>
          </cell>
          <cell r="D1056">
            <v>10.57</v>
          </cell>
        </row>
        <row r="1057">
          <cell r="A1057" t="str">
            <v>05.001.845-0</v>
          </cell>
          <cell r="B1057" t="str">
            <v>LIMPEZA E POLIMENTO DE PISO DE GRAN., FEITO MECANICAMENTE</v>
          </cell>
          <cell r="C1057" t="str">
            <v>M2</v>
          </cell>
          <cell r="D1057">
            <v>14.12</v>
          </cell>
        </row>
        <row r="1058">
          <cell r="A1058" t="str">
            <v>05.001.850-0</v>
          </cell>
          <cell r="B1058" t="str">
            <v>POLIMENTO MEC. E PISO CIMENTADO ANTIGO, APOS REPAROS DO REVESTIM. C/ESTUQUE DE CIM. E ADESIVO</v>
          </cell>
          <cell r="C1058" t="str">
            <v>M2</v>
          </cell>
          <cell r="D1058">
            <v>5.63</v>
          </cell>
        </row>
        <row r="1059">
          <cell r="A1059" t="str">
            <v>05.001.900-0</v>
          </cell>
          <cell r="B1059" t="str">
            <v>POLIMENTO MEC. E PISO CIMENTADO ANTIGO, APOS REPAROS DO REVESTIM. C/ESTUQUE DE CIM. E ADESIVO</v>
          </cell>
          <cell r="C1059" t="str">
            <v>M2</v>
          </cell>
          <cell r="D1059">
            <v>0.23</v>
          </cell>
        </row>
        <row r="1060">
          <cell r="A1060" t="str">
            <v>05.001.999-0</v>
          </cell>
          <cell r="B1060" t="str">
            <v>INDICE DA FAMILIA</v>
          </cell>
          <cell r="C1060">
            <v>0</v>
          </cell>
          <cell r="D1060">
            <v>2362</v>
          </cell>
        </row>
        <row r="1061">
          <cell r="A1061" t="str">
            <v>05.002.001-0</v>
          </cell>
          <cell r="B1061" t="str">
            <v>DEMOLICAO C/EQUIP. DE AR COMPR., DE PISOS OU PAV. DE CONCR.SIMPLES</v>
          </cell>
          <cell r="C1061" t="str">
            <v>M3</v>
          </cell>
          <cell r="D1061">
            <v>6.08</v>
          </cell>
        </row>
        <row r="1062">
          <cell r="A1062" t="str">
            <v>05.002.002-0</v>
          </cell>
          <cell r="B1062" t="str">
            <v>DEMOLICAO C/EQUIP. DE AR COMPR., DE PISOS OU PAV. DE CONCR.ARMADO</v>
          </cell>
          <cell r="C1062" t="str">
            <v>M3</v>
          </cell>
          <cell r="D1062">
            <v>231.33</v>
          </cell>
        </row>
        <row r="1063">
          <cell r="A1063" t="str">
            <v>05.002.003-1</v>
          </cell>
          <cell r="B1063" t="str">
            <v>DEMOLICAO C/EQUIP. DE AR COMPR., DE MASSAS DE CONCR. SIMPLES, EXCETO PISOS OU PAV.</v>
          </cell>
          <cell r="C1063" t="str">
            <v>M3</v>
          </cell>
          <cell r="D1063">
            <v>102.53</v>
          </cell>
        </row>
        <row r="1064">
          <cell r="A1064" t="str">
            <v>05.002.004-0</v>
          </cell>
          <cell r="B1064" t="str">
            <v>DEMOLICAO C/EQUIP. DE AR COMPR., DE MASSAS DE CONCR. ARMADO,EXCETO PISOS OU PAV.</v>
          </cell>
          <cell r="C1064" t="str">
            <v>M3</v>
          </cell>
          <cell r="D1064">
            <v>174.31</v>
          </cell>
        </row>
        <row r="1065">
          <cell r="A1065" t="str">
            <v>05.002.005-1</v>
          </cell>
          <cell r="B1065" t="str">
            <v>DEMOLICAO C/EQUIP. DE AR COMPR., DE PAVIMENT. DE CONCR. ASF.C/ 5CM DE ESP.</v>
          </cell>
          <cell r="C1065" t="str">
            <v>M2</v>
          </cell>
          <cell r="D1065">
            <v>6.83</v>
          </cell>
        </row>
        <row r="1066">
          <cell r="A1066" t="str">
            <v>05.002.006-1</v>
          </cell>
          <cell r="B1066" t="str">
            <v>DEMOLICAO C/EQUIP. DE AR COMPR., DE PAVIMENT. DE CONCR. ASF.C/ 10CM DE ESP.</v>
          </cell>
          <cell r="C1066" t="str">
            <v>M2</v>
          </cell>
          <cell r="D1066">
            <v>9.86</v>
          </cell>
        </row>
        <row r="1067">
          <cell r="A1067" t="str">
            <v>05.002.007-0</v>
          </cell>
          <cell r="B1067" t="str">
            <v>DEMOLICAO C/EQUIP. DE AR COMPR., DE PAVIMENT. DE CONCR. ASF.C/ 5CM DE ESP., EM FAIXAS ATE 1,20M DE LARG.</v>
          </cell>
          <cell r="C1067" t="str">
            <v>M2</v>
          </cell>
          <cell r="D1067">
            <v>8.0299999999999994</v>
          </cell>
        </row>
        <row r="1068">
          <cell r="A1068" t="str">
            <v>05.002.008-0</v>
          </cell>
          <cell r="B1068" t="str">
            <v>DEMOLICAO C/EQUIP. DE AR COMPR., DE PAVIMENT. DE CONCR. ASF.C/ 10CM DE ESP., EM FAIXAS ATE 1,20M DE LARG.</v>
          </cell>
          <cell r="C1068" t="str">
            <v>M2</v>
          </cell>
          <cell r="D1068">
            <v>11.58</v>
          </cell>
        </row>
        <row r="1069">
          <cell r="A1069" t="str">
            <v>05.002.009-1</v>
          </cell>
          <cell r="B1069" t="str">
            <v>DEMOLICAO C/EQUIP. DE AR COMPR., DE PAVIMENT. DE CONCR. SIMPLES, C/ 15CM DE ESP.</v>
          </cell>
          <cell r="C1069" t="str">
            <v>M2</v>
          </cell>
          <cell r="D1069">
            <v>21.95</v>
          </cell>
        </row>
        <row r="1070">
          <cell r="A1070" t="str">
            <v>05.002.010-1</v>
          </cell>
          <cell r="B1070" t="str">
            <v>DEMOLICAO C/EQUIP. DE AR COMPR., DE PAVIMENT. DE CONCR. SIMPLES, C/ 20CM DE ESP.</v>
          </cell>
          <cell r="C1070" t="str">
            <v>M2</v>
          </cell>
          <cell r="D1070">
            <v>25.79</v>
          </cell>
        </row>
        <row r="1071">
          <cell r="A1071" t="str">
            <v>05.002.011-0</v>
          </cell>
          <cell r="B1071" t="str">
            <v>DEMOLICAO C/EQUIP. DE AR COMPR., DE PAVIMENT. DE CONCR. SIMPLES, C/ 15CM DE ESP., EM FAIXAS ATE 1,20M DE LARG.</v>
          </cell>
          <cell r="C1071" t="str">
            <v>M2</v>
          </cell>
          <cell r="D1071">
            <v>38.409999999999997</v>
          </cell>
        </row>
        <row r="1072">
          <cell r="A1072" t="str">
            <v>05.002.012-0</v>
          </cell>
          <cell r="B1072" t="str">
            <v>DEMOLICAO C/EQUIP. DE AR COMPR., DE PAVIMENT. DE CONCR. SIMPLES, C/ 20CM DE ESP., EM FAIXAS ATE 1,20M DE LARG.</v>
          </cell>
          <cell r="C1072" t="str">
            <v>M2</v>
          </cell>
          <cell r="D1072">
            <v>45.14</v>
          </cell>
        </row>
        <row r="1073">
          <cell r="A1073" t="str">
            <v>05.002.0-0</v>
          </cell>
          <cell r="B1073" t="str">
            <v>DEMOLICAO C/EQUIP. DE AR COMPR., DE CONCR. ARMADO, VISANDO AEXPOSICAO OU RETIRADA DE ARMADURA</v>
          </cell>
          <cell r="C1073" t="str">
            <v>M3</v>
          </cell>
          <cell r="D1073">
            <v>233.15</v>
          </cell>
        </row>
        <row r="1074">
          <cell r="A1074" t="str">
            <v>05.002.014-0</v>
          </cell>
          <cell r="B1074" t="str">
            <v>DEMOLICAO C/EQUIP. DE AR COMPR., DE PASSEIO CIMENTADO C/ESP.ATE 10CM</v>
          </cell>
          <cell r="C1074" t="str">
            <v>M2</v>
          </cell>
          <cell r="D1074">
            <v>3.05</v>
          </cell>
        </row>
        <row r="1075">
          <cell r="A1075" t="str">
            <v>05.002.015-0</v>
          </cell>
          <cell r="B1075" t="str">
            <v>DEMOLICAO C/EQUIP. DE AR COMPR., DE BASE DE MACADAME CIMENTADO</v>
          </cell>
          <cell r="C1075" t="str">
            <v>M3</v>
          </cell>
          <cell r="D1075">
            <v>102.65</v>
          </cell>
        </row>
        <row r="1076">
          <cell r="A1076" t="str">
            <v>05.002.016-0</v>
          </cell>
          <cell r="B1076" t="str">
            <v>DEMOLICAO C/EQUIP. DE AR COMPR., DE BASE DE MACADAME BETUMINOSO</v>
          </cell>
          <cell r="C1076" t="str">
            <v>M3</v>
          </cell>
          <cell r="D1076">
            <v>90.72</v>
          </cell>
        </row>
        <row r="1077">
          <cell r="A1077" t="str">
            <v>05.002.030-0</v>
          </cell>
          <cell r="B1077" t="str">
            <v>DEMOLICAO DE PISO OU PAV. DE CONCR. SIMPLES, C/QUEDA DE MACODE 750KG, ADAPTADO A UMA ESCAVADEIRA DE 0,57M3 (3/4 JD3)</v>
          </cell>
          <cell r="C1077" t="str">
            <v>M3</v>
          </cell>
          <cell r="D1077">
            <v>21.74</v>
          </cell>
        </row>
        <row r="1078">
          <cell r="A1078" t="str">
            <v>05.002.031-0</v>
          </cell>
          <cell r="B1078" t="str">
            <v>DEMOLICAO DE PC. DE CONCR., EM POSICAO ESPECIAL,C/QUEDA DE MACO DE 750KG, ADAPTADO A UMA ESCAVADEIRA DE 0,57M3 (3/4 JD3)</v>
          </cell>
          <cell r="C1078" t="str">
            <v>M3</v>
          </cell>
          <cell r="D1078">
            <v>11.71</v>
          </cell>
        </row>
        <row r="1079">
          <cell r="A1079" t="str">
            <v>05.002.050-0</v>
          </cell>
          <cell r="B1079" t="str">
            <v>ARRANCAMENTO C/EQUIP. DE AR COMPR., DE PISO DE PARALELEP. REJUNTADO C/ARG. DE CIM. E AREIA</v>
          </cell>
          <cell r="C1079" t="str">
            <v>M2</v>
          </cell>
          <cell r="D1079">
            <v>4.38</v>
          </cell>
        </row>
        <row r="1080">
          <cell r="A1080" t="str">
            <v>05.002.055-0</v>
          </cell>
          <cell r="B1080" t="str">
            <v>ARRANCAMENTO DE TAMPAO DE FºFº (TAMPA E TELAR)</v>
          </cell>
          <cell r="C1080" t="str">
            <v>UN</v>
          </cell>
          <cell r="D1080">
            <v>15.09</v>
          </cell>
        </row>
        <row r="1081">
          <cell r="A1081" t="str">
            <v>05.002.060-0</v>
          </cell>
          <cell r="B1081" t="str">
            <v>ARRANCAMENTO E CARGA, EM CAMINHAO, DE TRILHO DE BONDE</v>
          </cell>
          <cell r="C1081" t="str">
            <v>UN</v>
          </cell>
          <cell r="D1081">
            <v>15.99</v>
          </cell>
        </row>
        <row r="1082">
          <cell r="A1082" t="str">
            <v>05.002.100-0</v>
          </cell>
          <cell r="B1082" t="str">
            <v>LEVANTAMENTO OU REBAIXAMENTO DE TAMPAO DE RUA, CONSID. DEMOL. DE CAMADA DE ASF. E CONCR., EXCL. CERCA DE PROT.</v>
          </cell>
          <cell r="C1082" t="str">
            <v>UN</v>
          </cell>
          <cell r="D1082">
            <v>84.5</v>
          </cell>
        </row>
        <row r="1083">
          <cell r="A1083" t="str">
            <v>05.002.101-0</v>
          </cell>
          <cell r="B1083" t="str">
            <v>LEVANTAMENTO OU REBAIXAMENTO DE TAMPAO DE RUA, CONSID. DEMOL. DE CAMADA DE ASF. E CONCR., INCL. CERCA DE PROT.</v>
          </cell>
          <cell r="C1083" t="str">
            <v>UN</v>
          </cell>
          <cell r="D1083">
            <v>90.82</v>
          </cell>
        </row>
        <row r="1084">
          <cell r="A1084" t="str">
            <v>05.002.102-0</v>
          </cell>
          <cell r="B1084" t="str">
            <v>LEVANTAMENTO OU REBAIXAMENTO DE TAMPAO EM PATIO, PASSEIO OUJARDIM, CONSID.DEMOL.DE CAMADA DE ASF.E CONCR.,MOV.ATE 0,50M</v>
          </cell>
          <cell r="C1084" t="str">
            <v>UN</v>
          </cell>
          <cell r="D1084">
            <v>128.30000000000001</v>
          </cell>
        </row>
        <row r="1085">
          <cell r="A1085" t="str">
            <v>05.002.105-0</v>
          </cell>
          <cell r="B1085" t="str">
            <v>LEVANTAMENTO DE TAMPAO DE RUA, UTILIZ. CONJ. DE ANEIS MET. SUPLEMENTARES, EXCL. CERCA PROTETORA</v>
          </cell>
          <cell r="C1085" t="str">
            <v>UN</v>
          </cell>
          <cell r="D1085">
            <v>148.88</v>
          </cell>
        </row>
        <row r="1086">
          <cell r="A1086" t="str">
            <v>05.002.106-0</v>
          </cell>
          <cell r="B1086" t="str">
            <v>LEVANTAMENTO DE TAMPAO DE RUA, UTILIZ. CONJ. DE ANEIS MET. SUPLEMENTARES, INCL. CERCA PROTETORA</v>
          </cell>
          <cell r="C1086" t="str">
            <v>UN</v>
          </cell>
          <cell r="D1086">
            <v>163.49</v>
          </cell>
        </row>
        <row r="1087">
          <cell r="A1087" t="str">
            <v>05.002.999-0</v>
          </cell>
          <cell r="B1087" t="str">
            <v>INDICE 05.002DEMOLICAO E ARRANCAMENTO - MECANICO</v>
          </cell>
          <cell r="C1087">
            <v>0</v>
          </cell>
          <cell r="D1087">
            <v>1898</v>
          </cell>
        </row>
        <row r="1088">
          <cell r="A1088" t="str">
            <v>05.003.010-1</v>
          </cell>
          <cell r="B1088" t="str">
            <v>LIMPEZA MANUAL DE POCO DE VISITA ATE 3,00M DE PROF., EXCL. TRANSP. DO MAT. RETIRADO</v>
          </cell>
          <cell r="C1088" t="str">
            <v>M3</v>
          </cell>
          <cell r="D1088">
            <v>19.46</v>
          </cell>
        </row>
        <row r="1089">
          <cell r="A1089" t="str">
            <v>05.003.011-0</v>
          </cell>
          <cell r="B1089" t="str">
            <v>LIMPEZA MANUAL DE POCO DE VISITA ATE 3,00M DE PROF., C/TRANSP. DO MAT. RETIRADO ATE 10KM DE DIST.</v>
          </cell>
          <cell r="C1089" t="str">
            <v>M3</v>
          </cell>
          <cell r="D1089">
            <v>38.42</v>
          </cell>
        </row>
        <row r="1090">
          <cell r="A1090" t="str">
            <v>05.003.015-1</v>
          </cell>
          <cell r="B1090" t="str">
            <v>TRANSPORTE DE MAT. DEPOSITADO EM POCO DE VISITAS E GALERIAS,C/CARGA MANUAL E DESC. MEC., ATE 10KM DE DIST.</v>
          </cell>
          <cell r="C1090" t="str">
            <v>M3</v>
          </cell>
          <cell r="D1090">
            <v>18.95</v>
          </cell>
        </row>
        <row r="1091">
          <cell r="A1091" t="str">
            <v>05.003.016-1</v>
          </cell>
          <cell r="B1091" t="str">
            <v>TRANSPORTE DE MAT. DEPOSITADO EM POCO DE VISITAS E GALERIAS,C/CARGA MANUAL E DESC. MEC., ATE 20KM DE DIST.</v>
          </cell>
          <cell r="C1091" t="str">
            <v>M3</v>
          </cell>
          <cell r="D1091">
            <v>27.23</v>
          </cell>
        </row>
        <row r="1092">
          <cell r="A1092" t="str">
            <v>05.003.017-1</v>
          </cell>
          <cell r="B1092" t="str">
            <v>TRANSPORTE DE MAT. DEPOSITADO EM POCO DE VISITAS E GALERIAS,C/CARGA MANUAL E DESC. MEC., ATE 30KM DE DIST.</v>
          </cell>
          <cell r="C1092" t="str">
            <v>M3</v>
          </cell>
          <cell r="D1092">
            <v>35.5</v>
          </cell>
        </row>
        <row r="1093">
          <cell r="A1093" t="str">
            <v>05.003.020-0</v>
          </cell>
          <cell r="B1093" t="str">
            <v>LIMPEZA MANUAL DE GALERIA RETANG., C/TRANSP. DE MAT. RETIRADO, ATE 10KM DE DIST.</v>
          </cell>
          <cell r="C1093" t="str">
            <v>M3</v>
          </cell>
          <cell r="D1093">
            <v>44.91</v>
          </cell>
        </row>
        <row r="1094">
          <cell r="A1094" t="str">
            <v>05.003.021-0</v>
          </cell>
          <cell r="B1094" t="str">
            <v>LIMPEZA MANUAL DE GALERIA RETANG., C/TRANSP. DE MAT. RETIRADO, ATE 20KM DE DIST.</v>
          </cell>
          <cell r="C1094" t="str">
            <v>M3</v>
          </cell>
          <cell r="D1094">
            <v>53.19</v>
          </cell>
        </row>
        <row r="1095">
          <cell r="A1095" t="str">
            <v>05.003.022-0</v>
          </cell>
          <cell r="B1095" t="str">
            <v>LIMPEZA MANUAL DE GALERIA RETANG., C/TRANSP. DE MAT. RETIRADO, ATE 30KM DE DIST.</v>
          </cell>
          <cell r="C1095" t="str">
            <v>M3</v>
          </cell>
          <cell r="D1095">
            <v>61.46</v>
          </cell>
        </row>
        <row r="1096">
          <cell r="A1096" t="str">
            <v>05.003.040-1</v>
          </cell>
          <cell r="B1096" t="str">
            <v>LIMPEZA MEC. DE GALERIA CIRC., C/DIAM. DE 1,00M, EXCL. TRANSP. DE MAT. RETIRADO</v>
          </cell>
          <cell r="C1096" t="str">
            <v>M3</v>
          </cell>
          <cell r="D1096">
            <v>27.77</v>
          </cell>
        </row>
        <row r="1097">
          <cell r="A1097" t="str">
            <v>05.003.041-0</v>
          </cell>
          <cell r="B1097" t="str">
            <v>LIMPEZA MEC. DE GALERIA CIRC., C/DIAM. MAIOR QUE 1,00M E TRANSP. DE MAT. ATE 10KM</v>
          </cell>
          <cell r="C1097" t="str">
            <v>M3</v>
          </cell>
          <cell r="D1097">
            <v>42.16</v>
          </cell>
        </row>
        <row r="1098">
          <cell r="A1098" t="str">
            <v>05.003.042-0</v>
          </cell>
          <cell r="B1098" t="str">
            <v>LIMPEZA MEC. DE GALERIA CIRC., C/DIAM. DE 1,00M E TRANSP. DEMAT. ATE 10KM</v>
          </cell>
          <cell r="C1098" t="str">
            <v>M3</v>
          </cell>
          <cell r="D1098">
            <v>46.73</v>
          </cell>
        </row>
        <row r="1099">
          <cell r="A1099" t="str">
            <v>05.003.043-0</v>
          </cell>
          <cell r="B1099" t="str">
            <v>LIMPEZA MEC. DE GALERIA CIRC., C/DIAM. DE 0,90M E TRANSP. DEMAT. ATE 10KM</v>
          </cell>
          <cell r="C1099" t="str">
            <v>M3</v>
          </cell>
          <cell r="D1099">
            <v>53.57</v>
          </cell>
        </row>
        <row r="1100">
          <cell r="A1100" t="str">
            <v>05.003.044-0</v>
          </cell>
          <cell r="B1100" t="str">
            <v>LIMPEZA MEC. DE GALERIA CIRC., C/DIAM. DE 0,80M E TRANSP. DEMAT. ATE 10KM</v>
          </cell>
          <cell r="C1100" t="str">
            <v>M3</v>
          </cell>
          <cell r="D1100">
            <v>60.87</v>
          </cell>
        </row>
        <row r="1101">
          <cell r="A1101" t="str">
            <v>05.003.045-0</v>
          </cell>
          <cell r="B1101" t="str">
            <v>LIMPEZA MEC. DE GALERIA CIRC., C/DIAM. DE 0,70M E TRANSP. DEMAT. ATE 10KM</v>
          </cell>
          <cell r="C1101" t="str">
            <v>M3</v>
          </cell>
          <cell r="D1101">
            <v>65.27</v>
          </cell>
        </row>
        <row r="1102">
          <cell r="A1102" t="str">
            <v>05.003.046-0</v>
          </cell>
          <cell r="B1102" t="str">
            <v>LIMPEZA MEC. DE GALERIA CIRC., C/DIAM. DE 0,60M E TRANSP. DEMAT. ATE 10KM</v>
          </cell>
          <cell r="C1102" t="str">
            <v>M3</v>
          </cell>
          <cell r="D1102">
            <v>78.430000000000007</v>
          </cell>
        </row>
        <row r="1103">
          <cell r="A1103" t="str">
            <v>05.003.047-0</v>
          </cell>
          <cell r="B1103" t="str">
            <v>LIMPEZA MEC. DE GALERIA CIRC., C/DIAM. DE 0,50M E TRANSP. DEMAT. ATE 10KM</v>
          </cell>
          <cell r="C1103" t="str">
            <v>M3</v>
          </cell>
          <cell r="D1103">
            <v>88.43</v>
          </cell>
        </row>
        <row r="1104">
          <cell r="A1104" t="str">
            <v>05.003.048-0</v>
          </cell>
          <cell r="B1104" t="str">
            <v>LIMPEZA MEC. DE GALERIA CIRC., C/DIAM. DE 0,40M E TRANSP. DEMAT. ATE 10KM</v>
          </cell>
          <cell r="C1104" t="str">
            <v>M3</v>
          </cell>
          <cell r="D1104">
            <v>102.28</v>
          </cell>
        </row>
        <row r="1105">
          <cell r="A1105" t="str">
            <v>05.003.049-0</v>
          </cell>
          <cell r="B1105" t="str">
            <v>LIMPEZA MEC. DE GALERIA CIRC., C/DIAM. DE 0,30M E TRANSP. DEMAT. ATE 10KM</v>
          </cell>
          <cell r="C1105" t="str">
            <v>M3</v>
          </cell>
          <cell r="D1105">
            <v>123.05</v>
          </cell>
        </row>
        <row r="1106">
          <cell r="A1106" t="str">
            <v>05.003.050-0</v>
          </cell>
          <cell r="B1106" t="str">
            <v>LIMPEZA MEC. DE GALERIA RETANG., C/TRANSP. DE MAT. ATE 10KM</v>
          </cell>
          <cell r="C1106" t="str">
            <v>M3</v>
          </cell>
          <cell r="D1106">
            <v>39.119999999999997</v>
          </cell>
        </row>
        <row r="1107">
          <cell r="A1107" t="str">
            <v>05.003.051-0</v>
          </cell>
          <cell r="B1107" t="str">
            <v>LIMPEZA MEC. DE GALERIA CIRC., C/DIAM. MAIOR QUE 1,00M E TRANSP. DE MAT. ATE 20KM</v>
          </cell>
          <cell r="C1107" t="str">
            <v>M3</v>
          </cell>
          <cell r="D1107">
            <v>50.44</v>
          </cell>
        </row>
        <row r="1108">
          <cell r="A1108" t="str">
            <v>05.003.052-0</v>
          </cell>
          <cell r="B1108" t="str">
            <v>LIMPEZA MEC. DE GALERIA CIRC., C/DIAM. DE 1,00M E TRANSP. DEMAT. ATE 20KM</v>
          </cell>
          <cell r="C1108" t="str">
            <v>M3</v>
          </cell>
          <cell r="D1108">
            <v>55.01</v>
          </cell>
        </row>
        <row r="1109">
          <cell r="A1109" t="str">
            <v>05.003.053-0</v>
          </cell>
          <cell r="B1109" t="str">
            <v>LIMPEZA MEC. DE GALERIA CIRC., C/DIAM. DE 0,90M E TRANSP. DEMAT. ATE 20KM</v>
          </cell>
          <cell r="C1109" t="str">
            <v>M3</v>
          </cell>
          <cell r="D1109">
            <v>61.85</v>
          </cell>
        </row>
        <row r="1110">
          <cell r="A1110" t="str">
            <v>05.003.054-0</v>
          </cell>
          <cell r="B1110" t="str">
            <v>LIMPEZA MEC. DE GALERIA CIRC., C/DIAM. DE 0,80M E TRANSP. DEMAT. ATE 20KM</v>
          </cell>
          <cell r="C1110" t="str">
            <v>M3</v>
          </cell>
          <cell r="D1110">
            <v>69.150000000000006</v>
          </cell>
        </row>
        <row r="1111">
          <cell r="A1111" t="str">
            <v>05.003.055-0</v>
          </cell>
          <cell r="B1111" t="str">
            <v>LIMPEZA MEC. DE GALERIA CIRC., C/DIAM. DE 0,70M E TRANSP. DEMAT. ATE 20KM</v>
          </cell>
          <cell r="C1111" t="str">
            <v>M3</v>
          </cell>
          <cell r="D1111">
            <v>73.55</v>
          </cell>
        </row>
        <row r="1112">
          <cell r="A1112" t="str">
            <v>05.003.056-0</v>
          </cell>
          <cell r="B1112" t="str">
            <v>LIMPEZA MEC. DE GALERIA CIRC., C/DIAM. DE 0,60M E TRANSP. DEMAT. ATE 20KM</v>
          </cell>
          <cell r="C1112" t="str">
            <v>M3</v>
          </cell>
          <cell r="D1112">
            <v>86.71</v>
          </cell>
        </row>
        <row r="1113">
          <cell r="A1113" t="str">
            <v>05.003.057-0</v>
          </cell>
          <cell r="B1113" t="str">
            <v>LIMPEZA MEC. DE GALERIA CIRC., C/DIAM. DE 0,50M E TRANSP. DEMAT. ATE 20KM</v>
          </cell>
          <cell r="C1113" t="str">
            <v>M3</v>
          </cell>
          <cell r="D1113">
            <v>96.71</v>
          </cell>
        </row>
        <row r="1114">
          <cell r="A1114" t="str">
            <v>05.003.058-0</v>
          </cell>
          <cell r="B1114" t="str">
            <v>LIMPEZA MEC. DE GALERIA CIRC., C/DIAM. DE 0,40M E TRANSP. DEMAT. ATE 20KM</v>
          </cell>
          <cell r="C1114" t="str">
            <v>M3</v>
          </cell>
          <cell r="D1114">
            <v>110.56</v>
          </cell>
        </row>
        <row r="1115">
          <cell r="A1115" t="str">
            <v>05.003.059-0</v>
          </cell>
          <cell r="B1115" t="str">
            <v>LIMPEZA MEC. DE GALERIA CIRC., C/DIAM. DE 0,30M E TRANSP. DEMAT. ATE 20KM</v>
          </cell>
          <cell r="C1115" t="str">
            <v>M3</v>
          </cell>
          <cell r="D1115">
            <v>1.33</v>
          </cell>
        </row>
        <row r="1116">
          <cell r="A1116" t="str">
            <v>05.003.060-0</v>
          </cell>
          <cell r="B1116" t="str">
            <v>LIMPEZA MEC. DE GALERIA RETANG., C/TRANSP. DE MAT. ATE 20KM</v>
          </cell>
          <cell r="C1116" t="str">
            <v>M3</v>
          </cell>
          <cell r="D1116">
            <v>47.4</v>
          </cell>
        </row>
        <row r="1117">
          <cell r="A1117" t="str">
            <v>05.003.061-0</v>
          </cell>
          <cell r="B1117" t="str">
            <v>LIMPEZA MEC. DE GALERIA CIRC., C/DIAM. MAIOR QUE 1,00M E TRANSP. DE MAT. ATE 30KM</v>
          </cell>
          <cell r="C1117" t="str">
            <v>M3</v>
          </cell>
          <cell r="D1117">
            <v>58.6</v>
          </cell>
        </row>
        <row r="1118">
          <cell r="A1118" t="str">
            <v>05.003.062-0</v>
          </cell>
          <cell r="B1118" t="str">
            <v>LIMPEZA MEC. DE GALERIA CIRC., C/DIAM. DE 1,00M E TRANSP. DEMAT. ATE 30KM</v>
          </cell>
          <cell r="C1118" t="str">
            <v>M3</v>
          </cell>
          <cell r="D1118">
            <v>63.28</v>
          </cell>
        </row>
        <row r="1119">
          <cell r="A1119" t="str">
            <v>05.003.063-0</v>
          </cell>
          <cell r="B1119" t="str">
            <v>LIMPEZA MEC. DE GALERIA CIRC., C/DIAM. DE 0,90M E TRANSP. DEMAT. ATE 30KM</v>
          </cell>
          <cell r="C1119" t="str">
            <v>M3</v>
          </cell>
          <cell r="D1119">
            <v>70.12</v>
          </cell>
        </row>
        <row r="1120">
          <cell r="A1120" t="str">
            <v>05.003.064-0</v>
          </cell>
          <cell r="B1120" t="str">
            <v>LIMPEZA MEC. DE GALERIA CIRC., C/DIAM. DE 0,80M E TRANSP. DEMAT. ATE 30KM</v>
          </cell>
          <cell r="C1120" t="str">
            <v>M3</v>
          </cell>
          <cell r="D1120">
            <v>77.42</v>
          </cell>
        </row>
        <row r="1121">
          <cell r="A1121" t="str">
            <v>05.003.065-0</v>
          </cell>
          <cell r="B1121" t="str">
            <v>LIMPEZA MEC. DE GALERIA CIRC., C/DIAM. DE 0,70M E TRANSP. DEMAT. ATE 30KM</v>
          </cell>
          <cell r="C1121" t="str">
            <v>M3</v>
          </cell>
          <cell r="D1121">
            <v>81.819999999999993</v>
          </cell>
        </row>
        <row r="1122">
          <cell r="A1122" t="str">
            <v>05.003.066-0</v>
          </cell>
          <cell r="B1122" t="str">
            <v>LIMPEZA MEC. DE GALERIA CIRC., C/DIAM. DE 0,60M E TRANSP. DEMAT. ATE 30KM</v>
          </cell>
          <cell r="C1122" t="str">
            <v>M3</v>
          </cell>
          <cell r="D1122">
            <v>94.98</v>
          </cell>
        </row>
        <row r="1123">
          <cell r="A1123" t="str">
            <v>05.003.067-0</v>
          </cell>
          <cell r="B1123" t="str">
            <v>LIMPEZA MEC. DE GALERIA CIRC., C/DIAM. DE 0,50M E TRANSP. DEMAT. ATE 30KM</v>
          </cell>
          <cell r="C1123" t="str">
            <v>M3</v>
          </cell>
          <cell r="D1123">
            <v>104.98</v>
          </cell>
        </row>
        <row r="1124">
          <cell r="A1124" t="str">
            <v>05.003.068-0</v>
          </cell>
          <cell r="B1124" t="str">
            <v>LIMPEZA MEC. DE GALERIA CIRC., C/DIAM. DE 0,40M E TRANSP. DEMAT. ATE 30KM</v>
          </cell>
          <cell r="C1124" t="str">
            <v>M3</v>
          </cell>
          <cell r="D1124">
            <v>118.83</v>
          </cell>
        </row>
        <row r="1125">
          <cell r="A1125" t="str">
            <v>05.003.069-0</v>
          </cell>
          <cell r="B1125" t="str">
            <v>LIMPEZA MEC. DE GALERIA CIRC., C/DIAM. DE 0,30M E TRANSP. DEMAT. ATE 30KM</v>
          </cell>
          <cell r="C1125" t="str">
            <v>M3</v>
          </cell>
          <cell r="D1125">
            <v>9.6</v>
          </cell>
        </row>
        <row r="1126">
          <cell r="A1126" t="str">
            <v>05.003.070-0</v>
          </cell>
          <cell r="B1126" t="str">
            <v>LIMPEZA MEC. DE GALERIA RETANG., C/TRANSP. DE MAT. ATE 30KM</v>
          </cell>
          <cell r="C1126" t="str">
            <v>M3</v>
          </cell>
          <cell r="D1126">
            <v>55.67</v>
          </cell>
        </row>
        <row r="1127">
          <cell r="A1127" t="str">
            <v>05.003.080-0</v>
          </cell>
          <cell r="B1127" t="str">
            <v>LIMPEZA MEC. DE RAMAL DE RALO, C/DIAM. MENOR QUE 0,40M E TRANSP. DE MAT. ATE 10KM</v>
          </cell>
          <cell r="C1127" t="str">
            <v>M3</v>
          </cell>
          <cell r="D1127">
            <v>8.17</v>
          </cell>
        </row>
        <row r="1128">
          <cell r="A1128" t="str">
            <v>05.003.081-0</v>
          </cell>
          <cell r="B1128" t="str">
            <v>LIMPEZA MEC. DE RAMAL DE RALO, C/DIAM. MENOR QUE 0,40M E TRANSP. DE MAT. ATE 20KM</v>
          </cell>
          <cell r="C1128" t="str">
            <v>M3</v>
          </cell>
          <cell r="D1128">
            <v>146.44999999999999</v>
          </cell>
        </row>
        <row r="1129">
          <cell r="A1129" t="str">
            <v>05.003.082-0</v>
          </cell>
          <cell r="B1129" t="str">
            <v>LIMPEZA MEC. DE RAMAL DE RALO, C/DIAM. MENOR QUE 0,40M E TRANSP. DE MAT. ATE 30KM</v>
          </cell>
          <cell r="C1129" t="str">
            <v>M3</v>
          </cell>
          <cell r="D1129">
            <v>154.72</v>
          </cell>
        </row>
        <row r="1130">
          <cell r="A1130" t="str">
            <v>05.003.090-0</v>
          </cell>
          <cell r="B1130" t="str">
            <v>LIMPEZA MANUAL DE RAMAL DE RALO, C/DIAM. MENOR QUE 0,40M E TRANSP. DE MAT. ATE 10KM</v>
          </cell>
          <cell r="C1130" t="str">
            <v>M3</v>
          </cell>
          <cell r="D1130">
            <v>161.71</v>
          </cell>
        </row>
        <row r="1131">
          <cell r="A1131" t="str">
            <v>05.003.091-0</v>
          </cell>
          <cell r="B1131" t="str">
            <v>LIMPEZA MANUAL DE RAMAL DE RALO, C/DIAM. MENOR QUE 0,40M E TRANSP. DE MAT. ATE 20KM</v>
          </cell>
          <cell r="C1131" t="str">
            <v>M3</v>
          </cell>
          <cell r="D1131">
            <v>169.99</v>
          </cell>
        </row>
        <row r="1132">
          <cell r="A1132" t="str">
            <v>05.003.092-0</v>
          </cell>
          <cell r="B1132" t="str">
            <v>LIMPEZA MANUAL DE RAMAL DE RALO, C/DIAM. MENOR QUE 0,40M E TRANSP. DE MAT. ATE 30KM</v>
          </cell>
          <cell r="C1132" t="str">
            <v>M3</v>
          </cell>
          <cell r="D1132">
            <v>178.26</v>
          </cell>
        </row>
        <row r="1133">
          <cell r="A1133" t="str">
            <v>05.003.150-0</v>
          </cell>
          <cell r="B1133" t="str">
            <v>LIMPEZA MEC. DE GALERIA CIRC., C/DIAM. DE 1,00M, EXCL. ALUGUEL DO EQUIP. E TRANSP. DE MAT. RETIRADO</v>
          </cell>
          <cell r="C1133" t="str">
            <v>M3</v>
          </cell>
          <cell r="D1133">
            <v>23.41</v>
          </cell>
        </row>
        <row r="1134">
          <cell r="A1134" t="str">
            <v>05.003.151-0</v>
          </cell>
          <cell r="B1134" t="str">
            <v>LIMPEZA MEC. DE GALERIA CIRC., C/DIAM. MAIOR QUE 1,00M E TRANSP. DE MAT. ATE 10KM, EXCL. ALUGUEL DO EQUIP.</v>
          </cell>
          <cell r="C1134" t="str">
            <v>M3</v>
          </cell>
          <cell r="D1134">
            <v>38.5</v>
          </cell>
        </row>
        <row r="1135">
          <cell r="A1135" t="str">
            <v>05.003.152-0</v>
          </cell>
          <cell r="B1135" t="str">
            <v>LIMPEZA MEC. DE GALERIA CIRC., C/DIAM. DE 1,00M E TRANSP. DEMAT. ATE 10KM, EXCL. ALUGUEL DO EQUIP.</v>
          </cell>
          <cell r="C1135" t="str">
            <v>M3</v>
          </cell>
          <cell r="D1135">
            <v>42.36</v>
          </cell>
        </row>
        <row r="1136">
          <cell r="A1136" t="str">
            <v>05.003.154-0</v>
          </cell>
          <cell r="B1136" t="str">
            <v>LIMPEZA MEC. DE GALERIA CIRC., C/DIAM. DE 0,90M E TRANSP. DEMAT. ATE 10KM, EXCL. ALUGUEL DO EQUIP.</v>
          </cell>
          <cell r="C1136" t="str">
            <v>M3</v>
          </cell>
          <cell r="D1136">
            <v>48.11</v>
          </cell>
        </row>
        <row r="1137">
          <cell r="A1137" t="str">
            <v>05.003.155-0</v>
          </cell>
          <cell r="B1137" t="str">
            <v>LIMPEZA MEC. DE GALERIA CIRC., C/DIAM. DE 0,80M E TRANSP. DEMAT. ATE 10KM, EXCL. ALUGUEL DO EQUIP.</v>
          </cell>
          <cell r="C1137" t="str">
            <v>M3</v>
          </cell>
          <cell r="D1137">
            <v>54.3</v>
          </cell>
        </row>
        <row r="1138">
          <cell r="A1138" t="str">
            <v>05.003.156-0</v>
          </cell>
          <cell r="B1138" t="str">
            <v>LIMPEZA MEC. DE GALERIA CIRC., C/DIAM. DE 0,70M E TRANSP. DEMAT. ATE 10KM, EXCL. ALUGUEL DO EQUIP.</v>
          </cell>
          <cell r="C1138" t="str">
            <v>M3</v>
          </cell>
          <cell r="D1138">
            <v>58.01</v>
          </cell>
        </row>
        <row r="1139">
          <cell r="A1139" t="str">
            <v>05.003.157-0</v>
          </cell>
          <cell r="B1139" t="str">
            <v>LIMPEZA MEC. DE GALERIA CIRC., C/DIAM. DE 0,60M E TRANSP. DEMAT. ATE 10KM, EXCL. ALUGUEL DO EQUIP.</v>
          </cell>
          <cell r="C1139" t="str">
            <v>M3</v>
          </cell>
          <cell r="D1139">
            <v>69</v>
          </cell>
        </row>
        <row r="1140">
          <cell r="A1140" t="str">
            <v>05.003.158-0</v>
          </cell>
          <cell r="B1140" t="str">
            <v>LIMPEZA MEC. DE GALERIA CIRC., C/DIAM. DE 0,50M E TRANSP. DEMAT. ATE 10KM, EXCL. ALUGUEL DO EQUIP.</v>
          </cell>
          <cell r="C1140" t="str">
            <v>M3</v>
          </cell>
          <cell r="D1140">
            <v>77.56</v>
          </cell>
        </row>
        <row r="1141">
          <cell r="A1141" t="str">
            <v>05.003.159-0</v>
          </cell>
          <cell r="B1141" t="str">
            <v>LIMPEZA MEC. DE GALERIA CIRC., C/DIAM. DE 0,40M E TRANSP. DEMAT. ATE 10KM, EXCL. ALUGUEL DO EQUIP.</v>
          </cell>
          <cell r="C1141" t="str">
            <v>M3</v>
          </cell>
          <cell r="D1141">
            <v>89.2</v>
          </cell>
        </row>
        <row r="1142">
          <cell r="A1142" t="str">
            <v>05.003.161-0</v>
          </cell>
          <cell r="B1142" t="str">
            <v>LIMPEZA MEC. DE GALERIA CIRC., C/DIAM. DE 0,30M E TRANSP. DEMAT. ATE 10KM, EXCL. ALUGUEL DO EQUIP.</v>
          </cell>
          <cell r="C1142" t="str">
            <v>M3</v>
          </cell>
          <cell r="D1142">
            <v>106.72</v>
          </cell>
        </row>
        <row r="1143">
          <cell r="A1143" t="str">
            <v>05.003.162-0</v>
          </cell>
          <cell r="B1143" t="str">
            <v>LIMPEZA MEC. DE GALERIA RETANG., C/TRANSP. DE MAT. ATE 10KM,EXCL. ALUGUEL DO EQUIP.</v>
          </cell>
          <cell r="C1143" t="str">
            <v>M3</v>
          </cell>
          <cell r="D1143">
            <v>36.21</v>
          </cell>
        </row>
        <row r="1144">
          <cell r="A1144" t="str">
            <v>05.003.163-0</v>
          </cell>
          <cell r="B1144" t="str">
            <v>LIMPEZA MEC. DE GALERIA CIRC., C/DIAM. MAIOR QUE 1,00M E TRANSP. DE MAT. ATE 20KM, EXCL. ALUGUEL DO EQUIP.</v>
          </cell>
          <cell r="C1144" t="str">
            <v>M3</v>
          </cell>
          <cell r="D1144">
            <v>46.78</v>
          </cell>
        </row>
        <row r="1145">
          <cell r="A1145" t="str">
            <v>05.003.164-0</v>
          </cell>
          <cell r="B1145" t="str">
            <v>LIMPEZA MEC. DE GALERIA CIRC., C/DIAM. DE 1,00M E TRANSP. DEMAT. ATE 20KM, EXCL. ALUGUEL DO EQUIP.</v>
          </cell>
          <cell r="C1145" t="str">
            <v>M3</v>
          </cell>
          <cell r="D1145">
            <v>50.64</v>
          </cell>
        </row>
        <row r="1146">
          <cell r="A1146" t="str">
            <v>05.003.165-0</v>
          </cell>
          <cell r="B1146" t="str">
            <v>LIMPEZA MEC. DE GALERIA CIRC., C/DIAM. DE 0,90M E TRANSP. DEMAT. ATE 20KM, EXCL. ALUGUEL DO EQUIP.</v>
          </cell>
          <cell r="C1146" t="str">
            <v>M3</v>
          </cell>
          <cell r="D1146">
            <v>56.39</v>
          </cell>
        </row>
        <row r="1147">
          <cell r="A1147" t="str">
            <v>05.003.166-0</v>
          </cell>
          <cell r="B1147" t="str">
            <v>LIMPEZA MEC. DE GALERIA CIRC., C/DIAM. DE 0,80M E TRANSP. DEMAT. ATE 20KM, EXCL. ALUGUEL DO EQUIP.</v>
          </cell>
          <cell r="C1147" t="str">
            <v>M3</v>
          </cell>
          <cell r="D1147">
            <v>62.58</v>
          </cell>
        </row>
        <row r="1148">
          <cell r="A1148" t="str">
            <v>05.003.167-0</v>
          </cell>
          <cell r="B1148" t="str">
            <v>LIMPEZA MEC. DE GALERIA CIRC., C/DIAM. DE 0,70M E TRANSP. DEMAT. ATE 20KM, EXCL. ALUGUEL DO EQUIP.</v>
          </cell>
          <cell r="C1148" t="str">
            <v>M3</v>
          </cell>
          <cell r="D1148">
            <v>66.290000000000006</v>
          </cell>
        </row>
        <row r="1149">
          <cell r="A1149" t="str">
            <v>05.003.168-0</v>
          </cell>
          <cell r="B1149" t="str">
            <v>LIMPEZA MEC. DE GALERIA CIRC., C/DIAM. DE 0,60M E TRANSP. DEMAT. ATE 20KM, EXCL. ALUGUEL DO EQUIP.</v>
          </cell>
          <cell r="C1149" t="str">
            <v>M3</v>
          </cell>
          <cell r="D1149">
            <v>77.41</v>
          </cell>
        </row>
        <row r="1150">
          <cell r="A1150" t="str">
            <v>05.003.169-0</v>
          </cell>
          <cell r="B1150" t="str">
            <v>LIMPEZA MEC. DE GALERIA CIRC., C/DIAM. DE 0,50M E TRANSP. DEMAT. ATE 20KM, EXCL. ALUGUEL DO EQUIP.</v>
          </cell>
          <cell r="C1150" t="str">
            <v>M3</v>
          </cell>
          <cell r="D1150">
            <v>85.84</v>
          </cell>
        </row>
        <row r="1151">
          <cell r="A1151" t="str">
            <v>05.003.170-0</v>
          </cell>
          <cell r="B1151" t="str">
            <v>LIMPEZA MEC. DE GALERIA CIRC., C/DIAM. DE 0,40M E TRANSP. DEMAT. ATE 20KM, EXCL. ALUGUEL DO EQUIP.</v>
          </cell>
          <cell r="C1151" t="str">
            <v>M3</v>
          </cell>
          <cell r="D1151">
            <v>97.48</v>
          </cell>
        </row>
        <row r="1152">
          <cell r="A1152" t="str">
            <v>05.003.171-0</v>
          </cell>
          <cell r="B1152" t="str">
            <v>LIMPEZA MEC. DE GALERIA CIRC., C/DIAM. DE 0,30M E TRANSP. DEMAT. ATE 20KM, EXCL. ALUGUEL DO EQUIP.</v>
          </cell>
          <cell r="C1152" t="str">
            <v>M3</v>
          </cell>
          <cell r="D1152">
            <v>115</v>
          </cell>
        </row>
        <row r="1153">
          <cell r="A1153" t="str">
            <v>05.003.172-0</v>
          </cell>
          <cell r="B1153" t="str">
            <v>LIMPEZA MEC. DE GALERIA RETANG., C/TRANSP. DE MAT. ATE 20KM,EXCL. ALUGUEL DO EQUIP.</v>
          </cell>
          <cell r="C1153" t="str">
            <v>M3</v>
          </cell>
          <cell r="D1153">
            <v>44.49</v>
          </cell>
        </row>
        <row r="1154">
          <cell r="A1154" t="str">
            <v>05.003.173-0</v>
          </cell>
          <cell r="B1154" t="str">
            <v>LIMPEZA MEC. DE GALERIA CIRC., C/DIAM. MAIOR QUE 1,00M E TRANSP. DE MAT. ATE 30KM, EXCL. ALUGUEL DO EQUIP.</v>
          </cell>
          <cell r="C1154" t="str">
            <v>M3</v>
          </cell>
          <cell r="D1154">
            <v>55.05</v>
          </cell>
        </row>
        <row r="1155">
          <cell r="A1155" t="str">
            <v>05.003.174-0</v>
          </cell>
          <cell r="B1155" t="str">
            <v>LIMPEZA MEC. DE GALERIA CIRC., C/DIAM. DE 1,00M E TRANSP. DEMAT.ATE 30KM, EXCL. ALUGUEL DO EQUIP.</v>
          </cell>
          <cell r="C1155" t="str">
            <v>M3</v>
          </cell>
          <cell r="D1155">
            <v>58.91</v>
          </cell>
        </row>
        <row r="1156">
          <cell r="A1156" t="str">
            <v>05.003.175-0</v>
          </cell>
          <cell r="B1156" t="str">
            <v>LIMPEZA MEC. DE GALERIA CIRC., C/DIAM. DE 0,90M E TRANSP. DEMAT. ATE 30KM, EXCL. ALUGUEL DO EQUIP.</v>
          </cell>
          <cell r="C1156" t="str">
            <v>M3</v>
          </cell>
          <cell r="D1156">
            <v>64.66</v>
          </cell>
        </row>
        <row r="1157">
          <cell r="A1157" t="str">
            <v>05.003.176-0</v>
          </cell>
          <cell r="B1157" t="str">
            <v>LIMPEZA MEC. DE GALERIA CIRC., C/DIAM. DE 0,80M E TRANSP. DEMAT. ATE 30KM, EXCL. ALUGUEL DO EQUIP.</v>
          </cell>
          <cell r="C1157" t="str">
            <v>M3</v>
          </cell>
          <cell r="D1157">
            <v>70.849999999999994</v>
          </cell>
        </row>
        <row r="1158">
          <cell r="A1158" t="str">
            <v>05.003.177-0</v>
          </cell>
          <cell r="B1158" t="str">
            <v>LIMPEZA MEC. DE GALERIA CIRC., C/DIAM. DE 0,70M E TRANSP. DEMAT. ATE 30KM, EXCL. ALUGUEL DO EQUIP.</v>
          </cell>
          <cell r="C1158" t="str">
            <v>M3</v>
          </cell>
          <cell r="D1158">
            <v>74.56</v>
          </cell>
        </row>
        <row r="1159">
          <cell r="A1159" t="str">
            <v>05.003.178-0</v>
          </cell>
          <cell r="B1159" t="str">
            <v>LIMPEZA MEC. DE GALERIA CIRC., C/DIAM. DE 0,60M E TRANSP. DEMAT. ATE 30KM, EXCL. ALUGUEL DO EQUIP.</v>
          </cell>
          <cell r="C1159" t="str">
            <v>M3</v>
          </cell>
          <cell r="D1159">
            <v>85.68</v>
          </cell>
        </row>
        <row r="1160">
          <cell r="A1160" t="str">
            <v>05.003.180-0</v>
          </cell>
          <cell r="B1160" t="str">
            <v>LIMPEZA MEC. DE GALERIA CIRC., C/DIAM. DE 0,50M E TRANSP. DEMAT. ATE 30KM, EXCL. ALUGUEL DO EQUIP.</v>
          </cell>
          <cell r="C1160" t="str">
            <v>M3</v>
          </cell>
          <cell r="D1160">
            <v>94.11</v>
          </cell>
        </row>
        <row r="1161">
          <cell r="A1161" t="str">
            <v>05.003.181-0</v>
          </cell>
          <cell r="B1161" t="str">
            <v>LIMPEZA MEC. DE GALERIA CIRC., C/DIAM. DE 0,40M E TRANSP. DEMAT. ATE 30KM, EXCL. ALUGUEL DO EQUIP.</v>
          </cell>
          <cell r="C1161" t="str">
            <v>M3</v>
          </cell>
          <cell r="D1161">
            <v>105.75</v>
          </cell>
        </row>
        <row r="1162">
          <cell r="A1162" t="str">
            <v>05.003.182-0</v>
          </cell>
          <cell r="B1162" t="str">
            <v>LIMPEZA MEC. DE GALERIA CIRC., C/DIAM. DE 0,30M E TRANSP. DEMAT. ATE 30KM, EXCL. ALUGUEL DO EQUIP.</v>
          </cell>
          <cell r="C1162" t="str">
            <v>M3</v>
          </cell>
          <cell r="D1162">
            <v>123.27</v>
          </cell>
        </row>
        <row r="1163">
          <cell r="A1163" t="str">
            <v>05.003.183-0</v>
          </cell>
          <cell r="B1163" t="str">
            <v>LIMPEZA MEC. DE GALERIA RETANG., C/TRANSP. DE MAT. ATE 30KM,EXCL. ALUGUEL DO EQUIP.</v>
          </cell>
          <cell r="C1163" t="str">
            <v>M3</v>
          </cell>
          <cell r="D1163">
            <v>52.76</v>
          </cell>
        </row>
        <row r="1164">
          <cell r="A1164" t="str">
            <v>05.003.195-0</v>
          </cell>
          <cell r="B1164" t="str">
            <v>LIMPEZA MEC. DE RAMAL DE RALO, C/DIAM. MENOR QUE 0,40M E TRANSP. DE MAT. ATE 10KM, EXCL. ALUGUEL DO EQUIP.</v>
          </cell>
          <cell r="C1164" t="str">
            <v>M3</v>
          </cell>
          <cell r="D1164">
            <v>119.46</v>
          </cell>
        </row>
        <row r="1165">
          <cell r="A1165" t="str">
            <v>05.003.999-0</v>
          </cell>
          <cell r="B1165" t="str">
            <v>INDICE 05.003LIMPEZA DE POCOS DE VISITA - E GALERIAS</v>
          </cell>
          <cell r="C1165">
            <v>0</v>
          </cell>
          <cell r="D1165">
            <v>1818</v>
          </cell>
        </row>
        <row r="1166">
          <cell r="A1166" t="str">
            <v>05.004.010-0</v>
          </cell>
          <cell r="B1166" t="str">
            <v>LIMPEZA DE CONCR. APARENTE, C/JATO D'AGUA, SOLVENTE E ESCOVADE PIACAVA</v>
          </cell>
          <cell r="C1166" t="str">
            <v>M2</v>
          </cell>
          <cell r="D1166">
            <v>2.0099999999999998</v>
          </cell>
        </row>
        <row r="1167">
          <cell r="A1167" t="str">
            <v>05.004.011-0</v>
          </cell>
          <cell r="B1167" t="str">
            <v>LIMPEZA OU PREP. DE SUPERF. DE CONCR., C/JATO DE AREIA SEGUIDO DE AGUA OU AR, RENDIMENTO MEDIO DE 5,00M2/H</v>
          </cell>
          <cell r="C1167" t="str">
            <v>M2</v>
          </cell>
          <cell r="D1167">
            <v>16.73</v>
          </cell>
        </row>
        <row r="1168">
          <cell r="A1168" t="str">
            <v>05.004.012-0</v>
          </cell>
          <cell r="B1168" t="str">
            <v>LIMPEZA OU PREP. DE ARMADURAS INT., C/JATO DE AREIA SEGUIDODE AGUA OU AR, RENDIMENTO MEDIO DE 5,00M2/H</v>
          </cell>
          <cell r="C1168" t="str">
            <v>M2</v>
          </cell>
          <cell r="D1168">
            <v>25.1</v>
          </cell>
        </row>
        <row r="1169">
          <cell r="A1169" t="str">
            <v>05.004.0-0</v>
          </cell>
          <cell r="B1169" t="str">
            <v>LIMPEZA OU PREP. DE SUPERF. DE CONCR., C/JATO DE AREIA SEGUIDO DE AGUA OU AR, RENDIMENTO MEDIO DE 7,50M2/H</v>
          </cell>
          <cell r="C1169" t="str">
            <v>M2</v>
          </cell>
          <cell r="D1169">
            <v>11.21</v>
          </cell>
        </row>
        <row r="1170">
          <cell r="A1170" t="str">
            <v>05.004.014-0</v>
          </cell>
          <cell r="B1170" t="str">
            <v>LIMPEZA OU PREP. DE SUPERF. DE CONCR., C/JATO DE AREIA SEGUIDO DE AGUA OU AR, RENDIMENTO MEDIO DE 10,00M2/H</v>
          </cell>
          <cell r="C1170" t="str">
            <v>M2</v>
          </cell>
          <cell r="D1170">
            <v>8.36</v>
          </cell>
        </row>
        <row r="1171">
          <cell r="A1171" t="str">
            <v>05.004.015-0</v>
          </cell>
          <cell r="B1171" t="str">
            <v>LIMPEZA OU PREP. DE SUPERF. DE CONCR., C/JATO DE AREIA SEGUIDO DE AGUA OU AR, RENDIMENTO MEDIO DE 15,00M2/H</v>
          </cell>
          <cell r="C1171" t="str">
            <v>M2</v>
          </cell>
          <cell r="D1171">
            <v>5.52</v>
          </cell>
        </row>
        <row r="1172">
          <cell r="A1172" t="str">
            <v>05.004.020-0</v>
          </cell>
          <cell r="B1172" t="str">
            <v>LIMPEZA OU PREPARACAO DE ESTRUTURA METALICA, C/JATO DE AREIA</v>
          </cell>
          <cell r="C1172" t="str">
            <v>M2</v>
          </cell>
          <cell r="D1172">
            <v>11.09</v>
          </cell>
        </row>
        <row r="1173">
          <cell r="A1173" t="str">
            <v>05.004.025-0</v>
          </cell>
          <cell r="B1173" t="str">
            <v>LIMPEZA DE SUPERF. MET. EM PONTES, VIADUTOS OU SEMELHANTES,C/LIXADEIRA E RASPADEIRA, PRODUCAO MEDIA DE 280,00M2/MES</v>
          </cell>
          <cell r="C1173" t="str">
            <v>M2</v>
          </cell>
          <cell r="D1173">
            <v>10.1</v>
          </cell>
        </row>
        <row r="1174">
          <cell r="A1174" t="str">
            <v>05.004.026-0</v>
          </cell>
          <cell r="B1174" t="str">
            <v>LIMPEZA DE SUPERF. MET. EM PONTES, VIADUTOS OU SEMELHANTES,C/LIXADEIRA E RASPADEIRA, PRODUCAO MEDIA DE 100,00M2/MES</v>
          </cell>
          <cell r="C1174" t="str">
            <v>M2</v>
          </cell>
          <cell r="D1174">
            <v>28.29</v>
          </cell>
        </row>
        <row r="1175">
          <cell r="A1175" t="str">
            <v>05.004.027-0</v>
          </cell>
          <cell r="B1175" t="str">
            <v>LIMPEZA DE SUPERF. MET. EM PONTES, VIADUTOS OU SEMELHANTES,C/LIXADEIRA E RASPADEIRA, PRODUCAO MEDIA DE 180,00M2/MES</v>
          </cell>
          <cell r="C1175" t="str">
            <v>M2</v>
          </cell>
          <cell r="D1175">
            <v>15.76</v>
          </cell>
        </row>
        <row r="1176">
          <cell r="A1176" t="str">
            <v>05.004.028-0</v>
          </cell>
          <cell r="B1176" t="str">
            <v>LIMPEZA DE SUPERF. MET. EM PONTES, VIADUTOS OU SEMELHANTES,C/LIXADEIRA E RASPADEIRA, PRODUCAO MEDIA DE 350,00M2/MES</v>
          </cell>
          <cell r="C1176" t="str">
            <v>M2</v>
          </cell>
          <cell r="D1176">
            <v>8.08</v>
          </cell>
        </row>
        <row r="1177">
          <cell r="A1177" t="str">
            <v>05.004.030-0</v>
          </cell>
          <cell r="B1177" t="str">
            <v>LIMPEZA DE TUNEL, C/JATO D'AGUA, SOLVENTE E ESCOVA DE PIACAVA</v>
          </cell>
          <cell r="C1177" t="str">
            <v>M2</v>
          </cell>
          <cell r="D1177">
            <v>5.85</v>
          </cell>
        </row>
        <row r="1178">
          <cell r="A1178" t="str">
            <v>05.004.999-0</v>
          </cell>
          <cell r="B1178" t="str">
            <v>INDICE 05.004LIMPEZA SUP.METALICOS CONCRETO E TUNEL</v>
          </cell>
          <cell r="C1178">
            <v>0</v>
          </cell>
          <cell r="D1178">
            <v>2024</v>
          </cell>
        </row>
        <row r="1179">
          <cell r="A1179" t="str">
            <v>05.005.001-1</v>
          </cell>
          <cell r="B1179" t="str">
            <v>ANDAIME DE PINHO DE 1ª, ATE 7,00M DE ALT., C/APROVEIT. DA MAD. 3 VEZES</v>
          </cell>
          <cell r="C1179" t="str">
            <v>M3</v>
          </cell>
          <cell r="D1179">
            <v>14.05</v>
          </cell>
        </row>
        <row r="1180">
          <cell r="A1180" t="str">
            <v>05.005.002-0</v>
          </cell>
          <cell r="B1180" t="str">
            <v>ANDAIME DE PINHO DE 1ª, ATE 7,00M DE ALT., C/APROVEIT. DA MAD. 5 VEZES</v>
          </cell>
          <cell r="C1180" t="str">
            <v>M3</v>
          </cell>
          <cell r="D1180">
            <v>10.34</v>
          </cell>
        </row>
        <row r="1181">
          <cell r="A1181" t="str">
            <v>05.005.003-1</v>
          </cell>
          <cell r="B1181" t="str">
            <v>ANDAIME DE PINHO DE 1ª, DE 7,00 A 14,00M DE ALT., C/APROVEIT. DA MAD. 2 VEZES</v>
          </cell>
          <cell r="C1181" t="str">
            <v>M3</v>
          </cell>
          <cell r="D1181">
            <v>20.77</v>
          </cell>
        </row>
        <row r="1182">
          <cell r="A1182" t="str">
            <v>05.005.004-0</v>
          </cell>
          <cell r="B1182" t="str">
            <v>ANDAIME DE TORAS DE EUCALIPTO, C/APROVEIT. DA MAD. 20 VEZES,PASSARELA DE PINHO DE 1ª C/APROVEIT. DE 5 VEZES</v>
          </cell>
          <cell r="C1182" t="str">
            <v>M3</v>
          </cell>
          <cell r="D1182">
            <v>19.5</v>
          </cell>
        </row>
        <row r="1183">
          <cell r="A1183" t="str">
            <v>05.005.005-1</v>
          </cell>
          <cell r="B1183" t="str">
            <v>ANDAIME DE TABUADO SOBRE CAVAL. (INCL. ESTES), EM PINHO DE 1ª, C/APROVEIT. DA MAD. 20 VEZES, INCL. MOV.</v>
          </cell>
          <cell r="C1183" t="str">
            <v>M2</v>
          </cell>
          <cell r="D1183">
            <v>4.5599999999999996</v>
          </cell>
        </row>
        <row r="1184">
          <cell r="A1184" t="str">
            <v>05.005.006-1</v>
          </cell>
          <cell r="B1184" t="str">
            <v>ANDAIME DE TABUADO SOBRE CAVAL. (INCL. ESTES), EM PINHO DE 1ª, C/APROVEIT. DA MAD. 10 VEZES, INCL. MOV.</v>
          </cell>
          <cell r="C1184" t="str">
            <v>M2</v>
          </cell>
          <cell r="D1184">
            <v>8.0299999999999994</v>
          </cell>
        </row>
        <row r="1185">
          <cell r="A1185" t="str">
            <v>05.005.007-0</v>
          </cell>
          <cell r="B1185" t="str">
            <v>ANDAIME DE TABUADO SOBRE CAVAL.(INCL. ESTES), EM PINHO DE 1ª,C/APROVEIT.DA MAD. 20 VEZES,INCL.MOV. P/PE DIREITO DE 4,00M</v>
          </cell>
          <cell r="C1185" t="str">
            <v>M2</v>
          </cell>
          <cell r="D1185">
            <v>6</v>
          </cell>
        </row>
        <row r="1186">
          <cell r="A1186" t="str">
            <v>05.005.012-1</v>
          </cell>
          <cell r="B1186" t="str">
            <v>PLATAFORMA OU PASSARELA DE PINHO DE 1ª, C/APROVEIT. DA MAD.20 VEZES, EXCL. ANDAIME OU OUTRO SUPORTE E MOV.</v>
          </cell>
          <cell r="C1186" t="str">
            <v>M2</v>
          </cell>
          <cell r="D1186">
            <v>1.57</v>
          </cell>
        </row>
        <row r="1187">
          <cell r="A1187" t="str">
            <v>05.005.0-0</v>
          </cell>
          <cell r="B1187" t="str">
            <v>PLATAFORMA OU PASSARELA DE PINHO DE 1ª, C/APROVEIT. DA MAD.40 VEZES, EXCL. ANDAIME OU OUTRO SUPORTE E MOV.</v>
          </cell>
          <cell r="C1187" t="str">
            <v>M2</v>
          </cell>
          <cell r="D1187">
            <v>0.78</v>
          </cell>
        </row>
        <row r="1188">
          <cell r="A1188" t="str">
            <v>05.005.014-0</v>
          </cell>
          <cell r="B1188" t="str">
            <v>PLATAFORMA OU PASSARELA DE PINHO DE 1ª, C/APROVEIT. DA MAD.60 VEZES, EXCL. ANDAIME OU OUTRO SUPORTE E MOV.</v>
          </cell>
          <cell r="C1188" t="str">
            <v>M2</v>
          </cell>
          <cell r="D1188">
            <v>0.52</v>
          </cell>
        </row>
        <row r="1189">
          <cell r="A1189" t="str">
            <v>05.005.015-0</v>
          </cell>
          <cell r="B1189" t="str">
            <v>PLATAFORMA OU PASSARELA DE PINHO DE 1ª, C/APROVEIT. DA MAD.80 VEZES, EXCL. ANDAIME OU OUTRO SUPORTE E MOV.</v>
          </cell>
          <cell r="C1189" t="str">
            <v>M2</v>
          </cell>
          <cell r="D1189">
            <v>0.39</v>
          </cell>
        </row>
        <row r="1190">
          <cell r="A1190" t="str">
            <v>05.005.018-0</v>
          </cell>
          <cell r="B1190" t="str">
            <v>ESCADA DE PINHO DE 3ª, SOBRE TER. C/INCLINACAO MEDIA ATE 45°, C/ 0,80M DE LARG., CONSID. 30% DE APROVEIT. DA MAD.</v>
          </cell>
          <cell r="C1190" t="str">
            <v>M</v>
          </cell>
          <cell r="D1190">
            <v>24.97</v>
          </cell>
        </row>
        <row r="1191">
          <cell r="A1191" t="str">
            <v>05.005.019-0</v>
          </cell>
          <cell r="B1191" t="str">
            <v>ESCADA DE PINHO DE 3ª, SOBRE TER. C/INCLINACAO MEDIA SUPERIOR A 45°, C/ 0,80M DE LARG., CONSID. 30% DE APROVEIT. DA MAD.</v>
          </cell>
          <cell r="C1191" t="str">
            <v>M</v>
          </cell>
          <cell r="D1191">
            <v>38.67</v>
          </cell>
        </row>
        <row r="1192">
          <cell r="A1192" t="str">
            <v>05.005.020-0</v>
          </cell>
          <cell r="B1192" t="str">
            <v>TORRE P/GUINCHO, C/PRUMOS DE MAD. DE LEI, PRANCHA DE 1,50 X1,60M</v>
          </cell>
          <cell r="C1192" t="str">
            <v>M</v>
          </cell>
          <cell r="D1192">
            <v>170.32</v>
          </cell>
        </row>
        <row r="1193">
          <cell r="A1193" t="str">
            <v>05.005.025-0</v>
          </cell>
          <cell r="B1193" t="str">
            <v>ANDAIME SUSPENSO DE MAD., PENDENTE DA ESTRUT. P/CABOS DE ACODE 3/8"</v>
          </cell>
          <cell r="C1193" t="str">
            <v>M2</v>
          </cell>
          <cell r="D1193">
            <v>43</v>
          </cell>
        </row>
        <row r="1194">
          <cell r="A1194" t="str">
            <v>05.005.030-0</v>
          </cell>
          <cell r="B1194" t="str">
            <v>ANDAIME SUSPENSO DE MAD.,PENDENTE DA ESTRUT.P/CABOS DE ACO DE 3/8", C/UTILIZ. DAS TABUAS 2 VEZES E TORAS E CABOS 4 VEZES</v>
          </cell>
          <cell r="C1194" t="str">
            <v>M2</v>
          </cell>
          <cell r="D1194">
            <v>22.69</v>
          </cell>
        </row>
        <row r="1195">
          <cell r="A1195" t="str">
            <v>05.005.035-0</v>
          </cell>
          <cell r="B1195" t="str">
            <v>ANDAIME SUSPENSO DE MAD.,PENDENTE DA ESTRUT.P/CABOS DE ACO DE 3/8", C/UTILIZ. DAS TABUAS 3 VEZES E TORAS E CABOS 6 VEZES</v>
          </cell>
          <cell r="C1195" t="str">
            <v>M2</v>
          </cell>
          <cell r="D1195">
            <v>19.190000000000001</v>
          </cell>
        </row>
        <row r="1196">
          <cell r="A1196" t="str">
            <v>05.005.040-0</v>
          </cell>
          <cell r="B1196" t="str">
            <v>ANDAIME SUSPENSO DE MAD.,PENDENTE DA ESTRUT.P/CABOS DE ACO DE 3/8", C/UTILIZ. DAS TABUAS 4 VEZES E TORAS E CABOS 8 VEZES</v>
          </cell>
          <cell r="C1196" t="str">
            <v>M2</v>
          </cell>
          <cell r="D1196">
            <v>17.46</v>
          </cell>
        </row>
        <row r="1197">
          <cell r="A1197" t="str">
            <v>05.005.050-0</v>
          </cell>
          <cell r="B1197" t="str">
            <v>PROTECAO DE FACHADA C/TELA DE POLIPROPILENO PREGADA EM PC. DE PINHO 3 X 3"</v>
          </cell>
          <cell r="C1197" t="str">
            <v>M2</v>
          </cell>
          <cell r="D1197">
            <v>22.38</v>
          </cell>
        </row>
        <row r="1198">
          <cell r="A1198" t="str">
            <v>05.005.053-0</v>
          </cell>
          <cell r="B1198" t="str">
            <v>PROTECAO DE FACHADA C/TELA MET., FIO 12, MALHA 3 X 3CM, PREGADA EM PC. DE PINHO 3 X 3"</v>
          </cell>
          <cell r="C1198" t="str">
            <v>M2</v>
          </cell>
          <cell r="D1198">
            <v>42.53</v>
          </cell>
        </row>
        <row r="1199">
          <cell r="A1199" t="str">
            <v>05.005.055-0</v>
          </cell>
          <cell r="B1199" t="str">
            <v>PLATAFORMA DE PROT. A TRANSEUNTES, EM PINHO DE 1ª, EM PC. DE3 X 6" E 1 X 12", C/ 2,00M DE LARG. E APROVEIT. 2 VEZES</v>
          </cell>
          <cell r="C1199" t="str">
            <v>M</v>
          </cell>
          <cell r="D1199">
            <v>0.56999999999999995</v>
          </cell>
        </row>
        <row r="1200">
          <cell r="A1200" t="str">
            <v>05.005.999-0</v>
          </cell>
          <cell r="B1200" t="str">
            <v>INDICE DA FAMILIA</v>
          </cell>
          <cell r="C1200">
            <v>0</v>
          </cell>
          <cell r="D1200">
            <v>2297</v>
          </cell>
        </row>
        <row r="1201">
          <cell r="A1201" t="str">
            <v>05.006.001-1</v>
          </cell>
          <cell r="B1201" t="str">
            <v>ALUGUEL DE ANDAIME TUBULAR CONSID. A PROJECAO VERT.</v>
          </cell>
          <cell r="C1201" t="str">
            <v>M2XMES</v>
          </cell>
          <cell r="D1201">
            <v>2.68</v>
          </cell>
        </row>
        <row r="1202">
          <cell r="A1202" t="str">
            <v>05.006.002-1</v>
          </cell>
          <cell r="B1202" t="str">
            <v>ALUGUEL DE TORRE ANDAIME TUBULAR, C/RODIZIOS, DE 2,00 X 1,50M</v>
          </cell>
          <cell r="C1202" t="str">
            <v>MXMES</v>
          </cell>
          <cell r="D1202">
            <v>5.37</v>
          </cell>
        </row>
        <row r="1203">
          <cell r="A1203" t="str">
            <v>05.006.003-0</v>
          </cell>
          <cell r="B1203" t="str">
            <v>ALUGUEL DE ELEV. P/OBRA EM ELEM. TUBULARES, P/TRANSP. VERT.DE MAT., C/GUINCHO DE 10CV, CACAMBA, FUNIL, SILO E CABOS</v>
          </cell>
          <cell r="C1203" t="str">
            <v>UNXMES</v>
          </cell>
          <cell r="D1203">
            <v>1054.02</v>
          </cell>
        </row>
        <row r="1204">
          <cell r="A1204" t="str">
            <v>05.006.004-0</v>
          </cell>
          <cell r="B1204" t="str">
            <v>ALUGUEL DE ELEV. P/OBRA EM ELEM. TUBULARES, P/TRANSP. VERT.DE MAT., C/CABINE ABERTA, GUINCHO DE 10CV, PLATAF. E CABOS</v>
          </cell>
          <cell r="C1204" t="str">
            <v>UNXMES</v>
          </cell>
          <cell r="D1204">
            <v>1004.23</v>
          </cell>
        </row>
        <row r="1205">
          <cell r="A1205" t="str">
            <v>05.006.010-0</v>
          </cell>
          <cell r="B1205" t="str">
            <v>ALUGUEL DE RODIZIOS P/TORRE TUBULAR. CUSTO P/ 4 UN.</v>
          </cell>
          <cell r="C1205" t="str">
            <v>UNXMES</v>
          </cell>
          <cell r="D1205">
            <v>27.6</v>
          </cell>
        </row>
        <row r="1206">
          <cell r="A1206" t="str">
            <v>05.006.999-0</v>
          </cell>
          <cell r="B1206" t="str">
            <v>INDICE DA FAMILIA</v>
          </cell>
          <cell r="C1206">
            <v>0</v>
          </cell>
          <cell r="D1206">
            <v>934</v>
          </cell>
        </row>
        <row r="1207">
          <cell r="A1207" t="str">
            <v>05.007.001-1</v>
          </cell>
          <cell r="B1207" t="str">
            <v>ALUGUEL DE ANDAIME SUSPENSO PESADO, P/SERV. DE REVESTIM., C/2,00M DE EXTENSAO</v>
          </cell>
          <cell r="C1207" t="str">
            <v>UNXMES</v>
          </cell>
          <cell r="D1207">
            <v>74.040000000000006</v>
          </cell>
        </row>
        <row r="1208">
          <cell r="A1208" t="str">
            <v>05.007.002-1</v>
          </cell>
          <cell r="B1208" t="str">
            <v>ALUGUEL DE ANDAIME SUSPENSO LEVE, P/PINT., C/ 3,00M DE EXTENSAO, CABOS C/ 45,00M, TELA DE PROT. E PLATAF.</v>
          </cell>
          <cell r="C1208" t="str">
            <v>UNXMES</v>
          </cell>
          <cell r="D1208">
            <v>180</v>
          </cell>
        </row>
        <row r="1209">
          <cell r="A1209" t="str">
            <v>05.007.999-0</v>
          </cell>
          <cell r="B1209" t="str">
            <v>FAMILIA 05.007</v>
          </cell>
          <cell r="C1209">
            <v>0</v>
          </cell>
          <cell r="D1209">
            <v>1877</v>
          </cell>
        </row>
        <row r="1210">
          <cell r="A1210" t="str">
            <v>05.008.001-0</v>
          </cell>
          <cell r="B1210" t="str">
            <v>MONTAGEM E DESMONT. DE ANDAIME TUBULAR, CONSID. A AREA VERT.RECOBERTA</v>
          </cell>
          <cell r="C1210" t="str">
            <v>M2</v>
          </cell>
          <cell r="D1210">
            <v>1.73</v>
          </cell>
        </row>
        <row r="1211">
          <cell r="A1211" t="str">
            <v>05.008.002-0</v>
          </cell>
          <cell r="B1211" t="str">
            <v>MONTAGEM E DESMONT. DE ANDAIME SUSPENSO, CONSID. A EXTENSAOHORIZ. DAS FACHADAS E/OU EMPENAS</v>
          </cell>
          <cell r="C1211" t="str">
            <v>M</v>
          </cell>
          <cell r="D1211">
            <v>8.25</v>
          </cell>
        </row>
        <row r="1212">
          <cell r="A1212" t="str">
            <v>05.008.003-0</v>
          </cell>
          <cell r="B1212" t="str">
            <v>MONTAGEM E DESMONT. DE ELEVADOR DE OBRA, REFERIDO NOS ITENS05.006.003 E 05.006.004</v>
          </cell>
          <cell r="C1212" t="str">
            <v>UN</v>
          </cell>
          <cell r="D1212">
            <v>785.43</v>
          </cell>
        </row>
        <row r="1213">
          <cell r="A1213" t="str">
            <v>05.008.005-0</v>
          </cell>
          <cell r="B1213" t="str">
            <v>DESMONTAGEM E REMONTAGEM DE ANDAIME SUSPENSO, PENDENTE DA ESTRUT.</v>
          </cell>
          <cell r="C1213" t="str">
            <v>M2</v>
          </cell>
          <cell r="D1213">
            <v>14.93</v>
          </cell>
        </row>
        <row r="1214">
          <cell r="A1214" t="str">
            <v>05.008.006-0</v>
          </cell>
          <cell r="B1214" t="str">
            <v>MOVIMENTACAO VERT. DE ANDAIME SUSPENSO, CONSID. 1 VEZ A AREATRABALHADA EM PROJECAO VERT.</v>
          </cell>
          <cell r="C1214" t="str">
            <v>M2</v>
          </cell>
          <cell r="D1214">
            <v>0.7</v>
          </cell>
        </row>
        <row r="1215">
          <cell r="A1215" t="str">
            <v>05.008.008-1</v>
          </cell>
          <cell r="B1215" t="str">
            <v>MOVIMENTACAO VERT. OU HORIZ. DE PLATAF. OU PASSARELA</v>
          </cell>
          <cell r="C1215" t="str">
            <v>M2</v>
          </cell>
          <cell r="D1215">
            <v>0</v>
          </cell>
        </row>
        <row r="1216">
          <cell r="A1216" t="str">
            <v>05.008.010-0</v>
          </cell>
          <cell r="B1216" t="str">
            <v>MONTAGEM E DESMONT. DE USINA MISTURADORA DE CONCR., TIPO PAREDE, C/SILOS HORIZ., P/ 3 AGREGADOS</v>
          </cell>
          <cell r="C1216" t="str">
            <v>UN</v>
          </cell>
          <cell r="D1216">
            <v>16557.810000000001</v>
          </cell>
        </row>
        <row r="1217">
          <cell r="A1217" t="str">
            <v>05.008.012-0</v>
          </cell>
          <cell r="B1217" t="str">
            <v>MONTAGEM E DESMONT. DE USINA MISTURADORA DE CONCR. TIPO VERT., C/SILOS, P/ 45,00M3 DE AGREGADOS E 30T DE CIM.</v>
          </cell>
          <cell r="C1217" t="str">
            <v>UN</v>
          </cell>
          <cell r="D1217">
            <v>90886.15</v>
          </cell>
        </row>
        <row r="1218">
          <cell r="A1218" t="str">
            <v>05.008.0-0</v>
          </cell>
          <cell r="B1218" t="str">
            <v>MONTAGEM E DESMONT. DE TELEFERICO DE OBRA, C/VAO APROX. DE 180,00M</v>
          </cell>
          <cell r="C1218" t="str">
            <v>UN</v>
          </cell>
          <cell r="D1218">
            <v>1470.33</v>
          </cell>
        </row>
        <row r="1219">
          <cell r="A1219" t="str">
            <v>05.008.999-0</v>
          </cell>
          <cell r="B1219" t="str">
            <v>FAMILIA 05.008</v>
          </cell>
          <cell r="C1219">
            <v>0</v>
          </cell>
          <cell r="D1219">
            <v>2880</v>
          </cell>
        </row>
        <row r="1220">
          <cell r="A1220" t="str">
            <v>05.010.001-0</v>
          </cell>
          <cell r="B1220" t="str">
            <v>ESGOTAMENTO DE VALA C/BOMBA A GASOLINA 3,25HP; C/DIAM. DE SUCCAO E DESC. DE 1.1/2", ALT. MANOMETRICA DE ATE 10,00M</v>
          </cell>
          <cell r="C1220" t="str">
            <v>M3</v>
          </cell>
          <cell r="D1220">
            <v>0.25</v>
          </cell>
        </row>
        <row r="1221">
          <cell r="A1221" t="str">
            <v>05.010.005-0</v>
          </cell>
          <cell r="B1221" t="str">
            <v>ESGOTAMENTO DE VALA MEDIDO PELA POTENCIA INSTALADA E PELO TEMPO DE FUNCIONAMENTO</v>
          </cell>
          <cell r="C1221" t="str">
            <v>CVxH</v>
          </cell>
          <cell r="D1221">
            <v>1.31</v>
          </cell>
        </row>
        <row r="1222">
          <cell r="A1222" t="str">
            <v>05.010.006-0</v>
          </cell>
          <cell r="B1222" t="str">
            <v>ESGOTAMENTO DE VALA MEDIDO PELA POTENCIA INSTALADA E PELO TEMPO DE FUNCIONAMENTO</v>
          </cell>
          <cell r="C1222" t="str">
            <v>CVxH</v>
          </cell>
          <cell r="D1222">
            <v>0.66</v>
          </cell>
        </row>
        <row r="1223">
          <cell r="A1223" t="str">
            <v>05.010.015-0</v>
          </cell>
          <cell r="B1223" t="str">
            <v>ESGOTAMENTO DE VALA C/BOMBA, P/M3 ESCAV. EM MAT. DE 1ªCAT. ABAIXO DO NIVEL D'AGUA, 24H P/DIA</v>
          </cell>
          <cell r="C1223" t="str">
            <v>M3</v>
          </cell>
          <cell r="D1223">
            <v>20.11</v>
          </cell>
        </row>
        <row r="1224">
          <cell r="A1224" t="str">
            <v>05.010.020-0</v>
          </cell>
          <cell r="B1224" t="str">
            <v>ESGOTAMENTO D'AGUA DE SUBSOLO, DE INFILTRACAO OU ALAGAMENTO,C/BOMBA ELETR. DE 3HP, DIAM. DE SUCCAO DE 1.1/2"</v>
          </cell>
          <cell r="C1224" t="str">
            <v>H</v>
          </cell>
          <cell r="D1224">
            <v>1.48</v>
          </cell>
        </row>
        <row r="1225">
          <cell r="A1225" t="str">
            <v>05.010.021-0</v>
          </cell>
          <cell r="B1225" t="str">
            <v>ESGOTAMENTO D'AGUA DE SUBSOLO, DE INFILTRACAO OU ALAGAMENTO,C/BOMBA ELETR. DE 3HP, DIAM. DE SUCCAO DE 1.1/2"</v>
          </cell>
          <cell r="C1225" t="str">
            <v>H</v>
          </cell>
          <cell r="D1225">
            <v>0.05</v>
          </cell>
        </row>
        <row r="1226">
          <cell r="A1226" t="str">
            <v>05.010.999-0</v>
          </cell>
          <cell r="B1226" t="str">
            <v>INDICE 05.010ESGOTAMENTO DE VALA</v>
          </cell>
          <cell r="C1226">
            <v>0</v>
          </cell>
          <cell r="D1226">
            <v>2002</v>
          </cell>
        </row>
        <row r="1227">
          <cell r="A1227" t="str">
            <v>05.011.001-0</v>
          </cell>
          <cell r="B1227" t="str">
            <v>ESCORAMENTO SIMPLES, FECHADO, DE VALA C/POUCA PROF.</v>
          </cell>
          <cell r="C1227" t="str">
            <v>M2</v>
          </cell>
          <cell r="D1227">
            <v>25.39</v>
          </cell>
        </row>
        <row r="1228">
          <cell r="A1228" t="str">
            <v>05.011.002-0</v>
          </cell>
          <cell r="B1228" t="str">
            <v>ESCORAMENTO SIMPLES, ABERTO, DE VALA C/POUCA PROF.</v>
          </cell>
          <cell r="C1228" t="str">
            <v>M2</v>
          </cell>
          <cell r="D1228">
            <v>11.27</v>
          </cell>
        </row>
        <row r="1229">
          <cell r="A1229" t="str">
            <v>05.011.006-0</v>
          </cell>
          <cell r="B1229" t="str">
            <v>ESCORAMENTO SIMPLES, FECHADO, DE VALA C/POUCA PROF., C/ESGOT. MANUAL</v>
          </cell>
          <cell r="C1229" t="str">
            <v>M2</v>
          </cell>
          <cell r="D1229">
            <v>31.37</v>
          </cell>
        </row>
        <row r="1230">
          <cell r="A1230" t="str">
            <v>05.011.999-0</v>
          </cell>
          <cell r="B1230" t="str">
            <v>INDICE DA FAMILIA</v>
          </cell>
          <cell r="C1230">
            <v>0</v>
          </cell>
          <cell r="D1230">
            <v>2164</v>
          </cell>
        </row>
        <row r="1231">
          <cell r="A1231" t="str">
            <v>05.0.001-0</v>
          </cell>
          <cell r="B1231" t="str">
            <v>CHAPA DE ACO 3/8", P/PASSAGEM DE VEICULOS SOBRE VALAS, C/COLOC., USO E RETIRADA</v>
          </cell>
          <cell r="C1231" t="str">
            <v>M2</v>
          </cell>
          <cell r="D1231">
            <v>9.6999999999999993</v>
          </cell>
        </row>
        <row r="1232">
          <cell r="A1232" t="str">
            <v>05.0.002-0</v>
          </cell>
          <cell r="B1232" t="str">
            <v>CHAPA DE ACO 3/4", P/PASSAGEM DE VEICULOS SOBRE VALAS, C/COLOC., USO E RETIRADA, INCL. MOBILIZACAO,TRANSP.,CARGA E DESC.</v>
          </cell>
          <cell r="C1232" t="str">
            <v>M2</v>
          </cell>
          <cell r="D1232">
            <v>19.14</v>
          </cell>
        </row>
        <row r="1233">
          <cell r="A1233" t="str">
            <v>05.0.003-0</v>
          </cell>
          <cell r="B1233" t="str">
            <v>CHAPA DE ACO 3/4", P/PASSAGEM DE VEICULOS SOBRE VALAS, C/COLOC. E RETIRADA</v>
          </cell>
          <cell r="C1233" t="str">
            <v>M2</v>
          </cell>
          <cell r="D1233">
            <v>1.47</v>
          </cell>
        </row>
        <row r="1234">
          <cell r="A1234" t="str">
            <v>05.0.999-0</v>
          </cell>
          <cell r="B1234" t="str">
            <v>INDICE 05.0CHAPA DE ACO P/PASSAGEM VEICULOS</v>
          </cell>
          <cell r="C1234">
            <v>0</v>
          </cell>
          <cell r="D1234">
            <v>2249</v>
          </cell>
        </row>
        <row r="1235">
          <cell r="A1235" t="str">
            <v>05.014.001-0</v>
          </cell>
          <cell r="B1235" t="str">
            <v>ALUGUEL DE TRANSFORMADOR DE DISTRIB., TRIFASICO, 60HZ, ,8KV - 220/127V, 30KVA</v>
          </cell>
          <cell r="C1235" t="str">
            <v>UNXMES</v>
          </cell>
          <cell r="D1235">
            <v>197.4</v>
          </cell>
        </row>
        <row r="1236">
          <cell r="A1236" t="str">
            <v>05.014.005-0</v>
          </cell>
          <cell r="B1236" t="str">
            <v>ALUGUEL DE TRANSFORMADOR DE DISTRIB., TRIFASICO, 60HZ, ,8KV - 220/127V, 45KVA</v>
          </cell>
          <cell r="C1236" t="str">
            <v>UNXMES</v>
          </cell>
          <cell r="D1236">
            <v>226.8</v>
          </cell>
        </row>
        <row r="1237">
          <cell r="A1237" t="str">
            <v>05.014.009-0</v>
          </cell>
          <cell r="B1237" t="str">
            <v>ALUGUEL DE TRANSFORMADOR DE DISTRIB., TRIFASICO, 60HZ, ,8KV - 220/127V, 75KVA</v>
          </cell>
          <cell r="C1237" t="str">
            <v>UNXMES</v>
          </cell>
          <cell r="D1237">
            <v>304.39999999999998</v>
          </cell>
        </row>
        <row r="1238">
          <cell r="A1238" t="str">
            <v>05.014.015-0</v>
          </cell>
          <cell r="B1238" t="str">
            <v>ALUGUEL DE TRANSFORMADOR DE DISTRIB., TRIFASICO, 60HZ, ,8KV - 220/127V, 112,5KVA</v>
          </cell>
          <cell r="C1238" t="str">
            <v>UNXMES</v>
          </cell>
          <cell r="D1238">
            <v>375.2</v>
          </cell>
        </row>
        <row r="1239">
          <cell r="A1239" t="str">
            <v>05.014.020-0</v>
          </cell>
          <cell r="B1239" t="str">
            <v>ALUGUEL DE TRANSFORMADOR DE DISTRIB., TRIFASICO, 60HZ, ,8KV - 220/127V, 150KVA</v>
          </cell>
          <cell r="C1239" t="str">
            <v>UNXMES</v>
          </cell>
          <cell r="D1239">
            <v>454.65</v>
          </cell>
        </row>
        <row r="1240">
          <cell r="A1240" t="str">
            <v>05.014.999-0</v>
          </cell>
          <cell r="B1240" t="str">
            <v>INDICE DA FAMILIA</v>
          </cell>
          <cell r="C1240">
            <v>0</v>
          </cell>
          <cell r="D1240">
            <v>1486</v>
          </cell>
        </row>
        <row r="1241">
          <cell r="A1241" t="str">
            <v>05.015.030-0</v>
          </cell>
          <cell r="B1241" t="str">
            <v>PORTICO EM ACO, P/SUPORTE DE SINAL. VERT., SENDO O VAO DE 22,40M</v>
          </cell>
          <cell r="C1241" t="str">
            <v>UN</v>
          </cell>
          <cell r="D1241">
            <v>25825.49</v>
          </cell>
        </row>
        <row r="1242">
          <cell r="A1242" t="str">
            <v>05.015.031-0</v>
          </cell>
          <cell r="B1242" t="str">
            <v>PORTICO EM ACO, P/SUPORTE DE SINAL. VERT., SENDO O VAO DE 18,80M</v>
          </cell>
          <cell r="C1242" t="str">
            <v>UN</v>
          </cell>
          <cell r="D1242">
            <v>24598.639999999999</v>
          </cell>
        </row>
        <row r="1243">
          <cell r="A1243" t="str">
            <v>05.015.032-0</v>
          </cell>
          <cell r="B1243" t="str">
            <v>PORTICO EM ACO, P/SUPORTE DE SINAL. VERT., SENDO O VAO DE 17,20M</v>
          </cell>
          <cell r="C1243" t="str">
            <v>UN</v>
          </cell>
          <cell r="D1243">
            <v>24010.67</v>
          </cell>
        </row>
        <row r="1244">
          <cell r="A1244" t="str">
            <v>05.015.033-0</v>
          </cell>
          <cell r="B1244" t="str">
            <v>PORTICO EM ACO, P/SUPORTE DE SINAL. VERT., SENDO O VAO DE 15,20M</v>
          </cell>
          <cell r="C1244" t="str">
            <v>UN</v>
          </cell>
          <cell r="D1244">
            <v>18811.02</v>
          </cell>
        </row>
        <row r="1245">
          <cell r="A1245" t="str">
            <v>05.015.034-0</v>
          </cell>
          <cell r="B1245" t="str">
            <v>PORTICO EM ACO, P/SUPORTE DE SINAL. VERT., SENDO O VAO DE ,20M</v>
          </cell>
          <cell r="C1245" t="str">
            <v>UN</v>
          </cell>
          <cell r="D1245">
            <v>17727.36</v>
          </cell>
        </row>
        <row r="1246">
          <cell r="A1246" t="str">
            <v>05.015.040-0</v>
          </cell>
          <cell r="B1246" t="str">
            <v>SEMI-PORTICO EM ACO, BANDEIRA SIMPLES, P/SUPORTE DE SINAL. VERT., SENDO O BALANCO DE 8,60M</v>
          </cell>
          <cell r="C1246" t="str">
            <v>UN</v>
          </cell>
          <cell r="D1246">
            <v>10924.12</v>
          </cell>
        </row>
        <row r="1247">
          <cell r="A1247" t="str">
            <v>05.015.041-0</v>
          </cell>
          <cell r="B1247" t="str">
            <v>SEMI-PORTICO EM ACO, BANDEIRA SIMPLES, P/SUPORTE DE SINAL. VERT., SENDO O BALANCO DE 5,10M</v>
          </cell>
          <cell r="C1247" t="str">
            <v>UN</v>
          </cell>
          <cell r="D1247">
            <v>8372.2999999999993</v>
          </cell>
        </row>
        <row r="1248">
          <cell r="A1248" t="str">
            <v>05.015.045-0</v>
          </cell>
          <cell r="B1248" t="str">
            <v>SEMI-PORTICO EM ACO, BANDEIRA DUPLA, P/SUPORTE DE SINAL. VERT., SENDO O BALANCO DE 8,60M</v>
          </cell>
          <cell r="C1248" t="str">
            <v>UN</v>
          </cell>
          <cell r="D1248">
            <v>15245.12</v>
          </cell>
        </row>
        <row r="1249">
          <cell r="A1249" t="str">
            <v>05.015.046-0</v>
          </cell>
          <cell r="B1249" t="str">
            <v>SEMI-PORTICO EM ACO, BANDEIRA DUPLA, P/SUPORTE DE SINAL. VERT., SENDO O BALANCO DE 5,10M</v>
          </cell>
          <cell r="C1249" t="str">
            <v>UN</v>
          </cell>
          <cell r="D1249">
            <v>11152.3</v>
          </cell>
        </row>
        <row r="1250">
          <cell r="A1250" t="str">
            <v>05.015.050-0</v>
          </cell>
          <cell r="B1250" t="str">
            <v>SEMI-PORTICO EM ACO, BANDEIRA DUPLA, P/SUPORTE DE SINAL. VERT., SENDO O BALANCO DE 5,10M</v>
          </cell>
          <cell r="C1250" t="str">
            <v>UN</v>
          </cell>
          <cell r="D1250">
            <v>161.22</v>
          </cell>
        </row>
        <row r="1251">
          <cell r="A1251" t="str">
            <v>05.015.055-0</v>
          </cell>
          <cell r="B1251" t="str">
            <v>SEMI-PORTICO EM ACO, BANDEIRA DUPLA, P/SUPORTE DE SINAL. VERT., SENDO O BALANCO DE 5,10M</v>
          </cell>
          <cell r="C1251" t="str">
            <v>UN</v>
          </cell>
          <cell r="D1251">
            <v>187.82</v>
          </cell>
        </row>
        <row r="1252">
          <cell r="A1252" t="str">
            <v>05.015.060-0</v>
          </cell>
          <cell r="B1252" t="str">
            <v>SEMI-PORTICO EM ACO, BANDEIRA DUPLA, P/SUPORTE DE SINAL. VERT., SENDO O BALANCO DE 5,10M</v>
          </cell>
          <cell r="C1252" t="str">
            <v>UN</v>
          </cell>
          <cell r="D1252">
            <v>198.2</v>
          </cell>
        </row>
        <row r="1253">
          <cell r="A1253" t="str">
            <v>05.015.065-0</v>
          </cell>
          <cell r="B1253" t="str">
            <v>SEMI-PORTICO EM ACO, BANDEIRA DUPLA, P/SUPORTE DE SINAL. VERT., SENDO O BALANCO DE 5,10M</v>
          </cell>
          <cell r="C1253" t="str">
            <v>UN</v>
          </cell>
          <cell r="D1253">
            <v>194.8</v>
          </cell>
        </row>
        <row r="1254">
          <cell r="A1254" t="str">
            <v>05.015.070-0</v>
          </cell>
          <cell r="B1254" t="str">
            <v>SEMI-PORTICO EM ACO, BANDEIRA DUPLA, P/SUPORTE DE SINAL. VERT., SENDO O BALANCO DE 5,10M</v>
          </cell>
          <cell r="C1254" t="str">
            <v>UN</v>
          </cell>
          <cell r="D1254">
            <v>221.41</v>
          </cell>
        </row>
        <row r="1255">
          <cell r="A1255" t="str">
            <v>05.015.075-0</v>
          </cell>
          <cell r="B1255" t="str">
            <v>SEMI-PORTICO EM ACO, BANDEIRA DUPLA, P/SUPORTE DE SINAL. VERT., SENDO O BALANCO DE 5,10M</v>
          </cell>
          <cell r="C1255" t="str">
            <v>UN</v>
          </cell>
          <cell r="D1255">
            <v>231.78</v>
          </cell>
        </row>
        <row r="1256">
          <cell r="A1256" t="str">
            <v>05.015.999-0</v>
          </cell>
          <cell r="B1256" t="str">
            <v>INDICE 05.015SINALIZACAO VERTICAL OU HORIZONTAL</v>
          </cell>
          <cell r="C1256">
            <v>0</v>
          </cell>
          <cell r="D1256">
            <v>1166</v>
          </cell>
        </row>
        <row r="1257">
          <cell r="A1257" t="str">
            <v>05.016.999-0</v>
          </cell>
          <cell r="B1257" t="str">
            <v>INDICE 05.016PAINEIS EM CHAPA DE ALUMINIO</v>
          </cell>
          <cell r="C1257">
            <v>0</v>
          </cell>
          <cell r="D1257">
            <v>1163</v>
          </cell>
        </row>
        <row r="1258">
          <cell r="A1258" t="str">
            <v>05.017.999-0</v>
          </cell>
          <cell r="B1258" t="str">
            <v>INDICE 05.017BALIZADOR DE CONCRETO</v>
          </cell>
          <cell r="C1258">
            <v>0</v>
          </cell>
          <cell r="D1258">
            <v>1784</v>
          </cell>
        </row>
        <row r="1259">
          <cell r="A1259" t="str">
            <v>05.018.999-0</v>
          </cell>
          <cell r="B1259" t="str">
            <v>INDICE 05.018BALIZADOR DE PVC</v>
          </cell>
          <cell r="C1259">
            <v>0</v>
          </cell>
          <cell r="D1259">
            <v>1874</v>
          </cell>
        </row>
        <row r="1260">
          <cell r="A1260" t="str">
            <v>05.020.005-0</v>
          </cell>
          <cell r="B1260" t="str">
            <v>SINALIZACAO HORIZ., MEC., C/TINTA A BASE DE RESINAS NATURAISOU SINT., EM VIAS ROD., APLIC. P/EXTRUSAO</v>
          </cell>
          <cell r="C1260" t="str">
            <v>M2</v>
          </cell>
          <cell r="D1260">
            <v>33.11</v>
          </cell>
        </row>
        <row r="1261">
          <cell r="A1261" t="str">
            <v>05.020.007-0</v>
          </cell>
          <cell r="B1261" t="str">
            <v>SINALIZACAO HORIZ. MEC. C/TINTA A BASE DE RESINAS NATURAIS OU SINT., EM VIAS URBANAS, APLIC. P/EXTRUSAO</v>
          </cell>
          <cell r="C1261" t="str">
            <v>M2</v>
          </cell>
          <cell r="D1261">
            <v>46.4</v>
          </cell>
        </row>
        <row r="1262">
          <cell r="A1262" t="str">
            <v>05.020.010-0</v>
          </cell>
          <cell r="B1262" t="str">
            <v>SINALIZACAO HORIZ. MEC. C/TINTA A BASE DE RESINAS NATURAIS OU SINT., EM VIAS ROD., APLIC. C/PISTOLA</v>
          </cell>
          <cell r="C1262" t="str">
            <v>M2</v>
          </cell>
          <cell r="D1262">
            <v>19.38</v>
          </cell>
        </row>
        <row r="1263">
          <cell r="A1263" t="str">
            <v>05.020.012-0</v>
          </cell>
          <cell r="B1263" t="str">
            <v>SINALIZACAO HORIZ. MEC. C/TINTA A BASE DE RESINAS NATURAIS OU SINT., EM VIAS URBANAS, APLIC. C/PISTOLA</v>
          </cell>
          <cell r="C1263" t="str">
            <v>M2</v>
          </cell>
          <cell r="D1263">
            <v>25.86</v>
          </cell>
        </row>
        <row r="1264">
          <cell r="A1264" t="str">
            <v>05.020.0-0</v>
          </cell>
          <cell r="B1264" t="str">
            <v>SINALIZACAO MANUAL DE FAIXAS E FIGURAS P/PEDESTRES C/TINTA ABASE DE RESINAS NATURAIS OU SINT., EM VIAS ROD.</v>
          </cell>
          <cell r="C1264" t="str">
            <v>M2</v>
          </cell>
          <cell r="D1264">
            <v>44.74</v>
          </cell>
        </row>
        <row r="1265">
          <cell r="A1265" t="str">
            <v>05.020.014-0</v>
          </cell>
          <cell r="B1265" t="str">
            <v>SINALIZACAO MANUAL DE FAIXAS E FIGURAS P/PEDESTRES, C/TINTAA BASE DE RESINAS NATURAIS OU SINT., EM VIAS URBANAS</v>
          </cell>
          <cell r="C1265" t="str">
            <v>M2</v>
          </cell>
          <cell r="D1265">
            <v>47.02</v>
          </cell>
        </row>
        <row r="1266">
          <cell r="A1266" t="str">
            <v>05.020.015-1</v>
          </cell>
          <cell r="B1266" t="str">
            <v>SINALIZACAO HORIZ. MEC. C/TINTA A BASE DE RESINA ACRILICA, EM VIAS ROD.</v>
          </cell>
          <cell r="C1266" t="str">
            <v>M2</v>
          </cell>
          <cell r="D1266">
            <v>8.5500000000000007</v>
          </cell>
        </row>
        <row r="1267">
          <cell r="A1267" t="str">
            <v>05.020.020-0</v>
          </cell>
          <cell r="B1267" t="str">
            <v>SINALIZACAO HORIZ. MEC. C/TINTA A BASE DE RESINA ACRILICA, EM VIAS URBANAS</v>
          </cell>
          <cell r="C1267" t="str">
            <v>M2</v>
          </cell>
          <cell r="D1267">
            <v>11.23</v>
          </cell>
        </row>
        <row r="1268">
          <cell r="A1268" t="str">
            <v>05.020.025-0</v>
          </cell>
          <cell r="B1268" t="str">
            <v>SINALIZACAO MANUAL DE FAIXAS E FIGURAS P/PEDESTRES, C/TINTAA BASE DE RESINA ACRILICA, EM VIAS ROD., C/PISTOLA</v>
          </cell>
          <cell r="C1268" t="str">
            <v>M2</v>
          </cell>
          <cell r="D1268">
            <v>15.76</v>
          </cell>
        </row>
        <row r="1269">
          <cell r="A1269" t="str">
            <v>05.020.030-0</v>
          </cell>
          <cell r="B1269" t="str">
            <v>SINALIZACAO MANUAL DE FAIXAS E FIGURAS P/PEDESTRES, C/TINTAA BASE DE RESINA ACRILICA, EM VIAS URBANAS, C/PISTOLA</v>
          </cell>
          <cell r="C1269" t="str">
            <v>M2</v>
          </cell>
          <cell r="D1269">
            <v>20.16</v>
          </cell>
        </row>
        <row r="1270">
          <cell r="A1270" t="str">
            <v>05.020.999-0</v>
          </cell>
          <cell r="B1270" t="str">
            <v>INDICE 05.020SINALIZACAO HORIZONTAL</v>
          </cell>
          <cell r="C1270">
            <v>0</v>
          </cell>
          <cell r="D1270">
            <v>2100</v>
          </cell>
        </row>
        <row r="1271">
          <cell r="A1271" t="str">
            <v>05.021.005-0</v>
          </cell>
          <cell r="B1271" t="str">
            <v>TACHA REFL. FUNDIDA, MONODIRECIONAL, DE 87 X 72 X 17MM, EM DIVERSAS CORES</v>
          </cell>
          <cell r="C1271" t="str">
            <v>UN</v>
          </cell>
          <cell r="D1271">
            <v>7.72</v>
          </cell>
        </row>
        <row r="1272">
          <cell r="A1272" t="str">
            <v>05.021.010-0</v>
          </cell>
          <cell r="B1272" t="str">
            <v>TACHA REFL. FUNDIDA, BIDIRECIONAL, DE 87 X 72 X 17MM, EM DIVERSAS CORES</v>
          </cell>
          <cell r="C1272" t="str">
            <v>UN</v>
          </cell>
          <cell r="D1272">
            <v>9.85</v>
          </cell>
        </row>
        <row r="1273">
          <cell r="A1273" t="str">
            <v>05.021.050-0</v>
          </cell>
          <cell r="B1273" t="str">
            <v>MINI-TACHAO CEGO, FUNDIDO, DE 220 X 100 X 40MM</v>
          </cell>
          <cell r="C1273" t="str">
            <v>UN</v>
          </cell>
          <cell r="D1273">
            <v>18.149999999999999</v>
          </cell>
        </row>
        <row r="1274">
          <cell r="A1274" t="str">
            <v>05.021.055-0</v>
          </cell>
          <cell r="B1274" t="str">
            <v>MINI-TACHAO REFL. FUNDIDO, MONODIRECIONAL, DE 220 X 100 X 40MM, NAS CORES BRANCA E AMARELA</v>
          </cell>
          <cell r="C1274" t="str">
            <v>UN</v>
          </cell>
          <cell r="D1274">
            <v>22.6</v>
          </cell>
        </row>
        <row r="1275">
          <cell r="A1275" t="str">
            <v>05.021.060-0</v>
          </cell>
          <cell r="B1275" t="str">
            <v>MINI-TACHAO REFL. FUNDIDO, BIDIRECIONAL, DE 220 X 100 X 40MM, NAS CORES BRANCA E AMARELA</v>
          </cell>
          <cell r="C1275" t="str">
            <v>UN</v>
          </cell>
          <cell r="D1275">
            <v>29.94</v>
          </cell>
        </row>
        <row r="1276">
          <cell r="A1276" t="str">
            <v>05.021.065-0</v>
          </cell>
          <cell r="B1276" t="str">
            <v>TACHAO CEGO FUNDIDO, DE 240 X 150 X 50MM</v>
          </cell>
          <cell r="C1276" t="str">
            <v>UN</v>
          </cell>
          <cell r="D1276">
            <v>28.57</v>
          </cell>
        </row>
        <row r="1277">
          <cell r="A1277" t="str">
            <v>05.021.070-0</v>
          </cell>
          <cell r="B1277" t="str">
            <v>TACHAO REFL. FUNDIDO, MONODIRECIONAL, DE 240 X 150 X 50MM, NAS CORES BRANCA E AMARELA</v>
          </cell>
          <cell r="C1277" t="str">
            <v>UN</v>
          </cell>
          <cell r="D1277">
            <v>36.619999999999997</v>
          </cell>
        </row>
        <row r="1278">
          <cell r="A1278" t="str">
            <v>05.021.075-0</v>
          </cell>
          <cell r="B1278" t="str">
            <v>TACHAO REFL. FUNDIDO, BIDIRECIONAL, DE 240 X 150 X 50MM, NASCORES BRANCA E AMARELA</v>
          </cell>
          <cell r="C1278" t="str">
            <v>UN</v>
          </cell>
          <cell r="D1278">
            <v>44.69</v>
          </cell>
        </row>
        <row r="1279">
          <cell r="A1279" t="str">
            <v>05.021.090-0</v>
          </cell>
          <cell r="B1279" t="str">
            <v>TACHA REFL., INJETADA EM ABS, MONODIRECIONAL, DE 100 X 97 X17MM, REFLETORES C/ESFERAS DE VIDRO, DIVERSAS CORES</v>
          </cell>
          <cell r="C1279" t="str">
            <v>UN</v>
          </cell>
          <cell r="D1279">
            <v>8.67</v>
          </cell>
        </row>
        <row r="1280">
          <cell r="A1280" t="str">
            <v>05.021.095-0</v>
          </cell>
          <cell r="B1280" t="str">
            <v>TACHA REFL. INJETADA EM ABS, BIDIRECIONAL, DE 100 X 97 X 17MM, REFLETORES C/ESFERAS DE VIDRO, DIVERSAS CORES</v>
          </cell>
          <cell r="C1280" t="str">
            <v>UN</v>
          </cell>
          <cell r="D1280">
            <v>12.04</v>
          </cell>
        </row>
        <row r="1281">
          <cell r="A1281" t="str">
            <v>05.021.100-0</v>
          </cell>
          <cell r="B1281" t="str">
            <v>SEGREGADORES P/FAIXAS DE ONIBUS, DE 450 X 170 X 70MM, C/TOPOSUPERIOR ARREDONDADO</v>
          </cell>
          <cell r="C1281" t="str">
            <v>UN</v>
          </cell>
          <cell r="D1281">
            <v>65.510000000000005</v>
          </cell>
        </row>
        <row r="1282">
          <cell r="A1282" t="str">
            <v>05.021.999-0</v>
          </cell>
          <cell r="B1282" t="str">
            <v>FAMILIA 05.021</v>
          </cell>
          <cell r="C1282">
            <v>0</v>
          </cell>
          <cell r="D1282">
            <v>1472</v>
          </cell>
        </row>
        <row r="1283">
          <cell r="A1283" t="str">
            <v>05.022.015-0</v>
          </cell>
          <cell r="B1283" t="str">
            <v>CORTE MEC. DE CONCR. ASF. C/FRESADORA EM AREA C/INTERFERENCIA, ATE 5CM DE ESP., TRAB. DIURNO</v>
          </cell>
          <cell r="C1283" t="str">
            <v>M2</v>
          </cell>
          <cell r="D1283">
            <v>5.86</v>
          </cell>
        </row>
        <row r="1284">
          <cell r="A1284" t="str">
            <v>05.022.016-0</v>
          </cell>
          <cell r="B1284" t="str">
            <v>CORTE MEC. DE CONCR. ASF. C/FRESADORA EM AREA C/INTERFERENCIA, ATE 5CM DE ESP., TRAB. NOTURNO</v>
          </cell>
          <cell r="C1284" t="str">
            <v>M2</v>
          </cell>
          <cell r="D1284">
            <v>6.02</v>
          </cell>
        </row>
        <row r="1285">
          <cell r="A1285" t="str">
            <v>05.022.018-0</v>
          </cell>
          <cell r="B1285" t="str">
            <v>CORTE MEC. DE CONCR. ASF. C/FRESADORA EM AREA S/INTERFERENCIA, ATE 5CM DE ESP., TRAB. DIURNO</v>
          </cell>
          <cell r="C1285" t="str">
            <v>M2</v>
          </cell>
          <cell r="D1285">
            <v>4.4400000000000004</v>
          </cell>
        </row>
        <row r="1286">
          <cell r="A1286" t="str">
            <v>05.022.020-0</v>
          </cell>
          <cell r="B1286" t="str">
            <v>CORTE MEC. DE CONCR. ASF. C/FRESADORA EM AREA S/INTERFERENCIA, ATE 5CM DE ESP., TRAB. NOTURNO</v>
          </cell>
          <cell r="C1286" t="str">
            <v>M2</v>
          </cell>
          <cell r="D1286">
            <v>4.55</v>
          </cell>
        </row>
        <row r="1287">
          <cell r="A1287" t="str">
            <v>05.022.030-0</v>
          </cell>
          <cell r="B1287" t="str">
            <v>CORTE MEC. DE CONCR. ASF. C/FRESADORA EM AREA C/INTERFERENCIA, ATE 10CM DE ESP., TRAB. DIURNO</v>
          </cell>
          <cell r="C1287" t="str">
            <v>M2</v>
          </cell>
          <cell r="D1287">
            <v>9.51</v>
          </cell>
        </row>
        <row r="1288">
          <cell r="A1288" t="str">
            <v>05.022.031-0</v>
          </cell>
          <cell r="B1288" t="str">
            <v>CORTE MEC. DE CONCR. ASF. C/FRESADORA EM AREA C/INTERFERENCIA, ATE 10CM DE ESP., TRAB. NOTURNO</v>
          </cell>
          <cell r="C1288" t="str">
            <v>M2</v>
          </cell>
          <cell r="D1288">
            <v>9.75</v>
          </cell>
        </row>
        <row r="1289">
          <cell r="A1289" t="str">
            <v>05.022.033-0</v>
          </cell>
          <cell r="B1289" t="str">
            <v>CORTE MEC. DE CONCR. ASF. C/FRESADORA EM AREA S/INTERFERENCIA, ATE 10CM DE ESP., TRAB. DIURNO</v>
          </cell>
          <cell r="C1289" t="str">
            <v>M2</v>
          </cell>
          <cell r="D1289">
            <v>6.9</v>
          </cell>
        </row>
        <row r="1290">
          <cell r="A1290" t="str">
            <v>05.022.035-0</v>
          </cell>
          <cell r="B1290" t="str">
            <v>CORTE MEC. DE CONCR. ASF. C/FRESADORA EM AREA S/INTERFERENCIA, ATE 10CM DE ESP., TRAB. NOTURNO</v>
          </cell>
          <cell r="C1290" t="str">
            <v>M2</v>
          </cell>
          <cell r="D1290">
            <v>7.08</v>
          </cell>
        </row>
        <row r="1291">
          <cell r="A1291" t="str">
            <v>05.022.999-0</v>
          </cell>
          <cell r="B1291" t="str">
            <v>FAMILIA 05.022.</v>
          </cell>
          <cell r="C1291">
            <v>0</v>
          </cell>
          <cell r="D1291">
            <v>1462</v>
          </cell>
        </row>
        <row r="1292">
          <cell r="A1292" t="str">
            <v>05.025.025-1</v>
          </cell>
          <cell r="B1292" t="str">
            <v>SOLDA DE TOPO, DESCENDENTE, EM CHAPA DE ACO CHANFRADA DE 3/16" DE ESP., C/CONVERSOR MOVIDO A OLEO DIESEL</v>
          </cell>
          <cell r="C1292" t="str">
            <v>M</v>
          </cell>
          <cell r="D1292">
            <v>33.159999999999997</v>
          </cell>
        </row>
        <row r="1293">
          <cell r="A1293" t="str">
            <v>05.025.026-0</v>
          </cell>
          <cell r="B1293" t="str">
            <v>SOLDA DE TOPO, DESCENDENTE, EM CHAPA DE ACO CHANFRADA DE 3/16" DE ESP., UTILIZ. MAQ. DE SOLDA ELETROMOTORIZADA</v>
          </cell>
          <cell r="C1293" t="str">
            <v>M</v>
          </cell>
          <cell r="D1293">
            <v>31.51</v>
          </cell>
        </row>
        <row r="1294">
          <cell r="A1294" t="str">
            <v>05.025.027-1</v>
          </cell>
          <cell r="B1294" t="str">
            <v>SOLDA DE TOPO, DESCENDENTE, EM CHAPA DE ACO CHANFRADA DE 1/4" DE ESP., C/CONVERSOR MOVIDO A OLEO DIESEL</v>
          </cell>
          <cell r="C1294" t="str">
            <v>M</v>
          </cell>
          <cell r="D1294">
            <v>41.46</v>
          </cell>
        </row>
        <row r="1295">
          <cell r="A1295" t="str">
            <v>05.025.028-0</v>
          </cell>
          <cell r="B1295" t="str">
            <v>SOLDA DE TOPO, DESCENDENTE, EM CHAPA DE ACO CHANFRADA DE 1/4" DE ESP., UTILIZ. MAQ. DE SOLDA ELETROMOTORIZADA</v>
          </cell>
          <cell r="C1295" t="str">
            <v>M</v>
          </cell>
          <cell r="D1295">
            <v>39.380000000000003</v>
          </cell>
        </row>
        <row r="1296">
          <cell r="A1296" t="str">
            <v>05.025.029-1</v>
          </cell>
          <cell r="B1296" t="str">
            <v>SOLDA DE TOPO, DESCENDENTE, EM CHAPA DE ACO CHANFRADA DE 5/16" DE ESP., C/CONVERSOR A OLEO DIESEL</v>
          </cell>
          <cell r="C1296" t="str">
            <v>M</v>
          </cell>
          <cell r="D1296">
            <v>55.83</v>
          </cell>
        </row>
        <row r="1297">
          <cell r="A1297" t="str">
            <v>05.025.030-0</v>
          </cell>
          <cell r="B1297" t="str">
            <v>SOLDA DE TOPO, DESCENDENTE, EM CHAPA DE ACO CHANFRADA DE 5/16" DE ESP., UTILIZ. MAQ. DE SOLDA ELETROMOTORIZADA</v>
          </cell>
          <cell r="C1297" t="str">
            <v>M</v>
          </cell>
          <cell r="D1297">
            <v>53.04</v>
          </cell>
        </row>
        <row r="1298">
          <cell r="A1298" t="str">
            <v>05.025.031-1</v>
          </cell>
          <cell r="B1298" t="str">
            <v>SOLDA DE TOPO, DESCENDENTE, EM CHAPA DE ACO CHANFRADA DE 3/8" DE ESP., C/CONVERSOR MOVIDO A OLEO DIESEL</v>
          </cell>
          <cell r="C1298" t="str">
            <v>M</v>
          </cell>
          <cell r="D1298">
            <v>94.59</v>
          </cell>
        </row>
        <row r="1299">
          <cell r="A1299" t="str">
            <v>05.025.032-0</v>
          </cell>
          <cell r="B1299" t="str">
            <v>SOLDA DE TOPO, DESCENDENTE, EM CHAPA DE ACO CHANFRADA DE 3/8" DE ESP., UTILIZ. MAQ. DE SOLDA ELETROMOTORIZADA</v>
          </cell>
          <cell r="C1299" t="str">
            <v>M</v>
          </cell>
          <cell r="D1299">
            <v>89.86</v>
          </cell>
        </row>
        <row r="1300">
          <cell r="A1300" t="str">
            <v>05.025.033-1</v>
          </cell>
          <cell r="B1300" t="str">
            <v>SOLDA DE TOPO, DESCENDENTE, EM CHAPA DE ACO CHANFRADA DE 1/2" DE ESP., C/CONVERSOR MOVIDO A OLEO DIESEL</v>
          </cell>
          <cell r="C1300" t="str">
            <v>M</v>
          </cell>
          <cell r="D1300">
            <v>126</v>
          </cell>
        </row>
        <row r="1301">
          <cell r="A1301" t="str">
            <v>05.025.034-0</v>
          </cell>
          <cell r="B1301" t="str">
            <v>SOLDA DE TOPO, DESCENDENTE, EM CHAPA DE ACO CHANFRADA DE 1/2" DE ESP., UTILIZ. MAQ. DE SOLDA ELETROMOTORIZADA</v>
          </cell>
          <cell r="C1301" t="str">
            <v>M</v>
          </cell>
          <cell r="D1301">
            <v>119.83</v>
          </cell>
        </row>
        <row r="1302">
          <cell r="A1302" t="str">
            <v>05.025.035-1</v>
          </cell>
          <cell r="B1302" t="str">
            <v>SOLDA DE TOPO, DESCENDENTE, EM CHAPA DE ACO CHANFRADA DE 5/8" DE ESP., C/CONVERSOR MOVIDO A OLEO DIESEL</v>
          </cell>
          <cell r="C1302" t="str">
            <v>M</v>
          </cell>
          <cell r="D1302">
            <v>164</v>
          </cell>
        </row>
        <row r="1303">
          <cell r="A1303" t="str">
            <v>05.025.036-0</v>
          </cell>
          <cell r="B1303" t="str">
            <v>SOLDA DE TOPO, DESCENDENTE, EM CHAPA DE ACO CHANFRADA DE 5/8" DE ESP., UTILIZ. MAQ. DE SOLDA ELETROMOTORIZADA</v>
          </cell>
          <cell r="C1303" t="str">
            <v>M</v>
          </cell>
          <cell r="D1303">
            <v>155.80000000000001</v>
          </cell>
        </row>
        <row r="1304">
          <cell r="A1304" t="str">
            <v>05.025.041-1</v>
          </cell>
          <cell r="B1304" t="str">
            <v>SOLDA DE TOPO,DESCENDENTE,EM CHAPA ACO CHANFRADA A 30°, 1/4"ESP., C/CONVERSOR ELETROMOTORIZADO E TEMPO PRODUTIVO DE 75%</v>
          </cell>
          <cell r="C1304" t="str">
            <v>M</v>
          </cell>
          <cell r="D1304">
            <v>11.03</v>
          </cell>
        </row>
        <row r="1305">
          <cell r="A1305" t="str">
            <v>05.025.042-0</v>
          </cell>
          <cell r="B1305" t="str">
            <v>SOLDA DE TOPO, DESCENDENTE, EM CHAPA ACO CHANFRADA A 30°, 1/4" DE ESP., C/MAQ.DE SOLDA A DIESEL E TEMPO PRODUTIVO DE 75%</v>
          </cell>
          <cell r="C1305" t="str">
            <v>M</v>
          </cell>
          <cell r="D1305">
            <v>12.68</v>
          </cell>
        </row>
        <row r="1306">
          <cell r="A1306" t="str">
            <v>05.025.043-1</v>
          </cell>
          <cell r="B1306" t="str">
            <v>SOLDA DE TOPO,DESCENDENTE,EM CHAPA ACO CHANFRADA A 30°, 5/16" ESP.,C/CONVERSOR ELETROMOTORIZADO E TEMPO PRODUTIVO DE 75%</v>
          </cell>
          <cell r="C1306" t="str">
            <v>M</v>
          </cell>
          <cell r="D1306">
            <v>14.79</v>
          </cell>
        </row>
        <row r="1307">
          <cell r="A1307" t="str">
            <v>05.025.044-0</v>
          </cell>
          <cell r="B1307" t="str">
            <v>SOLDA DE TOPO, DESCENDENTE, EM CHAPA ACO CHANFRADA A 30°, 5/16" DE ESP.,C/MAQ.DE SOLDA A DIESEL E TEMPO PRODUTIVO DE 75%</v>
          </cell>
          <cell r="C1307" t="str">
            <v>M</v>
          </cell>
          <cell r="D1307">
            <v>17.010000000000002</v>
          </cell>
        </row>
        <row r="1308">
          <cell r="A1308" t="str">
            <v>05.025.045-1</v>
          </cell>
          <cell r="B1308" t="str">
            <v>SOLDA DE TOPO,DESCENDENTE,EM CHAPA ACO CHANFRADA A 30°, 3/8"ESP., C/CONVERSOR ELETROMOTORIZADO E TEMPO PRODUTIVO DE 75%</v>
          </cell>
          <cell r="C1308" t="str">
            <v>M</v>
          </cell>
          <cell r="D1308">
            <v>23.49</v>
          </cell>
        </row>
        <row r="1309">
          <cell r="A1309" t="str">
            <v>05.025.046-0</v>
          </cell>
          <cell r="B1309" t="str">
            <v>SOLDA DE TOPO, DESCENDENTE, EM CHAPA ACO CHANFRADA A 30°, 3/8" DE ESP., C/MAQ.DE SOLDA A DIESEL E TEMPO PRODUTIVO DE 75%</v>
          </cell>
          <cell r="C1309" t="str">
            <v>M</v>
          </cell>
          <cell r="D1309">
            <v>27.01</v>
          </cell>
        </row>
        <row r="1310">
          <cell r="A1310" t="str">
            <v>05.025.047-1</v>
          </cell>
          <cell r="B1310" t="str">
            <v>SOLDA DE TOPO,DESCENDENTE,EM CHAPA ACO CHANFRADA A 30°, 1/2"ESP., C/CONVERSOR ELETROMOTORIZADO E TEMPO PRODUTIVO DE 75%</v>
          </cell>
          <cell r="C1310" t="str">
            <v>M</v>
          </cell>
          <cell r="D1310">
            <v>43.46</v>
          </cell>
        </row>
        <row r="1311">
          <cell r="A1311" t="str">
            <v>05.025.048-0</v>
          </cell>
          <cell r="B1311" t="str">
            <v>SOLDA DE TOPO, DESCENDENTE, EM CHAPA ACO CHANFRADA A 30°, 1/2" DE ESP., C/MAQ.DE SOLDA A DIESEL E TEMPO PRODUTIVO DE 75%</v>
          </cell>
          <cell r="C1311" t="str">
            <v>M</v>
          </cell>
          <cell r="D1311">
            <v>49.98</v>
          </cell>
        </row>
        <row r="1312">
          <cell r="A1312" t="str">
            <v>05.025.049-0</v>
          </cell>
          <cell r="B1312" t="str">
            <v>SOLDA DE TOPO EM VERGALHOES DE ACO, C/DIAM. DE 1/4"</v>
          </cell>
          <cell r="C1312" t="str">
            <v>UN</v>
          </cell>
          <cell r="D1312">
            <v>2.11</v>
          </cell>
        </row>
        <row r="1313">
          <cell r="A1313" t="str">
            <v>05.025.050-0</v>
          </cell>
          <cell r="B1313" t="str">
            <v>SOLDA DE TOPO EM VERGALHOES DE ACO, C/DIAM. DE 3/8"</v>
          </cell>
          <cell r="C1313" t="str">
            <v>UN</v>
          </cell>
          <cell r="D1313">
            <v>2.33</v>
          </cell>
        </row>
        <row r="1314">
          <cell r="A1314" t="str">
            <v>05.025.051-0</v>
          </cell>
          <cell r="B1314" t="str">
            <v>SOLDA DE TOPO EM VERGALHOES DE ACO, C/DIAM. DE 1/2"</v>
          </cell>
          <cell r="C1314" t="str">
            <v>UN</v>
          </cell>
          <cell r="D1314">
            <v>2.54</v>
          </cell>
        </row>
        <row r="1315">
          <cell r="A1315" t="str">
            <v>05.025.052-0</v>
          </cell>
          <cell r="B1315" t="str">
            <v>SOLDA DE TOPO EM VERGALHOES DE ACO, C/DIAM. DE 5/8"</v>
          </cell>
          <cell r="C1315" t="str">
            <v>UN</v>
          </cell>
          <cell r="D1315">
            <v>2.95</v>
          </cell>
        </row>
        <row r="1316">
          <cell r="A1316" t="str">
            <v>05.025.053-0</v>
          </cell>
          <cell r="B1316" t="str">
            <v>SOLDA DE TOPO EM VERGALHOES DE ACO, C/DIAM. DE 1"</v>
          </cell>
          <cell r="C1316" t="str">
            <v>UN</v>
          </cell>
          <cell r="D1316">
            <v>3.71</v>
          </cell>
        </row>
        <row r="1317">
          <cell r="A1317" t="str">
            <v>05.025.999-0</v>
          </cell>
          <cell r="B1317" t="str">
            <v>INDICE DA FAMILIA</v>
          </cell>
          <cell r="C1317">
            <v>0</v>
          </cell>
          <cell r="D1317">
            <v>1745</v>
          </cell>
        </row>
        <row r="1318">
          <cell r="A1318" t="str">
            <v>05.026.001-0</v>
          </cell>
          <cell r="B1318" t="str">
            <v>CORTE C/MACARICO MANUAL DE OXIACETILENO, EM CHAPA DE ACO DE1/4"</v>
          </cell>
          <cell r="C1318" t="str">
            <v>M</v>
          </cell>
          <cell r="D1318">
            <v>1.36</v>
          </cell>
        </row>
        <row r="1319">
          <cell r="A1319" t="str">
            <v>05.026.002-0</v>
          </cell>
          <cell r="B1319" t="str">
            <v>CORTE C/MACARICO MANUAL DE OXIACETILENO, EM CHAPA DE ACO DE5/16"</v>
          </cell>
          <cell r="C1319" t="str">
            <v>M</v>
          </cell>
          <cell r="D1319">
            <v>1.68</v>
          </cell>
        </row>
        <row r="1320">
          <cell r="A1320" t="str">
            <v>05.026.003-0</v>
          </cell>
          <cell r="B1320" t="str">
            <v>CORTE C/MACARICO MANUAL DE 0XIACETILENO, EM CHAPA DE ACO DE3/8"</v>
          </cell>
          <cell r="C1320" t="str">
            <v>M</v>
          </cell>
          <cell r="D1320">
            <v>2.25</v>
          </cell>
        </row>
        <row r="1321">
          <cell r="A1321" t="str">
            <v>05.026.004-0</v>
          </cell>
          <cell r="B1321" t="str">
            <v>CORTE C/MACARICO MANUAL DE OXIACETILENO, EM CHAPA DE ACO DE1/2"</v>
          </cell>
          <cell r="C1321" t="str">
            <v>M</v>
          </cell>
          <cell r="D1321">
            <v>2.92</v>
          </cell>
        </row>
        <row r="1322">
          <cell r="A1322" t="str">
            <v>05.026.999-0</v>
          </cell>
          <cell r="B1322" t="str">
            <v>INDICE 05.026CORTE COM MACARICO</v>
          </cell>
          <cell r="C1322">
            <v>0</v>
          </cell>
          <cell r="D1322">
            <v>1361</v>
          </cell>
        </row>
        <row r="1323">
          <cell r="A1323" t="str">
            <v>05.028.001-0</v>
          </cell>
          <cell r="B1323" t="str">
            <v>ALUGUEL PRODUTIVO DE BROCA DE METAL DURO, TIPO K-12/40, C/COMPR. DE 0,80M, P/PERFURATRIZ PNEUMATICA</v>
          </cell>
          <cell r="C1323" t="str">
            <v>H</v>
          </cell>
          <cell r="D1323">
            <v>4.8899999999999997</v>
          </cell>
        </row>
        <row r="1324">
          <cell r="A1324" t="str">
            <v>05.028.002-0</v>
          </cell>
          <cell r="B1324" t="str">
            <v>ALUGUEL PRODUTIVO DE BROCA DE METAL DURO, TIPO K-12/39, C/COMPR. DE 1,60M, P/PERFURATRIZ PNEUMATICA</v>
          </cell>
          <cell r="C1324" t="str">
            <v>H</v>
          </cell>
          <cell r="D1324">
            <v>5.37</v>
          </cell>
        </row>
        <row r="1325">
          <cell r="A1325" t="str">
            <v>05.028.003-0</v>
          </cell>
          <cell r="B1325" t="str">
            <v>ALUGUEL PRODUTIVO DE BROCA DE METAL DURO, TIPO K-12/38, C/COMPR. DE 2,40M; P/PERFURATRIZ PNEUMATICA</v>
          </cell>
          <cell r="C1325" t="str">
            <v>H</v>
          </cell>
          <cell r="D1325">
            <v>5.85</v>
          </cell>
        </row>
        <row r="1326">
          <cell r="A1326" t="str">
            <v>05.028.004-0</v>
          </cell>
          <cell r="B1326" t="str">
            <v>ALUGUEL PRODUTIVO DE BROCA DE METAL DURO, TIPO K-12/37, C/COMPR. DE 3,20M, P/PERFURATRIZ PNEUMATICA</v>
          </cell>
          <cell r="C1326" t="str">
            <v>H</v>
          </cell>
          <cell r="D1326">
            <v>6.38</v>
          </cell>
        </row>
        <row r="1327">
          <cell r="A1327" t="str">
            <v>05.028.005-0</v>
          </cell>
          <cell r="B1327" t="str">
            <v>ALUGUEL PRODUTIVO DE BROCA DE METAL DURO, TIPO K-12/36, C/COMPR. DE 4,00M, P/PERFURATRIZ PNEUMATICA</v>
          </cell>
          <cell r="C1327" t="str">
            <v>H</v>
          </cell>
          <cell r="D1327">
            <v>7.6</v>
          </cell>
        </row>
        <row r="1328">
          <cell r="A1328" t="str">
            <v>05.028.006-0</v>
          </cell>
          <cell r="B1328" t="str">
            <v>ALUGUEL PRODUTIVO DE BROCA DE METAL DURO, TIPO K-12/35, C/COMPR. DE 4,80M, P/PERFURATRIZ PNEUMATICA</v>
          </cell>
          <cell r="C1328" t="str">
            <v>H</v>
          </cell>
          <cell r="D1328">
            <v>8</v>
          </cell>
        </row>
        <row r="1329">
          <cell r="A1329" t="str">
            <v>05.028.007-0</v>
          </cell>
          <cell r="B1329" t="str">
            <v>ALUGUEL PRODUTIVO DE BROCA DE METAL DURO, TIPO K-12/34, C/COMPR. DE 5,60M; P/PERFURATRIZ PNEUMATICA</v>
          </cell>
          <cell r="C1329" t="str">
            <v>H</v>
          </cell>
          <cell r="D1329">
            <v>9.92</v>
          </cell>
        </row>
        <row r="1330">
          <cell r="A1330" t="str">
            <v>05.028.008-0</v>
          </cell>
          <cell r="B1330" t="str">
            <v>ALUGUEL PRODUTIVO DE BROCA DE METAL DURO, TIPO K-12/33, C/COMPR. DE 6,40M; P/PERFURATRIZ PNEUMATICA</v>
          </cell>
          <cell r="C1330" t="str">
            <v>H</v>
          </cell>
          <cell r="D1330">
            <v>10.44</v>
          </cell>
        </row>
        <row r="1331">
          <cell r="A1331" t="str">
            <v>05.028.999-0</v>
          </cell>
          <cell r="B1331" t="str">
            <v>INDICE 05.028ALUGUEL DE BROCAS</v>
          </cell>
          <cell r="C1331">
            <v>0</v>
          </cell>
          <cell r="D1331">
            <v>847</v>
          </cell>
        </row>
        <row r="1332">
          <cell r="A1332" t="str">
            <v>05.030.001-0</v>
          </cell>
          <cell r="B1332" t="str">
            <v>ALUGUEL P/HORA E DAM DE MANGUEIRA P/AR COMPR., 2 LONAS, DIAM. DE 3/4"</v>
          </cell>
          <cell r="C1332" t="str">
            <v>HXDAM</v>
          </cell>
          <cell r="D1332">
            <v>0.05</v>
          </cell>
        </row>
        <row r="1333">
          <cell r="A1333" t="str">
            <v>05.030.999-0</v>
          </cell>
          <cell r="B1333" t="str">
            <v>INDICE 05.030ALUGUEL DE MANGUEIRA</v>
          </cell>
          <cell r="C1333">
            <v>0</v>
          </cell>
          <cell r="D1333">
            <v>648</v>
          </cell>
        </row>
        <row r="1334">
          <cell r="A1334" t="str">
            <v>05.032.001-0</v>
          </cell>
          <cell r="B1334" t="str">
            <v>ESCORAMENTO DE POSTE DE CONCR. OU MET.</v>
          </cell>
          <cell r="C1334" t="str">
            <v>UN</v>
          </cell>
          <cell r="D1334">
            <v>119.33</v>
          </cell>
        </row>
        <row r="1335">
          <cell r="A1335" t="str">
            <v>05.032.999-0</v>
          </cell>
          <cell r="B1335" t="str">
            <v>INDICE 05.032ESCORAMENTO DE POSTE CONC. METALICO</v>
          </cell>
          <cell r="C1335">
            <v>0</v>
          </cell>
          <cell r="D1335">
            <v>2361</v>
          </cell>
        </row>
        <row r="1336">
          <cell r="A1336" t="str">
            <v>05.033.001-0</v>
          </cell>
          <cell r="B1336" t="str">
            <v>ENCHIMENTO DE VAO SOBRE ABOBADA DE TUNEL, C/PEDRA-DE-MAO JOGADA</v>
          </cell>
          <cell r="C1336" t="str">
            <v>M3</v>
          </cell>
          <cell r="D1336">
            <v>46.3</v>
          </cell>
        </row>
        <row r="1337">
          <cell r="A1337" t="str">
            <v>05.033.002-0</v>
          </cell>
          <cell r="B1337" t="str">
            <v>ENCHIMENTO DE VAO SOBRE ABOBADA DE TUNEL, C/PEDRA-DE-MAO ARRUMADA</v>
          </cell>
          <cell r="C1337" t="str">
            <v>M3</v>
          </cell>
          <cell r="D1337">
            <v>54.95</v>
          </cell>
        </row>
        <row r="1338">
          <cell r="A1338" t="str">
            <v>05.033.003-0</v>
          </cell>
          <cell r="B1338" t="str">
            <v>ARRUMACAO DE MAT. ROCHOSO, EM BL. DE ATE 15KG, EM PILHAS REGULARES</v>
          </cell>
          <cell r="C1338" t="str">
            <v>M3</v>
          </cell>
          <cell r="D1338">
            <v>25.95</v>
          </cell>
        </row>
        <row r="1339">
          <cell r="A1339" t="str">
            <v>05.033.999-0</v>
          </cell>
          <cell r="B1339" t="str">
            <v>INDICE 05.033ENCHIMENTO VAO DE TUNEL P/PEDRA</v>
          </cell>
          <cell r="C1339">
            <v>0</v>
          </cell>
          <cell r="D1339">
            <v>1754</v>
          </cell>
        </row>
        <row r="1340">
          <cell r="A1340" t="str">
            <v>05.035.001-0</v>
          </cell>
          <cell r="B1340" t="str">
            <v>CERCA DE VEDACAO C/MOIROES DE MAD. DE LEI 3" X 3", C/ 2,00MDE ALT. LIVRE E 0,50M ENTERRADO E 7 FIOS DE ARAME FARPADO</v>
          </cell>
          <cell r="C1340" t="str">
            <v>M</v>
          </cell>
          <cell r="D1340">
            <v>9.49</v>
          </cell>
        </row>
        <row r="1341">
          <cell r="A1341" t="str">
            <v>05.035.002-0</v>
          </cell>
          <cell r="B1341" t="str">
            <v>CERCA DE VEDACAO C/MOIROES DE MAD. DE LEI 3" X 3", C/ 1,50MDE ALT. LIVRE E 0,50M ENTERRADO E 5 FIOS DE ARAME FARPADO</v>
          </cell>
          <cell r="C1341" t="str">
            <v>M</v>
          </cell>
          <cell r="D1341">
            <v>7.56</v>
          </cell>
        </row>
        <row r="1342">
          <cell r="A1342" t="str">
            <v>05.035.003-0</v>
          </cell>
          <cell r="B1342" t="str">
            <v>CERCA DE VEDACAO EM PECAS DE PEROBA ROSA 3" X 3", C/TELA GALV., SENDO O MADEIRAM. PINTADO C/IMUNIZANTE FUNGICIDA</v>
          </cell>
          <cell r="C1342" t="str">
            <v>M2</v>
          </cell>
          <cell r="D1342">
            <v>35.11</v>
          </cell>
        </row>
        <row r="1343">
          <cell r="A1343" t="str">
            <v>05.035.004-0</v>
          </cell>
          <cell r="B1343" t="str">
            <v>CERCA C/MOIRAO RETO DE CONCR. ARMADO E SECAO RETANGULAR, C/5 FIOS DE ARAME GALV. Nº12</v>
          </cell>
          <cell r="C1343" t="str">
            <v>M</v>
          </cell>
          <cell r="D1343">
            <v>11.37</v>
          </cell>
        </row>
        <row r="1344">
          <cell r="A1344" t="str">
            <v>05.035.005-0</v>
          </cell>
          <cell r="B1344" t="str">
            <v>CERCA C/MOIRAO RETO DE CONCR. ARMADO E SECAO RETANGULAR, C/8 FIOS DE ARAME FARPADO Nº14</v>
          </cell>
          <cell r="C1344" t="str">
            <v>M</v>
          </cell>
          <cell r="D1344">
            <v>13.7</v>
          </cell>
        </row>
        <row r="1345">
          <cell r="A1345" t="str">
            <v>05.035.006-0</v>
          </cell>
          <cell r="B1345" t="str">
            <v>CERCA C/MOIRAO DE CONCR. ARMADO, SECAO "T", C/ 11 FIOS DE ARAME GALV. Nº12</v>
          </cell>
          <cell r="C1345" t="str">
            <v>M</v>
          </cell>
          <cell r="D1345">
            <v>21.07</v>
          </cell>
        </row>
        <row r="1346">
          <cell r="A1346" t="str">
            <v>05.035.010-0</v>
          </cell>
          <cell r="B1346" t="str">
            <v>CERCA DIVISORIA C/MOIROES DE MAD. DE LEI 3" X 3", C/ 4 FIOSDE ARAME FARPADO</v>
          </cell>
          <cell r="C1346" t="str">
            <v>M</v>
          </cell>
          <cell r="D1346">
            <v>8.2100000000000009</v>
          </cell>
        </row>
        <row r="1347">
          <cell r="A1347" t="str">
            <v>05.035.015-0</v>
          </cell>
          <cell r="B1347" t="str">
            <v>CERCA DE ARAME FARPADO, C/ 4 FIOS DE ARAME GALV. DE 2MM DE ESP., EXCL. ESTICADORES E POSTES</v>
          </cell>
          <cell r="C1347" t="str">
            <v>M</v>
          </cell>
          <cell r="D1347">
            <v>3.02</v>
          </cell>
        </row>
        <row r="1348">
          <cell r="A1348" t="str">
            <v>05.035.016-0</v>
          </cell>
          <cell r="B1348" t="str">
            <v>CERCA DE ARAME FARPADO, C/ 4 FIOS DE ARAME GALV. DE 2MM DE ESP., INCL. FORN. E ASSENT. DE MOIROES DE CONCR. ARMADO</v>
          </cell>
          <cell r="C1348" t="str">
            <v>M</v>
          </cell>
          <cell r="D1348">
            <v>7.86</v>
          </cell>
        </row>
        <row r="1349">
          <cell r="A1349" t="str">
            <v>05.035.999-0</v>
          </cell>
          <cell r="B1349" t="str">
            <v>INDICE DA FAMILIA</v>
          </cell>
          <cell r="C1349">
            <v>0</v>
          </cell>
          <cell r="D1349">
            <v>2619</v>
          </cell>
        </row>
        <row r="1350">
          <cell r="A1350" t="str">
            <v>05.038.001-0</v>
          </cell>
          <cell r="B1350" t="str">
            <v>MURO DE CONCR. PRE-MOLD. C/ 1,80M DE ALT., MONTANTES, CIMALHA E FUNDACAO DE CONCR. P/OS MONTANTES</v>
          </cell>
          <cell r="C1350" t="str">
            <v>M</v>
          </cell>
          <cell r="D1350">
            <v>77.16</v>
          </cell>
        </row>
        <row r="1351">
          <cell r="A1351" t="str">
            <v>05.038.999-0</v>
          </cell>
          <cell r="B1351" t="str">
            <v>INDICE 05.038CERCAS DE MURO</v>
          </cell>
          <cell r="C1351">
            <v>0</v>
          </cell>
          <cell r="D1351">
            <v>1507</v>
          </cell>
        </row>
        <row r="1352">
          <cell r="A1352" t="str">
            <v>05.040.870-0</v>
          </cell>
          <cell r="B1352" t="str">
            <v>RASPAGEM, CALAFETACAO E ENCERAMENTO DE PISO DE TACOS COMUNSOU SOALHO DE MADEIRA, C/UMA DEMAO DE CERA</v>
          </cell>
          <cell r="C1352" t="str">
            <v>M2</v>
          </cell>
          <cell r="D1352">
            <v>7.47</v>
          </cell>
        </row>
        <row r="1353">
          <cell r="A1353" t="str">
            <v>05.040.999-0</v>
          </cell>
          <cell r="B1353" t="str">
            <v>INDICE DA FAMILIA</v>
          </cell>
          <cell r="C1353">
            <v>0</v>
          </cell>
          <cell r="D1353">
            <v>2377</v>
          </cell>
        </row>
        <row r="1354">
          <cell r="A1354" t="str">
            <v>05.041.875-0</v>
          </cell>
          <cell r="B1354" t="str">
            <v>RASPAGEM, CALAFETACAO E APLICACAO DE 3 DEMAOS DE RESINA LIQUIDA, A BASE DE UREIA-FORMOL, EM TACOS OU SOALHO DE MAD.</v>
          </cell>
          <cell r="C1354" t="str">
            <v>M2</v>
          </cell>
          <cell r="D1354">
            <v>11</v>
          </cell>
        </row>
        <row r="1355">
          <cell r="A1355" t="str">
            <v>05.041.999-0</v>
          </cell>
          <cell r="B1355" t="str">
            <v>INDICE DA FAMILIA</v>
          </cell>
          <cell r="C1355">
            <v>0</v>
          </cell>
          <cell r="D1355">
            <v>2395</v>
          </cell>
        </row>
        <row r="1356">
          <cell r="A1356" t="str">
            <v>05.042.880-0</v>
          </cell>
          <cell r="B1356" t="str">
            <v>ENCERAMENTO DE PISO DE QUALQUER NATUREZA, UMA DEMAO</v>
          </cell>
          <cell r="C1356" t="str">
            <v>M2</v>
          </cell>
          <cell r="D1356">
            <v>1.44</v>
          </cell>
        </row>
        <row r="1357">
          <cell r="A1357" t="str">
            <v>05.042.999-0</v>
          </cell>
          <cell r="B1357" t="str">
            <v>INDICE DA FAMILIA</v>
          </cell>
          <cell r="C1357">
            <v>0</v>
          </cell>
          <cell r="D1357">
            <v>2578</v>
          </cell>
        </row>
        <row r="1358">
          <cell r="A1358" t="str">
            <v>05.050.001-0</v>
          </cell>
          <cell r="B1358" t="str">
            <v>PLACA DE INAUGURACAO EM ALUMINIO, C/DIMENSOES DE 0,40 X 0,60M</v>
          </cell>
          <cell r="C1358" t="str">
            <v>UN</v>
          </cell>
          <cell r="D1358">
            <v>219.07</v>
          </cell>
        </row>
        <row r="1359">
          <cell r="A1359" t="str">
            <v>05.050.002-0</v>
          </cell>
          <cell r="B1359" t="str">
            <v>PLACA DE INAUGURACAO EM BRONZE, C/DIMENSOES DE 0,35 X 0,50M</v>
          </cell>
          <cell r="C1359" t="str">
            <v>UN</v>
          </cell>
          <cell r="D1359">
            <v>987.09</v>
          </cell>
        </row>
        <row r="1360">
          <cell r="A1360" t="str">
            <v>05.050.999-0</v>
          </cell>
          <cell r="B1360" t="str">
            <v>INDICE 05.050PLACAS INAUGURACAO</v>
          </cell>
          <cell r="C1360">
            <v>0</v>
          </cell>
          <cell r="D1360">
            <v>1581</v>
          </cell>
        </row>
        <row r="1361">
          <cell r="A1361" t="str">
            <v>05.054.001-0</v>
          </cell>
          <cell r="B1361" t="str">
            <v>PLACA DE ACRILICO P/IDENTIFICACAO DE SALAS, MED. 8 X 25CM, POLIDA NAS BORDAS</v>
          </cell>
          <cell r="C1361" t="str">
            <v>UN</v>
          </cell>
          <cell r="D1361">
            <v>17.86</v>
          </cell>
        </row>
        <row r="1362">
          <cell r="A1362" t="str">
            <v>05.054.015-0</v>
          </cell>
          <cell r="B1362" t="str">
            <v>PLACA DE ACRILICO, DESENHADA, INDICANDO SANIT. MASCULINO OUFEMININO, DE 39 X 19CM</v>
          </cell>
          <cell r="C1362" t="str">
            <v>UN</v>
          </cell>
          <cell r="D1362">
            <v>31.3</v>
          </cell>
        </row>
        <row r="1363">
          <cell r="A1363" t="str">
            <v>05.054.999-0</v>
          </cell>
          <cell r="B1363" t="str">
            <v>INDICE 05.054PLACAS IDENTIFICACAO DE SALAS</v>
          </cell>
          <cell r="C1363">
            <v>0</v>
          </cell>
          <cell r="D1363">
            <v>1596</v>
          </cell>
        </row>
        <row r="1364">
          <cell r="A1364" t="str">
            <v>05.055.010-0</v>
          </cell>
          <cell r="B1364" t="str">
            <v>LETRA DE ACO INOX Nº22, C/ 20CM DE ALT.</v>
          </cell>
          <cell r="C1364" t="str">
            <v>UN</v>
          </cell>
          <cell r="D1364">
            <v>33.18</v>
          </cell>
        </row>
        <row r="1365">
          <cell r="A1365" t="str">
            <v>05.055.020-0</v>
          </cell>
          <cell r="B1365" t="str">
            <v>LETRA DE LATAO, C/ 30CM DE ALT., TIPO HELVETICA MEDIUM OU SIMILAR</v>
          </cell>
          <cell r="C1365" t="str">
            <v>UN</v>
          </cell>
          <cell r="D1365">
            <v>73.180000000000007</v>
          </cell>
        </row>
        <row r="1366">
          <cell r="A1366" t="str">
            <v>05.055.999-0</v>
          </cell>
          <cell r="B1366" t="str">
            <v>INDICE 05.055LETRAS METALICAS</v>
          </cell>
          <cell r="C1366">
            <v>0</v>
          </cell>
          <cell r="D1366">
            <v>1693</v>
          </cell>
        </row>
        <row r="1367">
          <cell r="A1367" t="str">
            <v>05.056.001-0</v>
          </cell>
          <cell r="B1367" t="str">
            <v>PLACA DE FERRO ESMALTADO, DE 12 X 15CM, C/NUMERACAO P/IDENTIFICACAO DE IMOVEIS EM LOGRADOURO, PADRAO CEHAB</v>
          </cell>
          <cell r="C1367" t="str">
            <v>UN</v>
          </cell>
          <cell r="D1367">
            <v>17.07</v>
          </cell>
        </row>
        <row r="1368">
          <cell r="A1368" t="str">
            <v>05.056.002-0</v>
          </cell>
          <cell r="B1368" t="str">
            <v>PLACA DE FERRO ESMALTADO, FORMA ELIPTICA Nº13, P/IDENTIFICARMARCADOR DE LUZ, GAS, ETC, EM CONJ. HABITACIONAL DA CEHAB</v>
          </cell>
          <cell r="C1368" t="str">
            <v>UN</v>
          </cell>
          <cell r="D1368">
            <v>5.05</v>
          </cell>
        </row>
        <row r="1369">
          <cell r="A1369" t="str">
            <v>05.056.999-0</v>
          </cell>
          <cell r="B1369" t="str">
            <v>INDICE 05.056PLACA IDENTIFICACAO DE IMOVEIS</v>
          </cell>
          <cell r="C1369">
            <v>0</v>
          </cell>
          <cell r="D1369">
            <v>2695</v>
          </cell>
        </row>
        <row r="1370">
          <cell r="A1370" t="str">
            <v>05.058.010-0</v>
          </cell>
          <cell r="B1370" t="str">
            <v>PLASTICO NA COR PRETA P/PROTECAO DE TELHADOS, MOVEIS E PISOS, C/ 0,15MM DE ESP., REUTILIZADO 5 VEZES</v>
          </cell>
          <cell r="C1370" t="str">
            <v>M2</v>
          </cell>
          <cell r="D1370">
            <v>0.3</v>
          </cell>
        </row>
        <row r="1371">
          <cell r="A1371" t="str">
            <v>05.058.999-0</v>
          </cell>
          <cell r="B1371" t="str">
            <v>FAMILIA 05.058</v>
          </cell>
          <cell r="C1371" t="str">
            <v>0</v>
          </cell>
          <cell r="D1371">
            <v>1619</v>
          </cell>
        </row>
        <row r="1372">
          <cell r="A1372" t="str">
            <v>05.060.005-0</v>
          </cell>
          <cell r="B1372" t="str">
            <v>FOTOGRAFIA COLORIDA, FORN. DE FILME E REVELACAO DE UM CONJ.DE 12 FOTOS DE 9 X 12CM</v>
          </cell>
          <cell r="C1372" t="str">
            <v>UN</v>
          </cell>
          <cell r="D1372">
            <v>12.83</v>
          </cell>
        </row>
        <row r="1373">
          <cell r="A1373" t="str">
            <v>05.060.010-0</v>
          </cell>
          <cell r="B1373" t="str">
            <v>FOTOGRAFIA COLORIDA, FORN. DE FILME E REVELACAO DE UM CONJ.DE 24 FOTOS DE 9 X 12CM</v>
          </cell>
          <cell r="C1373" t="str">
            <v>UN</v>
          </cell>
          <cell r="D1373">
            <v>19.71</v>
          </cell>
        </row>
        <row r="1374">
          <cell r="A1374" t="str">
            <v>05.060.999-0</v>
          </cell>
          <cell r="B1374" t="str">
            <v>FAMILIA 05.060</v>
          </cell>
          <cell r="C1374" t="str">
            <v>0</v>
          </cell>
          <cell r="D1374">
            <v>1947</v>
          </cell>
        </row>
        <row r="1375">
          <cell r="A1375" t="str">
            <v>05.075.005-0</v>
          </cell>
          <cell r="B1375" t="str">
            <v>CRAVACAO DE PERFIL "H" 6" X 6",ATE 4,50M,EM TER.DE FRACA RESISTENCIA,C/UTILIZACAO 6 VEZES,P/EXECUCAO DE PRANCHADA HORIZ.</v>
          </cell>
          <cell r="C1375" t="str">
            <v>M</v>
          </cell>
          <cell r="D1375">
            <v>53.7</v>
          </cell>
        </row>
        <row r="1376">
          <cell r="A1376" t="str">
            <v>05.075.006-0</v>
          </cell>
          <cell r="B1376" t="str">
            <v>CRAVACAO DE PERFIL "H" 6" X 6",ATE 4,50M,EM TER.DE MEDIA RESISTENCIA,C/UTILIZACAO 4 VEZES,P/EXECUCAO DE PRANCHADA HORIZ.</v>
          </cell>
          <cell r="C1376" t="str">
            <v>M</v>
          </cell>
          <cell r="D1376">
            <v>68.17</v>
          </cell>
        </row>
        <row r="1377">
          <cell r="A1377" t="str">
            <v>05.075.007-1</v>
          </cell>
          <cell r="B1377" t="str">
            <v>CRAVACAO DE PERFIL "H" 6" X 6",ATE 9,00M,EM TER.DE FRACA RESISTENCIA,C/UTILIZACAO 5 VEZES,P/EXECUCAO DE PRANCHADA HORIZ.</v>
          </cell>
          <cell r="C1377" t="str">
            <v>M</v>
          </cell>
          <cell r="D1377">
            <v>38.880000000000003</v>
          </cell>
        </row>
        <row r="1378">
          <cell r="A1378" t="str">
            <v>05.075.008-0</v>
          </cell>
          <cell r="B1378" t="str">
            <v>CRAVACAO DE PERFIL "H" 6" X 6",ATE 9,00M,EM TER.DE MEDIA RESISTENCIA,C/UTILIZACAO 3 VEZES,P/EXECUCAO DE PRANCHADA HORIZ.</v>
          </cell>
          <cell r="C1378" t="str">
            <v>M</v>
          </cell>
          <cell r="D1378">
            <v>51.68</v>
          </cell>
        </row>
        <row r="1379">
          <cell r="A1379" t="str">
            <v>05.075.999-0</v>
          </cell>
          <cell r="B1379" t="str">
            <v>INDICE DA FAMILIA</v>
          </cell>
          <cell r="C1379">
            <v>0</v>
          </cell>
          <cell r="D1379">
            <v>2375</v>
          </cell>
        </row>
        <row r="1380">
          <cell r="A1380" t="str">
            <v>05.077.001-0</v>
          </cell>
          <cell r="B1380" t="str">
            <v>ESCORAMENTO DE VALAS EM PRANCHADA HORIZ., C/PINHO DE 3ª E PERFIL "H" 6" X 6", REUTILIZADOS 5 VEZES</v>
          </cell>
          <cell r="C1380" t="str">
            <v>M2</v>
          </cell>
          <cell r="D1380">
            <v>75.739999999999995</v>
          </cell>
        </row>
        <row r="1381">
          <cell r="A1381" t="str">
            <v>05.077.999-0</v>
          </cell>
          <cell r="B1381" t="str">
            <v>INDICE DA FAMILIA</v>
          </cell>
          <cell r="C1381">
            <v>0</v>
          </cell>
          <cell r="D1381">
            <v>2239</v>
          </cell>
        </row>
        <row r="1382">
          <cell r="A1382" t="str">
            <v>05.080.020-0</v>
          </cell>
          <cell r="B1382" t="str">
            <v>ENSECADEIRA DE ESTACAS-PRANCHAS DE ACO, EM VALAS/CAVAS ATE 4,00M DE PROF., REUTILIZACAO DE 60 VEZES P/ESTACAS</v>
          </cell>
          <cell r="C1382" t="str">
            <v>M2</v>
          </cell>
          <cell r="D1382">
            <v>22.83</v>
          </cell>
        </row>
        <row r="1383">
          <cell r="A1383" t="str">
            <v>05.080.025-0</v>
          </cell>
          <cell r="B1383" t="str">
            <v>ENSECADEIRA DE ESTACAS-PRANCHAS DE ACO, EM VALAS/CAVAS ATE 4,00M DE PROF., REUTILIZACAO DE 40 VEZES P/ESTACAS</v>
          </cell>
          <cell r="C1383" t="str">
            <v>M2</v>
          </cell>
          <cell r="D1383">
            <v>25.04</v>
          </cell>
        </row>
        <row r="1384">
          <cell r="A1384" t="str">
            <v>05.080.030-0</v>
          </cell>
          <cell r="B1384" t="str">
            <v>ENSECADEIRA DE ESTACAS-PRANCHAS DE ACO, EM VALAS/CAVAS ATE 4,00M DE PROF., REUTILIZACAO DE 15 VEZES P/ESTACAS</v>
          </cell>
          <cell r="C1384" t="str">
            <v>M2</v>
          </cell>
          <cell r="D1384">
            <v>35.28</v>
          </cell>
        </row>
        <row r="1385">
          <cell r="A1385" t="str">
            <v>05.080.040-0</v>
          </cell>
          <cell r="B1385" t="str">
            <v>ENSECADEIRA DE ESTACAS-PRANCHAS DE ACO, EM VALAS/CAVAS ATE 5,00M DE PROF., REUTILIZACAO DE 60 VEZES P/ESTACAS</v>
          </cell>
          <cell r="C1385" t="str">
            <v>M2</v>
          </cell>
          <cell r="D1385">
            <v>30.05</v>
          </cell>
        </row>
        <row r="1386">
          <cell r="A1386" t="str">
            <v>05.080.045-0</v>
          </cell>
          <cell r="B1386" t="str">
            <v>ENSECADEIRA DE ESTACAS-PRANCHAS DE ACO, EM VALAS/CAVAS ATE 5,00M DE PROF., REUTILIZACAO DE 40 VEZES P/ESTACAS</v>
          </cell>
          <cell r="C1386" t="str">
            <v>M2</v>
          </cell>
          <cell r="D1386">
            <v>32.81</v>
          </cell>
        </row>
        <row r="1387">
          <cell r="A1387" t="str">
            <v>05.080.050-0</v>
          </cell>
          <cell r="B1387" t="str">
            <v>ENSECADEIRA DE ESTACAS-PRANCHAS DE ACO, EM VALAS/CAVAS ATE 5,00M DE PROF., REUTILIZACAO DE 15 VEZES P/ESTACAS</v>
          </cell>
          <cell r="C1387" t="str">
            <v>M2</v>
          </cell>
          <cell r="D1387">
            <v>42.5</v>
          </cell>
        </row>
        <row r="1388">
          <cell r="A1388" t="str">
            <v>05.080.060-0</v>
          </cell>
          <cell r="B1388" t="str">
            <v>ENSECADEIRA DE ESTACAS-PRANCHAS DE ACO, EM VALAS/CAVAS ATE 6,00M DE PROF., REUTILIZACAO DE 60 VEZES P/ESTACAS</v>
          </cell>
          <cell r="C1388" t="str">
            <v>M2</v>
          </cell>
          <cell r="D1388">
            <v>36.25</v>
          </cell>
        </row>
        <row r="1389">
          <cell r="A1389" t="str">
            <v>05.080.065-0</v>
          </cell>
          <cell r="B1389" t="str">
            <v>ENSECADEIRA DE ESTACAS-PRANCHAS DE ACO, EM VALAS/CAVAS ATE 6,00M DE PROF., REUTILIZACAO DE 40 VEZES P/ESTACAS</v>
          </cell>
          <cell r="C1389" t="str">
            <v>M2</v>
          </cell>
          <cell r="D1389">
            <v>38.32</v>
          </cell>
        </row>
        <row r="1390">
          <cell r="A1390" t="str">
            <v>05.080.070-0</v>
          </cell>
          <cell r="B1390" t="str">
            <v>ENSECADEIRA DE ESTACAS-PRANCHAS DE ACO, EM VALAS/CAVAS ATE 6,00M DE PROF., REUTILIZACAO DE 15 VEZES P/ESTACAS</v>
          </cell>
          <cell r="C1390" t="str">
            <v>M2</v>
          </cell>
          <cell r="D1390">
            <v>48.7</v>
          </cell>
        </row>
        <row r="1391">
          <cell r="A1391" t="str">
            <v>05.080.999-0</v>
          </cell>
          <cell r="B1391" t="str">
            <v>INDICE DA FAMILIA</v>
          </cell>
          <cell r="C1391">
            <v>0</v>
          </cell>
          <cell r="D1391">
            <v>1656</v>
          </cell>
        </row>
        <row r="1392">
          <cell r="A1392" t="str">
            <v>05.081.010-0</v>
          </cell>
          <cell r="B1392" t="str">
            <v>ENSECADEIRA DE ESTACAS-PRANCHAS DE ACO, EM VALAS/CAVAS ATE 4,00M DE PROF., REUTILIZACAO DE 60 VEZES P/ESTACAS</v>
          </cell>
          <cell r="C1392" t="str">
            <v>M2</v>
          </cell>
          <cell r="D1392">
            <v>26.73</v>
          </cell>
        </row>
        <row r="1393">
          <cell r="A1393" t="str">
            <v>05.081.012-0</v>
          </cell>
          <cell r="B1393" t="str">
            <v>ENSECADEIRA DE ESTACAS-PRANCHAS DE ACO, EM VALAS/CAVAS ATE 4,00M DE PROF., REUTILIZACAO DE 40 VEZES P/ESTACAS</v>
          </cell>
          <cell r="C1393" t="str">
            <v>M2</v>
          </cell>
          <cell r="D1393">
            <v>28.94</v>
          </cell>
        </row>
        <row r="1394">
          <cell r="A1394" t="str">
            <v>05.081.015-0</v>
          </cell>
          <cell r="B1394" t="str">
            <v>ENSECADEIRA DE ESTACAS-PRANCHAS DE ACO, EM VALAS/CAVAS ATE 4,00M DE PROF., REUTILIZACAO DE 15 VEZES P/ESTACAS</v>
          </cell>
          <cell r="C1394" t="str">
            <v>M2</v>
          </cell>
          <cell r="D1394">
            <v>39.18</v>
          </cell>
        </row>
        <row r="1395">
          <cell r="A1395" t="str">
            <v>05.081.017-0</v>
          </cell>
          <cell r="B1395" t="str">
            <v>ENSECADEIRA DE ESTACAS-PRANCHAS DE ACO, EM VALAS/CAVAS ATE 5,00M DE PROF., REUTILIZACAO DE 60 VEZES P/ESTACAS</v>
          </cell>
          <cell r="C1395" t="str">
            <v>M2</v>
          </cell>
          <cell r="D1395">
            <v>37.299999999999997</v>
          </cell>
        </row>
        <row r="1396">
          <cell r="A1396" t="str">
            <v>05.081.020-0</v>
          </cell>
          <cell r="B1396" t="str">
            <v>ENSECADEIRA DE ESTACAS-PRANCHAS DE ACO, EM VALAS/CAVAS ATE 5,00M DE PROF., REUTILIZACAO 40 VEZES P/ESTACAS</v>
          </cell>
          <cell r="C1396" t="str">
            <v>M2</v>
          </cell>
          <cell r="D1396">
            <v>40.06</v>
          </cell>
        </row>
        <row r="1397">
          <cell r="A1397" t="str">
            <v>05.081.022-0</v>
          </cell>
          <cell r="B1397" t="str">
            <v>ENSECADEIRA DE ESTACAS-PRANCHAS DE ACO, EM VALAS/CAVAS ATE 5,00M DE PROF., REUTILIZACAO DE 15 VEZES P/ESTACAS</v>
          </cell>
          <cell r="C1397" t="str">
            <v>M2</v>
          </cell>
          <cell r="D1397">
            <v>49.75</v>
          </cell>
        </row>
        <row r="1398">
          <cell r="A1398" t="str">
            <v>05.081.025-0</v>
          </cell>
          <cell r="B1398" t="str">
            <v>ENSECADEIRA DE ESTACAS-PRANCHAS DE ACO, EM VALAS/CAVAS ATE 6,00M DE PROF., REUTILIZACAO 60 VEZES P/ESTACAS</v>
          </cell>
          <cell r="C1398" t="str">
            <v>M2</v>
          </cell>
          <cell r="D1398">
            <v>43.77</v>
          </cell>
        </row>
        <row r="1399">
          <cell r="A1399" t="str">
            <v>05.081.027-0</v>
          </cell>
          <cell r="B1399" t="str">
            <v>ENSECADEIRA DE ESTACAS-PRANCHAS DE ACO, EM VALAS/CAVAS ATE 6,00M DE PROF., REUTILIZACAO 40 VEZES P/ESTACAS</v>
          </cell>
          <cell r="C1399" t="str">
            <v>M2</v>
          </cell>
          <cell r="D1399">
            <v>45.85</v>
          </cell>
        </row>
        <row r="1400">
          <cell r="A1400" t="str">
            <v>05.081.029-0</v>
          </cell>
          <cell r="B1400" t="str">
            <v>ENSECADEIRA DE ESTACAS-PRANCHAS DE ACO, EM VALAS/CAVAS ATE 6,00M DE PROF., REUTILIZACAO DE 15 VEZES P/ESTACAS</v>
          </cell>
          <cell r="C1400" t="str">
            <v>M2</v>
          </cell>
          <cell r="D1400">
            <v>56.22</v>
          </cell>
        </row>
        <row r="1401">
          <cell r="A1401" t="str">
            <v>05.081.999-0</v>
          </cell>
          <cell r="B1401" t="str">
            <v>INDICE DA FAMILIA</v>
          </cell>
          <cell r="C1401">
            <v>0</v>
          </cell>
          <cell r="D1401">
            <v>1862</v>
          </cell>
        </row>
        <row r="1402">
          <cell r="A1402" t="str">
            <v>05.085.010-1</v>
          </cell>
          <cell r="B1402" t="str">
            <v>ENSECADEIRA DE ESTACAS-PRANCHAS DE MAD., EM VALAS ATE 3,00MDE PROF., EM TER. DE FRACA RESISTENCIA. USADAS 4 VEZES</v>
          </cell>
          <cell r="C1402" t="str">
            <v>M2</v>
          </cell>
          <cell r="D1402">
            <v>136.97999999999999</v>
          </cell>
        </row>
        <row r="1403">
          <cell r="A1403" t="str">
            <v>05.085.011-0</v>
          </cell>
          <cell r="B1403" t="str">
            <v>ENSECADERIA DE ESTACAS-PRANCHAS DE MAD., EM VALAS ATE 3,00MDE PROF., EM TER. DE MEDIA RESISTENCIA. USADAS 3 VEZES</v>
          </cell>
          <cell r="C1403" t="str">
            <v>M2</v>
          </cell>
          <cell r="D1403">
            <v>169.73</v>
          </cell>
        </row>
        <row r="1404">
          <cell r="A1404" t="str">
            <v>05.085.012-0</v>
          </cell>
          <cell r="B1404" t="str">
            <v>ENSECADEIRA DE ESTACAS-PRANCHAS DE MAD., EM VALAS ATE 4,50MDE PROF., EM TER. DE FRACA RESISTENCIA. USADAS 4 VEZES</v>
          </cell>
          <cell r="C1404" t="str">
            <v>M2</v>
          </cell>
          <cell r="D1404">
            <v>141.85</v>
          </cell>
        </row>
        <row r="1405">
          <cell r="A1405" t="str">
            <v>05.085.013-1</v>
          </cell>
          <cell r="B1405" t="str">
            <v>ENSECADEIRA DE ESTACAS-PRANCHAS DE MAD., EM VALAS ATE 4,50MDE PROF., EM TER. DE MEDIA RESISTENCIA. USADAS 3 VEZES</v>
          </cell>
          <cell r="C1405" t="str">
            <v>M2</v>
          </cell>
          <cell r="D1405">
            <v>161.21</v>
          </cell>
        </row>
        <row r="1406">
          <cell r="A1406" t="str">
            <v>05.085.014-0</v>
          </cell>
          <cell r="B1406" t="str">
            <v>ENSECADEIRA DE ESTACAS-PRANCHAS DE MAD., EM CX. ATE 3,00M DEPROF. USADAS 4 VEZES</v>
          </cell>
          <cell r="C1406" t="str">
            <v>M2</v>
          </cell>
          <cell r="D1406">
            <v>93.17</v>
          </cell>
        </row>
        <row r="1407">
          <cell r="A1407" t="str">
            <v>05.085.015-0</v>
          </cell>
          <cell r="B1407" t="str">
            <v>ENSECADEIRA DE ESTACAS-PRANCHAS DE MAD., EM CX. ATE 4,50M DEPROF. USADAS 4 VEZES</v>
          </cell>
          <cell r="C1407" t="str">
            <v>M2</v>
          </cell>
          <cell r="D1407">
            <v>90.29</v>
          </cell>
        </row>
        <row r="1408">
          <cell r="A1408" t="str">
            <v>05.085.016-1</v>
          </cell>
          <cell r="B1408" t="str">
            <v>ENSECADEIRA SIMPLES DE ESTACAS-PRANCHAS DE MAD.,EM VALAS ATE3,00M DE PROF.,EM TER. DE FRACA RESISTENCIA. USADAS 4 VEZES</v>
          </cell>
          <cell r="C1408" t="str">
            <v>M2</v>
          </cell>
          <cell r="D1408">
            <v>133.91999999999999</v>
          </cell>
        </row>
        <row r="1409">
          <cell r="A1409" t="str">
            <v>05.085.017-0</v>
          </cell>
          <cell r="B1409" t="str">
            <v>ENSECADEIRA SIMPLES DE ESTACAS-PRANCHAS DE MAD.,EM VALAS ATE3,00M DE PROF.,EM TER. DE MEDIA RESISTENCIA. USADAS 3 VEZES</v>
          </cell>
          <cell r="C1409" t="str">
            <v>M2</v>
          </cell>
          <cell r="D1409">
            <v>167.4</v>
          </cell>
        </row>
        <row r="1410">
          <cell r="A1410" t="str">
            <v>05.085.018-0</v>
          </cell>
          <cell r="B1410" t="str">
            <v>ENSECADEIRA SIMPLES DE ESTACAS-PRANCHAS DE MAD.,EM VALAS ATE4,50M DE PROF.,EM TER. DE FRACA RESISTENCIA. USADAS 4 VEZES</v>
          </cell>
          <cell r="C1410" t="str">
            <v>M2</v>
          </cell>
          <cell r="D1410">
            <v>140.61000000000001</v>
          </cell>
        </row>
        <row r="1411">
          <cell r="A1411" t="str">
            <v>05.085.019-0</v>
          </cell>
          <cell r="B1411" t="str">
            <v>ENSECADEIRA SIMPLES DE ESTACAS-PRANCHAS DE MAD.,EM VALAS ATE4,50M DE PROF.,EM TER. DE MEDIA RESISTENCIA. USADAS 3 VEZES</v>
          </cell>
          <cell r="C1411" t="str">
            <v>M2</v>
          </cell>
          <cell r="D1411">
            <v>180.79</v>
          </cell>
        </row>
        <row r="1412">
          <cell r="A1412" t="str">
            <v>05.085.020-0</v>
          </cell>
          <cell r="B1412" t="str">
            <v>ENSECADEIRA SIMPLES DE ESTACAS-PRANCHAS DE MAD., EM CX. ATE3,00M DE PROF. USADAS 4 VEZES</v>
          </cell>
          <cell r="C1412" t="str">
            <v>M2</v>
          </cell>
          <cell r="D1412">
            <v>93.88</v>
          </cell>
        </row>
        <row r="1413">
          <cell r="A1413" t="str">
            <v>05.085.021-0</v>
          </cell>
          <cell r="B1413" t="str">
            <v>ENSECADEIRA SIMPLES DE ESTACAS-PRANCHAS DE MAD., EM CX. ATE4,50M DE PROF. USADAS 4 VEZES</v>
          </cell>
          <cell r="C1413" t="str">
            <v>M2</v>
          </cell>
          <cell r="D1413">
            <v>91.75</v>
          </cell>
        </row>
        <row r="1414">
          <cell r="A1414" t="str">
            <v>05.085.999-0</v>
          </cell>
          <cell r="B1414" t="str">
            <v>INDICE DA FAMILIA</v>
          </cell>
          <cell r="C1414">
            <v>0</v>
          </cell>
          <cell r="D1414">
            <v>2637</v>
          </cell>
        </row>
        <row r="1415">
          <cell r="A1415" t="str">
            <v>05.090.001-0</v>
          </cell>
          <cell r="B1415" t="str">
            <v>ENSECADEIRA SIMPLES DE ESTACAS-PRANCHAS DE PINHO DE 3ª. ESTACAS, LONGARINAS E ESTRONCAS USADAS 3 VEZES</v>
          </cell>
          <cell r="C1415" t="str">
            <v>M2</v>
          </cell>
          <cell r="D1415">
            <v>44.22</v>
          </cell>
        </row>
        <row r="1416">
          <cell r="A1416" t="str">
            <v>05.090.002-0</v>
          </cell>
          <cell r="B1416" t="str">
            <v>ENSECADEIRA SIMPLES DE ESTACAS-PRANCHAS DE PINHO DE 3ª. ESTACAS, LONGARINAS E ESTRONCAS USADAS 2 VEZES</v>
          </cell>
          <cell r="C1416" t="str">
            <v>M2</v>
          </cell>
          <cell r="D1416">
            <v>51.33</v>
          </cell>
        </row>
        <row r="1417">
          <cell r="A1417" t="str">
            <v>05.090.999-0</v>
          </cell>
          <cell r="B1417" t="str">
            <v>INDICE DA FAMILIA</v>
          </cell>
          <cell r="C1417">
            <v>0</v>
          </cell>
          <cell r="D1417">
            <v>2338</v>
          </cell>
        </row>
        <row r="1418">
          <cell r="A1418" t="str">
            <v>05.095.001-0</v>
          </cell>
          <cell r="B1418" t="str">
            <v>PRANCHADA HORIZ., EM ESCOR. FECHADO, ATE 8,00M DE PROF., PRANCHAS 3 X 12", MED. ATE 2,50M, APROVEIT. 4,5 VEZES</v>
          </cell>
          <cell r="C1418" t="str">
            <v>M2</v>
          </cell>
          <cell r="D1418">
            <v>64.27</v>
          </cell>
        </row>
        <row r="1419">
          <cell r="A1419" t="str">
            <v>05.095.002-1</v>
          </cell>
          <cell r="B1419" t="str">
            <v>PRANCHADA HORIZ., EM ESCOR. FECHADO, ATE 6,00M DE PROF., PRANCHAS 3 X 9", MED. ATE 2,00M, APROVEIT. 3 VEZES</v>
          </cell>
          <cell r="C1419" t="str">
            <v>M2</v>
          </cell>
          <cell r="D1419">
            <v>35.950000000000003</v>
          </cell>
        </row>
        <row r="1420">
          <cell r="A1420" t="str">
            <v>05.095.999-0</v>
          </cell>
          <cell r="B1420" t="str">
            <v>INDICE DA FAMILIA</v>
          </cell>
          <cell r="C1420">
            <v>0</v>
          </cell>
          <cell r="D1420">
            <v>2250</v>
          </cell>
        </row>
        <row r="1421">
          <cell r="A1421" t="str">
            <v>05.098.002-0</v>
          </cell>
          <cell r="B1421" t="str">
            <v>ESCORAMENTO DE VALA/CAVA ATE 4,00M, C/PRANCHOES DE MAD. 3 X9", REUTILIZADOS 4 VEZES</v>
          </cell>
          <cell r="C1421" t="str">
            <v>M2</v>
          </cell>
          <cell r="D1421">
            <v>52.25</v>
          </cell>
        </row>
        <row r="1422">
          <cell r="A1422" t="str">
            <v>05.098.999-0</v>
          </cell>
          <cell r="B1422" t="str">
            <v>INDICE DA FMILIA</v>
          </cell>
          <cell r="C1422">
            <v>0</v>
          </cell>
          <cell r="D1422">
            <v>2949</v>
          </cell>
        </row>
        <row r="1423">
          <cell r="A1423" t="str">
            <v>05.099.001-1</v>
          </cell>
          <cell r="B1423" t="str">
            <v>CONSOLO DE PERFIL DE ACO C/PESO ATE 10KG, P/SUPORTE DE GUIAEM TRAB. DO ESCOR., UTILIZADO 10 VEZES</v>
          </cell>
          <cell r="C1423" t="str">
            <v>UN</v>
          </cell>
          <cell r="D1423">
            <v>33.22</v>
          </cell>
        </row>
        <row r="1424">
          <cell r="A1424" t="str">
            <v>05.099.002-1</v>
          </cell>
          <cell r="B1424" t="str">
            <v>GUIA DE PERFIL DE ACO "I", DE 6", EM TRAB. DE ESCOR., SOLDADA SOBRE CONSOLOS E ESTACAS INTERVALADAS DE 1,50 A 2,00M</v>
          </cell>
          <cell r="C1424" t="str">
            <v>M</v>
          </cell>
          <cell r="D1424">
            <v>23.83</v>
          </cell>
        </row>
        <row r="1425">
          <cell r="A1425" t="str">
            <v>05.099.003-0</v>
          </cell>
          <cell r="B1425" t="str">
            <v>GUIA DE PERFIL DE ACO "I", DE 10", EM TRAB. DE ESCOR., SOLDADA SOBRE CONSOLOS E ESTACAS INTERVALADAS DE 2,00 A 2,50M</v>
          </cell>
          <cell r="C1425" t="str">
            <v>M</v>
          </cell>
          <cell r="D1425">
            <v>29.05</v>
          </cell>
        </row>
        <row r="1426">
          <cell r="A1426" t="str">
            <v>05.099.004-1</v>
          </cell>
          <cell r="B1426" t="str">
            <v>ESTRONCA DE PERFIL DE ACO "I", DE 6", EM TRAB. DE ESCOR., MED. DE 2,50 A 3,00M</v>
          </cell>
          <cell r="C1426" t="str">
            <v>UN</v>
          </cell>
          <cell r="D1426">
            <v>44.42</v>
          </cell>
        </row>
        <row r="1427">
          <cell r="A1427" t="str">
            <v>05.099.999-0</v>
          </cell>
          <cell r="B1427" t="str">
            <v>INDICE DA FAMILIA</v>
          </cell>
          <cell r="C1427">
            <v>0</v>
          </cell>
          <cell r="D1427">
            <v>2108</v>
          </cell>
        </row>
        <row r="1428">
          <cell r="A1428" t="str">
            <v>05.100.010-0</v>
          </cell>
          <cell r="B1428" t="str">
            <v>UNIDADE DE REF. P/ADMINISTRACAO LOCAL</v>
          </cell>
          <cell r="C1428" t="str">
            <v>UR</v>
          </cell>
          <cell r="D1428">
            <v>25.29</v>
          </cell>
        </row>
        <row r="1429">
          <cell r="A1429" t="str">
            <v>05.100.999-0</v>
          </cell>
          <cell r="B1429" t="str">
            <v>INDICE 05.100INDICE DE CONSTRUCAO CIVIL</v>
          </cell>
          <cell r="C1429">
            <v>0</v>
          </cell>
          <cell r="D1429">
            <v>2004</v>
          </cell>
        </row>
        <row r="1430">
          <cell r="A1430" t="str">
            <v>05.103.999-0</v>
          </cell>
          <cell r="B1430" t="str">
            <v>FAMILIA 05.103</v>
          </cell>
          <cell r="C1430">
            <v>0</v>
          </cell>
          <cell r="D1430">
            <v>1665</v>
          </cell>
        </row>
        <row r="1431">
          <cell r="A1431" t="str">
            <v>05.105.001-0</v>
          </cell>
          <cell r="B1431" t="str">
            <v>MAO-DE-OBRA DE VIGIA</v>
          </cell>
          <cell r="C1431" t="str">
            <v>H</v>
          </cell>
          <cell r="D1431">
            <v>4.46</v>
          </cell>
        </row>
        <row r="1432">
          <cell r="A1432" t="str">
            <v>05.105.002-0</v>
          </cell>
          <cell r="B1432" t="str">
            <v>MA0-DE-OBRA DE MARCENEIRO</v>
          </cell>
          <cell r="C1432" t="str">
            <v>H</v>
          </cell>
          <cell r="D1432">
            <v>8.32</v>
          </cell>
        </row>
        <row r="1433">
          <cell r="A1433" t="str">
            <v>05.105.003-0</v>
          </cell>
          <cell r="B1433" t="str">
            <v>MAO-DE-OBRA DE SERRALHEIRO DE CONSTRUCAO CIVIL</v>
          </cell>
          <cell r="C1433" t="str">
            <v>H</v>
          </cell>
          <cell r="D1433">
            <v>5.53</v>
          </cell>
        </row>
        <row r="1434">
          <cell r="A1434" t="str">
            <v>05.105.004-0</v>
          </cell>
          <cell r="B1434" t="str">
            <v>MAO-DE-OBRA DE PINTOR</v>
          </cell>
          <cell r="C1434" t="str">
            <v>H</v>
          </cell>
          <cell r="D1434">
            <v>5.76</v>
          </cell>
        </row>
        <row r="1435">
          <cell r="A1435" t="str">
            <v>05.105.005-0</v>
          </cell>
          <cell r="B1435" t="str">
            <v>MAO-DE-OBRA DE GESSEIRO</v>
          </cell>
          <cell r="C1435" t="str">
            <v>H</v>
          </cell>
          <cell r="D1435">
            <v>5.76</v>
          </cell>
        </row>
        <row r="1436">
          <cell r="A1436" t="str">
            <v>05.105.006-0</v>
          </cell>
          <cell r="B1436" t="str">
            <v>MAO-DE-OBRA DE LADRILHEIRO</v>
          </cell>
          <cell r="C1436" t="str">
            <v>H</v>
          </cell>
          <cell r="D1436">
            <v>6.23</v>
          </cell>
        </row>
        <row r="1437">
          <cell r="A1437" t="str">
            <v>05.105.007-0</v>
          </cell>
          <cell r="B1437" t="str">
            <v>MAO-DE-OBRA DE TAQUEIRO</v>
          </cell>
          <cell r="C1437" t="str">
            <v>H</v>
          </cell>
          <cell r="D1437">
            <v>6.23</v>
          </cell>
        </row>
        <row r="1438">
          <cell r="A1438" t="str">
            <v>05.105.008-0</v>
          </cell>
          <cell r="B1438" t="str">
            <v>MAO-DE-OBRA DE ESTUCADOR</v>
          </cell>
          <cell r="C1438" t="str">
            <v>H</v>
          </cell>
          <cell r="D1438">
            <v>6.23</v>
          </cell>
        </row>
        <row r="1439">
          <cell r="A1439" t="str">
            <v>05.105.009-0</v>
          </cell>
          <cell r="B1439" t="str">
            <v>MAO-DE-OBRA DE PEDREIRO</v>
          </cell>
          <cell r="C1439" t="str">
            <v>H</v>
          </cell>
          <cell r="D1439">
            <v>5.76</v>
          </cell>
        </row>
        <row r="1440">
          <cell r="A1440" t="str">
            <v>05.105.010-0</v>
          </cell>
          <cell r="B1440" t="str">
            <v>MAO-DE-OBRA DE CARPINTEIRO DE FORMAS</v>
          </cell>
          <cell r="C1440" t="str">
            <v>H</v>
          </cell>
          <cell r="D1440">
            <v>5.76</v>
          </cell>
        </row>
        <row r="1441">
          <cell r="A1441" t="str">
            <v>05.105.011-0</v>
          </cell>
          <cell r="B1441" t="str">
            <v>MAO-DE-OBRA DE BOMBEIRO HIDRAULICO</v>
          </cell>
          <cell r="C1441" t="str">
            <v>H</v>
          </cell>
          <cell r="D1441">
            <v>6.23</v>
          </cell>
        </row>
        <row r="1442">
          <cell r="A1442" t="str">
            <v>05.105.012-0</v>
          </cell>
          <cell r="B1442" t="str">
            <v>MAO-DE-OBRA DE CARPINTEIRO DE ESQUADRIAS</v>
          </cell>
          <cell r="C1442" t="str">
            <v>H</v>
          </cell>
          <cell r="D1442">
            <v>6.23</v>
          </cell>
        </row>
        <row r="1443">
          <cell r="A1443" t="str">
            <v>05.105.013-0</v>
          </cell>
          <cell r="B1443" t="str">
            <v>MAO-DE-OBRA DE ELETRICISTA</v>
          </cell>
          <cell r="C1443" t="str">
            <v>H</v>
          </cell>
          <cell r="D1443">
            <v>6.23</v>
          </cell>
        </row>
        <row r="1444">
          <cell r="A1444" t="str">
            <v>05.105.014-0</v>
          </cell>
          <cell r="B1444" t="str">
            <v>MAO-DE-OBRA DE PINTOR DE LETRAS</v>
          </cell>
          <cell r="C1444" t="str">
            <v>H</v>
          </cell>
          <cell r="D1444">
            <v>5.76</v>
          </cell>
        </row>
        <row r="1445">
          <cell r="A1445" t="str">
            <v>05.105.015-0</v>
          </cell>
          <cell r="B1445" t="str">
            <v>MAO-DE-OBRA DE SERVENTE</v>
          </cell>
          <cell r="C1445" t="str">
            <v>H</v>
          </cell>
          <cell r="D1445">
            <v>4.12</v>
          </cell>
        </row>
        <row r="1446">
          <cell r="A1446" t="str">
            <v>05.105.016-0</v>
          </cell>
          <cell r="B1446" t="str">
            <v>MAO-DE-OBRA DE AJUDANTE</v>
          </cell>
          <cell r="C1446" t="str">
            <v>H</v>
          </cell>
          <cell r="D1446">
            <v>4.12</v>
          </cell>
        </row>
        <row r="1447">
          <cell r="A1447" t="str">
            <v>05.105.017-0</v>
          </cell>
          <cell r="B1447" t="str">
            <v>MAO-DE-OBRA DE SOLDADOR, EM CONSTRUCAO CIVIL</v>
          </cell>
          <cell r="C1447" t="str">
            <v>H</v>
          </cell>
          <cell r="D1447">
            <v>5.76</v>
          </cell>
        </row>
        <row r="1448">
          <cell r="A1448" t="str">
            <v>05.105.018-0</v>
          </cell>
          <cell r="B1448" t="str">
            <v>MAO-DE-OBRA DE ARMADOR, DE CONSTRUCAO CIVIL</v>
          </cell>
          <cell r="C1448" t="str">
            <v>H</v>
          </cell>
          <cell r="D1448">
            <v>5.76</v>
          </cell>
        </row>
        <row r="1449">
          <cell r="A1449" t="str">
            <v>05.105.019-0</v>
          </cell>
          <cell r="B1449" t="str">
            <v>MAO-DE-OBRA DE MARTELETEIRO</v>
          </cell>
          <cell r="C1449" t="str">
            <v>H</v>
          </cell>
          <cell r="D1449">
            <v>5.76</v>
          </cell>
        </row>
        <row r="1450">
          <cell r="A1450" t="str">
            <v>05.105.020-0</v>
          </cell>
          <cell r="B1450" t="str">
            <v>MAO-DE-OBRA DE JARDINEIRO</v>
          </cell>
          <cell r="C1450" t="str">
            <v>H</v>
          </cell>
          <cell r="D1450">
            <v>5.54</v>
          </cell>
        </row>
        <row r="1451">
          <cell r="A1451" t="str">
            <v>05.105.021-0</v>
          </cell>
          <cell r="B1451" t="str">
            <v>MAO-DE-OBRA DE OPERADOR DE MAQUINAS, EM CONSTRUCAO CIVIL</v>
          </cell>
          <cell r="C1451" t="str">
            <v>H</v>
          </cell>
          <cell r="D1451">
            <v>5.71</v>
          </cell>
        </row>
        <row r="1452">
          <cell r="A1452" t="str">
            <v>05.105.022-0</v>
          </cell>
          <cell r="B1452" t="str">
            <v>MAO-DE-OBRA DE APONTADOR</v>
          </cell>
          <cell r="C1452" t="str">
            <v>H</v>
          </cell>
          <cell r="D1452">
            <v>6.23</v>
          </cell>
        </row>
        <row r="1453">
          <cell r="A1453" t="str">
            <v>05.105.023-0</v>
          </cell>
          <cell r="B1453" t="str">
            <v>MAO-DE-OBRA DE ALMOXARIFE</v>
          </cell>
          <cell r="C1453" t="str">
            <v>H</v>
          </cell>
          <cell r="D1453">
            <v>6.23</v>
          </cell>
        </row>
        <row r="1454">
          <cell r="A1454" t="str">
            <v>05.105.024-0</v>
          </cell>
          <cell r="B1454" t="str">
            <v>MAO-DE-OBRA DE AUXILIAR DE ALMOXARIFADO</v>
          </cell>
          <cell r="C1454" t="str">
            <v>H</v>
          </cell>
          <cell r="D1454">
            <v>4.46</v>
          </cell>
        </row>
        <row r="1455">
          <cell r="A1455" t="str">
            <v>05.105.025-0</v>
          </cell>
          <cell r="B1455" t="str">
            <v>MAO-DE-OBRA DE ESTAGIARIO</v>
          </cell>
          <cell r="C1455" t="str">
            <v>H</v>
          </cell>
          <cell r="D1455">
            <v>1.2</v>
          </cell>
        </row>
        <row r="1456">
          <cell r="A1456" t="str">
            <v>05.105.026-0</v>
          </cell>
          <cell r="B1456" t="str">
            <v>MAO-DE-OBRA DE AUXILIAR TECNICO</v>
          </cell>
          <cell r="C1456" t="str">
            <v>H</v>
          </cell>
          <cell r="D1456">
            <v>7.63</v>
          </cell>
        </row>
        <row r="1457">
          <cell r="A1457" t="str">
            <v>05.105.027-0</v>
          </cell>
          <cell r="B1457" t="str">
            <v>MAO-DE-OBRA DE FEITOR</v>
          </cell>
          <cell r="C1457" t="str">
            <v>H</v>
          </cell>
          <cell r="D1457">
            <v>7.94</v>
          </cell>
        </row>
        <row r="1458">
          <cell r="A1458" t="str">
            <v>05.105.028-0</v>
          </cell>
          <cell r="B1458" t="str">
            <v>MAO-DE-OBRA DE ENCARREGADO</v>
          </cell>
          <cell r="C1458" t="str">
            <v>H</v>
          </cell>
          <cell r="D1458">
            <v>9.6999999999999993</v>
          </cell>
        </row>
        <row r="1459">
          <cell r="A1459" t="str">
            <v>05.105.029-0</v>
          </cell>
          <cell r="B1459" t="str">
            <v>MAO-DE-OBRA DE MESTRE DE OBRAS "A"</v>
          </cell>
          <cell r="C1459" t="str">
            <v>H</v>
          </cell>
          <cell r="D1459">
            <v>12.7</v>
          </cell>
        </row>
        <row r="1460">
          <cell r="A1460" t="str">
            <v>05.105.030-0</v>
          </cell>
          <cell r="B1460" t="str">
            <v>MAO-DE-OBRA DE MESTRE DE OBRAS "B"</v>
          </cell>
          <cell r="C1460" t="str">
            <v>H</v>
          </cell>
          <cell r="D1460">
            <v>9.5500000000000007</v>
          </cell>
        </row>
        <row r="1461">
          <cell r="A1461" t="str">
            <v>05.105.032-0</v>
          </cell>
          <cell r="B1461" t="str">
            <v>MAO-DE-OBRA DE ENGENHEIRO OU ARQUITETO JR.</v>
          </cell>
          <cell r="C1461" t="str">
            <v>H</v>
          </cell>
          <cell r="D1461">
            <v>18.22</v>
          </cell>
        </row>
        <row r="1462">
          <cell r="A1462" t="str">
            <v>05.105.033-0</v>
          </cell>
          <cell r="B1462" t="str">
            <v>MAO-DE-OBRA DE ENGENHEIRO OU ARQUITETO SENIOR</v>
          </cell>
          <cell r="C1462" t="str">
            <v>H</v>
          </cell>
          <cell r="D1462">
            <v>26.83</v>
          </cell>
        </row>
        <row r="1463">
          <cell r="A1463" t="str">
            <v>05.105.034-0</v>
          </cell>
          <cell r="B1463" t="str">
            <v>MAO-DE-OBRA DE ENGENHEIRO OU ARQUITETO, COORDENADOR GERAL DEPROJETOS OU SUPERVISOR DE OBRAS</v>
          </cell>
          <cell r="C1463" t="str">
            <v>H</v>
          </cell>
          <cell r="D1463">
            <v>35.799999999999997</v>
          </cell>
        </row>
        <row r="1464">
          <cell r="A1464" t="str">
            <v>05.105.035-0</v>
          </cell>
          <cell r="B1464" t="str">
            <v>MAO-DE-OBRA DE DESENHISTA "A"</v>
          </cell>
          <cell r="C1464" t="str">
            <v>H</v>
          </cell>
          <cell r="D1464">
            <v>7.66</v>
          </cell>
        </row>
        <row r="1465">
          <cell r="A1465" t="str">
            <v>05.105.036-0</v>
          </cell>
          <cell r="B1465" t="str">
            <v>MAO-DE-OBRA DE AUXILIAR DE DESENHISTA</v>
          </cell>
          <cell r="C1465" t="str">
            <v>H</v>
          </cell>
          <cell r="D1465">
            <v>5.18</v>
          </cell>
        </row>
        <row r="1466">
          <cell r="A1466" t="str">
            <v>05.105.037-0</v>
          </cell>
          <cell r="B1466" t="str">
            <v>MAO-DE-OBRA DE CHEFE DE ESCRITORIO</v>
          </cell>
          <cell r="C1466" t="str">
            <v>H</v>
          </cell>
          <cell r="D1466">
            <v>8.44</v>
          </cell>
        </row>
        <row r="1467">
          <cell r="A1467" t="str">
            <v>05.105.038-0</v>
          </cell>
          <cell r="B1467" t="str">
            <v>MAO-DE-OBRA DE SECRETARIA</v>
          </cell>
          <cell r="C1467" t="str">
            <v>H</v>
          </cell>
          <cell r="D1467">
            <v>5.2</v>
          </cell>
        </row>
        <row r="1468">
          <cell r="A1468" t="str">
            <v>05.105.039-0</v>
          </cell>
          <cell r="B1468" t="str">
            <v>MAO-DE-OBRA DE DATILOGRAFO</v>
          </cell>
          <cell r="C1468" t="str">
            <v>H</v>
          </cell>
          <cell r="D1468">
            <v>5.1100000000000003</v>
          </cell>
        </row>
        <row r="1469">
          <cell r="A1469" t="str">
            <v>05.105.040-0</v>
          </cell>
          <cell r="B1469" t="str">
            <v>MAO-DE-OBRA DE ESCRITURARIO</v>
          </cell>
          <cell r="C1469" t="str">
            <v>H</v>
          </cell>
          <cell r="D1469">
            <v>5.1100000000000003</v>
          </cell>
        </row>
        <row r="1470">
          <cell r="A1470" t="str">
            <v>05.105.041-0</v>
          </cell>
          <cell r="B1470" t="str">
            <v>MAO-DE-OBRA DE AUXILIAR DE ESCRITORIO</v>
          </cell>
          <cell r="C1470" t="str">
            <v>H</v>
          </cell>
          <cell r="D1470">
            <v>5.1100000000000003</v>
          </cell>
        </row>
        <row r="1471">
          <cell r="A1471" t="str">
            <v>05.105.042-0</v>
          </cell>
          <cell r="B1471" t="str">
            <v>MAO-DE-OBRA DE CALCETEIRO</v>
          </cell>
          <cell r="C1471" t="str">
            <v>H</v>
          </cell>
          <cell r="D1471">
            <v>5.76</v>
          </cell>
        </row>
        <row r="1472">
          <cell r="A1472" t="str">
            <v>05.105.043-0</v>
          </cell>
          <cell r="B1472" t="str">
            <v>MAO-DE-OBRA DE VIDRACEIRO</v>
          </cell>
          <cell r="C1472" t="str">
            <v>H</v>
          </cell>
          <cell r="D1472">
            <v>6.23</v>
          </cell>
        </row>
        <row r="1473">
          <cell r="A1473" t="str">
            <v>05.105.044-0</v>
          </cell>
          <cell r="B1473" t="str">
            <v>MAO-DE-OBRA DE ENCARREGADO DE MONTAGEM</v>
          </cell>
          <cell r="C1473" t="str">
            <v>H</v>
          </cell>
          <cell r="D1473">
            <v>8.25</v>
          </cell>
        </row>
        <row r="1474">
          <cell r="A1474" t="str">
            <v>05.105.045-0</v>
          </cell>
          <cell r="B1474" t="str">
            <v>MAO-DE-OBRA DE SERRALHEIRO DE ESQUADRIAS DE ALUMINIO</v>
          </cell>
          <cell r="C1474" t="str">
            <v>H</v>
          </cell>
          <cell r="D1474">
            <v>3.18</v>
          </cell>
        </row>
        <row r="1475">
          <cell r="A1475" t="str">
            <v>05.105.046-0</v>
          </cell>
          <cell r="B1475" t="str">
            <v>MAO-DE-OBRA DE IMPERMEABILIZADOR</v>
          </cell>
          <cell r="C1475" t="str">
            <v>H</v>
          </cell>
          <cell r="D1475">
            <v>7.03</v>
          </cell>
        </row>
        <row r="1476">
          <cell r="A1476" t="str">
            <v>05.105.050-0</v>
          </cell>
          <cell r="B1476" t="str">
            <v>MAO-DE-OBRA DE TECNICO DE EDIFICACOES</v>
          </cell>
          <cell r="C1476" t="str">
            <v>H</v>
          </cell>
          <cell r="D1476">
            <v>10.43</v>
          </cell>
        </row>
        <row r="1477">
          <cell r="A1477" t="str">
            <v>05.105.999-0</v>
          </cell>
          <cell r="B1477" t="str">
            <v>INDICE 05.105INDICE MAO-DE-OBRA E SALARIO CONSTRUCAO CIVIL</v>
          </cell>
          <cell r="C1477">
            <v>0</v>
          </cell>
          <cell r="D1477">
            <v>2338</v>
          </cell>
        </row>
        <row r="1478">
          <cell r="A1478" t="str">
            <v>05.110.999-0</v>
          </cell>
          <cell r="B1478" t="str">
            <v>INDICE 05.110INDICE DE SALARIO INDUSTRIAL</v>
          </cell>
          <cell r="C1478">
            <v>0</v>
          </cell>
          <cell r="D1478">
            <v>1701</v>
          </cell>
        </row>
        <row r="1479">
          <cell r="A1479" t="str">
            <v>05.115.999-0</v>
          </cell>
          <cell r="B1479" t="str">
            <v>INDICE 05.115INDICE MATERIA-PRIMA NACIONAL</v>
          </cell>
          <cell r="C1479">
            <v>0</v>
          </cell>
          <cell r="D1479">
            <v>1990</v>
          </cell>
        </row>
        <row r="1480">
          <cell r="A1480" t="str">
            <v>05.120.999-0</v>
          </cell>
          <cell r="B1480" t="str">
            <v>INDICE 05.120INDICE MATERIA-PRIMA IMPORTADA</v>
          </cell>
          <cell r="C1480">
            <v>0</v>
          </cell>
          <cell r="D1480">
            <v>2132</v>
          </cell>
        </row>
        <row r="1481">
          <cell r="A1481" t="str">
            <v>05.125.999-0</v>
          </cell>
          <cell r="B1481" t="str">
            <v>INDICE 05.125INDICE SERVICO MANUT.EQUIP.ELETRO MECANICO</v>
          </cell>
          <cell r="C1481">
            <v>0</v>
          </cell>
          <cell r="D1481">
            <v>1597</v>
          </cell>
        </row>
        <row r="1482">
          <cell r="A1482" t="str">
            <v>05.130.999-0</v>
          </cell>
          <cell r="B1482" t="str">
            <v>INDICE 05.130INDICE MONTAGEM DUTOS PARA AR CONDICIONADO</v>
          </cell>
          <cell r="C1482">
            <v>0</v>
          </cell>
          <cell r="D1482">
            <v>2196</v>
          </cell>
        </row>
        <row r="1483">
          <cell r="A1483" t="str">
            <v>05.135.500-0</v>
          </cell>
          <cell r="B1483" t="str">
            <v>UNIDADE DE REFERENCIA P/FORN. E INSTAL. DE ELEVADOR DE PASSAGEIROS OU CARGA</v>
          </cell>
          <cell r="C1483" t="str">
            <v>UR</v>
          </cell>
          <cell r="D1483">
            <v>22.69</v>
          </cell>
        </row>
        <row r="1484">
          <cell r="A1484" t="str">
            <v>05.135.999-0</v>
          </cell>
          <cell r="B1484" t="str">
            <v>INDICE 05.135INDICE FORN. INST. ELEVADOR PASSAG. OU CARGA</v>
          </cell>
          <cell r="C1484">
            <v>0</v>
          </cell>
          <cell r="D1484">
            <v>1285</v>
          </cell>
        </row>
        <row r="1485">
          <cell r="A1485" t="str">
            <v>05.140.999-0</v>
          </cell>
          <cell r="B1485" t="str">
            <v>FAMILIA - 05.140</v>
          </cell>
          <cell r="C1485">
            <v>0</v>
          </cell>
          <cell r="D1485">
            <v>1781</v>
          </cell>
        </row>
        <row r="1486">
          <cell r="A1486" t="str">
            <v>05.170.999-0</v>
          </cell>
          <cell r="B1486" t="str">
            <v>FAMILIA 05.170INDICE PARA SERVICOS DE FORNECIMENTO DE TICKET-REFEICAO</v>
          </cell>
          <cell r="C1486">
            <v>0</v>
          </cell>
          <cell r="D1486">
            <v>1226</v>
          </cell>
        </row>
        <row r="1487">
          <cell r="A1487" t="str">
            <v>05.175.999-0</v>
          </cell>
          <cell r="B1487" t="str">
            <v>FAMILIA 05.175INDICE PARA SERVICOS DE COPEIRAGEM</v>
          </cell>
          <cell r="C1487">
            <v>0</v>
          </cell>
          <cell r="D1487">
            <v>1322</v>
          </cell>
        </row>
        <row r="1488">
          <cell r="A1488" t="str">
            <v>05.180.999-0</v>
          </cell>
          <cell r="B1488" t="str">
            <v>FAMILIA 05.180INDICE PARA SERVICOS DE ASCENSORISTAS</v>
          </cell>
          <cell r="C1488">
            <v>0</v>
          </cell>
          <cell r="D1488">
            <v>1485</v>
          </cell>
        </row>
        <row r="1489">
          <cell r="A1489" t="str">
            <v>05.185.999-0</v>
          </cell>
          <cell r="B1489" t="str">
            <v>FAMILIA 05.185INDICE PARA SERVICOS DE LOCACAO DE MAQUINAS COPIADORAS</v>
          </cell>
          <cell r="C1489">
            <v>0</v>
          </cell>
          <cell r="D1489">
            <v>1419</v>
          </cell>
        </row>
        <row r="1490">
          <cell r="A1490" t="str">
            <v>05.205.999-0</v>
          </cell>
          <cell r="B1490" t="e">
            <v>#N/A</v>
          </cell>
          <cell r="C1490" t="e">
            <v>#N/A</v>
          </cell>
          <cell r="D1490">
            <v>1552</v>
          </cell>
        </row>
        <row r="1491">
          <cell r="A1491" t="str">
            <v>05.220.999-0</v>
          </cell>
          <cell r="B1491" t="str">
            <v>FAMILIA 05.220INDICE PARA EVOLUCAO SALARIOS DE PROCESSAMENTO DE DADOS</v>
          </cell>
          <cell r="C1491">
            <v>0</v>
          </cell>
          <cell r="D1491">
            <v>1505</v>
          </cell>
        </row>
        <row r="1492">
          <cell r="A1492" t="str">
            <v>05.221.999-0</v>
          </cell>
          <cell r="B1492" t="str">
            <v>FAMILIA 05.221INDICE PARA SERVICOS DE PROCESSAMENTO DE DADOS</v>
          </cell>
          <cell r="C1492">
            <v>0</v>
          </cell>
          <cell r="D1492">
            <v>1501</v>
          </cell>
        </row>
        <row r="1493">
          <cell r="A1493" t="str">
            <v>05.222.999-0</v>
          </cell>
          <cell r="B1493" t="str">
            <v>FAMILIA 05.222INDICE P/ LOCACAO DE EQUIPAMENTOS DE PROCESSAMENTO DE DADOS</v>
          </cell>
          <cell r="C1493">
            <v>0</v>
          </cell>
          <cell r="D1493">
            <v>1391</v>
          </cell>
        </row>
        <row r="1494">
          <cell r="A1494" t="str">
            <v>05.240.999-0</v>
          </cell>
          <cell r="B1494" t="str">
            <v>FAMILIA 05.240</v>
          </cell>
          <cell r="C1494">
            <v>0</v>
          </cell>
          <cell r="D1494">
            <v>1685</v>
          </cell>
        </row>
        <row r="1495">
          <cell r="A1495" t="str">
            <v>05.255.999-0</v>
          </cell>
          <cell r="B1495" t="str">
            <v>FAMILIA 05.255</v>
          </cell>
          <cell r="C1495">
            <v>0</v>
          </cell>
          <cell r="D1495">
            <v>1532</v>
          </cell>
        </row>
        <row r="1496">
          <cell r="A1496" t="str">
            <v>05.258.999-0</v>
          </cell>
          <cell r="B1496" t="str">
            <v>FAMILIA 05.258</v>
          </cell>
          <cell r="C1496">
            <v>0</v>
          </cell>
          <cell r="D1496">
            <v>1317</v>
          </cell>
        </row>
        <row r="1497">
          <cell r="A1497" t="str">
            <v>05.270.999-0</v>
          </cell>
          <cell r="B1497" t="str">
            <v>FAMILIA 05.270</v>
          </cell>
          <cell r="C1497">
            <v>0</v>
          </cell>
          <cell r="D1497">
            <v>1527</v>
          </cell>
        </row>
        <row r="1498">
          <cell r="A1498" t="str">
            <v>05.288.999-0</v>
          </cell>
          <cell r="B1498" t="str">
            <v>FAMILIA 05.288</v>
          </cell>
          <cell r="C1498">
            <v>0</v>
          </cell>
          <cell r="D1498">
            <v>1542</v>
          </cell>
        </row>
        <row r="1499">
          <cell r="A1499" t="str">
            <v>05.296.999-0</v>
          </cell>
          <cell r="B1499" t="str">
            <v>FAMILIA 05.296</v>
          </cell>
          <cell r="C1499">
            <v>0</v>
          </cell>
          <cell r="D1499">
            <v>1233</v>
          </cell>
        </row>
        <row r="1500">
          <cell r="A1500" t="str">
            <v>05.300.999-0</v>
          </cell>
          <cell r="B1500" t="e">
            <v>#N/A</v>
          </cell>
          <cell r="C1500" t="e">
            <v>#N/A</v>
          </cell>
          <cell r="D1500">
            <v>1677</v>
          </cell>
        </row>
        <row r="1501">
          <cell r="A1501" t="str">
            <v>05.305.999-0</v>
          </cell>
          <cell r="B1501" t="str">
            <v>INDICE 05.305INDICE PARA SERVICOS DE LAVANDERIA</v>
          </cell>
          <cell r="C1501">
            <v>0</v>
          </cell>
          <cell r="D1501">
            <v>1559</v>
          </cell>
        </row>
        <row r="1502">
          <cell r="A1502" t="str">
            <v>05.310.999-0</v>
          </cell>
          <cell r="B1502" t="str">
            <v>INDICE 05.310INDICE P/ LOCACAO DE EQUIP. ELETROMECANICOS E ELETRONICOS</v>
          </cell>
          <cell r="C1502">
            <v>0</v>
          </cell>
          <cell r="D1502">
            <v>750</v>
          </cell>
        </row>
        <row r="1503">
          <cell r="A1503" t="str">
            <v>05.320.999-0</v>
          </cell>
          <cell r="B1503" t="str">
            <v>INDICE 05.320INDICE PARA SERVICOS DE AQUISICAO DE FARDAMENTO MILITAR</v>
          </cell>
          <cell r="C1503">
            <v>0</v>
          </cell>
          <cell r="D1503">
            <v>773</v>
          </cell>
        </row>
        <row r="1504">
          <cell r="A1504" t="str">
            <v>05.330.999-0</v>
          </cell>
          <cell r="B1504" t="str">
            <v>FAMILIA 05.330</v>
          </cell>
          <cell r="C1504">
            <v>0</v>
          </cell>
          <cell r="D1504">
            <v>1601</v>
          </cell>
        </row>
        <row r="1505">
          <cell r="A1505" t="str">
            <v>05.350.999-0</v>
          </cell>
          <cell r="B1505" t="str">
            <v>INDICE DA FAMILIA</v>
          </cell>
          <cell r="C1505">
            <v>0</v>
          </cell>
          <cell r="D1505">
            <v>2471</v>
          </cell>
        </row>
        <row r="1506">
          <cell r="A1506" t="str">
            <v>05.355.999-0</v>
          </cell>
          <cell r="B1506" t="str">
            <v>FAMILIA 05.355IND. P/SERV. DE LOCACAO DE MAQ. DE FRANQUEAR CORRESPONDENCIA</v>
          </cell>
          <cell r="C1506">
            <v>0</v>
          </cell>
          <cell r="D1506">
            <v>1360</v>
          </cell>
        </row>
        <row r="1507">
          <cell r="A1507" t="str">
            <v>05.500.999-0</v>
          </cell>
          <cell r="B1507" t="str">
            <v>INDICE 05.500INDICE DE SERVICO REFORMA EM MOVEIS</v>
          </cell>
          <cell r="C1507">
            <v>0</v>
          </cell>
          <cell r="D1507">
            <v>1400</v>
          </cell>
        </row>
        <row r="1508">
          <cell r="A1508" t="str">
            <v>05.560.999-0</v>
          </cell>
          <cell r="B1508">
            <v>1400</v>
          </cell>
          <cell r="C1508">
            <v>0</v>
          </cell>
          <cell r="D1508">
            <v>989</v>
          </cell>
        </row>
        <row r="1509">
          <cell r="A1509" t="str">
            <v>05.580.999-0</v>
          </cell>
          <cell r="B1509">
            <v>989</v>
          </cell>
          <cell r="C1509">
            <v>0</v>
          </cell>
          <cell r="D1509">
            <v>956</v>
          </cell>
        </row>
        <row r="1510">
          <cell r="A1510" t="str">
            <v>05.585.999-0</v>
          </cell>
          <cell r="B1510">
            <v>956</v>
          </cell>
          <cell r="C1510">
            <v>0</v>
          </cell>
          <cell r="D1510">
            <v>1020</v>
          </cell>
        </row>
        <row r="1511">
          <cell r="A1511" t="str">
            <v>05.590.999-0</v>
          </cell>
          <cell r="B1511">
            <v>1020</v>
          </cell>
          <cell r="C1511">
            <v>0</v>
          </cell>
          <cell r="D1511">
            <v>1049</v>
          </cell>
        </row>
        <row r="1512">
          <cell r="A1512" t="str">
            <v>05.600.999-0</v>
          </cell>
          <cell r="B1512" t="str">
            <v>INDICE 05.600INDICE ASSENTAMENTO TUBULACAO DE GAS</v>
          </cell>
          <cell r="C1512">
            <v>0</v>
          </cell>
          <cell r="D1512">
            <v>2178</v>
          </cell>
        </row>
        <row r="1513">
          <cell r="A1513" t="str">
            <v>06.001.020-0</v>
          </cell>
          <cell r="B1513" t="str">
            <v>ASSENTAMEMTO DE TUBOS DE CONCR. SIMPLES, P/AGUAS PLUVIAIS, DIAM. DE 200MM</v>
          </cell>
          <cell r="C1513" t="str">
            <v>M</v>
          </cell>
          <cell r="D1513">
            <v>7.33</v>
          </cell>
        </row>
        <row r="1514">
          <cell r="A1514" t="str">
            <v>06.001.021-0</v>
          </cell>
          <cell r="B1514" t="str">
            <v>ASSENTAMENTO DE TUBOS DE CONCR. SIMPLES, P/AGUAS PLUVIAIS, DIAM. DE 250MM</v>
          </cell>
          <cell r="C1514" t="str">
            <v>M</v>
          </cell>
          <cell r="D1514">
            <v>8.99</v>
          </cell>
        </row>
        <row r="1515">
          <cell r="A1515" t="str">
            <v>06.001.022-0</v>
          </cell>
          <cell r="B1515" t="str">
            <v>ASSENTAMENTO DE TUBOS DE CONCR. SIMPLES, P/AGUAS PLUVIAIS, DIAM. DE 300MM</v>
          </cell>
          <cell r="C1515" t="str">
            <v>M</v>
          </cell>
          <cell r="D1515">
            <v>10.75</v>
          </cell>
        </row>
        <row r="1516">
          <cell r="A1516" t="str">
            <v>06.001.023-0</v>
          </cell>
          <cell r="B1516" t="str">
            <v>ASSENTAMENTO DE TUBOS DE CONCR. SIMPLES, P/AGUAS PLUVIAIS, DIAM. DE 400MM</v>
          </cell>
          <cell r="C1516" t="str">
            <v>M</v>
          </cell>
          <cell r="D1516">
            <v>15.18</v>
          </cell>
        </row>
        <row r="1517">
          <cell r="A1517" t="str">
            <v>06.001.024-0</v>
          </cell>
          <cell r="B1517" t="str">
            <v>ASSENTAMENTO DE TUBOS DE CONCR. SIMPLES, P/AGUAS PLUVIAIS, DIAM. DE 500MM</v>
          </cell>
          <cell r="C1517" t="str">
            <v>M</v>
          </cell>
          <cell r="D1517">
            <v>19.47</v>
          </cell>
        </row>
        <row r="1518">
          <cell r="A1518" t="str">
            <v>06.001.025-0</v>
          </cell>
          <cell r="B1518" t="str">
            <v>ASSENTAMENTO DE TUBOS DE CONCR. SIMPLES, P/AGUAS PLUVIAIS, DIAM. DE 600MM</v>
          </cell>
          <cell r="C1518" t="str">
            <v>M</v>
          </cell>
          <cell r="D1518">
            <v>22.95</v>
          </cell>
        </row>
        <row r="1519">
          <cell r="A1519" t="str">
            <v>06.001.031-0</v>
          </cell>
          <cell r="B1519" t="str">
            <v>ASSENTAMENTO DE TUBOS DE CONCR. ARMADO, P/ESGOTO SANIT. E AGUAS PLUVIAIS, DIAM. DE 400MM</v>
          </cell>
          <cell r="C1519" t="str">
            <v>M</v>
          </cell>
          <cell r="D1519">
            <v>16.149999999999999</v>
          </cell>
        </row>
        <row r="1520">
          <cell r="A1520" t="str">
            <v>06.001.032-0</v>
          </cell>
          <cell r="B1520" t="str">
            <v>ASSENTAMENTO DE TUBOS DE CONCR. ARMADO, P/ESGOTO SANIT. E AGUAS PLUVIAIS, DIAM. DE 500MM</v>
          </cell>
          <cell r="C1520" t="str">
            <v>M</v>
          </cell>
          <cell r="D1520">
            <v>20.13</v>
          </cell>
        </row>
        <row r="1521">
          <cell r="A1521" t="str">
            <v>06.001.033-0</v>
          </cell>
          <cell r="B1521" t="str">
            <v>ASSENTAMENTO DE TUBOS DE CONCR. ARMADO, P/ESGOTO SANIT. E AGUAS PLUVIAIS, DIAM. DE 600MM</v>
          </cell>
          <cell r="C1521" t="str">
            <v>M</v>
          </cell>
          <cell r="D1521">
            <v>25.08</v>
          </cell>
        </row>
        <row r="1522">
          <cell r="A1522" t="str">
            <v>06.001.034-0</v>
          </cell>
          <cell r="B1522" t="str">
            <v>ASSENTAMENTO DE TUBOS DE CONCR. ARMADO, P/ESGOTO SANIT. E AGUAS PLUVIAIS, DIAM. DE 700MM</v>
          </cell>
          <cell r="C1522" t="str">
            <v>M</v>
          </cell>
          <cell r="D1522">
            <v>29.33</v>
          </cell>
        </row>
        <row r="1523">
          <cell r="A1523" t="str">
            <v>06.001.035-0</v>
          </cell>
          <cell r="B1523" t="str">
            <v>ASSENTAMENTO DE TUBOS DE CONCR. ARMADO, P/ESGOTO SANIT. E AGUAS PLUVIAIS, DIAM. DE 800MM</v>
          </cell>
          <cell r="C1523" t="str">
            <v>M</v>
          </cell>
          <cell r="D1523">
            <v>36.229999999999997</v>
          </cell>
        </row>
        <row r="1524">
          <cell r="A1524" t="str">
            <v>06.001.036-0</v>
          </cell>
          <cell r="B1524" t="str">
            <v>ASSENTAMENTO DE TUBOS DE CONCR. ARMADO, P/ESGOTO SANIT. E AGUAS PLUVIAIS, DIAM. DE 900MM</v>
          </cell>
          <cell r="C1524" t="str">
            <v>M</v>
          </cell>
          <cell r="D1524">
            <v>42.02</v>
          </cell>
        </row>
        <row r="1525">
          <cell r="A1525" t="str">
            <v>06.001.037-0</v>
          </cell>
          <cell r="B1525" t="str">
            <v>ASSENTAMENTO DE TUBOS DE CONCR. ARMADO, P/ESGOTO SANIT. E AGUAS PLUVIAIS, DIAM. DE 1000MM</v>
          </cell>
          <cell r="C1525" t="str">
            <v>M</v>
          </cell>
          <cell r="D1525">
            <v>70.55</v>
          </cell>
        </row>
        <row r="1526">
          <cell r="A1526" t="str">
            <v>06.001.038-0</v>
          </cell>
          <cell r="B1526" t="str">
            <v>ASSENTAMENTO DE TUBOS DE CONCR. ARMADO, P/ESGOTO SANIT. E AGUAS PLUVIAIS, DIAM. DE 1100MM</v>
          </cell>
          <cell r="C1526" t="str">
            <v>M</v>
          </cell>
          <cell r="D1526">
            <v>78.53</v>
          </cell>
        </row>
        <row r="1527">
          <cell r="A1527" t="str">
            <v>06.001.039-0</v>
          </cell>
          <cell r="B1527" t="str">
            <v>ASSENTAMENTO DE TUBOS DE CONCR. ARMADO, P/ESGOTO SANIT. E AGUAS PLUVIAIS, DIAM. DE 1200MM</v>
          </cell>
          <cell r="C1527" t="str">
            <v>M</v>
          </cell>
          <cell r="D1527">
            <v>88.5</v>
          </cell>
        </row>
        <row r="1528">
          <cell r="A1528" t="str">
            <v>06.001.040-0</v>
          </cell>
          <cell r="B1528" t="str">
            <v>ASSENTAMENTO DE TUBOS DE CONCR. ARMADO, P/ESGOTO SANIT. E AGUAS PLUVIAIS, DIAM. DE 1500MM</v>
          </cell>
          <cell r="C1528" t="str">
            <v>M</v>
          </cell>
          <cell r="D1528">
            <v>106.88</v>
          </cell>
        </row>
        <row r="1529">
          <cell r="A1529" t="str">
            <v>06.001.060-0</v>
          </cell>
          <cell r="B1529" t="str">
            <v>ASSENTAMENTO DE TUBOS DE CONCR. ARMADO C/JUNTAS DE ANEL DE BORRACHA, P/GALERIAS DE ESGOTO SANIT., DIAM. DE 400MM</v>
          </cell>
          <cell r="C1529" t="str">
            <v>M</v>
          </cell>
          <cell r="D1529">
            <v>10.36</v>
          </cell>
        </row>
        <row r="1530">
          <cell r="A1530" t="str">
            <v>06.001.061-0</v>
          </cell>
          <cell r="B1530" t="str">
            <v>ASSENTAMENTO DE TUBOS DE CONCR. ARMADO C/JUNTAS DE ANEL DE BORRACHA, P/GALERIAS DE ESGOTO SANIT., DIAM. DE 500MM</v>
          </cell>
          <cell r="C1530" t="str">
            <v>M</v>
          </cell>
          <cell r="D1530">
            <v>14.5</v>
          </cell>
        </row>
        <row r="1531">
          <cell r="A1531" t="str">
            <v>06.001.062-0</v>
          </cell>
          <cell r="B1531" t="str">
            <v>ASSENTAMENTO DE TUBOS DE CONCR. ARMADO C/JUNTAS DE ANEL DE BORRACHA, P/GALERIAS DE ESGOTO SANIT., DIAM. DE 600MM</v>
          </cell>
          <cell r="C1531" t="str">
            <v>M</v>
          </cell>
          <cell r="D1531">
            <v>17.36</v>
          </cell>
        </row>
        <row r="1532">
          <cell r="A1532" t="str">
            <v>06.001.063-0</v>
          </cell>
          <cell r="B1532" t="str">
            <v>ASSENTAMENTO DE TUBOS DE CONCR. ARMADO C/JUNTAS DE ANEL DE BORRACHA, P/GALERIAS DE ESGOTO SANIT., DIAM. DE 700MM</v>
          </cell>
          <cell r="C1532" t="str">
            <v>M</v>
          </cell>
          <cell r="D1532">
            <v>20.71</v>
          </cell>
        </row>
        <row r="1533">
          <cell r="A1533" t="str">
            <v>06.001.064-0</v>
          </cell>
          <cell r="B1533" t="str">
            <v>ASSENTAMENTO DE TUBOS DE CONCR. ARMADO C/JUNTAS DE ANEL DE BORRACHA, P/GALERIAS DE ESGOTO SANIT., DIAM. DE 800MM</v>
          </cell>
          <cell r="C1533" t="str">
            <v>M</v>
          </cell>
          <cell r="D1533">
            <v>25.25</v>
          </cell>
        </row>
        <row r="1534">
          <cell r="A1534" t="str">
            <v>06.001.065-0</v>
          </cell>
          <cell r="B1534" t="str">
            <v>ASSENTAMENTO DE TUBOS DE CONCR. ARMADO C/JUNTAS DE ANEL DE BORRACHA, P/GALERIAS DE ESGOTO SANIT., DIAM. DE 900MM</v>
          </cell>
          <cell r="C1534" t="str">
            <v>M</v>
          </cell>
          <cell r="D1534">
            <v>29.55</v>
          </cell>
        </row>
        <row r="1535">
          <cell r="A1535" t="str">
            <v>06.001.066-0</v>
          </cell>
          <cell r="B1535" t="str">
            <v>ASSENTAMENTO DE TUBOS DE CONCR. ARMADO C/JUNTAS DE ANEL DE BORRACHA, P/GALERIAS DE ESGOTO SANIT., DIAM. DE 1000MM</v>
          </cell>
          <cell r="C1535" t="str">
            <v>M</v>
          </cell>
          <cell r="D1535">
            <v>56.2</v>
          </cell>
        </row>
        <row r="1536">
          <cell r="A1536" t="str">
            <v>06.001.067-0</v>
          </cell>
          <cell r="B1536" t="str">
            <v>ASSENTAMENTO DE TUBOS DE CONCR. ARMADO C/JUNTAS DE ANEL DE BORRACHA, P/GALERIAS DE ESGOTO SANIT., DIAM. DE 1100MM</v>
          </cell>
          <cell r="C1536" t="str">
            <v>M</v>
          </cell>
          <cell r="D1536">
            <v>62.45</v>
          </cell>
        </row>
        <row r="1537">
          <cell r="A1537" t="str">
            <v>06.001.068-0</v>
          </cell>
          <cell r="B1537" t="str">
            <v>ASSENTAMENTO DE TUBOS DE CONCR. ARMADO C/JUNTAS DE ANEL DE BORRACHA, P/GALERIAS ESGOTO SANIT., DIAM. DE 1200MM</v>
          </cell>
          <cell r="C1537" t="str">
            <v>M</v>
          </cell>
          <cell r="D1537">
            <v>70.900000000000006</v>
          </cell>
        </row>
        <row r="1538">
          <cell r="A1538" t="str">
            <v>06.001.069-0</v>
          </cell>
          <cell r="B1538" t="str">
            <v>ASSENTAMENTO DE TUBOS DE CONCR. ARMADO C/JUNTAS DE ANEL DE BORRACHA, P/GALERIAS ESGOTO SANIT., DIAM. DE 1500MM</v>
          </cell>
          <cell r="C1538" t="str">
            <v>M</v>
          </cell>
          <cell r="D1538">
            <v>83.42</v>
          </cell>
        </row>
        <row r="1539">
          <cell r="A1539" t="str">
            <v>06.001.080-0</v>
          </cell>
          <cell r="B1539" t="str">
            <v>ASSENTAMENTO DE TUBOS DE CIM.-AMIANTO C/JUNTAS DE ANEL DE BORRACHA, TIPO ESGOTO, DIAM. DE 75MM</v>
          </cell>
          <cell r="C1539" t="str">
            <v>M</v>
          </cell>
          <cell r="D1539">
            <v>1.22</v>
          </cell>
        </row>
        <row r="1540">
          <cell r="A1540" t="str">
            <v>06.001.081-0</v>
          </cell>
          <cell r="B1540" t="str">
            <v>ASSENTAMENTO DE TUBOS DE CIM.-AMIANTO C/JUNTAS DE ANEL DE BORRACHA, TIPO ESGOTO, DIAM. DE 100MM</v>
          </cell>
          <cell r="C1540" t="str">
            <v>M</v>
          </cell>
          <cell r="D1540">
            <v>1.41</v>
          </cell>
        </row>
        <row r="1541">
          <cell r="A1541" t="str">
            <v>06.001.082-0</v>
          </cell>
          <cell r="B1541" t="str">
            <v>ASSENTAMENTO DE TUBOS DE CIM.-AMIANTO C/JUNTAS DE ANEL DE BORRACHA, TIPO ESGOTO, DIAM. DE 150MM</v>
          </cell>
          <cell r="C1541" t="str">
            <v>M</v>
          </cell>
          <cell r="D1541">
            <v>1.63</v>
          </cell>
        </row>
        <row r="1542">
          <cell r="A1542" t="str">
            <v>06.001.083-0</v>
          </cell>
          <cell r="B1542" t="str">
            <v>ASSENTAMENTO DE TUBOS DE CIM.-AMIANTO C/JUNTAS DE ANEL DE BORRACHA, TIPO ESGOTO, DIAM. DE 200MM</v>
          </cell>
          <cell r="C1542" t="str">
            <v>M</v>
          </cell>
          <cell r="D1542">
            <v>1.86</v>
          </cell>
        </row>
        <row r="1543">
          <cell r="A1543" t="str">
            <v>06.001.084-0</v>
          </cell>
          <cell r="B1543" t="str">
            <v>ASSENTAMENTO DE TUBOS DE CIM.-AMIANTO C/JUNTAS DE ANEL DE BORRACHA, TIPO ESGOTO, DIAM. DE 250MM</v>
          </cell>
          <cell r="C1543" t="str">
            <v>M</v>
          </cell>
          <cell r="D1543">
            <v>2.11</v>
          </cell>
        </row>
        <row r="1544">
          <cell r="A1544" t="str">
            <v>06.001.085-0</v>
          </cell>
          <cell r="B1544" t="str">
            <v>ASSENTAMENTO DE TUBOS DE CIM.-AMIANTO C/JUNTAS DE ANEL DE BORRACHA, TIPO ESGOTO, DIAM. DE 300MM</v>
          </cell>
          <cell r="C1544" t="str">
            <v>M</v>
          </cell>
          <cell r="D1544">
            <v>2.39</v>
          </cell>
        </row>
        <row r="1545">
          <cell r="A1545" t="str">
            <v>06.001.101-0</v>
          </cell>
          <cell r="B1545" t="str">
            <v>ASSENTAMENTO DE TUBOS DE CERAM., DIAM. DE 100MM</v>
          </cell>
          <cell r="C1545" t="str">
            <v>M</v>
          </cell>
          <cell r="D1545">
            <v>6.18</v>
          </cell>
        </row>
        <row r="1546">
          <cell r="A1546" t="str">
            <v>06.001.102-0</v>
          </cell>
          <cell r="B1546" t="str">
            <v>ASSENTAMENTO DE TUBOS DE CERAM., DIAM. DE 150MM</v>
          </cell>
          <cell r="C1546" t="str">
            <v>M</v>
          </cell>
          <cell r="D1546">
            <v>7.38</v>
          </cell>
        </row>
        <row r="1547">
          <cell r="A1547" t="str">
            <v>06.001.103-0</v>
          </cell>
          <cell r="B1547" t="str">
            <v>ASSENTAMENTO DE TUBOS DE CERAM., DIAM. DE 200MM</v>
          </cell>
          <cell r="C1547" t="str">
            <v>M</v>
          </cell>
          <cell r="D1547">
            <v>8.6300000000000008</v>
          </cell>
        </row>
        <row r="1548">
          <cell r="A1548" t="str">
            <v>06.001.105-0</v>
          </cell>
          <cell r="B1548" t="str">
            <v>ASSENTAMENTO DE TUBOS DE CERAM., DIAM. DE 250MM</v>
          </cell>
          <cell r="C1548" t="str">
            <v>M</v>
          </cell>
          <cell r="D1548">
            <v>11.09</v>
          </cell>
        </row>
        <row r="1549">
          <cell r="A1549" t="str">
            <v>06.001.106-0</v>
          </cell>
          <cell r="B1549" t="str">
            <v>ASSENTAMENTO DE TUBOS DE CERAM., DIAM. DE 300MM</v>
          </cell>
          <cell r="C1549" t="str">
            <v>M</v>
          </cell>
          <cell r="D1549">
            <v>12.47</v>
          </cell>
        </row>
        <row r="1550">
          <cell r="A1550" t="str">
            <v>06.001.110-0</v>
          </cell>
          <cell r="B1550" t="str">
            <v>ASSENTAMENTO DE TUBOS DE CERAM. VIDRADA C/JUNTA ELASTICA, DIAM. DE 100MM</v>
          </cell>
          <cell r="C1550" t="str">
            <v>M</v>
          </cell>
          <cell r="D1550">
            <v>4.01</v>
          </cell>
        </row>
        <row r="1551">
          <cell r="A1551" t="str">
            <v>06.001.115-0</v>
          </cell>
          <cell r="B1551" t="str">
            <v>ASSENTAMENTO DE TUBOS DE CERAM. VIDRADA C/JUNTA ELASTICA, DIAM. DE 150MM</v>
          </cell>
          <cell r="C1551" t="str">
            <v>M</v>
          </cell>
          <cell r="D1551">
            <v>4.8600000000000003</v>
          </cell>
        </row>
        <row r="1552">
          <cell r="A1552" t="str">
            <v>06.001.120-0</v>
          </cell>
          <cell r="B1552" t="str">
            <v>ASSENTAMENTO DE TUBOS DE CERAM. VIDRADA C/JUNTA ELASTICA, DIAM. DE 200MM</v>
          </cell>
          <cell r="C1552" t="str">
            <v>M</v>
          </cell>
          <cell r="D1552">
            <v>5.79</v>
          </cell>
        </row>
        <row r="1553">
          <cell r="A1553" t="str">
            <v>06.001.125-0</v>
          </cell>
          <cell r="B1553" t="str">
            <v>ASSENTAMENTO DE TUBOS DE CERAM. VIDRADA C/JUNTA ELASTICA, DIAM. DE 250MM</v>
          </cell>
          <cell r="C1553" t="str">
            <v>M</v>
          </cell>
          <cell r="D1553">
            <v>6.81</v>
          </cell>
        </row>
        <row r="1554">
          <cell r="A1554" t="str">
            <v>06.001.130-0</v>
          </cell>
          <cell r="B1554" t="str">
            <v>ASSENTAMENTO DE TUBOS DE CERAM. VIDRADA C/JUNTA ELASTICA, DIAM. DE 300MM</v>
          </cell>
          <cell r="C1554" t="str">
            <v>M</v>
          </cell>
          <cell r="D1554">
            <v>7.92</v>
          </cell>
        </row>
        <row r="1555">
          <cell r="A1555" t="str">
            <v>06.001.151-0</v>
          </cell>
          <cell r="B1555" t="str">
            <v>LEVANTAMENTO, LIMP. E REASSENTAM. DE MANILHA CERAM., DIAM. DE 100MM</v>
          </cell>
          <cell r="C1555" t="str">
            <v>M</v>
          </cell>
          <cell r="D1555">
            <v>8.7799999999999994</v>
          </cell>
        </row>
        <row r="1556">
          <cell r="A1556" t="str">
            <v>06.001.152-0</v>
          </cell>
          <cell r="B1556" t="str">
            <v>LEVANTAMENTO, LIMP. E REASSENTAM. DE MANILHA CERAM., DIAM. DE 150MM</v>
          </cell>
          <cell r="C1556" t="str">
            <v>M</v>
          </cell>
          <cell r="D1556">
            <v>10.89</v>
          </cell>
        </row>
        <row r="1557">
          <cell r="A1557" t="str">
            <v>06.001.153-0</v>
          </cell>
          <cell r="B1557" t="str">
            <v>LEVANTAMENTO, LIMP. E REASSENTAM. DE MANILHA CERAM., DIAM. DE 200MM</v>
          </cell>
          <cell r="C1557" t="str">
            <v>M</v>
          </cell>
          <cell r="D1557">
            <v>15.16</v>
          </cell>
        </row>
        <row r="1558">
          <cell r="A1558" t="str">
            <v>06.001.155-0</v>
          </cell>
          <cell r="B1558" t="str">
            <v>LEVANTAMENTO, LIMP. E REASSENTAM. DE MANILHA CERAM., DIAM. DE 250MM</v>
          </cell>
          <cell r="C1558" t="str">
            <v>M</v>
          </cell>
          <cell r="D1558">
            <v>17.32</v>
          </cell>
        </row>
        <row r="1559">
          <cell r="A1559" t="str">
            <v>06.001.161-0</v>
          </cell>
          <cell r="B1559" t="str">
            <v>LEVANTAMENTO, LIMP. E REASSENTAM. DE CURVA CERAM., DIAM. DE100MM</v>
          </cell>
          <cell r="C1559" t="str">
            <v>UN</v>
          </cell>
          <cell r="D1559">
            <v>5.05</v>
          </cell>
        </row>
        <row r="1560">
          <cell r="A1560" t="str">
            <v>06.001.162-0</v>
          </cell>
          <cell r="B1560" t="str">
            <v>LEVANTAMENTO, LIMP. E REASSENTAM. DE CURVA CERAM., DIAM. DE150MM</v>
          </cell>
          <cell r="C1560" t="str">
            <v>UN</v>
          </cell>
          <cell r="D1560">
            <v>7.05</v>
          </cell>
        </row>
        <row r="1561">
          <cell r="A1561" t="str">
            <v>06.001.163-0</v>
          </cell>
          <cell r="B1561" t="str">
            <v>LEVANTAMENTO, LIMP. E REASSENTAM. DE CURVA CERAM., DIAM. DE200MM</v>
          </cell>
          <cell r="C1561" t="str">
            <v>UN</v>
          </cell>
          <cell r="D1561">
            <v>8.6199999999999992</v>
          </cell>
        </row>
        <row r="1562">
          <cell r="A1562" t="str">
            <v>06.001.165-0</v>
          </cell>
          <cell r="B1562" t="str">
            <v>LEVANTAMENTO, LIMP. E REASSENTAM. DE CURVA CERAM., DIAM. DE250MM</v>
          </cell>
          <cell r="C1562" t="str">
            <v>UN</v>
          </cell>
          <cell r="D1562">
            <v>9.57</v>
          </cell>
        </row>
        <row r="1563">
          <cell r="A1563" t="str">
            <v>06.001.170-0</v>
          </cell>
          <cell r="B1563" t="str">
            <v>LEVANTAMENTO, LIMP. E REASSENTAM. DE JUNCAO CERAM., DIAM. DE75MM</v>
          </cell>
          <cell r="C1563" t="str">
            <v>UN</v>
          </cell>
          <cell r="D1563">
            <v>9.5500000000000007</v>
          </cell>
        </row>
        <row r="1564">
          <cell r="A1564" t="str">
            <v>06.001.171-0</v>
          </cell>
          <cell r="B1564" t="str">
            <v>LEVANTAMENTO, LIMP. E REASSENTAM. DE JUNCAO CERAM., DIAM. DE100MM</v>
          </cell>
          <cell r="C1564" t="str">
            <v>UN</v>
          </cell>
          <cell r="D1564">
            <v>10.94</v>
          </cell>
        </row>
        <row r="1565">
          <cell r="A1565" t="str">
            <v>06.001.172-0</v>
          </cell>
          <cell r="B1565" t="str">
            <v>LEVANTAMENTO, LIMP. E REASSENTAM. DE JUNCAO CERAM., DIAM. DE150MM</v>
          </cell>
          <cell r="C1565" t="str">
            <v>UN</v>
          </cell>
          <cell r="D1565">
            <v>13.55</v>
          </cell>
        </row>
        <row r="1566">
          <cell r="A1566" t="str">
            <v>06.001.173-0</v>
          </cell>
          <cell r="B1566" t="str">
            <v>LEVANTAMENTO, LIMP. E REASSENTAM. DE JUNCAO CERAM., DIAM. DE200MM</v>
          </cell>
          <cell r="C1566" t="str">
            <v>UN</v>
          </cell>
          <cell r="D1566">
            <v>14.89</v>
          </cell>
        </row>
        <row r="1567">
          <cell r="A1567" t="str">
            <v>06.001.174-0</v>
          </cell>
          <cell r="B1567" t="str">
            <v>LEVANTAMENTO, LIMP. E REASSENTAM. DE JUNCAO CERAM., DIAM. DE250MM</v>
          </cell>
          <cell r="C1567" t="str">
            <v>UN</v>
          </cell>
          <cell r="D1567">
            <v>20.11</v>
          </cell>
        </row>
        <row r="1568">
          <cell r="A1568" t="str">
            <v>06.001.241-0</v>
          </cell>
          <cell r="B1568" t="str">
            <v>ASSENTAMENTO DE TUBUL. PVC C/JUNTA ELASTICA, P/ESGOTO, DIAM.NOMINAL DE 75MM</v>
          </cell>
          <cell r="C1568" t="str">
            <v>M</v>
          </cell>
          <cell r="D1568">
            <v>1.67</v>
          </cell>
        </row>
        <row r="1569">
          <cell r="A1569" t="str">
            <v>06.001.242-0</v>
          </cell>
          <cell r="B1569" t="str">
            <v>ASSENTAMENTO DE TUBUL. PVC C/JUNTA ELASTICA, P/ESGOTO, DIAM.NOMINAL DE 100MM</v>
          </cell>
          <cell r="C1569" t="str">
            <v>M</v>
          </cell>
          <cell r="D1569">
            <v>2.04</v>
          </cell>
        </row>
        <row r="1570">
          <cell r="A1570" t="str">
            <v>06.001.243-0</v>
          </cell>
          <cell r="B1570" t="str">
            <v>ASSENTAMENTO DE TUBUL. PVC C/JUNTA ELASTICA, P/ESGOTO, DIAM.NOMINAL DE 140MM</v>
          </cell>
          <cell r="C1570" t="str">
            <v>M</v>
          </cell>
          <cell r="D1570">
            <v>2.79</v>
          </cell>
        </row>
        <row r="1571">
          <cell r="A1571" t="str">
            <v>06.001.244-0</v>
          </cell>
          <cell r="B1571" t="str">
            <v>ASSENTAMENTO DE TUBUL. PVC C/JUNTA ELASTICA, P/ESGOTO, DIAM.NOMINAL DE 180MM</v>
          </cell>
          <cell r="C1571" t="str">
            <v>M</v>
          </cell>
          <cell r="D1571">
            <v>3.53</v>
          </cell>
        </row>
        <row r="1572">
          <cell r="A1572" t="str">
            <v>06.001.245-0</v>
          </cell>
          <cell r="B1572" t="str">
            <v>ASSENTAMENTO DE TUBUL. PVC C/JUNTA ELASTICA, P/ESGOTO, DIAM.NOMINAL DE 220MM</v>
          </cell>
          <cell r="C1572" t="str">
            <v>M</v>
          </cell>
          <cell r="D1572">
            <v>4.28</v>
          </cell>
        </row>
        <row r="1573">
          <cell r="A1573" t="str">
            <v>06.001.246-0</v>
          </cell>
          <cell r="B1573" t="str">
            <v>ASSENTAMENTO DE TUBUL. PVC C/JUNTA ELASTICA, P/ESGOTO, DIAM.NOMINAL DE 270MM</v>
          </cell>
          <cell r="C1573" t="str">
            <v>M</v>
          </cell>
          <cell r="D1573">
            <v>5.0199999999999996</v>
          </cell>
        </row>
        <row r="1574">
          <cell r="A1574" t="str">
            <v>06.001.250-0</v>
          </cell>
          <cell r="B1574" t="str">
            <v>ASSENTAMENTO DE TUBUL. PVC RIGIDO C/JUNTA ELASTICA, DIAM. DE50MM</v>
          </cell>
          <cell r="C1574" t="str">
            <v>M</v>
          </cell>
          <cell r="D1574">
            <v>0.68</v>
          </cell>
        </row>
        <row r="1575">
          <cell r="A1575" t="str">
            <v>06.001.251-0</v>
          </cell>
          <cell r="B1575" t="str">
            <v>ASSENTAMENTO DE TUBUL. PVC RIGIDO C/JUNTA ELASTICA, DIAM. DE75MM</v>
          </cell>
          <cell r="C1575" t="str">
            <v>M</v>
          </cell>
          <cell r="D1575">
            <v>1.19</v>
          </cell>
        </row>
        <row r="1576">
          <cell r="A1576" t="str">
            <v>06.001.252-0</v>
          </cell>
          <cell r="B1576" t="str">
            <v>ASSENTAMENTO DE TUBUL. PVC RIGIDO C/JUNTA ELASTICA, DIAM. DE100MM</v>
          </cell>
          <cell r="C1576" t="str">
            <v>M</v>
          </cell>
          <cell r="D1576">
            <v>1.61</v>
          </cell>
        </row>
        <row r="1577">
          <cell r="A1577" t="str">
            <v>06.001.254-0</v>
          </cell>
          <cell r="B1577" t="str">
            <v>ASSENTAMENTO DE TUBUL. PVC RIGIDO C/JUNTA ELASTICA, DIAM. DE140MM</v>
          </cell>
          <cell r="C1577" t="str">
            <v>M</v>
          </cell>
          <cell r="D1577">
            <v>2.44</v>
          </cell>
        </row>
        <row r="1578">
          <cell r="A1578" t="str">
            <v>06.001.255-0</v>
          </cell>
          <cell r="B1578" t="str">
            <v>ASSENTAMENTO DE TUBUL. PVC RIGIDO C/JUNTA ELASTICA, DIAM. DE180MM</v>
          </cell>
          <cell r="C1578" t="str">
            <v>M</v>
          </cell>
          <cell r="D1578">
            <v>3.41</v>
          </cell>
        </row>
        <row r="1579">
          <cell r="A1579" t="str">
            <v>06.001.256-0</v>
          </cell>
          <cell r="B1579" t="str">
            <v>ASSENTAMENTO DE TUBUL. PVC RIGIDO C/JUNTA ELASTICA, DIAM. DE220MM</v>
          </cell>
          <cell r="C1579" t="str">
            <v>M</v>
          </cell>
          <cell r="D1579">
            <v>4.4000000000000004</v>
          </cell>
        </row>
        <row r="1580">
          <cell r="A1580" t="str">
            <v>06.001.257-0</v>
          </cell>
          <cell r="B1580" t="str">
            <v>ASSENTAMENTO DE TUBUL. PVC RIGIDO C/JUNTA ELASTICA, DIAM. DE270MM</v>
          </cell>
          <cell r="C1580" t="str">
            <v>M</v>
          </cell>
          <cell r="D1580">
            <v>5.44</v>
          </cell>
        </row>
        <row r="1581">
          <cell r="A1581" t="str">
            <v>06.001.260-0</v>
          </cell>
          <cell r="B1581" t="str">
            <v>ASSENTAMENTO DE PECAS E ACESSORIOS DE PVC RIGIDO C/JUNTA ELASTICA, DIAM. DE 50MM</v>
          </cell>
          <cell r="C1581" t="str">
            <v>UN</v>
          </cell>
          <cell r="D1581">
            <v>1.73</v>
          </cell>
        </row>
        <row r="1582">
          <cell r="A1582" t="str">
            <v>06.001.261-0</v>
          </cell>
          <cell r="B1582" t="str">
            <v>ASSENTAMENTO DE PECAS E ACESSORIOS DE PVC RIGIDO C/JUNTA ELASTICA, DIAM. DE 75MM</v>
          </cell>
          <cell r="C1582" t="str">
            <v>UN</v>
          </cell>
          <cell r="D1582">
            <v>2.6</v>
          </cell>
        </row>
        <row r="1583">
          <cell r="A1583" t="str">
            <v>06.001.262-0</v>
          </cell>
          <cell r="B1583" t="str">
            <v>ASSENTAMENTO DE PECAS E ACESSORIOS DE PVC RIGIDO C/JUNTA ELASTICA, DIAM. DE 100MM</v>
          </cell>
          <cell r="C1583" t="str">
            <v>UN</v>
          </cell>
          <cell r="D1583">
            <v>3.47</v>
          </cell>
        </row>
        <row r="1584">
          <cell r="A1584" t="str">
            <v>06.001.263-0</v>
          </cell>
          <cell r="B1584" t="str">
            <v>ASSENTAMENTO DE PECAS E ACESSORIOS DE PVC RIGIDO C/JUNTA ELASTICA, DIAM. DE 140MM</v>
          </cell>
          <cell r="C1584" t="str">
            <v>UN</v>
          </cell>
          <cell r="D1584">
            <v>4.34</v>
          </cell>
        </row>
        <row r="1585">
          <cell r="A1585" t="str">
            <v>06.001.264-0</v>
          </cell>
          <cell r="B1585" t="str">
            <v>ASSENTAMENTO DE PECAS E ACESSORIOS DE PVC RIGIDO C/JUNTA ELASTICA, DIAM. DE 180MM</v>
          </cell>
          <cell r="C1585" t="str">
            <v>UN</v>
          </cell>
          <cell r="D1585">
            <v>5.21</v>
          </cell>
        </row>
        <row r="1586">
          <cell r="A1586" t="str">
            <v>06.001.265-0</v>
          </cell>
          <cell r="B1586" t="str">
            <v>ASSENTAMENTO DE PECAS E ACESSORIOS DE PVC RIGIDO C/JUNTA ELASTICA, DIAM. DE 220MM</v>
          </cell>
          <cell r="C1586" t="str">
            <v>UN</v>
          </cell>
          <cell r="D1586">
            <v>6.08</v>
          </cell>
        </row>
        <row r="1587">
          <cell r="A1587" t="str">
            <v>06.001.266-0</v>
          </cell>
          <cell r="B1587" t="str">
            <v>ASSENTAMENTO DE PECAS E ACESSORIOS DE PVC RIGIDO C/JUNTA ELASTICA, DIAM. DE 270MM</v>
          </cell>
          <cell r="C1587" t="str">
            <v>UN</v>
          </cell>
          <cell r="D1587">
            <v>6.95</v>
          </cell>
        </row>
        <row r="1588">
          <cell r="A1588" t="str">
            <v>06.001.270-0</v>
          </cell>
          <cell r="B1588" t="str">
            <v>ASSENTAMENTO DE TUBO PVC RQ, DIAM. DE 1/2"</v>
          </cell>
          <cell r="C1588" t="str">
            <v>M</v>
          </cell>
          <cell r="D1588">
            <v>0.41</v>
          </cell>
        </row>
        <row r="1589">
          <cell r="A1589" t="str">
            <v>06.001.271-0</v>
          </cell>
          <cell r="B1589" t="str">
            <v>ASSENTAMENTO DE TUBO PVC RQ, DIAM. DE 3/4"</v>
          </cell>
          <cell r="C1589" t="str">
            <v>M</v>
          </cell>
          <cell r="D1589">
            <v>0.45</v>
          </cell>
        </row>
        <row r="1590">
          <cell r="A1590" t="str">
            <v>06.001.272-0</v>
          </cell>
          <cell r="B1590" t="str">
            <v>ASSENTAMENTO DE TUBO PVC RQ, DIAM. DE 1"</v>
          </cell>
          <cell r="C1590" t="str">
            <v>M</v>
          </cell>
          <cell r="D1590">
            <v>0.54</v>
          </cell>
        </row>
        <row r="1591">
          <cell r="A1591" t="str">
            <v>06.001.273-0</v>
          </cell>
          <cell r="B1591" t="str">
            <v>ASSENTAMENTO DE TUBO PVC RQ, DIAM. DE 1.1/2"</v>
          </cell>
          <cell r="C1591" t="str">
            <v>M</v>
          </cell>
          <cell r="D1591">
            <v>0.65</v>
          </cell>
        </row>
        <row r="1592">
          <cell r="A1592" t="str">
            <v>06.001.274-0</v>
          </cell>
          <cell r="B1592" t="str">
            <v>ASSENTAMENTO DE TUBO PVC RQ, DIAM. DE 2"</v>
          </cell>
          <cell r="C1592" t="str">
            <v>M</v>
          </cell>
          <cell r="D1592">
            <v>0.71</v>
          </cell>
        </row>
        <row r="1593">
          <cell r="A1593" t="str">
            <v>06.001.275-0</v>
          </cell>
          <cell r="B1593" t="str">
            <v>ASSENTAMENTO DE TUBO PVC RQ, DIAM. DE 3"</v>
          </cell>
          <cell r="C1593" t="str">
            <v>M</v>
          </cell>
          <cell r="D1593">
            <v>0.92</v>
          </cell>
        </row>
        <row r="1594">
          <cell r="A1594" t="str">
            <v>06.001.276-0</v>
          </cell>
          <cell r="B1594" t="str">
            <v>ASSENTAMENTO DE TUBO PVC RQ, DIAM. DE 4"</v>
          </cell>
          <cell r="C1594" t="str">
            <v>M</v>
          </cell>
          <cell r="D1594">
            <v>1.18</v>
          </cell>
        </row>
        <row r="1595">
          <cell r="A1595" t="str">
            <v>06.001.300-0</v>
          </cell>
          <cell r="B1595" t="str">
            <v>MONTAGEM DE COMPORTA QUADRADA OU CIRC. C/DIM. MAIORES QUE 0,70 X 0,70M</v>
          </cell>
          <cell r="C1595" t="str">
            <v>UN</v>
          </cell>
          <cell r="D1595">
            <v>404.18</v>
          </cell>
        </row>
        <row r="1596">
          <cell r="A1596" t="str">
            <v>06.001.301-0</v>
          </cell>
          <cell r="B1596" t="str">
            <v>MONTAGEM DE COMPORTA QUADRADA OU CIRC. C/DIM. ATE 0,70 X 0,70M</v>
          </cell>
          <cell r="C1596" t="str">
            <v>UN</v>
          </cell>
          <cell r="D1596">
            <v>199.79</v>
          </cell>
        </row>
        <row r="1597">
          <cell r="A1597" t="str">
            <v>06.001.305-0</v>
          </cell>
          <cell r="B1597" t="str">
            <v>MONTAGEM DE PEDESTAL, HASTE E VOLANTE, P/ACIONAMENTO DE COMPORTA OU REGISTRO</v>
          </cell>
          <cell r="C1597" t="str">
            <v>CJ</v>
          </cell>
          <cell r="D1597">
            <v>102.79</v>
          </cell>
        </row>
        <row r="1598">
          <cell r="A1598" t="str">
            <v>06.001.319-0</v>
          </cell>
          <cell r="B1598" t="str">
            <v>ASSENTAMENTO DE TAMPAO DE FºFº, TIPO QUADRADO, ATE 25 X 25CM, ASSENTADO C/ARG. DE CIM. E AREIA NO TRACO 1:4</v>
          </cell>
          <cell r="C1598" t="str">
            <v>UN</v>
          </cell>
          <cell r="D1598">
            <v>10.88</v>
          </cell>
        </row>
        <row r="1599">
          <cell r="A1599" t="str">
            <v>06.001.320-0</v>
          </cell>
          <cell r="B1599" t="str">
            <v>ASSENTAMENTO DE TAMPAO DE FºFº,TIPO QUADRADO,DE 0,50 X 0,50ME 1,00 X 1,00M, ASSENTADO C/ARG.DE CIM.E AREIA NO TRACO 1:4</v>
          </cell>
          <cell r="C1599" t="str">
            <v>UN</v>
          </cell>
          <cell r="D1599">
            <v>43.2</v>
          </cell>
        </row>
        <row r="1600">
          <cell r="A1600" t="str">
            <v>06.001.325-0</v>
          </cell>
          <cell r="B1600" t="str">
            <v>ASSENTAMENTO DE TAMPAO DE FºFº, TIPO CIRC., C/DIAM. DE 0,60A 1,00M, ASSENTADO C/ARG. DE CIM. E AREIA NO TRACO 1:4</v>
          </cell>
          <cell r="C1600" t="str">
            <v>UN</v>
          </cell>
          <cell r="D1600">
            <v>59.39</v>
          </cell>
        </row>
        <row r="1601">
          <cell r="A1601" t="str">
            <v>06.001.327-0</v>
          </cell>
          <cell r="B1601" t="str">
            <v>ASSENTAMENTO DE TAMPAO DE FºFº, TIPO CIRC., C/DIAM. DE 0,40A 0,60M, ASSENTADO C/ARG. DE CIM. E AREIA NO TRACO 1:4</v>
          </cell>
          <cell r="C1601" t="str">
            <v>UN</v>
          </cell>
          <cell r="D1601">
            <v>21.6</v>
          </cell>
        </row>
        <row r="1602">
          <cell r="A1602" t="str">
            <v>06.001.328-0</v>
          </cell>
          <cell r="B1602" t="str">
            <v>ASSENTAMENTO DE TAMPAO DE FºFº, TIPO CIRC., C/DIAM. DE 0,60ME ATE 225KG, ASSENTADO C/ARG. DE CIM. E AREIA NO TRACO 1:4</v>
          </cell>
          <cell r="C1602" t="str">
            <v>UN</v>
          </cell>
          <cell r="D1602">
            <v>21.6</v>
          </cell>
        </row>
        <row r="1603">
          <cell r="A1603" t="str">
            <v>06.001.329-0</v>
          </cell>
          <cell r="B1603" t="str">
            <v>ASSENTAMENTO DE TAMPAO DE FºFº, DE TRES SECOES, C/LARG. ATE1,60M, ASSENTADO C/ARG. DE CIM. E AREIA NO TRACO 1:4</v>
          </cell>
          <cell r="C1603" t="str">
            <v>UN</v>
          </cell>
          <cell r="D1603">
            <v>43.2</v>
          </cell>
        </row>
        <row r="1604">
          <cell r="A1604" t="str">
            <v>06.001.330-0</v>
          </cell>
          <cell r="B1604" t="str">
            <v>ASSENTAMENTO DE TAMPAO DE FºFº, DE QUATRO SECOES, C/LARG. MINIMA DE 2,00M, ASSENTADO C/ARG. DE CIM. E AREIA NO TRACO 1:4</v>
          </cell>
          <cell r="C1604" t="str">
            <v>UN</v>
          </cell>
          <cell r="D1604">
            <v>64.81</v>
          </cell>
        </row>
        <row r="1605">
          <cell r="A1605" t="str">
            <v>06.001.331-0</v>
          </cell>
          <cell r="B1605" t="str">
            <v>ASSENTAMENTO DE TAMPAO DE FºFº, DE SETE SECOES, C/LARG. MINIMA DE 4,00M, ASSENTADO C/ARG. DE CIM. E AREIA NO TRACO 1:4</v>
          </cell>
          <cell r="C1605" t="str">
            <v>UN</v>
          </cell>
          <cell r="D1605">
            <v>110.59</v>
          </cell>
        </row>
        <row r="1606">
          <cell r="A1606" t="str">
            <v>06.001.332-0</v>
          </cell>
          <cell r="B1606" t="str">
            <v>ASSENTAMENTO DE TAMPAO DE FºFº, DE 30 X 90CM, P/CX. DE RALO,ASSENTADO C/ARG. DE CIM. E AREIA NO TRACO 1:4</v>
          </cell>
          <cell r="C1606" t="str">
            <v>UN</v>
          </cell>
          <cell r="D1606">
            <v>28.34</v>
          </cell>
        </row>
        <row r="1607">
          <cell r="A1607" t="str">
            <v>06.001.335-0</v>
          </cell>
          <cell r="B1607" t="str">
            <v>ASSENTAMENTO DE CX. DE PASSEIO P/REGISTRO EM FºFº, PADRAO CEDAE, ASSENTADA C/ARG. DE CIM. E AREIA NO TRACO 1:4</v>
          </cell>
          <cell r="C1607" t="str">
            <v>UN</v>
          </cell>
          <cell r="D1607">
            <v>16.41</v>
          </cell>
        </row>
        <row r="1608">
          <cell r="A1608" t="str">
            <v>06.001.340-0</v>
          </cell>
          <cell r="B1608" t="str">
            <v>ASSENTAMENTO DE CONJ. DE PECAS DE LIGACAO EM CIM.-AMIANTO, DIAM. DE 100MM</v>
          </cell>
          <cell r="C1608" t="str">
            <v>UN</v>
          </cell>
          <cell r="D1608">
            <v>14.18</v>
          </cell>
        </row>
        <row r="1609">
          <cell r="A1609" t="str">
            <v>06.001.341-0</v>
          </cell>
          <cell r="B1609" t="str">
            <v>ASSENTAMENTO DE CONJ. DE PECAS DE LIGACAO EM CIM.-AMIANTO, DIAM. DE 150MM</v>
          </cell>
          <cell r="C1609" t="str">
            <v>UN</v>
          </cell>
          <cell r="D1609">
            <v>20.38</v>
          </cell>
        </row>
        <row r="1610">
          <cell r="A1610" t="str">
            <v>06.001.600-0</v>
          </cell>
          <cell r="B1610" t="str">
            <v>ASSENTAMENTO DE TUBUL. DE FºFº C/JUNTA ELASTICA, DIAM. DE 50MM</v>
          </cell>
          <cell r="C1610" t="str">
            <v>M</v>
          </cell>
          <cell r="D1610">
            <v>1.0900000000000001</v>
          </cell>
        </row>
        <row r="1611">
          <cell r="A1611" t="str">
            <v>06.001.601-0</v>
          </cell>
          <cell r="B1611" t="str">
            <v>ASSENTAMENTO DE TUBUL. DE FºFº C/JUNTA ELASTICA, DIAM. DE 75MM</v>
          </cell>
          <cell r="C1611" t="str">
            <v>M</v>
          </cell>
          <cell r="D1611">
            <v>1.77</v>
          </cell>
        </row>
        <row r="1612">
          <cell r="A1612" t="str">
            <v>06.001.602-0</v>
          </cell>
          <cell r="B1612" t="str">
            <v>ASSENTAMENTO DE TUBUL. DE FºFº C/JUNTA ELASTICA, DIAM. DE 100MM</v>
          </cell>
          <cell r="C1612" t="str">
            <v>M</v>
          </cell>
          <cell r="D1612">
            <v>2.57</v>
          </cell>
        </row>
        <row r="1613">
          <cell r="A1613" t="str">
            <v>06.001.603-0</v>
          </cell>
          <cell r="B1613" t="str">
            <v>ASSENTAMENTO DE TUBUL. DE FºFº C/JUNTA ELASTICA, DIAM. DE 150MM</v>
          </cell>
          <cell r="C1613" t="str">
            <v>M</v>
          </cell>
          <cell r="D1613">
            <v>4.22</v>
          </cell>
        </row>
        <row r="1614">
          <cell r="A1614" t="str">
            <v>06.001.604-0</v>
          </cell>
          <cell r="B1614" t="str">
            <v>ASSENTAMENTO DE TUBUL. DE FºFº C/JUNTA ELASTICA, DIAM. DE 200MM</v>
          </cell>
          <cell r="C1614" t="str">
            <v>M</v>
          </cell>
          <cell r="D1614">
            <v>6.32</v>
          </cell>
        </row>
        <row r="1615">
          <cell r="A1615" t="str">
            <v>06.001.605-0</v>
          </cell>
          <cell r="B1615" t="str">
            <v>ASSENTAMENTO DE TUBUL. DE FºFº C/JUNTA ELASTICA, DIAM. DE 250MM</v>
          </cell>
          <cell r="C1615" t="str">
            <v>M</v>
          </cell>
          <cell r="D1615">
            <v>8.25</v>
          </cell>
        </row>
        <row r="1616">
          <cell r="A1616" t="str">
            <v>06.001.606-0</v>
          </cell>
          <cell r="B1616" t="str">
            <v>ASSENTAMENTO DE TUBUL. DE FºFº C/JUNTA ELASTICA, DIAM. DE 300MM</v>
          </cell>
          <cell r="C1616" t="str">
            <v>M</v>
          </cell>
          <cell r="D1616">
            <v>9.2799999999999994</v>
          </cell>
        </row>
        <row r="1617">
          <cell r="A1617" t="str">
            <v>06.001.607-0</v>
          </cell>
          <cell r="B1617" t="str">
            <v>ASSENTAMENTO DE TUBUL. DE FºFº C/JUNTA ELASTICA, DIAM. DE 350MM</v>
          </cell>
          <cell r="C1617" t="str">
            <v>M</v>
          </cell>
          <cell r="D1617">
            <v>10.76</v>
          </cell>
        </row>
        <row r="1618">
          <cell r="A1618" t="str">
            <v>06.001.608-0</v>
          </cell>
          <cell r="B1618" t="str">
            <v>ASSENTAMENTO DE TUBUL. DE FºFº C/JUNTA ELASTICA, DIAM. DE 400MM</v>
          </cell>
          <cell r="C1618" t="str">
            <v>M</v>
          </cell>
          <cell r="D1618">
            <v>12.57</v>
          </cell>
        </row>
        <row r="1619">
          <cell r="A1619" t="str">
            <v>06.001.609-0</v>
          </cell>
          <cell r="B1619" t="str">
            <v>ASSENTAMENTO DE TUBUL. DE FºFº C/JUNTA ELASTICA, DIAM. DE 500MM</v>
          </cell>
          <cell r="C1619" t="str">
            <v>M</v>
          </cell>
          <cell r="D1619">
            <v>16.05</v>
          </cell>
        </row>
        <row r="1620">
          <cell r="A1620" t="str">
            <v>06.001.610-0</v>
          </cell>
          <cell r="B1620" t="str">
            <v>ASSENTAMENTO DE TUBUL. DE FºFº C/JUNTA ELASTICA, DIAM. DE 600MM</v>
          </cell>
          <cell r="C1620" t="str">
            <v>M</v>
          </cell>
          <cell r="D1620">
            <v>19.670000000000002</v>
          </cell>
        </row>
        <row r="1621">
          <cell r="A1621" t="str">
            <v>06.001.611-0</v>
          </cell>
          <cell r="B1621" t="str">
            <v>ASSENTAMENTO DE TUBUL. DE FºFº C/JUNTA ELASTICA, DIAM. DE 700MM</v>
          </cell>
          <cell r="C1621" t="str">
            <v>M</v>
          </cell>
          <cell r="D1621">
            <v>32.36</v>
          </cell>
        </row>
        <row r="1622">
          <cell r="A1622" t="str">
            <v>06.001.612-0</v>
          </cell>
          <cell r="B1622" t="str">
            <v>ASSENTAMENTO DE TUBUL. DE FºFº C/JUNTA ELASTICA, DIAM. DE 800MM</v>
          </cell>
          <cell r="C1622" t="str">
            <v>M</v>
          </cell>
          <cell r="D1622">
            <v>38.54</v>
          </cell>
        </row>
        <row r="1623">
          <cell r="A1623" t="str">
            <v>06.001.613-0</v>
          </cell>
          <cell r="B1623" t="str">
            <v>ASSENTAMENTO DE TUBUL. DE FºFº C/JUNTA ELASTICA, DIAM. DE 900MM</v>
          </cell>
          <cell r="C1623" t="str">
            <v>M</v>
          </cell>
          <cell r="D1623">
            <v>46.24</v>
          </cell>
        </row>
        <row r="1624">
          <cell r="A1624" t="str">
            <v>06.001.614-0</v>
          </cell>
          <cell r="B1624" t="str">
            <v>ASSENTAMENTO DE TUBUL. DE FºFº C/JUNTA ELASTICA, DIAM. DE 1000MM</v>
          </cell>
          <cell r="C1624" t="str">
            <v>M</v>
          </cell>
          <cell r="D1624">
            <v>53.92</v>
          </cell>
        </row>
        <row r="1625">
          <cell r="A1625" t="str">
            <v>06.001.615-0</v>
          </cell>
          <cell r="B1625" t="str">
            <v>ASSENTAMENTO DE TUBUL. DE FºFº C/JUNTA ELASTICA, DIAM. DE 1200MM</v>
          </cell>
          <cell r="C1625" t="str">
            <v>M</v>
          </cell>
          <cell r="D1625">
            <v>66.91</v>
          </cell>
        </row>
        <row r="1626">
          <cell r="A1626" t="str">
            <v>06.001.630-0</v>
          </cell>
          <cell r="B1626" t="str">
            <v>ASSENTAMENTO DE TUBO DE FºFº C/JUNTA ELASTICA, P/ESGOTO, DIAM. DE 100MM</v>
          </cell>
          <cell r="C1626" t="str">
            <v>UN</v>
          </cell>
          <cell r="D1626">
            <v>2.52</v>
          </cell>
        </row>
        <row r="1627">
          <cell r="A1627" t="str">
            <v>06.001.631-0</v>
          </cell>
          <cell r="B1627" t="str">
            <v>ASSENTAMENTO DE TUBO DE FºFº C/JUNTA ELASTICA, P/ESGOTO, DIAM. DE 150MM</v>
          </cell>
          <cell r="C1627" t="str">
            <v>UN</v>
          </cell>
          <cell r="D1627">
            <v>4.16</v>
          </cell>
        </row>
        <row r="1628">
          <cell r="A1628" t="str">
            <v>06.001.632-0</v>
          </cell>
          <cell r="B1628" t="str">
            <v>ASSENTAMENTO DE TUBO DE FºFº C/JUNTA ELASTICA, P/ESGOTO, DIAM. DE 200MM</v>
          </cell>
          <cell r="C1628" t="str">
            <v>UN</v>
          </cell>
          <cell r="D1628">
            <v>6.25</v>
          </cell>
        </row>
        <row r="1629">
          <cell r="A1629" t="str">
            <v>06.001.633-0</v>
          </cell>
          <cell r="B1629" t="str">
            <v>ASSENTAMENTO DE TUBO DE FºFº C/JUNTA ELASTICA, P/ESGOTO, DIAM. DE 250MM</v>
          </cell>
          <cell r="C1629" t="str">
            <v>UN</v>
          </cell>
          <cell r="D1629">
            <v>8.15</v>
          </cell>
        </row>
        <row r="1630">
          <cell r="A1630" t="str">
            <v>06.001.634-0</v>
          </cell>
          <cell r="B1630" t="str">
            <v>ASSENTAMENTO DE TUBO DE FºFº C/JUNTA ELASTICA, P/ESGOTO, DIAM. DE 300MM</v>
          </cell>
          <cell r="C1630" t="str">
            <v>UN</v>
          </cell>
          <cell r="D1630">
            <v>9.15</v>
          </cell>
        </row>
        <row r="1631">
          <cell r="A1631" t="str">
            <v>06.001.650-0</v>
          </cell>
          <cell r="B1631" t="str">
            <v>ASSENTAMENTO DE PECAS ESPECIAIS DE FºFº C/JUNTA ELASTICA, DIAM. DE 50MM</v>
          </cell>
          <cell r="C1631" t="str">
            <v>UN</v>
          </cell>
          <cell r="D1631">
            <v>2.17</v>
          </cell>
        </row>
        <row r="1632">
          <cell r="A1632" t="str">
            <v>06.001.651-0</v>
          </cell>
          <cell r="B1632" t="str">
            <v>ASSENTAMENTO DE PECAS ESPECIAIS DE FºFº C/JUNTA ELASTICA, DIAM. DE 75MM</v>
          </cell>
          <cell r="C1632" t="str">
            <v>UN</v>
          </cell>
          <cell r="D1632">
            <v>3.26</v>
          </cell>
        </row>
        <row r="1633">
          <cell r="A1633" t="str">
            <v>06.001.652-0</v>
          </cell>
          <cell r="B1633" t="str">
            <v>ASSENTAMENTO DE PECAS ESPECIAIS DE FºFº C/JUNTA ELASTICA, DIAM. DE 100MM</v>
          </cell>
          <cell r="C1633" t="str">
            <v>UN</v>
          </cell>
          <cell r="D1633">
            <v>4.34</v>
          </cell>
        </row>
        <row r="1634">
          <cell r="A1634" t="str">
            <v>06.001.653-0</v>
          </cell>
          <cell r="B1634" t="str">
            <v>ASSENTAMENTO DE PECAS ESPECIAIS DE FºFº C/JUNTA ELASTICA, DIAM. DE 150MM</v>
          </cell>
          <cell r="C1634" t="str">
            <v>UN</v>
          </cell>
          <cell r="D1634">
            <v>5.43</v>
          </cell>
        </row>
        <row r="1635">
          <cell r="A1635" t="str">
            <v>06.001.654-0</v>
          </cell>
          <cell r="B1635" t="str">
            <v>ASSENTAMENTO DE PECAS ESPECIAIS DE FºFº C/JUNTA ELASTICA, DIAM. DE 200MM</v>
          </cell>
          <cell r="C1635" t="str">
            <v>UN</v>
          </cell>
          <cell r="D1635">
            <v>6.52</v>
          </cell>
        </row>
        <row r="1636">
          <cell r="A1636" t="str">
            <v>06.001.655-0</v>
          </cell>
          <cell r="B1636" t="str">
            <v>ASSENTAMENTO DE PECAS ESPECIAIS DE FºFº C/JUNTA ELASTICA, DIAM. DE 250MM</v>
          </cell>
          <cell r="C1636" t="str">
            <v>UN</v>
          </cell>
          <cell r="D1636">
            <v>7.6</v>
          </cell>
        </row>
        <row r="1637">
          <cell r="A1637" t="str">
            <v>06.001.656-0</v>
          </cell>
          <cell r="B1637" t="str">
            <v>ASSENTAMENTO DE PECAS ESPECIAIS DE FºFº C/JUNTA ELASTICA, DIAM. DE 300MM</v>
          </cell>
          <cell r="C1637" t="str">
            <v>UN</v>
          </cell>
          <cell r="D1637">
            <v>8.69</v>
          </cell>
        </row>
        <row r="1638">
          <cell r="A1638" t="str">
            <v>06.001.657-0</v>
          </cell>
          <cell r="B1638" t="str">
            <v>ASSENTAMENTO DE PECAS ESPECIAIS DE FºFº C/JUNTA ELASTICA, DIAM. DE 350MM</v>
          </cell>
          <cell r="C1638" t="str">
            <v>UN</v>
          </cell>
          <cell r="D1638">
            <v>9.7799999999999994</v>
          </cell>
        </row>
        <row r="1639">
          <cell r="A1639" t="str">
            <v>06.001.658-0</v>
          </cell>
          <cell r="B1639" t="str">
            <v>ASSENTAMENTO DE PECAS ESPECIAIS DE FºFº C/JUNTA ELASTICA, DIAM. DE 400MM</v>
          </cell>
          <cell r="C1639" t="str">
            <v>UN</v>
          </cell>
          <cell r="D1639">
            <v>10.86</v>
          </cell>
        </row>
        <row r="1640">
          <cell r="A1640" t="str">
            <v>06.001.659-0</v>
          </cell>
          <cell r="B1640" t="str">
            <v>ASSENTAMENTO DE PECAS ESPECIAIS DE FºFº C/JUNTA ELASTICA, DIAM. DE 450MM</v>
          </cell>
          <cell r="C1640" t="str">
            <v>UN</v>
          </cell>
          <cell r="D1640">
            <v>11.95</v>
          </cell>
        </row>
        <row r="1641">
          <cell r="A1641" t="str">
            <v>06.001.660-0</v>
          </cell>
          <cell r="B1641" t="str">
            <v>ASSENTAMENTO DE PECAS ESPECIAIS DE FºFº C/JUNTA ELASTICA, DIAM. DE 500MM</v>
          </cell>
          <cell r="C1641" t="str">
            <v>UN</v>
          </cell>
          <cell r="D1641">
            <v>13.04</v>
          </cell>
        </row>
        <row r="1642">
          <cell r="A1642" t="str">
            <v>06.001.661-0</v>
          </cell>
          <cell r="B1642" t="str">
            <v>ASSENTAMENTO DE PECAS ESPECIAIS DE FºFº C/JUNTA ELASTICA, DIAM. DE 600MM</v>
          </cell>
          <cell r="C1642" t="str">
            <v>UN</v>
          </cell>
          <cell r="D1642">
            <v>14.12</v>
          </cell>
        </row>
        <row r="1643">
          <cell r="A1643" t="str">
            <v>06.001.670-0</v>
          </cell>
          <cell r="B1643" t="str">
            <v>ASSENTAMENTO DE PECAS DE FºFº C/JUNTA MEC. OU FLANGEADA, DIAM. DE 50MM</v>
          </cell>
          <cell r="C1643" t="str">
            <v>UN</v>
          </cell>
          <cell r="D1643">
            <v>5.43</v>
          </cell>
        </row>
        <row r="1644">
          <cell r="A1644" t="str">
            <v>06.001.671-0</v>
          </cell>
          <cell r="B1644" t="str">
            <v>ASSENTAMENTO DE PECAS DE FºFº C/JUNTA MEC. OU FLANGEADA, DIAM. DE 75MM</v>
          </cell>
          <cell r="C1644" t="str">
            <v>UN</v>
          </cell>
          <cell r="D1644">
            <v>8.0399999999999991</v>
          </cell>
        </row>
        <row r="1645">
          <cell r="A1645" t="str">
            <v>06.001.672-0</v>
          </cell>
          <cell r="B1645" t="str">
            <v>ASSENTAMENTO DE PECAS DE FºFº C/JUNTA MEC. OU FLANGEADA, DIAM. DE 100MM</v>
          </cell>
          <cell r="C1645" t="str">
            <v>UN</v>
          </cell>
          <cell r="D1645">
            <v>10.54</v>
          </cell>
        </row>
        <row r="1646">
          <cell r="A1646" t="str">
            <v>06.001.673-0</v>
          </cell>
          <cell r="B1646" t="str">
            <v>ASSENTAMENTO DE PECAS DE FºFº C/JUNTA MEC. OU FLANGEADA, DIAM. DE 150MM</v>
          </cell>
          <cell r="C1646" t="str">
            <v>UN</v>
          </cell>
          <cell r="D1646">
            <v>15.64</v>
          </cell>
        </row>
        <row r="1647">
          <cell r="A1647" t="str">
            <v>06.001.674-0</v>
          </cell>
          <cell r="B1647" t="str">
            <v>ASSENTAMENTO DE PECAS DE FºFº C/JUNTA MEC. OU FLANGEADA, DIAM. DE 200MM</v>
          </cell>
          <cell r="C1647" t="str">
            <v>UN</v>
          </cell>
          <cell r="D1647">
            <v>20.32</v>
          </cell>
        </row>
        <row r="1648">
          <cell r="A1648" t="str">
            <v>06.001.675-0</v>
          </cell>
          <cell r="B1648" t="str">
            <v>ASSENTAMENTO DE PECAS DE FºFº C/JUNTA MEC. OU FLANGEADA, DIAM. DE 250MM</v>
          </cell>
          <cell r="C1648" t="str">
            <v>UN</v>
          </cell>
          <cell r="D1648">
            <v>24.88</v>
          </cell>
        </row>
        <row r="1649">
          <cell r="A1649" t="str">
            <v>06.001.676-0</v>
          </cell>
          <cell r="B1649" t="str">
            <v>ASSENTAMENTO DE PECAS DE FºFº C/JUNTA MEC. OU FLANGEADA, DIAM. DE 300MM</v>
          </cell>
          <cell r="C1649" t="str">
            <v>UN</v>
          </cell>
          <cell r="D1649">
            <v>29.23</v>
          </cell>
        </row>
        <row r="1650">
          <cell r="A1650" t="str">
            <v>06.001.677-0</v>
          </cell>
          <cell r="B1650" t="str">
            <v>ASSENTAMENTO DE PECAS DE FºFº C/JUNTA MEC. OU FLANGEADA, DIAM. DE 350MM</v>
          </cell>
          <cell r="C1650" t="str">
            <v>UN</v>
          </cell>
          <cell r="D1650">
            <v>33.25</v>
          </cell>
        </row>
        <row r="1651">
          <cell r="A1651" t="str">
            <v>06.001.678-0</v>
          </cell>
          <cell r="B1651" t="str">
            <v>ASSENTAMENTO DE PECAS DE FºFº C/JUNTA MEC. OU FLANGEADA, DIAM. DE 400MM</v>
          </cell>
          <cell r="C1651" t="str">
            <v>UN</v>
          </cell>
          <cell r="D1651">
            <v>37.049999999999997</v>
          </cell>
        </row>
        <row r="1652">
          <cell r="A1652" t="str">
            <v>06.001.679-0</v>
          </cell>
          <cell r="B1652" t="str">
            <v>ASSENTAMENTO DE PECAS DE FºFº C/JUNTA MEC. OU FLANGEADA, DIAM. DE 450MM</v>
          </cell>
          <cell r="C1652" t="str">
            <v>UN</v>
          </cell>
          <cell r="D1652">
            <v>40.75</v>
          </cell>
        </row>
        <row r="1653">
          <cell r="A1653" t="str">
            <v>06.001.680-0</v>
          </cell>
          <cell r="B1653" t="str">
            <v>ASSENTAMENTO DE PECAS DE FºFº C/JUNTA MEC. OU FLANGEADA, DIAM. DE 500MM</v>
          </cell>
          <cell r="C1653" t="str">
            <v>UN</v>
          </cell>
          <cell r="D1653">
            <v>44.12</v>
          </cell>
        </row>
        <row r="1654">
          <cell r="A1654" t="str">
            <v>06.001.681-0</v>
          </cell>
          <cell r="B1654" t="str">
            <v>ASSENTAMENTO DE PECAS DE FºFº C/JUNTA MEC. OU FLANGEADA, DIAM. DE 600MM</v>
          </cell>
          <cell r="C1654" t="str">
            <v>UN</v>
          </cell>
          <cell r="D1654">
            <v>50.31</v>
          </cell>
        </row>
        <row r="1655">
          <cell r="A1655" t="str">
            <v>06.001.682-0</v>
          </cell>
          <cell r="B1655" t="str">
            <v>ASSENTAMENTO DE PECAS DE FºFº C/JUNTA MEC. OU FLANGEADA, DIAM. DE 700MM</v>
          </cell>
          <cell r="C1655" t="str">
            <v>UN</v>
          </cell>
          <cell r="D1655">
            <v>55.53</v>
          </cell>
        </row>
        <row r="1656">
          <cell r="A1656" t="str">
            <v>06.001.683-0</v>
          </cell>
          <cell r="B1656" t="str">
            <v>ASSENTAMENTO DE PECAS DE FºFº C/JUNTA MEC. OU FLANGEADA, DIAM. DE 800MM</v>
          </cell>
          <cell r="C1656" t="str">
            <v>UN</v>
          </cell>
          <cell r="D1656">
            <v>58.03</v>
          </cell>
        </row>
        <row r="1657">
          <cell r="A1657" t="str">
            <v>06.001.684-0</v>
          </cell>
          <cell r="B1657" t="str">
            <v>ASSENTAMENTO DE PECAS DE FºFº C/JUNTA MEC. OU FLANGEADA, DIAM. DE 900MM</v>
          </cell>
          <cell r="C1657" t="str">
            <v>UN</v>
          </cell>
          <cell r="D1657">
            <v>59.87</v>
          </cell>
        </row>
        <row r="1658">
          <cell r="A1658" t="str">
            <v>06.001.685-0</v>
          </cell>
          <cell r="B1658" t="str">
            <v>ASSENTAMENTO DE PECAS DE FºFº C/JUNTA MEC. OU FLANGEADA, DIAM. DE 1000MM</v>
          </cell>
          <cell r="C1658" t="str">
            <v>UN</v>
          </cell>
          <cell r="D1658">
            <v>65.739999999999995</v>
          </cell>
        </row>
        <row r="1659">
          <cell r="A1659" t="str">
            <v>06.001.686-0</v>
          </cell>
          <cell r="B1659" t="str">
            <v>ASSENTAMENTO DE PECAS DE FºFº C/JUNTA MEC. OU FLANGEADA, DIAM. DE 1200MM</v>
          </cell>
          <cell r="C1659" t="str">
            <v>UN</v>
          </cell>
          <cell r="D1659">
            <v>68.13</v>
          </cell>
        </row>
        <row r="1660">
          <cell r="A1660" t="str">
            <v>06.001.690-0</v>
          </cell>
          <cell r="B1660" t="str">
            <v>ASSENTAMENTO DE PECAS DE FºFº C/JUNTA DE CHUMBO, P/CHUMBADA,DIAM. DE 50MM</v>
          </cell>
          <cell r="C1660" t="str">
            <v>UN</v>
          </cell>
          <cell r="D1660">
            <v>16.079999999999998</v>
          </cell>
        </row>
        <row r="1661">
          <cell r="A1661" t="str">
            <v>06.001.691-0</v>
          </cell>
          <cell r="B1661" t="str">
            <v>ASSENTAMENTO DE PECAS FºFº C/JUNTA DE CHUMBO, P/CHUMBADA, DIAM. 75MM</v>
          </cell>
          <cell r="C1661" t="str">
            <v>UN</v>
          </cell>
          <cell r="D1661">
            <v>23.59</v>
          </cell>
        </row>
        <row r="1662">
          <cell r="A1662" t="str">
            <v>06.001.692-0</v>
          </cell>
          <cell r="B1662" t="str">
            <v>ASSENTAMENTO DE PECAS DE FºFº C/JUNTA DE CHUMBO, P/CHUMBADA,DIAM. DE 100MM</v>
          </cell>
          <cell r="C1662" t="str">
            <v>UN</v>
          </cell>
          <cell r="D1662">
            <v>31.17</v>
          </cell>
        </row>
        <row r="1663">
          <cell r="A1663" t="str">
            <v>06.001.693-0</v>
          </cell>
          <cell r="B1663" t="str">
            <v>ASSENTAMENTO DE PECAS DE FºFº C/JUNTA DE CHUMBO, P/CHUMBADA,DIAM. DE 150MM</v>
          </cell>
          <cell r="C1663" t="str">
            <v>UN</v>
          </cell>
          <cell r="D1663">
            <v>46.24</v>
          </cell>
        </row>
        <row r="1664">
          <cell r="A1664" t="str">
            <v>06.001.694-0</v>
          </cell>
          <cell r="B1664" t="str">
            <v>ASSENTAMENTO DE PECAS DE FºFº C/JUNTA DE CHUMBO, P/CHUMBADA,DIAM. DE 200MM</v>
          </cell>
          <cell r="C1664" t="str">
            <v>UN</v>
          </cell>
          <cell r="D1664">
            <v>61.55</v>
          </cell>
        </row>
        <row r="1665">
          <cell r="A1665" t="str">
            <v>06.001.695-0</v>
          </cell>
          <cell r="B1665" t="str">
            <v>ASSENTAMENTO DE PECAS DE FºFº C/JUNTA DE CHUMBO, P/CHUMBADA,DIAM. DE 250MM</v>
          </cell>
          <cell r="C1665" t="str">
            <v>UN</v>
          </cell>
          <cell r="D1665">
            <v>76.63</v>
          </cell>
        </row>
        <row r="1666">
          <cell r="A1666" t="str">
            <v>06.001.696-0</v>
          </cell>
          <cell r="B1666" t="str">
            <v>ASSENTAMENTO DE PECAS DE FºFº C/JUNTA DE CHUMBO, P/CHUMBADA,DIAM. DE 300MM</v>
          </cell>
          <cell r="C1666" t="str">
            <v>UN</v>
          </cell>
          <cell r="D1666">
            <v>91.73</v>
          </cell>
        </row>
        <row r="1667">
          <cell r="A1667" t="str">
            <v>06.001.697-0</v>
          </cell>
          <cell r="B1667" t="str">
            <v>ASSENTAMENTO DE PECAS DE FºFº C/JUNTA DE CHUMBO, P/CHUMBADA,DIAM. DE 400MM</v>
          </cell>
          <cell r="C1667" t="str">
            <v>UN</v>
          </cell>
          <cell r="D1667">
            <v>122.61</v>
          </cell>
        </row>
        <row r="1668">
          <cell r="A1668" t="str">
            <v>06.001.698-0</v>
          </cell>
          <cell r="B1668" t="str">
            <v>ASSENTAMENTO DE PECAS DE FºFº C/JUNTA DE CHUMBO, P/CHUMBADA,DIAM. DE 500MM</v>
          </cell>
          <cell r="C1668" t="str">
            <v>UN</v>
          </cell>
          <cell r="D1668">
            <v>150.66</v>
          </cell>
        </row>
        <row r="1669">
          <cell r="A1669" t="str">
            <v>06.001.699-0</v>
          </cell>
          <cell r="B1669" t="str">
            <v>ASSENTAMENTO DE PECAS DE FºFº C/JUNTA DE CHUMBO, P/CHUMBADA,DIAM. DE 600MM</v>
          </cell>
          <cell r="C1669" t="str">
            <v>UN</v>
          </cell>
          <cell r="D1669">
            <v>180.42</v>
          </cell>
        </row>
        <row r="1670">
          <cell r="A1670" t="str">
            <v>06.001.700-0</v>
          </cell>
          <cell r="B1670" t="str">
            <v>ASSENTAMENTO DE PECAS DE FºFº C/JUNTA DE CHUMBO, P/CHUMBADA,DIAM. DE 700MM</v>
          </cell>
          <cell r="C1670" t="str">
            <v>UN</v>
          </cell>
          <cell r="D1670">
            <v>209.05</v>
          </cell>
        </row>
        <row r="1671">
          <cell r="A1671" t="str">
            <v>06.001.999-0</v>
          </cell>
          <cell r="B1671" t="str">
            <v>FAMILIA 06.001TUBOS DE CONCRETO</v>
          </cell>
          <cell r="C1671">
            <v>0</v>
          </cell>
          <cell r="D1671">
            <v>2349</v>
          </cell>
        </row>
        <row r="1672">
          <cell r="A1672" t="str">
            <v>06.002.010-0</v>
          </cell>
          <cell r="B1672" t="str">
            <v>TUBO DE CONCR. ARMADO, CLASSE A-2, C/JUNTA ELASTICA, P/ESGOTO, DIAM. DE 400MM. FORN. E ASSENT.</v>
          </cell>
          <cell r="C1672" t="str">
            <v>M</v>
          </cell>
          <cell r="D1672">
            <v>101.71</v>
          </cell>
        </row>
        <row r="1673">
          <cell r="A1673" t="str">
            <v>06.002.011-0</v>
          </cell>
          <cell r="B1673" t="str">
            <v>TUBO DE CONCR. ARMADO, CLASSE A-2, C/JUNTA ELASTICA, P/ESGOTO, DIAM. DE 500MM. FORN. E ASSENT.</v>
          </cell>
          <cell r="C1673" t="str">
            <v>M</v>
          </cell>
          <cell r="D1673">
            <v>118.5</v>
          </cell>
        </row>
        <row r="1674">
          <cell r="A1674" t="str">
            <v>06.002.012-0</v>
          </cell>
          <cell r="B1674" t="str">
            <v>TUBO DE CONCR. ARMADO, CLASSE A-2, C/JUNTA ELASTICA, P/ESGOTO, DIAM. DE 600MM. FORN. E ASSENT.</v>
          </cell>
          <cell r="C1674" t="str">
            <v>M</v>
          </cell>
          <cell r="D1674">
            <v>143.36000000000001</v>
          </cell>
        </row>
        <row r="1675">
          <cell r="A1675" t="str">
            <v>06.002.013-0</v>
          </cell>
          <cell r="B1675" t="str">
            <v>TUBO DE CONCR. ARMADO, CLASSE A-2, C/JUNTA ELASTICA, P/ESGOTO, DIAM. DE 700MM. FORN. E ASSENT.</v>
          </cell>
          <cell r="C1675" t="str">
            <v>M</v>
          </cell>
          <cell r="D1675">
            <v>175.71</v>
          </cell>
        </row>
        <row r="1676">
          <cell r="A1676" t="str">
            <v>06.002.014-0</v>
          </cell>
          <cell r="B1676" t="str">
            <v>TUBO DE CONCR. ARMADO, CLASSE A-2, C/JUNTA ELASTICA, P/ESGOTO, DIAM. DE 800MM. FORN. E ASSENT.</v>
          </cell>
          <cell r="C1676" t="str">
            <v>M</v>
          </cell>
          <cell r="D1676">
            <v>237.25</v>
          </cell>
        </row>
        <row r="1677">
          <cell r="A1677" t="str">
            <v>06.002.015-0</v>
          </cell>
          <cell r="B1677" t="str">
            <v>TUBO DE CONCR. ARMADO, CLASSE A-2, C/JUNTA ELASTICA, P/ESGOTO, DIAM. DE 900MM. FORN. E ASSENT.</v>
          </cell>
          <cell r="C1677" t="str">
            <v>M</v>
          </cell>
          <cell r="D1677">
            <v>311.55</v>
          </cell>
        </row>
        <row r="1678">
          <cell r="A1678" t="str">
            <v>06.002.016-0</v>
          </cell>
          <cell r="B1678" t="str">
            <v>TUBO DE CONCR. ARMADO, CLASSE A-2, C/JUNTA ELASTICA, P/ESGOTO, DIAM. DE 1000MM. FORN. E ASSENT.</v>
          </cell>
          <cell r="C1678" t="str">
            <v>M</v>
          </cell>
          <cell r="D1678">
            <v>355.2</v>
          </cell>
        </row>
        <row r="1679">
          <cell r="A1679" t="str">
            <v>06.002.017-0</v>
          </cell>
          <cell r="B1679" t="str">
            <v>TUBO DE CONCR. ARMADO, CLASSE A-2, C/JUNTA ELASTICA, P/ESGOTO, DIAM. DE 1200MM. FORN. E ASSENT.</v>
          </cell>
          <cell r="C1679" t="str">
            <v>M</v>
          </cell>
          <cell r="D1679">
            <v>439.9</v>
          </cell>
        </row>
        <row r="1680">
          <cell r="A1680" t="str">
            <v>06.002.018-0</v>
          </cell>
          <cell r="B1680" t="str">
            <v>TUBO DE CONCR. ARMADO, CLASSE A-2, C/JUNTA ELASTICA, P/ESGOTO, DIAM. DE 1500MM. FORN. E ASSENT.</v>
          </cell>
          <cell r="C1680" t="str">
            <v>M</v>
          </cell>
          <cell r="D1680">
            <v>673.42</v>
          </cell>
        </row>
        <row r="1681">
          <cell r="A1681" t="str">
            <v>06.002.999-0</v>
          </cell>
          <cell r="B1681" t="str">
            <v>INDICE DA FAMILIA</v>
          </cell>
          <cell r="C1681">
            <v>0</v>
          </cell>
          <cell r="D1681">
            <v>1955</v>
          </cell>
        </row>
        <row r="1682">
          <cell r="A1682" t="str">
            <v>06.003.010-0</v>
          </cell>
          <cell r="B1682" t="str">
            <v>CALHA DE MEIO-TUBO CIRC. DE CONCR. VIBRADO, DIAM. INT. DE 300MM. FORN. E ASSENT.</v>
          </cell>
          <cell r="C1682" t="str">
            <v>M</v>
          </cell>
          <cell r="D1682">
            <v>14.83</v>
          </cell>
        </row>
        <row r="1683">
          <cell r="A1683" t="str">
            <v>06.003.011-0</v>
          </cell>
          <cell r="B1683" t="str">
            <v>CALHA DE MEIO-TUBO CIRC. DE CONCR. VIBRADO, DIAM. INT. DE 400MM. FORN. E ASSENT.</v>
          </cell>
          <cell r="C1683" t="str">
            <v>M</v>
          </cell>
          <cell r="D1683">
            <v>20.079999999999998</v>
          </cell>
        </row>
        <row r="1684">
          <cell r="A1684" t="str">
            <v>06.003.012-0</v>
          </cell>
          <cell r="B1684" t="str">
            <v>CALHA DE MEIO-TUBO CIRC. DE CONCR. VIBRADO, DIAM. INT. DE 500MM. FORN. E ASSENT.</v>
          </cell>
          <cell r="C1684" t="str">
            <v>M</v>
          </cell>
          <cell r="D1684">
            <v>32.29</v>
          </cell>
        </row>
        <row r="1685">
          <cell r="A1685" t="str">
            <v>06.003.013-0</v>
          </cell>
          <cell r="B1685" t="str">
            <v>CALHA DE MEIO-TUBO CIRC. DE CONCR. VIBRADO, DIAM. INT. DE 600MM. FORN. E ASSENT.</v>
          </cell>
          <cell r="C1685" t="str">
            <v>M</v>
          </cell>
          <cell r="D1685">
            <v>48.62</v>
          </cell>
        </row>
        <row r="1686">
          <cell r="A1686" t="str">
            <v>06.003.015-0</v>
          </cell>
          <cell r="B1686" t="str">
            <v>CALHA DE MEIO-TUBO CIRC. DE CONCR. VIBRADO, DIAM. INT. DE 800MM. FORN. E ASSENT.</v>
          </cell>
          <cell r="C1686" t="str">
            <v>M</v>
          </cell>
          <cell r="D1686">
            <v>124.6</v>
          </cell>
        </row>
        <row r="1687">
          <cell r="A1687" t="str">
            <v>06.003.017-0</v>
          </cell>
          <cell r="B1687" t="str">
            <v>CALHA DE MEIO-TUBO CIRC. DE CONCR. VIBRADO, DIAM. INT. DE 1000MM. FORN. E ASSENT.</v>
          </cell>
          <cell r="C1687" t="str">
            <v>M</v>
          </cell>
          <cell r="D1687">
            <v>175.56</v>
          </cell>
        </row>
        <row r="1688">
          <cell r="A1688" t="str">
            <v>06.003.050-0</v>
          </cell>
          <cell r="B1688" t="str">
            <v>TUBO DE CONCR. SIMPLES, CLASSE C-1, P/AGUAS PLUVIAIS, DIAM.DE 200MM. FORN. E ASSENT.</v>
          </cell>
          <cell r="C1688" t="str">
            <v>M</v>
          </cell>
          <cell r="D1688">
            <v>18.59</v>
          </cell>
        </row>
        <row r="1689">
          <cell r="A1689" t="str">
            <v>06.003.051-0</v>
          </cell>
          <cell r="B1689" t="str">
            <v>TUBO DE CONCR. SIMPLES, CLASSE C-1, P/AGUAS PLUVIAIS, DIAM.DE 250MM. FORN. E ASSENT.</v>
          </cell>
          <cell r="C1689" t="str">
            <v>M</v>
          </cell>
          <cell r="D1689">
            <v>20.63</v>
          </cell>
        </row>
        <row r="1690">
          <cell r="A1690" t="str">
            <v>06.003.053-0</v>
          </cell>
          <cell r="B1690" t="str">
            <v>TUBO DE CONCR. SIMPLES, CLASSE C-1, P/AGUAS PLUVIAIS, DIAM.DE 300MM. FORN. E ASSENT.</v>
          </cell>
          <cell r="C1690" t="str">
            <v>M</v>
          </cell>
          <cell r="D1690">
            <v>23.1</v>
          </cell>
        </row>
        <row r="1691">
          <cell r="A1691" t="str">
            <v>06.003.055-0</v>
          </cell>
          <cell r="B1691" t="str">
            <v>TUBO DE CONCR. SIMPLES, CLASSE C-1, P/AGUAS PLUVIAIS, DIAM.DE 400MM. FORN. E ASSENT.</v>
          </cell>
          <cell r="C1691" t="str">
            <v>M</v>
          </cell>
          <cell r="D1691">
            <v>33.18</v>
          </cell>
        </row>
        <row r="1692">
          <cell r="A1692" t="str">
            <v>06.003.057-0</v>
          </cell>
          <cell r="B1692" t="str">
            <v>TUBO DE CONCR. SIMPLES, CLASSE C-1, P/AGUAS PLUVIAIS, DIAM.DE 500MM. FORN. E ASSENT.</v>
          </cell>
          <cell r="C1692" t="str">
            <v>M</v>
          </cell>
          <cell r="D1692">
            <v>45.12</v>
          </cell>
        </row>
        <row r="1693">
          <cell r="A1693" t="str">
            <v>06.003.058-0</v>
          </cell>
          <cell r="B1693" t="str">
            <v>TUBO DE CONCR. SIMPLES, CLASSE C-1, P/AGUAS PLUVIAIS, DIAM.DE 600MM. FORN. E ASSENT.</v>
          </cell>
          <cell r="C1693" t="str">
            <v>M</v>
          </cell>
          <cell r="D1693">
            <v>57.15</v>
          </cell>
        </row>
        <row r="1694">
          <cell r="A1694" t="str">
            <v>06.003.999-0</v>
          </cell>
          <cell r="B1694" t="str">
            <v>FAMILIA 06.003CALHA CONC. VIBRADO TUBO CONC. CL-C-1</v>
          </cell>
          <cell r="C1694">
            <v>0</v>
          </cell>
          <cell r="D1694">
            <v>2061</v>
          </cell>
        </row>
        <row r="1695">
          <cell r="A1695" t="str">
            <v>06.004.030-0</v>
          </cell>
          <cell r="B1695" t="str">
            <v>TUBO DE CONCR. ARMADO, CLASSE CA-1, P/GALERIA DE AGUAS PLUVIAIS, DIAM. DE 400MM. FORN. E ASSENT.</v>
          </cell>
          <cell r="C1695" t="str">
            <v>M</v>
          </cell>
          <cell r="D1695">
            <v>43.87</v>
          </cell>
        </row>
        <row r="1696">
          <cell r="A1696" t="str">
            <v>06.004.031-0</v>
          </cell>
          <cell r="B1696" t="str">
            <v>TUBO DE CONCR. ARMADO, CLASSE CA-1, P/GALERIA DE AGUAS PLUVIAIS, DIAM. DE 500MM. FORN. E ASSENT.</v>
          </cell>
          <cell r="C1696" t="str">
            <v>M</v>
          </cell>
          <cell r="D1696">
            <v>58.61</v>
          </cell>
        </row>
        <row r="1697">
          <cell r="A1697" t="str">
            <v>06.004.032-0</v>
          </cell>
          <cell r="B1697" t="str">
            <v>TUBO DE CONCR. ARMADO, CLASSE CA-1, P/GALERIA DE AGUAS PLUVIAIS, DIAM. DE 600MM. FORN. E ASSENT.</v>
          </cell>
          <cell r="C1697" t="str">
            <v>M</v>
          </cell>
          <cell r="D1697">
            <v>70.95</v>
          </cell>
        </row>
        <row r="1698">
          <cell r="A1698" t="str">
            <v>06.004.033-0</v>
          </cell>
          <cell r="B1698" t="str">
            <v>TUBO DE CONCR. ARMADO, CLASSE CA-1, P/GALERIA DE AGUAS PLUVIAIS, DIAM. DE 700MM. FORN. E ASSENT.</v>
          </cell>
          <cell r="C1698" t="str">
            <v>M</v>
          </cell>
          <cell r="D1698">
            <v>100.03</v>
          </cell>
        </row>
        <row r="1699">
          <cell r="A1699" t="str">
            <v>06.004.034-0</v>
          </cell>
          <cell r="B1699" t="str">
            <v>TUBO DE CONCR. ARMADO, CLASSE CA-1, P/GALERIA DE AGUAS PLUVIAIS, DIAM. DE 800MM. FORN. E ASSENT.</v>
          </cell>
          <cell r="C1699" t="str">
            <v>M</v>
          </cell>
          <cell r="D1699">
            <v>116</v>
          </cell>
        </row>
        <row r="1700">
          <cell r="A1700" t="str">
            <v>06.004.035-0</v>
          </cell>
          <cell r="B1700" t="str">
            <v>TUBO DE CONCR. ARMADO, CLASSE CA-1, P/GALERIA DE AGUAS PLUVIAIS, DIAM. DE 900MM. FORN. E ASSENT.</v>
          </cell>
          <cell r="C1700" t="str">
            <v>M</v>
          </cell>
          <cell r="D1700">
            <v>149.19999999999999</v>
          </cell>
        </row>
        <row r="1701">
          <cell r="A1701" t="str">
            <v>06.004.036-0</v>
          </cell>
          <cell r="B1701" t="str">
            <v>TUBO DE CONCR. ARMADO, CLASSE CA-1, P/GALERIA DE AGUAS PLUVIAIS, DIAM. DE 1000MM. FORN. E ASSENT.</v>
          </cell>
          <cell r="C1701" t="str">
            <v>M</v>
          </cell>
          <cell r="D1701">
            <v>196.3</v>
          </cell>
        </row>
        <row r="1702">
          <cell r="A1702" t="str">
            <v>06.004.037-0</v>
          </cell>
          <cell r="B1702" t="str">
            <v>TUBO DE CONCR. ARMADO, CLASSE CA-1, P/GALERIA DE AGUAS PLUVIAIS, DIAM. DE 1100MM. FORN. E ASSENT.</v>
          </cell>
          <cell r="C1702" t="str">
            <v>M</v>
          </cell>
          <cell r="D1702">
            <v>243.79</v>
          </cell>
        </row>
        <row r="1703">
          <cell r="A1703" t="str">
            <v>06.004.038-0</v>
          </cell>
          <cell r="B1703" t="str">
            <v>TUBO DE CONCR. ARMADO, CLASSE CA-1, P/GALERIA DE AGUAS PLUVIAIS, DIAM. DE 1200MM. FORN. E ASSENT.</v>
          </cell>
          <cell r="C1703" t="str">
            <v>M</v>
          </cell>
          <cell r="D1703">
            <v>263.67</v>
          </cell>
        </row>
        <row r="1704">
          <cell r="A1704" t="str">
            <v>06.004.039-0</v>
          </cell>
          <cell r="B1704" t="str">
            <v>TUBO DE CONCR. ARMADO, CLASSE CA-1, P/GALERIA DE AGUAS PLUVIAIS, DIAM. DE 1500MM. FORN. E ASSENT.</v>
          </cell>
          <cell r="C1704" t="str">
            <v>M</v>
          </cell>
          <cell r="D1704">
            <v>405.15</v>
          </cell>
        </row>
        <row r="1705">
          <cell r="A1705" t="str">
            <v>06.004.040-0</v>
          </cell>
          <cell r="B1705" t="str">
            <v>TUBO DE CONCR. ARMADO, CLASSE CA-2, P/GALERIA DE AGUAS PLUVIAIS, DIAM. DE 400MM. FORN. E ASSENT.</v>
          </cell>
          <cell r="C1705" t="str">
            <v>M</v>
          </cell>
          <cell r="D1705">
            <v>52.32</v>
          </cell>
        </row>
        <row r="1706">
          <cell r="A1706" t="str">
            <v>06.004.041-0</v>
          </cell>
          <cell r="B1706" t="str">
            <v>TUBO DE CONCR. ARMADO, CLASSE CA-2, P/GALERIA DE AGUAS PLUVIAIS, DIAM. DE 500MM. FORN. E ASSENT.</v>
          </cell>
          <cell r="C1706" t="str">
            <v>M</v>
          </cell>
          <cell r="D1706">
            <v>78.47</v>
          </cell>
        </row>
        <row r="1707">
          <cell r="A1707" t="str">
            <v>06.004.042-0</v>
          </cell>
          <cell r="B1707" t="str">
            <v>TUBO DE CONCR. ARMADO, CLASSE CA-2, P/GALERIA DE AGUAS PLUVIAIS, DIAM. DE 600MM. FORN. E ASSENT.</v>
          </cell>
          <cell r="C1707" t="str">
            <v>M</v>
          </cell>
          <cell r="D1707">
            <v>91.37</v>
          </cell>
        </row>
        <row r="1708">
          <cell r="A1708" t="str">
            <v>06.004.043-0</v>
          </cell>
          <cell r="B1708" t="str">
            <v>TUBO DE CONCR. ARMADO, CLASSE CA-2, P/GALERIA DE AGUAS PLUVIAIS, DIAM. DE 700MM. FORN. E ASSENT.</v>
          </cell>
          <cell r="C1708" t="str">
            <v>M</v>
          </cell>
          <cell r="D1708">
            <v>116.97</v>
          </cell>
        </row>
        <row r="1709">
          <cell r="A1709" t="str">
            <v>06.004.044-0</v>
          </cell>
          <cell r="B1709" t="str">
            <v>TUBO DE CONCR. ARMADO, CLASSE CA-2, P/GALERIA DE AGUAS PLUVIAIS, DIAM. DE 800MM. FORN. E ASSENT.</v>
          </cell>
          <cell r="C1709" t="str">
            <v>M</v>
          </cell>
          <cell r="D1709">
            <v>143.41</v>
          </cell>
        </row>
        <row r="1710">
          <cell r="A1710" t="str">
            <v>06.004.045-0</v>
          </cell>
          <cell r="B1710" t="str">
            <v>TUBO DE CONCR. ARMADO, CLASSE CA-2, P/GALERIA DE AGUAS PLUVIAIS, DIAM. DE 900MM. FORN. E ASSENT.</v>
          </cell>
          <cell r="C1710" t="str">
            <v>M</v>
          </cell>
          <cell r="D1710">
            <v>179.99</v>
          </cell>
        </row>
        <row r="1711">
          <cell r="A1711" t="str">
            <v>06.004.046-0</v>
          </cell>
          <cell r="B1711" t="str">
            <v>TUBO DE CONCR. ARMADO, CLASSE CA-2, P/GALERIA DE AGUAS PLUVIAIS, DIAM. DE 1000MM. FORN. E ASSENT.</v>
          </cell>
          <cell r="C1711" t="str">
            <v>M</v>
          </cell>
          <cell r="D1711">
            <v>233.25</v>
          </cell>
        </row>
        <row r="1712">
          <cell r="A1712" t="str">
            <v>06.004.047-0</v>
          </cell>
          <cell r="B1712" t="str">
            <v>TUBO DE CONCR. ARMADO, CLASSE CA-2, P/GALERIA DE AGUAS PLUVIAIS, DIAM. DE 1100MM. FORN. E ASSENT.</v>
          </cell>
          <cell r="C1712" t="str">
            <v>M</v>
          </cell>
          <cell r="D1712">
            <v>265.79000000000002</v>
          </cell>
        </row>
        <row r="1713">
          <cell r="A1713" t="str">
            <v>06.004.048-0</v>
          </cell>
          <cell r="B1713" t="str">
            <v>TUBO DE CONCR. ARMADO, CLASSE CA-2, P/GALERIA DE AGUAS PLUVIAIS, DIAM. DE 1200MM. FORN. E ASSENT.</v>
          </cell>
          <cell r="C1713" t="str">
            <v>M</v>
          </cell>
          <cell r="D1713">
            <v>316.04000000000002</v>
          </cell>
        </row>
        <row r="1714">
          <cell r="A1714" t="str">
            <v>06.004.049-0</v>
          </cell>
          <cell r="B1714" t="str">
            <v>TUBO DE CONCR. ARMADO, CLASSE CA-2, P/GALERIA DE AGUAS PLUVIAIS, DIAM. DE 1500MM. FORN. E ASSENT.</v>
          </cell>
          <cell r="C1714" t="str">
            <v>M</v>
          </cell>
          <cell r="D1714">
            <v>456.15</v>
          </cell>
        </row>
        <row r="1715">
          <cell r="A1715" t="str">
            <v>06.004.050-0</v>
          </cell>
          <cell r="B1715" t="str">
            <v>TUBO DE CONCR. ARMADO, CLASSE A-3, P/GALERIA DE AGUAS PLUVIAIS, DIAM. DE 400MM. FORN. E ASSENT.</v>
          </cell>
          <cell r="C1715" t="str">
            <v>M</v>
          </cell>
          <cell r="D1715">
            <v>77.180000000000007</v>
          </cell>
        </row>
        <row r="1716">
          <cell r="A1716" t="str">
            <v>06.004.051-0</v>
          </cell>
          <cell r="B1716" t="str">
            <v>TUBO DE CONCR. ARMADO, CLASSE A-3, P/GALERIA DE AGUAS PLUVIAIS, DIAM. DE 500MM. FORN. E ASSENT.</v>
          </cell>
          <cell r="C1716" t="str">
            <v>M</v>
          </cell>
          <cell r="D1716">
            <v>99.47</v>
          </cell>
        </row>
        <row r="1717">
          <cell r="A1717" t="str">
            <v>06.004.052-0</v>
          </cell>
          <cell r="B1717" t="str">
            <v>TUBO DE CONCR. ARMADO, CLASSE A-3, P/GALERIA DE AGUAS PLUVIAIS, DIAM. DE 600MM. FORN. E ASSENT.</v>
          </cell>
          <cell r="C1717" t="str">
            <v>M</v>
          </cell>
          <cell r="D1717">
            <v>118.95</v>
          </cell>
        </row>
        <row r="1718">
          <cell r="A1718" t="str">
            <v>06.004.053-0</v>
          </cell>
          <cell r="B1718" t="str">
            <v>TUBO DE CONCR. ARMADO, CLASSE A-3, P/GALERIA DE AGUAS PLUVIAIS, DIAM. DE 700MM. FORN. E ASSENT.</v>
          </cell>
          <cell r="C1718" t="str">
            <v>M</v>
          </cell>
          <cell r="D1718">
            <v>133.52000000000001</v>
          </cell>
        </row>
        <row r="1719">
          <cell r="A1719" t="str">
            <v>06.004.054-0</v>
          </cell>
          <cell r="B1719" t="str">
            <v>TUBO DE CONCR. ARMADO, CLASSE A-3, P/GALERIA DE AGUAS PLUVIAIS, DIAM. DE 800MM. FORN. E ASSENT.</v>
          </cell>
          <cell r="C1719" t="str">
            <v>M</v>
          </cell>
          <cell r="D1719">
            <v>154.16</v>
          </cell>
        </row>
        <row r="1720">
          <cell r="A1720" t="str">
            <v>06.004.055-0</v>
          </cell>
          <cell r="B1720" t="str">
            <v>TUBO DE CONCR. ARMADO, CLASSE A-3, P/GALERIA DE AGUAS PLUVIAIS, DIAM. DE 900MM. FORN. E ASSENT.</v>
          </cell>
          <cell r="C1720" t="str">
            <v>M</v>
          </cell>
          <cell r="D1720">
            <v>229.99</v>
          </cell>
        </row>
        <row r="1721">
          <cell r="A1721" t="str">
            <v>06.004.056-0</v>
          </cell>
          <cell r="B1721" t="str">
            <v>TUBO DE CONCR. ARMADO, CLASSE A-3, P/GALERIA DE AGUAS PLUVIAIS, DIAM. DE 1000MM. FORN. E ASSENT.</v>
          </cell>
          <cell r="C1721" t="str">
            <v>M</v>
          </cell>
          <cell r="D1721">
            <v>284.25</v>
          </cell>
        </row>
        <row r="1722">
          <cell r="A1722" t="str">
            <v>06.004.057-0</v>
          </cell>
          <cell r="B1722" t="str">
            <v>TUBO DE CONCR. ARMADO, CLASSE A-3, P/GALERIA DE AGUAS PLUVIAIS, DIAM. DE 1100MM. FORN. E ASSENT.</v>
          </cell>
          <cell r="C1722" t="str">
            <v>M</v>
          </cell>
          <cell r="D1722">
            <v>360.79</v>
          </cell>
        </row>
        <row r="1723">
          <cell r="A1723" t="str">
            <v>06.004.058-0</v>
          </cell>
          <cell r="B1723" t="str">
            <v>TUBO DE CONCR. ARMADO, CLASSE A-3, P/GALERIA DE AGUAS PLUVIAIS, DIAM. DE 1200MM. FORN. E ASSENT.</v>
          </cell>
          <cell r="C1723" t="str">
            <v>M</v>
          </cell>
          <cell r="D1723">
            <v>382.67</v>
          </cell>
        </row>
        <row r="1724">
          <cell r="A1724" t="str">
            <v>06.004.059-0</v>
          </cell>
          <cell r="B1724" t="str">
            <v>TUBO DE CONCR. ARMADO, CLASSE A-3, P/GALERIA DE AGUAS PLUVIAIS, DIAM. DE 1500MM. FORN. E ASSENT.</v>
          </cell>
          <cell r="C1724" t="str">
            <v>M</v>
          </cell>
          <cell r="D1724">
            <v>526.15</v>
          </cell>
        </row>
        <row r="1725">
          <cell r="A1725" t="str">
            <v>06.004.999-0</v>
          </cell>
          <cell r="B1725" t="str">
            <v>FAMILIA 06.004TUBOS CONCRETO AGUAS PLUVIAIS ESGOTO SANITARIO</v>
          </cell>
          <cell r="C1725">
            <v>0</v>
          </cell>
          <cell r="D1725">
            <v>2070</v>
          </cell>
        </row>
        <row r="1726">
          <cell r="A1726" t="str">
            <v>06.005.030-0</v>
          </cell>
          <cell r="B1726" t="str">
            <v>TUBO CERAM. VIDRADO, PADRAO CEDAE, P/ESGOTO, ATERRO E SOCA,DIAM. DE 100MM. FORN. E ASSENT.</v>
          </cell>
          <cell r="C1726" t="str">
            <v>M</v>
          </cell>
          <cell r="D1726">
            <v>11.79</v>
          </cell>
        </row>
        <row r="1727">
          <cell r="A1727" t="str">
            <v>06.005.035-0</v>
          </cell>
          <cell r="B1727" t="str">
            <v>TUBO CERAM. VIDRADO, PADRAO CEDAE, P/ESGOTO, ATERRO E SOCA,DIAM. DE 150MM. FORN. E ASSENT.</v>
          </cell>
          <cell r="C1727" t="str">
            <v>M</v>
          </cell>
          <cell r="D1727">
            <v>15.52</v>
          </cell>
        </row>
        <row r="1728">
          <cell r="A1728" t="str">
            <v>06.005.040-0</v>
          </cell>
          <cell r="B1728" t="str">
            <v>TUBO CERAM. VIDRADO, PADRAO CEDAE, P/ESGOTO, ATERRO E SOCA,DIAM. DE 200MM. FORN. E ASSENT.</v>
          </cell>
          <cell r="C1728" t="str">
            <v>M</v>
          </cell>
          <cell r="D1728">
            <v>22.49</v>
          </cell>
        </row>
        <row r="1729">
          <cell r="A1729" t="str">
            <v>06.005.045-0</v>
          </cell>
          <cell r="B1729" t="str">
            <v>TUBO CERAM. VIDRADO, PADRAO CEDAE, P/ESGOTO, ATERRO E SOCA,DIAM. DE 250MM. FORN. E ASSENT.</v>
          </cell>
          <cell r="C1729" t="str">
            <v>M</v>
          </cell>
          <cell r="D1729">
            <v>35.909999999999997</v>
          </cell>
        </row>
        <row r="1730">
          <cell r="A1730" t="str">
            <v>06.005.050-0</v>
          </cell>
          <cell r="B1730" t="str">
            <v>TUBO CERAM. VIDRADO, PADRAO CEDAE, P/ESGOTO, ATERRO E SOCA,DIAM. DE 300MM. FORN. E ASSENT.</v>
          </cell>
          <cell r="C1730" t="str">
            <v>M</v>
          </cell>
          <cell r="D1730">
            <v>46.43</v>
          </cell>
        </row>
        <row r="1731">
          <cell r="A1731" t="str">
            <v>06.005.080-0</v>
          </cell>
          <cell r="B1731" t="str">
            <v>TUBO CERAM. P/AGUAS PLUVIAIS, DIAM. DE 100MM. FORN. E ASSENT.</v>
          </cell>
          <cell r="C1731" t="str">
            <v>M</v>
          </cell>
          <cell r="D1731">
            <v>11.51</v>
          </cell>
        </row>
        <row r="1732">
          <cell r="A1732" t="str">
            <v>06.005.085-0</v>
          </cell>
          <cell r="B1732" t="str">
            <v>TUBO CERAM. P/AGUAS PLUVIAIS, DIAM. DE 150MM. FORN. E ASSENT.</v>
          </cell>
          <cell r="C1732" t="str">
            <v>M</v>
          </cell>
          <cell r="D1732">
            <v>15.12</v>
          </cell>
        </row>
        <row r="1733">
          <cell r="A1733" t="str">
            <v>06.005.090-0</v>
          </cell>
          <cell r="B1733" t="str">
            <v>TUBO CERAM. P/AGUAS PLUVIAIS, DIAM. DE 250MM. FORN. E ASSENT.</v>
          </cell>
          <cell r="C1733" t="str">
            <v>M</v>
          </cell>
          <cell r="D1733">
            <v>34.67</v>
          </cell>
        </row>
        <row r="1734">
          <cell r="A1734" t="str">
            <v>06.005.999-0</v>
          </cell>
          <cell r="B1734" t="str">
            <v>FAMILIA 06.005MANILHAS CERAMICAS E CONEXOES</v>
          </cell>
          <cell r="C1734">
            <v>0</v>
          </cell>
          <cell r="D1734">
            <v>2192</v>
          </cell>
        </row>
        <row r="1735">
          <cell r="A1735" t="str">
            <v>06.006.010-0</v>
          </cell>
          <cell r="B1735" t="str">
            <v>CAIXA DE VISITA, EXECUTADA C/CONEXOES CERAM., DIAM. DE 150MM, PADRAO CEDAE, C/PROF. ATE 1,00M. FORN. E ASSENT.</v>
          </cell>
          <cell r="C1735" t="str">
            <v>UN</v>
          </cell>
          <cell r="D1735">
            <v>85.51</v>
          </cell>
        </row>
        <row r="1736">
          <cell r="A1736" t="str">
            <v>06.006.011-0</v>
          </cell>
          <cell r="B1736" t="str">
            <v>ADICIONAL DE PROF. EXCED. A 1,00M, REFERENTE AO ITEM 06.006.010</v>
          </cell>
          <cell r="C1736" t="str">
            <v>M</v>
          </cell>
          <cell r="D1736">
            <v>14.58</v>
          </cell>
        </row>
        <row r="1737">
          <cell r="A1737" t="str">
            <v>06.006.015-0</v>
          </cell>
          <cell r="B1737" t="str">
            <v>CAIXA DE VISITA, EXECUTADA C/CONEXOES CERAM., DIAM. DE 100MM, PADRAO CEDAE, C/PROF. ATE 1,00M</v>
          </cell>
          <cell r="C1737" t="str">
            <v>UN</v>
          </cell>
          <cell r="D1737">
            <v>50.61</v>
          </cell>
        </row>
        <row r="1738">
          <cell r="A1738" t="str">
            <v>06.006.016-0</v>
          </cell>
          <cell r="B1738" t="str">
            <v>ADICIONAL DE PROF. EXCED. A 1,00M, REFERENTE AO ITEM 06.006.015</v>
          </cell>
          <cell r="C1738" t="str">
            <v>M</v>
          </cell>
          <cell r="D1738">
            <v>9.84</v>
          </cell>
        </row>
        <row r="1739">
          <cell r="A1739" t="str">
            <v>06.006.020-0</v>
          </cell>
          <cell r="B1739" t="str">
            <v>CAIXA DE INSPECAO, EXECUTADA C/CONEXOES CERAM., DIAM. DE 100MM, PADRAO CEDAE</v>
          </cell>
          <cell r="C1739" t="str">
            <v>UN</v>
          </cell>
          <cell r="D1739">
            <v>33.770000000000003</v>
          </cell>
        </row>
        <row r="1740">
          <cell r="A1740" t="str">
            <v>06.006.030-0</v>
          </cell>
          <cell r="B1740" t="str">
            <v>TUBO DE QUEDA EM CERAM., DIAM. DE 100MM, C/DESNIVEL DE ATE 1,00M, P/POCO DE VISITA DE ESGOTO SANIT., PADRAO CEDAE</v>
          </cell>
          <cell r="C1740" t="str">
            <v>UN</v>
          </cell>
          <cell r="D1740">
            <v>54.13</v>
          </cell>
        </row>
        <row r="1741">
          <cell r="A1741" t="str">
            <v>06.006.031-0</v>
          </cell>
          <cell r="B1741" t="str">
            <v>ADICIONAL P/DESNIVEL EXCED. DE 1,00M, REFERENTE AO ITEM 06.006.030</v>
          </cell>
          <cell r="C1741" t="str">
            <v>M</v>
          </cell>
          <cell r="D1741">
            <v>33.200000000000003</v>
          </cell>
        </row>
        <row r="1742">
          <cell r="A1742" t="str">
            <v>06.006.035-0</v>
          </cell>
          <cell r="B1742" t="str">
            <v>TUBO DE QUEDA EM CERAM., DIAM. DE 150MM, C/DESNIVEL DE ATE 1,00M, P/POCO DE VISITA DE ESGOTO SANIT., PADRAO CEDAE</v>
          </cell>
          <cell r="C1742" t="str">
            <v>UN</v>
          </cell>
          <cell r="D1742">
            <v>74.48</v>
          </cell>
        </row>
        <row r="1743">
          <cell r="A1743" t="str">
            <v>06.006.036-0</v>
          </cell>
          <cell r="B1743" t="str">
            <v>ADICIONAL P/DESNIVEL EXCEDENTE DE 1,00M, REFERENTE AO ITEM 06.006.035</v>
          </cell>
          <cell r="C1743" t="str">
            <v>M</v>
          </cell>
          <cell r="D1743">
            <v>42.62</v>
          </cell>
        </row>
        <row r="1744">
          <cell r="A1744" t="str">
            <v>06.006.040-0</v>
          </cell>
          <cell r="B1744" t="str">
            <v>TUBO DE QUEDA EM CERAM., DIAM. DE 200MM, C/DESNIVEL DE ATE 1,00, P/POCO DE VISITA DE ESGOTO SANIT., PADRAO CEDAE</v>
          </cell>
          <cell r="C1744" t="str">
            <v>UN</v>
          </cell>
          <cell r="D1744">
            <v>117.13</v>
          </cell>
        </row>
        <row r="1745">
          <cell r="A1745" t="str">
            <v>06.006.041-0</v>
          </cell>
          <cell r="B1745" t="str">
            <v>ADICIONAL P/DESNIVEL EXCED. DE 1,00M, REFERENTE AO ITEM 06.006.040</v>
          </cell>
          <cell r="C1745" t="str">
            <v>M</v>
          </cell>
          <cell r="D1745">
            <v>55.09</v>
          </cell>
        </row>
        <row r="1746">
          <cell r="A1746" t="str">
            <v>06.006.050-0</v>
          </cell>
          <cell r="B1746" t="str">
            <v>TUBO DE QUEDA EM CERAM., DIAM. DE 250MM, C/DESNIVEL DE ATE 1,00M, P/POCO DE VISITA DE ESGOTO SANIT., PADRAO CEDAE</v>
          </cell>
          <cell r="C1746" t="str">
            <v>UN</v>
          </cell>
          <cell r="D1746">
            <v>287.58</v>
          </cell>
        </row>
        <row r="1747">
          <cell r="A1747" t="str">
            <v>06.006.051-0</v>
          </cell>
          <cell r="B1747" t="str">
            <v>ADICIONAL P/DESNIVEL EXCED. DE 1,00M, REFERENTE AO ITEM 06.006.050</v>
          </cell>
          <cell r="C1747" t="str">
            <v>M</v>
          </cell>
          <cell r="D1747">
            <v>74.069999999999993</v>
          </cell>
        </row>
        <row r="1748">
          <cell r="A1748" t="str">
            <v>06.006.060-0</v>
          </cell>
          <cell r="B1748" t="str">
            <v>TUBO DE QUEDA EM CERAM., DIAM. DE 300MM, C/DESNIVEL DE ATE 1,00M, P/POCO DE VISITA DE ESGOTO SANIT., PADRAO CEDAE</v>
          </cell>
          <cell r="C1748" t="str">
            <v>UN</v>
          </cell>
          <cell r="D1748">
            <v>417.37</v>
          </cell>
        </row>
        <row r="1749">
          <cell r="A1749" t="str">
            <v>06.006.061-0</v>
          </cell>
          <cell r="B1749" t="str">
            <v>ADICIONAL P/DESNIVEL EXCED. DE 1,00M, REFERENTE AO ITEM 06.006.060</v>
          </cell>
          <cell r="C1749" t="str">
            <v>M</v>
          </cell>
          <cell r="D1749">
            <v>92.44</v>
          </cell>
        </row>
        <row r="1750">
          <cell r="A1750" t="str">
            <v>06.006.090-0</v>
          </cell>
          <cell r="B1750" t="str">
            <v>CONJUNTO DE PECAS DE LIGACAO EM CERAM., DIAM. DE 100MM</v>
          </cell>
          <cell r="C1750" t="str">
            <v>UN</v>
          </cell>
          <cell r="D1750">
            <v>23.33</v>
          </cell>
        </row>
        <row r="1751">
          <cell r="A1751" t="str">
            <v>06.006.999-0</v>
          </cell>
          <cell r="B1751" t="str">
            <v>FAMILIA 06.006CAIXAS E TUBOS DE QUEDA MAT. CERAMICO</v>
          </cell>
          <cell r="C1751">
            <v>0</v>
          </cell>
          <cell r="D1751">
            <v>1796</v>
          </cell>
        </row>
        <row r="1752">
          <cell r="A1752" t="str">
            <v>06.007.010-0</v>
          </cell>
          <cell r="B1752" t="str">
            <v>LEVANTAMENTO, LIMP. E REASSENTAM. DE TUBO DE FºFº, PONTA E BOLSA, TIPO ESGOTO, DIAM. DE 50MM</v>
          </cell>
          <cell r="C1752" t="str">
            <v>M</v>
          </cell>
          <cell r="D1752">
            <v>9.23</v>
          </cell>
        </row>
        <row r="1753">
          <cell r="A1753" t="str">
            <v>06.007.011-0</v>
          </cell>
          <cell r="B1753" t="str">
            <v>LEVANTAMENTO, LIMP. E REASSENTAM. DE TUBO DE FºFº, PONTA E BOLSA, TIPO ESGOTO, DIAM. DE 75MM</v>
          </cell>
          <cell r="C1753" t="str">
            <v>M</v>
          </cell>
          <cell r="D1753">
            <v>11.64</v>
          </cell>
        </row>
        <row r="1754">
          <cell r="A1754" t="str">
            <v>06.007.012-0</v>
          </cell>
          <cell r="B1754" t="str">
            <v>LEVANTAMENTO, LIMP. E REASSENTAM. DE TUBO DE FºFº, PONTA E BOLSA, TIPO ESGOTO, DIAM. DE 100MM</v>
          </cell>
          <cell r="C1754" t="str">
            <v>M</v>
          </cell>
          <cell r="D1754">
            <v>15.85</v>
          </cell>
        </row>
        <row r="1755">
          <cell r="A1755" t="str">
            <v>06.007.013-0</v>
          </cell>
          <cell r="B1755" t="str">
            <v>LEVANTAMENTO, LIMP. E REASSENTAM. DE TUBO DE FºFº, PONTA E BOLSA, TIPO ESGOTO, DIAM. DE 150MM</v>
          </cell>
          <cell r="C1755" t="str">
            <v>M</v>
          </cell>
          <cell r="D1755">
            <v>19.649999999999999</v>
          </cell>
        </row>
        <row r="1756">
          <cell r="A1756" t="str">
            <v>06.007.015-0</v>
          </cell>
          <cell r="B1756" t="str">
            <v>LEVANTAMENTO, LIMP. E REASSENTAM. DE TUBO DE FºFº, PONTA E BOLSA, TIPO ESGOTO, DIAM. DE 200MM</v>
          </cell>
          <cell r="C1756" t="str">
            <v>M</v>
          </cell>
          <cell r="D1756">
            <v>19.579999999999998</v>
          </cell>
        </row>
        <row r="1757">
          <cell r="A1757" t="str">
            <v>06.007.016-0</v>
          </cell>
          <cell r="B1757" t="str">
            <v>LEVANTAMENTO, LIMP. E REASSENTAM. DE TUBO DE FºFº, PONTA E BOLSA, TIPO ESGOTO, DIAM. DE 250MM</v>
          </cell>
          <cell r="C1757" t="str">
            <v>M</v>
          </cell>
          <cell r="D1757">
            <v>24.02</v>
          </cell>
        </row>
        <row r="1758">
          <cell r="A1758" t="str">
            <v>06.007.017-0</v>
          </cell>
          <cell r="B1758" t="str">
            <v>LEVANTAMENTO, LIMP. E REASSENTAM. DE TUBO DE FºFº, PONTA E BOLSA, TIPO ESGOTO, DIAM. DE 300MM</v>
          </cell>
          <cell r="C1758" t="str">
            <v>M</v>
          </cell>
          <cell r="D1758">
            <v>28.47</v>
          </cell>
        </row>
        <row r="1759">
          <cell r="A1759" t="str">
            <v>06.007.060-0</v>
          </cell>
          <cell r="B1759" t="str">
            <v>LEVANTAMENTO, LIMP. E REASSENTAM. DE CURVA DE FºFº, PONTA EBOLSA, DIAM. DE 75MM</v>
          </cell>
          <cell r="C1759" t="str">
            <v>UN</v>
          </cell>
          <cell r="D1759">
            <v>13.38</v>
          </cell>
        </row>
        <row r="1760">
          <cell r="A1760" t="str">
            <v>06.007.061-0</v>
          </cell>
          <cell r="B1760" t="str">
            <v>LEVANTAMENTO, LIMP. E REASSENTAM. DE CURVA DE FºFº, PONTA EBOLSA, DIAM. DE 100MM</v>
          </cell>
          <cell r="C1760" t="str">
            <v>UN</v>
          </cell>
          <cell r="D1760">
            <v>17.93</v>
          </cell>
        </row>
        <row r="1761">
          <cell r="A1761" t="str">
            <v>06.007.062-0</v>
          </cell>
          <cell r="B1761" t="str">
            <v>LEVANTAMENTO, LIMP. E REASSENTAM. DE CURVA DE FºFº, PONTA EBOLSA, DIAM. DE 150MM</v>
          </cell>
          <cell r="C1761" t="str">
            <v>UN</v>
          </cell>
          <cell r="D1761">
            <v>27.3</v>
          </cell>
        </row>
        <row r="1762">
          <cell r="A1762" t="str">
            <v>06.007.063-0</v>
          </cell>
          <cell r="B1762" t="str">
            <v>LEVANTAMENTO, LIMP. E REASSENTAM. DE CURVA DE FºFº, PONTA EBOLSA, DIAM. DE 200MM</v>
          </cell>
          <cell r="C1762" t="str">
            <v>UN</v>
          </cell>
          <cell r="D1762">
            <v>42.71</v>
          </cell>
        </row>
        <row r="1763">
          <cell r="A1763" t="str">
            <v>06.007.064-0</v>
          </cell>
          <cell r="B1763" t="str">
            <v>LEVANTAMENTO, LIMP. E REASSENTAM. DE CURVA DE FºFº, PONTA EBOLSA, DIAM. DE 250MM</v>
          </cell>
          <cell r="C1763" t="str">
            <v>UN</v>
          </cell>
          <cell r="D1763">
            <v>55.38</v>
          </cell>
        </row>
        <row r="1764">
          <cell r="A1764" t="str">
            <v>06.007.065-0</v>
          </cell>
          <cell r="B1764" t="str">
            <v>LEVANTAMENTO, LIMP. E REASSENTAM. DE CURVA DE FºFº, PONTA EBOLSA, DIAM. DE 300MM</v>
          </cell>
          <cell r="C1764" t="str">
            <v>UN</v>
          </cell>
          <cell r="D1764">
            <v>67.89</v>
          </cell>
        </row>
        <row r="1765">
          <cell r="A1765" t="str">
            <v>06.007.080-0</v>
          </cell>
          <cell r="B1765" t="str">
            <v>LEVANTAMENTO, LIMP. E REASSENTAM. DE JUNCAO 45° DE FºFº, PONTA E BOLSA, DIAM. DE 75MM</v>
          </cell>
          <cell r="C1765" t="str">
            <v>UN</v>
          </cell>
          <cell r="D1765">
            <v>26.98</v>
          </cell>
        </row>
        <row r="1766">
          <cell r="A1766" t="str">
            <v>06.007.081-0</v>
          </cell>
          <cell r="B1766" t="str">
            <v>LEVANTAMENTO, LIMP. E REASSENTAM. DE JUNCAO 45° DE FºFº, PONTA E BOLSA, DIAM. DE 100MM</v>
          </cell>
          <cell r="C1766" t="str">
            <v>UN</v>
          </cell>
          <cell r="D1766">
            <v>34.94</v>
          </cell>
        </row>
        <row r="1767">
          <cell r="A1767" t="str">
            <v>06.007.082-0</v>
          </cell>
          <cell r="B1767" t="str">
            <v>LEVANTAMENTO, LIMP. E REASSENTAM. DE JUNCAO 45° DE FºFº, PONTA E BOLSA, DIAM. DE 150MM</v>
          </cell>
          <cell r="C1767" t="str">
            <v>UN</v>
          </cell>
          <cell r="D1767">
            <v>54.22</v>
          </cell>
        </row>
        <row r="1768">
          <cell r="A1768" t="str">
            <v>06.007.083-0</v>
          </cell>
          <cell r="B1768" t="str">
            <v>LEVANTAMENTO, LIMP. E REASSENTAM. DE JUNCAO 45° DE FºFº, PONTA E BOLSA, DIAM. DE 200MM</v>
          </cell>
          <cell r="C1768" t="str">
            <v>UN</v>
          </cell>
          <cell r="D1768">
            <v>85.43</v>
          </cell>
        </row>
        <row r="1769">
          <cell r="A1769" t="str">
            <v>06.007.084-0</v>
          </cell>
          <cell r="B1769" t="str">
            <v>LEVANTAMENTO, LIMP. E REASSENTAM. DE JUNCAO 45° DE FºFº, PONTA E BOLSA, DIAM. DE 250MM</v>
          </cell>
          <cell r="C1769" t="str">
            <v>UN</v>
          </cell>
          <cell r="D1769">
            <v>110.93</v>
          </cell>
        </row>
        <row r="1770">
          <cell r="A1770" t="str">
            <v>06.007.085-0</v>
          </cell>
          <cell r="B1770" t="str">
            <v>LEVANTAMENTO, LIMP. E REASSENTAM. DE JUNCAO 45° DE FºFº, PONTA E BOLSA, DIAM. DE 300MM</v>
          </cell>
          <cell r="C1770" t="str">
            <v>UN</v>
          </cell>
          <cell r="D1770">
            <v>135.62</v>
          </cell>
        </row>
        <row r="1771">
          <cell r="A1771" t="str">
            <v>06.007.100-0</v>
          </cell>
          <cell r="B1771" t="str">
            <v>LEVANTAMENTO, LIMP. E REASSENTAM. DE LUVA DE FºFº, TIPO ESGOTO OU STANDARD, DIAM. DE 75MM</v>
          </cell>
          <cell r="C1771" t="str">
            <v>UN</v>
          </cell>
          <cell r="D1771">
            <v>26.98</v>
          </cell>
        </row>
        <row r="1772">
          <cell r="A1772" t="str">
            <v>06.007.101-0</v>
          </cell>
          <cell r="B1772" t="str">
            <v>LEVANTAMENTO, LIMP. E REASSENTAM. DE LUVA DE FºFº, TIPO ESGOTO OU STANDARD, DIAM. DE 100MM</v>
          </cell>
          <cell r="C1772" t="str">
            <v>UN</v>
          </cell>
          <cell r="D1772">
            <v>35.1</v>
          </cell>
        </row>
        <row r="1773">
          <cell r="A1773" t="str">
            <v>06.007.102-0</v>
          </cell>
          <cell r="B1773" t="str">
            <v>LEVANTAMENTO, LIMP. E REASSENTAM. DE LUVA DE FºFº, TIPO ESGOTO OU STANDARD, DIAM. DE 150MM</v>
          </cell>
          <cell r="C1773" t="str">
            <v>UN</v>
          </cell>
          <cell r="D1773">
            <v>53.67</v>
          </cell>
        </row>
        <row r="1774">
          <cell r="A1774" t="str">
            <v>06.007.120-0</v>
          </cell>
          <cell r="B1774" t="str">
            <v>LEVANTAMENTO, LIMP. E REASSENTAM. DE LUVA DE CORRER, TIPO STANDARD, DIAM. DE 75MM</v>
          </cell>
          <cell r="C1774" t="str">
            <v>UN</v>
          </cell>
          <cell r="D1774">
            <v>35.61</v>
          </cell>
        </row>
        <row r="1775">
          <cell r="A1775" t="str">
            <v>06.007.121-0</v>
          </cell>
          <cell r="B1775" t="str">
            <v>LEVANTAMENTO, LIMP. E REASSENTAM. DE LUVA DE CORRER, TIPO STANDARD, DIAM. DE 100MM</v>
          </cell>
          <cell r="C1775" t="str">
            <v>UN</v>
          </cell>
          <cell r="D1775">
            <v>47.12</v>
          </cell>
        </row>
        <row r="1776">
          <cell r="A1776" t="str">
            <v>06.007.122-0</v>
          </cell>
          <cell r="B1776" t="str">
            <v>LEVANTAMENTO, LIMP. E REASSENTAM. DE LUVA DE CORRER, TIPO STANDARD, DIAM. DE 150MM</v>
          </cell>
          <cell r="C1776" t="str">
            <v>UN</v>
          </cell>
          <cell r="D1776">
            <v>75.64</v>
          </cell>
        </row>
        <row r="1777">
          <cell r="A1777" t="str">
            <v>06.007.123-0</v>
          </cell>
          <cell r="B1777" t="str">
            <v>LEVANTAMENTO, LIMP. E REASSENTAM. DE LUVA DE CORRER, TIPO STANDARD, DIAM. DE 200MM</v>
          </cell>
          <cell r="C1777" t="str">
            <v>UN</v>
          </cell>
          <cell r="D1777">
            <v>122.61</v>
          </cell>
        </row>
        <row r="1778">
          <cell r="A1778" t="str">
            <v>06.007.124-0</v>
          </cell>
          <cell r="B1778" t="str">
            <v>LEVANTAMENTO, LIMP. E REASSENTAM. DE LUVA DE CORRER, TIPO STANDARD, DIAM. DE 250MM</v>
          </cell>
          <cell r="C1778" t="str">
            <v>UN</v>
          </cell>
          <cell r="D1778">
            <v>165.57</v>
          </cell>
        </row>
        <row r="1779">
          <cell r="A1779" t="str">
            <v>06.007.125-0</v>
          </cell>
          <cell r="B1779" t="str">
            <v>LEVANTAMENTO, LIMP. E REASSENTAM. DE LUVA DE CORRER, TIPO STANDARD, DIAM. DE 300MM</v>
          </cell>
          <cell r="C1779" t="str">
            <v>UN</v>
          </cell>
          <cell r="D1779">
            <v>199.87</v>
          </cell>
        </row>
        <row r="1780">
          <cell r="A1780" t="str">
            <v>06.007.999-0</v>
          </cell>
          <cell r="B1780" t="str">
            <v>FAMILIA 06.007LEVANT.LIMP.E REASSENT. TUBOS F.F.</v>
          </cell>
          <cell r="C1780">
            <v>0</v>
          </cell>
          <cell r="D1780">
            <v>2532</v>
          </cell>
        </row>
        <row r="1781">
          <cell r="A1781" t="str">
            <v>06.008.010-0</v>
          </cell>
          <cell r="B1781" t="str">
            <v>TUBO DE FºFº, CINZENTO, C/REVESTIM. INT. E EXT., PONTA E PONTA, P/ESGOTO, DIAM. DE 50MM. FORN. E ASSENT.</v>
          </cell>
          <cell r="C1781" t="str">
            <v>M</v>
          </cell>
          <cell r="D1781">
            <v>40.869999999999997</v>
          </cell>
        </row>
        <row r="1782">
          <cell r="A1782" t="str">
            <v>06.008.011-0</v>
          </cell>
          <cell r="B1782" t="str">
            <v>TUBO DE FºFº, CINZENTO, C/REVESTIM. INT. E EXT., PONTA E PONTA, P/ESGOTO, DIAM. DE 75MM. FORN. E ASSENT.</v>
          </cell>
          <cell r="C1782" t="str">
            <v>M</v>
          </cell>
          <cell r="D1782">
            <v>58.56</v>
          </cell>
        </row>
        <row r="1783">
          <cell r="A1783" t="str">
            <v>06.008.012-0</v>
          </cell>
          <cell r="B1783" t="str">
            <v>TUBO DE FºFº, CINZENTO, C/REVESTIM. INT. E EXT., PONTA E PONTA, P/ESGOTO, DIAM. DE 100MM. FORN. E ASSENT.</v>
          </cell>
          <cell r="C1783" t="str">
            <v>M</v>
          </cell>
          <cell r="D1783">
            <v>72.95</v>
          </cell>
        </row>
        <row r="1784">
          <cell r="A1784" t="str">
            <v>06.008.013-0</v>
          </cell>
          <cell r="B1784" t="str">
            <v>TUBO DE FºFº, CINZENTO, C/REVESTIM. INT. E EXT., PONTA E PONTA, P/ESGOTO, DIAM. DE 150MM. FORN. E ASSENT.</v>
          </cell>
          <cell r="C1784" t="str">
            <v>M</v>
          </cell>
          <cell r="D1784">
            <v>119.76</v>
          </cell>
        </row>
        <row r="1785">
          <cell r="A1785" t="str">
            <v>06.008.999-0</v>
          </cell>
          <cell r="B1785" t="str">
            <v>FAMILIA 06.008TUBO F.F. (BARBARA)</v>
          </cell>
          <cell r="C1785">
            <v>0</v>
          </cell>
          <cell r="D1785">
            <v>3100</v>
          </cell>
        </row>
        <row r="1786">
          <cell r="A1786" t="str">
            <v>06.009.051-0</v>
          </cell>
          <cell r="B1786" t="str">
            <v>TUBO DE FºFº DUCTIL, CLASSE K-9, C/JUNTA ELASTICA, DIAM. DE75MM. FORN. E ASSENT.</v>
          </cell>
          <cell r="C1786" t="str">
            <v>M</v>
          </cell>
          <cell r="D1786">
            <v>107.37</v>
          </cell>
        </row>
        <row r="1787">
          <cell r="A1787" t="str">
            <v>06.009.052-0</v>
          </cell>
          <cell r="B1787" t="str">
            <v>TUBO DE FºFº DUCTIL, CLASSE K-9, C/JUNTA ELASTICA, DIAM. DE100MM. FORN. E ASSENT.</v>
          </cell>
          <cell r="C1787" t="str">
            <v>M</v>
          </cell>
          <cell r="D1787">
            <v>111.53</v>
          </cell>
        </row>
        <row r="1788">
          <cell r="A1788" t="str">
            <v>06.009.053-0</v>
          </cell>
          <cell r="B1788" t="str">
            <v>TUBO DE FºFº DUCTIL, CLASSE K-9, C/JUNTA ELASTICA, DIAM. DE150MM. FORN. E ASSENT.</v>
          </cell>
          <cell r="C1788" t="str">
            <v>M</v>
          </cell>
          <cell r="D1788">
            <v>127.64</v>
          </cell>
        </row>
        <row r="1789">
          <cell r="A1789" t="str">
            <v>06.009.054-0</v>
          </cell>
          <cell r="B1789" t="str">
            <v>TUBO DE FºFº DUCTIL, CLASSE K-9, C/JUNTA ELASTICA, DIAM. DE200MM. FORN. E ASSENT.</v>
          </cell>
          <cell r="C1789" t="str">
            <v>M</v>
          </cell>
          <cell r="D1789">
            <v>172.18</v>
          </cell>
        </row>
        <row r="1790">
          <cell r="A1790" t="str">
            <v>06.009.055-0</v>
          </cell>
          <cell r="B1790" t="str">
            <v>TUBO DE FºFº DUCTIL, CLASSE K-9, C/JUNTA ELASTICA, DIAM. DE250MM. FORN. E ASSENT.</v>
          </cell>
          <cell r="C1790" t="str">
            <v>M</v>
          </cell>
          <cell r="D1790">
            <v>225.19</v>
          </cell>
        </row>
        <row r="1791">
          <cell r="A1791" t="str">
            <v>06.009.056-0</v>
          </cell>
          <cell r="B1791" t="str">
            <v>TUBO DE FºFº DUCTIL, CLASSE K-9, C/JUNTA ELASTICA, DIAM. DE300MM. FORN. E ASSENT.</v>
          </cell>
          <cell r="C1791" t="str">
            <v>M</v>
          </cell>
          <cell r="D1791">
            <v>282.69</v>
          </cell>
        </row>
        <row r="1792">
          <cell r="A1792" t="str">
            <v>06.009.057-0</v>
          </cell>
          <cell r="B1792" t="str">
            <v>TUBO DE FºFº DUCTIL, CLASSE K-9, C/JUNTA ELASTICA, DIAM. DE400MM. FORN. E ASSENT.</v>
          </cell>
          <cell r="C1792" t="str">
            <v>M</v>
          </cell>
          <cell r="D1792">
            <v>437.75</v>
          </cell>
        </row>
        <row r="1793">
          <cell r="A1793" t="str">
            <v>06.009.058-0</v>
          </cell>
          <cell r="B1793" t="str">
            <v>TUBO DE FºFº DUCTIL, CLASSE K-9, C/JUNTA ELASTICA, DIAM. DE500MM. FORN. E ASSENT.</v>
          </cell>
          <cell r="C1793" t="str">
            <v>M</v>
          </cell>
          <cell r="D1793">
            <v>596.9</v>
          </cell>
        </row>
        <row r="1794">
          <cell r="A1794" t="str">
            <v>06.009.059-0</v>
          </cell>
          <cell r="B1794" t="str">
            <v>TUBO DE FºFº DUCTIL, CLASSE K-9, C/JUNTA ELASTICA, DIAM. DE600MM. FORN. E ASSENT.</v>
          </cell>
          <cell r="C1794" t="str">
            <v>M</v>
          </cell>
          <cell r="D1794">
            <v>776.91</v>
          </cell>
        </row>
        <row r="1795">
          <cell r="A1795" t="str">
            <v>06.009.060-0</v>
          </cell>
          <cell r="B1795" t="str">
            <v>TUBO DE FºFº DUCTIL, CLASSE K-9, C/JUNTA ELASTICA, DIAM. DE700MM. FORN. E ASSENT.</v>
          </cell>
          <cell r="C1795" t="str">
            <v>M</v>
          </cell>
          <cell r="D1795">
            <v>935.4</v>
          </cell>
        </row>
        <row r="1796">
          <cell r="A1796" t="str">
            <v>06.009.061-0</v>
          </cell>
          <cell r="B1796" t="str">
            <v>TUBO DE FºFº DUCTIL, CLASSE K-9, C/JUNTA ELASTICA, DIAM. DE800MM. FORN. E ASSENT.</v>
          </cell>
          <cell r="C1796" t="str">
            <v>M</v>
          </cell>
          <cell r="D1796">
            <v>1146.08</v>
          </cell>
        </row>
        <row r="1797">
          <cell r="A1797" t="str">
            <v>06.009.062-0</v>
          </cell>
          <cell r="B1797" t="str">
            <v>TUBO DE FºFº DUCTIL, CLASSE K-9, C/JUNTA ELASTICA, DIAM. DE900MM. FORN. E ASSENT.</v>
          </cell>
          <cell r="C1797" t="str">
            <v>M</v>
          </cell>
          <cell r="D1797">
            <v>1375.23</v>
          </cell>
        </row>
        <row r="1798">
          <cell r="A1798" t="str">
            <v>06.009.063-0</v>
          </cell>
          <cell r="B1798" t="str">
            <v>TUBO DE FºFº DUCTIL, CLASSE K-9, C/JUNTA ELASTICA, DIAM. DE1000MM. FORN. E ASSENT.</v>
          </cell>
          <cell r="C1798" t="str">
            <v>M</v>
          </cell>
          <cell r="D1798">
            <v>1623.47</v>
          </cell>
        </row>
        <row r="1799">
          <cell r="A1799" t="str">
            <v>06.009.064-0</v>
          </cell>
          <cell r="B1799" t="str">
            <v>TUBO DE FºFº DUCTIL, CLASSE K-9, C/JUNTA ELASTICA, DIAM. DE1200MM. FORN. E ASSENT.</v>
          </cell>
          <cell r="C1799" t="str">
            <v>M</v>
          </cell>
          <cell r="D1799">
            <v>2179.4299999999998</v>
          </cell>
        </row>
        <row r="1800">
          <cell r="A1800" t="str">
            <v>06.009.081-0</v>
          </cell>
          <cell r="B1800" t="str">
            <v>TUBO DE FºFº DUCTIL, CLASSE K-7, C/JUNTA ELASTICA, DIAM. DE150MM. FORN. E ASSENT.</v>
          </cell>
          <cell r="C1800" t="str">
            <v>M</v>
          </cell>
          <cell r="D1800">
            <v>116.49</v>
          </cell>
        </row>
        <row r="1801">
          <cell r="A1801" t="str">
            <v>06.009.082-0</v>
          </cell>
          <cell r="B1801" t="str">
            <v>TUBO DE FºFº DUCTIL, CLASSE K-7, C/JUNTA ELASTICA, DIAM. DE200MM. FORN. E ASSENT.</v>
          </cell>
          <cell r="C1801" t="str">
            <v>M</v>
          </cell>
          <cell r="D1801">
            <v>148.47</v>
          </cell>
        </row>
        <row r="1802">
          <cell r="A1802" t="str">
            <v>06.009.083-0</v>
          </cell>
          <cell r="B1802" t="str">
            <v>TUBO DE FºFº DUCTIL, CLASSE K-7, C/JUNTA ELASTICA, DIAM. DE250MM. FORN. E ASSENT.</v>
          </cell>
          <cell r="C1802" t="str">
            <v>M</v>
          </cell>
          <cell r="D1802">
            <v>190.81</v>
          </cell>
        </row>
        <row r="1803">
          <cell r="A1803" t="str">
            <v>06.009.084-0</v>
          </cell>
          <cell r="B1803" t="str">
            <v>TUBO DE FºFº DUCTIL, CLASSE K-7, C/JUNTA ELASTICA, DIAM. DE300MM. FORN. E ASSENT.</v>
          </cell>
          <cell r="C1803" t="str">
            <v>M</v>
          </cell>
          <cell r="D1803">
            <v>234.55</v>
          </cell>
        </row>
        <row r="1804">
          <cell r="A1804" t="str">
            <v>06.009.085-0</v>
          </cell>
          <cell r="B1804" t="str">
            <v>TUBO DE FºFº DUCTIL, CLASSE K-7, C/JUNTA ELASTICA, DIAM. DE400MM. FORN. E ASSENT.</v>
          </cell>
          <cell r="C1804" t="str">
            <v>M</v>
          </cell>
          <cell r="D1804">
            <v>364.42</v>
          </cell>
        </row>
        <row r="1805">
          <cell r="A1805" t="str">
            <v>06.009.086-0</v>
          </cell>
          <cell r="B1805" t="str">
            <v>TUBO DE FºFº DUCTIL, CLASSE K-7, C/JUNTA ELASTICA, DIAM. DE500MM. FORN. E ASSENT.</v>
          </cell>
          <cell r="C1805" t="str">
            <v>M</v>
          </cell>
          <cell r="D1805">
            <v>494.03</v>
          </cell>
        </row>
        <row r="1806">
          <cell r="A1806" t="str">
            <v>06.009.087-0</v>
          </cell>
          <cell r="B1806" t="str">
            <v>TUBO DE FºFº DUCTIL, CLASSE K-7, C/JUNTA ELASTICA, DIAM. DE600MM. FORN. E ASSENT.</v>
          </cell>
          <cell r="C1806" t="str">
            <v>M</v>
          </cell>
          <cell r="D1806">
            <v>637.76</v>
          </cell>
        </row>
        <row r="1807">
          <cell r="A1807" t="str">
            <v>06.009.088-0</v>
          </cell>
          <cell r="B1807" t="str">
            <v>TUBO DE FºFº DUCTIL, CLASSE K-7, C/JUNTA ELASTICA, DIAM. DE700MM. FORN. E ASSENT.</v>
          </cell>
          <cell r="C1807" t="str">
            <v>M</v>
          </cell>
          <cell r="D1807">
            <v>769.7</v>
          </cell>
        </row>
        <row r="1808">
          <cell r="A1808" t="str">
            <v>06.009.089-0</v>
          </cell>
          <cell r="B1808" t="str">
            <v>TUBO DE FºFº DUCTIL, CLASSE K-7, C/JUNTA ELASTICA, DIAM. DE800MM. FORN. E ASSENT.</v>
          </cell>
          <cell r="C1808" t="str">
            <v>M</v>
          </cell>
          <cell r="D1808">
            <v>940.98</v>
          </cell>
        </row>
        <row r="1809">
          <cell r="A1809" t="str">
            <v>06.009.090-0</v>
          </cell>
          <cell r="B1809" t="str">
            <v>TUBO DE FºFº DUCTIL, CLASSE K-7, C/JUNTA ELASTICA, DIAM. DE900MM. FORN. E ASSENT.</v>
          </cell>
          <cell r="C1809" t="str">
            <v>M</v>
          </cell>
          <cell r="D1809">
            <v>1127.54</v>
          </cell>
        </row>
        <row r="1810">
          <cell r="A1810" t="str">
            <v>06.009.091-0</v>
          </cell>
          <cell r="B1810" t="str">
            <v>TUBO DE FºFº DUCTIL, CLASSE K-7, C/JUNTA ELASTICA, DIAM. DE1000MM. FORN. E ASSENT.</v>
          </cell>
          <cell r="C1810" t="str">
            <v>M</v>
          </cell>
          <cell r="D1810">
            <v>1329.89</v>
          </cell>
        </row>
        <row r="1811">
          <cell r="A1811" t="str">
            <v>06.009.092-0</v>
          </cell>
          <cell r="B1811" t="str">
            <v>TUBO DE FºFº DUCTIL, CLASSE K-7, C/JUNTA ELASTICA, DIAM. DE1200MM. FORN. E ASSENT.</v>
          </cell>
          <cell r="C1811" t="str">
            <v>M</v>
          </cell>
          <cell r="D1811">
            <v>1784.32</v>
          </cell>
        </row>
        <row r="1812">
          <cell r="A1812" t="str">
            <v>06.009.999-0</v>
          </cell>
          <cell r="B1812" t="str">
            <v>FAMILIA 06.009TUBOS DE F.F. (P/PRESSAO)</v>
          </cell>
          <cell r="C1812">
            <v>0</v>
          </cell>
          <cell r="D1812">
            <v>2174</v>
          </cell>
        </row>
        <row r="1813">
          <cell r="A1813" t="str">
            <v>06.011.101-0</v>
          </cell>
          <cell r="B1813" t="str">
            <v>ASSENTAMENTO S/FORN. DE TUBO ATE 1,00M DE COMPR. OU CONEXAODE FºFº OU ACO, C/FLANGES, CLASSE PN-10, DIAM. DE 50MM</v>
          </cell>
          <cell r="C1813" t="str">
            <v>UN</v>
          </cell>
          <cell r="D1813">
            <v>17.22</v>
          </cell>
        </row>
        <row r="1814">
          <cell r="A1814" t="str">
            <v>06.011.102-0</v>
          </cell>
          <cell r="B1814" t="str">
            <v>ASSENTAMENTO S/FORN. DE TUBO ATE 1,00M DE COMPR. OU CONEXAODE FºFº OU ACO, C/FLANGES, CLASSE PN-10, DIAM. DE 75MM</v>
          </cell>
          <cell r="C1814" t="str">
            <v>UN</v>
          </cell>
          <cell r="D1814">
            <v>18.23</v>
          </cell>
        </row>
        <row r="1815">
          <cell r="A1815" t="str">
            <v>06.011.103-0</v>
          </cell>
          <cell r="B1815" t="str">
            <v>ASSENTAMENTO S/FORN. DE TUBO ATE 1,00M DE COMPR. OU CONEXAODE FºFº OU ACO, C/FLANGES, CLASSE PN-10, DIAM. DE 100MM</v>
          </cell>
          <cell r="C1815" t="str">
            <v>UN</v>
          </cell>
          <cell r="D1815">
            <v>34.76</v>
          </cell>
        </row>
        <row r="1816">
          <cell r="A1816" t="str">
            <v>06.011.104-0</v>
          </cell>
          <cell r="B1816" t="str">
            <v>ASSENTAMENTO S/FORN. DE TUBO ATE 1,00M DE COMPR. OU CONEXAODE FºFº OU ACO, C/FLANGES, CLASSE PN-10, DIAM. DE 150MM</v>
          </cell>
          <cell r="C1816" t="str">
            <v>UN</v>
          </cell>
          <cell r="D1816">
            <v>38.96</v>
          </cell>
        </row>
        <row r="1817">
          <cell r="A1817" t="str">
            <v>06.011.105-0</v>
          </cell>
          <cell r="B1817" t="str">
            <v>ASSENTAMENTO S/FORN. DE TUBO ATE 1,00M DE COMPR. OU CONEXAODE FºFº OU ACO, C/FLANGES, CLASSE PN-10, DIAM. DE 200MM</v>
          </cell>
          <cell r="C1817" t="str">
            <v>UN</v>
          </cell>
          <cell r="D1817">
            <v>41.15</v>
          </cell>
        </row>
        <row r="1818">
          <cell r="A1818" t="str">
            <v>06.011.106-0</v>
          </cell>
          <cell r="B1818" t="str">
            <v>ASSENTAMENTO S/FORN. DE TUBO ATE 1,00M DE COMPR. OU CONEXAODE FºFº OU ACO, C/FLANGES, CLASSE PN-10, DIAM. DE 250MM</v>
          </cell>
          <cell r="C1818" t="str">
            <v>UN</v>
          </cell>
          <cell r="D1818">
            <v>78.8</v>
          </cell>
        </row>
        <row r="1819">
          <cell r="A1819" t="str">
            <v>06.011.107-0</v>
          </cell>
          <cell r="B1819" t="str">
            <v>ASSENTAMENTO S/FORN. DE TUBO ATE 1,00M DE COMPR. OU CONEXAODE FºFº OU ACO, C/FLANGES, CLASSE PN-10, DIAM. DE 300MM</v>
          </cell>
          <cell r="C1819" t="str">
            <v>UN</v>
          </cell>
          <cell r="D1819">
            <v>95.28</v>
          </cell>
        </row>
        <row r="1820">
          <cell r="A1820" t="str">
            <v>06.011.108-0</v>
          </cell>
          <cell r="B1820" t="str">
            <v>ASSENTAMENTO S/FORN. DE TUBO ATE 1,00M DE COMPR. OU CONEXAODE FºFº OU ACO, C/FLANGES, CLASSE PN-10, DIAM. DE 350MM</v>
          </cell>
          <cell r="C1820" t="str">
            <v>UN</v>
          </cell>
          <cell r="D1820">
            <v>117.04</v>
          </cell>
        </row>
        <row r="1821">
          <cell r="A1821" t="str">
            <v>06.011.109-0</v>
          </cell>
          <cell r="B1821" t="str">
            <v>ASSENTAMENTO S/FORN. DE TUBO ATE 1,00M DE COMPR. OU CONEXAODE FºFº OU ACO, C/FLANGES, CLASSE PN-10, DIAM. DE 400MM</v>
          </cell>
          <cell r="C1821" t="str">
            <v>UN</v>
          </cell>
          <cell r="D1821">
            <v>323.12</v>
          </cell>
        </row>
        <row r="1822">
          <cell r="A1822" t="str">
            <v>06.011.111-0</v>
          </cell>
          <cell r="B1822" t="str">
            <v>ASSENTAMENTO S/FORN. DE TUBO ATE 1,00M DE COMPR. OU CONEXAODE FºFº OU ACO, C/FLANGES, CLASSE PN-10, DIAM. DE 500MM</v>
          </cell>
          <cell r="C1822" t="str">
            <v>UN</v>
          </cell>
          <cell r="D1822">
            <v>388.66</v>
          </cell>
        </row>
        <row r="1823">
          <cell r="A1823" t="str">
            <v>06.011.112-0</v>
          </cell>
          <cell r="B1823" t="str">
            <v>ASSENTAMENTO S/FORN. DE TUBO ATE 1,00M DE COMPR. OU CONEXAODE FºFº OU ACO, C/FLANGES, CLASSE PN-10, DIAM. DE 600MM</v>
          </cell>
          <cell r="C1823" t="str">
            <v>UN</v>
          </cell>
          <cell r="D1823">
            <v>600.25</v>
          </cell>
        </row>
        <row r="1824">
          <cell r="A1824" t="str">
            <v>06.011.113-0</v>
          </cell>
          <cell r="B1824" t="str">
            <v>ASSENTAMENTO S/FORN. DE TUBO ATE 1,00M DE COMPR. OU CONEXAODE FºFº OU ACO, C/FLANGES, CLASSE PN-10, DIAM. DE 700MM</v>
          </cell>
          <cell r="C1824" t="str">
            <v>UN</v>
          </cell>
          <cell r="D1824">
            <v>783.18</v>
          </cell>
        </row>
        <row r="1825">
          <cell r="A1825" t="str">
            <v>06.011.115-0</v>
          </cell>
          <cell r="B1825" t="str">
            <v>ASSENTAMENTO S/FORN. DE TUBO ATE 1,00M DE COMPR. OU CONEXAODE FºFº OU ACO, C/FLANGES, CLASSE PN-10, DIAM. DE 800MM</v>
          </cell>
          <cell r="C1825" t="str">
            <v>UN</v>
          </cell>
          <cell r="D1825">
            <v>1046.28</v>
          </cell>
        </row>
        <row r="1826">
          <cell r="A1826" t="str">
            <v>06.011.116-0</v>
          </cell>
          <cell r="B1826" t="str">
            <v>ASSENTAMENTO S/FORN. DE TUBO ATE 1,00M DE COMPR. OU CONEXAODE FºFº OU ACO, C/FLANGES, CLASSE PN-10, DIAM. DE 900MM</v>
          </cell>
          <cell r="C1826" t="str">
            <v>UN</v>
          </cell>
          <cell r="D1826">
            <v>1200.1099999999999</v>
          </cell>
        </row>
        <row r="1827">
          <cell r="A1827" t="str">
            <v>06.011.117-0</v>
          </cell>
          <cell r="B1827" t="str">
            <v>ASSENTAMENTO S/FORN. DE TUBO ATE 1,00M DE COMPR. OU CONEXAODE FºFº OU ACO, C/FLANGES, CLASSE PN-10, DIAM. DE 1000MM</v>
          </cell>
          <cell r="C1827" t="str">
            <v>UN</v>
          </cell>
          <cell r="D1827">
            <v>1505.13</v>
          </cell>
        </row>
        <row r="1828">
          <cell r="A1828" t="str">
            <v>06.011.119-0</v>
          </cell>
          <cell r="B1828" t="str">
            <v>ASSENTAMENTO S/FORN. DE TUBO ATE 1,00M DE COMPR. OU CONEXAODE FºFº OU ACO, C/FLANGES, CLASSE PN-10, DIAM. DE 1200MM</v>
          </cell>
          <cell r="C1828" t="str">
            <v>UN</v>
          </cell>
          <cell r="D1828">
            <v>2098.4</v>
          </cell>
        </row>
        <row r="1829">
          <cell r="A1829" t="str">
            <v>06.011.131-0</v>
          </cell>
          <cell r="B1829" t="str">
            <v>ASSENTAMENTO S/FORN. DE TUBO ATE 1,00M DE COMPR. OU CONEXAODE FºFº OU ACO, C/FLANGES, CLASSE PN-16, DIAM. DE 50MM</v>
          </cell>
          <cell r="C1829" t="str">
            <v>UN</v>
          </cell>
          <cell r="D1829">
            <v>14.62</v>
          </cell>
        </row>
        <row r="1830">
          <cell r="A1830" t="str">
            <v>06.011.132-0</v>
          </cell>
          <cell r="B1830" t="str">
            <v>ASSENTAMENTO S/FORN. DE TUBO ATE 1,00M DE COMPR. OU CONEXAODE FºFº OU ACO, C/FLANGES, CLASSE PN-16, DIAM. DE 75MM</v>
          </cell>
          <cell r="C1830" t="str">
            <v>UN</v>
          </cell>
          <cell r="D1830">
            <v>14.75</v>
          </cell>
        </row>
        <row r="1831">
          <cell r="A1831" t="str">
            <v>06.011.133-0</v>
          </cell>
          <cell r="B1831" t="str">
            <v>ASSENTAMENTO S/FORN. DE TUBO ATE 1,00M DE COMPR. OU CONEXAODE FºFº OU ACO, C/FLANGES, CLASSE PN-16, DIAM. DE 100MM</v>
          </cell>
          <cell r="C1831" t="str">
            <v>UN</v>
          </cell>
          <cell r="D1831">
            <v>27.07</v>
          </cell>
        </row>
        <row r="1832">
          <cell r="A1832" t="str">
            <v>06.011.134-0</v>
          </cell>
          <cell r="B1832" t="str">
            <v>ASSENTAMENTO S/FORN. DE TUBO ATE 1,00M DE COMPR. OU CONEXAODE FºFº OU ACO, C/FLANGES, CLASSE PN-16, DIAM. DE 150MM</v>
          </cell>
          <cell r="C1832" t="str">
            <v>UN</v>
          </cell>
          <cell r="D1832">
            <v>35.78</v>
          </cell>
        </row>
        <row r="1833">
          <cell r="A1833" t="str">
            <v>06.011.135-0</v>
          </cell>
          <cell r="B1833" t="str">
            <v>ASSENTAMENTO S/FORN. DE TUBO ATE 1,00M DE COMPR. OU CONEXAODE FºFº OU ACO, C/FLANGES, CLASSE PN-16, DIAM. DE 200MM</v>
          </cell>
          <cell r="C1833" t="str">
            <v>UN</v>
          </cell>
          <cell r="D1833">
            <v>52.85</v>
          </cell>
        </row>
        <row r="1834">
          <cell r="A1834" t="str">
            <v>06.011.136-0</v>
          </cell>
          <cell r="B1834" t="str">
            <v>ASSENTAMENTO S/FORN. DE TUBO ATE 1,00M DE COMPR. OU CONEXAODE FºFº OU ACO, C/FLANGES, CLASSE PN-16, DIAM. DE 250MM</v>
          </cell>
          <cell r="C1834" t="str">
            <v>UN</v>
          </cell>
          <cell r="D1834">
            <v>226.61</v>
          </cell>
        </row>
        <row r="1835">
          <cell r="A1835" t="str">
            <v>06.011.137-0</v>
          </cell>
          <cell r="B1835" t="str">
            <v>ASSENTAMENTO S/FORN. DE TUBO ATE 1,00M DE COMPR. OU CONEXAODE FºFº OU ACO, C/FLANGES, CLASSE PN-16, DIAM. DE 300MM</v>
          </cell>
          <cell r="C1835" t="str">
            <v>UN</v>
          </cell>
          <cell r="D1835">
            <v>229.86</v>
          </cell>
        </row>
        <row r="1836">
          <cell r="A1836" t="str">
            <v>06.011.139-0</v>
          </cell>
          <cell r="B1836" t="str">
            <v>ASSENTAMENTO S/FORN. DE TUBO ATE 1,00M DE COMPR. OU CONEXAODE FºFº OU ACO, C/FLANGES, CLASSE PN-16, DIAM. DE 400MM</v>
          </cell>
          <cell r="C1836" t="str">
            <v>UN</v>
          </cell>
          <cell r="D1836">
            <v>440.43</v>
          </cell>
        </row>
        <row r="1837">
          <cell r="A1837" t="str">
            <v>06.011.141-0</v>
          </cell>
          <cell r="B1837" t="str">
            <v>ASSENTAMENTO S/FORN. DE TUBO ATE 1,00M DE COMPR. OU CONEXAODE FºFº OU ACO, C/FLANGES, CLASSE PN-16, DIAM. DE 500MM</v>
          </cell>
          <cell r="C1837" t="str">
            <v>UN</v>
          </cell>
          <cell r="D1837">
            <v>743.21</v>
          </cell>
        </row>
        <row r="1838">
          <cell r="A1838" t="str">
            <v>06.011.142-0</v>
          </cell>
          <cell r="B1838" t="str">
            <v>ASSENTAMENTO S/FORN. DE TUBO ATE 1,00M DE COMPR. OU CONEXAODE FºFº OU ACO, C/FLANGES, CLASSE PN-16, DIAM. DE 600MM</v>
          </cell>
          <cell r="C1838" t="str">
            <v>UN</v>
          </cell>
          <cell r="D1838">
            <v>756.84</v>
          </cell>
        </row>
        <row r="1839">
          <cell r="A1839" t="str">
            <v>06.011.143-0</v>
          </cell>
          <cell r="B1839" t="str">
            <v>ASSENTAMENTO S/FORN. DE TUBO ATE 1,00M DE COMPR. OU CONEXAODE FºFº OU ACO, C/FLANGES, CLASSE PN-16, DIAM. DE 700MM</v>
          </cell>
          <cell r="C1839" t="str">
            <v>UN</v>
          </cell>
          <cell r="D1839">
            <v>1219.46</v>
          </cell>
        </row>
        <row r="1840">
          <cell r="A1840" t="str">
            <v>06.011.145-0</v>
          </cell>
          <cell r="B1840" t="str">
            <v>ASSENTAMENTO S/FORN. DE TUBO ATE 1,00M DE COMPR. OU CONEXAODE FºFº OU ACO, C/FLANGES, CLASSE PN-16, DIAM. DE 800MM</v>
          </cell>
          <cell r="C1840" t="str">
            <v>UN</v>
          </cell>
          <cell r="D1840">
            <v>1531.83</v>
          </cell>
        </row>
        <row r="1841">
          <cell r="A1841" t="str">
            <v>06.011.146-0</v>
          </cell>
          <cell r="B1841" t="str">
            <v>ASSENTAMENTO S/FORN. DE TUBO ATE 1,00M DE COMPR. OU CONEXAODE FºFº OU ACO, C/FLANGES, CLASSE PN-16, DIAM. DE 900MM</v>
          </cell>
          <cell r="C1841" t="str">
            <v>UN</v>
          </cell>
          <cell r="D1841">
            <v>1854.57</v>
          </cell>
        </row>
        <row r="1842">
          <cell r="A1842" t="str">
            <v>06.011.147-0</v>
          </cell>
          <cell r="B1842" t="str">
            <v>ASSENTAMENTO S/FORN. DE TUBO ATE 1,00M DE COMPR. OU CONEXAODE FºFº OU ACO, C/FLANGES, CLASSE PN-16, DIAM. DE 1000MM</v>
          </cell>
          <cell r="C1842" t="str">
            <v>UN</v>
          </cell>
          <cell r="D1842">
            <v>2385.38</v>
          </cell>
        </row>
        <row r="1843">
          <cell r="A1843" t="str">
            <v>06.011.149-0</v>
          </cell>
          <cell r="B1843" t="str">
            <v>ASSENTAMENTO S/FORN. DE TUBO ATE 1,00M DE COMPR. OU CONEXAODE FºFº OU ACO, C/FLANGES, CLASSE PN-16, DIAM. DE 1200MM</v>
          </cell>
          <cell r="C1843" t="str">
            <v>UN</v>
          </cell>
          <cell r="D1843">
            <v>4029.74</v>
          </cell>
        </row>
        <row r="1844">
          <cell r="A1844" t="str">
            <v>06.011.161-0</v>
          </cell>
          <cell r="B1844" t="str">
            <v>ASSENTAMENTO S/FORN. DE TUBO ATE 1,00M DE COMPR. OU CONEXAODE FºFº OU ACO, C/FLANGES, CLASSE PN-25, DIAM. DE 50MM</v>
          </cell>
          <cell r="C1844" t="str">
            <v>UN</v>
          </cell>
          <cell r="D1844">
            <v>14.62</v>
          </cell>
        </row>
        <row r="1845">
          <cell r="A1845" t="str">
            <v>06.011.162-0</v>
          </cell>
          <cell r="B1845" t="str">
            <v>ASSENTAMENTO S/FORN. DE TUBO ATE 1,00M DE COMPR. OU CONEXAODE FºFº OU ACO, C/FLANGES, CLASSE PN-25, DIAM. DE 75MM</v>
          </cell>
          <cell r="C1845" t="str">
            <v>UN</v>
          </cell>
          <cell r="D1845">
            <v>25.78</v>
          </cell>
        </row>
        <row r="1846">
          <cell r="A1846" t="str">
            <v>06.011.163-0</v>
          </cell>
          <cell r="B1846" t="str">
            <v>ASSENTAMENTO S/FORN. DE TUBO ATE 1,00M DE COMPR. OU CONEXAODE FºFº OU ACO, C/FLANGES, CLASSE PN-25, DIAM. DE 100MM</v>
          </cell>
          <cell r="C1846" t="str">
            <v>UN</v>
          </cell>
          <cell r="D1846">
            <v>31.61</v>
          </cell>
        </row>
        <row r="1847">
          <cell r="A1847" t="str">
            <v>06.011.164-0</v>
          </cell>
          <cell r="B1847" t="str">
            <v>ASSENTAMENTO S/FORN. DE TUBO ATE 1,00M DE COMPR. OU CONEXAODE FºFº OU ACO, C/FLANGES, CLASSE PN-25, DIAM. DE 150MM</v>
          </cell>
          <cell r="C1847" t="str">
            <v>UN</v>
          </cell>
          <cell r="D1847">
            <v>137.08000000000001</v>
          </cell>
        </row>
        <row r="1848">
          <cell r="A1848" t="str">
            <v>06.011.165-0</v>
          </cell>
          <cell r="B1848" t="str">
            <v>ASSENTAMENTO S/FORN. DE TUBO ATE 1,00M DE COMPR. OU CONEXAODE FºFº OU ACO, C/FLANGES, CLASSE PN-25, DIAM. DE 200MM</v>
          </cell>
          <cell r="C1848" t="str">
            <v>UN</v>
          </cell>
          <cell r="D1848">
            <v>204.8</v>
          </cell>
        </row>
        <row r="1849">
          <cell r="A1849" t="str">
            <v>06.011.166-0</v>
          </cell>
          <cell r="B1849" t="str">
            <v>ASSENTAMENTO S/FORN. DE TUBO ATE 1,00M DE COMPR. OU CONEXAODE FºFº OU ACO, C/FLANGES, CLASSE PN-25, DIAM. DE 250MM</v>
          </cell>
          <cell r="C1849" t="str">
            <v>UN</v>
          </cell>
          <cell r="D1849">
            <v>321.16000000000003</v>
          </cell>
        </row>
        <row r="1850">
          <cell r="A1850" t="str">
            <v>06.011.167-0</v>
          </cell>
          <cell r="B1850" t="str">
            <v>ASSENTAMENTO S/FORN. DE TUBO ATE 1,00M DE COMPR. OU CONEXAODE FºFº OU ACO, C/FLANGES, CLASSE PN-25, DIAM. DE 300MM</v>
          </cell>
          <cell r="C1850" t="str">
            <v>UN</v>
          </cell>
          <cell r="D1850">
            <v>419.89</v>
          </cell>
        </row>
        <row r="1851">
          <cell r="A1851" t="str">
            <v>06.011.169-0</v>
          </cell>
          <cell r="B1851" t="str">
            <v>ASSENTAMENTO S/FORN. DE TUBO ATE 1,00M DE COMPR. OU CONEXAODE FºFº OU ACO, C/FLANGES, CLASSE PN-25, DIAM. DE 400MM</v>
          </cell>
          <cell r="C1851" t="str">
            <v>UN</v>
          </cell>
          <cell r="D1851">
            <v>739.15</v>
          </cell>
        </row>
        <row r="1852">
          <cell r="A1852" t="str">
            <v>06.011.171-0</v>
          </cell>
          <cell r="B1852" t="str">
            <v>ASSENTAMENTO S/FORN. DE TUBO ATE 1,00M DE COMPR. OU CONEXAODE FºFº OU ACO, C/FLANGES, CLASSE PN-25, DIAM. DE 500MM</v>
          </cell>
          <cell r="C1852" t="str">
            <v>UN</v>
          </cell>
          <cell r="D1852">
            <v>929.41</v>
          </cell>
        </row>
        <row r="1853">
          <cell r="A1853" t="str">
            <v>06.011.172-0</v>
          </cell>
          <cell r="B1853" t="str">
            <v>ASSENTAMENTO S/FORN. DE TUBO ATE 1,00M DE COMPR. OU CONEXAODE FºFº OU ACO, C/FLANGES, CLASSE PN-25, DIAM. DE 600MM</v>
          </cell>
          <cell r="C1853" t="str">
            <v>UN</v>
          </cell>
          <cell r="D1853">
            <v>1185.21</v>
          </cell>
        </row>
        <row r="1854">
          <cell r="A1854" t="str">
            <v>06.011.173-0</v>
          </cell>
          <cell r="B1854" t="str">
            <v>ASSENTAMENTO S/FORN. DE TUBO ATE 1,00M DE COMPR. OU CONEXAODE FºFº OU ACO, C/FLANGES, CLASSE PN-25, DIAM. DE 700MM</v>
          </cell>
          <cell r="C1854" t="str">
            <v>UN</v>
          </cell>
          <cell r="D1854">
            <v>1898.17</v>
          </cell>
        </row>
        <row r="1855">
          <cell r="A1855" t="str">
            <v>06.011.175-0</v>
          </cell>
          <cell r="B1855" t="str">
            <v>ASSENTAMENTO S/FORN. DE TUBO ATE 1,00M DE COMPR. OU CONEXAODE FºFº OU ACO, C/FLANGES, CLASSE PN-25, DIAM. DE 800MM</v>
          </cell>
          <cell r="C1855" t="str">
            <v>UN</v>
          </cell>
          <cell r="D1855">
            <v>2938.41</v>
          </cell>
        </row>
        <row r="1856">
          <cell r="A1856" t="str">
            <v>06.011.176-0</v>
          </cell>
          <cell r="B1856" t="str">
            <v>ASSENTAMENTO S/FORN. DE TUBO ATE 1,00M DE COMPR. OU CONEXAODE FºFº OU ACO, C/FLANGES, CLASSE PN-25, DIAM. DE 900MM</v>
          </cell>
          <cell r="C1856" t="str">
            <v>UN</v>
          </cell>
          <cell r="D1856">
            <v>3495.6</v>
          </cell>
        </row>
        <row r="1857">
          <cell r="A1857" t="str">
            <v>06.011.177-0</v>
          </cell>
          <cell r="B1857" t="str">
            <v>ASSENTAMENTO S/FORN. DE TUBO ATE 1,00M DE COMPR. OU CONEXAODE FºFº OU ACO, C/FLANGES, CLASSE PN-25, DIAM. DE 1000MM</v>
          </cell>
          <cell r="C1857" t="str">
            <v>UN</v>
          </cell>
          <cell r="D1857">
            <v>4682.2299999999996</v>
          </cell>
        </row>
        <row r="1858">
          <cell r="A1858" t="str">
            <v>06.011.179-0</v>
          </cell>
          <cell r="B1858" t="str">
            <v>ASSENTAMENTO S/FORN. DE TUBO ATE 1,00M DE COMPR. OU CONEXAODE FºFº OU ACO, C/FLANGES, CLASSE PN-25, DIAM. DE 1200MM</v>
          </cell>
          <cell r="C1858" t="str">
            <v>UN</v>
          </cell>
          <cell r="D1858">
            <v>5294.79</v>
          </cell>
        </row>
        <row r="1859">
          <cell r="A1859" t="str">
            <v>06.011.191-0</v>
          </cell>
          <cell r="B1859" t="str">
            <v>CUSTO ADIC. AOS ITENS 06.011.101 A 06.011.179, P/M DE TUBO EXCED. A 1,00M DE COMPR. E DIAM. DE 50MM</v>
          </cell>
          <cell r="C1859" t="str">
            <v>M</v>
          </cell>
          <cell r="D1859">
            <v>0.71</v>
          </cell>
        </row>
        <row r="1860">
          <cell r="A1860" t="str">
            <v>06.011.192-0</v>
          </cell>
          <cell r="B1860" t="str">
            <v>CUSTO ADIC. AOS ITENS 06.011.101 A 06.011.179, P/M DE TUBO EXCED. A 1,00M DE COMPR. E DIAM. DE 75MM</v>
          </cell>
          <cell r="C1860" t="str">
            <v>M</v>
          </cell>
          <cell r="D1860">
            <v>3.59</v>
          </cell>
        </row>
        <row r="1861">
          <cell r="A1861" t="str">
            <v>06.011.193-0</v>
          </cell>
          <cell r="B1861" t="str">
            <v>CUSTO ADIC. AOS ITENS 06.011.101 A 06.011.179, P/M DE TUBO EXCED. A 1,00M DE COMPR. E DIAM. DE 100MM</v>
          </cell>
          <cell r="C1861" t="str">
            <v>M</v>
          </cell>
          <cell r="D1861">
            <v>3.59</v>
          </cell>
        </row>
        <row r="1862">
          <cell r="A1862" t="str">
            <v>06.011.194-0</v>
          </cell>
          <cell r="B1862" t="str">
            <v>CUSTO ADIC. AOS ITENS 06.011.101 A 06.011.179, P/M DE TUBO EXCED. A 1,00M DE COMPR. E DIAM. DE 150MM</v>
          </cell>
          <cell r="C1862" t="str">
            <v>M</v>
          </cell>
          <cell r="D1862">
            <v>3.65</v>
          </cell>
        </row>
        <row r="1863">
          <cell r="A1863" t="str">
            <v>06.011.195-0</v>
          </cell>
          <cell r="B1863" t="str">
            <v>CUSTO ADIC. AOS ITENS 06.011.101 A 06.011.179, P/M DE TUBO EXCED. A 1,00M DE COMPR. E DIAM. DE 200MM</v>
          </cell>
          <cell r="C1863" t="str">
            <v>M</v>
          </cell>
          <cell r="D1863">
            <v>3.65</v>
          </cell>
        </row>
        <row r="1864">
          <cell r="A1864" t="str">
            <v>06.011.196-0</v>
          </cell>
          <cell r="B1864" t="str">
            <v>CUSTO ADIC. AOS ITENS 06.011.101 A 06.011.179, P/M DE TUBO EXCED. A 1,00M DE COMPR. E DIAM. DE 250MM</v>
          </cell>
          <cell r="C1864" t="str">
            <v>M</v>
          </cell>
          <cell r="D1864">
            <v>3.8</v>
          </cell>
        </row>
        <row r="1865">
          <cell r="A1865" t="str">
            <v>06.011.197-0</v>
          </cell>
          <cell r="B1865" t="str">
            <v>CUSTO ADIC. AOS ITENS 06.011.101 A 06.011.179, P/M DE TUBO EXCED. A 1,00M DE COMPR. E DIAM. 300MM</v>
          </cell>
          <cell r="C1865" t="str">
            <v>M</v>
          </cell>
          <cell r="D1865">
            <v>3.81</v>
          </cell>
        </row>
        <row r="1866">
          <cell r="A1866" t="str">
            <v>06.011.198-0</v>
          </cell>
          <cell r="B1866" t="str">
            <v>CUSTO ADIC. AOS ITENS 06.011.101 A 06.011.179, P/M DE TUBO EXCED. A 1,00M DE COMPR. E DIAM. DE 350MM</v>
          </cell>
          <cell r="C1866" t="str">
            <v>M</v>
          </cell>
          <cell r="D1866">
            <v>3.87</v>
          </cell>
        </row>
        <row r="1867">
          <cell r="A1867" t="str">
            <v>06.011.199-0</v>
          </cell>
          <cell r="B1867" t="str">
            <v>CUSTO ADIC. AOS ITENS 06.011.101 A 06.011.179, P/M DE TUBO EXCED. A 1,00M DE COMPR. E DIAM. DE 400MM</v>
          </cell>
          <cell r="C1867" t="str">
            <v>M</v>
          </cell>
          <cell r="D1867">
            <v>3.88</v>
          </cell>
        </row>
        <row r="1868">
          <cell r="A1868" t="str">
            <v>06.011.201-0</v>
          </cell>
          <cell r="B1868" t="str">
            <v>CUSTO ADIC. AOS ITENS 06.011.101 A 06.011.179, P/M DE TUBO EXCED. A 1,00M DE COMPR. E DIAM. DE 500MM</v>
          </cell>
          <cell r="C1868" t="str">
            <v>M</v>
          </cell>
          <cell r="D1868">
            <v>4.09</v>
          </cell>
        </row>
        <row r="1869">
          <cell r="A1869" t="str">
            <v>06.011.202-0</v>
          </cell>
          <cell r="B1869" t="str">
            <v>CUSTO ADIC. AOS ITENS 06.011.101 A 06.011.179, P/M DE TUBO EXCED. A 1,00M DE COMPR. E DIAM. DE 600MM</v>
          </cell>
          <cell r="C1869" t="str">
            <v>M</v>
          </cell>
          <cell r="D1869">
            <v>4.24</v>
          </cell>
        </row>
        <row r="1870">
          <cell r="A1870" t="str">
            <v>06.011.203-0</v>
          </cell>
          <cell r="B1870" t="str">
            <v>CUSTO ADIC. AOS ITENS 06.011.101 A 06.011.179, P/M DE TUBO EXCED. A 1,00M DE COMPR. E DIAM. DE 700MM</v>
          </cell>
          <cell r="C1870" t="str">
            <v>M</v>
          </cell>
          <cell r="D1870">
            <v>4.46</v>
          </cell>
        </row>
        <row r="1871">
          <cell r="A1871" t="str">
            <v>06.011.205-0</v>
          </cell>
          <cell r="B1871" t="str">
            <v>CUSTO ADIC. AOS ITENS 06.011.101 A 06.011.179, P/M DE TUBO EXCED. A 1,00M DE COMPR. E DIAM. DE 800MM</v>
          </cell>
          <cell r="C1871" t="str">
            <v>M</v>
          </cell>
          <cell r="D1871">
            <v>4.5999999999999996</v>
          </cell>
        </row>
        <row r="1872">
          <cell r="A1872" t="str">
            <v>06.011.206-0</v>
          </cell>
          <cell r="B1872" t="str">
            <v>CUSTO ADIC. AOS ITENS 06.011.101 A 06.011.179, P/M DE TUBO EXCED. A 1,00M DE COMPR. E DIAM. DE 900MM</v>
          </cell>
          <cell r="C1872" t="str">
            <v>M</v>
          </cell>
          <cell r="D1872">
            <v>4.87</v>
          </cell>
        </row>
        <row r="1873">
          <cell r="A1873" t="str">
            <v>06.011.207-0</v>
          </cell>
          <cell r="B1873" t="str">
            <v>CUSTO ADIC. AOS ITENS 06.011.101 A 06.011.179, P/M DE TUBO EXCED. A 1,00M DE COMPR. E DIAM. DE 1000MM</v>
          </cell>
          <cell r="C1873" t="str">
            <v>M</v>
          </cell>
          <cell r="D1873">
            <v>5.09</v>
          </cell>
        </row>
        <row r="1874">
          <cell r="A1874" t="str">
            <v>06.011.209-0</v>
          </cell>
          <cell r="B1874" t="str">
            <v>CUSTO ADIC. AOS ITENS 06.011.101 A 06.011.179, P/M DE TUBO EXCED. A 1,00M DE COMPR. E DIAM. DE 1200MM</v>
          </cell>
          <cell r="C1874" t="str">
            <v>M</v>
          </cell>
          <cell r="D1874">
            <v>5.73</v>
          </cell>
        </row>
        <row r="1875">
          <cell r="A1875" t="str">
            <v>06.011.221-0</v>
          </cell>
          <cell r="B1875" t="str">
            <v>MONTAGEM S/FORN. DE VALVULA DE GAVETA, DE RETENCAO, VENTOSA,HIDRANTE, ETC, C/FLANGES, CLASSE PN-10, DIAM. DE 50MM</v>
          </cell>
          <cell r="C1875" t="str">
            <v>UN</v>
          </cell>
          <cell r="D1875">
            <v>16.989999999999998</v>
          </cell>
        </row>
        <row r="1876">
          <cell r="A1876" t="str">
            <v>06.011.222-0</v>
          </cell>
          <cell r="B1876" t="str">
            <v>MONTAGEM S/FORN. DE VALVULA DE GAVETA, DE RETENCAO, VENTOSA,HIDRANTE, ETC, C/FLANGES, CLASSE PN-10, DIAM., DE 75MM</v>
          </cell>
          <cell r="C1876" t="str">
            <v>UN</v>
          </cell>
          <cell r="D1876">
            <v>18.260000000000002</v>
          </cell>
        </row>
        <row r="1877">
          <cell r="A1877" t="str">
            <v>06.011.223-0</v>
          </cell>
          <cell r="B1877" t="str">
            <v>MONTAGEM S/FORN. DE VALVULA DE GAVETA, DE RETENCAO, VENTOSA,HIDRANTE, ETC, C/FLANGES, CLASSE PN-10, DIAM. DE 100MM</v>
          </cell>
          <cell r="C1877" t="str">
            <v>UN</v>
          </cell>
          <cell r="D1877">
            <v>31.79</v>
          </cell>
        </row>
        <row r="1878">
          <cell r="A1878" t="str">
            <v>06.011.224-0</v>
          </cell>
          <cell r="B1878" t="str">
            <v>MONTAGEM S/FORN. DE VALVULA DE GAVETA, DE RETENCAO, VENTOSA,HIDRANTE, ETC, C/FLANGES, CLASSE PN-10, DIAM. DE 150MM</v>
          </cell>
          <cell r="C1878" t="str">
            <v>UN</v>
          </cell>
          <cell r="D1878">
            <v>39.090000000000003</v>
          </cell>
        </row>
        <row r="1879">
          <cell r="A1879" t="str">
            <v>06.011.225-0</v>
          </cell>
          <cell r="B1879" t="str">
            <v>MONTAGEM S/FORN. DE VALVULA DE GAVETA, DE RETENCAO, VENTOSA,HIDRANTE, C/FLANGES, CLASSE PN-10, DIAM. DE 200MM</v>
          </cell>
          <cell r="C1879" t="str">
            <v>UN</v>
          </cell>
          <cell r="D1879">
            <v>55.49</v>
          </cell>
        </row>
        <row r="1880">
          <cell r="A1880" t="str">
            <v>06.011.226-0</v>
          </cell>
          <cell r="B1880" t="str">
            <v>MONTAGEM S/FORN. DE VALVULA DE GAVETA, DE RETENCAO, VENTOSA,HIDRANTE, ETC, C/FLANGES, CLASSE PN-10, DIAM. DE 250MM</v>
          </cell>
          <cell r="C1880" t="str">
            <v>UN</v>
          </cell>
          <cell r="D1880">
            <v>78.92</v>
          </cell>
        </row>
        <row r="1881">
          <cell r="A1881" t="str">
            <v>06.011.227-0</v>
          </cell>
          <cell r="B1881" t="str">
            <v>MONTAGEM S/FORN. DE VALVULA DE GAVETA, DE RETENCAO, VENTOSA,HIDRANTE, ETC, C/FLANGES, CLASSE PN-10, DIAM. DE 300MM</v>
          </cell>
          <cell r="C1881" t="str">
            <v>UN</v>
          </cell>
          <cell r="D1881">
            <v>95.64</v>
          </cell>
        </row>
        <row r="1882">
          <cell r="A1882" t="str">
            <v>06.011.228-0</v>
          </cell>
          <cell r="B1882" t="str">
            <v>MONTAGEM S/FORN. DE VALVULA DE GAVETA, DE RETENCAO, VENTOSA,HIDRANTE, ETC, C/FLANGES, CLASSE PN-10, DIAM. DE 350MM</v>
          </cell>
          <cell r="C1882" t="str">
            <v>UN</v>
          </cell>
          <cell r="D1882">
            <v>117.82</v>
          </cell>
        </row>
        <row r="1883">
          <cell r="A1883" t="str">
            <v>06.011.229-0</v>
          </cell>
          <cell r="B1883" t="str">
            <v>MONTAGEM S/FORN. DE VALVULA DE GAVETA, DE RETENCAO, VENTOSA,HIDRANTE, ETC, C/FLANGES, CLASSE PN-10, DIAM. DE 400MM</v>
          </cell>
          <cell r="C1883" t="str">
            <v>UN</v>
          </cell>
          <cell r="D1883">
            <v>324.06</v>
          </cell>
        </row>
        <row r="1884">
          <cell r="A1884" t="str">
            <v>06.011.231-0</v>
          </cell>
          <cell r="B1884" t="str">
            <v>MONTAGEM S/FORN. DE VALVULA DE GAVETA, DE RETENCAO, VENTOSA,HIDRANTE, ETC, C/FLANGES, CLASSE PN-10, DIAM. DE 500MM</v>
          </cell>
          <cell r="C1884" t="str">
            <v>UN</v>
          </cell>
          <cell r="D1884">
            <v>390.75</v>
          </cell>
        </row>
        <row r="1885">
          <cell r="A1885" t="str">
            <v>06.011.232-0</v>
          </cell>
          <cell r="B1885" t="str">
            <v>MONTAGEM S/FORN. DE VALVULA DE GAVETA, DE RETENCAO, VENTOSA,HIDRANTE, ETC, C/FLANGES, CLASSE PN-10, DIAM. DE 600MM</v>
          </cell>
          <cell r="C1885" t="str">
            <v>UN</v>
          </cell>
          <cell r="D1885">
            <v>603.41</v>
          </cell>
        </row>
        <row r="1886">
          <cell r="A1886" t="str">
            <v>06.011.233-0</v>
          </cell>
          <cell r="B1886" t="str">
            <v>MONTAGEM S/FORN. DE VALVULA DE GAVETA, DE RETENCAO, VENTOSA,HIDRANTE, ETC, C/FLANGES, CLASSE PN-10, DIAM. DE 700MM</v>
          </cell>
          <cell r="C1886" t="str">
            <v>UN</v>
          </cell>
          <cell r="D1886">
            <v>788.43</v>
          </cell>
        </row>
        <row r="1887">
          <cell r="A1887" t="str">
            <v>06.011.235-0</v>
          </cell>
          <cell r="B1887" t="str">
            <v>MONTAGEM S/FORN. DE VALVULA DE GAVETA, DE RETENCAO, VENTOSA,HIDRANTE, ETC, C/FLANGES, CLASSE PN-10, DIAM. DE 800MM</v>
          </cell>
          <cell r="C1887" t="str">
            <v>UN</v>
          </cell>
          <cell r="D1887">
            <v>1052.28</v>
          </cell>
        </row>
        <row r="1888">
          <cell r="A1888" t="str">
            <v>06.011.236-0</v>
          </cell>
          <cell r="B1888" t="str">
            <v>MONTAGEM S/FORN. DE VALVULA DE GAVETA, DE RETENCAO, VENTOSA,HIDRANTE, ETC, C/FLANGES, CLASSE PN-10, DIAM. DE 900MM</v>
          </cell>
          <cell r="C1888" t="str">
            <v>UN</v>
          </cell>
          <cell r="D1888">
            <v>1208.98</v>
          </cell>
        </row>
        <row r="1889">
          <cell r="A1889" t="str">
            <v>06.011.237-0</v>
          </cell>
          <cell r="B1889" t="str">
            <v>MONTAGEM S/FORN. DE VALVULA DE GAVETA, DE RETENCAO, VENTOSA,HIDRANTE, ETC, C/FLANGES, CLASSE PN-10, DIAM. DE 1000MM</v>
          </cell>
          <cell r="C1889" t="str">
            <v>UN</v>
          </cell>
          <cell r="D1889">
            <v>1516.93</v>
          </cell>
        </row>
        <row r="1890">
          <cell r="A1890" t="str">
            <v>06.011.239-0</v>
          </cell>
          <cell r="B1890" t="str">
            <v>MONTAGEM S/FORN. DE VALVULA DE GAVETA, DE RETENCAO, VENTOSA,HIDRANTE, ETC, C/FLANGES, CLASSE PN-10, DIAM. DE 1200MM</v>
          </cell>
          <cell r="C1890" t="str">
            <v>UN</v>
          </cell>
          <cell r="D1890">
            <v>2139.84</v>
          </cell>
        </row>
        <row r="1891">
          <cell r="A1891" t="str">
            <v>06.011.251-0</v>
          </cell>
          <cell r="B1891" t="str">
            <v>MONTAGEM S/FORN. DE VALVULA DE GAVETA, DE RETENCAO, VENTOSA,HIDRANTE, ETC, C/FLANGES, CLASSE PN-16, DIAM. DE 50MM</v>
          </cell>
          <cell r="C1891" t="str">
            <v>UN</v>
          </cell>
          <cell r="D1891">
            <v>14.6</v>
          </cell>
        </row>
        <row r="1892">
          <cell r="A1892" t="str">
            <v>06.011.252-0</v>
          </cell>
          <cell r="B1892" t="str">
            <v>MONTAGEM S/FORN. DE VALVULA DE GAVETA, DE RETENCAO, VENTOSA,HIDRANTE, ETC, C/FLANGES, CLASSE PN-16, DIAM. DE 75MM</v>
          </cell>
          <cell r="C1892" t="str">
            <v>UN</v>
          </cell>
          <cell r="D1892">
            <v>14.78</v>
          </cell>
        </row>
        <row r="1893">
          <cell r="A1893" t="str">
            <v>06.011.253-0</v>
          </cell>
          <cell r="B1893" t="str">
            <v>MONTAGEM S/FORN. DE VALVULA DE GAVETA, DE RETENCAO, VENTOSA,HIDRANTE, ETC, C/FLANGES, CLASSE PN-16, DIAM. DE 100MM</v>
          </cell>
          <cell r="C1893" t="str">
            <v>UN</v>
          </cell>
          <cell r="D1893">
            <v>28.1</v>
          </cell>
        </row>
        <row r="1894">
          <cell r="A1894" t="str">
            <v>06.011.254-0</v>
          </cell>
          <cell r="B1894" t="str">
            <v>MONTAGEM S/FORN. DE VALVULA DE GAVETA, DE RETENCAO, VENTOSA,HIDRANTE, ETC, C/FLANGES, CLASSE PN-16, DIAM. DE 150MM</v>
          </cell>
          <cell r="C1894" t="str">
            <v>UN</v>
          </cell>
          <cell r="D1894">
            <v>35.909999999999997</v>
          </cell>
        </row>
        <row r="1895">
          <cell r="A1895" t="str">
            <v>06.011.255-0</v>
          </cell>
          <cell r="B1895" t="str">
            <v>MONTAGEM S/FORN. DE VALVULA DE GAVETA, DE RETENCAO, VENTOSA,HIDRANTE, ETC, C/FLANGES, CLASSE PN-16, DIAM. DE 200MM</v>
          </cell>
          <cell r="C1895" t="str">
            <v>UN</v>
          </cell>
          <cell r="D1895">
            <v>67.09</v>
          </cell>
        </row>
        <row r="1896">
          <cell r="A1896" t="str">
            <v>06.011.256-0</v>
          </cell>
          <cell r="B1896" t="str">
            <v>MONTAGEM S/FORN. DE VALVULA DE GAVETA, DE RETENCAO, VENTOSA,HIDRANTE, ETC, C/FLANGES, CLASSE PN-16, DIAM. DE 250MM</v>
          </cell>
          <cell r="C1896" t="str">
            <v>UN</v>
          </cell>
          <cell r="D1896">
            <v>226.82</v>
          </cell>
        </row>
        <row r="1897">
          <cell r="A1897" t="str">
            <v>06.011.257-0</v>
          </cell>
          <cell r="B1897" t="str">
            <v>MONTAGEM S/FORN. DE VALVULA DE GAVETA, DE RETENCAO, VENTOSA,HIDRANTE, ETC, C/FLANGES, CLASSE PN-16, DIAM. DE 300MM</v>
          </cell>
          <cell r="C1897" t="str">
            <v>UN</v>
          </cell>
          <cell r="D1897">
            <v>228.88</v>
          </cell>
        </row>
        <row r="1898">
          <cell r="A1898" t="str">
            <v>06.011.259-0</v>
          </cell>
          <cell r="B1898" t="str">
            <v>MONTAGEM S/FORN. DE VALVULA DE GAVETA, DE RETENCAO, VENTOSA,HIDRANTE, ETC, C/FLANGES, CLASSE PN-16, DIAM. DE 400MM</v>
          </cell>
          <cell r="C1898" t="str">
            <v>UN</v>
          </cell>
          <cell r="D1898">
            <v>441.65</v>
          </cell>
        </row>
        <row r="1899">
          <cell r="A1899" t="str">
            <v>06.011.261-0</v>
          </cell>
          <cell r="B1899" t="str">
            <v>MONTAGEM S/FORN. DE VALVULA DE GAVETA, DE RETENCAO, VENTOSA,HIDRANTE, ETC, C/FLANGES, CLASSE PN-16, DIAM. DE 500MM</v>
          </cell>
          <cell r="C1899" t="str">
            <v>UN</v>
          </cell>
          <cell r="D1899">
            <v>745.3</v>
          </cell>
        </row>
        <row r="1900">
          <cell r="A1900" t="str">
            <v>06.011.262-0</v>
          </cell>
          <cell r="B1900" t="str">
            <v>MONTAGEM S/FORN. DE VALVULA DE GAVETA, DE RETENCAO, VENTOSA,HIDRANTE, ETC, C/FLANGES, CLASSE PN-16, DIAM. DE 600MM</v>
          </cell>
          <cell r="C1900" t="str">
            <v>UN</v>
          </cell>
          <cell r="D1900">
            <v>942.2</v>
          </cell>
        </row>
        <row r="1901">
          <cell r="A1901" t="str">
            <v>06.011.263-0</v>
          </cell>
          <cell r="B1901" t="str">
            <v>MONTAGEM S/FORN. DE VALVULA DE GAVETA, DE RETENCAO, VENTOSA,HIDRANTE, ETC, C/FLANGES, CLASSE PN-16, DIAM. DE 700MM</v>
          </cell>
          <cell r="C1901" t="str">
            <v>UN</v>
          </cell>
          <cell r="D1901">
            <v>1224.6199999999999</v>
          </cell>
        </row>
        <row r="1902">
          <cell r="A1902" t="str">
            <v>06.011.265-0</v>
          </cell>
          <cell r="B1902" t="str">
            <v>MONTAGEM S/FORN. DE VALVULA DE GAVETA, DE RETENCAO, VENTOSA,HIDRANTE, ETC, C/FLANGES, CLASSE PN-16, DIAM. DE 800MM</v>
          </cell>
          <cell r="C1902" t="str">
            <v>UN</v>
          </cell>
          <cell r="D1902">
            <v>1538.11</v>
          </cell>
        </row>
        <row r="1903">
          <cell r="A1903" t="str">
            <v>06.011.266-0</v>
          </cell>
          <cell r="B1903" t="str">
            <v>MONTAGEM S/FORN. DE VALVULA DE GAVETA, DE RETENCAO, VENTOSA,HIDRANTE, ETC, C/FLANGES, CLASSE PN-16, DIAM. DE 900MM</v>
          </cell>
          <cell r="C1903" t="str">
            <v>UN</v>
          </cell>
          <cell r="D1903">
            <v>1863.47</v>
          </cell>
        </row>
        <row r="1904">
          <cell r="A1904" t="str">
            <v>06.011.267-0</v>
          </cell>
          <cell r="B1904" t="str">
            <v>MONTAGEM S/FORN. DE VALVULA DE GAVETA, DE RETENCAO, VENTOSA,HIDRANTE, ETC, C/FLANGES, CLASSE PN-16, DIAM. DE 1000MM</v>
          </cell>
          <cell r="C1904" t="str">
            <v>UN</v>
          </cell>
          <cell r="D1904">
            <v>2395.79</v>
          </cell>
        </row>
        <row r="1905">
          <cell r="A1905" t="str">
            <v>06.011.269-0</v>
          </cell>
          <cell r="B1905" t="str">
            <v>MONTAGEM S/FORN. DE VALVULA DE GAVETA, DE RETENCAO, VENTOSA,HIDRANTE, ETC, C/FLANGES, CLASSE PN-16, DIAM. DE 1200MM</v>
          </cell>
          <cell r="C1905" t="str">
            <v>UN</v>
          </cell>
          <cell r="D1905">
            <v>4061.62</v>
          </cell>
        </row>
        <row r="1906">
          <cell r="A1906" t="str">
            <v>06.011.281-0</v>
          </cell>
          <cell r="B1906" t="str">
            <v>MONTAGEM S/FORN. DE VALVULA DE GAVETA, DE RETENCAO, VENTOSA,HIDRANTE, ETC, C/FLANGES, CLASSE PN-25, DIAM. DE 50MM</v>
          </cell>
          <cell r="C1906" t="str">
            <v>UN</v>
          </cell>
          <cell r="D1906">
            <v>14.64</v>
          </cell>
        </row>
        <row r="1907">
          <cell r="A1907" t="str">
            <v>06.011.282-0</v>
          </cell>
          <cell r="B1907" t="str">
            <v>MONTAGEM S/FORN. DE VALVULA DE GAVETA, DE RETENCAO, VENTOSA,HIDRANTE, ETC, C/FLANGES, CLASSE PN-25, DIAM. DE 75MM</v>
          </cell>
          <cell r="C1907" t="str">
            <v>UN</v>
          </cell>
          <cell r="D1907">
            <v>25.8</v>
          </cell>
        </row>
        <row r="1908">
          <cell r="A1908" t="str">
            <v>06.011.283-0</v>
          </cell>
          <cell r="B1908" t="str">
            <v>MONTAGEM S/FORN. DE VALVULA DE GAVETA, DE RETENCAO, VENTOSA,HIDRANTE, ETC, C/FLANGES, CLASSE PN-25, DIAM. DE 100MM</v>
          </cell>
          <cell r="C1908" t="str">
            <v>UN</v>
          </cell>
          <cell r="D1908">
            <v>32.880000000000003</v>
          </cell>
        </row>
        <row r="1909">
          <cell r="A1909" t="str">
            <v>06.011.284-0</v>
          </cell>
          <cell r="B1909" t="str">
            <v>MONTAGEM S/FORN. DE VALVULA DE GAVETA, DE RETENCAO, VENTOSA,HIDRANTE, ETC, C/FLANGES, CLASSE PN-25, DIAM. DE 150MM</v>
          </cell>
          <cell r="C1909" t="str">
            <v>UN</v>
          </cell>
          <cell r="D1909">
            <v>137.29</v>
          </cell>
        </row>
        <row r="1910">
          <cell r="A1910" t="str">
            <v>06.011.285-0</v>
          </cell>
          <cell r="B1910" t="str">
            <v>MONTAGEM S/FORN. DE VALVULA DE GAVETA, DE RETENCAO, VENTOSA,HIDRANTE, ETC, C/FLANGES, CLASSE PN-25, DIAM. DE 200MM</v>
          </cell>
          <cell r="C1910" t="str">
            <v>UN</v>
          </cell>
          <cell r="D1910">
            <v>219.16</v>
          </cell>
        </row>
        <row r="1911">
          <cell r="A1911" t="str">
            <v>06.011.286-0</v>
          </cell>
          <cell r="B1911" t="str">
            <v>MONTAGEM S/FORN. DE VALVULA DE GAVETA, DE RETENCAO, VENTOSA,HIDRANTE, ETC, C/FLANGES, CLASSE PN-25, DIAM. DE 250MM</v>
          </cell>
          <cell r="C1911" t="str">
            <v>UN</v>
          </cell>
          <cell r="D1911">
            <v>321.54000000000002</v>
          </cell>
        </row>
        <row r="1912">
          <cell r="A1912" t="str">
            <v>06.011.287-0</v>
          </cell>
          <cell r="B1912" t="str">
            <v>MONTAGEM S/FORN. DE VALVULA DE GAVETA, DE RETENCAO, VENTOSA,HIDRANTE, ETC, C/FLANGES, CLASSE PN-25, DIAM. DE 300MM</v>
          </cell>
          <cell r="C1912" t="str">
            <v>UN</v>
          </cell>
          <cell r="D1912">
            <v>420.41</v>
          </cell>
        </row>
        <row r="1913">
          <cell r="A1913" t="str">
            <v>06.011.289-0</v>
          </cell>
          <cell r="B1913" t="str">
            <v>MONTAGEM S/FORN. DE VALVULA DE GAVETA, DE RETENCAO, VENTOSA,HIDRANTE, ETC, C/FLANGES, CLASSE PN-25, DIAM. DE 400MM</v>
          </cell>
          <cell r="C1913" t="str">
            <v>UN</v>
          </cell>
          <cell r="D1913">
            <v>592.52</v>
          </cell>
        </row>
        <row r="1914">
          <cell r="A1914" t="str">
            <v>06.011.291-0</v>
          </cell>
          <cell r="B1914" t="str">
            <v>MONTAGEM S/FORN. DE VALVULA DE GAVETA, DE RETENCAO, VENTOSA,HIDRANTE, ETC, C/FLANGES, CLASSE PN-25, DIAM. DE 500MM</v>
          </cell>
          <cell r="C1914" t="str">
            <v>UN</v>
          </cell>
          <cell r="D1914">
            <v>931.52</v>
          </cell>
        </row>
        <row r="1915">
          <cell r="A1915" t="str">
            <v>06.011.292-0</v>
          </cell>
          <cell r="B1915" t="str">
            <v>MONTAGEM S/FORN. DE VALVULA DE GAVETA, DE RETENCAO, VENTOSA,HIDRANTE, ETC, C/FLANGES, CLASSE PN-25, DIAM. DE 600MM</v>
          </cell>
          <cell r="C1915" t="str">
            <v>UN</v>
          </cell>
          <cell r="D1915">
            <v>1188.1500000000001</v>
          </cell>
        </row>
        <row r="1916">
          <cell r="A1916" t="str">
            <v>06.011.293-0</v>
          </cell>
          <cell r="B1916" t="str">
            <v>MONTAGEM S/FORN. DE VALVULA DE GAVETA, DE RETENCAO, VENTOSA,HIDRANTE, ETC, C/FLANGES, CLASSE PN-25, DIAM. DE 700MM</v>
          </cell>
          <cell r="C1916" t="str">
            <v>UN</v>
          </cell>
          <cell r="D1916">
            <v>1903.01</v>
          </cell>
        </row>
        <row r="1917">
          <cell r="A1917" t="str">
            <v>06.011.295-0</v>
          </cell>
          <cell r="B1917" t="str">
            <v>MONTAGEM S/FORN. DE VALVULA DE GAVETA, DE RETENCAO, VENTOSA,HIDRANTE, ETC, C/FLANGES, CLASSE PN-25, DIAM. DE 800MM</v>
          </cell>
          <cell r="C1917" t="str">
            <v>UN</v>
          </cell>
          <cell r="D1917">
            <v>2944.65</v>
          </cell>
        </row>
        <row r="1918">
          <cell r="A1918" t="str">
            <v>06.011.296-0</v>
          </cell>
          <cell r="B1918" t="str">
            <v>MONTAGEM S/FORN. DE VALVULA DE GAVETA, DE RETENCAO, VENTOSA,HIDRANTE, ETC, C/FLANGES, CLASSE PN-25, DIAM. DE 900MM</v>
          </cell>
          <cell r="C1918" t="str">
            <v>UN</v>
          </cell>
          <cell r="D1918">
            <v>3504.03</v>
          </cell>
        </row>
        <row r="1919">
          <cell r="A1919" t="str">
            <v>06.011.297-0</v>
          </cell>
          <cell r="B1919" t="str">
            <v>MONTAGEM S/FORN. DE VALVULA DE GAVETA, DE RETENCAO, VENTOSA,HIDRANTE, ETC, C/FLANGES, CLASSE PN-25, DIAM. DE 1000MM</v>
          </cell>
          <cell r="C1919" t="str">
            <v>UN</v>
          </cell>
          <cell r="D1919">
            <v>4693.76</v>
          </cell>
        </row>
        <row r="1920">
          <cell r="A1920" t="str">
            <v>06.011.299-0</v>
          </cell>
          <cell r="B1920" t="str">
            <v>MONTAGEM S/FORN. DE VALVULA DE GAVETA, DE RETENCAO, VENTOSA,HIDRANTE, ETC, C/FLANGES, CLASSE PN-25, DIAM. DE 1200MM</v>
          </cell>
          <cell r="C1920" t="str">
            <v>UN</v>
          </cell>
          <cell r="D1920">
            <v>5336.35</v>
          </cell>
        </row>
        <row r="1921">
          <cell r="A1921" t="str">
            <v>06.011.311-0</v>
          </cell>
          <cell r="B1921" t="str">
            <v>MONTAGEM S/FORN. DE VALVULA DE BORBOLETA, C/FLANGES, CLASSEPN-10, DIAM. DE 75MM</v>
          </cell>
          <cell r="C1921" t="str">
            <v>UN</v>
          </cell>
          <cell r="D1921">
            <v>18.329999999999998</v>
          </cell>
        </row>
        <row r="1922">
          <cell r="A1922" t="str">
            <v>06.011.312-0</v>
          </cell>
          <cell r="B1922" t="str">
            <v>MONTAGEM S/FORN. DE VALVULA DE BORBOLETA, C/FLANGES, CLASSEPN-10, DIAM. DE 100MM</v>
          </cell>
          <cell r="C1922" t="str">
            <v>UN</v>
          </cell>
          <cell r="D1922">
            <v>31.84</v>
          </cell>
        </row>
        <row r="1923">
          <cell r="A1923" t="str">
            <v>06.011.313-0</v>
          </cell>
          <cell r="B1923" t="str">
            <v>MONTAGEM S/FORN. DE VALVULA DE BORBOLETA, C/FLANGES, CLASSEPN-10, DIAM. DE 150MM</v>
          </cell>
          <cell r="C1923" t="str">
            <v>UN</v>
          </cell>
          <cell r="D1923">
            <v>39.03</v>
          </cell>
        </row>
        <row r="1924">
          <cell r="A1924" t="str">
            <v>06.011.314-0</v>
          </cell>
          <cell r="B1924" t="str">
            <v>MONTAGEM S/FORN. DE VALVULA DE BORBOLETA, C/FLANGES, CLASSEPN-10, DIAM. DE 200MM</v>
          </cell>
          <cell r="C1924" t="str">
            <v>UN</v>
          </cell>
          <cell r="D1924">
            <v>55.43</v>
          </cell>
        </row>
        <row r="1925">
          <cell r="A1925" t="str">
            <v>06.011.315-0</v>
          </cell>
          <cell r="B1925" t="str">
            <v>MONTAGEM S/FORN. DE VALVULA DE BORBOLETA, C/FLANGES, CLASSEPN-10, DIAM. DE 250MM</v>
          </cell>
          <cell r="C1925" t="str">
            <v>UN</v>
          </cell>
          <cell r="D1925">
            <v>78.849999999999994</v>
          </cell>
        </row>
        <row r="1926">
          <cell r="A1926" t="str">
            <v>06.011.316-0</v>
          </cell>
          <cell r="B1926" t="str">
            <v>MONTAGEM S/FORN. DE VALVULA DE BORBOLETA, C/FLANGES, CLASSEPN-10, DIAM. DE 300MM</v>
          </cell>
          <cell r="C1926" t="str">
            <v>UN</v>
          </cell>
          <cell r="D1926">
            <v>95.42</v>
          </cell>
        </row>
        <row r="1927">
          <cell r="A1927" t="str">
            <v>06.011.317-0</v>
          </cell>
          <cell r="B1927" t="str">
            <v>MONTAGEM S/FORN. DE VALVULA DE BORBOLETA, C/FLANGES, CLASSEPN-10, DIAM. DE 350MM</v>
          </cell>
          <cell r="C1927" t="str">
            <v>UN</v>
          </cell>
          <cell r="D1927">
            <v>117.1</v>
          </cell>
        </row>
        <row r="1928">
          <cell r="A1928" t="str">
            <v>06.011.318-0</v>
          </cell>
          <cell r="B1928" t="str">
            <v>MONTAGEM S/FORN. DE VALVULA DE BORBOLETA, C/FLANGES, CLASSEPN-10, DIAM. DE 400MM</v>
          </cell>
          <cell r="C1928" t="str">
            <v>UN</v>
          </cell>
          <cell r="D1928">
            <v>323.26</v>
          </cell>
        </row>
        <row r="1929">
          <cell r="A1929" t="str">
            <v>06.011.320-0</v>
          </cell>
          <cell r="B1929" t="str">
            <v>MONTAGEM S/FORN. DE VALVULA DE BORBOLETA, C/FLANGES, CLASSEPN-10, DIAM. DE 500MM</v>
          </cell>
          <cell r="C1929" t="str">
            <v>UN</v>
          </cell>
          <cell r="D1929">
            <v>388.88</v>
          </cell>
        </row>
        <row r="1930">
          <cell r="A1930" t="str">
            <v>06.011.321-0</v>
          </cell>
          <cell r="B1930" t="str">
            <v>MONTAGEM S/FORN. DE VALVULA DE BORBOLETA, C/FLANGES, CLASSEPN-10, DIAM. DE 600MM</v>
          </cell>
          <cell r="C1930" t="str">
            <v>UN</v>
          </cell>
          <cell r="D1930">
            <v>600.74</v>
          </cell>
        </row>
        <row r="1931">
          <cell r="A1931" t="str">
            <v>06.011.322-0</v>
          </cell>
          <cell r="B1931" t="str">
            <v>MONTAGEM S/FORN. DE VALVULA DE BORBOLETA, C/FLANGES, CLASSEPN-10, DIAM. DE 700MM</v>
          </cell>
          <cell r="C1931" t="str">
            <v>UN</v>
          </cell>
          <cell r="D1931">
            <v>783.69</v>
          </cell>
        </row>
        <row r="1932">
          <cell r="A1932" t="str">
            <v>06.011.324-0</v>
          </cell>
          <cell r="B1932" t="str">
            <v>MONTAGEM S/FORN. DE VALVULA DE BORBOLETA, C/FLANGES, CLASSEPN-10, DIAM. DE 800MM</v>
          </cell>
          <cell r="C1932" t="str">
            <v>UN</v>
          </cell>
          <cell r="D1932">
            <v>1048</v>
          </cell>
        </row>
        <row r="1933">
          <cell r="A1933" t="str">
            <v>06.011.325-0</v>
          </cell>
          <cell r="B1933" t="str">
            <v>MONTAGEM S/FORN. DE VALVULA DE BORBOLETA, C/FLANGES, CLASSEPN-10, DIAM. DE 900MM</v>
          </cell>
          <cell r="C1933" t="str">
            <v>UN</v>
          </cell>
          <cell r="D1933">
            <v>1202.02</v>
          </cell>
        </row>
        <row r="1934">
          <cell r="A1934" t="str">
            <v>06.011.326-0</v>
          </cell>
          <cell r="B1934" t="str">
            <v>MONTAGEM S/FORN. DE VALVULA DE BORBOLETA, C/FLANGES, CLASSEPN-10, DIAM. DE 1000MM</v>
          </cell>
          <cell r="C1934" t="str">
            <v>UN</v>
          </cell>
          <cell r="D1934">
            <v>1507.14</v>
          </cell>
        </row>
        <row r="1935">
          <cell r="A1935" t="str">
            <v>06.011.328-0</v>
          </cell>
          <cell r="B1935" t="str">
            <v>MONTAGEM S/FORN. DE VALVULA DE BORBOLETA, C/FLANGES, CLASSEPN-10, DIAM. DE 1200MM</v>
          </cell>
          <cell r="C1935" t="str">
            <v>UN</v>
          </cell>
          <cell r="D1935">
            <v>2102.4899999999998</v>
          </cell>
        </row>
        <row r="1936">
          <cell r="A1936" t="str">
            <v>06.011.341-0</v>
          </cell>
          <cell r="B1936" t="str">
            <v>MONTAGEM S/FORN. DE VALVULA DE BORBOLETA, C/FLANGES, CLASSEPN-16, DIAM. DE 75MM</v>
          </cell>
          <cell r="C1936" t="str">
            <v>UN</v>
          </cell>
          <cell r="D1936">
            <v>15.85</v>
          </cell>
        </row>
        <row r="1937">
          <cell r="A1937" t="str">
            <v>06.011.342-0</v>
          </cell>
          <cell r="B1937" t="str">
            <v>MONTAGEM S/FORN. DE VALVULA DE BORBOLETA, C/FLANGES, CLASSEPN-16, DIAM. DE 100MM</v>
          </cell>
          <cell r="C1937" t="str">
            <v>UN</v>
          </cell>
          <cell r="D1937">
            <v>28.18</v>
          </cell>
        </row>
        <row r="1938">
          <cell r="A1938" t="str">
            <v>06.011.343-0</v>
          </cell>
          <cell r="B1938" t="str">
            <v>MONTAGEM S/FORN. DE VALVULA DE BORBOLETA, C/FLANGES, CLASSEPN-16, DIAM. DE 150MM</v>
          </cell>
          <cell r="C1938" t="str">
            <v>UN</v>
          </cell>
          <cell r="D1938">
            <v>35.81</v>
          </cell>
        </row>
        <row r="1939">
          <cell r="A1939" t="str">
            <v>06.011.344-0</v>
          </cell>
          <cell r="B1939" t="str">
            <v>MONTAGEM S/FORN. DE VALVULA DE BORBOLETA, C/FLANGES, CLASSEPN-16, DIAM. DE 200MM</v>
          </cell>
          <cell r="C1939" t="str">
            <v>UN</v>
          </cell>
          <cell r="D1939">
            <v>67.19</v>
          </cell>
        </row>
        <row r="1940">
          <cell r="A1940" t="str">
            <v>06.011.345-0</v>
          </cell>
          <cell r="B1940" t="str">
            <v>MONTAGEM S/FORN. DE VALVULA DE BORBOLETA, C/FLANGES, CLASSEPN-16, DIAM. DE 250MM</v>
          </cell>
          <cell r="C1940" t="str">
            <v>UN</v>
          </cell>
          <cell r="D1940">
            <v>226.81</v>
          </cell>
        </row>
        <row r="1941">
          <cell r="A1941" t="str">
            <v>06.011.346-0</v>
          </cell>
          <cell r="B1941" t="str">
            <v>MONTAGEM S/FORN. DE VALVULA DE BORBOLETA, C/FLANGES, CLASSEPN-16, DIAM. DE 300MM</v>
          </cell>
          <cell r="C1941" t="str">
            <v>UN</v>
          </cell>
          <cell r="D1941">
            <v>229.91</v>
          </cell>
        </row>
        <row r="1942">
          <cell r="A1942" t="str">
            <v>06.011.348-0</v>
          </cell>
          <cell r="B1942" t="str">
            <v>MONTAGEM S/FORN. DE VALVULA DE BORBOLETA, C/FLANGES, CLASSEPN-16, DIAM. DE 400MM</v>
          </cell>
          <cell r="C1942" t="str">
            <v>UN</v>
          </cell>
          <cell r="D1942">
            <v>440.58</v>
          </cell>
        </row>
        <row r="1943">
          <cell r="A1943" t="str">
            <v>06.011.350-0</v>
          </cell>
          <cell r="B1943" t="str">
            <v>MONTAGEM S/FORN. DE VALVULA DE BORBOLETA, C/FLANGES, CLASSEPN-16, DIAM. DE 500MM</v>
          </cell>
          <cell r="C1943" t="str">
            <v>UN</v>
          </cell>
          <cell r="D1943">
            <v>743.58</v>
          </cell>
        </row>
        <row r="1944">
          <cell r="A1944" t="str">
            <v>06.011.351-0</v>
          </cell>
          <cell r="B1944" t="str">
            <v>MONTAGEM S/FORN. DE VALVULA DE BORBOLETA, C/FLANGES, CLASSEPN-16, DIAM. DE 600MM</v>
          </cell>
          <cell r="C1944" t="str">
            <v>UN</v>
          </cell>
          <cell r="D1944">
            <v>941.92</v>
          </cell>
        </row>
        <row r="1945">
          <cell r="A1945" t="str">
            <v>06.011.352-0</v>
          </cell>
          <cell r="B1945" t="str">
            <v>MONTAGEM S/FORN. DE VALVULA DE BORBOLETA, C/FLANGES, CLASSEPN-16, DIAM. DE 700MM</v>
          </cell>
          <cell r="C1945" t="str">
            <v>UN</v>
          </cell>
          <cell r="D1945">
            <v>1220.23</v>
          </cell>
        </row>
        <row r="1946">
          <cell r="A1946" t="str">
            <v>06.011.354-0</v>
          </cell>
          <cell r="B1946" t="str">
            <v>MONTAGEM S/FORN. DE VALVULA DE BORBOLETA, C/FLANGES, CLASSEPN-16, DIAM. DE 800MM</v>
          </cell>
          <cell r="C1946" t="str">
            <v>UN</v>
          </cell>
          <cell r="D1946">
            <v>1533.76</v>
          </cell>
        </row>
        <row r="1947">
          <cell r="A1947" t="str">
            <v>06.011.355-0</v>
          </cell>
          <cell r="B1947" t="str">
            <v>MONTAGEM S/FORN. DE VALVULA DE BORBOLETA, C/FLANGES, CLASSEPN-16, DIAM. DE 900MM</v>
          </cell>
          <cell r="C1947" t="str">
            <v>UN</v>
          </cell>
          <cell r="D1947">
            <v>1857.52</v>
          </cell>
        </row>
        <row r="1948">
          <cell r="A1948" t="str">
            <v>06.011.356-0</v>
          </cell>
          <cell r="B1948" t="str">
            <v>MONTAGEM S/FORN. DE VALVULA DE BORBOLETA, C/FLANGES, CLASSEPN-16, DIAM. DE 1000MM</v>
          </cell>
          <cell r="C1948" t="str">
            <v>UN</v>
          </cell>
          <cell r="D1948">
            <v>2387.61</v>
          </cell>
        </row>
        <row r="1949">
          <cell r="A1949" t="str">
            <v>06.011.358-0</v>
          </cell>
          <cell r="B1949" t="str">
            <v>MONTAGEM S/FORN. DE VALVULA DE BORBOLETA, C/FLANGES, CLASSEPN-16, DIAM. DE 1200MM</v>
          </cell>
          <cell r="C1949" t="str">
            <v>UN</v>
          </cell>
          <cell r="D1949">
            <v>4034.22</v>
          </cell>
        </row>
        <row r="1950">
          <cell r="A1950" t="str">
            <v>06.011.999-0</v>
          </cell>
          <cell r="B1950" t="str">
            <v>FAMILIA 06.011REGISTRO GAVETA, TUBOS E CONEXOES F.F.</v>
          </cell>
          <cell r="C1950">
            <v>0</v>
          </cell>
          <cell r="D1950">
            <v>1788</v>
          </cell>
        </row>
        <row r="1951">
          <cell r="A1951" t="str">
            <v>06.012.001-0</v>
          </cell>
          <cell r="B1951" t="str">
            <v>CAIXA DE AREIA DE CONCR. ARMADO DE 1,00 X 1,00 X 1,80M, P/COLETOR DE AGUAS PLUVIAIS, DIAM. DE 0,40M</v>
          </cell>
          <cell r="C1951" t="str">
            <v>UN</v>
          </cell>
          <cell r="D1951">
            <v>960.35</v>
          </cell>
        </row>
        <row r="1952">
          <cell r="A1952" t="str">
            <v>06.012.002-0</v>
          </cell>
          <cell r="B1952" t="str">
            <v>CAIXA DE AREIA DE CONCR. ARMADO DE 1,00 X 1,00 X 1,90M, P/COLETOR DE AGUAS PLUVIAIS, DIAM. DE 0,50M</v>
          </cell>
          <cell r="C1952" t="str">
            <v>UN</v>
          </cell>
          <cell r="D1952">
            <v>1007.75</v>
          </cell>
        </row>
        <row r="1953">
          <cell r="A1953" t="str">
            <v>06.012.003-0</v>
          </cell>
          <cell r="B1953" t="str">
            <v>CAIXA DE AREIA DE CONCR. ARMADO DE 1,10 X 1,10 X 2,00M, P/COLETOR DE AGUAS PLUVIAIS, DIAM. DE 0,60M</v>
          </cell>
          <cell r="C1953" t="str">
            <v>UN</v>
          </cell>
          <cell r="D1953">
            <v>1124.8900000000001</v>
          </cell>
        </row>
        <row r="1954">
          <cell r="A1954" t="str">
            <v>06.012.004-0</v>
          </cell>
          <cell r="B1954" t="str">
            <v>CAIXA DE AREIA DE CONCR. ARMADO DE 1,20 X 1,20 X 2,10M, P/COLETOR DE AGUAS PLUVIAIS, DIAM. DE 0,70M</v>
          </cell>
          <cell r="C1954" t="str">
            <v>UN</v>
          </cell>
          <cell r="D1954">
            <v>1256.54</v>
          </cell>
        </row>
        <row r="1955">
          <cell r="A1955" t="str">
            <v>06.012.005-0</v>
          </cell>
          <cell r="B1955" t="str">
            <v>CAIXA DE AREIA DE CONCR. ARMADO DE 1,30 X 1,30 X 2,20M, P/COLETOR DE AGUAS PLUVIAIS, DIAM. DE 0,80M</v>
          </cell>
          <cell r="C1955" t="str">
            <v>UN</v>
          </cell>
          <cell r="D1955">
            <v>1366.8</v>
          </cell>
        </row>
        <row r="1956">
          <cell r="A1956" t="str">
            <v>06.012.006-0</v>
          </cell>
          <cell r="B1956" t="str">
            <v>CAIXA DE AREIA DE CONCR. ARMADO DE 1,40 X 1,40 X 2,30M, P/COLETOR DE AGUAS PLUVIAIS, DIAM. DE 0,90M</v>
          </cell>
          <cell r="C1956" t="str">
            <v>UN</v>
          </cell>
          <cell r="D1956">
            <v>1572.52</v>
          </cell>
        </row>
        <row r="1957">
          <cell r="A1957" t="str">
            <v>06.012.007-0</v>
          </cell>
          <cell r="B1957" t="str">
            <v>CAIXA DE AREIA DE CONCR. ARMADO DE 1,50 X 1,50 X 2,40M, P/COLETOR DE AGUAS PLUVIAIS, DIAM. DE 1,00M</v>
          </cell>
          <cell r="C1957" t="str">
            <v>UN</v>
          </cell>
          <cell r="D1957">
            <v>1738.87</v>
          </cell>
        </row>
        <row r="1958">
          <cell r="A1958" t="str">
            <v>06.012.008-0</v>
          </cell>
          <cell r="B1958" t="str">
            <v>CAIXA DE AREIA DE CONCR. ARMADO DE 1,60 X 1,60 X 2,50M, P/COLETOR DE AGUAS PLUVIAIS, DIAM. DE 1,10M</v>
          </cell>
          <cell r="C1958" t="str">
            <v>UN</v>
          </cell>
          <cell r="D1958">
            <v>1920.28</v>
          </cell>
        </row>
        <row r="1959">
          <cell r="A1959" t="str">
            <v>06.012.009-0</v>
          </cell>
          <cell r="B1959" t="str">
            <v>CAIXA DE AREIA DE CONCR. ARMADO DE 1,70 X 1,70 X 2,60M, P/COLETOR DE AGUAS PLUVIAIS, DIAM. DE 1,20M</v>
          </cell>
          <cell r="C1959" t="str">
            <v>UN</v>
          </cell>
          <cell r="D1959">
            <v>2152.5300000000002</v>
          </cell>
        </row>
        <row r="1960">
          <cell r="A1960" t="str">
            <v>06.012.015-0</v>
          </cell>
          <cell r="B1960" t="str">
            <v>POCO DE VISITA DE CONCR. ARMADO DE 1,00 X 1,00 X 1,40M, P/COLETOR DE AGUAS PLUVIAIS, DIAM. DE 0,40 A 0,50M</v>
          </cell>
          <cell r="C1960" t="str">
            <v>UN</v>
          </cell>
          <cell r="D1960">
            <v>705.72</v>
          </cell>
        </row>
        <row r="1961">
          <cell r="A1961" t="str">
            <v>06.012.016-0</v>
          </cell>
          <cell r="B1961" t="str">
            <v>POCO DE VISITA DE CONCR. ARMADO DE 1,10 X 1,10 X 1,40M, P/COLETOR DE AGUAS PLUVIAIS, DIAM. DE 0,60M</v>
          </cell>
          <cell r="C1961" t="str">
            <v>UN</v>
          </cell>
          <cell r="D1961">
            <v>822.79</v>
          </cell>
        </row>
        <row r="1962">
          <cell r="A1962" t="str">
            <v>06.012.017-0</v>
          </cell>
          <cell r="B1962" t="str">
            <v>POCO DE VISITA DE CONCR. ARMADO DE 1,20 X 1,20 X 1,40M, P/COLETOR DE AGUAS PLUVIAIS, DIAM. DE 0,70M</v>
          </cell>
          <cell r="C1962" t="str">
            <v>UN</v>
          </cell>
          <cell r="D1962">
            <v>891.99</v>
          </cell>
        </row>
        <row r="1963">
          <cell r="A1963" t="str">
            <v>06.012.018-0</v>
          </cell>
          <cell r="B1963" t="str">
            <v>POCO DE VISITA DE CONCR. ARMADO DE 1,30 X 1,30 X 1,40M, P/COLETOR DE AGUAS PLUVIAIS, DIAM. DE 0,80M</v>
          </cell>
          <cell r="C1963" t="str">
            <v>UN</v>
          </cell>
          <cell r="D1963">
            <v>1000.89</v>
          </cell>
        </row>
        <row r="1964">
          <cell r="A1964" t="str">
            <v>06.012.019-0</v>
          </cell>
          <cell r="B1964" t="str">
            <v>POCO DE VISITA DE CONCR. ARMADO DE 1,40 X 1,40 X 1,50M, P/COLETOR DE AGUAS PLUVIAIS, DIAM. DE 0,90M</v>
          </cell>
          <cell r="C1964" t="str">
            <v>UN</v>
          </cell>
          <cell r="D1964">
            <v>1167.33</v>
          </cell>
        </row>
        <row r="1965">
          <cell r="A1965" t="str">
            <v>06.012.020-0</v>
          </cell>
          <cell r="B1965" t="str">
            <v>POCO DE VISITA DE CONCR. ARMADO DE 1,50 X 1,50 X 1,60M, P/COLETOR DE AGUAS PLUVIAIS, DIAM. DE 1,00M</v>
          </cell>
          <cell r="C1965" t="str">
            <v>UN</v>
          </cell>
          <cell r="D1965">
            <v>1285.82</v>
          </cell>
        </row>
        <row r="1966">
          <cell r="A1966" t="str">
            <v>06.012.021-0</v>
          </cell>
          <cell r="B1966" t="str">
            <v>POCO DE VISITA DE CONCR. ARMADO DE 1,60 X 1,60 X 1,70M, P/COLETOR DE AGUAS PLUVIAIS, DIAM. DE 1,10M</v>
          </cell>
          <cell r="C1966" t="str">
            <v>UN</v>
          </cell>
          <cell r="D1966">
            <v>1400.6</v>
          </cell>
        </row>
        <row r="1967">
          <cell r="A1967" t="str">
            <v>06.012.022-0</v>
          </cell>
          <cell r="B1967" t="str">
            <v>POCO DE VISITA DE CONCR. ARMADO DE 1,70 X 1,70 X 1,80M, P/COLETOR DE AGUAS PLUVIAIS, DIAM. DE 1,20M</v>
          </cell>
          <cell r="C1967" t="str">
            <v>UN</v>
          </cell>
          <cell r="D1967">
            <v>1505.08</v>
          </cell>
        </row>
        <row r="1968">
          <cell r="A1968" t="str">
            <v>06.012.039-0</v>
          </cell>
          <cell r="B1968" t="str">
            <v>CAIXA P/REGISTRO DE CONCR. ARMADO DE 1,00 X 1,30 X 2,00M, P/TUBUL. DE FºFº, DIAM. DE 0,60M</v>
          </cell>
          <cell r="C1968" t="str">
            <v>UN</v>
          </cell>
          <cell r="D1968">
            <v>679.5</v>
          </cell>
        </row>
        <row r="1969">
          <cell r="A1969" t="str">
            <v>06.012.040-0</v>
          </cell>
          <cell r="B1969" t="str">
            <v>CAIXA P/REGISTRO DE CONCR. ARMADO DE 1,00 X 1,25 X 1,85M, P/TUBUL. DE FºFº, DIAM. DE 0,55M</v>
          </cell>
          <cell r="C1969" t="str">
            <v>UN</v>
          </cell>
          <cell r="D1969">
            <v>623.02</v>
          </cell>
        </row>
        <row r="1970">
          <cell r="A1970" t="str">
            <v>06.012.041-0</v>
          </cell>
          <cell r="B1970" t="str">
            <v>CAIXA P/REGISTRO DE CONCR. ARMADO DE 1,00 X 1,20 X 1,70M, P/TUBUL. DE FºFº, DIAM. DE 0,50M</v>
          </cell>
          <cell r="C1970" t="str">
            <v>UN</v>
          </cell>
          <cell r="D1970">
            <v>588.54999999999995</v>
          </cell>
        </row>
        <row r="1971">
          <cell r="A1971" t="str">
            <v>06.012.042-0</v>
          </cell>
          <cell r="B1971" t="str">
            <v>CAIXA P/REGISTRO DE CONCR. ARMADO DE 1,00 X 1,15 X 1,40M, P/TUBUL. DE FºFº, DIAM. DE 0,45M</v>
          </cell>
          <cell r="C1971" t="str">
            <v>UN</v>
          </cell>
          <cell r="D1971">
            <v>520.34</v>
          </cell>
        </row>
        <row r="1972">
          <cell r="A1972" t="str">
            <v>06.012.043-0</v>
          </cell>
          <cell r="B1972" t="str">
            <v>CAIXA P/REGISTRO DE CONCR. ARMADO DE 1,00 X 1,10 X 1,40M, P/TUBUL. DE FºFº, DIAM. DE 0,40M</v>
          </cell>
          <cell r="C1972" t="str">
            <v>UN</v>
          </cell>
          <cell r="D1972">
            <v>497.59</v>
          </cell>
        </row>
        <row r="1973">
          <cell r="A1973" t="str">
            <v>06.012.200-0</v>
          </cell>
          <cell r="B1973" t="str">
            <v>POCO DE VISITA DE CONCR. ARMADO DE 1,10 X 1,10 X 1,20M, P/ESGOTO SANIT., DIAM. DE 0,60M, PADRAO CEDAE</v>
          </cell>
          <cell r="C1973" t="str">
            <v>UN</v>
          </cell>
          <cell r="D1973">
            <v>1478.03</v>
          </cell>
        </row>
        <row r="1974">
          <cell r="A1974" t="str">
            <v>06.012.201-0</v>
          </cell>
          <cell r="B1974" t="str">
            <v>POCO DE VISITA DE CONCR. ARMADO DE 1,10 X 1,10 X 1,50M, P/ESGOTO SANIT., DIAM. DE 0,60M, PADRAO CEDAE</v>
          </cell>
          <cell r="C1974" t="str">
            <v>UN</v>
          </cell>
          <cell r="D1974">
            <v>1620.65</v>
          </cell>
        </row>
        <row r="1975">
          <cell r="A1975" t="str">
            <v>06.012.202-0</v>
          </cell>
          <cell r="B1975" t="str">
            <v>POCO DE VISITA DE CONCR. ARMADO DE 1,10 X 1,10 X 1,80M, P/ESGOTO SANIT., DIAM. DE 0,60M, PADRAO CEDAE</v>
          </cell>
          <cell r="C1975" t="str">
            <v>UN</v>
          </cell>
          <cell r="D1975">
            <v>1773.52</v>
          </cell>
        </row>
        <row r="1976">
          <cell r="A1976" t="str">
            <v>06.012.203-0</v>
          </cell>
          <cell r="B1976" t="str">
            <v>POCO DE VISITA DE CONCR. ARMADO DE 1,10 X 1,10 X 2,10M, P/ESGOTO SANIT., DIAM. DE 0,60M, PADRAO CEDAE</v>
          </cell>
          <cell r="C1976" t="str">
            <v>UN</v>
          </cell>
          <cell r="D1976">
            <v>1931.73</v>
          </cell>
        </row>
        <row r="1977">
          <cell r="A1977" t="str">
            <v>06.012.204-0</v>
          </cell>
          <cell r="B1977" t="str">
            <v>POCO DE VISITA DE CONCR. ARMADO DE 1,10 X 1,10 X 2,40M, P/ESGOTO SANIT., DIAM. DE 0,60M, PADRAO CEDAE</v>
          </cell>
          <cell r="C1977" t="str">
            <v>UN</v>
          </cell>
          <cell r="D1977">
            <v>2145.81</v>
          </cell>
        </row>
        <row r="1978">
          <cell r="A1978" t="str">
            <v>06.012.205-0</v>
          </cell>
          <cell r="B1978" t="str">
            <v>POCO DE VISITA DE CONCR. ARMADO DE 1,10 X 1,10 X 2,70M, P/ESGOTO SANIT., DIAM. DE 0,60M, PADRAO CEDAE</v>
          </cell>
          <cell r="C1978" t="str">
            <v>UN</v>
          </cell>
          <cell r="D1978">
            <v>2359.15</v>
          </cell>
        </row>
        <row r="1979">
          <cell r="A1979" t="str">
            <v>06.012.206-0</v>
          </cell>
          <cell r="B1979" t="str">
            <v>POCO DE VISITA DE CONCR. ARMADO DE 1,10 X 1,10 X 3,00M, P/ESGOTO SANIT., DIAM. DE 0,60M, PADRAO CEDAE</v>
          </cell>
          <cell r="C1979" t="str">
            <v>UN</v>
          </cell>
          <cell r="D1979">
            <v>2385.2800000000002</v>
          </cell>
        </row>
        <row r="1980">
          <cell r="A1980" t="str">
            <v>06.012.207-0</v>
          </cell>
          <cell r="B1980" t="str">
            <v>POCO DE VISITA DE CONCR. ARMADO DE 1,10 X 1,10 X 3,30M, P/ESGOTO SANIT., DIAM. DE 0,60M, PADRAO CEDAE</v>
          </cell>
          <cell r="C1980" t="str">
            <v>UN</v>
          </cell>
          <cell r="D1980">
            <v>2422.4499999999998</v>
          </cell>
        </row>
        <row r="1981">
          <cell r="A1981" t="str">
            <v>06.012.208-0</v>
          </cell>
          <cell r="B1981" t="str">
            <v>POCO DE VISITA DE CONCR. ARMADO DE 1,10 X 1,10 X 3,60M, P/ESGOTO SANIT., DIAM. DE 0,60M, PADRAO CEDAE</v>
          </cell>
          <cell r="C1981" t="str">
            <v>UN</v>
          </cell>
          <cell r="D1981">
            <v>2542.86</v>
          </cell>
        </row>
        <row r="1982">
          <cell r="A1982" t="str">
            <v>06.012.209-0</v>
          </cell>
          <cell r="B1982" t="str">
            <v>POCO DE VISITA DE CONCR. ARMADO DE 1,10 X 1,10 X 3,90M, P/ESGOTO SANIT., DIAM. DE 0,60M, PADRAO CEDAE</v>
          </cell>
          <cell r="C1982" t="str">
            <v>UN</v>
          </cell>
          <cell r="D1982">
            <v>2649.04</v>
          </cell>
        </row>
        <row r="1983">
          <cell r="A1983" t="str">
            <v>06.012.210-0</v>
          </cell>
          <cell r="B1983" t="str">
            <v>POCO DE VISITA DE CONCR. ARMADO DE 1,10 X 1,10 X 4,20M, P/ESGOTO SANIT., DIAM. DE 0,60M, PADRAO CEDAE</v>
          </cell>
          <cell r="C1983" t="str">
            <v>UN</v>
          </cell>
          <cell r="D1983">
            <v>2754.79</v>
          </cell>
        </row>
        <row r="1984">
          <cell r="A1984" t="str">
            <v>06.012.211-0</v>
          </cell>
          <cell r="B1984" t="str">
            <v>POCO DE VISITA DE CONCR. ARMADO DE 1,10 X 1,10 X 4,50M, P/ESGOTO SANIT., DIAM. DE 0,60M, PADRAO CEDAE</v>
          </cell>
          <cell r="C1984" t="str">
            <v>UN</v>
          </cell>
          <cell r="D1984">
            <v>2861</v>
          </cell>
        </row>
        <row r="1985">
          <cell r="A1985" t="str">
            <v>06.012.212-0</v>
          </cell>
          <cell r="B1985" t="str">
            <v>POCO DE VISITA DE CONCR. ARMADO DE 1,10 X 1,10 X 4,80M, P/ESGOTO SANIT., DIAM. DE 0,60M, PADRAO CEDAE</v>
          </cell>
          <cell r="C1985" t="str">
            <v>UN</v>
          </cell>
          <cell r="D1985">
            <v>2967.18</v>
          </cell>
        </row>
        <row r="1986">
          <cell r="A1986" t="str">
            <v>06.012.213-0</v>
          </cell>
          <cell r="B1986" t="str">
            <v>POCO DE VISITA DE CONCR. ARMADO DE 1,10 X 1,10 X 5,10M, P/ESGOTO SANIT., DIAM. DE 0,60M, PADRAO CEDAE</v>
          </cell>
          <cell r="C1986" t="str">
            <v>UN</v>
          </cell>
          <cell r="D1986">
            <v>3072.93</v>
          </cell>
        </row>
        <row r="1987">
          <cell r="A1987" t="str">
            <v>06.012.214-0</v>
          </cell>
          <cell r="B1987" t="str">
            <v>POCO DE VISITA DE CONCR. ARMADO DE 1,10 X 1,10 X 5,40M, P/ESGOTO SANIT., DIAM. DE 0,60M, PADRAO CEDAE</v>
          </cell>
          <cell r="C1987" t="str">
            <v>UN</v>
          </cell>
          <cell r="D1987">
            <v>3179.12</v>
          </cell>
        </row>
        <row r="1988">
          <cell r="A1988" t="str">
            <v>06.012.215-0</v>
          </cell>
          <cell r="B1988" t="str">
            <v>POCO DE VISITA DE CONCR. ARMADO DE 1,10 X 1,10 X 5,70M, P/ESGOTO SANIT., DIAM. DE 0,60M, PADRAO CEDAE</v>
          </cell>
          <cell r="C1988" t="str">
            <v>UN</v>
          </cell>
          <cell r="D1988">
            <v>3285.32</v>
          </cell>
        </row>
        <row r="1989">
          <cell r="A1989" t="str">
            <v>06.012.216-0</v>
          </cell>
          <cell r="B1989" t="str">
            <v>POCO DE VISITA DE CONCR. ARMADO DE 1,10 X 1,10 X 6,00M, P/ESGOTO SANIT., DIAM. DE 0,60M, PADRAO CEDAE</v>
          </cell>
          <cell r="C1989" t="str">
            <v>UN</v>
          </cell>
          <cell r="D1989">
            <v>3391.07</v>
          </cell>
        </row>
        <row r="1990">
          <cell r="A1990" t="str">
            <v>06.012.217-0</v>
          </cell>
          <cell r="B1990" t="str">
            <v>POCO DE VISITA DE CONCR. ARMADO DE 1,20 X 1,20 X 1,50M, P/ESGOTO SANIT., DIAM. DE 0,70M, PADRAO CEDAE</v>
          </cell>
          <cell r="C1990" t="str">
            <v>UN</v>
          </cell>
          <cell r="D1990">
            <v>1823.5</v>
          </cell>
        </row>
        <row r="1991">
          <cell r="A1991" t="str">
            <v>06.012.218-0</v>
          </cell>
          <cell r="B1991" t="str">
            <v>POCO DE VISITA DE CONCR. ARMADO DE 1,20 X 1,20 X 1,80M, P/ESGOTO SANIT., DIAM. DE 0,70M, PADRAO CEDAE</v>
          </cell>
          <cell r="C1991" t="str">
            <v>UN</v>
          </cell>
          <cell r="D1991">
            <v>1988.59</v>
          </cell>
        </row>
        <row r="1992">
          <cell r="A1992" t="str">
            <v>06.012.219-0</v>
          </cell>
          <cell r="B1992" t="str">
            <v>POCO DE VISITA DE CONCR. ARMADO DE 1,20 X 1,20 X 2,10M, P/ESGOTO SANIT., DIAM. DE 0,70M, PADRAO CEDAE</v>
          </cell>
          <cell r="C1992" t="str">
            <v>UN</v>
          </cell>
          <cell r="D1992">
            <v>2153.8200000000002</v>
          </cell>
        </row>
        <row r="1993">
          <cell r="A1993" t="str">
            <v>06.012.220-0</v>
          </cell>
          <cell r="B1993" t="str">
            <v>POCO DE VISITA DE CONCR. ARMADO DE 1,20 X 1,20 X 2,40M, P/ESGOTO SANIT., DIAM. DE 0,70M, PADRAO CEDAE</v>
          </cell>
          <cell r="C1993" t="str">
            <v>UN</v>
          </cell>
          <cell r="D1993">
            <v>2389.25</v>
          </cell>
        </row>
        <row r="1994">
          <cell r="A1994" t="str">
            <v>06.012.221-0</v>
          </cell>
          <cell r="B1994" t="str">
            <v>POCO DE VISITA DE CONCR. ARMADO DE 1,20 X 1,20 X 2,70M, P/ESGOTO SANIT., DIAM. DE 0,70M, PADRAO CEDAE</v>
          </cell>
          <cell r="C1994" t="str">
            <v>UN</v>
          </cell>
          <cell r="D1994">
            <v>2613.6999999999998</v>
          </cell>
        </row>
        <row r="1995">
          <cell r="A1995" t="str">
            <v>06.012.222-0</v>
          </cell>
          <cell r="B1995" t="str">
            <v>POCO DE VISITA DE CONCR. ARMADO DE 1,20 X 1,20 X 3,00M, P/ESGOTO SANIT., DIAM. DE 0,70M, PADRAO CEDAE</v>
          </cell>
          <cell r="C1995" t="str">
            <v>UN</v>
          </cell>
          <cell r="D1995">
            <v>2713.37</v>
          </cell>
        </row>
        <row r="1996">
          <cell r="A1996" t="str">
            <v>06.012.223-0</v>
          </cell>
          <cell r="B1996" t="str">
            <v>POCO DE VISITA DE CONCR. ARMADO DE 1,20 X 1,20 X 3,30M, P/ESGOTO SANIT., DIAM. DE 0,70M, PADRAO CEDAE</v>
          </cell>
          <cell r="C1996" t="str">
            <v>UN</v>
          </cell>
          <cell r="D1996">
            <v>2793.02</v>
          </cell>
        </row>
        <row r="1997">
          <cell r="A1997" t="str">
            <v>06.012.224-0</v>
          </cell>
          <cell r="B1997" t="str">
            <v>POCO DE VISITA DE CONCR. ARMADO DE 1,20 X 1,20 X 3,60M, P/ESGOTO SANIT., DIAM. DE 0,70M, PADRAO CEDAE</v>
          </cell>
          <cell r="C1997" t="str">
            <v>UN</v>
          </cell>
          <cell r="D1997">
            <v>2906.2</v>
          </cell>
        </row>
        <row r="1998">
          <cell r="A1998" t="str">
            <v>06.012.225-0</v>
          </cell>
          <cell r="B1998" t="str">
            <v>POCO DE VISITA DE CONCR. ARMADO DE 1,20 X 1,20 X 3,90M, P/ESGOTO SANIT., DIAM. DE 0,70M, PADRAO CEDAE</v>
          </cell>
          <cell r="C1998" t="str">
            <v>UN</v>
          </cell>
          <cell r="D1998">
            <v>2947.5</v>
          </cell>
        </row>
        <row r="1999">
          <cell r="A1999" t="str">
            <v>06.012.226-0</v>
          </cell>
          <cell r="B1999" t="str">
            <v>POCO DE VISITA DE CONCR. ARMADO DE 1,20 X 1,20 X 4,20M, P/ESGOTO SANIT., DIAM. DE 0,70M, PADRAO CEDAE</v>
          </cell>
          <cell r="C1999" t="str">
            <v>UN</v>
          </cell>
          <cell r="D1999">
            <v>3053.25</v>
          </cell>
        </row>
        <row r="2000">
          <cell r="A2000" t="str">
            <v>06.012.227-0</v>
          </cell>
          <cell r="B2000" t="str">
            <v>POCO DE VISITA DE CONCR. ARMADO DE 1,20 X 1,20 X 4,50M, P/ESGOTO SANIT., DIAM. DE 0,70M, PADRAO CEDAE</v>
          </cell>
          <cell r="C2000" t="str">
            <v>UN</v>
          </cell>
          <cell r="D2000">
            <v>3159.46</v>
          </cell>
        </row>
        <row r="2001">
          <cell r="A2001" t="str">
            <v>06.012.228-0</v>
          </cell>
          <cell r="B2001" t="str">
            <v>POCO DE VISITA DE CONCR. ARMADO DE 1,20 X 1,20 X 4,80M, P/ESGOTO SANIT., DIAM. DE 0,70M, PADRAO CEDAE</v>
          </cell>
          <cell r="C2001" t="str">
            <v>UN</v>
          </cell>
          <cell r="D2001">
            <v>3265.64</v>
          </cell>
        </row>
        <row r="2002">
          <cell r="A2002" t="str">
            <v>06.012.229-0</v>
          </cell>
          <cell r="B2002" t="str">
            <v>POCO DE VISITA DE CONCR. ARMADO DE 1,20 X 1,20 X 5,10M, P/ESGOTO SANIT., DIAM. DE 0,70M, PADRAO CEDAE</v>
          </cell>
          <cell r="C2002" t="str">
            <v>UN</v>
          </cell>
          <cell r="D2002">
            <v>3371.39</v>
          </cell>
        </row>
        <row r="2003">
          <cell r="A2003" t="str">
            <v>06.012.230-0</v>
          </cell>
          <cell r="B2003" t="str">
            <v>POCO DE VISITA DE CONCR. ARMADO DE 1,20 X 1,20 X 5,40M, P/ESGOTO SANIT., DIAM. DE 0,70M, PADRAO CEDAE</v>
          </cell>
          <cell r="C2003" t="str">
            <v>UN</v>
          </cell>
          <cell r="D2003">
            <v>3477.57</v>
          </cell>
        </row>
        <row r="2004">
          <cell r="A2004" t="str">
            <v>06.012.231-0</v>
          </cell>
          <cell r="B2004" t="str">
            <v>POCO DE VISITA DE CONCR. ARMADO DE 1,20 X 1,20 X 5,70M, P/ESGOTO SANIT., DIAM. DE 0,70M, PADRAO CEDAE</v>
          </cell>
          <cell r="C2004" t="str">
            <v>UN</v>
          </cell>
          <cell r="D2004">
            <v>3583.78</v>
          </cell>
        </row>
        <row r="2005">
          <cell r="A2005" t="str">
            <v>06.012.232-0</v>
          </cell>
          <cell r="B2005" t="str">
            <v>POCO DE VISITA DE CONCR. ARMADO DE 1,20 X 1,20 X 6,00M, P/ESGOTO SANIT., DIAM. DE 0,70M, PADRAO CEDAE</v>
          </cell>
          <cell r="C2005" t="str">
            <v>UN</v>
          </cell>
          <cell r="D2005">
            <v>3689.53</v>
          </cell>
        </row>
        <row r="2006">
          <cell r="A2006" t="str">
            <v>06.012.233-0</v>
          </cell>
          <cell r="B2006" t="str">
            <v>POCO DE VISITA DE CONCR. ARMADO DE 1,30 X 1,30 X 1,50M, P/ESGOTO SANIT., DIAM. DE 0,80M, PADRAO CEDAE</v>
          </cell>
          <cell r="C2006" t="str">
            <v>UN</v>
          </cell>
          <cell r="D2006">
            <v>2079.16</v>
          </cell>
        </row>
        <row r="2007">
          <cell r="A2007" t="str">
            <v>06.012.234-0</v>
          </cell>
          <cell r="B2007" t="str">
            <v>POCO DE VISITA DE CONCR. ARMADO DE 1,30 X 1,30 X 1,80M, P/ESGOTO SANIT., DIAM. DE 0,80M, PADRAO CEDAE</v>
          </cell>
          <cell r="C2007" t="str">
            <v>UN</v>
          </cell>
          <cell r="D2007">
            <v>2260.1799999999998</v>
          </cell>
        </row>
        <row r="2008">
          <cell r="A2008" t="str">
            <v>06.012.235-0</v>
          </cell>
          <cell r="B2008" t="str">
            <v>POCO DE VISITA DE CONCR. ARMADO DE 1,30 X 1,30 X 2,10M, P/ESGOTO SANIT., DIAM. DE 0,80M, PADRAO CEDAE</v>
          </cell>
          <cell r="C2008" t="str">
            <v>UN</v>
          </cell>
          <cell r="D2008">
            <v>2440.04</v>
          </cell>
        </row>
        <row r="2009">
          <cell r="A2009" t="str">
            <v>06.012.236-0</v>
          </cell>
          <cell r="B2009" t="str">
            <v>POCO DE VISITA DE CONCR. ARMADO DE 1,30 X 1,30 X 2,40M, P/ESGOTO SANIT., DIAM. DE 0,80M, PADRAO CEDAE</v>
          </cell>
          <cell r="C2009" t="str">
            <v>UN</v>
          </cell>
          <cell r="D2009">
            <v>2632.09</v>
          </cell>
        </row>
        <row r="2010">
          <cell r="A2010" t="str">
            <v>06.012.237-0</v>
          </cell>
          <cell r="B2010" t="str">
            <v>POCO DE VISITA DE CONCR. ARMADO DE 1,30 X 1,30 X 2,70M, P/ESGOTO SANIT., DIAM. DE 0,80M, PADRAO CEDAE</v>
          </cell>
          <cell r="C2010" t="str">
            <v>UN</v>
          </cell>
          <cell r="D2010">
            <v>2877.76</v>
          </cell>
        </row>
        <row r="2011">
          <cell r="A2011" t="str">
            <v>06.012.238-0</v>
          </cell>
          <cell r="B2011" t="str">
            <v>POCO DE VISITA DE CONCR. ARMADO DE 1,30 X 1,30 X 3,00M, P/ESGOTO SANIT., DIAM. DE 0,80M, PADRAO CEDAE</v>
          </cell>
          <cell r="C2011" t="str">
            <v>UN</v>
          </cell>
          <cell r="D2011">
            <v>3047.43</v>
          </cell>
        </row>
        <row r="2012">
          <cell r="A2012" t="str">
            <v>06.012.239-0</v>
          </cell>
          <cell r="B2012" t="str">
            <v>POCO DE VISITA DE CONCR. ARMADO DE 1,30 X 1,30 X 3,30M, P/ESGOTO SANIT., DIAM. DE 0,80M, PADRAO CEDAE</v>
          </cell>
          <cell r="C2012" t="str">
            <v>UN</v>
          </cell>
          <cell r="D2012">
            <v>3104.33</v>
          </cell>
        </row>
        <row r="2013">
          <cell r="A2013" t="str">
            <v>06.012.240-0</v>
          </cell>
          <cell r="B2013" t="str">
            <v>POCO DE VISITA DE CONCR. ARMADO DE 1,30 X 1,30 X 3,60M, P/ESGOTO SANIT., DIAM. DE 0,80M, PADRAO CEDAE</v>
          </cell>
          <cell r="C2013" t="str">
            <v>UN</v>
          </cell>
          <cell r="D2013">
            <v>3186.49</v>
          </cell>
        </row>
        <row r="2014">
          <cell r="A2014" t="str">
            <v>06.012.241-0</v>
          </cell>
          <cell r="B2014" t="str">
            <v>POCO DE VISITA DE CONCR. ARMADO DE 1,30 X 1,30 X 3,90M, P/ESGOTO SANIT., DIAM. DE 0,80M, PADRAO CEDAE</v>
          </cell>
          <cell r="C2014" t="str">
            <v>UN</v>
          </cell>
          <cell r="D2014">
            <v>3307.42</v>
          </cell>
        </row>
        <row r="2015">
          <cell r="A2015" t="str">
            <v>06.012.242-0</v>
          </cell>
          <cell r="B2015" t="str">
            <v>POCO DE VISITA DE CONCR. ARMADO DE 1,30 X 1,30 X 4,20M, P/ESGOTO SANIT., DIAM. DE 0,80M, PADRAO CEDAE</v>
          </cell>
          <cell r="C2015" t="str">
            <v>UN</v>
          </cell>
          <cell r="D2015">
            <v>3413.35</v>
          </cell>
        </row>
        <row r="2016">
          <cell r="A2016" t="str">
            <v>06.012.243-0</v>
          </cell>
          <cell r="B2016" t="str">
            <v>POCO DE VISITA DE CONCR. ARMADO DE 1,30 X 1,30 X 4,50M, P/ESGOTO SANIT., DIAM. DE 0,80M, PADRAO CEDAE</v>
          </cell>
          <cell r="C2016" t="str">
            <v>UN</v>
          </cell>
          <cell r="D2016">
            <v>3519.56</v>
          </cell>
        </row>
        <row r="2017">
          <cell r="A2017" t="str">
            <v>06.012.244-0</v>
          </cell>
          <cell r="B2017" t="str">
            <v>POCO DE VISITA DE CONCR. ARMADO DE 1,30 X 1,30 X 4,80M, P/ESGOTO SANIT., DIAM. DE 0,80M, PADRAO CEDAE</v>
          </cell>
          <cell r="C2017" t="str">
            <v>UN</v>
          </cell>
          <cell r="D2017">
            <v>3625.02</v>
          </cell>
        </row>
        <row r="2018">
          <cell r="A2018" t="str">
            <v>06.012.245-0</v>
          </cell>
          <cell r="B2018" t="str">
            <v>POCO DE VISITA DE CONCR. ARMADO DE 1,30 X 1,30 X 5,10M, P/ESGOTO SANIT., DIAM. DE 0,80M, PADRAO CEDAE</v>
          </cell>
          <cell r="C2018" t="str">
            <v>UN</v>
          </cell>
          <cell r="D2018">
            <v>3731.49</v>
          </cell>
        </row>
        <row r="2019">
          <cell r="A2019" t="str">
            <v>06.012.246-0</v>
          </cell>
          <cell r="B2019" t="str">
            <v>POCO DE VISITA DE CONCR. ARMADO DE 1,30 X 1,30 X 5,40M, P/ESGOTO SANIT., DIAM. DE 0,80M, PADRAO CEDAE</v>
          </cell>
          <cell r="C2019" t="str">
            <v>UN</v>
          </cell>
          <cell r="D2019">
            <v>3837.67</v>
          </cell>
        </row>
        <row r="2020">
          <cell r="A2020" t="str">
            <v>06.012.247-0</v>
          </cell>
          <cell r="B2020" t="str">
            <v>POCO DE VISITA DE CONCR. ARMADO DE 1,30 X 1,30 X 5,70M, P/ESGOTO SANIT., DIAM. DE 0,80M, PADRAO CEDAE</v>
          </cell>
          <cell r="C2020" t="str">
            <v>UN</v>
          </cell>
          <cell r="D2020">
            <v>3943.23</v>
          </cell>
        </row>
        <row r="2021">
          <cell r="A2021" t="str">
            <v>06.012.248-0</v>
          </cell>
          <cell r="B2021" t="str">
            <v>POCO DE VISITA DE CONCR. ARMADO DE 1,30 X 1,30 X 6,00M, P/ESGOTO SANIT., DIAM. DE 0,80M, PADRAO CEDAE</v>
          </cell>
          <cell r="C2021" t="str">
            <v>UN</v>
          </cell>
          <cell r="D2021">
            <v>4049.67</v>
          </cell>
        </row>
        <row r="2022">
          <cell r="A2022" t="str">
            <v>06.012.249-0</v>
          </cell>
          <cell r="B2022" t="str">
            <v>POCO DE VISITA DE CONCR. ARMADO DE 1,40 X 1,40 X 1,80M, P/ESGOTO SANIT., DIAM. DE 0,90M, PADRAO CEDAE</v>
          </cell>
          <cell r="C2022" t="str">
            <v>UN</v>
          </cell>
          <cell r="D2022">
            <v>2486.61</v>
          </cell>
        </row>
        <row r="2023">
          <cell r="A2023" t="str">
            <v>06.012.250-0</v>
          </cell>
          <cell r="B2023" t="str">
            <v>POCO DE VISITA DE CONCR. ARMADO DE 1,40 X 1,40 X 2,10M, P/ESGOTO SANIT., DIAM. DE 0,90M, PADRAO CEDAE</v>
          </cell>
          <cell r="C2023" t="str">
            <v>UN</v>
          </cell>
          <cell r="D2023">
            <v>2681.09</v>
          </cell>
        </row>
        <row r="2024">
          <cell r="A2024" t="str">
            <v>06.012.251-0</v>
          </cell>
          <cell r="B2024" t="str">
            <v>POCO DE VISITA DE CONCR. ARMADO DE 1,40 X 1,40 X 2,40M, P/ESGOTO SANIT., DIAM. DE 0,90M, PADRAO CEDAE</v>
          </cell>
          <cell r="C2024" t="str">
            <v>UN</v>
          </cell>
          <cell r="D2024">
            <v>2875.55</v>
          </cell>
        </row>
        <row r="2025">
          <cell r="A2025" t="str">
            <v>06.012.252-0</v>
          </cell>
          <cell r="B2025" t="str">
            <v>POCO DE VISITA DE CONCR. ARMADO DE 1,40 X 1,40 X 2,70M, P/ESGOTO SANIT., DIAM. DE 0,90M, PADRAO CEDAE</v>
          </cell>
          <cell r="C2025" t="str">
            <v>UN</v>
          </cell>
          <cell r="D2025">
            <v>3137.54</v>
          </cell>
        </row>
        <row r="2026">
          <cell r="A2026" t="str">
            <v>06.012.253-0</v>
          </cell>
          <cell r="B2026" t="str">
            <v>POCO DE VISITA DE CONCR. ARMADO DE 1,40 X 1,40 X 3,00M, P/ESGOTO SANIT., DIAM. DE 0,90M, PADRAO CEDAE</v>
          </cell>
          <cell r="C2026" t="str">
            <v>UN</v>
          </cell>
          <cell r="D2026">
            <v>3413.79</v>
          </cell>
        </row>
        <row r="2027">
          <cell r="A2027" t="str">
            <v>06.012.254-0</v>
          </cell>
          <cell r="B2027" t="str">
            <v>POCO DE VISITA DE CONCR. ARMADO DE 1,40 X 1,40 X 3,30M, P/ESGOTO SANIT., DIAM. DE 0,90M, PADRAO CEDAE</v>
          </cell>
          <cell r="C2027" t="str">
            <v>UN</v>
          </cell>
          <cell r="D2027">
            <v>3454.84</v>
          </cell>
        </row>
        <row r="2028">
          <cell r="A2028" t="str">
            <v>06.012.255-0</v>
          </cell>
          <cell r="B2028" t="str">
            <v>POCO DE VISITA DE CONCR. ARMADO DE 1,40 X 1,40 X 3,60M, P/ESGOTO SANIT., DIAM. DE 0,90M, PADRAO CEDAE</v>
          </cell>
          <cell r="C2028" t="str">
            <v>UN</v>
          </cell>
          <cell r="D2028">
            <v>3462.09</v>
          </cell>
        </row>
        <row r="2029">
          <cell r="A2029" t="str">
            <v>06.012.256-0</v>
          </cell>
          <cell r="B2029" t="str">
            <v>POCO DE VISITA DE CONCR. ARMADO DE 1,40 X 1,40 X 3,90M, P/ESGOTO SANIT., DIAM. DE 0,90M, PADRAO CEDAE</v>
          </cell>
          <cell r="C2029" t="str">
            <v>UN</v>
          </cell>
          <cell r="D2029">
            <v>3582.79</v>
          </cell>
        </row>
        <row r="2030">
          <cell r="A2030" t="str">
            <v>06.012.257-0</v>
          </cell>
          <cell r="B2030" t="str">
            <v>POCO DE VISITA DE CONCR. ARMADO DE 1,40 X 1,40 X 4,20M, P/ESGOTO SANIT., DIAM. DE 0,90M, PADRAO CEDAE</v>
          </cell>
          <cell r="C2030" t="str">
            <v>UN</v>
          </cell>
          <cell r="D2030">
            <v>3688.97</v>
          </cell>
        </row>
        <row r="2031">
          <cell r="A2031" t="str">
            <v>06.012.258-0</v>
          </cell>
          <cell r="B2031" t="str">
            <v>POCO DE VISITA DE CONCR. ARMADO DE 1,40 X 1,40 X 4,50M, P/ESGOTO SANIT., DIAM. DE 0,90M, PADRAO CEDAE</v>
          </cell>
          <cell r="C2031" t="str">
            <v>UN</v>
          </cell>
          <cell r="D2031">
            <v>3795.15</v>
          </cell>
        </row>
        <row r="2032">
          <cell r="A2032" t="str">
            <v>06.012.259-0</v>
          </cell>
          <cell r="B2032" t="str">
            <v>POCO DE VISITA DE CONCR. ARMADO DE 1,40 X 1,40 X 4,80M, P/ESGOTO SANIT., DIAM. DE 0,90M, PADRAO CEDAE</v>
          </cell>
          <cell r="C2032" t="str">
            <v>UN</v>
          </cell>
          <cell r="D2032">
            <v>3900.93</v>
          </cell>
        </row>
        <row r="2033">
          <cell r="A2033" t="str">
            <v>06.012.260-0</v>
          </cell>
          <cell r="B2033" t="str">
            <v>POCO DE VISITA DE CONCR. ARMADO DE 1,40 X 1,40 X 5,10M, P/ESGOTO SANIT., DIAM. DE 0,90M, PADRAO CEDAE</v>
          </cell>
          <cell r="C2033" t="str">
            <v>UN</v>
          </cell>
          <cell r="D2033">
            <v>4007.11</v>
          </cell>
        </row>
        <row r="2034">
          <cell r="A2034" t="str">
            <v>06.012.261-0</v>
          </cell>
          <cell r="B2034" t="str">
            <v>POCO DE VISITA DE CONCR. ARMADO DE 1,40 X 1,40 X 5,40M, P/ESGOTO SANIT., DIAM. DE 0,90M, PADRAO CEDAE</v>
          </cell>
          <cell r="C2034" t="str">
            <v>UN</v>
          </cell>
          <cell r="D2034">
            <v>4113.29</v>
          </cell>
        </row>
        <row r="2035">
          <cell r="A2035" t="str">
            <v>06.012.262-0</v>
          </cell>
          <cell r="B2035" t="str">
            <v>POCO DE VISITA DE CONCR. ARMADO DE 1,40 X 1,40 X 5,70M, P/ESGOTO SANIT., DIAM. DE 0,90M, PADRAO CEDAE</v>
          </cell>
          <cell r="C2035" t="str">
            <v>UN</v>
          </cell>
          <cell r="D2035">
            <v>4219.04</v>
          </cell>
        </row>
        <row r="2036">
          <cell r="A2036" t="str">
            <v>06.012.263-0</v>
          </cell>
          <cell r="B2036" t="str">
            <v>POCO DE VISITA DE CONCR. ARMADO DE 1,40 X 1,40 X 6,00M, P/ESGOTO SANIT., DIAM. DE 0,90M, PADRAO CEDAE</v>
          </cell>
          <cell r="C2036" t="str">
            <v>UN</v>
          </cell>
          <cell r="D2036">
            <v>4325.25</v>
          </cell>
        </row>
        <row r="2037">
          <cell r="A2037" t="str">
            <v>06.012.264-0</v>
          </cell>
          <cell r="B2037" t="str">
            <v>POCO DE VISITA DE CONCR. ARMADO DE 1,50 X 1,50 X 1,80M, P/ESGOTO SANIT., DIAM. DE 1,00M, PADRAO CEDAE</v>
          </cell>
          <cell r="C2037" t="str">
            <v>UN</v>
          </cell>
          <cell r="D2037">
            <v>2799.06</v>
          </cell>
        </row>
        <row r="2038">
          <cell r="A2038" t="str">
            <v>06.012.265-0</v>
          </cell>
          <cell r="B2038" t="str">
            <v>POCO DE VISITA DE CONCR. ARMADO DE 1,50 X 1,50 X 2,10M, P/ESGOTO SANIT., DIAM. DE 1,00M, PADRAO CEDAE</v>
          </cell>
          <cell r="C2038" t="str">
            <v>UN</v>
          </cell>
          <cell r="D2038">
            <v>3004.05</v>
          </cell>
        </row>
        <row r="2039">
          <cell r="A2039" t="str">
            <v>06.012.266-0</v>
          </cell>
          <cell r="B2039" t="str">
            <v>POCO DE VISITA DE CONCR. ARMADO DE 1,50 X 1,50 X 2,40M, P/ESGOTO SANIT., DIAM. DE 1,00M, PADRAO CEDAE</v>
          </cell>
          <cell r="C2039" t="str">
            <v>UN</v>
          </cell>
          <cell r="D2039">
            <v>3212.63</v>
          </cell>
        </row>
        <row r="2040">
          <cell r="A2040" t="str">
            <v>06.012.267-0</v>
          </cell>
          <cell r="B2040" t="str">
            <v>POCO DE VISITA DE CONCR. ARMADO DE 1,50 X 1,50 X 2,70M, P/ESGOTO SANIT., DIAM. DE 1,00M, PADRAO CEDAE</v>
          </cell>
          <cell r="C2040" t="str">
            <v>UN</v>
          </cell>
          <cell r="D2040">
            <v>3422.64</v>
          </cell>
        </row>
        <row r="2041">
          <cell r="A2041" t="str">
            <v>06.012.268-0</v>
          </cell>
          <cell r="B2041" t="str">
            <v>POCO DE VISITA DE CONCR. ARMADO DE 1,50 X 1,50 X 3,00M, P/ESGOTO SANIT., DIAM. DE 1,00M, PADRAO CEDAE</v>
          </cell>
          <cell r="C2041" t="str">
            <v>UN</v>
          </cell>
          <cell r="D2041">
            <v>3712.12</v>
          </cell>
        </row>
        <row r="2042">
          <cell r="A2042" t="str">
            <v>06.012.269-0</v>
          </cell>
          <cell r="B2042" t="str">
            <v>POCO DE VISITA DE CONCR. ARMADO DE 1,50 X 1,50 X 3,30M, P/ESGOTO SANIT., DIAM. DE 1,00M, PADRAO CEDAE</v>
          </cell>
          <cell r="C2042" t="str">
            <v>UN</v>
          </cell>
          <cell r="D2042">
            <v>3840.27</v>
          </cell>
        </row>
        <row r="2043">
          <cell r="A2043" t="str">
            <v>06.012.270-0</v>
          </cell>
          <cell r="B2043" t="str">
            <v>POCO DE VISITA DE CONCR. ARMADO DE 1,50 X 1,50 X 3,60M, P/ESGOTO SANIT., DIAM. DE 1,00M, PADRAO CEDAE</v>
          </cell>
          <cell r="C2043" t="str">
            <v>UN</v>
          </cell>
          <cell r="D2043">
            <v>3904.58</v>
          </cell>
        </row>
        <row r="2044">
          <cell r="A2044" t="str">
            <v>06.012.271-0</v>
          </cell>
          <cell r="B2044" t="str">
            <v>POCO DE VISITA DE CONCR. ARMADO DE 1,50 X 1,50 X 3,90M, P/ESGOTO SANIT., DIAM. DE 1,00M, PADRAO CEDAE</v>
          </cell>
          <cell r="C2044" t="str">
            <v>UN</v>
          </cell>
          <cell r="D2044">
            <v>4042.98</v>
          </cell>
        </row>
        <row r="2045">
          <cell r="A2045" t="str">
            <v>06.012.272-0</v>
          </cell>
          <cell r="B2045" t="str">
            <v>POCO DE VISITA DE CONCR. ARMADO DE 1,50 X 1,50 X 4,20M, P/ESGOTO SANIT., DIAM. DE 1,00M, PADRAO CEDAE</v>
          </cell>
          <cell r="C2045" t="str">
            <v>UN</v>
          </cell>
          <cell r="D2045">
            <v>4063.42</v>
          </cell>
        </row>
        <row r="2046">
          <cell r="A2046" t="str">
            <v>06.012.273-0</v>
          </cell>
          <cell r="B2046" t="str">
            <v>POCO DE VISITA DE CONCR. ARMADO DE 1,50 X 1,50 X 4,50M, P/ESGOTO SANIT., DIAM. DE 1,00M, PADRAO CEDAE</v>
          </cell>
          <cell r="C2046" t="str">
            <v>UN</v>
          </cell>
          <cell r="D2046">
            <v>4169.49</v>
          </cell>
        </row>
        <row r="2047">
          <cell r="A2047" t="str">
            <v>06.012.274-0</v>
          </cell>
          <cell r="B2047" t="str">
            <v>POCO DE VISITA DE CONCR. ARMADO DE 1,50 X 1,50 X 4,80M, P/ESGOTO SANIT., DIAM. DE 1,00M, PADRAO CEDAE</v>
          </cell>
          <cell r="C2047" t="str">
            <v>UN</v>
          </cell>
          <cell r="D2047">
            <v>4275.67</v>
          </cell>
        </row>
        <row r="2048">
          <cell r="A2048" t="str">
            <v>06.012.275-0</v>
          </cell>
          <cell r="B2048" t="str">
            <v>POCO DE VISITA DE CONCR. ARMADO DE 1,50 X 1,50 X 5,10M, P/ESGOTO SANIT., DIAM. DE 1,00M, PADRAO CEDAE</v>
          </cell>
          <cell r="C2048" t="str">
            <v>UN</v>
          </cell>
          <cell r="D2048">
            <v>4381.8599999999997</v>
          </cell>
        </row>
        <row r="2049">
          <cell r="A2049" t="str">
            <v>06.012.276-0</v>
          </cell>
          <cell r="B2049" t="str">
            <v>POCO DE VISITA DE CONCR. ARMADO DE 1,50 X 1,50 X 5,40M, P/ESGOTO SANIT., DIAM. DE 1,00M, PADRAO CEDAE</v>
          </cell>
          <cell r="C2049" t="str">
            <v>UN</v>
          </cell>
          <cell r="D2049">
            <v>4487.63</v>
          </cell>
        </row>
        <row r="2050">
          <cell r="A2050" t="str">
            <v>06.012.277-0</v>
          </cell>
          <cell r="B2050" t="str">
            <v>POCO DE VISITA DE CONCR. ARMADO DE 1,50 X 1,50 X 5,70M, P/ESGOTO SANIT., DIAM. DE 1,00M, PADRAO CEDAE</v>
          </cell>
          <cell r="C2050" t="str">
            <v>UN</v>
          </cell>
          <cell r="D2050">
            <v>4593.8100000000004</v>
          </cell>
        </row>
        <row r="2051">
          <cell r="A2051" t="str">
            <v>06.012.278-0</v>
          </cell>
          <cell r="B2051" t="str">
            <v>POCO DE VISITA DE CONCR. ARMADO DE 1,50 X 1,50 X 6,00M, P/ESGOTO SANIT., DIAM. DE 1,00M, PADRAO CEDAE</v>
          </cell>
          <cell r="C2051" t="str">
            <v>UN</v>
          </cell>
          <cell r="D2051">
            <v>4700</v>
          </cell>
        </row>
        <row r="2052">
          <cell r="A2052" t="str">
            <v>06.012.279-0</v>
          </cell>
          <cell r="B2052" t="str">
            <v>POCO DE VISITA DE CONCR. ARMADO DE 1,70 X 1,70 X 1,80M, P/ESGOTO SANIT., DIAM. DE 1,20M, PADRAO CEDAE</v>
          </cell>
          <cell r="C2052" t="str">
            <v>UN</v>
          </cell>
          <cell r="D2052">
            <v>3781.34</v>
          </cell>
        </row>
        <row r="2053">
          <cell r="A2053" t="str">
            <v>06.012.280-0</v>
          </cell>
          <cell r="B2053" t="str">
            <v>POCO DE VISITA DE CONCR. ARMADO DE 1,70 X 1,70 X 2,10M, P/ESGOTO SANIT., DIAM. DE 1,20M, PADRAO CEDAE</v>
          </cell>
          <cell r="C2053" t="str">
            <v>UN</v>
          </cell>
          <cell r="D2053">
            <v>3850.63</v>
          </cell>
        </row>
        <row r="2054">
          <cell r="A2054" t="str">
            <v>06.012.281-0</v>
          </cell>
          <cell r="B2054" t="str">
            <v>POCO DE VISITA DE CONCR. ARMADO DE 1,70 X 1,70 X 2,40M, P/ESGOTO SANIT., DIAM. DE 1,20M, PADRAO CEDAE</v>
          </cell>
          <cell r="C2054" t="str">
            <v>UN</v>
          </cell>
          <cell r="D2054">
            <v>3893.97</v>
          </cell>
        </row>
        <row r="2055">
          <cell r="A2055" t="str">
            <v>06.012.282-0</v>
          </cell>
          <cell r="B2055" t="str">
            <v>POCO DE VISITA DE CONCR. ARMADO DE 1,70 X 1,70 X 2,70M, P/ESGOTO SANIT., DIAM. DE 1,20M, PADRAO CEDAE</v>
          </cell>
          <cell r="C2055" t="str">
            <v>UN</v>
          </cell>
          <cell r="D2055">
            <v>4012.12</v>
          </cell>
        </row>
        <row r="2056">
          <cell r="A2056" t="str">
            <v>06.012.283-0</v>
          </cell>
          <cell r="B2056" t="str">
            <v>POCO DE VISITA DE CONCR. ARMADO DE 1,70 X 1,70 X 3,00M, P/ESGOTO SANIT., DIAM. DE 1,20M, PADRAO CEDAE</v>
          </cell>
          <cell r="C2056" t="str">
            <v>UN</v>
          </cell>
          <cell r="D2056">
            <v>4336.76</v>
          </cell>
        </row>
        <row r="2057">
          <cell r="A2057" t="str">
            <v>06.012.284-0</v>
          </cell>
          <cell r="B2057" t="str">
            <v>POCO DE VISITA DE CONCR. ARMADO DE 1,70 X 1,70 X 3,30M, P/ESGOTO SANIT., DIAM. DE 1,20M, PADRAO CEDAE</v>
          </cell>
          <cell r="C2057" t="str">
            <v>UN</v>
          </cell>
          <cell r="D2057">
            <v>4662.3500000000004</v>
          </cell>
        </row>
        <row r="2058">
          <cell r="A2058" t="str">
            <v>06.012.285-0</v>
          </cell>
          <cell r="B2058" t="str">
            <v>POCO DE VISITA DE CONCR. ARMADO DE 1,70 X 1,70 X 3,60M, P/ESGOTO SANIT., DIAM. DE 1,20M, PADRAO CEDAE</v>
          </cell>
          <cell r="C2058" t="str">
            <v>UN</v>
          </cell>
          <cell r="D2058">
            <v>4658.04</v>
          </cell>
        </row>
        <row r="2059">
          <cell r="A2059" t="str">
            <v>06.012.286-0</v>
          </cell>
          <cell r="B2059" t="str">
            <v>POCO DE VISITA DE CONCR. ARMADO DE 1,70 X 1,70 X 3,90M, P/ESGOTO SANIT., DIAM. DE 1,20M, PADRAO CEDAE</v>
          </cell>
          <cell r="C2059" t="str">
            <v>UN</v>
          </cell>
          <cell r="D2059">
            <v>4694.8900000000003</v>
          </cell>
        </row>
        <row r="2060">
          <cell r="A2060" t="str">
            <v>06.012.287-0</v>
          </cell>
          <cell r="B2060" t="str">
            <v>POCO DE VISITA DE CONCR. ARMADO DE 1,70 X 1,70 X 4,20M, P/ESGOTO SANIT., DIAM. DE 1,20M, PADRAO CEDAE</v>
          </cell>
          <cell r="C2060" t="str">
            <v>UN</v>
          </cell>
          <cell r="D2060">
            <v>4815.37</v>
          </cell>
        </row>
        <row r="2061">
          <cell r="A2061" t="str">
            <v>06.012.288-0</v>
          </cell>
          <cell r="B2061" t="str">
            <v>POCO DE VISITA DE CONCR. ARMADO DE 1,70 X 1,70 X 4,50M, P/ESGOTO SANIT., DIAM. DE 1,20M, PADRAO CEDAE</v>
          </cell>
          <cell r="C2061" t="str">
            <v>UN</v>
          </cell>
          <cell r="D2061">
            <v>4921.5600000000004</v>
          </cell>
        </row>
        <row r="2062">
          <cell r="A2062" t="str">
            <v>06.012.289-0</v>
          </cell>
          <cell r="B2062" t="str">
            <v>POCO DE VISITA DE CONCR. ARMADO DE 1,70 X 1,70 X 4,80M, P/ESGOTO SANIT., DIAM. DE 1,20M, PADRAO CEDAE</v>
          </cell>
          <cell r="C2062" t="str">
            <v>UN</v>
          </cell>
          <cell r="D2062">
            <v>5011.41</v>
          </cell>
        </row>
        <row r="2063">
          <cell r="A2063" t="str">
            <v>06.012.290-0</v>
          </cell>
          <cell r="B2063" t="str">
            <v>POCO DE VISITA DE CONCR. ARMADO DE 1,70 X 1,70 X 5,10M, P/ESGOTO SANIT., DIAM. DE 1,20M, PADRAO CEDAE</v>
          </cell>
          <cell r="C2063" t="str">
            <v>UN</v>
          </cell>
          <cell r="D2063">
            <v>5133.95</v>
          </cell>
        </row>
        <row r="2064">
          <cell r="A2064" t="str">
            <v>06.012.291-0</v>
          </cell>
          <cell r="B2064" t="str">
            <v>POCO DE VISITA DE CONCR. ARMADO DE 1,70 X 1,70 X 5,40M, P/ESGOTO SANIT., DIAM. DE 1,20M, PADRAO CEDAE</v>
          </cell>
          <cell r="C2064" t="str">
            <v>UN</v>
          </cell>
          <cell r="D2064">
            <v>5239.6899999999996</v>
          </cell>
        </row>
        <row r="2065">
          <cell r="A2065" t="str">
            <v>06.012.292-0</v>
          </cell>
          <cell r="B2065" t="str">
            <v>POCO DE VISITA DE CONCR. ARMADO DE 1,70 X 1,70 X 5,70M, P/ESGOTO SANIT., DIAM. DE 1,20M, PADRAO CEDAE</v>
          </cell>
          <cell r="C2065" t="str">
            <v>UN</v>
          </cell>
          <cell r="D2065">
            <v>5345.88</v>
          </cell>
        </row>
        <row r="2066">
          <cell r="A2066" t="str">
            <v>06.012.293-0</v>
          </cell>
          <cell r="B2066" t="str">
            <v>POCO DE VISITA DE CONCR. ARMADO DE 1,70 X 1,70 X 6,00M, P/ESGOTO SANIT., DIAM. DE 1,20M, PADRAO CEDAE</v>
          </cell>
          <cell r="C2066" t="str">
            <v>UN</v>
          </cell>
          <cell r="D2066">
            <v>5451.94</v>
          </cell>
        </row>
        <row r="2067">
          <cell r="A2067" t="str">
            <v>06.012.294-0</v>
          </cell>
          <cell r="B2067" t="str">
            <v>POCO DE VISITA DE CONCR. ARMADO DE 2,00 X 2,00 X 2,40M, P/ESGOTO SANIT., DIAM. DE 1,50M, PADRAO CEDAE</v>
          </cell>
          <cell r="C2067" t="str">
            <v>UN</v>
          </cell>
          <cell r="D2067">
            <v>5711.59</v>
          </cell>
        </row>
        <row r="2068">
          <cell r="A2068" t="str">
            <v>06.012.295-0</v>
          </cell>
          <cell r="B2068" t="str">
            <v>POCO DE VISITA DE CONCR. ARMADO DE 2,00 X 2,00 X 2,70M, P/ESGOTO SANIT., DIAM. DE 1,50M, PADRAO CEDAE</v>
          </cell>
          <cell r="C2068" t="str">
            <v>UN</v>
          </cell>
          <cell r="D2068">
            <v>5539.51</v>
          </cell>
        </row>
        <row r="2069">
          <cell r="A2069" t="str">
            <v>06.012.296-0</v>
          </cell>
          <cell r="B2069" t="str">
            <v>POCO DE VISITA DE CONCR. ARMADO DE 2,00 X 2,00 X 3,00M, P/ESGOTO SANIT., DIAM. DE 1,50M, PADRAO CEDAE</v>
          </cell>
          <cell r="C2069" t="str">
            <v>UN</v>
          </cell>
          <cell r="D2069">
            <v>6058.98</v>
          </cell>
        </row>
        <row r="2070">
          <cell r="A2070" t="str">
            <v>06.012.297-0</v>
          </cell>
          <cell r="B2070" t="str">
            <v>POCO DE VISITA DE CONCR. ARMADO DE 2,00 X 2,00 X 3,30M, P/ESGOTO SANIT., DIAM. DE 1,50M, PADRAO CEDAE</v>
          </cell>
          <cell r="C2070" t="str">
            <v>UN</v>
          </cell>
          <cell r="D2070">
            <v>6801.2</v>
          </cell>
        </row>
        <row r="2071">
          <cell r="A2071" t="str">
            <v>06.012.298-0</v>
          </cell>
          <cell r="B2071" t="str">
            <v>POCO DE VISITA DE CONCR. ARMADO DE 2,00 X 2,00 X 3,60M, P/ESGOTO SANIT., DIAM. DE 1,50M, PADRAO CEDAE</v>
          </cell>
          <cell r="C2071" t="str">
            <v>UN</v>
          </cell>
          <cell r="D2071">
            <v>6930.56</v>
          </cell>
        </row>
        <row r="2072">
          <cell r="A2072" t="str">
            <v>06.012.299-0</v>
          </cell>
          <cell r="B2072" t="str">
            <v>POCO DE VISITA DE CONCR. ARMADO DE 2,00 X 2,00 X 3,90M, P/ESGOTO SANIT., DIAM. DE 1,50M, PADRAO CEDAE</v>
          </cell>
          <cell r="C2072" t="str">
            <v>UN</v>
          </cell>
          <cell r="D2072">
            <v>6832.39</v>
          </cell>
        </row>
        <row r="2073">
          <cell r="A2073" t="str">
            <v>06.012.300-0</v>
          </cell>
          <cell r="B2073" t="str">
            <v>POCO DE VISITA DE CONCR. ARMADO DE 2,00 X 2,00 X 4,20M, P/ESGOTO SANIT., DIAM. DE 1,50M, PADRAO CEDAE</v>
          </cell>
          <cell r="C2073" t="str">
            <v>UN</v>
          </cell>
          <cell r="D2073">
            <v>6995.54</v>
          </cell>
        </row>
        <row r="2074">
          <cell r="A2074" t="str">
            <v>06.012.301-0</v>
          </cell>
          <cell r="B2074" t="str">
            <v>POCO DE VISITA DE CONCR. ARMADO DE 2,00 X 2,00 X 4,50M, P/ESGOTO SANIT., DIAM. DE 1,50M, PADRAO CEDAE</v>
          </cell>
          <cell r="C2074" t="str">
            <v>UN</v>
          </cell>
          <cell r="D2074">
            <v>7131.47</v>
          </cell>
        </row>
        <row r="2075">
          <cell r="A2075" t="str">
            <v>06.012.302-0</v>
          </cell>
          <cell r="B2075" t="str">
            <v>POCO DE VISITA DE CONCR. ARMADO DE 2,00 X 2,00 X 4,80M, P/ESGOTO SANIT., DIAM. DE 1,50M, PADRAO CEDAE</v>
          </cell>
          <cell r="C2075" t="str">
            <v>UN</v>
          </cell>
          <cell r="D2075">
            <v>7243.89</v>
          </cell>
        </row>
        <row r="2076">
          <cell r="A2076" t="str">
            <v>06.012.303-0</v>
          </cell>
          <cell r="B2076" t="str">
            <v>POCO DE VISITA DE CONCR. ARMADO DE 2,00 X 2,00 X 5,10M, P/ESGOTO SANIT., DIAM. DE 1,50M, PADRAO CEDAE</v>
          </cell>
          <cell r="C2076" t="str">
            <v>UN</v>
          </cell>
          <cell r="D2076">
            <v>7403.36</v>
          </cell>
        </row>
        <row r="2077">
          <cell r="A2077" t="str">
            <v>06.012.304-0</v>
          </cell>
          <cell r="B2077" t="str">
            <v>POCO DE VISITA DE CONCR. ARMADO DE 2,00 X 2,00 X 5,40M, P/ESGOTO SANIT., DIAM. DE 1,50M, PADRAO CEDAE</v>
          </cell>
          <cell r="C2077" t="str">
            <v>UN</v>
          </cell>
          <cell r="D2077">
            <v>7540.31</v>
          </cell>
        </row>
        <row r="2078">
          <cell r="A2078" t="str">
            <v>06.012.305-0</v>
          </cell>
          <cell r="B2078" t="str">
            <v>POCO DE VISITA DE CONCR. ARMADO DE 2,00 X 2,00 X 5,70M, P/ESGOTO SANIT., DIAM. DE 1,50M, PADRAO CEDAE</v>
          </cell>
          <cell r="C2078" t="str">
            <v>UN</v>
          </cell>
          <cell r="D2078">
            <v>7685.53</v>
          </cell>
        </row>
        <row r="2079">
          <cell r="A2079" t="str">
            <v>06.012.306-0</v>
          </cell>
          <cell r="B2079" t="str">
            <v>POCO DE VISITA DE CONCR. ARMADO DE 2,00 X 2,00 X 6,00M, P/ESGOTO SANIT., DIAM. DE 1,50M, PADRAO CEDAE</v>
          </cell>
          <cell r="C2079" t="str">
            <v>UN</v>
          </cell>
          <cell r="D2079">
            <v>7821.52</v>
          </cell>
        </row>
        <row r="2080">
          <cell r="A2080" t="str">
            <v>06.012.999-0</v>
          </cell>
          <cell r="B2080" t="str">
            <v>FAMILIA 06.012CAIXA AREIA POCO VISITA CONCRETO ARM.</v>
          </cell>
          <cell r="C2080">
            <v>0</v>
          </cell>
          <cell r="D2080">
            <v>2167</v>
          </cell>
        </row>
        <row r="2081">
          <cell r="A2081" t="str">
            <v>06.013.999-0</v>
          </cell>
          <cell r="B2081" t="str">
            <v>FAMILIA 06.013POCO DE VISITA P/COLETOR ESG.SANIT.</v>
          </cell>
          <cell r="C2081">
            <v>0</v>
          </cell>
          <cell r="D2081">
            <v>1871</v>
          </cell>
        </row>
        <row r="2082">
          <cell r="A2082" t="str">
            <v>06.014.012-0</v>
          </cell>
          <cell r="B2082" t="str">
            <v>POCO DE VISITA EM ALVEN. DE TIJ. MACICO, PAREDES DE 1 VEZ, DE 1,20 X 1,20 X 1,40M, P/AGUAS PLUVIAIS,DIAM.DE 0,40 A 0,70M</v>
          </cell>
          <cell r="C2082" t="str">
            <v>UN</v>
          </cell>
          <cell r="D2082">
            <v>996.02</v>
          </cell>
        </row>
        <row r="2083">
          <cell r="A2083" t="str">
            <v>06.014.013-0</v>
          </cell>
          <cell r="B2083" t="str">
            <v>POCO DE VISITA EM ALVEN. DE TIJ. MACICO, PAREDES DE 1 VEZ, DE 1,30 X 1,30 X 1,40M, P/AGUAS PLUVIAIS, DIAM. DE 0,80M</v>
          </cell>
          <cell r="C2083" t="str">
            <v>UN</v>
          </cell>
          <cell r="D2083">
            <v>1045.43</v>
          </cell>
        </row>
        <row r="2084">
          <cell r="A2084" t="str">
            <v>06.014.014-0</v>
          </cell>
          <cell r="B2084" t="str">
            <v>POCO DE VISITA EM ALVEN. DE TIJ. MACICO, PAREDES DE 1 VEZ, DE 1,40 X 1,40 X 1,50M, P/AGUAS PLUVIAIS, DIAM. DE 0,90M</v>
          </cell>
          <cell r="C2084" t="str">
            <v>UN</v>
          </cell>
          <cell r="D2084">
            <v>1149.6099999999999</v>
          </cell>
        </row>
        <row r="2085">
          <cell r="A2085" t="str">
            <v>06.014.015-0</v>
          </cell>
          <cell r="B2085" t="str">
            <v>POCO DE VISITA EM ALVEN. DE TIJ. MACICO, PAREDES DE 1 VEZ, DE 1,50 X 1,50 X 1,60M, P/AGUAS PLUVIAIS, DIAM. DE 1,00M</v>
          </cell>
          <cell r="C2085" t="str">
            <v>UN</v>
          </cell>
          <cell r="D2085">
            <v>1281.26</v>
          </cell>
        </row>
        <row r="2086">
          <cell r="A2086" t="str">
            <v>06.014.016-0</v>
          </cell>
          <cell r="B2086" t="str">
            <v>POCO DE VISITA EM ALVEN. DE TIJ. MACICO, PAREDES DE 1 VEZ, DE 1,60 X 1,60 X 1,70M, P/AGUAS PLUVIAIS, DIAM. DE 1,10M</v>
          </cell>
          <cell r="C2086" t="str">
            <v>UN</v>
          </cell>
          <cell r="D2086">
            <v>1430.38</v>
          </cell>
        </row>
        <row r="2087">
          <cell r="A2087" t="str">
            <v>06.014.049-0</v>
          </cell>
          <cell r="B2087" t="str">
            <v>CAIXA DE PASSAGEM EM ALVEN. DE TIJ. MACICO, PAREDES DE 1 VEZ, DE 0,40 X 0,40 X 0,60M, S/TAMPA</v>
          </cell>
          <cell r="C2087" t="str">
            <v>UN</v>
          </cell>
          <cell r="D2087">
            <v>170.21</v>
          </cell>
        </row>
        <row r="2088">
          <cell r="A2088" t="str">
            <v>06.014.052-0</v>
          </cell>
          <cell r="B2088" t="str">
            <v>CAIXA DE PASSAGEM EM ALVEN. DE TIJ. MACICO, PAREDES DE 1 VEZ, DE 0,40 X 0,60 X 0,60M, S/TAMPA</v>
          </cell>
          <cell r="C2088" t="str">
            <v>UN</v>
          </cell>
          <cell r="D2088">
            <v>203.05</v>
          </cell>
        </row>
        <row r="2089">
          <cell r="A2089" t="str">
            <v>06.014.054-0</v>
          </cell>
          <cell r="B2089" t="str">
            <v>CAIXA DE PASSAGEM EM ALVEN. DE TIJ. MACICO, PAREDES DE 1 VEZ, DE 0,60 X 0,60 X 0,80M, S/TAMPA</v>
          </cell>
          <cell r="C2089" t="str">
            <v>UN</v>
          </cell>
          <cell r="D2089">
            <v>296.64</v>
          </cell>
        </row>
        <row r="2090">
          <cell r="A2090" t="str">
            <v>06.014.057-0</v>
          </cell>
          <cell r="B2090" t="str">
            <v>CAIXA DE PASSAGEM EM ALVEN. DE TIJ. MACICO, PAREDES DE 1 VEZ, DE 0,60 X 0,60 X 1,00M, S/TAMPA</v>
          </cell>
          <cell r="C2090" t="str">
            <v>UN</v>
          </cell>
          <cell r="D2090">
            <v>393.12</v>
          </cell>
        </row>
        <row r="2091">
          <cell r="A2091" t="str">
            <v>06.014.060-0</v>
          </cell>
          <cell r="B2091" t="str">
            <v>CAIXA DE PASSAGEM EM ALVEN. DE TIJ. MACICO, PAREDES DE 1 VEZ, DE 0,40 X 0,40 X 0,60M, INCL. TAMPA DE CONCR. ARMADO 15MPA</v>
          </cell>
          <cell r="C2091" t="str">
            <v>UN</v>
          </cell>
          <cell r="D2091">
            <v>203.08</v>
          </cell>
        </row>
        <row r="2092">
          <cell r="A2092" t="str">
            <v>06.014.062-0</v>
          </cell>
          <cell r="B2092" t="str">
            <v>CAIXA DE PASSAGEM EM ALVEN. DE TIJ. MACICO, PAREDES DE 1 VEZ, DE 0,40 X 0,60 X 0,60M, INCL. TAMPA DE CONCR. ARMADO 15MPA</v>
          </cell>
          <cell r="C2092" t="str">
            <v>UN</v>
          </cell>
          <cell r="D2092">
            <v>245.8</v>
          </cell>
        </row>
        <row r="2093">
          <cell r="A2093" t="str">
            <v>06.014.064-0</v>
          </cell>
          <cell r="B2093" t="str">
            <v>CAIXA DE PASSAGEM EM ALVEN. DE TIJ. MACICO, PAREDES DE 1 VEZ, DE 0,60 X 0,60 X 0,80M, INCL. TAMPA DE CONCR. ARMADO 15MPA</v>
          </cell>
          <cell r="C2093" t="str">
            <v>UN</v>
          </cell>
          <cell r="D2093">
            <v>344.6</v>
          </cell>
        </row>
        <row r="2094">
          <cell r="A2094" t="str">
            <v>06.014.066-0</v>
          </cell>
          <cell r="B2094" t="str">
            <v>CAIXA DE PASSAGEM EM ALVEN. DE TIJ. MACICO, PAREDES DE 1 VEZ, DE 0,60 X 0,60 X 1,00M, INCL. TAMPA DE CONCR. ARMADO 15MPA</v>
          </cell>
          <cell r="C2094" t="str">
            <v>UN</v>
          </cell>
          <cell r="D2094">
            <v>441.08</v>
          </cell>
        </row>
        <row r="2095">
          <cell r="A2095" t="str">
            <v>06.014.080-0</v>
          </cell>
          <cell r="B2095" t="str">
            <v>CAIXA P/REGISTRO EM ALVEN.DE TIJ.MACICO,PAREDES DE 1/2 VEZ,DE 0,60 X 0,60 X 0,80M,P/TUBUL.DE FºFº C/DIAM.DE 0,40 A 0,60M</v>
          </cell>
          <cell r="C2095" t="str">
            <v>UN</v>
          </cell>
          <cell r="D2095">
            <v>191.42</v>
          </cell>
        </row>
        <row r="2096">
          <cell r="A2096" t="str">
            <v>06.014.081-0</v>
          </cell>
          <cell r="B2096" t="str">
            <v>CAIXA P/REGISTRO EM ALVEN. DE TIJ. MACICO, PAREDES DE 1/2 VEZ, DE 0,55 X 0,55 X 0,70M, P/TUBUL. DE FºFº C/DIAM. DE 0,35M</v>
          </cell>
          <cell r="C2096" t="str">
            <v>UN</v>
          </cell>
          <cell r="D2096">
            <v>161.77000000000001</v>
          </cell>
        </row>
        <row r="2097">
          <cell r="A2097" t="str">
            <v>06.014.082-0</v>
          </cell>
          <cell r="B2097" t="str">
            <v>CAIXA P/REGISTRO EM ALVEN. DE TIJ. MACICO, PAREDES DE 1/2 VEZ, DE 0,50 X 0,50 X 0,70M, P/TUBUL. DE FºFº C/DIAM. DE 0,30M</v>
          </cell>
          <cell r="C2097" t="str">
            <v>UN</v>
          </cell>
          <cell r="D2097">
            <v>176.48</v>
          </cell>
        </row>
        <row r="2098">
          <cell r="A2098" t="str">
            <v>06.014.083-0</v>
          </cell>
          <cell r="B2098" t="str">
            <v>CAIXA P/REGISTRO EM ALVEN. DE TIJ. MACICO, PAREDES DE 1/2 VEZ, DE 0,45 X 0,45 X 0,60M, P/TUBUL. DE FºFº C/DIAM. DE 0,25M</v>
          </cell>
          <cell r="C2098" t="str">
            <v>UN</v>
          </cell>
          <cell r="D2098">
            <v>135.54</v>
          </cell>
        </row>
        <row r="2099">
          <cell r="A2099" t="str">
            <v>06.014.084-0</v>
          </cell>
          <cell r="B2099" t="str">
            <v>CAIXA P/REGISTRO EM ALVEN. DE TIJ. MACICO, PAREDES DE 1/2 VEZ, DE 0,40 X 0,40 X 0,50M, P/TUBUL. DE FºFº C/DIAM. DE 0,20M</v>
          </cell>
          <cell r="C2099" t="str">
            <v>UN</v>
          </cell>
          <cell r="D2099">
            <v>102.86</v>
          </cell>
        </row>
        <row r="2100">
          <cell r="A2100" t="str">
            <v>06.014.085-0</v>
          </cell>
          <cell r="B2100" t="str">
            <v>CAIXA P/REGISTRO EM ALVEN. DE TIJ. MACICO, PAREDES DE 1/2 VEZ, DE 0,35 X 0,35 X 0,50M, P/TUBUL. DE FºFº C/DIAM. DE 0,15M</v>
          </cell>
          <cell r="C2100" t="str">
            <v>UN</v>
          </cell>
          <cell r="D2100">
            <v>93</v>
          </cell>
        </row>
        <row r="2101">
          <cell r="A2101" t="str">
            <v>06.014.086-0</v>
          </cell>
          <cell r="B2101" t="str">
            <v>CAIXA P/REGISTRO EM ALVEN. DE TIJ. MACICO, PAREDES DE 1/2 VEZ, DE 0,30 X 0,30 X 0,50M, P/TUBUL. DE FºFº C/DIAM. DE 0,10M</v>
          </cell>
          <cell r="C2101" t="str">
            <v>UN</v>
          </cell>
          <cell r="D2101">
            <v>83.41</v>
          </cell>
        </row>
        <row r="2102">
          <cell r="A2102" t="str">
            <v>06.014.087-0</v>
          </cell>
          <cell r="B2102" t="str">
            <v>CAIXA P/REGISTRO EM ALVEN. DE TIJ. MACICO, PAREDES DE 1/2 VEZ, DE 0,28 X 0,28 X 0,50M, P/TUBUL. DE FºFº C/DIAM.DE 0,075M</v>
          </cell>
          <cell r="C2102" t="str">
            <v>UN</v>
          </cell>
          <cell r="D2102">
            <v>79.39</v>
          </cell>
        </row>
        <row r="2103">
          <cell r="A2103" t="str">
            <v>06.014.100-1</v>
          </cell>
          <cell r="B2103" t="str">
            <v>CAIXA DE RALO EM ALVEN. DE TIJ. MACICO, DE 0,90 X 1,20 X 1,50M</v>
          </cell>
          <cell r="C2103" t="str">
            <v>UN</v>
          </cell>
          <cell r="D2103">
            <v>727.79</v>
          </cell>
        </row>
        <row r="2104">
          <cell r="A2104" t="str">
            <v>06.014.101-0</v>
          </cell>
          <cell r="B2104" t="str">
            <v>CAIXA DE RALO EM ALVEN. DE TIJ. MACICO, DE 0,30 X 0,90 X 0,90M, P/AGUAS PLUVIAIS</v>
          </cell>
          <cell r="C2104" t="str">
            <v>UN</v>
          </cell>
          <cell r="D2104">
            <v>511.12</v>
          </cell>
        </row>
        <row r="2105">
          <cell r="A2105" t="str">
            <v>06.014.102-0</v>
          </cell>
          <cell r="B2105" t="str">
            <v>CAIXA DE RALO EM ALVEN. DE TIJ. MACICO, DE 0,30 X 0,90 X 0,90M, P/AGUAS PLUVIAIS, C/BOCA DE LOBO DE FºFº</v>
          </cell>
          <cell r="C2105" t="str">
            <v>UN</v>
          </cell>
          <cell r="D2105">
            <v>655.13</v>
          </cell>
        </row>
        <row r="2106">
          <cell r="A2106" t="str">
            <v>06.014.105-0</v>
          </cell>
          <cell r="B2106" t="str">
            <v>CAIXA DE RALO EM ALVEN. DE TIJ. MACICO, DE 0,30 X 0,90 X 0,90M, P/AGUAS PLUVIAIS, INCL.ESCAV.,REATERRO E REMOCAO DO MAT.</v>
          </cell>
          <cell r="C2106" t="str">
            <v>UN</v>
          </cell>
          <cell r="D2106">
            <v>530.58000000000004</v>
          </cell>
        </row>
        <row r="2107">
          <cell r="A2107" t="str">
            <v>06.014.999-0</v>
          </cell>
          <cell r="B2107" t="str">
            <v>FAMILIA 06.014CAIXAS:AREIA PASSAGEM,P/REGISTRO E POCO ALVEN. AGUAS PLUV.</v>
          </cell>
          <cell r="C2107">
            <v>0</v>
          </cell>
          <cell r="D2107">
            <v>2522</v>
          </cell>
        </row>
        <row r="2108">
          <cell r="A2108" t="str">
            <v>06.015.010-0</v>
          </cell>
          <cell r="B2108" t="str">
            <v>POCO DE VISITA EM ALVEN. DE BL. DE CONCR.,PAREDES DE 20CM, DE 1,20 X 1,20 X 1,40M, P/AGUAS PLUVIAIS,DIAM.DE 0,40 A 0,70M</v>
          </cell>
          <cell r="C2108" t="str">
            <v>UN</v>
          </cell>
          <cell r="D2108">
            <v>789.31</v>
          </cell>
        </row>
        <row r="2109">
          <cell r="A2109" t="str">
            <v>06.015.011-0</v>
          </cell>
          <cell r="B2109" t="str">
            <v>POCO DE VISITA EM ALVEN. DE BL. DE CONCR., PAREDES DE 20CM,DE 1,30 X 1,30 X 1,40M, P/AGUAS PLUVIAIS, DIAM. DE 0,80M</v>
          </cell>
          <cell r="C2109" t="str">
            <v>UN</v>
          </cell>
          <cell r="D2109">
            <v>828.53</v>
          </cell>
        </row>
        <row r="2110">
          <cell r="A2110" t="str">
            <v>06.015.012-0</v>
          </cell>
          <cell r="B2110" t="str">
            <v>POCO DE VISITA EM ALVEN. DE BL. DE CONCR., PAREDES DE 20CM,DE 1,40 X 1,40 X 1,50M, P/AGUAS PLUVIAIS, DIAM. DE 0,90M</v>
          </cell>
          <cell r="C2110" t="str">
            <v>UN</v>
          </cell>
          <cell r="D2110">
            <v>937.35</v>
          </cell>
        </row>
        <row r="2111">
          <cell r="A2111" t="str">
            <v>06.015.013-0</v>
          </cell>
          <cell r="B2111" t="str">
            <v>POCO DE VISITA EM ALVEN. DE BL. DE CONCR., PAREDES DE 20CM,DE 1,50 X 1,50 X 1,60M, P/AGUAS PLUVIAIS, DIAM. DE 1,00M</v>
          </cell>
          <cell r="C2111" t="str">
            <v>UN</v>
          </cell>
          <cell r="D2111">
            <v>1034.42</v>
          </cell>
        </row>
        <row r="2112">
          <cell r="A2112" t="str">
            <v>06.015.014-0</v>
          </cell>
          <cell r="B2112" t="str">
            <v>POCO DE VISITA EM ALVEN. DE BL. DE CONCR., PAREDES DE 20CM,DE 1,60 X 1,60 X 1,70M, P/AGUAS PLUVIAIS, DIAM. DE 1,10M</v>
          </cell>
          <cell r="C2112" t="str">
            <v>UN</v>
          </cell>
          <cell r="D2112">
            <v>1139.8900000000001</v>
          </cell>
        </row>
        <row r="2113">
          <cell r="A2113" t="str">
            <v>06.015.015-0</v>
          </cell>
          <cell r="B2113" t="str">
            <v>POCO DE VISITA EM ALVEN. DE BL. DE CONCR., PAREDES DE 20CM,DE 1,70 X 1,70 X 1,80M, P/AGUAS PLUVIAIS, DIAM. DE 1,20M</v>
          </cell>
          <cell r="C2113" t="str">
            <v>UN</v>
          </cell>
          <cell r="D2113">
            <v>1250.68</v>
          </cell>
        </row>
        <row r="2114">
          <cell r="A2114" t="str">
            <v>06.015.016-0</v>
          </cell>
          <cell r="B2114" t="str">
            <v>POCO DE VISITA EM ALVEN. DE BL. DE CONCR., PAREDES DE 20CM,DE 2,00 X 2,00 X 2,10M, P/AGUAS PLUVIAIS, DIAM. DE 1,50M</v>
          </cell>
          <cell r="C2114" t="str">
            <v>UN</v>
          </cell>
          <cell r="D2114">
            <v>1623.48</v>
          </cell>
        </row>
        <row r="2115">
          <cell r="A2115" t="str">
            <v>06.015.030-0</v>
          </cell>
          <cell r="B2115" t="str">
            <v>CAIXA DE RALO EM ALVEN. DE BL. DE CONCR., PAREDES DE 20CM, DE 0,30 X 0,90 X 0,90M, P/AGUAS PLUVIAIS, C/GRELHA DE FºFº</v>
          </cell>
          <cell r="C2115" t="str">
            <v>UN</v>
          </cell>
          <cell r="D2115">
            <v>307.14</v>
          </cell>
        </row>
        <row r="2116">
          <cell r="A2116" t="str">
            <v>06.015.031-0</v>
          </cell>
          <cell r="B2116" t="str">
            <v>CAIXA DE RALO EM ALVEN. DE BL. DE CONCR., PAREDES DE 20CM, DE 0,90 X 1,20 X 1,50M, P/AGUAS PLUVIAIS, C/GRELHA DE FºFº</v>
          </cell>
          <cell r="C2116" t="str">
            <v>UN</v>
          </cell>
          <cell r="D2116">
            <v>993.88</v>
          </cell>
        </row>
        <row r="2117">
          <cell r="A2117" t="str">
            <v>06.015.999-0</v>
          </cell>
          <cell r="B2117" t="str">
            <v>FAMILIA 06.015CAIXA DE RALO</v>
          </cell>
          <cell r="C2117">
            <v>0</v>
          </cell>
          <cell r="D2117">
            <v>1697</v>
          </cell>
        </row>
        <row r="2118">
          <cell r="A2118" t="str">
            <v>06.016.001-0</v>
          </cell>
          <cell r="B2118" t="str">
            <v>TAMPAO COMPLETO DE FºFº, DIAM. DE 0,60M, C/ 175KG, P/CHAMINEDE CX. DE AREIA OU POCO DE VISITA</v>
          </cell>
          <cell r="C2118" t="str">
            <v>UN</v>
          </cell>
          <cell r="D2118">
            <v>175.6</v>
          </cell>
        </row>
        <row r="2119">
          <cell r="A2119" t="str">
            <v>06.016.002-0</v>
          </cell>
          <cell r="B2119" t="str">
            <v>TAMPAO COMPLETO DE FºFº, TIPO MEDIO, C/ 125KG, P/POCO DE VISITA DE ESGOTO SANIT.</v>
          </cell>
          <cell r="C2119" t="str">
            <v>UN</v>
          </cell>
          <cell r="D2119">
            <v>146.11000000000001</v>
          </cell>
        </row>
        <row r="2120">
          <cell r="A2120" t="str">
            <v>06.016.003-0</v>
          </cell>
          <cell r="B2120" t="str">
            <v>TAMPAO COMPLETO DE FºFº, TIPO PESADO, C/ 225KG, P/POCO DE VISITA DE ESGOTO SANIT.</v>
          </cell>
          <cell r="C2120" t="str">
            <v>UN</v>
          </cell>
          <cell r="D2120">
            <v>175.6</v>
          </cell>
        </row>
        <row r="2121">
          <cell r="A2121" t="str">
            <v>06.016.004-0</v>
          </cell>
          <cell r="B2121" t="str">
            <v>TAMPAO COMPLETO DE FºFº, DIAM. DE 0,40 A 0,60M, C/ 125KG, P/CX. DE REGISTRO</v>
          </cell>
          <cell r="C2121" t="str">
            <v>UN</v>
          </cell>
          <cell r="D2121">
            <v>141.79</v>
          </cell>
        </row>
        <row r="2122">
          <cell r="A2122" t="str">
            <v>06.016.005-0</v>
          </cell>
          <cell r="B2122" t="str">
            <v>TAMPAO COMPLETO DE FºFº, TIPO QUADRADO (0,24 X 0,24M), C/ 34KG</v>
          </cell>
          <cell r="C2122" t="str">
            <v>UN</v>
          </cell>
          <cell r="D2122">
            <v>35.880000000000003</v>
          </cell>
        </row>
        <row r="2123">
          <cell r="A2123" t="str">
            <v>06.016.009-0</v>
          </cell>
          <cell r="B2123" t="str">
            <v>TAMPAO COMPLETO DE FºFº, P/CX. DE INSPECAO OU SEMELHANTE, C/25KG</v>
          </cell>
          <cell r="C2123" t="str">
            <v>UN</v>
          </cell>
          <cell r="D2123">
            <v>63.4</v>
          </cell>
        </row>
        <row r="2124">
          <cell r="A2124" t="str">
            <v>06.016.010-0</v>
          </cell>
          <cell r="B2124" t="str">
            <v>GRELHA COMPLETA DE FºFº, DE 0,30 X 0,90M, C/ 135KG, P/CX. DERALO</v>
          </cell>
          <cell r="C2124" t="str">
            <v>UN</v>
          </cell>
          <cell r="D2124">
            <v>162.72</v>
          </cell>
        </row>
        <row r="2125">
          <cell r="A2125" t="str">
            <v>06.016.011-0</v>
          </cell>
          <cell r="B2125" t="str">
            <v>GRELHA COMPLETA DE FºFº, DE 0,30 X 0,90M, C/ 85KG, P/CX. DERALO</v>
          </cell>
          <cell r="C2125" t="str">
            <v>UN</v>
          </cell>
          <cell r="D2125">
            <v>137.34</v>
          </cell>
        </row>
        <row r="2126">
          <cell r="A2126" t="str">
            <v>06.016.012-0</v>
          </cell>
          <cell r="B2126" t="str">
            <v>GRELHA COMPLETA DE FºFº, DE 0,30 X 0,90M, C/ 135KG, ARTICULADA, PADRAO PREFEITURA-RJ, P/CX. DE RALO</v>
          </cell>
          <cell r="C2126" t="str">
            <v>UN</v>
          </cell>
          <cell r="D2126">
            <v>162.72</v>
          </cell>
        </row>
        <row r="2127">
          <cell r="A2127" t="str">
            <v>06.016.015-0</v>
          </cell>
          <cell r="B2127" t="str">
            <v>TAMPAO COMPLETO DE FºFº, ARTICULADO, PESADO, DIAM. DE 0,60M,TIPO AVENIDA</v>
          </cell>
          <cell r="C2127" t="str">
            <v>UN</v>
          </cell>
          <cell r="D2127">
            <v>171.28</v>
          </cell>
        </row>
        <row r="2128">
          <cell r="A2128" t="str">
            <v>06.016.016-0</v>
          </cell>
          <cell r="B2128" t="str">
            <v>TAMPAO COMPLETO DE FºFº, TIPO TS (3 SECOES), P/POCO DE VISITA DE ESGOTO SANIT., PADRAO CEDAE, C/ 690KG</v>
          </cell>
          <cell r="C2128" t="str">
            <v>UN</v>
          </cell>
          <cell r="D2128">
            <v>1450.89</v>
          </cell>
        </row>
        <row r="2129">
          <cell r="A2129" t="str">
            <v>06.016.030-0</v>
          </cell>
          <cell r="B2129" t="str">
            <v>TAMPAO COMPLETO DE FºFº, P/CX. R 1, PADRAO TELEBRAS</v>
          </cell>
          <cell r="C2129" t="str">
            <v>UN</v>
          </cell>
          <cell r="D2129">
            <v>83.68</v>
          </cell>
        </row>
        <row r="2130">
          <cell r="A2130" t="str">
            <v>06.016.031-0</v>
          </cell>
          <cell r="B2130" t="str">
            <v>TAMPAO COMPLETO DE FºFº, P/CX. R 2, PADRAO TELEBRAS</v>
          </cell>
          <cell r="C2130" t="str">
            <v>UN</v>
          </cell>
          <cell r="D2130">
            <v>169.64</v>
          </cell>
        </row>
        <row r="2131">
          <cell r="A2131" t="str">
            <v>06.016.032-0</v>
          </cell>
          <cell r="B2131" t="str">
            <v>TAMPAO COMPLETO DE FºFº, P/CX. R 3, PADRAO TELEBRAS</v>
          </cell>
          <cell r="C2131" t="str">
            <v>UN</v>
          </cell>
          <cell r="D2131">
            <v>378.36</v>
          </cell>
        </row>
        <row r="2132">
          <cell r="A2132" t="str">
            <v>06.016.040-0</v>
          </cell>
          <cell r="B2132" t="str">
            <v>TAMPAO COMPLETO DE FºFº, ARTICULADO, DIAM. DE 0,60M, PADRAOCME, TIPO LEVE</v>
          </cell>
          <cell r="C2132" t="str">
            <v>UN</v>
          </cell>
          <cell r="D2132">
            <v>104.28</v>
          </cell>
        </row>
        <row r="2133">
          <cell r="A2133" t="str">
            <v>06.016.041-0</v>
          </cell>
          <cell r="B2133" t="str">
            <v>TAMPAO COMPLETO DE FºFº, ARTICULADO, DIAM. DE 0,60M, PADRAOCME, TIPO PESADO</v>
          </cell>
          <cell r="C2133" t="str">
            <v>UN</v>
          </cell>
          <cell r="D2133">
            <v>157.43</v>
          </cell>
        </row>
        <row r="2134">
          <cell r="A2134" t="str">
            <v>06.016.050-0</v>
          </cell>
          <cell r="B2134" t="str">
            <v>GRELHA P/CANALETA DE FºFº, C/ 0,15M DE LARG.</v>
          </cell>
          <cell r="C2134" t="str">
            <v>M</v>
          </cell>
          <cell r="D2134">
            <v>27.71</v>
          </cell>
        </row>
        <row r="2135">
          <cell r="A2135" t="str">
            <v>06.016.051-0</v>
          </cell>
          <cell r="B2135" t="str">
            <v>GRELHA P/CANALETA DE FºFº, C/ 0,20M DE LARG.</v>
          </cell>
          <cell r="C2135" t="str">
            <v>M</v>
          </cell>
          <cell r="D2135">
            <v>31.61</v>
          </cell>
        </row>
        <row r="2136">
          <cell r="A2136" t="str">
            <v>06.016.052-0</v>
          </cell>
          <cell r="B2136" t="str">
            <v>GRELHA P/CANALETA DE FºFº, C/ 0,30M DE LARG.</v>
          </cell>
          <cell r="C2136" t="str">
            <v>M</v>
          </cell>
          <cell r="D2136">
            <v>55.69</v>
          </cell>
        </row>
        <row r="2137">
          <cell r="A2137" t="str">
            <v>06.016.053-0</v>
          </cell>
          <cell r="B2137" t="str">
            <v>GRELHA P/CANALETA DE FºFº, C/ 0,40M DE LARG.</v>
          </cell>
          <cell r="C2137" t="str">
            <v>M</v>
          </cell>
          <cell r="D2137">
            <v>81.650000000000006</v>
          </cell>
        </row>
        <row r="2138">
          <cell r="A2138" t="str">
            <v>06.016.060-0</v>
          </cell>
          <cell r="B2138" t="str">
            <v>CAIXA DE PASSEIO DE FºFº, P/REGISTRO, C/ 28KG, PADRAO CEDAE</v>
          </cell>
          <cell r="C2138" t="str">
            <v>UN</v>
          </cell>
          <cell r="D2138">
            <v>74.819999999999993</v>
          </cell>
        </row>
        <row r="2139">
          <cell r="A2139" t="str">
            <v>06.016.061-0</v>
          </cell>
          <cell r="B2139" t="str">
            <v>CAIXA DE RUA COMPLETA DE FºFº, P/REGISTRO, C/ 59KG, PADRAO CEDAE</v>
          </cell>
          <cell r="C2139" t="str">
            <v>UN</v>
          </cell>
          <cell r="D2139">
            <v>181.79</v>
          </cell>
        </row>
        <row r="2140">
          <cell r="A2140" t="str">
            <v>06.016.080-0</v>
          </cell>
          <cell r="B2140" t="str">
            <v>DEGRAU DE FºFº, C/ 2,5KG, FIX. EM CONCR.</v>
          </cell>
          <cell r="C2140" t="str">
            <v>UN</v>
          </cell>
          <cell r="D2140">
            <v>23.1</v>
          </cell>
        </row>
        <row r="2141">
          <cell r="A2141" t="str">
            <v>06.016.081-0</v>
          </cell>
          <cell r="B2141" t="str">
            <v>DEGRAU DE FºFº, C/ 3KG, FIX. EM CONCR.</v>
          </cell>
          <cell r="C2141" t="str">
            <v>UN</v>
          </cell>
          <cell r="D2141">
            <v>39.06</v>
          </cell>
        </row>
        <row r="2142">
          <cell r="A2142" t="str">
            <v>06.016.082-0</v>
          </cell>
          <cell r="B2142" t="str">
            <v>DEGRAU DE FºFº, C/ 7KG, FIX. EM CONCR.</v>
          </cell>
          <cell r="C2142" t="str">
            <v>UN</v>
          </cell>
          <cell r="D2142">
            <v>66.58</v>
          </cell>
        </row>
        <row r="2143">
          <cell r="A2143" t="str">
            <v>06.016.100-0</v>
          </cell>
          <cell r="B2143" t="str">
            <v>TAMPAO MISTO (FºFº E CONCR.), PESADO, DIAM. DE 0,60M, C/ 106KG, CONFORME PROJ. DA CEDAE</v>
          </cell>
          <cell r="C2143" t="str">
            <v>UN</v>
          </cell>
          <cell r="D2143">
            <v>141.6</v>
          </cell>
        </row>
        <row r="2144">
          <cell r="A2144" t="str">
            <v>06.016.105-0</v>
          </cell>
          <cell r="B2144" t="str">
            <v>TAMPAO MISTO (FºFº E CONCR.), LEVE, DIAM. DE 0,60M, C/ 36KG,CONFORME PROJ. DA CEDAE</v>
          </cell>
          <cell r="C2144" t="str">
            <v>UN</v>
          </cell>
          <cell r="D2144">
            <v>78.13</v>
          </cell>
        </row>
        <row r="2145">
          <cell r="A2145" t="str">
            <v>06.016.999-0</v>
          </cell>
          <cell r="B2145" t="str">
            <v>FAMILIA 06.016ARTEFATOS DE F.F.</v>
          </cell>
          <cell r="C2145">
            <v>0</v>
          </cell>
          <cell r="D2145">
            <v>2177</v>
          </cell>
        </row>
        <row r="2146">
          <cell r="A2146" t="str">
            <v>06.017.001-0</v>
          </cell>
          <cell r="B2146" t="str">
            <v>POCO DE VISITA, DE ANEIS DE CONCR. PRE-MOLD. P/ESGOTO SANIT., SEGUNDO ESPEC. DA CEDAE, C/PROF. DE 0,60M</v>
          </cell>
          <cell r="C2146" t="str">
            <v>UN</v>
          </cell>
          <cell r="D2146">
            <v>79.16</v>
          </cell>
        </row>
        <row r="2147">
          <cell r="A2147" t="str">
            <v>06.017.002-0</v>
          </cell>
          <cell r="B2147" t="str">
            <v>POCO DE VISITA, DE ANEIS DE CONCR. PRE-MOLD. P/ESGOTO SANIT., SEGUNDO ESPEC. DA CEDAE, C/PROF. DE 0,80M</v>
          </cell>
          <cell r="C2147" t="str">
            <v>UN</v>
          </cell>
          <cell r="D2147">
            <v>115.8</v>
          </cell>
        </row>
        <row r="2148">
          <cell r="A2148" t="str">
            <v>06.017.003-0</v>
          </cell>
          <cell r="B2148" t="str">
            <v>POCO DE VISITA, DE ANEIS DE CONCR. PRE-MOLD. P/ESGOTO SANIT., SEGUNDO ESPEC. DA CEDAE, C/PROF. DE 1,00M</v>
          </cell>
          <cell r="C2148" t="str">
            <v>UN</v>
          </cell>
          <cell r="D2148">
            <v>137.6</v>
          </cell>
        </row>
        <row r="2149">
          <cell r="A2149" t="str">
            <v>06.017.004-0</v>
          </cell>
          <cell r="B2149" t="str">
            <v>POCO DE VISITA, DE ANEIS DE CONCR. PRE-MOLD. P/ESGOTO SANIT., SEGUNDO ESPEC. DA CEDAE, C/PROF. DE 1,05M</v>
          </cell>
          <cell r="C2149" t="str">
            <v>UN</v>
          </cell>
          <cell r="D2149">
            <v>328.8</v>
          </cell>
        </row>
        <row r="2150">
          <cell r="A2150" t="str">
            <v>06.017.005-0</v>
          </cell>
          <cell r="B2150" t="str">
            <v>POCO DE VISITA, DE ANEIS DE CONCR. PRE-MOLD. P/ESGOTO SANIT., SEGUNDO ESPEC. DA CEDAE, C/PROF. DE 1,20M</v>
          </cell>
          <cell r="C2150" t="str">
            <v>UN</v>
          </cell>
          <cell r="D2150">
            <v>340.78</v>
          </cell>
        </row>
        <row r="2151">
          <cell r="A2151" t="str">
            <v>06.017.006-0</v>
          </cell>
          <cell r="B2151" t="str">
            <v>POCO DE VISITA, DE ANEIS DE CONCR. PRE-MOLD. P/ESGOTO SANIT., SEGUNDO ESPEC. DA CEDAE, C/PROF. DE 1,40M</v>
          </cell>
          <cell r="C2151" t="str">
            <v>UN</v>
          </cell>
          <cell r="D2151">
            <v>379.74</v>
          </cell>
        </row>
        <row r="2152">
          <cell r="A2152" t="str">
            <v>06.017.007-0</v>
          </cell>
          <cell r="B2152" t="str">
            <v>POCO DE VISITA, DE ANEIS DE CONCR. PRE-MOLD. P/ESGOTO SANIT., SEGUNDO ESPEC. DA CEDAE, C/PROF. DE 1,50M</v>
          </cell>
          <cell r="C2152" t="str">
            <v>UN</v>
          </cell>
          <cell r="D2152">
            <v>386.97</v>
          </cell>
        </row>
        <row r="2153">
          <cell r="A2153" t="str">
            <v>06.017.008-0</v>
          </cell>
          <cell r="B2153" t="str">
            <v>POCO DE VISITA, DE ANEIS DE CONCR. PRE-MOLD. P/ESGOTO SANIT., SEGUNDO ESPEC. DA CEDAE, C/PROF. DE 1,60M</v>
          </cell>
          <cell r="C2153" t="str">
            <v>UN</v>
          </cell>
          <cell r="D2153">
            <v>388.45</v>
          </cell>
        </row>
        <row r="2154">
          <cell r="A2154" t="str">
            <v>06.017.009-0</v>
          </cell>
          <cell r="B2154" t="str">
            <v>POCO DE VISITA, DE ANEIS DE CONCR. PRE-MOLD. P/ESGOTO SANIT., SEGUNDO ESPEC. DA CEDAE, C/PROF. DE 1,70M</v>
          </cell>
          <cell r="C2154" t="str">
            <v>UN</v>
          </cell>
          <cell r="D2154">
            <v>427.2</v>
          </cell>
        </row>
        <row r="2155">
          <cell r="A2155" t="str">
            <v>06.017.010-0</v>
          </cell>
          <cell r="B2155" t="str">
            <v>POCO DE VISITA, DE ANEIS DE CONCR. PRE-MOLD. P/ESGOTO SANIT., SEGUNDO ESPEC. DA CEDAE, C/PROF. DE 2,00M</v>
          </cell>
          <cell r="C2155" t="str">
            <v>UN</v>
          </cell>
          <cell r="D2155">
            <v>456.29</v>
          </cell>
        </row>
        <row r="2156">
          <cell r="A2156" t="str">
            <v>06.017.011-0</v>
          </cell>
          <cell r="B2156" t="str">
            <v>POCO DE VISITA, DE ANEIS DE CONCR. PRE-MOLD. P/ESGOTO SANIT., SEGUNDO ESPEC. DA CEDAE, C/PROF. DE 2,30M</v>
          </cell>
          <cell r="C2156" t="str">
            <v>UN</v>
          </cell>
          <cell r="D2156">
            <v>479.84</v>
          </cell>
        </row>
        <row r="2157">
          <cell r="A2157" t="str">
            <v>06.017.012-0</v>
          </cell>
          <cell r="B2157" t="str">
            <v>POCO DE VISITA, DE ANEIS DE CONCR. PRE-MOLD. P/ESGOTO SANIT., SEGUNDO ESPEC. DA CEDAE, C/PROF. DE 2,60M</v>
          </cell>
          <cell r="C2157" t="str">
            <v>UN</v>
          </cell>
          <cell r="D2157">
            <v>516.13</v>
          </cell>
        </row>
        <row r="2158">
          <cell r="A2158" t="str">
            <v>06.017.013-0</v>
          </cell>
          <cell r="B2158" t="str">
            <v>POCO DE VISITA, DE ANEIS DE CONCR. PRE-MOLD. P/ESGOTO SANIT., SEGUNDO ESPEC. DA CEDAE, C/PROF. DE 2,90M</v>
          </cell>
          <cell r="C2158" t="str">
            <v>UN</v>
          </cell>
          <cell r="D2158">
            <v>561.87</v>
          </cell>
        </row>
        <row r="2159">
          <cell r="A2159" t="str">
            <v>06.017.014-0</v>
          </cell>
          <cell r="B2159" t="str">
            <v>POCO DE VISITA, DE ANEIS DE CONCR. PRE-MOLD. P/ESGOTO SANIT., SEGUNDO ESPEC. DA CEDAE, C/PROF. DE 3,20M</v>
          </cell>
          <cell r="C2159" t="str">
            <v>UN</v>
          </cell>
          <cell r="D2159">
            <v>609.38</v>
          </cell>
        </row>
        <row r="2160">
          <cell r="A2160" t="str">
            <v>06.017.015-0</v>
          </cell>
          <cell r="B2160" t="str">
            <v>POCO DE VISITA, DE ANEIS DE CONCR. PRE-MOLD. P/ESGOTO SANIT., SEGUNDO ESPEC. DA CEDAE, C/PROF. DE 3,50M</v>
          </cell>
          <cell r="C2160" t="str">
            <v>UN</v>
          </cell>
          <cell r="D2160">
            <v>659.97</v>
          </cell>
        </row>
        <row r="2161">
          <cell r="A2161" t="str">
            <v>06.017.016-0</v>
          </cell>
          <cell r="B2161" t="str">
            <v>POCO DE VISITA, DE ANEIS DE CONCR. PRE-MOLD. P/ESGOTO SANIT., SEGUNDO ESPEC. DA CEDAE, C/PROF. DE 3,80M</v>
          </cell>
          <cell r="C2161" t="str">
            <v>UN</v>
          </cell>
          <cell r="D2161">
            <v>702.64</v>
          </cell>
        </row>
        <row r="2162">
          <cell r="A2162" t="str">
            <v>06.017.017-0</v>
          </cell>
          <cell r="B2162" t="str">
            <v>POCO DE VISITA, DE ANEIS DE CONCR. PRE-MOLD. P/ESGOTO SANIT., SEGUNDO ESPEC. DA CEDAE, C/PROF. DE 4,10M</v>
          </cell>
          <cell r="C2162" t="str">
            <v>UN</v>
          </cell>
          <cell r="D2162">
            <v>748.38</v>
          </cell>
        </row>
        <row r="2163">
          <cell r="A2163" t="str">
            <v>06.017.018-0</v>
          </cell>
          <cell r="B2163" t="str">
            <v>POCO DE VISITA, DE ANEIS DE CONCR. PRE-MOLD. P/ESGOTO SANIT., SEGUNDO ESPEC. DA CEDAE, C/PROF. DE 4,40M</v>
          </cell>
          <cell r="C2163" t="str">
            <v>UN</v>
          </cell>
          <cell r="D2163">
            <v>795.9</v>
          </cell>
        </row>
        <row r="2164">
          <cell r="A2164" t="str">
            <v>06.017.019-0</v>
          </cell>
          <cell r="B2164" t="str">
            <v>POCO DE VISITA, DE ANEIS DE CONCR. PRE-MOLD. P/ESGOTO SANIT., SEGUNDO ESPEC. DA CEDAE, C/PROF. DE 4,70M</v>
          </cell>
          <cell r="C2164" t="str">
            <v>UN</v>
          </cell>
          <cell r="D2164">
            <v>796.64</v>
          </cell>
        </row>
        <row r="2165">
          <cell r="A2165" t="str">
            <v>06.017.020-0</v>
          </cell>
          <cell r="B2165" t="str">
            <v>POCO DE VISITA, DE ANEIS DE CONCR. PRE-MOLD. P/ESGOTO SANIT., SEGUNDO ESPEC. DA CEDAE, C/PROF. DE 5,00M</v>
          </cell>
          <cell r="C2165" t="str">
            <v>UN</v>
          </cell>
          <cell r="D2165">
            <v>889.11</v>
          </cell>
        </row>
        <row r="2166">
          <cell r="A2166" t="str">
            <v>06.017.021-0</v>
          </cell>
          <cell r="B2166" t="str">
            <v>POCO DE VISITA, DE ANEIS DE CONCR. PRE-MOLD. P/ESGOTO SANIT., SEGUNDO ESPEC. DA CEDAE, C/PROF. DE 5,30M</v>
          </cell>
          <cell r="C2166" t="str">
            <v>UN</v>
          </cell>
          <cell r="D2166">
            <v>934.9</v>
          </cell>
        </row>
        <row r="2167">
          <cell r="A2167" t="str">
            <v>06.017.022-0</v>
          </cell>
          <cell r="B2167" t="str">
            <v>POCO DE VISITA, DE ANEIS DE CONCR. PRE-MOLD. P/ESGOTO SANIT., SEGUNDO ESPEC. DA CEDAE, C/PROF. DE 5,60M</v>
          </cell>
          <cell r="C2167" t="str">
            <v>UN</v>
          </cell>
          <cell r="D2167">
            <v>982.96</v>
          </cell>
        </row>
        <row r="2168">
          <cell r="A2168" t="str">
            <v>06.017.023-0</v>
          </cell>
          <cell r="B2168" t="str">
            <v>POCO DE VISITA, DE ANEIS DE CONCR. PRE-MOLD. P/ESGOTO SANIT., SEGUNDO ESPEC. DA CEDAE, C/PROF. DE 5,90M</v>
          </cell>
          <cell r="C2168" t="str">
            <v>UN</v>
          </cell>
          <cell r="D2168">
            <v>1028.1600000000001</v>
          </cell>
        </row>
        <row r="2169">
          <cell r="A2169" t="str">
            <v>06.017.024-0</v>
          </cell>
          <cell r="B2169" t="str">
            <v>POCO DE VISITA, DE ANEIS DE CONCR. PRE-MOLD. P/ESGOTO SANIT., SEGUNDO ESPEC. DA CEDAE, C/PROF. DE 6,20M</v>
          </cell>
          <cell r="C2169" t="str">
            <v>UN</v>
          </cell>
          <cell r="D2169">
            <v>1075.55</v>
          </cell>
        </row>
        <row r="2170">
          <cell r="A2170" t="str">
            <v>06.017.025-0</v>
          </cell>
          <cell r="B2170" t="str">
            <v>POCO DE VISITA, DE ANEIS DE CONCR. PRE-MOLD. P/ESGOTO SANIT., SEGUNDO ESPEC. DA CEDAE, C/PROF. DE 6,50M</v>
          </cell>
          <cell r="C2170" t="str">
            <v>UN</v>
          </cell>
          <cell r="D2170">
            <v>1121.42</v>
          </cell>
        </row>
        <row r="2171">
          <cell r="A2171" t="str">
            <v>06.017.026-0</v>
          </cell>
          <cell r="B2171" t="str">
            <v>POCO DE VISITA, DE ANEIS DE CONCR. PRE-MOLD. P/ESGOTO SANIT., SEGUNDO ESPEC. DA CEDAE, C/PROF. DE 6,80M</v>
          </cell>
          <cell r="C2171" t="str">
            <v>UN</v>
          </cell>
          <cell r="D2171">
            <v>1168.93</v>
          </cell>
        </row>
        <row r="2172">
          <cell r="A2172" t="str">
            <v>06.017.027-0</v>
          </cell>
          <cell r="B2172" t="str">
            <v>POCO DE VISITA, DE ANEIS DE CONCR. PRE-MOLD. P/ESGOTO SANIT., SEGUNDO ESPEC. DA CEDAE, C/PROF. DE 7,10M</v>
          </cell>
          <cell r="C2172" t="str">
            <v>UN</v>
          </cell>
          <cell r="D2172">
            <v>1214.67</v>
          </cell>
        </row>
        <row r="2173">
          <cell r="A2173" t="str">
            <v>06.017.040-0</v>
          </cell>
          <cell r="B2173" t="str">
            <v>BASE E FUNDO DE CONCR. SIMPLES, P/POCO DE VISITA, PADRAO CEDAE, DE ANEIS PRE-MOLD. C/DIAM. DE 0,60M</v>
          </cell>
          <cell r="C2173" t="str">
            <v>UN</v>
          </cell>
          <cell r="D2173">
            <v>36.94</v>
          </cell>
        </row>
        <row r="2174">
          <cell r="A2174" t="str">
            <v>06.017.041-0</v>
          </cell>
          <cell r="B2174" t="str">
            <v>BASE E FUNDO DE CONCR. SIMPLES, P/POCO DE VISITA, PADRAO CEDAE, DE ANEIS PRE-MOLD. C/DIAM. DE 1,10M</v>
          </cell>
          <cell r="C2174" t="str">
            <v>UN</v>
          </cell>
          <cell r="D2174">
            <v>181.39</v>
          </cell>
        </row>
        <row r="2175">
          <cell r="A2175" t="str">
            <v>06.017.042-0</v>
          </cell>
          <cell r="B2175" t="str">
            <v>CORPO DE POCO DE VISITA, DE ANEIS PRE-MOLD., C/DIAM. DE 0,60M, S/DEGRAUS</v>
          </cell>
          <cell r="C2175" t="str">
            <v>M</v>
          </cell>
          <cell r="D2175">
            <v>74.31</v>
          </cell>
        </row>
        <row r="2176">
          <cell r="A2176" t="str">
            <v>06.017.043-0</v>
          </cell>
          <cell r="B2176" t="str">
            <v>CORPO DE POCO DE VISITA, DE ANEIS PRE-MOLD., C/DIAM. DE 1,10M, S/DEGRAUS</v>
          </cell>
          <cell r="C2176" t="str">
            <v>M</v>
          </cell>
          <cell r="D2176">
            <v>136.47</v>
          </cell>
        </row>
        <row r="2177">
          <cell r="A2177" t="str">
            <v>06.017.044-0</v>
          </cell>
          <cell r="B2177" t="str">
            <v>CORPO DE POCO DE VISITA, DE ANEIS PRE-MOLD., C/DIAM. DE 0,60M, C/DEGRAUS DE FºFº</v>
          </cell>
          <cell r="C2177" t="str">
            <v>M</v>
          </cell>
          <cell r="D2177">
            <v>102.78</v>
          </cell>
        </row>
        <row r="2178">
          <cell r="A2178" t="str">
            <v>06.017.045-0</v>
          </cell>
          <cell r="B2178" t="str">
            <v>CORPO DE POCO DE VISITA, DE ANEIS PRE-MOLD., C/DIAM. DE 1,10M, C/DEGRAUS DE FºFº</v>
          </cell>
          <cell r="C2178" t="str">
            <v>M</v>
          </cell>
          <cell r="D2178">
            <v>155.35</v>
          </cell>
        </row>
        <row r="2179">
          <cell r="A2179" t="str">
            <v>06.017.999-0</v>
          </cell>
          <cell r="B2179" t="str">
            <v>FAMILIA 06.017POCO DE VISITA</v>
          </cell>
          <cell r="C2179">
            <v>0</v>
          </cell>
          <cell r="D2179">
            <v>2090</v>
          </cell>
        </row>
        <row r="2180">
          <cell r="A2180" t="str">
            <v>06.018.001-0</v>
          </cell>
          <cell r="B2180" t="str">
            <v>CAIXA DE ANEIS PRE-MOLD. DE CONCR., TIPO "C", PADRAO CEDAE,P/REGISTROS ATE 200MM</v>
          </cell>
          <cell r="C2180" t="str">
            <v>UN</v>
          </cell>
          <cell r="D2180">
            <v>70.349999999999994</v>
          </cell>
        </row>
        <row r="2181">
          <cell r="A2181" t="str">
            <v>06.018.002-0</v>
          </cell>
          <cell r="B2181" t="str">
            <v>CAIXA DE ANEIS PRE-MOLD. DE CONCR., TIPO "D", PADRAO CEDAE,P/REGISTROS C/DIAM. DE 250 A 600MM</v>
          </cell>
          <cell r="C2181" t="str">
            <v>UN</v>
          </cell>
          <cell r="D2181">
            <v>49.46</v>
          </cell>
        </row>
        <row r="2182">
          <cell r="A2182" t="str">
            <v>06.018.003-0</v>
          </cell>
          <cell r="B2182" t="str">
            <v>CAIXA DE ANEIS PRE-MOLD. DE CONCR., TIPO "B", PADRAO CEDAE,P/VENTOSAS</v>
          </cell>
          <cell r="C2182" t="str">
            <v>UN</v>
          </cell>
          <cell r="D2182">
            <v>30.44</v>
          </cell>
        </row>
        <row r="2183">
          <cell r="A2183" t="str">
            <v>06.018.004-0</v>
          </cell>
          <cell r="B2183" t="str">
            <v>PAREDE CILINDRICA DE ANEIS PRE-MOLD. DE CONCR. ARMADO, P/CX.DE INSPECAO, DIAM. INT. DE 2,00M, PADRAO CEDAE</v>
          </cell>
          <cell r="C2183" t="str">
            <v>M</v>
          </cell>
          <cell r="D2183">
            <v>623.14</v>
          </cell>
        </row>
        <row r="2184">
          <cell r="A2184" t="str">
            <v>06.018.999-0</v>
          </cell>
          <cell r="B2184" t="str">
            <v>FAMILIA 06.018CAIXA DE ANEIS DE CONC. P/REGISTRO</v>
          </cell>
          <cell r="C2184">
            <v>0</v>
          </cell>
          <cell r="D2184">
            <v>2166</v>
          </cell>
        </row>
        <row r="2185">
          <cell r="A2185" t="str">
            <v>06.020.080-0</v>
          </cell>
          <cell r="B2185" t="str">
            <v>MONTAGEM E ASSENT. DE TUBUL. DE CHAPA DE ACO DE 3/16" DE ESP., C/ 6,00M DE COMPR. E 150MM DE DIAM.</v>
          </cell>
          <cell r="C2185" t="str">
            <v>M</v>
          </cell>
          <cell r="D2185">
            <v>14.22</v>
          </cell>
        </row>
        <row r="2186">
          <cell r="A2186" t="str">
            <v>06.020.081-0</v>
          </cell>
          <cell r="B2186" t="str">
            <v>MONTAGEM E ASSENT. DE TUBUL. DE CHAPA DE ACO DE 3/16" DE ESP., C/ 6,00M DE COMPR. E 200MM DE DIAM.</v>
          </cell>
          <cell r="C2186" t="str">
            <v>M</v>
          </cell>
          <cell r="D2186">
            <v>15.64</v>
          </cell>
        </row>
        <row r="2187">
          <cell r="A2187" t="str">
            <v>06.020.082-0</v>
          </cell>
          <cell r="B2187" t="str">
            <v>MONTAGEM E ASSENT. DE TUBUL. DE CHAPA DE ACO DE 3/16" DE ESP., C/ 6,00M DE COMPR. E 250MM DE DIAM.</v>
          </cell>
          <cell r="C2187" t="str">
            <v>M</v>
          </cell>
          <cell r="D2187">
            <v>16.47</v>
          </cell>
        </row>
        <row r="2188">
          <cell r="A2188" t="str">
            <v>06.020.083-0</v>
          </cell>
          <cell r="B2188" t="str">
            <v>MONTAGEM E ASSENT. DE TUBUL. DE CHAPA DE ACO DE 3/16" DE ESP., C/ 6,00M DE COMPR. E 300MM DE DIAM.</v>
          </cell>
          <cell r="C2188" t="str">
            <v>M</v>
          </cell>
          <cell r="D2188">
            <v>17.920000000000002</v>
          </cell>
        </row>
        <row r="2189">
          <cell r="A2189" t="str">
            <v>06.020.084-0</v>
          </cell>
          <cell r="B2189" t="str">
            <v>MONTAGEM E ASSENT. DE TUBUL. DE CHAPA DE ACO DE 3/16" DE ESP., C/ 6,00M DE COMPR. E 350MM DE DIAM.</v>
          </cell>
          <cell r="C2189" t="str">
            <v>M</v>
          </cell>
          <cell r="D2189">
            <v>18.66</v>
          </cell>
        </row>
        <row r="2190">
          <cell r="A2190" t="str">
            <v>06.020.085-0</v>
          </cell>
          <cell r="B2190" t="str">
            <v>MONTAGEM E ASSENT. DE TUBUL. DE CHAPA DE ACO DE 3/16" DE ESP., C/ 6,00M DE COMPR. E 400MM DE DIAM.</v>
          </cell>
          <cell r="C2190" t="str">
            <v>M</v>
          </cell>
          <cell r="D2190">
            <v>20.55</v>
          </cell>
        </row>
        <row r="2191">
          <cell r="A2191" t="str">
            <v>06.020.090-0</v>
          </cell>
          <cell r="B2191" t="str">
            <v>MONTAGEM E ASSENT. DE TUBUL. DE CHAPA DE ACO DE 1/4" DE ESP., C/ 6,00M DE COMPR. E 150MM DE DIAM.</v>
          </cell>
          <cell r="C2191" t="str">
            <v>M</v>
          </cell>
          <cell r="D2191">
            <v>14.88</v>
          </cell>
        </row>
        <row r="2192">
          <cell r="A2192" t="str">
            <v>06.020.091-0</v>
          </cell>
          <cell r="B2192" t="str">
            <v>MONTAGEM E ASSENT. DE TUBUL. DE CHAPA DE ACO DE 1/4" DE ESP., C/ 6,00M DE COMPR. E 200MM DE DIAM.</v>
          </cell>
          <cell r="C2192" t="str">
            <v>M</v>
          </cell>
          <cell r="D2192">
            <v>16.510000000000002</v>
          </cell>
        </row>
        <row r="2193">
          <cell r="A2193" t="str">
            <v>06.020.092-0</v>
          </cell>
          <cell r="B2193" t="str">
            <v>MONTAGEM E ASSENT. DE TUBUL. DE CHAPA DE ACO DE 1/4" DE ESP., C/ 6,00M DE COMPR. E 250MM DE DIAM.</v>
          </cell>
          <cell r="C2193" t="str">
            <v>M</v>
          </cell>
          <cell r="D2193">
            <v>17.55</v>
          </cell>
        </row>
        <row r="2194">
          <cell r="A2194" t="str">
            <v>06.020.093-0</v>
          </cell>
          <cell r="B2194" t="str">
            <v>MONTAGEM E ASSENT. DE TUBUL. DE CHAPA DE ACO DE 1/4" DE ESP., C/ 6,00M DE COMPR. E 300MM DE DIAM.</v>
          </cell>
          <cell r="C2194" t="str">
            <v>M</v>
          </cell>
          <cell r="D2194">
            <v>19.23</v>
          </cell>
        </row>
        <row r="2195">
          <cell r="A2195" t="str">
            <v>06.020.094-0</v>
          </cell>
          <cell r="B2195" t="str">
            <v>MONTAGEM E ASSENT. DE TUBUL. DE CHAPA DE ACO DE 1/4" DE ESP., C/ 6,00M DE COMPR. E 350MM DE DIAM.</v>
          </cell>
          <cell r="C2195" t="str">
            <v>M</v>
          </cell>
          <cell r="D2195">
            <v>20.3</v>
          </cell>
        </row>
        <row r="2196">
          <cell r="A2196" t="str">
            <v>06.020.095-0</v>
          </cell>
          <cell r="B2196" t="str">
            <v>MONTAGEM E ASSENT. DE TUBUL. DE CHAPA DE ACO DE 1/4" DE ESP., C/ 6,00M DE COMPR. E 400MM DE DIAM.</v>
          </cell>
          <cell r="C2196" t="str">
            <v>M</v>
          </cell>
          <cell r="D2196">
            <v>22.29</v>
          </cell>
        </row>
        <row r="2197">
          <cell r="A2197" t="str">
            <v>06.020.096-0</v>
          </cell>
          <cell r="B2197" t="str">
            <v>MONTAGEM E ASSENT. DE TUBUL. DE CHAPA DE ACO DE 1/4" DE ESP., C/ 6,00M DE COMPR. E 450MM DE DIAM.</v>
          </cell>
          <cell r="C2197" t="str">
            <v>M</v>
          </cell>
          <cell r="D2197">
            <v>23.28</v>
          </cell>
        </row>
        <row r="2198">
          <cell r="A2198" t="str">
            <v>06.020.097-0</v>
          </cell>
          <cell r="B2198" t="str">
            <v>MONTAGEM E ASSENT. DE TUBUL. DE CHAPA DE ACO DE 1/4" DE ESP., C/ 6,00M DE COMPR. E 500MM DE DIAM.</v>
          </cell>
          <cell r="C2198" t="str">
            <v>M</v>
          </cell>
          <cell r="D2198">
            <v>25.16</v>
          </cell>
        </row>
        <row r="2199">
          <cell r="A2199" t="str">
            <v>06.020.098-0</v>
          </cell>
          <cell r="B2199" t="str">
            <v>MONTAGEM E ASSENT. DE TUBUL. DE CHAPA DE ACO DE 1/4" DE ESP., C/ 6,00M DE COMPR. E 600MM DE DIAM.</v>
          </cell>
          <cell r="C2199" t="str">
            <v>M</v>
          </cell>
          <cell r="D2199">
            <v>27.2</v>
          </cell>
        </row>
        <row r="2200">
          <cell r="A2200" t="str">
            <v>06.020.100-0</v>
          </cell>
          <cell r="B2200" t="str">
            <v>MONTAGEM E ASSENT. DE TUBUL. DE CHAPA DE ACO DE 5/16" DE ESP., C/ 6,00M DE COMPR. E 300MM DE DIAM.</v>
          </cell>
          <cell r="C2200" t="str">
            <v>M</v>
          </cell>
          <cell r="D2200">
            <v>29.35</v>
          </cell>
        </row>
        <row r="2201">
          <cell r="A2201" t="str">
            <v>06.020.101-0</v>
          </cell>
          <cell r="B2201" t="str">
            <v>MONTAGEM E ASSENT. DE TUBUL. DE CHAPA DE ACO DE 5/16" DE ESP., C/ 6,00M DE COMPR. E 350MM DE DIAM.</v>
          </cell>
          <cell r="C2201" t="str">
            <v>M</v>
          </cell>
          <cell r="D2201">
            <v>30.07</v>
          </cell>
        </row>
        <row r="2202">
          <cell r="A2202" t="str">
            <v>06.020.102-0</v>
          </cell>
          <cell r="B2202" t="str">
            <v>MONTAGEM E ASSENT. DE TUBUL. DE CHAPA DE ACO DE 5/16" DE ESP., C/ 6,00M DE COMPR. E 400MM DE DIAM.</v>
          </cell>
          <cell r="C2202" t="str">
            <v>M</v>
          </cell>
          <cell r="D2202">
            <v>32.65</v>
          </cell>
        </row>
        <row r="2203">
          <cell r="A2203" t="str">
            <v>06.020.103-0</v>
          </cell>
          <cell r="B2203" t="str">
            <v>MONTAGEM E ASSENT. DE TUBUL. DE CHAPA DE ACO DE 5/16" DE ESP., C/ 6,00M DE COMPR. E 450MM DE DIAM.</v>
          </cell>
          <cell r="C2203" t="str">
            <v>M</v>
          </cell>
          <cell r="D2203">
            <v>33.99</v>
          </cell>
        </row>
        <row r="2204">
          <cell r="A2204" t="str">
            <v>06.020.104-0</v>
          </cell>
          <cell r="B2204" t="str">
            <v>MONTAGEM E ASSENT. DE TUBUL. DE CHAPA DE ACO DE 5/16" DE ESP., C/ 6,00M DE COMPR. E 500MM DE DIAM.</v>
          </cell>
          <cell r="C2204" t="str">
            <v>M</v>
          </cell>
          <cell r="D2204">
            <v>41.41</v>
          </cell>
        </row>
        <row r="2205">
          <cell r="A2205" t="str">
            <v>06.020.105-0</v>
          </cell>
          <cell r="B2205" t="str">
            <v>MONTAGEM E ASSENT. DE TUBUL. DE CHAPA DE ACO DE 5/16" DE ESP., C/ 6,00M DE COMPR. E 600MM DE DIAM.</v>
          </cell>
          <cell r="C2205" t="str">
            <v>M</v>
          </cell>
          <cell r="D2205">
            <v>50.22</v>
          </cell>
        </row>
        <row r="2206">
          <cell r="A2206" t="str">
            <v>06.020.106-0</v>
          </cell>
          <cell r="B2206" t="str">
            <v>MONTAGEM E ASSENT. DE TUBUL. DE CHAPA DE ACO DE 5/16" DE ESP., C/ 6,00M DE COMPR. E 700MM DE DIAM.</v>
          </cell>
          <cell r="C2206" t="str">
            <v>M</v>
          </cell>
          <cell r="D2206">
            <v>53.35</v>
          </cell>
        </row>
        <row r="2207">
          <cell r="A2207" t="str">
            <v>06.020.110-0</v>
          </cell>
          <cell r="B2207" t="str">
            <v>MONTAGEM E ASSENT. DE TUBUL. DE CHAPA DE ACO DE 3/8" DE ESP., C/ 6,00M DE COMPR. E 350MM DE DIAM.</v>
          </cell>
          <cell r="C2207" t="str">
            <v>M</v>
          </cell>
          <cell r="D2207">
            <v>37.17</v>
          </cell>
        </row>
        <row r="2208">
          <cell r="A2208" t="str">
            <v>06.020.111-0</v>
          </cell>
          <cell r="B2208" t="str">
            <v>MONTAGEM E ASSENT. DE TUBUL. DE CHAPA DE ACO DE 3/8" DE ESP., C/ 6,00M DE COMPR. E 400MM DE DIAM.</v>
          </cell>
          <cell r="C2208" t="str">
            <v>M</v>
          </cell>
          <cell r="D2208">
            <v>40.79</v>
          </cell>
        </row>
        <row r="2209">
          <cell r="A2209" t="str">
            <v>06.020.112-0</v>
          </cell>
          <cell r="B2209" t="str">
            <v>MONTAGEM E ASSENT. DE TUBUL. DE CHAPA DE ACO DE 3/8" DE ESP., C/ 6,00M DE COMPR. E 500MM DE DIAM.</v>
          </cell>
          <cell r="C2209" t="str">
            <v>M</v>
          </cell>
          <cell r="D2209">
            <v>51.68</v>
          </cell>
        </row>
        <row r="2210">
          <cell r="A2210" t="str">
            <v>06.020.113-0</v>
          </cell>
          <cell r="B2210" t="str">
            <v>MONTAGEM E ASSENT. DE TUBUL. DE CHAPA DE ACO DE 3/8" DE ESP., C/ 6,00M DE COMPR. E 600MM DE DIAM.</v>
          </cell>
          <cell r="C2210" t="str">
            <v>M</v>
          </cell>
          <cell r="D2210">
            <v>62.39</v>
          </cell>
        </row>
        <row r="2211">
          <cell r="A2211" t="str">
            <v>06.020.114-0</v>
          </cell>
          <cell r="B2211" t="str">
            <v>MONTAGEM E ASSENT. DE TUBUL. DE CHAPA DE ACO DE 3/8" DE ESP., C/ 6,00M DE COMPR. E 700MM DE DIAM.</v>
          </cell>
          <cell r="C2211" t="str">
            <v>M</v>
          </cell>
          <cell r="D2211">
            <v>67.69</v>
          </cell>
        </row>
        <row r="2212">
          <cell r="A2212" t="str">
            <v>06.020.115-0</v>
          </cell>
          <cell r="B2212" t="str">
            <v>MONTAGEM E ASSENT. DE TUBUL. DE CHAPA DE ACO DE 3/8" DE ESP., C/ 6,00M DE COMPR. E 800MM DE DIAM.</v>
          </cell>
          <cell r="C2212" t="str">
            <v>M</v>
          </cell>
          <cell r="D2212">
            <v>80.67</v>
          </cell>
        </row>
        <row r="2213">
          <cell r="A2213" t="str">
            <v>06.020.116-0</v>
          </cell>
          <cell r="B2213" t="str">
            <v>MONTAGEM E ASSENT. DE TUBUL. DE CHAPA DE ACO DE 3/8" DE ESP., C/ 6,00M DE COMPR. E 900MM DE DIAM.</v>
          </cell>
          <cell r="C2213" t="str">
            <v>M</v>
          </cell>
          <cell r="D2213">
            <v>85.4</v>
          </cell>
        </row>
        <row r="2214">
          <cell r="A2214" t="str">
            <v>06.020.117-0</v>
          </cell>
          <cell r="B2214" t="str">
            <v>MONTAGEM E ASSENT. DE TUBUL. DE CHAPA DE ACO DE 3/8" DE ESP., C/ 6,00M DE COMPR. E 1000MM DE DIAM.</v>
          </cell>
          <cell r="C2214" t="str">
            <v>M</v>
          </cell>
          <cell r="D2214">
            <v>98.19</v>
          </cell>
        </row>
        <row r="2215">
          <cell r="A2215" t="str">
            <v>06.020.118-0</v>
          </cell>
          <cell r="B2215" t="str">
            <v>MONTAGEM E ASSENT. DE TUBUL. DE CHAPA DE ACO DE 3/8" DE ESP., C/ 6,00M DE COMPR. E 1200MM DE DIAM.</v>
          </cell>
          <cell r="C2215" t="str">
            <v>M</v>
          </cell>
          <cell r="D2215">
            <v>107.65</v>
          </cell>
        </row>
        <row r="2216">
          <cell r="A2216" t="str">
            <v>06.020.119-0</v>
          </cell>
          <cell r="B2216" t="str">
            <v>MONTAGEM E ASSENT. DE TUBUL. DE CHAPA DE ACO DE 3/8" DE ESP., C/ 6,00M DE COMPR. E 1300MM DE DIAM.</v>
          </cell>
          <cell r="C2216" t="str">
            <v>M</v>
          </cell>
          <cell r="D2216">
            <v>122.4</v>
          </cell>
        </row>
        <row r="2217">
          <cell r="A2217" t="str">
            <v>06.020.120-0</v>
          </cell>
          <cell r="B2217" t="str">
            <v>MONTAGEM E ASSENT. DE TUBUL. DE CHAPA DE ACO DE 3/8" DE ESP., C/ 6,00M DE COMPR. E 1500MM DE DIAM.</v>
          </cell>
          <cell r="C2217" t="str">
            <v>M</v>
          </cell>
          <cell r="D2217">
            <v>131.86000000000001</v>
          </cell>
        </row>
        <row r="2218">
          <cell r="A2218" t="str">
            <v>06.020.130-0</v>
          </cell>
          <cell r="B2218" t="str">
            <v>MONTAGEM E ASSENT. DE TUBUL. DE CHAPA DE ACO DE 1/2" DE ESP., C/ 6,00M DE COMPR. E 600MM DE DIAM.</v>
          </cell>
          <cell r="C2218" t="str">
            <v>M</v>
          </cell>
          <cell r="D2218">
            <v>79.12</v>
          </cell>
        </row>
        <row r="2219">
          <cell r="A2219" t="str">
            <v>06.020.131-0</v>
          </cell>
          <cell r="B2219" t="str">
            <v>MONTAGEM E ASSENT. DE TUBUL. DE CHAPA DE ACO DE 1/2" DE ESP., C/ 6,00M DE COMPR. E 700MM DE DIAM.</v>
          </cell>
          <cell r="C2219" t="str">
            <v>M</v>
          </cell>
          <cell r="D2219">
            <v>85.79</v>
          </cell>
        </row>
        <row r="2220">
          <cell r="A2220" t="str">
            <v>06.020.132-0</v>
          </cell>
          <cell r="B2220" t="str">
            <v>MONTAGEM E ASSENT. DE TUBUL. DE CHAPA DE ACO DE 1/2" DE ESP., C/ 6,00M DE COMPR. E 800MM DE DIAM.</v>
          </cell>
          <cell r="C2220" t="str">
            <v>M</v>
          </cell>
          <cell r="D2220">
            <v>97.98</v>
          </cell>
        </row>
        <row r="2221">
          <cell r="A2221" t="str">
            <v>06.020.133-0</v>
          </cell>
          <cell r="B2221" t="str">
            <v>MONTAGEM E ASSENT. DE TUBUL. DE CHAPA DE ACO DE 1/2" DE ESP., C/ 6,00M DE COMPR. E 900MM DE DIAM.</v>
          </cell>
          <cell r="C2221" t="str">
            <v>M</v>
          </cell>
          <cell r="D2221">
            <v>104.29</v>
          </cell>
        </row>
        <row r="2222">
          <cell r="A2222" t="str">
            <v>06.020.134-0</v>
          </cell>
          <cell r="B2222" t="str">
            <v>MONTAGEM E ASSENT. DE TUBUL. DE CHAPA DE ACO DE 1/2" DE ESP., C/ 6,00M DE COMPR. E 1000MM DE DIAM.</v>
          </cell>
          <cell r="C2222" t="str">
            <v>M</v>
          </cell>
          <cell r="D2222">
            <v>118.41</v>
          </cell>
        </row>
        <row r="2223">
          <cell r="A2223" t="str">
            <v>06.020.135-0</v>
          </cell>
          <cell r="B2223" t="str">
            <v>MONTAGEM E ASSENT. DE TUBUL. DE CHAPA DE ACO DE 1/2" DE ESP., C/ 6,00M DE COMPR. E 1200MM DE DIAM.</v>
          </cell>
          <cell r="C2223" t="str">
            <v>M</v>
          </cell>
          <cell r="D2223">
            <v>132.29</v>
          </cell>
        </row>
        <row r="2224">
          <cell r="A2224" t="str">
            <v>06.020.136-0</v>
          </cell>
          <cell r="B2224" t="str">
            <v>MONTAGEM E ASSENT. DE TUBUL. DE CHAPA DE ACO DE 1/2" DE ESP., C/ 6,00M DE COMPR. E 1500MM DE DIAM.</v>
          </cell>
          <cell r="C2224" t="str">
            <v>M</v>
          </cell>
          <cell r="D2224">
            <v>162.21</v>
          </cell>
        </row>
        <row r="2225">
          <cell r="A2225" t="str">
            <v>06.020.137-0</v>
          </cell>
          <cell r="B2225" t="str">
            <v>MONTAGEM E ASSENT. DE TUBUL. DE CHAPA DE ACO DE 1/2" DE ESP., C/ 6,00M DE COMPR. E 1750MM DE DIAM.</v>
          </cell>
          <cell r="C2225" t="str">
            <v>M</v>
          </cell>
          <cell r="D2225">
            <v>189.37</v>
          </cell>
        </row>
        <row r="2226">
          <cell r="A2226" t="str">
            <v>06.020.138-0</v>
          </cell>
          <cell r="B2226" t="str">
            <v>MONTAGEM E ASSENT. DE TUBUL. DE CHAPA DE ACO DE 1/2" DE ESP., C/ 6,00M DE COMPR. E 1800MM DE DIAM.</v>
          </cell>
          <cell r="C2226" t="str">
            <v>M</v>
          </cell>
          <cell r="D2226">
            <v>191.89</v>
          </cell>
        </row>
        <row r="2227">
          <cell r="A2227" t="str">
            <v>06.020.139-0</v>
          </cell>
          <cell r="B2227" t="str">
            <v>MONTAGEM E ASSENT. DE TUBUL. DE CHAPA DE ACO DE 1/2" DE ESP., C/ 6,00M DE COMPR. E 2000MM DE DIAM.</v>
          </cell>
          <cell r="C2227" t="str">
            <v>M</v>
          </cell>
          <cell r="D2227">
            <v>210.75</v>
          </cell>
        </row>
        <row r="2228">
          <cell r="A2228" t="str">
            <v>06.020.140-0</v>
          </cell>
          <cell r="B2228" t="str">
            <v>MONTAGEM E ASSENT. DE TUBUL. DE CHAPA DE ACO DE 1/2" DE ESP., C/ 6,00M DE COMPR. E 2500MM DE DIAM.</v>
          </cell>
          <cell r="C2228" t="str">
            <v>M</v>
          </cell>
          <cell r="D2228">
            <v>259.26</v>
          </cell>
        </row>
        <row r="2229">
          <cell r="A2229" t="str">
            <v>06.020.150-0</v>
          </cell>
          <cell r="B2229" t="str">
            <v>MONTAGEM E ASSENT. DE TUBUL. DE CHAPA DE ACO DE 5/8" DE ESP., C/ 6,00M DE COMPR. E 1800MM DE DIAM.</v>
          </cell>
          <cell r="C2229" t="str">
            <v>M</v>
          </cell>
          <cell r="D2229">
            <v>227.49</v>
          </cell>
        </row>
        <row r="2230">
          <cell r="A2230" t="str">
            <v>06.020.151-0</v>
          </cell>
          <cell r="B2230" t="str">
            <v>MONTAGEM E ASSENT. DE TUBUL. DE CHAPA DE ACO DE 5/8" DE ESP., C/ 6,00M DE COMPR. E 2000MM DE DIAM.</v>
          </cell>
          <cell r="C2230" t="str">
            <v>M</v>
          </cell>
          <cell r="D2230">
            <v>250.51</v>
          </cell>
        </row>
        <row r="2231">
          <cell r="A2231" t="str">
            <v>06.020.152-0</v>
          </cell>
          <cell r="B2231" t="str">
            <v>MONTAGEM E ASSENT. DE TUBUL. DE CHAPA DE ACO DE 5/8" DE ESP., C/ 6,00M DE COMPR. E 2500MM DE DIAM.</v>
          </cell>
          <cell r="C2231" t="str">
            <v>M</v>
          </cell>
          <cell r="D2231">
            <v>308.87</v>
          </cell>
        </row>
        <row r="2232">
          <cell r="A2232" t="str">
            <v>06.020.200-0</v>
          </cell>
          <cell r="B2232" t="str">
            <v>MONTAGEM E ASSENT. DE TUBUL. DE CHAPA DE ACO DE 3/16" DE ESP., C/ 12,00M DE COMPR. E 150MM DE DIAM.</v>
          </cell>
          <cell r="C2232" t="str">
            <v>M</v>
          </cell>
          <cell r="D2232">
            <v>8.5399999999999991</v>
          </cell>
        </row>
        <row r="2233">
          <cell r="A2233" t="str">
            <v>06.020.201-0</v>
          </cell>
          <cell r="B2233" t="str">
            <v>MONTAGEM E ASSENT. DE TUBUL. DE CHAPA DE ACO DE 3/16" DE ESP., C/ 12,00M DE COMPR. E 200MM DE DIAM.</v>
          </cell>
          <cell r="C2233" t="str">
            <v>M</v>
          </cell>
          <cell r="D2233">
            <v>9.2200000000000006</v>
          </cell>
        </row>
        <row r="2234">
          <cell r="A2234" t="str">
            <v>06.020.202-0</v>
          </cell>
          <cell r="B2234" t="str">
            <v>MONTAGEM E ASSENT. DE TUBUL. DE CHAPA DE ACO DE 3/16" DE ESP., C/ 12,00M DE COMPR. E 250MM DE DIAM.</v>
          </cell>
          <cell r="C2234" t="str">
            <v>M</v>
          </cell>
          <cell r="D2234">
            <v>9.65</v>
          </cell>
        </row>
        <row r="2235">
          <cell r="A2235" t="str">
            <v>06.020.203-0</v>
          </cell>
          <cell r="B2235" t="str">
            <v>MONTAGEM E ASSENT. DE TUBUL. DE CHAPA DE ACO DE 3/16" DE ESP., C/ 12,00M DE COMPR. E 300MM DE DIAM.</v>
          </cell>
          <cell r="C2235" t="str">
            <v>M</v>
          </cell>
          <cell r="D2235">
            <v>10.08</v>
          </cell>
        </row>
        <row r="2236">
          <cell r="A2236" t="str">
            <v>06.020.204-0</v>
          </cell>
          <cell r="B2236" t="str">
            <v>MONTAGEM E ASSENT. DE TUBUL. DE CHAPA DE ACO DE 3/16" DE ESP., C/ 12,00M DE COMPR. E 350MM DE DIAM.</v>
          </cell>
          <cell r="C2236" t="str">
            <v>M</v>
          </cell>
          <cell r="D2236">
            <v>10.97</v>
          </cell>
        </row>
        <row r="2237">
          <cell r="A2237" t="str">
            <v>06.020.205-0</v>
          </cell>
          <cell r="B2237" t="str">
            <v>MONTAGEM E ASSENT. DE TUBUL. DE CHAPA DE ACO DE 3/16" DE ESP., C/ 12,00M DE COMPR. E 400MM DE DIAM.</v>
          </cell>
          <cell r="C2237" t="str">
            <v>M</v>
          </cell>
          <cell r="D2237">
            <v>11.88</v>
          </cell>
        </row>
        <row r="2238">
          <cell r="A2238" t="str">
            <v>06.020.210-0</v>
          </cell>
          <cell r="B2238" t="str">
            <v>MONTAGEM E ASSENT. DE TUBUL. DE CHAPA DE ACO DE 1/4" DE ESP., C/ 12,00M DE COMPR. E 150MM DE DIAM.</v>
          </cell>
          <cell r="C2238" t="str">
            <v>M</v>
          </cell>
          <cell r="D2238">
            <v>8.8699999999999992</v>
          </cell>
        </row>
        <row r="2239">
          <cell r="A2239" t="str">
            <v>06.020.211-0</v>
          </cell>
          <cell r="B2239" t="str">
            <v>MONTAGEM E ASSENT. DE TUBUL. DE CHAPA DE ACO DE 1/4" DE ESP., C/ 12,00M DE COMPR. E 200MM DE DIAM.</v>
          </cell>
          <cell r="C2239" t="str">
            <v>M</v>
          </cell>
          <cell r="D2239">
            <v>9.65</v>
          </cell>
        </row>
        <row r="2240">
          <cell r="A2240" t="str">
            <v>06.020.212-0</v>
          </cell>
          <cell r="B2240" t="str">
            <v>MONTAGEM E ASSENT. DE TUBUL. DE CHAPA DE ACO DE 1/4" DE ESP., C/ 12,00M DE COMPR. E 250MM DE DIAM.</v>
          </cell>
          <cell r="C2240" t="str">
            <v>M</v>
          </cell>
          <cell r="D2240">
            <v>10.19</v>
          </cell>
        </row>
        <row r="2241">
          <cell r="A2241" t="str">
            <v>06.020.213-0</v>
          </cell>
          <cell r="B2241" t="str">
            <v>MONTAGEM E ASSENT. DE TUBUL. DE CHAPA DE ACO DE 1/4" DE ESP., C/ 12,00M DE COMPR. E 300MM DE DIAM.</v>
          </cell>
          <cell r="C2241" t="str">
            <v>M</v>
          </cell>
          <cell r="D2241">
            <v>10.61</v>
          </cell>
        </row>
        <row r="2242">
          <cell r="A2242" t="str">
            <v>06.020.214-0</v>
          </cell>
          <cell r="B2242" t="str">
            <v>MONTAGEM E ASSENT. DE TUBUL. DE CHAPA DE ACO DE 1/4" DE ESP., C/ 12,00M DE COMPR. E 350MM DE DIAM.</v>
          </cell>
          <cell r="C2242" t="str">
            <v>M</v>
          </cell>
          <cell r="D2242">
            <v>11.73</v>
          </cell>
        </row>
        <row r="2243">
          <cell r="A2243" t="str">
            <v>06.020.215-0</v>
          </cell>
          <cell r="B2243" t="str">
            <v>MONTAGEM E ASSENT. DE TUBUL. DE CHAPA DE ACO DE 1/4" DE ESP., C/ 12,00M DE COMPR. E 400MM DE DIAM.</v>
          </cell>
          <cell r="C2243" t="str">
            <v>M</v>
          </cell>
          <cell r="D2243">
            <v>12.74</v>
          </cell>
        </row>
        <row r="2244">
          <cell r="A2244" t="str">
            <v>06.020.216-0</v>
          </cell>
          <cell r="B2244" t="str">
            <v>MONTAGEM E ASSENT. DE TUBUL. DE CHAPA DE ACO DE 1/4" DE ESP., C/ 12,00M DE COMPR. E 450MM DE DIAM.</v>
          </cell>
          <cell r="C2244" t="str">
            <v>M</v>
          </cell>
          <cell r="D2244">
            <v>13.36</v>
          </cell>
        </row>
        <row r="2245">
          <cell r="A2245" t="str">
            <v>06.020.217-0</v>
          </cell>
          <cell r="B2245" t="str">
            <v>MONTAGEM E ASSENT. DE TUBUL. DE CHAPA DE ACO DE 1/4" DE ESP., C/ 12,00M DE COMPR. E 500MM DE DIAM.</v>
          </cell>
          <cell r="C2245" t="str">
            <v>M</v>
          </cell>
          <cell r="D2245">
            <v>14.18</v>
          </cell>
        </row>
        <row r="2246">
          <cell r="A2246" t="str">
            <v>06.020.218-0</v>
          </cell>
          <cell r="B2246" t="str">
            <v>MONTAGEM E ASSENT. DE TUBUL. DE CHAPA DE ACO DE 1/4" DE ESP., C/ 12,00M DE COMPR. E 600MM DE DIAM.</v>
          </cell>
          <cell r="C2246" t="str">
            <v>M</v>
          </cell>
          <cell r="D2246">
            <v>15.28</v>
          </cell>
        </row>
        <row r="2247">
          <cell r="A2247" t="str">
            <v>06.020.220-0</v>
          </cell>
          <cell r="B2247" t="str">
            <v>MONTAGEM E ASSENT. DE TUBUL. DE CHAPA DE ACO DE 5/16" DE ESP., C/ 12,00M DE COMPR. E 300MM DE DIAM.</v>
          </cell>
          <cell r="C2247" t="str">
            <v>M</v>
          </cell>
          <cell r="D2247">
            <v>15.96</v>
          </cell>
        </row>
        <row r="2248">
          <cell r="A2248" t="str">
            <v>06.020.221-0</v>
          </cell>
          <cell r="B2248" t="str">
            <v>MONTAGEM E ASSENT. DE TUBUL. DE CHAPA DE ACO DE 5/16" DE ESP., C/ 12,00M DE COMPR. E 350MM DE DIAM.</v>
          </cell>
          <cell r="C2248" t="str">
            <v>M</v>
          </cell>
          <cell r="D2248">
            <v>17.46</v>
          </cell>
        </row>
        <row r="2249">
          <cell r="A2249" t="str">
            <v>06.020.222-0</v>
          </cell>
          <cell r="B2249" t="str">
            <v>MONTAGEM E ASSENT. DE TUBUL. DE CHAPA DE ACO DE 5/16" DE ESP., C/ 12,00M DE COMPR. E 400MM DE DIAM.</v>
          </cell>
          <cell r="C2249" t="str">
            <v>M</v>
          </cell>
          <cell r="D2249">
            <v>18.73</v>
          </cell>
        </row>
        <row r="2250">
          <cell r="A2250" t="str">
            <v>06.020.223-0</v>
          </cell>
          <cell r="B2250" t="str">
            <v>MONTAGEM E ASSENT. DE TUBUL. DE CHAPA DE ACO DE 5/16" DE ESP., C/ 12,00M DE COMPR. E 450MM DE DIAM.</v>
          </cell>
          <cell r="C2250" t="str">
            <v>M</v>
          </cell>
          <cell r="D2250">
            <v>19.559999999999999</v>
          </cell>
        </row>
        <row r="2251">
          <cell r="A2251" t="str">
            <v>06.020.224-0</v>
          </cell>
          <cell r="B2251" t="str">
            <v>MONTAGEM E ASSENT. DE TUBUL. DE CHAPA DE ACO DE 5/16" DE ESP., C/ 12,00M DE COMPR. E 500MM DE DIAM.</v>
          </cell>
          <cell r="C2251" t="str">
            <v>M</v>
          </cell>
          <cell r="D2251">
            <v>25.44</v>
          </cell>
        </row>
        <row r="2252">
          <cell r="A2252" t="str">
            <v>06.020.225-0</v>
          </cell>
          <cell r="B2252" t="str">
            <v>MONTAGEM E ASSENT. DE TUBUL. DE CHAPA DE ACO DE 5/16" DE ESP., C/ 12,00M DE COMPR. E 600MM DE DIAM.</v>
          </cell>
          <cell r="C2252" t="str">
            <v>M</v>
          </cell>
          <cell r="D2252">
            <v>29.13</v>
          </cell>
        </row>
        <row r="2253">
          <cell r="A2253" t="str">
            <v>06.020.226-0</v>
          </cell>
          <cell r="B2253" t="str">
            <v>MONTAGEM E ASSENT. DE TUBUL. DE CHAPA DE ACO DE 5/16" DE ESP., C/ 12,00M DE COMPR. E 700MM DE DIAM.</v>
          </cell>
          <cell r="C2253" t="str">
            <v>M</v>
          </cell>
          <cell r="D2253">
            <v>30.58</v>
          </cell>
        </row>
        <row r="2254">
          <cell r="A2254" t="str">
            <v>06.020.230-0</v>
          </cell>
          <cell r="B2254" t="str">
            <v>MONTAGEM E ASSENT. DE TUBUL. DE CHAPA DE ACO DE 3/8" DE ESP., C/ 12,00M DE COMPR. E 350MM DE DIAM.</v>
          </cell>
          <cell r="C2254" t="str">
            <v>M</v>
          </cell>
          <cell r="D2254">
            <v>21.03</v>
          </cell>
        </row>
        <row r="2255">
          <cell r="A2255" t="str">
            <v>06.020.231-0</v>
          </cell>
          <cell r="B2255" t="str">
            <v>MONTAGEM E ASSENT. DE TUBUL. DE CHAPA DE ACO DE 3/8" DE ESP., C/ 12,00M DE COMPR. E 400MM DE DIAM.</v>
          </cell>
          <cell r="C2255" t="str">
            <v>M</v>
          </cell>
          <cell r="D2255">
            <v>22.76</v>
          </cell>
        </row>
        <row r="2256">
          <cell r="A2256" t="str">
            <v>06.020.232-0</v>
          </cell>
          <cell r="B2256" t="str">
            <v>MONTAGEM E ASSENT. DE TUBUL. DE CHAPA DE ACO DE 3/8" DE ESP., C/ 12,00M DE COMPR. E 500MM DE DIAM.</v>
          </cell>
          <cell r="C2256" t="str">
            <v>M</v>
          </cell>
          <cell r="D2256">
            <v>30.52</v>
          </cell>
        </row>
        <row r="2257">
          <cell r="A2257" t="str">
            <v>06.020.233-0</v>
          </cell>
          <cell r="B2257" t="str">
            <v>MONTAGEM E ASSENT. DE TUBUL. DE CHAPA DE ACO DE 3/8" DE ESP., C/ 12,00M DE COMPR. E 600MM DE DIAM.</v>
          </cell>
          <cell r="C2257" t="str">
            <v>M</v>
          </cell>
          <cell r="D2257">
            <v>35.22</v>
          </cell>
        </row>
        <row r="2258">
          <cell r="A2258" t="str">
            <v>06.020.234-0</v>
          </cell>
          <cell r="B2258" t="str">
            <v>MONTAGEM E ASSENT. DE TUBUL. DE CHAPA DE ACO DE 3/8" DE ESP., C/ 12,00M DE COMPR. E 700MM DE DIAM.</v>
          </cell>
          <cell r="C2258" t="str">
            <v>M</v>
          </cell>
          <cell r="D2258">
            <v>37.68</v>
          </cell>
        </row>
        <row r="2259">
          <cell r="A2259" t="str">
            <v>06.020.235-0</v>
          </cell>
          <cell r="B2259" t="str">
            <v>MONTAGEM E ASSENT. DE TUBUL. DE CHAPA DE ACO DE 3/8" DE ESP., C/ 12,00M DE COMPR. E 800MM DE DIAM.</v>
          </cell>
          <cell r="C2259" t="str">
            <v>M</v>
          </cell>
          <cell r="D2259">
            <v>45.33</v>
          </cell>
        </row>
        <row r="2260">
          <cell r="A2260" t="str">
            <v>06.020.236-0</v>
          </cell>
          <cell r="B2260" t="str">
            <v>MONTAGEM E ASSENT. DE TUBUL. DE CHAPA DE ACO DE 3/8" DE ESP., C/ 12,00M DE COMPR. E 900MM DE DIAM.</v>
          </cell>
          <cell r="C2260" t="str">
            <v>M</v>
          </cell>
          <cell r="D2260">
            <v>47.22</v>
          </cell>
        </row>
        <row r="2261">
          <cell r="A2261" t="str">
            <v>06.020.237-0</v>
          </cell>
          <cell r="B2261" t="str">
            <v>MONTAGEM E ASSENT. DE TUBUL. DE CHAPA DE ACO DE 3/8" DE ESP., C/ 12,00M DE COMPR. E 1000MM DE DIAM.</v>
          </cell>
          <cell r="C2261" t="str">
            <v>M</v>
          </cell>
          <cell r="D2261">
            <v>54.7</v>
          </cell>
        </row>
        <row r="2262">
          <cell r="A2262" t="str">
            <v>06.020.238-0</v>
          </cell>
          <cell r="B2262" t="str">
            <v>MONTAGEM E ASSENT. DE TUBUL. DE CHAPA DE ACO DE 3/8" DE ESP., C/ 12,00M DE COMPR. E 1200MM DE DIAM.</v>
          </cell>
          <cell r="C2262" t="str">
            <v>M</v>
          </cell>
          <cell r="D2262">
            <v>59.24</v>
          </cell>
        </row>
        <row r="2263">
          <cell r="A2263" t="str">
            <v>06.020.239-0</v>
          </cell>
          <cell r="B2263" t="str">
            <v>MONTAGEM E ASSENT. DE TUBUL. DE CHAPA DE ACO DE 3/8" DE ESP., C/ 12,00M DE COMPR. E 1300MM DE DIAM.</v>
          </cell>
          <cell r="C2263" t="str">
            <v>M</v>
          </cell>
          <cell r="D2263">
            <v>68.3</v>
          </cell>
        </row>
        <row r="2264">
          <cell r="A2264" t="str">
            <v>06.020.240-0</v>
          </cell>
          <cell r="B2264" t="str">
            <v>MONTAGEM E ASSENT. DE TUBUL. DE CHAPA DE ACO DE 3/8" DE ESP., C/ 12,00M DE COMPR. E 1500MM DE DIAM.</v>
          </cell>
          <cell r="C2264" t="str">
            <v>M</v>
          </cell>
          <cell r="D2264">
            <v>73.03</v>
          </cell>
        </row>
        <row r="2265">
          <cell r="A2265" t="str">
            <v>06.020.250-0</v>
          </cell>
          <cell r="B2265" t="str">
            <v>MONTAGEM E ASSENT. DE TUBUL. DE CHAPA DE ACO DE 1/2" DE ESP., C/ 12,00M DE COMPR. E 600MM DE DIAM.</v>
          </cell>
          <cell r="C2265" t="str">
            <v>M</v>
          </cell>
          <cell r="D2265">
            <v>44.41</v>
          </cell>
        </row>
        <row r="2266">
          <cell r="A2266" t="str">
            <v>06.020.251-0</v>
          </cell>
          <cell r="B2266" t="str">
            <v>MONTAGEM E ASSENT. DE TUBUL. DE CHAPA DE ACO DE 1/2" DE ESP., C/ 12,00M DE COMPR. E 700MM DE DIAM.</v>
          </cell>
          <cell r="C2266" t="str">
            <v>M</v>
          </cell>
          <cell r="D2266">
            <v>47.69</v>
          </cell>
        </row>
        <row r="2267">
          <cell r="A2267" t="str">
            <v>06.020.252-0</v>
          </cell>
          <cell r="B2267" t="str">
            <v>MONTAGEM E ASSENT. DE TUBUL. DE CHAPA DE ACO DE 1/2" DE ESP., C/ 12,00M DE COMPR. E 800MM DE DIAM.</v>
          </cell>
          <cell r="C2267" t="str">
            <v>M</v>
          </cell>
          <cell r="D2267">
            <v>54.55</v>
          </cell>
        </row>
        <row r="2268">
          <cell r="A2268" t="str">
            <v>06.020.253-0</v>
          </cell>
          <cell r="B2268" t="str">
            <v>MONTAGEM E ASSENT. DE TUBUL. DE CHAPA DE ACO DE 1/2" DE ESP., C/ 12,00M DE COMPR. E 900MM DE DIAM.</v>
          </cell>
          <cell r="C2268" t="str">
            <v>M</v>
          </cell>
          <cell r="D2268">
            <v>57.07</v>
          </cell>
        </row>
        <row r="2269">
          <cell r="A2269" t="str">
            <v>06.020.254-0</v>
          </cell>
          <cell r="B2269" t="str">
            <v>MONTAGEM E ASSENT. DE TUBUL. DE CHAPA DE ACO DE 1/2" DE ESP., C/ 12,00M DE COMPR. E 1000MM DE DIAM.</v>
          </cell>
          <cell r="C2269" t="str">
            <v>M</v>
          </cell>
          <cell r="D2269">
            <v>65.91</v>
          </cell>
        </row>
        <row r="2270">
          <cell r="A2270" t="str">
            <v>06.020.255-0</v>
          </cell>
          <cell r="B2270" t="str">
            <v>MONTAGEM E ASSENT. DE TUBUL. DE CHAPA DE ACO DE 1/2" DE ESP., C/ 12,00M DE COMPR. E 1200MM DE DIAM.</v>
          </cell>
          <cell r="C2270" t="str">
            <v>M</v>
          </cell>
          <cell r="D2270">
            <v>71.959999999999994</v>
          </cell>
        </row>
        <row r="2271">
          <cell r="A2271" t="str">
            <v>06.020.256-0</v>
          </cell>
          <cell r="B2271" t="str">
            <v>MONTAGEM E ASSENT. DE TUBUL. DE CHAPA DE ACO DE 1/2" DE ESP., C/ 12,00M DE COMPR. E 1500MM DE DIAM.</v>
          </cell>
          <cell r="C2271" t="str">
            <v>M</v>
          </cell>
          <cell r="D2271">
            <v>88.94</v>
          </cell>
        </row>
        <row r="2272">
          <cell r="A2272" t="str">
            <v>06.020.257-0</v>
          </cell>
          <cell r="B2272" t="str">
            <v>MONTAGEM E ASSENT. DE TUBUL. DE CHAPA DE ACO DE 1/2" DE ESP., C/ 12,00M DE COMPR. E 1750MM DE DIAM.</v>
          </cell>
          <cell r="C2272" t="str">
            <v>M</v>
          </cell>
          <cell r="D2272">
            <v>103.45</v>
          </cell>
        </row>
        <row r="2273">
          <cell r="A2273" t="str">
            <v>06.020.258-0</v>
          </cell>
          <cell r="B2273" t="str">
            <v>MONTAGEM E ASSENT. DE TUBUL. DE CHAPA DE ACO DE 1/2" DE ESP., C/ 12,00M DE COMPR. E 1800MM DE DIAM.</v>
          </cell>
          <cell r="C2273" t="str">
            <v>M</v>
          </cell>
          <cell r="D2273">
            <v>104.71</v>
          </cell>
        </row>
        <row r="2274">
          <cell r="A2274" t="str">
            <v>06.020.259-0</v>
          </cell>
          <cell r="B2274" t="str">
            <v>MONTAGEM E ASSENT. DE TUBUL. DE CHAPA DE ACO DE 1/2" DE ESP., C/ 12,00M DE COMPR. E 2000MM DE DIAM.</v>
          </cell>
          <cell r="C2274" t="str">
            <v>M</v>
          </cell>
          <cell r="D2274">
            <v>114.27</v>
          </cell>
        </row>
        <row r="2275">
          <cell r="A2275" t="str">
            <v>06.020.260-0</v>
          </cell>
          <cell r="B2275" t="str">
            <v>MONTAGEM E ASSENT. DE TUBUL. DE CHAPA DE ACO DE 1/2" DE ESP., C/ 12,00M DE COMPR. E 2500MM DE DIAM.</v>
          </cell>
          <cell r="C2275" t="str">
            <v>M</v>
          </cell>
          <cell r="D2275">
            <v>140.53</v>
          </cell>
        </row>
        <row r="2276">
          <cell r="A2276" t="str">
            <v>06.020.270-0</v>
          </cell>
          <cell r="B2276" t="str">
            <v>MONTAGEM E ASSENT. DE TUBUL. DE CHAPA DE ACO DE 5/8" DE ESP., C/ 12,00M DE COMPR. E 1800MM DE DIAM.</v>
          </cell>
          <cell r="C2276" t="str">
            <v>M</v>
          </cell>
          <cell r="D2276">
            <v>122.51</v>
          </cell>
        </row>
        <row r="2277">
          <cell r="A2277" t="str">
            <v>06.020.271-0</v>
          </cell>
          <cell r="B2277" t="str">
            <v>MONTAGEM E ASSENT. DE TUBUL. DE CHAPA DE ACO DE 5/8" DE ESP., C/ 12,00M DE COMPR. E 2000MM DE DIAM.</v>
          </cell>
          <cell r="C2277" t="str">
            <v>M</v>
          </cell>
          <cell r="D2277">
            <v>133.96</v>
          </cell>
        </row>
        <row r="2278">
          <cell r="A2278" t="str">
            <v>06.020.272-0</v>
          </cell>
          <cell r="B2278" t="str">
            <v>MONTAGEM E ASSENT. DE TUBUL. DE CHAPA DE ACO DE 5/8" DE ESP., C/ 12,00M DE COMPR. E 2500MM DE DIAM.</v>
          </cell>
          <cell r="C2278" t="str">
            <v>M</v>
          </cell>
          <cell r="D2278">
            <v>165.14</v>
          </cell>
        </row>
        <row r="2279">
          <cell r="A2279" t="str">
            <v>06.020.300-0</v>
          </cell>
          <cell r="B2279" t="str">
            <v>MONTAGEM E ASSENT. DE PECAS DE CHAPA DE ACO DE 3/16" DE ESP., P/JUNTA SOLDADA, DE 150MM DE DIAM.</v>
          </cell>
          <cell r="C2279" t="str">
            <v>UN</v>
          </cell>
          <cell r="D2279">
            <v>44.96</v>
          </cell>
        </row>
        <row r="2280">
          <cell r="A2280" t="str">
            <v>06.020.301-0</v>
          </cell>
          <cell r="B2280" t="str">
            <v>MONTAGEM E ASSENT. DE PECAS DE CHAPA DE ACO DE 3/16" DE ESP., P/JUNTA SOLDADA, DE 200MM DE DIAM.</v>
          </cell>
          <cell r="C2280" t="str">
            <v>UN</v>
          </cell>
          <cell r="D2280">
            <v>56.02</v>
          </cell>
        </row>
        <row r="2281">
          <cell r="A2281" t="str">
            <v>06.020.302-0</v>
          </cell>
          <cell r="B2281" t="str">
            <v>MONTAGEM E ASSENT. DE PECAS DE CHAPA DE ACO DE 3/16" DE ESP., P/JUNTA SOLDADA, DE 250MM DE DIAM.</v>
          </cell>
          <cell r="C2281" t="str">
            <v>UN</v>
          </cell>
          <cell r="D2281">
            <v>66.430000000000007</v>
          </cell>
        </row>
        <row r="2282">
          <cell r="A2282" t="str">
            <v>06.020.303-0</v>
          </cell>
          <cell r="B2282" t="str">
            <v>MONTAGEM E ASSENT. DE PECAS DE CHAPA DE ACO DE 3/16" DE ESP., P/JUNTA SOLDADA, DE 300MM DE DIAM.</v>
          </cell>
          <cell r="C2282" t="str">
            <v>UN</v>
          </cell>
          <cell r="D2282">
            <v>78.09</v>
          </cell>
        </row>
        <row r="2283">
          <cell r="A2283" t="str">
            <v>06.020.304-0</v>
          </cell>
          <cell r="B2283" t="str">
            <v>MONTAGEM E ASSENT. DE PECAS DE CHAPA DE ACO DE 3/16" DE ESP., P/JUNTA SOLDADA, DE 350MM DE DIAM.</v>
          </cell>
          <cell r="C2283" t="str">
            <v>UN</v>
          </cell>
          <cell r="D2283">
            <v>88.75</v>
          </cell>
        </row>
        <row r="2284">
          <cell r="A2284" t="str">
            <v>06.020.305-0</v>
          </cell>
          <cell r="B2284" t="str">
            <v>MONTAGEM E ASSENT. DE PECAS DE CHAPA DE ACO DE 3/16" DE ESP., P/JUNTA SOLDADA, DE 400MM DE DIAM.</v>
          </cell>
          <cell r="C2284" t="str">
            <v>UN</v>
          </cell>
          <cell r="D2284">
            <v>100.67</v>
          </cell>
        </row>
        <row r="2285">
          <cell r="A2285" t="str">
            <v>06.020.310-0</v>
          </cell>
          <cell r="B2285" t="str">
            <v>MONTAGEM E ASSENT. DE PECAS DE CHAPA DE ACO DE 1/4" DE ESP.,P/JUNTA SOLDADA, DE 150MM DE DIAM.</v>
          </cell>
          <cell r="C2285" t="str">
            <v>UN</v>
          </cell>
          <cell r="D2285">
            <v>52.89</v>
          </cell>
        </row>
        <row r="2286">
          <cell r="A2286" t="str">
            <v>06.020.311-0</v>
          </cell>
          <cell r="B2286" t="str">
            <v>MONTAGEM E ASSENT. DE PECAS DE CHAPA DE ACO DE 1/4" DE ESP.,P/JUNTA SOLADA, DE 200MM DE DIAM.</v>
          </cell>
          <cell r="C2286" t="str">
            <v>UN</v>
          </cell>
          <cell r="D2286">
            <v>66.64</v>
          </cell>
        </row>
        <row r="2287">
          <cell r="A2287" t="str">
            <v>06.020.312-0</v>
          </cell>
          <cell r="B2287" t="str">
            <v>MONTAGEM E ASSENT. DE PECAS DE CHAPA DE ACO DE 1/4" DE ESP.,P/JUNTA SOLDADA, DE 250MM DE DIAM.</v>
          </cell>
          <cell r="C2287" t="str">
            <v>UN</v>
          </cell>
          <cell r="D2287">
            <v>79.66</v>
          </cell>
        </row>
        <row r="2288">
          <cell r="A2288" t="str">
            <v>06.020.313-0</v>
          </cell>
          <cell r="B2288" t="str">
            <v>MONTAGEM E ASSENT. DE PECAS DE CHAPA DE ACO DE 1/4" DE ESP.,P/JUNTA SOLDADA, DE 300MM DE DIAM.</v>
          </cell>
          <cell r="C2288" t="str">
            <v>UN</v>
          </cell>
          <cell r="D2288">
            <v>93.93</v>
          </cell>
        </row>
        <row r="2289">
          <cell r="A2289" t="str">
            <v>06.020.314-0</v>
          </cell>
          <cell r="B2289" t="str">
            <v>MONTAGEM E ASSENT. DE PECAS DE CHAPA DE ACO DE 1/4" DE ESP.,P/JUNTA SOLDADA, DE 350MM DE DIAM.</v>
          </cell>
          <cell r="C2289" t="str">
            <v>UN</v>
          </cell>
          <cell r="D2289">
            <v>107.36</v>
          </cell>
        </row>
        <row r="2290">
          <cell r="A2290" t="str">
            <v>06.020.315-0</v>
          </cell>
          <cell r="B2290" t="str">
            <v>MONTAGEM E ASSENT. DE PECAS DE CHAPA DE ACO DE 1/4" DE ESP.,P/JUNTA SOLDADA, DE 400MM DE DIAM.</v>
          </cell>
          <cell r="C2290" t="str">
            <v>UN</v>
          </cell>
          <cell r="D2290">
            <v>121.9</v>
          </cell>
        </row>
        <row r="2291">
          <cell r="A2291" t="str">
            <v>06.020.316-0</v>
          </cell>
          <cell r="B2291" t="str">
            <v>MONTAGEM E ASSENT. DE PECAS DE CHAPA DE ACO DE 1/4" DE ESP.,P/JUNTA SOLDADA, DE 450MM DE DIAM.</v>
          </cell>
          <cell r="C2291" t="str">
            <v>UN</v>
          </cell>
          <cell r="D2291">
            <v>135.34</v>
          </cell>
        </row>
        <row r="2292">
          <cell r="A2292" t="str">
            <v>06.020.317-0</v>
          </cell>
          <cell r="B2292" t="str">
            <v>MONTAGEM E ASSENT. DE PECAS DE CHAPA DE ACO DE 1/4" DE ESP.,P/JUNTA SOLDADA, DE 500MM DE DIAM.</v>
          </cell>
          <cell r="C2292" t="str">
            <v>UN</v>
          </cell>
          <cell r="D2292">
            <v>149.07</v>
          </cell>
        </row>
        <row r="2293">
          <cell r="A2293" t="str">
            <v>06.020.318-0</v>
          </cell>
          <cell r="B2293" t="str">
            <v>MONTAGEM E ASSENT. DE PECAS DE CHAPA DE ACO DE 1/4" DE ESP.,P/JUNTA SOLDADA, DE 600MM DE DIAM.</v>
          </cell>
          <cell r="C2293" t="str">
            <v>UN</v>
          </cell>
          <cell r="D2293">
            <v>181.41</v>
          </cell>
        </row>
        <row r="2294">
          <cell r="A2294" t="str">
            <v>06.020.320-0</v>
          </cell>
          <cell r="B2294" t="str">
            <v>MONTAGEM E ASSENT. DE PECAS DE CHAPA DE ACO DE 5/16" DE ESP., P/JUNTA SOLDADA, DE 300MM DE DIAM.</v>
          </cell>
          <cell r="C2294" t="str">
            <v>UN</v>
          </cell>
          <cell r="D2294">
            <v>129.22999999999999</v>
          </cell>
        </row>
        <row r="2295">
          <cell r="A2295" t="str">
            <v>06.020.321-0</v>
          </cell>
          <cell r="B2295" t="str">
            <v>MONTAGEM E ASSENT. DE PECAS DE CHAPA DE ACO DE 5/16" DE ESP., P/JUNTA SOLDADA, DE 350MM DE DIAM.</v>
          </cell>
          <cell r="C2295" t="str">
            <v>UN</v>
          </cell>
          <cell r="D2295">
            <v>147.32</v>
          </cell>
        </row>
        <row r="2296">
          <cell r="A2296" t="str">
            <v>06.020.322-0</v>
          </cell>
          <cell r="B2296" t="str">
            <v>MONTAGEM E ASSENT. DE PECAS DE CHAPA DE ACO DE 5/16" DE ESP., P/JUNTA SOLDADA, DE 400MM DE DIAM.</v>
          </cell>
          <cell r="C2296" t="str">
            <v>UN</v>
          </cell>
          <cell r="D2296">
            <v>166.89</v>
          </cell>
        </row>
        <row r="2297">
          <cell r="A2297" t="str">
            <v>06.020.323-0</v>
          </cell>
          <cell r="B2297" t="str">
            <v>MONTAGEM E ASSENT. DE PECAS DE CHAPA DE ACO DE 5/16" DE ESP., P/JUNTA SOLDADA, DE 450MM DE DIAM.</v>
          </cell>
          <cell r="C2297" t="str">
            <v>UN</v>
          </cell>
          <cell r="D2297">
            <v>184.97</v>
          </cell>
        </row>
        <row r="2298">
          <cell r="A2298" t="str">
            <v>06.020.324-0</v>
          </cell>
          <cell r="B2298" t="str">
            <v>MONTAGEM E ASSENT. DE PECAS DE CHAPA DE ACO DE 5/16" DE ESP., P/JUNTA SOLDADA, DE 500MM DE DIAM.</v>
          </cell>
          <cell r="C2298" t="str">
            <v>UN</v>
          </cell>
          <cell r="D2298">
            <v>204.61</v>
          </cell>
        </row>
        <row r="2299">
          <cell r="A2299" t="str">
            <v>06.020.325-0</v>
          </cell>
          <cell r="B2299" t="str">
            <v>MONTAGEM E ASSENT. DE PECAS DE CHAPA DE ACO DE 5/16" DE ESP., P/JUNTA SOLDADA, DE 600MM DE DIAM.</v>
          </cell>
          <cell r="C2299" t="str">
            <v>UN</v>
          </cell>
          <cell r="D2299">
            <v>254.46</v>
          </cell>
        </row>
        <row r="2300">
          <cell r="A2300" t="str">
            <v>06.020.326-0</v>
          </cell>
          <cell r="B2300" t="str">
            <v>MONTAGEM E ASSENT. DE PECAS DE CHAPA DE ACO DE 5/16" DE ESP., P/JUNTA SOLDADA, DE 700MM DE DIAM.</v>
          </cell>
          <cell r="C2300" t="str">
            <v>UN</v>
          </cell>
          <cell r="D2300">
            <v>290.93</v>
          </cell>
        </row>
        <row r="2301">
          <cell r="A2301" t="str">
            <v>06.020.330-0</v>
          </cell>
          <cell r="B2301" t="str">
            <v>MONTAGEM E ASSENT. DE PECAS DE CHAPA DE ACO DE 3/8" DE ESP.,P/JUNTA SOLDADA, DE 350MM DE DIAM.</v>
          </cell>
          <cell r="C2301" t="str">
            <v>UN</v>
          </cell>
          <cell r="D2301">
            <v>233.3</v>
          </cell>
        </row>
        <row r="2302">
          <cell r="A2302" t="str">
            <v>06.020.331-0</v>
          </cell>
          <cell r="B2302" t="str">
            <v>MONTAGEM E ASSENT. DE PECAS DE CHAPA DE ACO DE 3/8" DE ESP.,P/JUNTA SOLDADA, DE 400MM DE DIAM.</v>
          </cell>
          <cell r="C2302" t="str">
            <v>UN</v>
          </cell>
          <cell r="D2302">
            <v>264.98</v>
          </cell>
        </row>
        <row r="2303">
          <cell r="A2303" t="str">
            <v>06.020.332-0</v>
          </cell>
          <cell r="B2303" t="str">
            <v>MONTAGEM E ASSENT. DE PECAS DE CHAPA DE ACO DE 3/8" DE ESP.,P/JUNTA SOLDADA, DE 500MM DE DIAM.</v>
          </cell>
          <cell r="C2303" t="str">
            <v>UN</v>
          </cell>
          <cell r="D2303">
            <v>327.33999999999997</v>
          </cell>
        </row>
        <row r="2304">
          <cell r="A2304" t="str">
            <v>06.020.333-0</v>
          </cell>
          <cell r="B2304" t="str">
            <v>MONTAGEM E ASSENT. DE PECAS DE CHAPA DE ACO DE 3/8" DE ESP.,P/JUNTA SOLDADA, DE 600MM DE DIAM.</v>
          </cell>
          <cell r="C2304" t="str">
            <v>UN</v>
          </cell>
          <cell r="D2304">
            <v>401.61</v>
          </cell>
        </row>
        <row r="2305">
          <cell r="A2305" t="str">
            <v>06.020.334-0</v>
          </cell>
          <cell r="B2305" t="str">
            <v>MONTAGEM E ASSENT. DE PECAS DE CHAPA DE ACO DE 3/8" DE ESP.,P/JUNTA SOLDADA, DE 700MM DE DIAM.</v>
          </cell>
          <cell r="C2305" t="str">
            <v>UN</v>
          </cell>
          <cell r="D2305">
            <v>461.84</v>
          </cell>
        </row>
        <row r="2306">
          <cell r="A2306" t="str">
            <v>06.020.335-0</v>
          </cell>
          <cell r="B2306" t="str">
            <v>MONTAGEM E ASSENT. DE PECAS DE CHAPA DE ACO DE 3/8" DE ESP.,P/JUNTA SOLDADA, DE 800MM DE DIAM.</v>
          </cell>
          <cell r="C2306" t="str">
            <v>UN</v>
          </cell>
          <cell r="D2306">
            <v>532.83000000000004</v>
          </cell>
        </row>
        <row r="2307">
          <cell r="A2307" t="str">
            <v>06.020.336-0</v>
          </cell>
          <cell r="B2307" t="str">
            <v>MONTAGEM E ASSENT. DE PECAS DE CHAPA DE ACO DE 3/8" DE ESP.,P/JUNTA SOLDADA, DE 900MM DE DIAM.</v>
          </cell>
          <cell r="C2307" t="str">
            <v>UN</v>
          </cell>
          <cell r="D2307">
            <v>592.1</v>
          </cell>
        </row>
        <row r="2308">
          <cell r="A2308" t="str">
            <v>06.020.337-0</v>
          </cell>
          <cell r="B2308" t="str">
            <v>MONTAGEM E ASSENT. DE PECAS DE CHAPA DE ACO DE 3/8" DE ESP.,P/JUNTA SOLDADA, DE 1000MM DE DIAM.</v>
          </cell>
          <cell r="C2308" t="str">
            <v>UN</v>
          </cell>
          <cell r="D2308">
            <v>665.96</v>
          </cell>
        </row>
        <row r="2309">
          <cell r="A2309" t="str">
            <v>06.020.338-0</v>
          </cell>
          <cell r="B2309" t="str">
            <v>MONTAGEM E ASSENT. DE PECAS DE CHAPA DE ACO DE 3/8" DE ESP.,P/JUNTA SOLDADA, DE 1200MM DE DIAM.</v>
          </cell>
          <cell r="C2309" t="str">
            <v>UN</v>
          </cell>
          <cell r="D2309">
            <v>786.41</v>
          </cell>
        </row>
        <row r="2310">
          <cell r="A2310" t="str">
            <v>06.020.339-0</v>
          </cell>
          <cell r="B2310" t="str">
            <v>MONTAGEM E ASSENT. DE PECAS DE CHAPA DE ACO DE 3/8" DE ESP.,P/JUNTA SOLDADA, DE 1300MM DE DIAM.</v>
          </cell>
          <cell r="C2310" t="str">
            <v>UN</v>
          </cell>
          <cell r="D2310">
            <v>855.39</v>
          </cell>
        </row>
        <row r="2311">
          <cell r="A2311" t="str">
            <v>06.020.340-0</v>
          </cell>
          <cell r="B2311" t="str">
            <v>MONTAGEM E ASSENT. DE PECAS DE CHAPA DE ACO DE 3/8" DE ESP.,P/JUNTA SOLDADA, DE 1500MM DE DIAM.</v>
          </cell>
          <cell r="C2311" t="str">
            <v>UN</v>
          </cell>
          <cell r="D2311">
            <v>974.9</v>
          </cell>
        </row>
        <row r="2312">
          <cell r="A2312" t="str">
            <v>06.020.350-0</v>
          </cell>
          <cell r="B2312" t="str">
            <v>MONTAGEM E ASSENT. DE PECAS DE CHAPA DE ACO DE 1/2" DE ESP.,P/JUNTA SOLDADA, DE 600MM DE DIAM.</v>
          </cell>
          <cell r="C2312" t="str">
            <v>UN</v>
          </cell>
          <cell r="D2312">
            <v>560.25</v>
          </cell>
        </row>
        <row r="2313">
          <cell r="A2313" t="str">
            <v>06.020.351-0</v>
          </cell>
          <cell r="B2313" t="str">
            <v>MONTAGEM E ASSENT. DE PECAS DE CHAPA DE ACO DE 1/2" DE ESP.,P/JUNTA SOLDADA, DE 700MM DE DIAM.</v>
          </cell>
          <cell r="C2313" t="str">
            <v>UN</v>
          </cell>
          <cell r="D2313">
            <v>640.61</v>
          </cell>
        </row>
        <row r="2314">
          <cell r="A2314" t="str">
            <v>06.020.352-0</v>
          </cell>
          <cell r="B2314" t="str">
            <v>MONTAGEM E ASSENT. DE PECAS DE CHAPA DE ACO DE 1/2" DE ESP.,P/JUNTA SOLDADA, DE 800MM DE DIAM.</v>
          </cell>
          <cell r="C2314" t="str">
            <v>UN</v>
          </cell>
          <cell r="D2314">
            <v>734.86</v>
          </cell>
        </row>
        <row r="2315">
          <cell r="A2315" t="str">
            <v>06.020.353-0</v>
          </cell>
          <cell r="B2315" t="str">
            <v>MONTAGEM E ASSENT. DE PECAS DE CHAPA DE ACO DE 1/2" DE ESP.,P/JUNTA SOLDADA, DE 900MM DE DIAM.</v>
          </cell>
          <cell r="C2315" t="str">
            <v>UN</v>
          </cell>
          <cell r="D2315">
            <v>813.95</v>
          </cell>
        </row>
        <row r="2316">
          <cell r="A2316" t="str">
            <v>06.020.354-0</v>
          </cell>
          <cell r="B2316" t="str">
            <v>MONTAGEM E ASSENT. DE PECAS DE CHAPA DE ACO DE 1/2" DE ESP.,P/JUNTA SOLDADA, DE 1000MM DE DIAM.</v>
          </cell>
          <cell r="C2316" t="str">
            <v>UN</v>
          </cell>
          <cell r="D2316">
            <v>909.88</v>
          </cell>
        </row>
        <row r="2317">
          <cell r="A2317" t="str">
            <v>06.020.355-0</v>
          </cell>
          <cell r="B2317" t="str">
            <v>MONTAGEM E ASSENT. DE PECAS DE CHAPA DE ACO DE 1/2" DE ESP.,P/JUNTA SOLDADA, DE 1200MM DE DIAM.</v>
          </cell>
          <cell r="C2317" t="str">
            <v>UN</v>
          </cell>
          <cell r="D2317">
            <v>1070.6099999999999</v>
          </cell>
        </row>
        <row r="2318">
          <cell r="A2318" t="str">
            <v>06.020.356-0</v>
          </cell>
          <cell r="B2318" t="str">
            <v>MONTAGEM E ASSENT. DE PECAS DE CHAPA DE ACO DE 1/2" DE ESP.,P/JUNTA SOLDADA, DE 1500MM DE DIAM.</v>
          </cell>
          <cell r="C2318" t="str">
            <v>UN</v>
          </cell>
          <cell r="D2318">
            <v>1335.54</v>
          </cell>
        </row>
        <row r="2319">
          <cell r="A2319" t="str">
            <v>06.020.357-0</v>
          </cell>
          <cell r="B2319" t="str">
            <v>MONTAGEM E ASSENT. DE PECAS DE CHAPA DE ACO DE 1/2" DE ESP.,P/JUNTA SOLDADA, DE 1750MM DE DIAM.</v>
          </cell>
          <cell r="C2319" t="str">
            <v>UN</v>
          </cell>
          <cell r="D2319">
            <v>1558.28</v>
          </cell>
        </row>
        <row r="2320">
          <cell r="A2320" t="str">
            <v>06.020.358-0</v>
          </cell>
          <cell r="B2320" t="str">
            <v>MONTAGEM E ASSENT. DE PECAS DE CHAPA DE ACO DE 1/2" DE ESP.,P/JUNTA SOLDADA, DE 1800MM DE DIAM.</v>
          </cell>
          <cell r="C2320" t="str">
            <v>UN</v>
          </cell>
          <cell r="D2320">
            <v>1599.1</v>
          </cell>
        </row>
        <row r="2321">
          <cell r="A2321" t="str">
            <v>06.020.359-0</v>
          </cell>
          <cell r="B2321" t="str">
            <v>MONTAGEM E ASSENT. DE PECAS DE CHAPA DE ACO DE 1/2" DE ESP.,P/JUNTA SOLDADA, DE 2000MM DE DIAM.</v>
          </cell>
          <cell r="C2321" t="str">
            <v>UN</v>
          </cell>
          <cell r="D2321">
            <v>1774.44</v>
          </cell>
        </row>
        <row r="2322">
          <cell r="A2322" t="str">
            <v>06.020.360-0</v>
          </cell>
          <cell r="B2322" t="str">
            <v>MONTAGEM E ASSENT. DE PECAS DE CHAPA DE ACO DE 1/2" DE ESP.,P/JUNTA SOLDADA, DE 2500MM DE DIAM.</v>
          </cell>
          <cell r="C2322" t="str">
            <v>UN</v>
          </cell>
          <cell r="D2322">
            <v>2216.7600000000002</v>
          </cell>
        </row>
        <row r="2323">
          <cell r="A2323" t="str">
            <v>06.020.370-0</v>
          </cell>
          <cell r="B2323" t="str">
            <v>MONTAGEM E ASSENT. DE PECAS DE CHAPA DE ACO DE 5/8" DE ESP.,P/JUNTA SOLDADA, DE 1800MM DE DIAM.</v>
          </cell>
          <cell r="C2323" t="str">
            <v>UN</v>
          </cell>
          <cell r="D2323">
            <v>2031.04</v>
          </cell>
        </row>
        <row r="2324">
          <cell r="A2324" t="str">
            <v>06.020.371-0</v>
          </cell>
          <cell r="B2324" t="str">
            <v>MONTAGEM E ASSENT. DE PECAS DE CHAPA DE ACO DE 5/8" DE ESP.,P/JUNTA SOLDADA, DE 2000MM DE DIAM.</v>
          </cell>
          <cell r="C2324" t="str">
            <v>UN</v>
          </cell>
          <cell r="D2324">
            <v>2254.12</v>
          </cell>
        </row>
        <row r="2325">
          <cell r="A2325" t="str">
            <v>06.020.372-0</v>
          </cell>
          <cell r="B2325" t="str">
            <v>MONTAGEM E ASSENT. DE PECAS DE CHAPA DE ACO DE 5/8" DE ESP.,P/JUNTA SOLDADA, DE 2500MM DE DIAM.</v>
          </cell>
          <cell r="C2325" t="str">
            <v>UN</v>
          </cell>
          <cell r="D2325">
            <v>2816.76</v>
          </cell>
        </row>
        <row r="2326">
          <cell r="A2326" t="str">
            <v>06.020.500-0</v>
          </cell>
          <cell r="B2326" t="str">
            <v>MONTAGEM DE PESCOCO DE DERIVACAO DE ACO, DIAM. DE 150MM, SOLDADO EM TUBO DUCTIL C/ELETRODO ESPECIAL</v>
          </cell>
          <cell r="C2326" t="str">
            <v>UN</v>
          </cell>
          <cell r="D2326">
            <v>72.06</v>
          </cell>
        </row>
        <row r="2327">
          <cell r="A2327" t="str">
            <v>06.020.501-0</v>
          </cell>
          <cell r="B2327" t="str">
            <v>MONTAGEM DE PESCOCO DE DERIVACAO DE ACO, DIAM. DE 200MM, SOLDADO EM TUBO DUCTIL C/ELETRODO ESPECIAL</v>
          </cell>
          <cell r="C2327" t="str">
            <v>UN</v>
          </cell>
          <cell r="D2327">
            <v>76.31</v>
          </cell>
        </row>
        <row r="2328">
          <cell r="A2328" t="str">
            <v>06.020.999-0</v>
          </cell>
          <cell r="B2328" t="str">
            <v>FAMILIA 06.020TUBOS DE ACO COM MATERIAL DE SOLDA</v>
          </cell>
          <cell r="C2328">
            <v>0</v>
          </cell>
          <cell r="D2328">
            <v>1819</v>
          </cell>
        </row>
        <row r="2329">
          <cell r="A2329" t="str">
            <v>06.021.010-0</v>
          </cell>
          <cell r="B2329" t="str">
            <v>MONTAGEM PREVIA DE VAOS RETOS, P/TRAVESSIAS AEREAS DE ADUTORAS DE ACO, C/DIAM. DE 300MM</v>
          </cell>
          <cell r="C2329" t="str">
            <v>M</v>
          </cell>
          <cell r="D2329">
            <v>88.8</v>
          </cell>
        </row>
        <row r="2330">
          <cell r="A2330" t="str">
            <v>06.021.011-0</v>
          </cell>
          <cell r="B2330" t="str">
            <v>MONTAGEM PREVIA DE VAOS RETOS, P/TRAVESSIAS AEREAS DE ADUTORAS DE ACO, C/DIAM. DE 400MM</v>
          </cell>
          <cell r="C2330" t="str">
            <v>M</v>
          </cell>
          <cell r="D2330">
            <v>113.95</v>
          </cell>
        </row>
        <row r="2331">
          <cell r="A2331" t="str">
            <v>06.021.012-0</v>
          </cell>
          <cell r="B2331" t="str">
            <v>MONTAGEM PREVIA DE VAOS RETOS, P/TRAVESSIAS AEREAS DE ADUTORAS DE ACO, C/DIAM. DE 500MM</v>
          </cell>
          <cell r="C2331" t="str">
            <v>M</v>
          </cell>
          <cell r="D2331">
            <v>133.49</v>
          </cell>
        </row>
        <row r="2332">
          <cell r="A2332" t="str">
            <v>06.021.013-0</v>
          </cell>
          <cell r="B2332" t="str">
            <v>MONTAGEM PREVIA DE VAOS RETOS, P/TRAVESSIAS AEREAS DE ADUTORAS DE ACO, C/DIAM. DE 600MM</v>
          </cell>
          <cell r="C2332" t="str">
            <v>M</v>
          </cell>
          <cell r="D2332">
            <v>162.46</v>
          </cell>
        </row>
        <row r="2333">
          <cell r="A2333" t="str">
            <v>06.021.014-0</v>
          </cell>
          <cell r="B2333" t="str">
            <v>MONTAGEM PREVIA DE VAOS RETOS, P/TRAVESSIAS AEREAS DE ADUTORAS DE ACO, C/DIAM. DE 700MM</v>
          </cell>
          <cell r="C2333" t="str">
            <v>M</v>
          </cell>
          <cell r="D2333">
            <v>213.02</v>
          </cell>
        </row>
        <row r="2334">
          <cell r="A2334" t="str">
            <v>06.021.015-0</v>
          </cell>
          <cell r="B2334" t="str">
            <v>MONTAGEM PREVIA DE VAOS RETOS, P/TRAVESSIAS AEREAS DE ADUTORAS DE ACO, C/DIAM. DE 800MM</v>
          </cell>
          <cell r="C2334" t="str">
            <v>M</v>
          </cell>
          <cell r="D2334">
            <v>249.61</v>
          </cell>
        </row>
        <row r="2335">
          <cell r="A2335" t="str">
            <v>06.021.016-0</v>
          </cell>
          <cell r="B2335" t="str">
            <v>MONTAGEM PREVIA DE VAOS RETOS, P/TRAVESSIAS AEREAS DE ADUTORAS DE ACO, C/DIAM. DE 900MM</v>
          </cell>
          <cell r="C2335" t="str">
            <v>M</v>
          </cell>
          <cell r="D2335">
            <v>300.12</v>
          </cell>
        </row>
        <row r="2336">
          <cell r="A2336" t="str">
            <v>06.021.017-0</v>
          </cell>
          <cell r="B2336" t="str">
            <v>MONTAGEM PREVIA DE VAOS RETOS, P/TRAVESSIAS AEREAS DE ADUTORAS DE ACO, C/DIAM. DE 1000MM</v>
          </cell>
          <cell r="C2336" t="str">
            <v>M</v>
          </cell>
          <cell r="D2336">
            <v>278.64</v>
          </cell>
        </row>
        <row r="2337">
          <cell r="A2337" t="str">
            <v>06.021.018-0</v>
          </cell>
          <cell r="B2337" t="str">
            <v>MONTAGEM PREVIA DE VAOS RETOS, P/TRAVESSIAS AEREAS DE ADUTORAS DE ACO, C/DIAM. DE 1200MM</v>
          </cell>
          <cell r="C2337" t="str">
            <v>M</v>
          </cell>
          <cell r="D2337">
            <v>366.7</v>
          </cell>
        </row>
        <row r="2338">
          <cell r="A2338" t="str">
            <v>06.021.019-0</v>
          </cell>
          <cell r="B2338" t="str">
            <v>MONTAGEM PREVIA DE VAOS RETOS, P/TRAVESSIAS AEREAS DE ADUTORAS DE ACO, C/DIAM DE 1500MM</v>
          </cell>
          <cell r="C2338" t="str">
            <v>M</v>
          </cell>
          <cell r="D2338">
            <v>432.2</v>
          </cell>
        </row>
        <row r="2339">
          <cell r="A2339" t="str">
            <v>06.021.020-0</v>
          </cell>
          <cell r="B2339" t="str">
            <v>MONTAGEM PREVIA DE VAOS RETOS, P/TRAVESSIAS AEREAS DE ADUTORAS DE ACO, C/DIAM. DE 1750MM</v>
          </cell>
          <cell r="C2339" t="str">
            <v>M</v>
          </cell>
          <cell r="D2339">
            <v>554.84</v>
          </cell>
        </row>
        <row r="2340">
          <cell r="A2340" t="str">
            <v>06.021.021-0</v>
          </cell>
          <cell r="B2340" t="str">
            <v>MONTAGEM PREVIA DE VAOS RETOS, P/TRAVESSIAS AEREAS DE ADUTORAS DE ACO, C/DIAM. DE 2000MM</v>
          </cell>
          <cell r="C2340" t="str">
            <v>M</v>
          </cell>
          <cell r="D2340">
            <v>624.12</v>
          </cell>
        </row>
        <row r="2341">
          <cell r="A2341" t="str">
            <v>06.021.025-0</v>
          </cell>
          <cell r="B2341" t="str">
            <v>MONTAGEM PREVIA DE PORTICOS OU ARCOS, P/TRAVESSIAS AEREAS EMTUBOS DE ACO, C/DIAM. DE 300MM</v>
          </cell>
          <cell r="C2341" t="str">
            <v>M</v>
          </cell>
          <cell r="D2341">
            <v>198.88</v>
          </cell>
        </row>
        <row r="2342">
          <cell r="A2342" t="str">
            <v>06.021.026-0</v>
          </cell>
          <cell r="B2342" t="str">
            <v>MONTAGEM PREVIA DE PORTICOS OU ARCOS, P/TRAVESSIAS AEREAS EMTUBOS DE ACO, C/DIAM. DE 400MM</v>
          </cell>
          <cell r="C2342" t="str">
            <v>M</v>
          </cell>
          <cell r="D2342">
            <v>255.42</v>
          </cell>
        </row>
        <row r="2343">
          <cell r="A2343" t="str">
            <v>06.021.027-0</v>
          </cell>
          <cell r="B2343" t="str">
            <v>MONTAGEM PREVIA DE PORTICOS OU ARCOS, P/TRAVESSIAS AEREAS EMTUBOS DE ACO, C/DIAM. DE 500MM</v>
          </cell>
          <cell r="C2343" t="str">
            <v>M</v>
          </cell>
          <cell r="D2343">
            <v>341.38</v>
          </cell>
        </row>
        <row r="2344">
          <cell r="A2344" t="str">
            <v>06.021.028-0</v>
          </cell>
          <cell r="B2344" t="str">
            <v>MONTAGEM PREVIA DE PORTICOS OU ARCOS, P/TRAVESSIAS AEREAS EMTUBOS DE ACO, C/DIAM. DE 600MM</v>
          </cell>
          <cell r="C2344" t="str">
            <v>M</v>
          </cell>
          <cell r="D2344">
            <v>414.6</v>
          </cell>
        </row>
        <row r="2345">
          <cell r="A2345" t="str">
            <v>06.021.029-0</v>
          </cell>
          <cell r="B2345" t="str">
            <v>MONTAGEM PREVIA DE PORTICOS OU ARCOS, P/TRAVESSIAS AEREAS EMTUBOS DE ACO, C/DIAM. DE 700MM</v>
          </cell>
          <cell r="C2345" t="str">
            <v>M</v>
          </cell>
          <cell r="D2345">
            <v>676.28</v>
          </cell>
        </row>
        <row r="2346">
          <cell r="A2346" t="str">
            <v>06.021.030-0</v>
          </cell>
          <cell r="B2346" t="str">
            <v>MONTAGEM PREVIA DE PORTICOS OU ARCOS, P/TRAVESSIAS AEREAS EMTUBOS DE ACO, C/DIAM. DE 800MM</v>
          </cell>
          <cell r="C2346" t="str">
            <v>M</v>
          </cell>
          <cell r="D2346">
            <v>665.4</v>
          </cell>
        </row>
        <row r="2347">
          <cell r="A2347" t="str">
            <v>06.021.031-0</v>
          </cell>
          <cell r="B2347" t="str">
            <v>MONTAGEM PREVIA DE PORTICOS OU ARCOS, P/TRAVESSIAS AEREAS EMTUBOS DE ACO, C/DIAM. DE 900MM</v>
          </cell>
          <cell r="C2347" t="str">
            <v>M</v>
          </cell>
          <cell r="D2347">
            <v>854.3</v>
          </cell>
        </row>
        <row r="2348">
          <cell r="A2348" t="str">
            <v>06.021.032-0</v>
          </cell>
          <cell r="B2348" t="str">
            <v>MONTAGEM PREVIA DE PORTICOS OU ARCOS, P/TRAVESSIAS AEREAS EMTUBOS DE ACO, C/DIAM. DE 1000MM</v>
          </cell>
          <cell r="C2348" t="str">
            <v>M</v>
          </cell>
          <cell r="D2348">
            <v>934.62</v>
          </cell>
        </row>
        <row r="2349">
          <cell r="A2349" t="str">
            <v>06.021.033-0</v>
          </cell>
          <cell r="B2349" t="str">
            <v>MONTAGEM PREVIA DE PORTICOS OU ARCOS, P/TRAVESSIAS AEREAS EMTUBOS DE ACO, C/DIAM. DE 1200MM</v>
          </cell>
          <cell r="C2349" t="str">
            <v>M</v>
          </cell>
          <cell r="D2349">
            <v>1097.17</v>
          </cell>
        </row>
        <row r="2350">
          <cell r="A2350" t="str">
            <v>06.021.034-0</v>
          </cell>
          <cell r="B2350" t="str">
            <v>MONTAGEM PREVIA DE PORTICOS OU ARCOS, P/TRAVESSIAS AEREAS EMTUBOS DE ACO, C/DIAM. DE 1500MM</v>
          </cell>
          <cell r="C2350" t="str">
            <v>M</v>
          </cell>
          <cell r="D2350">
            <v>1414.33</v>
          </cell>
        </row>
        <row r="2351">
          <cell r="A2351" t="str">
            <v>06.021.035-0</v>
          </cell>
          <cell r="B2351" t="str">
            <v>MONTAGEM PREVIA DE PORTICOS OU ARCOS, P/TRAVESSIAS AEREAS EMTUBOS DE ACO, C/DIAM. DE 1750MM</v>
          </cell>
          <cell r="C2351" t="str">
            <v>M</v>
          </cell>
          <cell r="D2351">
            <v>1872.81</v>
          </cell>
        </row>
        <row r="2352">
          <cell r="A2352" t="str">
            <v>06.021.036-0</v>
          </cell>
          <cell r="B2352" t="str">
            <v>MONTAGEM PREVIA DE PORTICOS OU ARCOS, P/TRAVESSIAS AEREAS EMTUBOS DE ACO, C/DIAM. DE 2000MM</v>
          </cell>
          <cell r="C2352" t="str">
            <v>M</v>
          </cell>
          <cell r="D2352">
            <v>2115.12</v>
          </cell>
        </row>
        <row r="2353">
          <cell r="A2353" t="str">
            <v>06.021.040-0</v>
          </cell>
          <cell r="B2353" t="str">
            <v>ASSENTAMENTO DE VAOS RETOS DE TUBOS DE ACO, ATE 30,00M, NO LCAL DEFINITIVO DA TRAVESSIA,C/UTILIZACAO DIRETA DE GUINDASTE</v>
          </cell>
          <cell r="C2353" t="str">
            <v>UN</v>
          </cell>
          <cell r="D2353">
            <v>1856</v>
          </cell>
        </row>
        <row r="2354">
          <cell r="A2354" t="str">
            <v>06.021.041-0</v>
          </cell>
          <cell r="B2354" t="str">
            <v>ASSENTAMENTO DE PORTICOS OU ARCOS SIMPLES DE TUBOS DE ACO, DE 31,00 A 50,00M,LOCAL DA TRAVESSIA,C/UTILIZACAO DE GUINDATE</v>
          </cell>
          <cell r="C2354" t="str">
            <v>UN</v>
          </cell>
          <cell r="D2354">
            <v>4141.1400000000003</v>
          </cell>
        </row>
        <row r="2355">
          <cell r="A2355" t="str">
            <v>06.021.999-0</v>
          </cell>
          <cell r="B2355" t="str">
            <v>FAMILIA 06.021ELEMENTOS P/TRAVESSA A AEREA DE TUBULACAO</v>
          </cell>
          <cell r="C2355">
            <v>0</v>
          </cell>
          <cell r="D2355">
            <v>1798</v>
          </cell>
        </row>
        <row r="2356">
          <cell r="A2356" t="str">
            <v>06.022.010-0</v>
          </cell>
          <cell r="B2356" t="str">
            <v>SUPORTES TIPO CONSOLE EM CHAPA ATE 3/8" DE ESP., PERFIS CANTON. 4 X 4", SOLDADOS, P/FIX. SUSPENSA DE TUBUL.</v>
          </cell>
          <cell r="C2356" t="str">
            <v>KG</v>
          </cell>
          <cell r="D2356">
            <v>16.87</v>
          </cell>
        </row>
        <row r="2357">
          <cell r="A2357" t="str">
            <v>06.022.999-0</v>
          </cell>
          <cell r="B2357" t="str">
            <v>FAMILIA 06.022ELEMENTOS COMPLEMENTARES E SUPORTES TUB. D/ACO</v>
          </cell>
          <cell r="C2357">
            <v>0</v>
          </cell>
          <cell r="D2357">
            <v>2061</v>
          </cell>
        </row>
        <row r="2358">
          <cell r="A2358" t="str">
            <v>06.030.001-0</v>
          </cell>
          <cell r="B2358" t="str">
            <v>TUBO DE CHAPA DE ACO, C/ESP. DE 1/2", DIAM. DE 1,20 A 1,50M,P/CRAVACAO HORIZ. C/MACACO HIDR., CONFORME 06.106.010</v>
          </cell>
          <cell r="C2358" t="str">
            <v>KG</v>
          </cell>
          <cell r="D2358">
            <v>7.43</v>
          </cell>
        </row>
        <row r="2359">
          <cell r="A2359" t="str">
            <v>06.030.999-0</v>
          </cell>
          <cell r="B2359" t="str">
            <v>FAMILIA 06.030TUBO DE CHAPA DE ACO FORNECIMENTO</v>
          </cell>
          <cell r="C2359">
            <v>0</v>
          </cell>
          <cell r="D2359">
            <v>2162</v>
          </cell>
        </row>
        <row r="2360">
          <cell r="A2360" t="str">
            <v>06.031.031-0</v>
          </cell>
          <cell r="B2360" t="str">
            <v>TUBO DE CHAPA DE ACO, C/COSTURA, P/AGUA, C/REVESTIM. INT. EEXT., PONTAS BISELADAS P/SOLDA, C/ 150MM X 3/16"</v>
          </cell>
          <cell r="C2360" t="str">
            <v>M</v>
          </cell>
          <cell r="D2360">
            <v>207.92</v>
          </cell>
        </row>
        <row r="2361">
          <cell r="A2361" t="str">
            <v>06.031.032-0</v>
          </cell>
          <cell r="B2361" t="str">
            <v>TUBO DE CHAPA DE ACO, C/COSTURA, P/AGUA, C/REVESTIM. INT. EEXT., PONTAS BISELADAS P/SOLDA, C/ 200MM X 3/16"</v>
          </cell>
          <cell r="C2361" t="str">
            <v>M</v>
          </cell>
          <cell r="D2361">
            <v>272.55</v>
          </cell>
        </row>
        <row r="2362">
          <cell r="A2362" t="str">
            <v>06.031.035-0</v>
          </cell>
          <cell r="B2362" t="str">
            <v>TUBO DE CHAPA DE ACO, C/COSTURA, P/AGUA, C/REVESTIM. INT. EEXT., PONTAS BISELADAS P/SOLDA, C/ 250MM X 3/16"</v>
          </cell>
          <cell r="C2362" t="str">
            <v>M</v>
          </cell>
          <cell r="D2362">
            <v>341.28</v>
          </cell>
        </row>
        <row r="2363">
          <cell r="A2363" t="str">
            <v>06.031.039-0</v>
          </cell>
          <cell r="B2363" t="str">
            <v>TUBO DE CHAPA DE ACO, C/COSTURA, P/AGUA, C/REVESTIM. INT. EEXT., PONTAS BISELADAS P/SOLDA, C/ 300MM X 3/16"</v>
          </cell>
          <cell r="C2363" t="str">
            <v>M</v>
          </cell>
          <cell r="D2363">
            <v>405.91</v>
          </cell>
        </row>
        <row r="2364">
          <cell r="A2364" t="str">
            <v>06.031.041-0</v>
          </cell>
          <cell r="B2364" t="str">
            <v>TUBO DE CHAPA DE ACO, C/COSTURA, P/AGUA, C/REVESTIM. INT. EEXT., PONTAS BISELADAS P/SOLDA, C/ 350MM X 3/16"</v>
          </cell>
          <cell r="C2364" t="str">
            <v>M</v>
          </cell>
          <cell r="D2364">
            <v>446.16</v>
          </cell>
        </row>
        <row r="2365">
          <cell r="A2365" t="str">
            <v>06.031.043-0</v>
          </cell>
          <cell r="B2365" t="str">
            <v>TUBO DE CHAPA DE ACO, C/COSTURA, P/AGUA, C/REVESTIM. INT. EEXT., PONTAS BISELADAS P/SOLDA, C/ 400MM X 3/16"</v>
          </cell>
          <cell r="C2365" t="str">
            <v>M</v>
          </cell>
          <cell r="D2365">
            <v>510.79</v>
          </cell>
        </row>
        <row r="2366">
          <cell r="A2366" t="str">
            <v>06.031.095-0</v>
          </cell>
          <cell r="B2366" t="str">
            <v>TUBO DE CHAPA DE ACO, C/COSTURA, P/AGUA, C/REVESTIM. INT. EEXT., PONTAS BISELADAS P/SOLDA, C/ 450MM X 3/16"</v>
          </cell>
          <cell r="C2366" t="str">
            <v>M</v>
          </cell>
          <cell r="D2366">
            <v>574.66999999999996</v>
          </cell>
        </row>
        <row r="2367">
          <cell r="A2367" t="str">
            <v>06.031.098-0</v>
          </cell>
          <cell r="B2367" t="str">
            <v>TUBO DE CHAPA DE ACO, C/COSTURA, P/AGUA, C/REVESTIM. INT. EEXT., PONTAS BISELADAS P/SOLDA, C/ 150MM X 1/4"</v>
          </cell>
          <cell r="C2367" t="str">
            <v>M</v>
          </cell>
          <cell r="D2367">
            <v>251.54</v>
          </cell>
        </row>
        <row r="2368">
          <cell r="A2368" t="str">
            <v>06.031.100-0</v>
          </cell>
          <cell r="B2368" t="str">
            <v>TUBO DE CHAPA DE ACO, C/COSTURA, P/AGUA, C/REVESTIM. INT. EEXT., PONTAS BISELADAS P/SOLDA, C/ 200MM X 1/4"</v>
          </cell>
          <cell r="C2368" t="str">
            <v>M</v>
          </cell>
          <cell r="D2368">
            <v>335.43</v>
          </cell>
        </row>
        <row r="2369">
          <cell r="A2369" t="str">
            <v>06.031.105-0</v>
          </cell>
          <cell r="B2369" t="str">
            <v>TUBO DE CHAPA DE ACO, C/COSTURA, P/AGUA, C/REVESTIM. INT. EEXT., PONTAS BISELADAS P/SOLDA, C/ 250MM X 1/4"</v>
          </cell>
          <cell r="C2369" t="str">
            <v>M</v>
          </cell>
          <cell r="D2369">
            <v>417.6</v>
          </cell>
        </row>
        <row r="2370">
          <cell r="A2370" t="str">
            <v>06.031.110-0</v>
          </cell>
          <cell r="B2370" t="str">
            <v>TUBO DE CHAPA DE ACO, C/COSTURA, P/AGUA, C/REVESTIM. INT. EEXT., PONTAS BISELADAS P/SOLDA, C/ 300MM X 1/4"</v>
          </cell>
          <cell r="C2370" t="str">
            <v>M</v>
          </cell>
          <cell r="D2370">
            <v>500.78</v>
          </cell>
        </row>
        <row r="2371">
          <cell r="A2371" t="str">
            <v>06.031.115-0</v>
          </cell>
          <cell r="B2371" t="str">
            <v>TUBO DE CHAPA DE ACO, C/COSTURA, P/AGUA, C/REVESTIM. INT. EEXT., PONTAS BISELADAS P/SOLDA, C/ 350MM X 1/4"</v>
          </cell>
          <cell r="C2371" t="str">
            <v>M</v>
          </cell>
          <cell r="D2371">
            <v>550.72</v>
          </cell>
        </row>
        <row r="2372">
          <cell r="A2372" t="str">
            <v>06.031.120-0</v>
          </cell>
          <cell r="B2372" t="str">
            <v>TUBO DE CHAPA DE ACO, C/COSTURA, P/AGUA, C/REVESTIM. INT. EEXT., PONTAS BISELADAS P/SOLDA, C/ 400MM X 1/4"</v>
          </cell>
          <cell r="C2372" t="str">
            <v>M</v>
          </cell>
          <cell r="D2372">
            <v>586.30999999999995</v>
          </cell>
        </row>
        <row r="2373">
          <cell r="A2373" t="str">
            <v>06.031.125-0</v>
          </cell>
          <cell r="B2373" t="str">
            <v>TUBO DE CHAPA DE ACO, C/COSTURA, P/AGUA, C/REVESTIM. INT. EEXT., PONTAS BISELADAS P/SOLDA, C/ 450MM X 1/4"</v>
          </cell>
          <cell r="C2373" t="str">
            <v>M</v>
          </cell>
          <cell r="D2373">
            <v>660.53</v>
          </cell>
        </row>
        <row r="2374">
          <cell r="A2374" t="str">
            <v>06.031.130-0</v>
          </cell>
          <cell r="B2374" t="str">
            <v>TUBO DE CHAPA DE ACO, C/COSTURA, P/AGUA, C/REVESTIM. INT. EEXT., PONTAS BISELADAS P/SOLDA, C/ 500MM X 1/4"</v>
          </cell>
          <cell r="C2374" t="str">
            <v>M</v>
          </cell>
          <cell r="D2374">
            <v>706.16</v>
          </cell>
        </row>
        <row r="2375">
          <cell r="A2375" t="str">
            <v>06.031.135-0</v>
          </cell>
          <cell r="B2375" t="str">
            <v>TUBO DE CHAPA DE ACO, C/COSTURA, P/AGUA, C/REVESTIM. INT. EEXT., PONTAS BISELADAS P/SOLDA, C/ 600MM X 1/4"</v>
          </cell>
          <cell r="C2375" t="str">
            <v>M</v>
          </cell>
          <cell r="D2375">
            <v>849.82</v>
          </cell>
        </row>
        <row r="2376">
          <cell r="A2376" t="str">
            <v>06.031.255-0</v>
          </cell>
          <cell r="B2376" t="str">
            <v>TUBO DE CHAPA DE ACO, C/COSTURA, P/AGUA, C/REVESTIM. INT. EEXT., PONTAS BISELADAS P/SOLDA, C/ 300MM X 5/16"</v>
          </cell>
          <cell r="C2376" t="str">
            <v>M</v>
          </cell>
          <cell r="D2376">
            <v>535.64</v>
          </cell>
        </row>
        <row r="2377">
          <cell r="A2377" t="str">
            <v>06.031.260-0</v>
          </cell>
          <cell r="B2377" t="str">
            <v>TUBO DE CHAPA DE ACO, C/COSTURA, P/AGUA, C/REVESTIM. INT. EEXT., PONTAS BISELADAS P/SOLDA, C/ 350MM X 5/16"</v>
          </cell>
          <cell r="C2377" t="str">
            <v>M</v>
          </cell>
          <cell r="D2377">
            <v>589.37</v>
          </cell>
        </row>
        <row r="2378">
          <cell r="A2378" t="str">
            <v>06.031.265-0</v>
          </cell>
          <cell r="B2378" t="str">
            <v>TUBO DE CHAPA DE ACO, C/COSTURA, P/AGUA, C/REVESTIM. INT. EEXT., PONTAS BISELADAS P/SOLDA, C/ 400MM X 5/16"</v>
          </cell>
          <cell r="C2378" t="str">
            <v>M</v>
          </cell>
          <cell r="D2378">
            <v>675.56</v>
          </cell>
        </row>
        <row r="2379">
          <cell r="A2379" t="str">
            <v>06.031.270-0</v>
          </cell>
          <cell r="B2379" t="str">
            <v>TUBO DE CHAPA DE ACO, C/COSTURA, P/AGUA, C/REVESTIM. INT. EEXT., PONTAS BISELADAS P/SOLDA, C/ 450MM X 5/16"</v>
          </cell>
          <cell r="C2379" t="str">
            <v>M</v>
          </cell>
          <cell r="D2379">
            <v>761.32</v>
          </cell>
        </row>
        <row r="2380">
          <cell r="A2380" t="str">
            <v>06.031.275-0</v>
          </cell>
          <cell r="B2380" t="str">
            <v>TUBO DE CHAPA DE ACO, C/COSTURA, P/AGUA, C/REVESTIM. INT. EEXT., PONTAS BISELADAS P/SOLDA, C/ 500MM X 5/16"</v>
          </cell>
          <cell r="C2380" t="str">
            <v>M</v>
          </cell>
          <cell r="D2380">
            <v>841.91</v>
          </cell>
        </row>
        <row r="2381">
          <cell r="A2381" t="str">
            <v>06.031.280-0</v>
          </cell>
          <cell r="B2381" t="str">
            <v>TUBO DE CHAPA DE ACO, C/COSTURA, P/AGUA, C/REVESTIM. INT. EEXT., PONTAS BISELADAS P/SOLDA, C/ 600MM X 5/16"</v>
          </cell>
          <cell r="C2381" t="str">
            <v>M</v>
          </cell>
          <cell r="D2381">
            <v>928.86</v>
          </cell>
        </row>
        <row r="2382">
          <cell r="A2382" t="str">
            <v>06.031.283-0</v>
          </cell>
          <cell r="B2382" t="str">
            <v>TUBO DE CHAPA DE ACO, C/COSTURA, P/AGUA, C/REVESTIM. INT. EEXT., PONTAS BISELADAS P/SOLDA, C/ 700MM X 5/16"</v>
          </cell>
          <cell r="C2382" t="str">
            <v>M</v>
          </cell>
          <cell r="D2382">
            <v>1132.8900000000001</v>
          </cell>
        </row>
        <row r="2383">
          <cell r="A2383" t="str">
            <v>06.031.410-0</v>
          </cell>
          <cell r="B2383" t="str">
            <v>TUBO DE CHAPA DE ACO, C/COSTURA, P/AGUA, C/REVESTIM. INT. EEXT., PONTAS BISELADAS P/SOLDA, C/ 350MM X 3/8"</v>
          </cell>
          <cell r="C2383" t="str">
            <v>M</v>
          </cell>
          <cell r="D2383">
            <v>650.64</v>
          </cell>
        </row>
        <row r="2384">
          <cell r="A2384" t="str">
            <v>06.031.415-0</v>
          </cell>
          <cell r="B2384" t="str">
            <v>TUBO DE CHAPA DE ACO, C/COSTURA, P/AGUA, C/REVESTIM. INT. EEXT., PONTAS BISELADAS P/SOLDA, C/ 400MM X 3/8"</v>
          </cell>
          <cell r="C2384" t="str">
            <v>M</v>
          </cell>
          <cell r="D2384">
            <v>746.16</v>
          </cell>
        </row>
        <row r="2385">
          <cell r="A2385" t="str">
            <v>06.031.425-0</v>
          </cell>
          <cell r="B2385" t="str">
            <v>TUBO DE CHAPA DE ACO, C/COSTURA, P/AGUA, C/REVESTIM. INT. EEXT., PONTAS BISELADAS P/SOLDA, C/ 500MM X 3/8"</v>
          </cell>
          <cell r="C2385" t="str">
            <v>M</v>
          </cell>
          <cell r="D2385">
            <v>937.2</v>
          </cell>
        </row>
        <row r="2386">
          <cell r="A2386" t="str">
            <v>06.031.430-0</v>
          </cell>
          <cell r="B2386" t="str">
            <v>TUBO DE CHAPA DE ACO, C/COSTURA, P/AGUA, C/REVESTIM. INT. EEXT., PONTAS BISELADAS P/SOLDA, C/ 600MM X 3/8"</v>
          </cell>
          <cell r="C2386" t="str">
            <v>M</v>
          </cell>
          <cell r="D2386">
            <v>1095.0899999999999</v>
          </cell>
        </row>
        <row r="2387">
          <cell r="A2387" t="str">
            <v>06.031.435-0</v>
          </cell>
          <cell r="B2387" t="str">
            <v>TUBO DE CHAPA DE ACO, C/COSTURA, P/AGUA, C/REVESTIM. INT. EEXT., PONTAS BISELADAS P/SOLDA, C/ 700MM X 3/8"</v>
          </cell>
          <cell r="C2387" t="str">
            <v>M</v>
          </cell>
          <cell r="D2387">
            <v>1279.23</v>
          </cell>
        </row>
        <row r="2388">
          <cell r="A2388" t="str">
            <v>06.031.440-0</v>
          </cell>
          <cell r="B2388" t="str">
            <v>TUBO DE CHAPA DE ACO, C/COSTURA, P/AGUA, C/REVESTIM. INT. EEXT., PONTAS BISELADAS P/SOLDA, C/ 800MM X 3/8"</v>
          </cell>
          <cell r="C2388" t="str">
            <v>M</v>
          </cell>
          <cell r="D2388">
            <v>1465.24</v>
          </cell>
        </row>
        <row r="2389">
          <cell r="A2389" t="str">
            <v>06.031.445-0</v>
          </cell>
          <cell r="B2389" t="str">
            <v>TUBO DE CHAPA DE ACO, C/COSTURA, P/AGUA, C/REVESTIM. INT. EEXT., PONTAS BISELADAS P/SOLDA, C/ 900MM X 3/8"</v>
          </cell>
          <cell r="C2389" t="str">
            <v>M</v>
          </cell>
          <cell r="D2389">
            <v>1600.57</v>
          </cell>
        </row>
        <row r="2390">
          <cell r="A2390" t="str">
            <v>06.031.450-0</v>
          </cell>
          <cell r="B2390" t="str">
            <v>TUBO DE CHAPA DE ACO, C/COSTURA, P/AGUA, C/REVESTIM. INT. EEXT., PONTAS BISELADAS P/SOLDA, C/ 1000MM X 3/8"</v>
          </cell>
          <cell r="C2390" t="str">
            <v>M</v>
          </cell>
          <cell r="D2390">
            <v>1781.07</v>
          </cell>
        </row>
        <row r="2391">
          <cell r="A2391" t="str">
            <v>06.031.455-0</v>
          </cell>
          <cell r="B2391" t="str">
            <v>TUBO DE CHAPA DE ACO, C/COSTURA, P/AGUA, C/REVESTIM. INT. EEXT., PONTAS BISELADAS P/SOLDA, C/ 1200MM X 3/8"</v>
          </cell>
          <cell r="C2391" t="str">
            <v>M</v>
          </cell>
          <cell r="D2391">
            <v>2066.42</v>
          </cell>
        </row>
        <row r="2392">
          <cell r="A2392" t="str">
            <v>06.031.465-0</v>
          </cell>
          <cell r="B2392" t="str">
            <v>TUBO DE CHAPA DE ACO, C/COSTURA, P/AGUA, C/REVESTIM. INT. EEXT., PONTAS BISELADAS P/SOLDA, C/ 1300MM X 3/8"</v>
          </cell>
          <cell r="C2392" t="str">
            <v>M</v>
          </cell>
          <cell r="D2392">
            <v>2240.6799999999998</v>
          </cell>
        </row>
        <row r="2393">
          <cell r="A2393" t="str">
            <v>06.031.475-0</v>
          </cell>
          <cell r="B2393" t="str">
            <v>TUBO DE CHAPA DE ACO, C/COSTURA, P/AGUA, C/REVESTIM. INT. EEXT., PONTAS BISELADAS P/SOLDA, C/ 1500MM X 3/8"</v>
          </cell>
          <cell r="C2393" t="str">
            <v>M</v>
          </cell>
          <cell r="D2393">
            <v>2587.5300000000002</v>
          </cell>
        </row>
        <row r="2394">
          <cell r="A2394" t="str">
            <v>06.031.610-0</v>
          </cell>
          <cell r="B2394" t="str">
            <v>TUBO DE CHAPA DE ACO, C/COSTURA, P/AGUA, C/REVESTIM. INT. EEXT., PONTAS BISELADAS P/SOLDA, C/ 600MM X 1/2"</v>
          </cell>
          <cell r="C2394" t="str">
            <v>M</v>
          </cell>
          <cell r="D2394">
            <v>1303.8</v>
          </cell>
        </row>
        <row r="2395">
          <cell r="A2395" t="str">
            <v>06.031.620-0</v>
          </cell>
          <cell r="B2395" t="str">
            <v>TUBO DE CHAPA DE ACO, C/COSTURA, P/AGUA, C/REVESTIM. INT. EEXT., PONTAS BISELADAS P/SOLDA, C/ 700MM X 1/2"</v>
          </cell>
          <cell r="C2395" t="str">
            <v>M</v>
          </cell>
          <cell r="D2395">
            <v>1523.57</v>
          </cell>
        </row>
        <row r="2396">
          <cell r="A2396" t="str">
            <v>06.031.630-0</v>
          </cell>
          <cell r="B2396" t="str">
            <v>TUBO DE CHAPA DE ACO, C/COSTURA, P/AGUA, C/REVESTIM. INT. EEXT., PONTAS BISELADAS P/SOLDA, C/ 800MM X 1/2"</v>
          </cell>
          <cell r="C2396" t="str">
            <v>M</v>
          </cell>
          <cell r="D2396">
            <v>1746.96</v>
          </cell>
        </row>
        <row r="2397">
          <cell r="A2397" t="str">
            <v>06.031.640-0</v>
          </cell>
          <cell r="B2397" t="str">
            <v>TUBO DE CHAPA DE ACO, C/COSTURA, P/AGUA, C/REVESTIM. INT. EEXT., PONTAS BISELADAS P/SOLDA, C/ 900MM X 1/2"</v>
          </cell>
          <cell r="C2397" t="str">
            <v>M</v>
          </cell>
          <cell r="D2397">
            <v>2317.4299999999998</v>
          </cell>
        </row>
        <row r="2398">
          <cell r="A2398" t="str">
            <v>06.031.650-0</v>
          </cell>
          <cell r="B2398" t="str">
            <v>TUBO DE CHAPA DE ACO, C/COSTURA, P/AGUA, C/REVESTIM. INT. EEXT., PONTAS BISELADAS P/SOLDA, C/ 1000MM X 1/2"</v>
          </cell>
          <cell r="C2398" t="str">
            <v>M</v>
          </cell>
          <cell r="D2398">
            <v>2579.7399999999998</v>
          </cell>
        </row>
        <row r="2399">
          <cell r="A2399" t="str">
            <v>06.031.660-0</v>
          </cell>
          <cell r="B2399" t="str">
            <v>TUBO DE CHAPA DE ACO, C/COSTURA, P/AGUA, C/REVESTIM. INT. EEXT., PONTAS BISELADAS P/SOLDA, C/ 1200MM X 1/2"</v>
          </cell>
          <cell r="C2399" t="str">
            <v>M</v>
          </cell>
          <cell r="D2399">
            <v>3101.65</v>
          </cell>
        </row>
        <row r="2400">
          <cell r="A2400" t="str">
            <v>06.031.675-0</v>
          </cell>
          <cell r="B2400" t="str">
            <v>TUBO DE CHAPA DE ACO, C/COSTURA, P/AGUA, C/REVESTIM. INT. EEXT., PONTAS BISELADAS P/SOLDA, C/ 1500MM X 1/2"</v>
          </cell>
          <cell r="C2400" t="str">
            <v>M</v>
          </cell>
          <cell r="D2400">
            <v>3668.15</v>
          </cell>
        </row>
        <row r="2401">
          <cell r="A2401" t="str">
            <v>06.031.690-0</v>
          </cell>
          <cell r="B2401" t="str">
            <v>TUBO DE CHAPA DE ACO, C/COSTURA, P/AGUA, C/REVESTIM. INT. EEXT., PONTAS BISELADAS P/SOLDA, C/ 1750MM X 1/2"</v>
          </cell>
          <cell r="C2401" t="str">
            <v>M</v>
          </cell>
          <cell r="D2401">
            <v>4160.8900000000003</v>
          </cell>
        </row>
        <row r="2402">
          <cell r="A2402" t="str">
            <v>06.031.700-0</v>
          </cell>
          <cell r="B2402" t="str">
            <v>TUBO DE CHAPA DE ACO, C/COSTURA, P/AGUA, C/REVESTIM. INT. EEXT., PONTAS BISELADAS P/SOLDA, C/ 2000MM X 1/2"</v>
          </cell>
          <cell r="C2402" t="str">
            <v>M</v>
          </cell>
          <cell r="D2402">
            <v>4361.17</v>
          </cell>
        </row>
        <row r="2403">
          <cell r="A2403" t="str">
            <v>06.031.750-0</v>
          </cell>
          <cell r="B2403" t="str">
            <v>TUBO DE CHAPA DE ACO, C/COSTURA, P/AGUA, C/REVESTIM. INT. EEXT., PONTAS BISELADAS P/SOLDA, C/ 2500MM X 1/2"</v>
          </cell>
          <cell r="C2403" t="str">
            <v>M</v>
          </cell>
          <cell r="D2403">
            <v>5444.59</v>
          </cell>
        </row>
        <row r="2404">
          <cell r="A2404" t="str">
            <v>06.031.895-0</v>
          </cell>
          <cell r="B2404" t="str">
            <v>TUBO DE CHAPA DE ACO, C/COSTURA, P/AGUA, C/REVESTIM. INT. EEXT., PONTAS BISELADAS P/SOLDA, C/ 1800MM X 5/8"</v>
          </cell>
          <cell r="C2404" t="str">
            <v>M</v>
          </cell>
          <cell r="D2404">
            <v>4288.88</v>
          </cell>
        </row>
        <row r="2405">
          <cell r="A2405" t="str">
            <v>06.031.897-0</v>
          </cell>
          <cell r="B2405" t="str">
            <v>TUBO DE CHAPA DE ACO, C/COSTURA, P/AGUA, C/REVESTIM. INT. EEXT., PONTAS BISELADAS P/SOLDA, C/ 2000MM X 5/8"</v>
          </cell>
          <cell r="C2405" t="str">
            <v>M</v>
          </cell>
          <cell r="D2405">
            <v>4768.6400000000003</v>
          </cell>
        </row>
        <row r="2406">
          <cell r="A2406" t="str">
            <v>06.031.898-0</v>
          </cell>
          <cell r="B2406" t="str">
            <v>TUBO DE CHAPA DE ACO, C/COSTURA, P/AGUA, C/REVESTIM. INT. EEXT., PONTAS BISELADAS P/SOLDA, C/ 2500MM X 5/8"</v>
          </cell>
          <cell r="C2406" t="str">
            <v>M</v>
          </cell>
          <cell r="D2406">
            <v>5960.75</v>
          </cell>
        </row>
        <row r="2407">
          <cell r="A2407" t="str">
            <v>06.031.999-0</v>
          </cell>
          <cell r="B2407" t="str">
            <v>FAMILIA 06.031TUBOS DE ACO SOLDADO FORNECIMENTO</v>
          </cell>
          <cell r="C2407">
            <v>0</v>
          </cell>
          <cell r="D2407">
            <v>1675</v>
          </cell>
        </row>
        <row r="2408">
          <cell r="A2408" t="str">
            <v>06.032.030-0</v>
          </cell>
          <cell r="B2408" t="str">
            <v>PECAS DE ACO SOLDADO, C/REVESTIM. INT. E EXT., ACIMA DE 300MM DE DIAM. FORN.</v>
          </cell>
          <cell r="C2408" t="str">
            <v>KG</v>
          </cell>
          <cell r="D2408">
            <v>378.16</v>
          </cell>
        </row>
        <row r="2409">
          <cell r="A2409" t="str">
            <v>06.032.035-0</v>
          </cell>
          <cell r="B2409" t="str">
            <v>PECAS DE ACO SOLDADO, C/REVESTIM. INT. E EXT., ACIMA DE 300MM DE DIAM. FORN.</v>
          </cell>
          <cell r="C2409" t="str">
            <v>KG</v>
          </cell>
          <cell r="D2409">
            <v>959.18</v>
          </cell>
        </row>
        <row r="2410">
          <cell r="A2410" t="str">
            <v>06.032.040-0</v>
          </cell>
          <cell r="B2410" t="str">
            <v>PECAS DE ACO SOLDADO, C/REVESTIM. INT. E EXT., ACIMA DE 300MM DE DIAM. FORN.</v>
          </cell>
          <cell r="C2410" t="str">
            <v>KG</v>
          </cell>
          <cell r="D2410">
            <v>1435.46</v>
          </cell>
        </row>
        <row r="2411">
          <cell r="A2411" t="str">
            <v>06.032.045-0</v>
          </cell>
          <cell r="B2411" t="str">
            <v>PECAS DE ACO SOLDADO, C/REVESTIM. INT. E EXT., ACIMA DE 300MM DE DIAM. FORN.</v>
          </cell>
          <cell r="C2411" t="str">
            <v>KG</v>
          </cell>
          <cell r="D2411">
            <v>2965.73</v>
          </cell>
        </row>
        <row r="2412">
          <cell r="A2412" t="str">
            <v>06.032.050-0</v>
          </cell>
          <cell r="B2412" t="str">
            <v>PECAS DE ACO SOLDADO, C/REVESTIM. INT. E EXT., ACIMA DE 300MM DE DIAM. FORN.</v>
          </cell>
          <cell r="C2412" t="str">
            <v>KG</v>
          </cell>
          <cell r="D2412">
            <v>5084.7299999999996</v>
          </cell>
        </row>
        <row r="2413">
          <cell r="A2413" t="str">
            <v>06.032.999-0</v>
          </cell>
          <cell r="B2413" t="str">
            <v>FAMILIA 06.032PECAS DE ACO SOLDADO FORNECIMENTO</v>
          </cell>
          <cell r="C2413">
            <v>0</v>
          </cell>
          <cell r="D2413">
            <v>1842</v>
          </cell>
        </row>
        <row r="2414">
          <cell r="A2414" t="str">
            <v>06.033.010-0</v>
          </cell>
          <cell r="B2414" t="str">
            <v>FLANGES DE ACO SOLDADO, C/REVESTIM. INT. E EXT., ATE 800MM DE DIAM. FORN.</v>
          </cell>
          <cell r="C2414" t="str">
            <v>KG</v>
          </cell>
          <cell r="D2414">
            <v>26.74</v>
          </cell>
        </row>
        <row r="2415">
          <cell r="A2415" t="str">
            <v>06.033.020-0</v>
          </cell>
          <cell r="B2415" t="str">
            <v>FLANGES DE ACO SOLDADO, C/REVESTIM. INT. E EXT., DE 800 ATE1200MM DE DIAM. FORN.</v>
          </cell>
          <cell r="C2415" t="str">
            <v>KG</v>
          </cell>
          <cell r="D2415">
            <v>37.57</v>
          </cell>
        </row>
        <row r="2416">
          <cell r="A2416" t="str">
            <v>06.033.030-0</v>
          </cell>
          <cell r="B2416" t="str">
            <v>FLANGES DE ACO SOLDADO, C/REVESTIM. INT. E EXT., ACIMA DE 1200MM DE DIAM. FORN.</v>
          </cell>
          <cell r="C2416" t="str">
            <v>KG</v>
          </cell>
          <cell r="D2416">
            <v>32.369999999999997</v>
          </cell>
        </row>
        <row r="2417">
          <cell r="A2417" t="str">
            <v>06.033.999-0</v>
          </cell>
          <cell r="B2417" t="str">
            <v>FAMILIA 06.033FLANGES D/ACO SOLDADO FORNECIMENTO</v>
          </cell>
          <cell r="C2417">
            <v>0</v>
          </cell>
          <cell r="D2417">
            <v>2687</v>
          </cell>
        </row>
        <row r="2418">
          <cell r="A2418" t="str">
            <v>06.034.031-0</v>
          </cell>
          <cell r="B2418" t="str">
            <v>TUBO DE CHAPA DE ACO, C/COSTURA, P/AGUA, C/REVESTIM. INT. EMESMALTE E EXT. EM BORRACHA CLORADA, C/ 150MM X 3/16"</v>
          </cell>
          <cell r="C2418" t="str">
            <v>M</v>
          </cell>
          <cell r="D2418">
            <v>202.72</v>
          </cell>
        </row>
        <row r="2419">
          <cell r="A2419" t="str">
            <v>06.034.032-0</v>
          </cell>
          <cell r="B2419" t="str">
            <v>TUBO DE CHAPA DE ACO, C/COSTURA, P/AGUA, C/REVESTIM. INT. EMESMALTE E EXT. EM BORRACHA CLORADA, C/ 200MM X 3/16"</v>
          </cell>
          <cell r="C2419" t="str">
            <v>M</v>
          </cell>
          <cell r="D2419">
            <v>265.73</v>
          </cell>
        </row>
        <row r="2420">
          <cell r="A2420" t="str">
            <v>06.034.035-0</v>
          </cell>
          <cell r="B2420" t="str">
            <v>TUBO DE CHAPA DE ACO, C/COSTURA, P/AGUA, C/REVESTIM. INT. EMESMALTE E EXT. EM BORRACHA CLORADA, C/ 250MM X 3/16"</v>
          </cell>
          <cell r="C2420" t="str">
            <v>M</v>
          </cell>
          <cell r="D2420">
            <v>332.74</v>
          </cell>
        </row>
        <row r="2421">
          <cell r="A2421" t="str">
            <v>06.034.039-0</v>
          </cell>
          <cell r="B2421" t="str">
            <v>TUBO DE CHAPA DE ACO, C/COSTURA, P/AGUA, C/REVESTIM. INT. EMESMALTE E EXT. EM BORRACHA CLORADA, C/ 300MM X 3/16"</v>
          </cell>
          <cell r="C2421" t="str">
            <v>M</v>
          </cell>
          <cell r="D2421">
            <v>395.76</v>
          </cell>
        </row>
        <row r="2422">
          <cell r="A2422" t="str">
            <v>06.034.041-0</v>
          </cell>
          <cell r="B2422" t="str">
            <v>TUBO DE CHAPA DE ACO, C/COSTURA, P/AGUA, C/REVESTIM. INT. EMESMALTE E EXT. EM BORRACHA CLORADA, C/ 350MM X 3/16"</v>
          </cell>
          <cell r="C2422" t="str">
            <v>M</v>
          </cell>
          <cell r="D2422">
            <v>423.83</v>
          </cell>
        </row>
        <row r="2423">
          <cell r="A2423" t="str">
            <v>06.034.043-0</v>
          </cell>
          <cell r="B2423" t="str">
            <v>TUBO DE CHAPA DE ACO, C/COSTURA, P/AGUA, C/REVESTIM. INT. EMESMALTE E EXT. EM BORRACHA CLORADA, C/ 400MM X 3/16"</v>
          </cell>
          <cell r="C2423" t="str">
            <v>M</v>
          </cell>
          <cell r="D2423">
            <v>485.23</v>
          </cell>
        </row>
        <row r="2424">
          <cell r="A2424" t="str">
            <v>06.034.098-0</v>
          </cell>
          <cell r="B2424" t="str">
            <v>TUBO DE CHAPA DE ACO, C/COSTURA, P/AGUA, C/REVESTIM. INT. EMESMALTE E EXT. EM BORRACHA CLORADA, C/ 150MM X 1/4"</v>
          </cell>
          <cell r="C2424" t="str">
            <v>M</v>
          </cell>
          <cell r="D2424">
            <v>233.81</v>
          </cell>
        </row>
        <row r="2425">
          <cell r="A2425" t="str">
            <v>06.034.100-0</v>
          </cell>
          <cell r="B2425" t="str">
            <v>TUBO DE CHAPA DE ACO, C/COSTURA, P/AGUA, C/REVESTIM. INT. EMESMALTE E EXT. EM BORRACHA CLORADA, C/ 200MM X 1/4"</v>
          </cell>
          <cell r="C2425" t="str">
            <v>M</v>
          </cell>
          <cell r="D2425">
            <v>311.77999999999997</v>
          </cell>
        </row>
        <row r="2426">
          <cell r="A2426" t="str">
            <v>06.034.105-0</v>
          </cell>
          <cell r="B2426" t="str">
            <v>TUBO DE CHAPA DE ACO, C/COSTURA, P/AGUA, C/REVESTIM. INT. EMESMALTE E EXT. EM BORRACHA CLORADA, C/ 250MM X 1/4"</v>
          </cell>
          <cell r="C2426" t="str">
            <v>M</v>
          </cell>
          <cell r="D2426">
            <v>388.15</v>
          </cell>
        </row>
        <row r="2427">
          <cell r="A2427" t="str">
            <v>06.034.110-0</v>
          </cell>
          <cell r="B2427" t="str">
            <v>TUBO DE CHAPA DE ACO, C/COSTURA, P/AGUA, C/REVESTIM. INT. EMESMALTE E EXT. EM BORRACHA CLORADA, C/ 300MM X 1/4"</v>
          </cell>
          <cell r="C2427" t="str">
            <v>M</v>
          </cell>
          <cell r="D2427">
            <v>465.47</v>
          </cell>
        </row>
        <row r="2428">
          <cell r="A2428" t="str">
            <v>06.034.115-0</v>
          </cell>
          <cell r="B2428" t="str">
            <v>TUBO DE CHAPA DE ACO, C/COSTURA, P/AGUA, C/REVESTIM. INT. EMESMALTE E EXT. EM BORRACHA CLORADA, C/ 350MM X 1/4"</v>
          </cell>
          <cell r="C2428" t="str">
            <v>M</v>
          </cell>
          <cell r="D2428">
            <v>511.89</v>
          </cell>
        </row>
        <row r="2429">
          <cell r="A2429" t="str">
            <v>06.034.120-0</v>
          </cell>
          <cell r="B2429" t="str">
            <v>TUBO DE CHAPA DE ACO, C/COSTURA, P/AGUA, C/REVESTIM. INT. EMESMALTE E EXT. EM BORRACHA CLORADA, C/ 400MM X 1/4"</v>
          </cell>
          <cell r="C2429" t="str">
            <v>M</v>
          </cell>
          <cell r="D2429">
            <v>563.13</v>
          </cell>
        </row>
        <row r="2430">
          <cell r="A2430" t="str">
            <v>06.034.125-0</v>
          </cell>
          <cell r="B2430" t="str">
            <v>TUBO DE CHAPA DE ACO, C/COSTURA, P/AGUA, C/REVESTIM. INT. EMESMALTE E EXT. EM BORRACHA CLORADA, C/ 450MM X 1/4"</v>
          </cell>
          <cell r="C2430" t="str">
            <v>M</v>
          </cell>
          <cell r="D2430">
            <v>634.41999999999996</v>
          </cell>
        </row>
        <row r="2431">
          <cell r="A2431" t="str">
            <v>06.034.130-0</v>
          </cell>
          <cell r="B2431" t="str">
            <v>TUBO DE CHAPA DE ACO, C/COSTURA, P/AGUA, C/REVESTIM. INT. EMESMALTE E EXT. EM BORRACHA CLORADA, C/ 500MM X 1/4"</v>
          </cell>
          <cell r="C2431" t="str">
            <v>M</v>
          </cell>
          <cell r="D2431">
            <v>710.09</v>
          </cell>
        </row>
        <row r="2432">
          <cell r="A2432" t="str">
            <v>06.034.135-0</v>
          </cell>
          <cell r="B2432" t="str">
            <v>TUBO DE CHAPA DE ACO, C/COSTURA, P/AGUA, C/REVESTIM. INT. EMESMALTE E EXT. EM BORRACHA CLORADA, C/ 600MM X 1/4"</v>
          </cell>
          <cell r="C2432" t="str">
            <v>M</v>
          </cell>
          <cell r="D2432">
            <v>854.55</v>
          </cell>
        </row>
        <row r="2433">
          <cell r="A2433" t="str">
            <v>06.034.255-0</v>
          </cell>
          <cell r="B2433" t="str">
            <v>TUBO DE CHAPA DE ACO, C/COSTURA, P/AGUA, C/REVESTIM. INT. EMESMALTE E EXT. EM BORRACHA CLORADA, C/ 300MM X 5/16"</v>
          </cell>
          <cell r="C2433" t="str">
            <v>M</v>
          </cell>
          <cell r="D2433">
            <v>531.94000000000005</v>
          </cell>
        </row>
        <row r="2434">
          <cell r="A2434" t="str">
            <v>06.034.260-0</v>
          </cell>
          <cell r="B2434" t="str">
            <v>TUBO DE CHAPA DE ACO, C/COSTURA, P/AGUA, C/REVESTIM. INT. EMESMALTE E EXT. EM BORRACHA CLORADA, C/ 350MM X 5/16"</v>
          </cell>
          <cell r="C2434" t="str">
            <v>M</v>
          </cell>
          <cell r="D2434">
            <v>585.29</v>
          </cell>
        </row>
        <row r="2435">
          <cell r="A2435" t="str">
            <v>06.034.265-0</v>
          </cell>
          <cell r="B2435" t="str">
            <v>TUBO DE CHAPA DE ACO, C/COSTURA, P/AGUA, C/REVESTIM. INT. EMESMALTE E EXT. EM BORRACHA CLORADA, C/ 400MM X 5/16"</v>
          </cell>
          <cell r="C2435" t="str">
            <v>M</v>
          </cell>
          <cell r="D2435">
            <v>670.89</v>
          </cell>
        </row>
        <row r="2436">
          <cell r="A2436" t="str">
            <v>06.034.270-0</v>
          </cell>
          <cell r="B2436" t="str">
            <v>TUBO DE CHAPA DE ACO, C/COSTURA, P/AGUA, C/REVESTIM. INT. EMESMALTE E EXT. EM BORRACHA CLORADA, C/ 450MM X 5/16"</v>
          </cell>
          <cell r="C2436" t="str">
            <v>M</v>
          </cell>
          <cell r="D2436">
            <v>756.06</v>
          </cell>
        </row>
        <row r="2437">
          <cell r="A2437" t="str">
            <v>06.034.275-0</v>
          </cell>
          <cell r="B2437" t="str">
            <v>TUBO DE CHAPA DE ACO, C/COSTURA, P/AGUA, C/REVESTIM. INT. EMESMALTE E EXT. EM BORRACHA CLORADA, C/ 500MM X 5/16"</v>
          </cell>
          <cell r="C2437" t="str">
            <v>M</v>
          </cell>
          <cell r="D2437">
            <v>805.77</v>
          </cell>
        </row>
        <row r="2438">
          <cell r="A2438" t="str">
            <v>06.034.280-0</v>
          </cell>
          <cell r="B2438" t="str">
            <v>TUBO DE CHAPA DE ACO, C/COSTURA, P/AGUA, C/REVESTIM. INT. EMESMALTE E EXT. EM BORRACHA CLORADA, C/ 600MM X 5/16"</v>
          </cell>
          <cell r="C2438" t="str">
            <v>M</v>
          </cell>
          <cell r="D2438">
            <v>900.72</v>
          </cell>
        </row>
        <row r="2439">
          <cell r="A2439" t="str">
            <v>06.034.283-0</v>
          </cell>
          <cell r="B2439" t="str">
            <v>TUBO DE CHAPA DE ACO, C/COSTURA, P/AGUA, C/REVESTIM. INT. EMESMALTE E EXT. EM BORRACHA CLORADA, C/ 700MM X 5/16"</v>
          </cell>
          <cell r="C2439" t="str">
            <v>M</v>
          </cell>
          <cell r="D2439">
            <v>1098.56</v>
          </cell>
        </row>
        <row r="2440">
          <cell r="A2440" t="str">
            <v>06.034.410-0</v>
          </cell>
          <cell r="B2440" t="str">
            <v>TUBO DE CHAPA DE ACO, C/COSTURA, P/AGUA, C/REVESTIM. INT. EMESMALTE E EXT. EM BORRACHA CLORADA, C/ 350MM X 3/8"</v>
          </cell>
          <cell r="C2440" t="str">
            <v>M</v>
          </cell>
          <cell r="D2440">
            <v>631.12</v>
          </cell>
        </row>
        <row r="2441">
          <cell r="A2441" t="str">
            <v>06.034.415-0</v>
          </cell>
          <cell r="B2441" t="str">
            <v>TUBO DE CHAPA DE ACO, C/COSTURA, P/AGUA, C/REVESTIM. INT. EMESMALTE E EXT. EM BORRACHA CLORADA, C/ 400MM X 3/8"</v>
          </cell>
          <cell r="C2441" t="str">
            <v>M</v>
          </cell>
          <cell r="D2441">
            <v>723.77</v>
          </cell>
        </row>
        <row r="2442">
          <cell r="A2442" t="str">
            <v>06.034.425-0</v>
          </cell>
          <cell r="B2442" t="str">
            <v>TUBO DE CHAPA DE ACO, C/COSTURA, P/AGUA, C/REVESTIM. INT. EMESMALTE E EXT. EM BORRACHA CLORADA, C/ 500MM X 3/8"</v>
          </cell>
          <cell r="C2442" t="str">
            <v>M</v>
          </cell>
          <cell r="D2442">
            <v>909.08</v>
          </cell>
        </row>
        <row r="2443">
          <cell r="A2443" t="str">
            <v>06.034.430-0</v>
          </cell>
          <cell r="B2443" t="str">
            <v>TUBO DE CHAPA DE ACO, C/COSTURA, P/AGUA, C/REVESTIM. INT. EMESMALTE E EXT. EM BORRACHA CLORADA, C/ 600MM X 3/8"</v>
          </cell>
          <cell r="C2443" t="str">
            <v>M</v>
          </cell>
          <cell r="D2443">
            <v>1062.6300000000001</v>
          </cell>
        </row>
        <row r="2444">
          <cell r="A2444" t="str">
            <v>06.034.435-0</v>
          </cell>
          <cell r="B2444" t="str">
            <v>TUBO DE CHAPA DE ACO, C/COSTURA, P/AGUA, C/REVESTIM. INT. EMESMALTE E EXT. EM BORRACHA CLORADA, C/ 700MM X 3/8"</v>
          </cell>
          <cell r="C2444" t="str">
            <v>M</v>
          </cell>
          <cell r="D2444">
            <v>1241.32</v>
          </cell>
        </row>
        <row r="2445">
          <cell r="A2445" t="str">
            <v>06.034.440-0</v>
          </cell>
          <cell r="B2445" t="str">
            <v>TUBO DE CHAPA DE ACO, C/COSTURA, P/AGUA, C/REVESTIM. INT. EMESMALTE E EXT. EM BORRACHA CLORADA, C/ 800MM X 3/8"</v>
          </cell>
          <cell r="C2445" t="str">
            <v>M</v>
          </cell>
          <cell r="D2445">
            <v>1421.81</v>
          </cell>
        </row>
        <row r="2446">
          <cell r="A2446" t="str">
            <v>06.034.445-0</v>
          </cell>
          <cell r="B2446" t="str">
            <v>TUBO DE CHAPA DE ACO, C/COSTURA, P/AGUA, C/REVESTIM. INT. EMESMALTE E EXT. EM BORRACHA CLORADA, C/ 900MM X 3/8"</v>
          </cell>
          <cell r="C2446" t="str">
            <v>M</v>
          </cell>
          <cell r="D2446">
            <v>1545.31</v>
          </cell>
        </row>
        <row r="2447">
          <cell r="A2447" t="str">
            <v>06.034.450-0</v>
          </cell>
          <cell r="B2447" t="str">
            <v>TUBO DE CHAPA DE ACO, C/COSTURA, P/AGUA, C/REVESTIM. INT. EMESMALTE E EXT. EM BORRACHA CLORADA, C/ 1000MM X 3/8"</v>
          </cell>
          <cell r="C2447" t="str">
            <v>M</v>
          </cell>
          <cell r="D2447">
            <v>1719.57</v>
          </cell>
        </row>
        <row r="2448">
          <cell r="A2448" t="str">
            <v>06.034.455-0</v>
          </cell>
          <cell r="B2448" t="str">
            <v>TUBO DE CHAPA DE ACO, C/COSTURA, P/AGUA, C/REVESTIM. INT. EMESMALTE E EXT. EM BORRACHA CLORADA, C/ 1200MM X 3/8"</v>
          </cell>
          <cell r="C2448" t="str">
            <v>M</v>
          </cell>
          <cell r="D2448">
            <v>1981.15</v>
          </cell>
        </row>
        <row r="2449">
          <cell r="A2449" t="str">
            <v>06.034.465-0</v>
          </cell>
          <cell r="B2449" t="str">
            <v>TUBO DE CHAPA DE ACO, C/COSTURA, P/AGUA, C/REVESTIM. INT. EMESMALTE E EXT. EM BORRACHA CLORADA, C/ 1300MM X 3/8"</v>
          </cell>
          <cell r="C2449" t="str">
            <v>M</v>
          </cell>
          <cell r="D2449">
            <v>2148.2199999999998</v>
          </cell>
        </row>
        <row r="2450">
          <cell r="A2450" t="str">
            <v>06.034.475-0</v>
          </cell>
          <cell r="B2450" t="str">
            <v>TUBO DE CHAPA DE ACO, C/COSTURA, P/AGUA, C/REVESTIM. INT. EMESMALTE E EXT. EM BORRACHA CLORADA, C/ 1500MM X 3/8"</v>
          </cell>
          <cell r="C2450" t="str">
            <v>M</v>
          </cell>
          <cell r="D2450">
            <v>2480.7600000000002</v>
          </cell>
        </row>
        <row r="2451">
          <cell r="A2451" t="str">
            <v>06.034.610-0</v>
          </cell>
          <cell r="B2451" t="str">
            <v>TUBO DE CHAPA DE ACO, C/COSTURA, P/AGUA, C/REVESTIM. INT. EMESMALTE E EXT. EM BORRACHA CLORADA, C/ 600MM X 1/2"</v>
          </cell>
          <cell r="C2451" t="str">
            <v>M</v>
          </cell>
          <cell r="D2451">
            <v>1535.76</v>
          </cell>
        </row>
        <row r="2452">
          <cell r="A2452" t="str">
            <v>06.034.620-0</v>
          </cell>
          <cell r="B2452" t="str">
            <v>TUBO DE CHAPA DE ACO, C/COSTURA, P/AGUA, C/REVESTIM. INT. EMESMALTE E EXT. EM BORRACHA CLORADA, C/ 700MM X 1/2"</v>
          </cell>
          <cell r="C2452" t="str">
            <v>M</v>
          </cell>
          <cell r="D2452">
            <v>1794.62</v>
          </cell>
        </row>
        <row r="2453">
          <cell r="A2453" t="str">
            <v>06.034.630-0</v>
          </cell>
          <cell r="B2453" t="str">
            <v>TUBO DE CHAPA DE ACO, C/COSTURA, P/AGUA, C/REVESTIM. INT. EMESMALTE E EXT. EM BORRACHA CLORADA, C/ 800MM X 1/2"</v>
          </cell>
          <cell r="C2453" t="str">
            <v>M</v>
          </cell>
          <cell r="D2453">
            <v>2057.75</v>
          </cell>
        </row>
        <row r="2454">
          <cell r="A2454" t="str">
            <v>06.034.640-0</v>
          </cell>
          <cell r="B2454" t="str">
            <v>TUBO DE CHAPA DE ACO, C/COSTURA, P/AGUA, C/REVESTIM. INT. EMESMALTE E EXT. EM BORRACHA CLORADA, C/ 900MM X 1/2"</v>
          </cell>
          <cell r="C2454" t="str">
            <v>M</v>
          </cell>
          <cell r="D2454">
            <v>2125.4899999999998</v>
          </cell>
        </row>
        <row r="2455">
          <cell r="A2455" t="str">
            <v>06.034.650-0</v>
          </cell>
          <cell r="B2455" t="str">
            <v>TUBO DE CHAPA DE ACO, C/COSTURA, P/AGUA, C/REVESTIM. INT. EMESMALTE E EXT. EM BORRACHA CLORADA, C/ 1000MM X 1/2"</v>
          </cell>
          <cell r="C2455" t="str">
            <v>M</v>
          </cell>
          <cell r="D2455">
            <v>2366.0700000000002</v>
          </cell>
        </row>
        <row r="2456">
          <cell r="A2456" t="str">
            <v>06.034.660-0</v>
          </cell>
          <cell r="B2456" t="str">
            <v>TUBO DE CHAPA DE ACO, C/COSTURA, P/AGUA, C/REVESTIM. INT. EMESMALTE E EXT. EM BORRACHA CLORADA, C/ 1200MM X 1/2"</v>
          </cell>
          <cell r="C2456" t="str">
            <v>M</v>
          </cell>
          <cell r="D2456">
            <v>2844.75</v>
          </cell>
        </row>
        <row r="2457">
          <cell r="A2457" t="str">
            <v>06.034.675-0</v>
          </cell>
          <cell r="B2457" t="str">
            <v>TUBO DE CHAPA DE ACO, C/COSTURA, P/AGUA, C/REVESTIM. INT. EMESMALTE E EXT. EM BORRACHA CLORADA, C/ 1500MM X 1/2"</v>
          </cell>
          <cell r="C2457" t="str">
            <v>M</v>
          </cell>
          <cell r="D2457">
            <v>3284.77</v>
          </cell>
        </row>
        <row r="2458">
          <cell r="A2458" t="str">
            <v>06.034.690-0</v>
          </cell>
          <cell r="B2458" t="str">
            <v>TUBO DE CHAPA DE ACO, C/COSTURA, P/AGUA, C/REVESTIM. INT. EMESMALTE E EXT. EM BORRACHA CLORADA, C/ 1750MM X 1/2"</v>
          </cell>
          <cell r="C2458" t="str">
            <v>M</v>
          </cell>
          <cell r="D2458">
            <v>3726.01</v>
          </cell>
        </row>
        <row r="2459">
          <cell r="A2459" t="str">
            <v>06.034.705-0</v>
          </cell>
          <cell r="B2459" t="str">
            <v>TUBO DE CHAPA DE ACO, C/COSTURA, P/AGUA, C/REVESTIM. INT. EMESMALTE E EXT. EM BORRACHA CLORADA, C/ 2000MM X 1/2"</v>
          </cell>
          <cell r="C2459" t="str">
            <v>M</v>
          </cell>
          <cell r="D2459">
            <v>3982.49</v>
          </cell>
        </row>
        <row r="2460">
          <cell r="A2460" t="str">
            <v>06.034.730-0</v>
          </cell>
          <cell r="B2460" t="str">
            <v>TUBO DE CHAPA DE ACO, C/COSTURA, P/AGUA, C/REVESTIM. INT. EMESMALTE E EXT. EM BORRACHA CLORADA, C/ 2500MM X 1/2"</v>
          </cell>
          <cell r="C2460" t="str">
            <v>M</v>
          </cell>
          <cell r="D2460">
            <v>4971.83</v>
          </cell>
        </row>
        <row r="2461">
          <cell r="A2461" t="str">
            <v>06.034.895-0</v>
          </cell>
          <cell r="B2461" t="str">
            <v>TUBO DE CHAPA DE ACO, C/COSTURA, P/AGUA, C/REVESTIM. INT. EMESMALTE E EXT. EM BORRACHA CLORADA, C/ 1800MM X 5/8"</v>
          </cell>
          <cell r="C2461" t="str">
            <v>M</v>
          </cell>
          <cell r="D2461">
            <v>4288.88</v>
          </cell>
        </row>
        <row r="2462">
          <cell r="A2462" t="str">
            <v>06.034.897-0</v>
          </cell>
          <cell r="B2462" t="str">
            <v>TUBO DE CHAPA DE ACO, C/COSTURA, P/AGUA, C/REVESTIM. INT. EMESMALTE E EXT. EM BORRACHA CLORADA, C/ 2000MM X 5/8"</v>
          </cell>
          <cell r="C2462" t="str">
            <v>M</v>
          </cell>
          <cell r="D2462">
            <v>4768.6400000000003</v>
          </cell>
        </row>
        <row r="2463">
          <cell r="A2463" t="str">
            <v>06.034.898-0</v>
          </cell>
          <cell r="B2463" t="str">
            <v>TUBO DE CHAPA DE ACO, C/COSTURA, P/AGUA, C/REVESTIM. INT. EMESMALTE E EXT. EM BORRACHA CLORADA, C/ 2500MM X 5/8"</v>
          </cell>
          <cell r="C2463" t="str">
            <v>M</v>
          </cell>
          <cell r="D2463">
            <v>5960.75</v>
          </cell>
        </row>
        <row r="2464">
          <cell r="A2464" t="str">
            <v>06.034.999-0</v>
          </cell>
          <cell r="B2464" t="str">
            <v>FAMILIA 06.034</v>
          </cell>
          <cell r="C2464">
            <v>0</v>
          </cell>
          <cell r="D2464">
            <v>1835</v>
          </cell>
        </row>
        <row r="2465">
          <cell r="A2465" t="str">
            <v>06.040.999-0</v>
          </cell>
          <cell r="B2465" t="str">
            <v>FAMILIA 06.040TUBOS ACO SOLDADO FORNECIMENTO E ASSENTAMENTO</v>
          </cell>
          <cell r="C2465">
            <v>0</v>
          </cell>
          <cell r="D2465">
            <v>1148</v>
          </cell>
        </row>
        <row r="2466">
          <cell r="A2466" t="str">
            <v>06.043.010-0</v>
          </cell>
          <cell r="B2466" t="str">
            <v>FLANGES DE ACO SOLDADO, C/REVESTIM. INT. E EXT., DIAM. ATE 800MM. FORN. E ASSENT.</v>
          </cell>
          <cell r="C2466" t="str">
            <v>KG</v>
          </cell>
          <cell r="D2466">
            <v>27.37</v>
          </cell>
        </row>
        <row r="2467">
          <cell r="A2467" t="str">
            <v>06.043.020-0</v>
          </cell>
          <cell r="B2467" t="str">
            <v>FLANGES DE ACO SOLDADO, C/REVESTIM. INT. E EXT., DIAM. DE 800MM ATE 1200MM. FORN. E ASSENT.</v>
          </cell>
          <cell r="C2467" t="str">
            <v>KG</v>
          </cell>
          <cell r="D2467">
            <v>38.200000000000003</v>
          </cell>
        </row>
        <row r="2468">
          <cell r="A2468" t="str">
            <v>06.043.030-0</v>
          </cell>
          <cell r="B2468" t="str">
            <v>FLANGES DE ACO SOLDADO, C/REVESTIM. INT. E EXT., DIAM. ACIMADE 1200MM. FORN. E ASSENT.</v>
          </cell>
          <cell r="C2468" t="str">
            <v>KG</v>
          </cell>
          <cell r="D2468">
            <v>33</v>
          </cell>
        </row>
        <row r="2469">
          <cell r="A2469" t="str">
            <v>06.043.999-0</v>
          </cell>
          <cell r="B2469" t="str">
            <v>FAMILIA 06.043FLANGES ACO SOLDADO FORN.E ASSENT.</v>
          </cell>
          <cell r="C2469">
            <v>0</v>
          </cell>
          <cell r="D2469">
            <v>2649</v>
          </cell>
        </row>
        <row r="2470">
          <cell r="A2470" t="str">
            <v>06.061.105-0</v>
          </cell>
          <cell r="B2470" t="str">
            <v>JUNCAO DE 45° OU 90° DE CERAM. VIDRADA INTERNAMENTE, P/ESGOTO, DIAM. MAIOR DE 100MM</v>
          </cell>
          <cell r="C2470" t="str">
            <v>UN</v>
          </cell>
          <cell r="D2470">
            <v>13.69</v>
          </cell>
        </row>
        <row r="2471">
          <cell r="A2471" t="str">
            <v>06.061.110-0</v>
          </cell>
          <cell r="B2471" t="str">
            <v>JUNCAO DE 45° OU 90° DE CERAM. VIDRADA INTERNAMENTE, P/ESGOTO, DIAM. MAIOR DE 150MM</v>
          </cell>
          <cell r="C2471" t="str">
            <v>UN</v>
          </cell>
          <cell r="D2471">
            <v>22.23</v>
          </cell>
        </row>
        <row r="2472">
          <cell r="A2472" t="str">
            <v>06.061.115-0</v>
          </cell>
          <cell r="B2472" t="str">
            <v>JUNCAO DE 45° OU 90° DE CERAM. VIDRADA INTERNAMENTE, P/ESGOTO, DIAM. MAIOR DE 200MM</v>
          </cell>
          <cell r="C2472" t="str">
            <v>UN</v>
          </cell>
          <cell r="D2472">
            <v>43.88</v>
          </cell>
        </row>
        <row r="2473">
          <cell r="A2473" t="str">
            <v>06.061.120-0</v>
          </cell>
          <cell r="B2473" t="str">
            <v>JUNCAO DE 45° OU 90° DE CERAM. VIDRADA INTERNAMENTE, P/ESGOTO, DIAM. MAIOR DE 250MM</v>
          </cell>
          <cell r="C2473" t="str">
            <v>UN</v>
          </cell>
          <cell r="D2473">
            <v>103.8</v>
          </cell>
        </row>
        <row r="2474">
          <cell r="A2474" t="str">
            <v>06.061.150-0</v>
          </cell>
          <cell r="B2474" t="str">
            <v>CURVA DE 45° OU 90° DE CERAM. VIDRADA INTERNAMENTE, P/ESGOTO, DIAM. DE 100MM</v>
          </cell>
          <cell r="C2474" t="str">
            <v>UN</v>
          </cell>
          <cell r="D2474">
            <v>9.2799999999999994</v>
          </cell>
        </row>
        <row r="2475">
          <cell r="A2475" t="str">
            <v>06.061.155-0</v>
          </cell>
          <cell r="B2475" t="str">
            <v>CURVA DE 45° OU 90° DE CERAM. VIDRADA INTERNAMENTE, P/ESGOTO, DIAM. DE 150MM</v>
          </cell>
          <cell r="C2475" t="str">
            <v>UN</v>
          </cell>
          <cell r="D2475">
            <v>12.54</v>
          </cell>
        </row>
        <row r="2476">
          <cell r="A2476" t="str">
            <v>06.061.160-0</v>
          </cell>
          <cell r="B2476" t="str">
            <v>CURVA DE 45° OU 90° DE CERAM. VIDRADA INTERNAMENTE, P/ESGOTO, DIAM. DE 200MM</v>
          </cell>
          <cell r="C2476" t="str">
            <v>UN</v>
          </cell>
          <cell r="D2476">
            <v>20.079999999999998</v>
          </cell>
        </row>
        <row r="2477">
          <cell r="A2477" t="str">
            <v>06.061.165-0</v>
          </cell>
          <cell r="B2477" t="str">
            <v>CURVA DE 45° OU 90° DE CERAM. VIDRADA INTERNAMENTE, P/ESGOTO, DIAM. DE 250MM</v>
          </cell>
          <cell r="C2477" t="str">
            <v>UN</v>
          </cell>
          <cell r="D2477">
            <v>72.489999999999995</v>
          </cell>
        </row>
        <row r="2478">
          <cell r="A2478" t="str">
            <v>06.061.999-0</v>
          </cell>
          <cell r="B2478" t="str">
            <v>FAMILIA 06.061</v>
          </cell>
          <cell r="C2478">
            <v>0</v>
          </cell>
          <cell r="D2478">
            <v>1883</v>
          </cell>
        </row>
        <row r="2479">
          <cell r="A2479" t="str">
            <v>06.062.001-0</v>
          </cell>
          <cell r="B2479" t="str">
            <v>POCO DE CRAVACAO P/EXEC. DE TRAVESSIA SUBTER., C/CABECOTE P/TERRA</v>
          </cell>
          <cell r="C2479" t="str">
            <v>UN</v>
          </cell>
          <cell r="D2479">
            <v>25828.92</v>
          </cell>
        </row>
        <row r="2480">
          <cell r="A2480" t="str">
            <v>06.062.002-0</v>
          </cell>
          <cell r="B2480" t="str">
            <v>POCO DE CRAVACAO P/EXEC. DE TRAVESSIA SUBTER., C/CABECOTE P/ROCHA</v>
          </cell>
          <cell r="C2480" t="str">
            <v>UN</v>
          </cell>
          <cell r="D2480">
            <v>42587.14</v>
          </cell>
        </row>
        <row r="2481">
          <cell r="A2481" t="str">
            <v>06.062.999-0</v>
          </cell>
          <cell r="B2481" t="str">
            <v>FAMILIA 06.062POCO DE CRAVACAO</v>
          </cell>
          <cell r="C2481">
            <v>0</v>
          </cell>
          <cell r="D2481">
            <v>2870</v>
          </cell>
        </row>
        <row r="2482">
          <cell r="A2482" t="str">
            <v>06.063.005-0</v>
          </cell>
          <cell r="B2482" t="str">
            <v>TUBO CAMISA EM CONCR. ARMADO, DIAM. DE 1,00M, P/TRAVESSIAS SUBTER. (TUNNEL-LINE)</v>
          </cell>
          <cell r="C2482" t="str">
            <v>M</v>
          </cell>
          <cell r="D2482">
            <v>477.69</v>
          </cell>
        </row>
        <row r="2483">
          <cell r="A2483" t="str">
            <v>06.063.006-0</v>
          </cell>
          <cell r="B2483" t="str">
            <v>TUBO CAMISA EM CONCR. ARMADO, DIAM. DE 1,20M, P/TRAVESSIAS SUBTER. (TUNNEL-LINE)</v>
          </cell>
          <cell r="C2483" t="str">
            <v>M</v>
          </cell>
          <cell r="D2483">
            <v>572.5</v>
          </cell>
        </row>
        <row r="2484">
          <cell r="A2484" t="str">
            <v>06.063.007-0</v>
          </cell>
          <cell r="B2484" t="str">
            <v>TUBO CAMISA EM CONCR. ARMADO, DIAM. DE 1,50M, P/TRAVESSIAS SUBTER. (TUNNEL-LINE)</v>
          </cell>
          <cell r="C2484" t="str">
            <v>M</v>
          </cell>
          <cell r="D2484">
            <v>766.95</v>
          </cell>
        </row>
        <row r="2485">
          <cell r="A2485" t="str">
            <v>06.063.999-0</v>
          </cell>
          <cell r="B2485" t="str">
            <v>FAMILIA 06.063TUBO DE CAMISA FORN.</v>
          </cell>
          <cell r="C2485">
            <v>0</v>
          </cell>
          <cell r="D2485">
            <v>2172</v>
          </cell>
        </row>
        <row r="2486">
          <cell r="A2486" t="str">
            <v>06.064.999-0</v>
          </cell>
          <cell r="B2486" t="str">
            <v>FAMILIA 06.064INDICE TUBO CONCRETO</v>
          </cell>
          <cell r="C2486">
            <v>0</v>
          </cell>
          <cell r="D2486">
            <v>2400</v>
          </cell>
        </row>
        <row r="2487">
          <cell r="A2487" t="str">
            <v>06.065.010-0</v>
          </cell>
          <cell r="B2487" t="str">
            <v>HIDRANTE DE COLUNA, COMPLETO, P/LINHA DE 75MM</v>
          </cell>
          <cell r="C2487" t="str">
            <v>UN</v>
          </cell>
          <cell r="D2487">
            <v>1512.83</v>
          </cell>
        </row>
        <row r="2488">
          <cell r="A2488" t="str">
            <v>06.065.011-0</v>
          </cell>
          <cell r="B2488" t="str">
            <v>HIDRANTE DE COLUNA, COMPLETO, P/LINHA DE 100MM</v>
          </cell>
          <cell r="C2488" t="str">
            <v>UN</v>
          </cell>
          <cell r="D2488">
            <v>1681.62</v>
          </cell>
        </row>
        <row r="2489">
          <cell r="A2489" t="str">
            <v>06.065.999-0</v>
          </cell>
          <cell r="B2489" t="str">
            <v>FAMILIA 06.065HIDRANTES FORN. E ASSENT.</v>
          </cell>
          <cell r="C2489">
            <v>0</v>
          </cell>
          <cell r="D2489">
            <v>2163</v>
          </cell>
        </row>
        <row r="2490">
          <cell r="A2490" t="str">
            <v>06.066.010-0</v>
          </cell>
          <cell r="B2490" t="str">
            <v>HIDRANTE DE COLUNA, COMPLETO, P/LINHA DE 75MM, EXCL. HIDRANTE</v>
          </cell>
          <cell r="C2490" t="str">
            <v>UN</v>
          </cell>
          <cell r="D2490">
            <v>556.03</v>
          </cell>
        </row>
        <row r="2491">
          <cell r="A2491" t="str">
            <v>06.066.011-0</v>
          </cell>
          <cell r="B2491" t="str">
            <v>HIDRANTE DE COLUNA, COMPLETO, P/LINHA DE 100M, EXCL. HIDRANTE</v>
          </cell>
          <cell r="C2491" t="str">
            <v>UN</v>
          </cell>
          <cell r="D2491">
            <v>681.62</v>
          </cell>
        </row>
        <row r="2492">
          <cell r="A2492" t="str">
            <v>06.066.015-0</v>
          </cell>
          <cell r="B2492" t="str">
            <v>HIDRANTE SUBTER., COMPLETO (CURVA LONGA E CX.), EXCL. HIDRANTE</v>
          </cell>
          <cell r="C2492" t="str">
            <v>UN</v>
          </cell>
          <cell r="D2492">
            <v>297.72000000000003</v>
          </cell>
        </row>
        <row r="2493">
          <cell r="A2493" t="str">
            <v>06.066.020-0</v>
          </cell>
          <cell r="B2493" t="e">
            <v>#N/A</v>
          </cell>
          <cell r="C2493" t="e">
            <v>#N/A</v>
          </cell>
          <cell r="D2493">
            <v>321.32</v>
          </cell>
        </row>
        <row r="2494">
          <cell r="A2494" t="str">
            <v>06.066.999-0</v>
          </cell>
          <cell r="B2494" t="str">
            <v>HIDRANTES ASSENT.</v>
          </cell>
          <cell r="C2494">
            <v>0</v>
          </cell>
          <cell r="D2494">
            <v>1758</v>
          </cell>
        </row>
        <row r="2495">
          <cell r="A2495" t="str">
            <v>06.068.999-0</v>
          </cell>
          <cell r="B2495" t="str">
            <v>FAMILIA 06.068LINHAS DUTO PVC</v>
          </cell>
          <cell r="C2495">
            <v>0</v>
          </cell>
          <cell r="D2495">
            <v>1143</v>
          </cell>
        </row>
        <row r="2496">
          <cell r="A2496" t="str">
            <v>06.069.010-0</v>
          </cell>
          <cell r="B2496" t="str">
            <v>CONSTRUCAO DE LINHA SIMPLES DE DUTO ESPIRAL FLEXIVEL, SINGELO, P/PROT. DE CONDUTORES, DIAM. DE 50MM, C/FIO GUIA</v>
          </cell>
          <cell r="C2496" t="str">
            <v>M</v>
          </cell>
          <cell r="D2496">
            <v>6.07</v>
          </cell>
        </row>
        <row r="2497">
          <cell r="A2497" t="str">
            <v>06.069.015-0</v>
          </cell>
          <cell r="B2497" t="str">
            <v>CONSTRUCAO DE LINHA DUPLA DE DUTO ESPIRAL FLEXIVEL, SINGELO,P/PROT. DE CONDUTORES, DIAM. DE 50MM, C/FIO GUIA</v>
          </cell>
          <cell r="C2497" t="str">
            <v>M</v>
          </cell>
          <cell r="D2497">
            <v>10.6</v>
          </cell>
        </row>
        <row r="2498">
          <cell r="A2498" t="str">
            <v>06.069.020-0</v>
          </cell>
          <cell r="B2498" t="str">
            <v>CONSTRUCAO DE LINHA SIMPLES DE DUTO ESPIRAL FLEXIVEL, SINGELO, P/PROT. DE CONDUTORES, DIAM. DE 75MM, C/FIO GUIA</v>
          </cell>
          <cell r="C2498" t="str">
            <v>M</v>
          </cell>
          <cell r="D2498">
            <v>7.27</v>
          </cell>
        </row>
        <row r="2499">
          <cell r="A2499" t="str">
            <v>06.069.025-0</v>
          </cell>
          <cell r="B2499" t="str">
            <v>CONSTRUCAO DE LINHA DUPLA DE DUTO ESPIRAL FLEXIVEL, SINGELO,P/PROT. DE CONDUTORES, DIAM. DE 75MM, C/FIO GUIA</v>
          </cell>
          <cell r="C2499" t="str">
            <v>M</v>
          </cell>
          <cell r="D2499">
            <v>12.97</v>
          </cell>
        </row>
        <row r="2500">
          <cell r="A2500" t="str">
            <v>06.069.030-0</v>
          </cell>
          <cell r="B2500" t="str">
            <v>CONSTRUCAO DE LINHA SIMPLES DE DUTO ESPIRAL FLEXIVEL, SINGELO, P/PROT. DE CONDUTORES, DIAM. DE 100MM, C/FIO GUIA</v>
          </cell>
          <cell r="C2500" t="str">
            <v>M</v>
          </cell>
          <cell r="D2500">
            <v>8.7100000000000009</v>
          </cell>
        </row>
        <row r="2501">
          <cell r="A2501" t="str">
            <v>06.069.035-0</v>
          </cell>
          <cell r="B2501" t="str">
            <v>CONSTRUCAO DE LINHA DUPLA DE DUTO ESPIRAL FLEXIVEL, SINGELO,P/PROT. DE CONDUTORES, DIAM. DE 100MM, C/FIO GUIA</v>
          </cell>
          <cell r="C2501" t="str">
            <v>M</v>
          </cell>
          <cell r="D2501">
            <v>16.59</v>
          </cell>
        </row>
        <row r="2502">
          <cell r="A2502" t="str">
            <v>06.069.040-0</v>
          </cell>
          <cell r="B2502" t="str">
            <v>CONSTRUCAO DE LINHA SIMPLES DE DUTO ESPIRAL FLEXIVEL, SINGELO, P/PROT. DE CONDUTORES, DIAM. DE 125MM, C/FIO GUIA</v>
          </cell>
          <cell r="C2502" t="str">
            <v>M</v>
          </cell>
          <cell r="D2502">
            <v>16.440000000000001</v>
          </cell>
        </row>
        <row r="2503">
          <cell r="A2503" t="str">
            <v>06.069.045-0</v>
          </cell>
          <cell r="B2503" t="str">
            <v>CONSTRUCAO DE LINHA DUPLA DE DUTO ESPIRAL FLEXIVEL, SINGELO,P/PROT. DE CONDUTORES, DIAM. DE 125MM, C/FIO GUIA</v>
          </cell>
          <cell r="C2503" t="str">
            <v>M</v>
          </cell>
          <cell r="D2503">
            <v>31.16</v>
          </cell>
        </row>
        <row r="2504">
          <cell r="A2504" t="str">
            <v>06.069.050-0</v>
          </cell>
          <cell r="B2504" t="str">
            <v>CONSTRUCAO DE LINHA SIMPLES DE DUTO ESPIRAL FLEXIVEL, SINGELO, P/PROT. DE CONDUTORES, DIAM. DE 150MM, C/FIO GUIA</v>
          </cell>
          <cell r="C2504" t="str">
            <v>M</v>
          </cell>
          <cell r="D2504">
            <v>20.07</v>
          </cell>
        </row>
        <row r="2505">
          <cell r="A2505" t="str">
            <v>06.069.055-0</v>
          </cell>
          <cell r="B2505" t="str">
            <v>CONSTRUCAO DE LINHA DUPLA DE DUTO ESPIRAL FLEXIVEL, SINGELO,P/PROT. DE CONDUTORES, DIAM. DE 150MM, C/FIO GUIA</v>
          </cell>
          <cell r="C2505" t="str">
            <v>M</v>
          </cell>
          <cell r="D2505">
            <v>38.409999999999997</v>
          </cell>
        </row>
        <row r="2506">
          <cell r="A2506" t="str">
            <v>06.069.999-0</v>
          </cell>
          <cell r="B2506" t="str">
            <v>FAMILIA 06.069LINHA DUTO ESPIRAL</v>
          </cell>
          <cell r="C2506">
            <v>0</v>
          </cell>
          <cell r="D2506">
            <v>1558</v>
          </cell>
        </row>
        <row r="2507">
          <cell r="A2507" t="str">
            <v>06.070.999-0</v>
          </cell>
          <cell r="B2507" t="str">
            <v>FAMILIA 06.070DUTOS CERAMICOS</v>
          </cell>
          <cell r="C2507">
            <v>0</v>
          </cell>
          <cell r="D2507">
            <v>2131</v>
          </cell>
        </row>
        <row r="2508">
          <cell r="A2508" t="str">
            <v>06.072.001-0</v>
          </cell>
          <cell r="B2508" t="str">
            <v>GABIAO CX. DE 1,00M DE ALT., MALHA HEXAGONAL 8 X 10, FIO 2,7MM, INCL. OS MAT. E COLOC., EXCL. FORN. E TRANSP. DE PEDRAS</v>
          </cell>
          <cell r="C2508" t="str">
            <v>M3</v>
          </cell>
          <cell r="D2508">
            <v>99.27</v>
          </cell>
        </row>
        <row r="2509">
          <cell r="A2509" t="str">
            <v>06.072.003-0</v>
          </cell>
          <cell r="B2509" t="str">
            <v>GABIAO CX. DE 0,50M DE ALT., MALHA HEXAGONAL 8 X 10, FIO 2,7MM, INCL. OS MAT. E COLOC., EXCL. FORN. E TRANSP. DE PEDRAS</v>
          </cell>
          <cell r="C2509" t="str">
            <v>M3</v>
          </cell>
          <cell r="D2509">
            <v>125.18</v>
          </cell>
        </row>
        <row r="2510">
          <cell r="A2510" t="str">
            <v>06.072.999-0</v>
          </cell>
          <cell r="B2510" t="str">
            <v>FAMILIA 06.072GABIAO</v>
          </cell>
          <cell r="C2510">
            <v>0</v>
          </cell>
          <cell r="D2510">
            <v>2041</v>
          </cell>
        </row>
        <row r="2511">
          <cell r="A2511" t="str">
            <v>06.075.010-0</v>
          </cell>
          <cell r="B2511" t="str">
            <v>GABIAO CX. DE 1,00M DE ALT., MALHA HEXAGONAL 8 X 10, FIO 2,7MM, INCL. O FORN. E COLOC. DE TODOS OS MAT.</v>
          </cell>
          <cell r="C2511" t="str">
            <v>M3</v>
          </cell>
          <cell r="D2511">
            <v>134.96</v>
          </cell>
        </row>
        <row r="2512">
          <cell r="A2512" t="str">
            <v>06.075.012-0</v>
          </cell>
          <cell r="B2512" t="str">
            <v>GABIAO CX. DE 0,50M DE ALT., MALHA HEXAGONAL 8 X 10, FIO 2,7MM, INCL. O FORN. E COLOC. DE TODOS OS MAT.</v>
          </cell>
          <cell r="C2512" t="str">
            <v>M3</v>
          </cell>
          <cell r="D2512">
            <v>159.97999999999999</v>
          </cell>
        </row>
        <row r="2513">
          <cell r="A2513" t="str">
            <v>06.075.999-0</v>
          </cell>
          <cell r="B2513" t="str">
            <v>FAMILIA 06.075GABIAO P/FORNEC. MATERIAIS</v>
          </cell>
          <cell r="C2513">
            <v>0</v>
          </cell>
          <cell r="D2513">
            <v>1802</v>
          </cell>
        </row>
        <row r="2514">
          <cell r="A2514" t="str">
            <v>06.076.005-0</v>
          </cell>
          <cell r="B2514" t="str">
            <v>GABIAO CAIXA DE 1,00M DE ALT., MALHA HEXAGONAL 8 X 10, FIO 2,4MM, REVEST. DE PVC, INCL. OS MAT. E COLOC., EXCL. PEDRAS</v>
          </cell>
          <cell r="C2514" t="str">
            <v>M3</v>
          </cell>
          <cell r="D2514">
            <v>112.92</v>
          </cell>
        </row>
        <row r="2515">
          <cell r="A2515" t="str">
            <v>06.076.010-0</v>
          </cell>
          <cell r="B2515" t="str">
            <v>GABIAO CX. DE 0,50M DE ALT., MALHA HEXAGONAL 8 X 10, FIO 2,4MM, REVEST. DE PVC, INCL. OS MAT. E COLOC., EXCL. PEDRAS</v>
          </cell>
          <cell r="C2515" t="str">
            <v>M3</v>
          </cell>
          <cell r="D2515">
            <v>149.33000000000001</v>
          </cell>
        </row>
        <row r="2516">
          <cell r="A2516" t="str">
            <v>06.076.015-0</v>
          </cell>
          <cell r="B2516" t="str">
            <v>GABIAO SACO, MALHA HEXAGONAL 8 X 10, FIO 2,4MM, REVEST. DE PVC, INCL. MAT. E COLOC. C/ESCAVADEIRA (3/4 JD3), EXCL.PEDRAS</v>
          </cell>
          <cell r="C2516" t="str">
            <v>M3</v>
          </cell>
          <cell r="D2516">
            <v>124.16</v>
          </cell>
        </row>
        <row r="2517">
          <cell r="A2517" t="str">
            <v>06.076.020-0</v>
          </cell>
          <cell r="B2517" t="str">
            <v>GABIAO MANTA,C/ESP.DE 0,30M, MALHA HEXAGONAL 6 X 8,FIO 2,2MM,REVEST. DE PVC,INCL.MAT.E COLOC.,EXCL.FORN.TRANSP.DE PEDRAS</v>
          </cell>
          <cell r="C2517" t="str">
            <v>M2</v>
          </cell>
          <cell r="D2517">
            <v>45.46</v>
          </cell>
        </row>
        <row r="2518">
          <cell r="A2518" t="str">
            <v>06.076.025-0</v>
          </cell>
          <cell r="B2518" t="str">
            <v>GABIAO MANTA,C/ESP.DE 0,23M, MALHA HEXAGONAL 6 X 8,FIO 2,2MM,REVEST. DE PVC,INCL.MAT.E COLOC.,EXCL.FORN.TRANSP.DE PEDRAS</v>
          </cell>
          <cell r="C2518" t="str">
            <v>M2</v>
          </cell>
          <cell r="D2518">
            <v>42</v>
          </cell>
        </row>
        <row r="2519">
          <cell r="A2519" t="str">
            <v>06.076.999-0</v>
          </cell>
          <cell r="B2519" t="str">
            <v>FAMILIA 06.076</v>
          </cell>
          <cell r="C2519">
            <v>0</v>
          </cell>
          <cell r="D2519">
            <v>1962</v>
          </cell>
        </row>
        <row r="2520">
          <cell r="A2520" t="str">
            <v>06.077.005-0</v>
          </cell>
          <cell r="B2520" t="str">
            <v>GABIAO CX. DE 1,00M DE ALT., MALHA HEXAGONAL 8 X 10, FIO 2,4MM, REVEST. DE PVC, INCL. FORN. E COLOC. DE TODOS OS MAT.</v>
          </cell>
          <cell r="C2520" t="str">
            <v>M3</v>
          </cell>
          <cell r="D2520">
            <v>147.72</v>
          </cell>
        </row>
        <row r="2521">
          <cell r="A2521" t="str">
            <v>06.077.010-0</v>
          </cell>
          <cell r="B2521" t="str">
            <v>GABIAO CX. DE 0,50M DE ALT., MALHA HEXAGONAL 8 X 10, FIO 2,4MM, REVEST. DE PVC, INCL. FORN. E COLOC. DE TODOS OS MAT.</v>
          </cell>
          <cell r="C2521" t="str">
            <v>M3</v>
          </cell>
          <cell r="D2521">
            <v>184.13</v>
          </cell>
        </row>
        <row r="2522">
          <cell r="A2522" t="str">
            <v>06.077.015-0</v>
          </cell>
          <cell r="B2522" t="str">
            <v>GABIAO SACO, MALHA HEXAGONAL 8 X 10, FIO 2,4MM, REVEST. DE PVC,INCL.FORN.E COLOC.DE TODOS OS MAT.C/ESCAVADEIRA (3/4 JD3)</v>
          </cell>
          <cell r="C2522" t="str">
            <v>M3</v>
          </cell>
          <cell r="D2522">
            <v>158.96</v>
          </cell>
        </row>
        <row r="2523">
          <cell r="A2523" t="str">
            <v>06.077.020-0</v>
          </cell>
          <cell r="B2523" t="str">
            <v>GABIAO MANTA, C/ESP. DE 0,30M, MALHA HEXAGONAL 6 X 8, FIO 2MM, REVEST. DE PVC, INCL. FORN. DE TODOS OS MAT. E COLOC.</v>
          </cell>
          <cell r="C2523" t="str">
            <v>M2</v>
          </cell>
          <cell r="D2523">
            <v>55.9</v>
          </cell>
        </row>
        <row r="2524">
          <cell r="A2524" t="str">
            <v>06.077.025-0</v>
          </cell>
          <cell r="B2524" t="str">
            <v>GABIAO MANTA, C/ESP. DE 0,23M, MALHA HEXAGONAL 6 X 8, FIO 2MM, REVEST. DE PVC, INCL. FORN. DE TODOS OS MAT. E COLOC.</v>
          </cell>
          <cell r="C2524" t="str">
            <v>M2</v>
          </cell>
          <cell r="D2524">
            <v>49.83</v>
          </cell>
        </row>
        <row r="2525">
          <cell r="A2525" t="str">
            <v>06.077.999-0</v>
          </cell>
          <cell r="B2525" t="str">
            <v>FAMILIA 06.077</v>
          </cell>
          <cell r="C2525">
            <v>0</v>
          </cell>
          <cell r="D2525">
            <v>1795</v>
          </cell>
        </row>
        <row r="2526">
          <cell r="A2526" t="str">
            <v>06.081.010-0</v>
          </cell>
          <cell r="B2526" t="str">
            <v>DRENO DE TUBOS DE CONCR., S/ARMADURA, DIAM. DE 0,30M, PERFURADOS OU NAO, ASSENTADOS EM DRENOS DE PEDRA BRITADA</v>
          </cell>
          <cell r="C2526" t="str">
            <v>M</v>
          </cell>
          <cell r="D2526">
            <v>28.22</v>
          </cell>
        </row>
        <row r="2527">
          <cell r="A2527" t="str">
            <v>06.081.999-0</v>
          </cell>
          <cell r="B2527" t="str">
            <v>FAMILIA 06.081DRENO TUBO DE CONCRETO</v>
          </cell>
          <cell r="C2527">
            <v>0</v>
          </cell>
          <cell r="D2527">
            <v>1805</v>
          </cell>
        </row>
        <row r="2528">
          <cell r="A2528" t="str">
            <v>06.082.010-0</v>
          </cell>
          <cell r="B2528" t="str">
            <v>DRENO PROFUNDO EM TUBO PLAST. PERFURADO, DIAM. DE 2.1/2"</v>
          </cell>
          <cell r="C2528" t="str">
            <v>M</v>
          </cell>
          <cell r="D2528">
            <v>8.42</v>
          </cell>
        </row>
        <row r="2529">
          <cell r="A2529" t="str">
            <v>06.082.015-0</v>
          </cell>
          <cell r="B2529" t="str">
            <v>DRENO PROFUNDO EM TUBO PLAST. PERFURADO, DIAM. DE 3"</v>
          </cell>
          <cell r="C2529" t="str">
            <v>M</v>
          </cell>
          <cell r="D2529">
            <v>10.050000000000001</v>
          </cell>
        </row>
        <row r="2530">
          <cell r="A2530" t="str">
            <v>06.082.020-0</v>
          </cell>
          <cell r="B2530" t="str">
            <v>DRENO PROFUNDO EM TUBO PLAST. PERFURADO, DIAM. DE 4"</v>
          </cell>
          <cell r="C2530" t="str">
            <v>M</v>
          </cell>
          <cell r="D2530">
            <v>12.05</v>
          </cell>
        </row>
        <row r="2531">
          <cell r="A2531" t="str">
            <v>06.082.050-0</v>
          </cell>
          <cell r="B2531" t="str">
            <v>DRENO OU BARBACA EM TUBO DE PVC, DIAM. DE 2"</v>
          </cell>
          <cell r="C2531" t="str">
            <v>M</v>
          </cell>
          <cell r="D2531">
            <v>4.67</v>
          </cell>
        </row>
        <row r="2532">
          <cell r="A2532" t="str">
            <v>06.082.053-0</v>
          </cell>
          <cell r="B2532" t="str">
            <v>DRENO OU BARBACA EM TUBO DE PVC, DIAM. DE 3"</v>
          </cell>
          <cell r="C2532" t="str">
            <v>M</v>
          </cell>
          <cell r="D2532">
            <v>5.54</v>
          </cell>
        </row>
        <row r="2533">
          <cell r="A2533" t="str">
            <v>06.082.055-0</v>
          </cell>
          <cell r="B2533" t="str">
            <v>DRENO OU BARBACA EM TUBO DE PVC, DIAM. DE 4"</v>
          </cell>
          <cell r="C2533" t="str">
            <v>M</v>
          </cell>
          <cell r="D2533">
            <v>6.14</v>
          </cell>
        </row>
        <row r="2534">
          <cell r="A2534" t="str">
            <v>06.082.070-0</v>
          </cell>
          <cell r="B2534" t="str">
            <v>DRENO EM TUBO DE PVC, DIAM. DE 3", P/VIADUTOS</v>
          </cell>
          <cell r="C2534" t="str">
            <v>M</v>
          </cell>
          <cell r="D2534">
            <v>5.04</v>
          </cell>
        </row>
        <row r="2535">
          <cell r="A2535" t="str">
            <v>06.082.075-0</v>
          </cell>
          <cell r="B2535" t="str">
            <v>DRENO EM TUBO DE PVC, DIAM. DE 4", P/VIADUTOS</v>
          </cell>
          <cell r="C2535" t="str">
            <v>M</v>
          </cell>
          <cell r="D2535">
            <v>5.59</v>
          </cell>
        </row>
        <row r="2536">
          <cell r="A2536" t="str">
            <v>06.082.999-0</v>
          </cell>
          <cell r="B2536" t="str">
            <v>FAMILIA 06.082DRENO TUBO PVC</v>
          </cell>
          <cell r="C2536">
            <v>0</v>
          </cell>
          <cell r="D2536">
            <v>2215</v>
          </cell>
        </row>
        <row r="2537">
          <cell r="A2537" t="str">
            <v>06.084.005-0</v>
          </cell>
          <cell r="B2537" t="str">
            <v>FILTRO HORIZ. DE AREIA, EM BARRAGEM, OBEDECENDO GRANULOM. ESPECIFICA</v>
          </cell>
          <cell r="C2537" t="str">
            <v>M3</v>
          </cell>
          <cell r="D2537">
            <v>39.56</v>
          </cell>
        </row>
        <row r="2538">
          <cell r="A2538" t="str">
            <v>06.084.999-0</v>
          </cell>
          <cell r="B2538" t="str">
            <v>FAMILIA 06.084</v>
          </cell>
          <cell r="C2538">
            <v>0</v>
          </cell>
          <cell r="D2538">
            <v>1861</v>
          </cell>
        </row>
        <row r="2539">
          <cell r="A2539" t="str">
            <v>06.085.010-0</v>
          </cell>
          <cell r="B2539" t="str">
            <v>DRENO VERT. NO PARAMENTO INT. DE MURO DE ARRIMO, EM PRISMA DE 25 X 25CM DE SECAO, ADMIT. BARBACAS</v>
          </cell>
          <cell r="C2539" t="str">
            <v>M2</v>
          </cell>
          <cell r="D2539">
            <v>2.91</v>
          </cell>
        </row>
        <row r="2540">
          <cell r="A2540" t="str">
            <v>06.085.015-0</v>
          </cell>
          <cell r="B2540" t="str">
            <v>VALETA DRENANTE DE 0,50M DE LARG. E 0,70M DE PROF., PREENCHIDA ATE 0,30M C/PEDRA BRITADA</v>
          </cell>
          <cell r="C2540" t="str">
            <v>M</v>
          </cell>
          <cell r="D2540">
            <v>22.54</v>
          </cell>
        </row>
        <row r="2541">
          <cell r="A2541" t="str">
            <v>06.085.020-0</v>
          </cell>
          <cell r="B2541" t="str">
            <v>CAMADA VERT. DRENANTE FEITA C/PEDRA BRITADA</v>
          </cell>
          <cell r="C2541" t="str">
            <v>M3</v>
          </cell>
          <cell r="D2541">
            <v>42.71</v>
          </cell>
        </row>
        <row r="2542">
          <cell r="A2542" t="str">
            <v>06.085.025-0</v>
          </cell>
          <cell r="B2542" t="str">
            <v>CAMADA HORIZ. DE BRITA, EM BARRAGEM</v>
          </cell>
          <cell r="C2542" t="str">
            <v>M3</v>
          </cell>
          <cell r="D2542">
            <v>46.03</v>
          </cell>
        </row>
        <row r="2543">
          <cell r="A2543" t="str">
            <v>06.085.040-0</v>
          </cell>
          <cell r="B2543" t="str">
            <v>ENROCAMENTO C/PEDRA-DE-MAO JOGADA</v>
          </cell>
          <cell r="C2543" t="str">
            <v>M3</v>
          </cell>
          <cell r="D2543">
            <v>40.549999999999997</v>
          </cell>
        </row>
        <row r="2544">
          <cell r="A2544" t="str">
            <v>06.085.045-0</v>
          </cell>
          <cell r="B2544" t="str">
            <v>ENROCAMENTO C/PEDRA-DE-MAO ARRUMADA</v>
          </cell>
          <cell r="C2544" t="str">
            <v>M3</v>
          </cell>
          <cell r="D2544">
            <v>49.2</v>
          </cell>
        </row>
        <row r="2545">
          <cell r="A2545" t="str">
            <v>06.085.050-1</v>
          </cell>
          <cell r="B2545" t="str">
            <v>ENROCAMENTO C/PEDRA DE 50 A 200KG</v>
          </cell>
          <cell r="C2545" t="str">
            <v>M3</v>
          </cell>
          <cell r="D2545">
            <v>79.86</v>
          </cell>
        </row>
        <row r="2546">
          <cell r="A2546" t="str">
            <v>06.085.055-0</v>
          </cell>
          <cell r="B2546" t="str">
            <v>EXECUCAO DE CAMADA RIP-RAP, DE PEDRA ARRUMADA, DIAM. MAIOR OU IGUAL A 0,30M, EM TALUDE DE BARRAGEM</v>
          </cell>
          <cell r="C2546" t="str">
            <v>M3</v>
          </cell>
          <cell r="D2546">
            <v>46.3</v>
          </cell>
        </row>
        <row r="2547">
          <cell r="A2547" t="str">
            <v>06.085.058-0</v>
          </cell>
          <cell r="B2547" t="str">
            <v>BARRAGEM PROVISORIA OU ENSECADEIRA, P/DESVIO DE PEQUENOS CURSOS D'AGUA, C/SACO DE AREIA</v>
          </cell>
          <cell r="C2547" t="str">
            <v>M3</v>
          </cell>
          <cell r="D2547">
            <v>98.15</v>
          </cell>
        </row>
        <row r="2548">
          <cell r="A2548" t="str">
            <v>06.085.060-0</v>
          </cell>
          <cell r="B2548" t="str">
            <v>EMBASAMENTO P/BERCO DE TUBUL. DE ESGOTO SANIT., FEITO C/BRITA Nº3</v>
          </cell>
          <cell r="C2548" t="str">
            <v>M3</v>
          </cell>
          <cell r="D2548">
            <v>41.97</v>
          </cell>
        </row>
        <row r="2549">
          <cell r="A2549" t="str">
            <v>06.085.999-0</v>
          </cell>
          <cell r="B2549" t="str">
            <v>FAMILIA 06.085DRENO</v>
          </cell>
          <cell r="C2549">
            <v>0</v>
          </cell>
          <cell r="D2549">
            <v>1606</v>
          </cell>
        </row>
        <row r="2550">
          <cell r="A2550" t="str">
            <v>06.086.010-0</v>
          </cell>
          <cell r="B2550" t="str">
            <v>EMBASAMENTO P/TUBUL. DE ESGOTOS, EM CONCR. SIMPLES, C/TRANSP. HORIZ. E CONSID. PROF. DE VALAS ATE 3,00M</v>
          </cell>
          <cell r="C2550" t="str">
            <v>M3</v>
          </cell>
          <cell r="D2550">
            <v>164.21</v>
          </cell>
        </row>
        <row r="2551">
          <cell r="A2551" t="str">
            <v>06.086.999-0</v>
          </cell>
          <cell r="B2551" t="str">
            <v>FAMILIA 06.086EMBASAMENTO EM CONC. SIMPLES</v>
          </cell>
          <cell r="C2551">
            <v>0</v>
          </cell>
          <cell r="D2551">
            <v>1705</v>
          </cell>
        </row>
        <row r="2552">
          <cell r="A2552" t="str">
            <v>06.087.010-0</v>
          </cell>
          <cell r="B2552" t="str">
            <v>EMBASAMENTO P/TUBUL. DE ESGOTOS DE CONCR. ARMADO, C/TRANSP.HORIZ. E CONSID. PROF. DE VALAS ATE 3,00M</v>
          </cell>
          <cell r="C2552" t="str">
            <v>M3</v>
          </cell>
          <cell r="D2552">
            <v>367.89</v>
          </cell>
        </row>
        <row r="2553">
          <cell r="A2553" t="str">
            <v>06.087.999-0</v>
          </cell>
          <cell r="B2553" t="str">
            <v>FAMILIA 06.087EMBASAMENTO EM CONC. ARMADO</v>
          </cell>
          <cell r="C2553">
            <v>0</v>
          </cell>
          <cell r="D2553">
            <v>2117</v>
          </cell>
        </row>
        <row r="2554">
          <cell r="A2554" t="str">
            <v>06.088.010-0</v>
          </cell>
          <cell r="B2554" t="str">
            <v>EMBASAMENTO DE TUBUL., FEITO COM PO DE PEDRA</v>
          </cell>
          <cell r="C2554" t="str">
            <v>M3</v>
          </cell>
          <cell r="D2554">
            <v>45.03</v>
          </cell>
        </row>
        <row r="2555">
          <cell r="A2555" t="str">
            <v>06.088.999-0</v>
          </cell>
          <cell r="B2555" t="str">
            <v>FAMILIA 06.088REATERRO DE VALAS C/PO-DE-PEDRA</v>
          </cell>
          <cell r="C2555">
            <v>0</v>
          </cell>
          <cell r="D2555">
            <v>1785</v>
          </cell>
        </row>
        <row r="2556">
          <cell r="A2556" t="str">
            <v>06.090.010-0</v>
          </cell>
          <cell r="B2556" t="str">
            <v>PREPARO DE BERCO, EM TER. FIRME, P/TUBUL. DE 1,20M DE DIAM.,APOIADA NUM ARCO DE 90°</v>
          </cell>
          <cell r="C2556" t="str">
            <v>M</v>
          </cell>
          <cell r="D2556">
            <v>1.42</v>
          </cell>
        </row>
        <row r="2557">
          <cell r="A2557" t="str">
            <v>06.090.999-0</v>
          </cell>
          <cell r="B2557" t="str">
            <v>FAMILIA 06.090PREPARO DE BERCO P/TUBULACAO</v>
          </cell>
          <cell r="C2557">
            <v>0</v>
          </cell>
          <cell r="D2557">
            <v>2382</v>
          </cell>
        </row>
        <row r="2558">
          <cell r="A2558" t="str">
            <v>06.100.010-0</v>
          </cell>
          <cell r="B2558" t="str">
            <v>MANTA GEOTEXTIL, DE 100% POLIPROPILENO OU 100% POLIESTER, EMDRENOS SUBTER.</v>
          </cell>
          <cell r="C2558" t="str">
            <v>M2</v>
          </cell>
          <cell r="D2558">
            <v>3.69</v>
          </cell>
        </row>
        <row r="2559">
          <cell r="A2559" t="str">
            <v>06.100.011-0</v>
          </cell>
          <cell r="B2559" t="str">
            <v>MANTA GEOTEXTIL, DE 100% POLIPROPILENO OU 100% POLIESTER, EMGABIOES, DRENOS PROFUNDOS OU VALETAS</v>
          </cell>
          <cell r="C2559" t="str">
            <v>M2</v>
          </cell>
          <cell r="D2559">
            <v>5.38</v>
          </cell>
        </row>
        <row r="2560">
          <cell r="A2560" t="str">
            <v>06.100.012-0</v>
          </cell>
          <cell r="B2560" t="str">
            <v>MANTA GEOTEXTIL, DE 100% POLIPROPILENO OU 100% POLIESTER, EMENROCAMENTOS OU FILTROS DE TRANSICAO</v>
          </cell>
          <cell r="C2560" t="str">
            <v>M2</v>
          </cell>
          <cell r="D2560">
            <v>6.97</v>
          </cell>
        </row>
        <row r="2561">
          <cell r="A2561" t="str">
            <v>06.100.020-0</v>
          </cell>
          <cell r="B2561" t="str">
            <v>MANTA GEOTEXTIL, DE 100% POLIPROPILENO OU 100% POLIESTER, EMCAMADA VERT. FEITA C/PEDRA BRITADA</v>
          </cell>
          <cell r="C2561" t="str">
            <v>M2</v>
          </cell>
          <cell r="D2561">
            <v>5.59</v>
          </cell>
        </row>
        <row r="2562">
          <cell r="A2562" t="str">
            <v>06.100.030-0</v>
          </cell>
          <cell r="B2562" t="str">
            <v>MANTA GEOTEXTIL, DE 100% POLIPROPILENO OU 100% POLIESTER, EMPOCOS DE ALIVIO</v>
          </cell>
          <cell r="C2562" t="str">
            <v>M2</v>
          </cell>
          <cell r="D2562">
            <v>8.32</v>
          </cell>
        </row>
        <row r="2563">
          <cell r="A2563" t="str">
            <v>06.100.040-0</v>
          </cell>
          <cell r="B2563" t="str">
            <v>MANTA GEOTEXTIL, DE 100% POLIPROPILENO OU 100% POLIESTER, EMPRE-FILTRO DE POCO TUBULAR</v>
          </cell>
          <cell r="C2563" t="str">
            <v>M2</v>
          </cell>
          <cell r="D2563">
            <v>7.15</v>
          </cell>
        </row>
        <row r="2564">
          <cell r="A2564" t="str">
            <v>06.100.050-0</v>
          </cell>
          <cell r="B2564" t="str">
            <v>MANTA GEOTEXTIL, DE 100% POLIPROPILENO OU 100% POLIESTER, EMDRENO SUB-HORIZ.</v>
          </cell>
          <cell r="C2564" t="str">
            <v>M2</v>
          </cell>
          <cell r="D2564">
            <v>7.15</v>
          </cell>
        </row>
        <row r="2565">
          <cell r="A2565" t="str">
            <v>06.100.051-0</v>
          </cell>
          <cell r="B2565" t="str">
            <v>MANTA GEOTEXTIL, DE 100% POLIPROPILENO OU 100% POLIESTER, EMUMA CAMADA, SOBRE PAVIMENT. BETUM.</v>
          </cell>
          <cell r="C2565" t="str">
            <v>M2</v>
          </cell>
          <cell r="D2565">
            <v>3.81</v>
          </cell>
        </row>
        <row r="2566">
          <cell r="A2566" t="str">
            <v>06.100.999-0</v>
          </cell>
          <cell r="B2566" t="str">
            <v>FAMILIA 06.100MANTA BIDIM</v>
          </cell>
          <cell r="C2566">
            <v>0</v>
          </cell>
          <cell r="D2566">
            <v>747</v>
          </cell>
        </row>
        <row r="2567">
          <cell r="A2567" t="str">
            <v>06.101.001-0</v>
          </cell>
          <cell r="B2567" t="str">
            <v>COLCHAO DRENANTE, C/CAMADA DE 30CM DE PEDRA BRITADA N°3 E FILTRO DE TRANSICAO DE MANTA GEOTEXTIL, FORN. E COLOC.DOS MAT.</v>
          </cell>
          <cell r="C2567" t="str">
            <v>M2</v>
          </cell>
          <cell r="D2567">
            <v>19.34</v>
          </cell>
        </row>
        <row r="2568">
          <cell r="A2568" t="str">
            <v>06.101.999-0</v>
          </cell>
          <cell r="B2568" t="str">
            <v>FAMILIA 06.101COLCHAO DRENANTE</v>
          </cell>
          <cell r="C2568">
            <v>0</v>
          </cell>
          <cell r="D2568">
            <v>853</v>
          </cell>
        </row>
        <row r="2569">
          <cell r="A2569" t="str">
            <v>06.105.999-0</v>
          </cell>
          <cell r="B2569" t="str">
            <v>FAMILIA 06.105POCO SERV. P/ESCORAM. EM SERVICO CRAVACAO</v>
          </cell>
          <cell r="C2569">
            <v>0</v>
          </cell>
          <cell r="D2569">
            <v>2932</v>
          </cell>
        </row>
        <row r="2570">
          <cell r="A2570" t="str">
            <v>06.106.010-0</v>
          </cell>
          <cell r="B2570" t="str">
            <v>CRAVACAO HORIZ., A MACACO HIDR., DE TUBO DE CHAPA DE ACO, DIAM. DE 1,20 A 1,50M, P/EXEC. DE TUNEL P/TUBUL. SUBTER.</v>
          </cell>
          <cell r="C2570" t="str">
            <v>M</v>
          </cell>
          <cell r="D2570">
            <v>505.25</v>
          </cell>
        </row>
        <row r="2571">
          <cell r="A2571" t="str">
            <v>06.106.999-0</v>
          </cell>
          <cell r="B2571" t="str">
            <v>FAMILIA 06.106CRAVACAO HORIZONTAL</v>
          </cell>
          <cell r="C2571">
            <v>0</v>
          </cell>
          <cell r="D2571">
            <v>2443</v>
          </cell>
        </row>
        <row r="2572">
          <cell r="A2572" t="str">
            <v>06.107.999-0</v>
          </cell>
          <cell r="B2572" t="str">
            <v>FAMILIA 06.107TRANSP. P/SERVICO CRAVACAO HORIZONTAL</v>
          </cell>
          <cell r="C2572">
            <v>0</v>
          </cell>
          <cell r="D2572">
            <v>2165</v>
          </cell>
        </row>
        <row r="2573">
          <cell r="A2573" t="str">
            <v>06.108.005-0</v>
          </cell>
          <cell r="B2573" t="str">
            <v>CRAVACAO HORIZ. DE TUBO CAMISA DE CONCR. ARMADO, DIAM. DE 1,00M, A PARTIR DE POCO CRAVADO P/MACACO</v>
          </cell>
          <cell r="C2573" t="str">
            <v>M</v>
          </cell>
          <cell r="D2573">
            <v>563.41</v>
          </cell>
        </row>
        <row r="2574">
          <cell r="A2574" t="str">
            <v>06.108.006-0</v>
          </cell>
          <cell r="B2574" t="str">
            <v>CRAVACAO HORIZ. DE TUBO CAMISA DE CONCR. ARMADO, DIAM. DE 1,20M, A PARTIR DE POCO CRAVADO P/MACACO</v>
          </cell>
          <cell r="C2574" t="str">
            <v>M</v>
          </cell>
          <cell r="D2574">
            <v>676.09</v>
          </cell>
        </row>
        <row r="2575">
          <cell r="A2575" t="str">
            <v>06.108.007-0</v>
          </cell>
          <cell r="B2575" t="str">
            <v>CRAVACAO HORIZ. DE TUBO CAMISA DE CONCR. ARMADO, DIAM. DE 1,50M, A PARTIR DE POCO CRAVADO P/MACACO</v>
          </cell>
          <cell r="C2575" t="str">
            <v>M</v>
          </cell>
          <cell r="D2575">
            <v>845.12</v>
          </cell>
        </row>
        <row r="2576">
          <cell r="A2576" t="str">
            <v>06.108.008-0</v>
          </cell>
          <cell r="B2576" t="str">
            <v>CRAVACAO HORIZ. DE TUBO CAMISA DE CONCR. ARMADO, DIAM. DE 2,00M, A PARTIR DE POCO CRAVADO P/MACACO</v>
          </cell>
          <cell r="C2576" t="str">
            <v>M</v>
          </cell>
          <cell r="D2576">
            <v>1126.83</v>
          </cell>
        </row>
        <row r="2577">
          <cell r="A2577" t="str">
            <v>06.108.009-0</v>
          </cell>
          <cell r="B2577" t="str">
            <v>CRAVACAO HORIZ. DE TUBO CAMISA DE CONCR. ARMADO, DIAM. DE 2,50M, A PARTIR DE POCO CRAVADO P/MACACO</v>
          </cell>
          <cell r="C2577" t="str">
            <v>M</v>
          </cell>
          <cell r="D2577">
            <v>1408.53</v>
          </cell>
        </row>
        <row r="2578">
          <cell r="A2578" t="str">
            <v>06.108.999-0</v>
          </cell>
          <cell r="B2578" t="str">
            <v>FAMILIA 06.108CRAVACAO HORIZONTAL C/TUBO CAMISA CONC. ARM.</v>
          </cell>
          <cell r="C2578">
            <v>0</v>
          </cell>
          <cell r="D2578">
            <v>1896</v>
          </cell>
        </row>
        <row r="2579">
          <cell r="A2579" t="str">
            <v>06.110.001-0</v>
          </cell>
          <cell r="B2579" t="str">
            <v>ENCHIMENTO C/ARG. NO TRACO 1:4, ENTRE TUBO CAMISA DE TUNEISEM TRAVESSIAS SUBTER. E A TUBUL. ASSENTADA DENTRO DAQUELES</v>
          </cell>
          <cell r="C2579" t="str">
            <v>M3</v>
          </cell>
          <cell r="D2579">
            <v>417.82</v>
          </cell>
        </row>
        <row r="2580">
          <cell r="A2580" t="str">
            <v>06.110.999-0</v>
          </cell>
          <cell r="B2580" t="str">
            <v>FAMILIA 06.110ENCHIMENTO</v>
          </cell>
          <cell r="C2580">
            <v>0</v>
          </cell>
          <cell r="D2580">
            <v>2097</v>
          </cell>
        </row>
        <row r="2581">
          <cell r="A2581" t="str">
            <v>06.115.001-0</v>
          </cell>
          <cell r="B2581" t="str">
            <v>REVESTIMENTO DE TALUDE C/SOLO-CIM. (TEOR DE CIM. 7,5%, EM PESO)</v>
          </cell>
          <cell r="C2581" t="str">
            <v>M3</v>
          </cell>
          <cell r="D2581">
            <v>125.36</v>
          </cell>
        </row>
        <row r="2582">
          <cell r="A2582" t="str">
            <v>06.115.999-0</v>
          </cell>
          <cell r="B2582" t="str">
            <v>FAMILIA 06.115REVESTIMENTO TALUDE</v>
          </cell>
          <cell r="C2582">
            <v>0</v>
          </cell>
          <cell r="D2582">
            <v>2028</v>
          </cell>
        </row>
        <row r="2583">
          <cell r="A2583" t="str">
            <v>06.200.051-0</v>
          </cell>
          <cell r="B2583" t="str">
            <v>TUBO DE FºFº, DUCTIL, CLASSE K-9 (JUNTA ELASTICA), DIAM. DE75MM. FORN.</v>
          </cell>
          <cell r="C2583" t="str">
            <v>M</v>
          </cell>
          <cell r="D2583">
            <v>105.6</v>
          </cell>
        </row>
        <row r="2584">
          <cell r="A2584" t="str">
            <v>06.200.052-0</v>
          </cell>
          <cell r="B2584" t="str">
            <v>TUBO DE FºFº, DUCTIL, CLASSE K-9 (JUNTA ELASTICA), DIAM. DE100MM. FORN.</v>
          </cell>
          <cell r="C2584" t="str">
            <v>M</v>
          </cell>
          <cell r="D2584">
            <v>108.96</v>
          </cell>
        </row>
        <row r="2585">
          <cell r="A2585" t="str">
            <v>06.200.053-0</v>
          </cell>
          <cell r="B2585" t="str">
            <v>TUBO DE FºFº, DUCTIL, CLASSE K-9 (JUNTA ELASTICA), DIAM. DE150MM. FORN.</v>
          </cell>
          <cell r="C2585" t="str">
            <v>M</v>
          </cell>
          <cell r="D2585">
            <v>123.42</v>
          </cell>
        </row>
        <row r="2586">
          <cell r="A2586" t="str">
            <v>06.200.054-0</v>
          </cell>
          <cell r="B2586" t="str">
            <v>TUBO DE FºFº, DUCTIL, CLASSE K-9 (JUNTA ELASTICA), DIAM. DE200MM. FORN.</v>
          </cell>
          <cell r="C2586" t="str">
            <v>M</v>
          </cell>
          <cell r="D2586">
            <v>165.86</v>
          </cell>
        </row>
        <row r="2587">
          <cell r="A2587" t="str">
            <v>06.200.055-0</v>
          </cell>
          <cell r="B2587" t="str">
            <v>TUBO DE FºFº, DUCTIL, CLASSE K-9 (JUNTA ELASTICA), DIAM. DE250MM. FORN.</v>
          </cell>
          <cell r="C2587" t="str">
            <v>M</v>
          </cell>
          <cell r="D2587">
            <v>216.94</v>
          </cell>
        </row>
        <row r="2588">
          <cell r="A2588" t="str">
            <v>06.200.056-0</v>
          </cell>
          <cell r="B2588" t="str">
            <v>TUBO DE FºFº, DUCTIL, CLASSE K-9 (JUNTA ELASTICA), DIAM. DE300MM. FORN.</v>
          </cell>
          <cell r="C2588" t="str">
            <v>M</v>
          </cell>
          <cell r="D2588">
            <v>273.41000000000003</v>
          </cell>
        </row>
        <row r="2589">
          <cell r="A2589" t="str">
            <v>06.200.057-0</v>
          </cell>
          <cell r="B2589" t="str">
            <v>TUBO DE FºFº, DUCTIL, CLASSE K-9 (JUNTA ELASTICA), DIAM. DE350MM. FORN.</v>
          </cell>
          <cell r="C2589" t="str">
            <v>M</v>
          </cell>
          <cell r="D2589">
            <v>357.93</v>
          </cell>
        </row>
        <row r="2590">
          <cell r="A2590" t="str">
            <v>06.200.058-0</v>
          </cell>
          <cell r="B2590" t="str">
            <v>TUBO DE FºFº, DUCTIL, CLASSE K-9 (JUNTA ELASTICA), DIAM. DE400MM. FORN.</v>
          </cell>
          <cell r="C2590" t="str">
            <v>M</v>
          </cell>
          <cell r="D2590">
            <v>425.18</v>
          </cell>
        </row>
        <row r="2591">
          <cell r="A2591" t="str">
            <v>06.200.060-0</v>
          </cell>
          <cell r="B2591" t="str">
            <v>TUBO DE FºFº, DUCTIL, CLASSE K-9 (JUNTA ELASTICA), DIAM. DE500MM. FORN.</v>
          </cell>
          <cell r="C2591" t="str">
            <v>M</v>
          </cell>
          <cell r="D2591">
            <v>580.85</v>
          </cell>
        </row>
        <row r="2592">
          <cell r="A2592" t="str">
            <v>06.200.062-0</v>
          </cell>
          <cell r="B2592" t="str">
            <v>TUBO DE FºFº, DUCTIL, CLASSE K-9 (JUNTA ELASTICA), DIAM. DE600MM. FORN.</v>
          </cell>
          <cell r="C2592" t="str">
            <v>M</v>
          </cell>
          <cell r="D2592">
            <v>757.24</v>
          </cell>
        </row>
        <row r="2593">
          <cell r="A2593" t="str">
            <v>06.200.064-0</v>
          </cell>
          <cell r="B2593" t="str">
            <v>TUBO DE FºFº, DUCTIL, CLASSE K-9 (JUNTA ELASTICA), DIAM. DE700MM. FORN.</v>
          </cell>
          <cell r="C2593" t="str">
            <v>M</v>
          </cell>
          <cell r="D2593">
            <v>912.46</v>
          </cell>
        </row>
        <row r="2594">
          <cell r="A2594" t="str">
            <v>06.200.065-0</v>
          </cell>
          <cell r="B2594" t="str">
            <v>TUBO DE FºFº, DUCTIL, CLASSE K-9 (JUNTA ELASTICA), DIAM. DE800MM. FORN.</v>
          </cell>
          <cell r="C2594" t="str">
            <v>M</v>
          </cell>
          <cell r="D2594">
            <v>1119.8800000000001</v>
          </cell>
        </row>
        <row r="2595">
          <cell r="A2595" t="str">
            <v>06.200.066-0</v>
          </cell>
          <cell r="B2595" t="str">
            <v>TUBO DE FºFº, DUCTIL, CLASSE K-9 (JUNTA ELASTICA), DIAM. DE900MM. FORN.</v>
          </cell>
          <cell r="C2595" t="str">
            <v>M</v>
          </cell>
          <cell r="D2595">
            <v>1345.76</v>
          </cell>
        </row>
        <row r="2596">
          <cell r="A2596" t="str">
            <v>06.200.067-0</v>
          </cell>
          <cell r="B2596" t="str">
            <v>TUBO DE FºFº, DUCTIL, CLASSE K-9 (JUNTA ELASTICA), DIAM. DE1000MM. FORN.</v>
          </cell>
          <cell r="C2596" t="str">
            <v>M</v>
          </cell>
          <cell r="D2596">
            <v>1591.12</v>
          </cell>
        </row>
        <row r="2597">
          <cell r="A2597" t="str">
            <v>06.200.068-0</v>
          </cell>
          <cell r="B2597" t="str">
            <v>TUBO DE FºFº, DUCTIL, CLASSE K-9 (JUNTA ELASTICA), DIAM. DE1200MM. FORN.</v>
          </cell>
          <cell r="C2597" t="str">
            <v>M</v>
          </cell>
          <cell r="D2597">
            <v>2144.23</v>
          </cell>
        </row>
        <row r="2598">
          <cell r="A2598" t="str">
            <v>06.200.071-0</v>
          </cell>
          <cell r="B2598" t="str">
            <v>TUBO DE FºFº, DUCTIL, CLASSE K-7 (JUNTA ELASTICA), DIAM. DE150MM. FORN.</v>
          </cell>
          <cell r="C2598" t="str">
            <v>M</v>
          </cell>
          <cell r="D2598">
            <v>112.27</v>
          </cell>
        </row>
        <row r="2599">
          <cell r="A2599" t="str">
            <v>06.200.072-0</v>
          </cell>
          <cell r="B2599" t="str">
            <v>TUBO DE FºFº, DUCTIL, CLASSE K-7 (JUNTA ELASTICA), DIAM. DE200MM. FORN.</v>
          </cell>
          <cell r="C2599" t="str">
            <v>M</v>
          </cell>
          <cell r="D2599">
            <v>142.15</v>
          </cell>
        </row>
        <row r="2600">
          <cell r="A2600" t="str">
            <v>06.200.073-0</v>
          </cell>
          <cell r="B2600" t="str">
            <v>TUBO DE FºFº, DUCTIL, CLASSE K-7 (JUNTA ELASTICA), DIAM. DE250MM. FORN.</v>
          </cell>
          <cell r="C2600" t="str">
            <v>M</v>
          </cell>
          <cell r="D2600">
            <v>182.56</v>
          </cell>
        </row>
        <row r="2601">
          <cell r="A2601" t="str">
            <v>06.200.074-0</v>
          </cell>
          <cell r="B2601" t="str">
            <v>TUBO DE FºFº, DUCTIL, CLASSE K-7 (JUNTA ELASTICA), DIAM. DE300MM. FORN.</v>
          </cell>
          <cell r="C2601" t="str">
            <v>M</v>
          </cell>
          <cell r="D2601">
            <v>225.27</v>
          </cell>
        </row>
        <row r="2602">
          <cell r="A2602" t="str">
            <v>06.200.075-0</v>
          </cell>
          <cell r="B2602" t="str">
            <v>TUBO DE FºFº, DUCTIL, CLASSE K-7 (JUNTA ELASTICA), DIAM. DE350MM. FORN.</v>
          </cell>
          <cell r="C2602" t="str">
            <v>M</v>
          </cell>
          <cell r="D2602">
            <v>293.29000000000002</v>
          </cell>
        </row>
        <row r="2603">
          <cell r="A2603" t="str">
            <v>06.200.076-0</v>
          </cell>
          <cell r="B2603" t="str">
            <v>TUBO DE FºFº, DUCTIL, CLASSE K-7 (JUNTA ELASTICA), DIAM. DE400MM. FORN.</v>
          </cell>
          <cell r="C2603" t="str">
            <v>M</v>
          </cell>
          <cell r="D2603">
            <v>351.85</v>
          </cell>
        </row>
        <row r="2604">
          <cell r="A2604" t="str">
            <v>06.200.078-0</v>
          </cell>
          <cell r="B2604" t="str">
            <v>TUBO DE FºFº, DUCTIL, CLASSE K-7 (JUNTA ELASTICA), DIAM. DE500MM. FORN.</v>
          </cell>
          <cell r="C2604" t="str">
            <v>M</v>
          </cell>
          <cell r="D2604">
            <v>477.98</v>
          </cell>
        </row>
        <row r="2605">
          <cell r="A2605" t="str">
            <v>06.200.080-0</v>
          </cell>
          <cell r="B2605" t="str">
            <v>TUBO DE FºFº, DUCTIL, CLASSE K-7 (JUNTA ELASTICA), DIAM. DE600MM. FORN.</v>
          </cell>
          <cell r="C2605" t="str">
            <v>M</v>
          </cell>
          <cell r="D2605">
            <v>620.82000000000005</v>
          </cell>
        </row>
        <row r="2606">
          <cell r="A2606" t="str">
            <v>06.200.081-0</v>
          </cell>
          <cell r="B2606" t="str">
            <v>TUBO DE FºFº, DUCTIL, CLASSE K-7 (JUNTA ELASTICA), DIAM. DE700MM. FORN.</v>
          </cell>
          <cell r="C2606" t="str">
            <v>M</v>
          </cell>
          <cell r="D2606">
            <v>749.94</v>
          </cell>
        </row>
        <row r="2607">
          <cell r="A2607" t="str">
            <v>06.200.083-0</v>
          </cell>
          <cell r="B2607" t="str">
            <v>TUBO DE FºFº, DUCTIL, CLASSE K-7 (JUNTA ELASTICA), DIAM. DE800MM. FORN.</v>
          </cell>
          <cell r="C2607" t="str">
            <v>M</v>
          </cell>
          <cell r="D2607">
            <v>918.41</v>
          </cell>
        </row>
        <row r="2608">
          <cell r="A2608" t="str">
            <v>06.200.084-0</v>
          </cell>
          <cell r="B2608" t="str">
            <v>TUBO DE FºFº, DUCTIL, CLASSE K-7 (JUNTA ELASTICA), DIAM. DE900MM. FORN.</v>
          </cell>
          <cell r="C2608" t="str">
            <v>M</v>
          </cell>
          <cell r="D2608">
            <v>1102.17</v>
          </cell>
        </row>
        <row r="2609">
          <cell r="A2609" t="str">
            <v>06.200.085-0</v>
          </cell>
          <cell r="B2609" t="str">
            <v>TUBO DE FºFº, DUCTIL, CLASSE K-7 (JUNTA ELASTICA), DIAM. DE1000MM. FORN.</v>
          </cell>
          <cell r="C2609" t="str">
            <v>M</v>
          </cell>
          <cell r="D2609">
            <v>1301.7</v>
          </cell>
        </row>
        <row r="2610">
          <cell r="A2610" t="str">
            <v>06.200.086-0</v>
          </cell>
          <cell r="B2610" t="str">
            <v>TUBO DE FºFº, DUCTIL, CLASSE K-7 (JUNTA ELASTICA), DIAM. DE1200MM. FORN.</v>
          </cell>
          <cell r="C2610" t="str">
            <v>M</v>
          </cell>
          <cell r="D2610">
            <v>1750.49</v>
          </cell>
        </row>
        <row r="2611">
          <cell r="A2611" t="str">
            <v>06.200.999-0</v>
          </cell>
          <cell r="B2611" t="str">
            <v>FAMILIA 06.200INDICE TUBO F.F.</v>
          </cell>
          <cell r="C2611">
            <v>0</v>
          </cell>
          <cell r="D2611">
            <v>2185</v>
          </cell>
        </row>
        <row r="2612">
          <cell r="A2612" t="str">
            <v>06.201.999-0</v>
          </cell>
          <cell r="B2612" t="str">
            <v>FAMILIA 06.201</v>
          </cell>
          <cell r="C2612">
            <v>0</v>
          </cell>
          <cell r="D2612">
            <v>1222</v>
          </cell>
        </row>
        <row r="2613">
          <cell r="A2613" t="str">
            <v>06.205.999-0</v>
          </cell>
          <cell r="B2613" t="str">
            <v>FAMILIA 06.201</v>
          </cell>
          <cell r="C2613">
            <v>0</v>
          </cell>
          <cell r="D2613">
            <v>123</v>
          </cell>
        </row>
        <row r="2614">
          <cell r="A2614" t="str">
            <v>06.210.012-0</v>
          </cell>
          <cell r="B2614" t="str">
            <v>CURVA DE 45° DE FºFº, DUCTIL, C/BOLSAS DE JUNTA ELASTICA, DIAM. DE 150MM. FORN.</v>
          </cell>
          <cell r="C2614" t="str">
            <v>UN</v>
          </cell>
          <cell r="D2614">
            <v>131.72999999999999</v>
          </cell>
        </row>
        <row r="2615">
          <cell r="A2615" t="str">
            <v>06.210.999-0</v>
          </cell>
          <cell r="B2615" t="str">
            <v>INDICE DA FAMILIA</v>
          </cell>
          <cell r="C2615">
            <v>0</v>
          </cell>
          <cell r="D2615">
            <v>1678</v>
          </cell>
        </row>
        <row r="2616">
          <cell r="A2616" t="str">
            <v>06.212.999-0</v>
          </cell>
          <cell r="B2616" t="str">
            <v>INDICE DA FAMILIA</v>
          </cell>
          <cell r="C2616">
            <v>0</v>
          </cell>
          <cell r="D2616">
            <v>1478</v>
          </cell>
        </row>
        <row r="2617">
          <cell r="A2617" t="str">
            <v>06.215.260-0</v>
          </cell>
          <cell r="B2617" t="str">
            <v>REGISTRO DE GAVETA EM FºFº, DUCTIL, C/FLANGES PN-10, CABECOTE E BY-PASS, DIAM. DE 400MM</v>
          </cell>
          <cell r="C2617" t="str">
            <v>UN</v>
          </cell>
          <cell r="D2617">
            <v>11752.03</v>
          </cell>
        </row>
        <row r="2618">
          <cell r="A2618" t="str">
            <v>06.215.265-0</v>
          </cell>
          <cell r="B2618" t="str">
            <v>REGISTRO DE GAVETA EM FºFº, DUCTIL, SERIE METRICA CHATA, FLANGES PN-10, REDUTOR DE ENGRENAGENS E BY-PASS, DIAM. DE 600MM</v>
          </cell>
          <cell r="C2618" t="str">
            <v>UN</v>
          </cell>
          <cell r="D2618">
            <v>28046.23</v>
          </cell>
        </row>
        <row r="2619">
          <cell r="A2619" t="str">
            <v>06.215.270-0</v>
          </cell>
          <cell r="B2619" t="str">
            <v>VALVULA DE BORBOLETA EM FºFº, DUCTIL, FLANGES PN-10, SERIE AWWA, REDUTOR DE ENGRENAGENS E VOLANTE, DIAM. DE 300MM</v>
          </cell>
          <cell r="C2619" t="str">
            <v>UN</v>
          </cell>
          <cell r="D2619">
            <v>11732.54</v>
          </cell>
        </row>
        <row r="2620">
          <cell r="A2620" t="str">
            <v>06.215.271-0</v>
          </cell>
          <cell r="B2620" t="str">
            <v>VALVULA DE BORBOLETA EM FºFº, DUCTIL, FLANGES PN-10, SERIE AWWA, REDUTOR DE ENGRENAGENS E VOLANTE, DIAM. DE 600MM</v>
          </cell>
          <cell r="C2620" t="str">
            <v>UN</v>
          </cell>
          <cell r="D2620">
            <v>19009.93</v>
          </cell>
        </row>
        <row r="2621">
          <cell r="A2621" t="str">
            <v>06.215.275-0</v>
          </cell>
          <cell r="B2621" t="str">
            <v>VALVULA DE BORBOLETA EM FºFº, DUCTIL, TIPO WAFER, PN-10, C/MECANISMO DE REDUCAO E VOLANTE, DIAM. DE 300MM</v>
          </cell>
          <cell r="C2621" t="str">
            <v>UN</v>
          </cell>
          <cell r="D2621">
            <v>11732.54</v>
          </cell>
        </row>
        <row r="2622">
          <cell r="A2622" t="str">
            <v>06.215.276-0</v>
          </cell>
          <cell r="B2622" t="str">
            <v>VALVULA DE BORBOLETA EM FºFº, DUCTIL, TIPO WAFER, PN-10, C/MECANISMO DE REDUCAO E VOLANTE, DIAM. DE 600MM</v>
          </cell>
          <cell r="C2622" t="str">
            <v>UN</v>
          </cell>
          <cell r="D2622">
            <v>19009.93</v>
          </cell>
        </row>
        <row r="2623">
          <cell r="A2623" t="str">
            <v>06.215.280-0</v>
          </cell>
          <cell r="B2623" t="str">
            <v>HIDRANTE DE COLUNA SIMPLES, DE FºFº, DUCTIL, DIAM. DE 100MM</v>
          </cell>
          <cell r="C2623" t="str">
            <v>UN</v>
          </cell>
          <cell r="D2623">
            <v>1000</v>
          </cell>
        </row>
        <row r="2624">
          <cell r="A2624" t="str">
            <v>06.215.285-0</v>
          </cell>
          <cell r="B2624" t="str">
            <v>VENTOSA DE TRIPLICE FUNCAO, DE FºFº, DUCTIL, C/FLANGE PN-10,DIAM. DE 200MM</v>
          </cell>
          <cell r="C2624" t="str">
            <v>UN</v>
          </cell>
          <cell r="D2624">
            <v>3212.14</v>
          </cell>
        </row>
        <row r="2625">
          <cell r="A2625" t="str">
            <v>06.215.286-0</v>
          </cell>
          <cell r="B2625" t="str">
            <v>VENTOSA SIMPLES DE FºFº, DUCTIL, C/ROSCA, DIAM. DE 50MM</v>
          </cell>
          <cell r="C2625" t="str">
            <v>UN</v>
          </cell>
          <cell r="D2625">
            <v>245.31</v>
          </cell>
        </row>
        <row r="2626">
          <cell r="A2626" t="str">
            <v>06.215.295-0</v>
          </cell>
          <cell r="B2626" t="str">
            <v>PEDESTAL DE SUSPENSAO SIMPLES, DE FºFº, DUCTIL, C/CHUMBADORES, P/COMPORTAS QUADRADAS OU CIRC., DE 300MM</v>
          </cell>
          <cell r="C2626" t="str">
            <v>UN</v>
          </cell>
          <cell r="D2626">
            <v>4754.5</v>
          </cell>
        </row>
        <row r="2627">
          <cell r="A2627" t="str">
            <v>06.215.999-0</v>
          </cell>
          <cell r="B2627" t="str">
            <v>INDICE DA FAMILIA</v>
          </cell>
          <cell r="C2627">
            <v>0</v>
          </cell>
          <cell r="D2627">
            <v>2495</v>
          </cell>
        </row>
        <row r="2628">
          <cell r="A2628" t="str">
            <v>06.250.001-0</v>
          </cell>
          <cell r="B2628" t="str">
            <v>TUBO DE CONCR. ARMADO, CLASSE A-2, JUNTA ELASTICA, P/ESGOTOSANIT., DIAM. DE 400MM. FORN.</v>
          </cell>
          <cell r="C2628" t="str">
            <v>M</v>
          </cell>
          <cell r="D2628">
            <v>88</v>
          </cell>
        </row>
        <row r="2629">
          <cell r="A2629" t="str">
            <v>06.250.002-0</v>
          </cell>
          <cell r="B2629" t="str">
            <v>TUBO DE CONCR. ARMADO, CLASSE A-2, JUNTA ELASTICA, P/ESGOTOSANIT., DIAM. DE 500MM. FORN.</v>
          </cell>
          <cell r="C2629" t="str">
            <v>M</v>
          </cell>
          <cell r="D2629">
            <v>104</v>
          </cell>
        </row>
        <row r="2630">
          <cell r="A2630" t="str">
            <v>06.250.003-0</v>
          </cell>
          <cell r="B2630" t="str">
            <v>TUBO DE CONCR. ARMADO, CLASSE A-2, JUNTA ELASTICA, P/ESGOTOSANIT., DIAM. DE 600MM. FORN.</v>
          </cell>
          <cell r="C2630" t="str">
            <v>M</v>
          </cell>
          <cell r="D2630">
            <v>126</v>
          </cell>
        </row>
        <row r="2631">
          <cell r="A2631" t="str">
            <v>06.250.004-0</v>
          </cell>
          <cell r="B2631" t="str">
            <v>TUBO DE CONCR. ARMADO, CLASSE A-2, JUNTA ELASTICA, P/ESGOTOSANIT., DIAM. DE 700MM. FORN.</v>
          </cell>
          <cell r="C2631" t="str">
            <v>M</v>
          </cell>
          <cell r="D2631">
            <v>155</v>
          </cell>
        </row>
        <row r="2632">
          <cell r="A2632" t="str">
            <v>06.250.005-0</v>
          </cell>
          <cell r="B2632" t="str">
            <v>TUBO DE CONCR. ARMADO, CLASSE A-2, JUNTA ELASTICA, P/ESGOTOSANIT., DIAM. DE 800MM. FORN.</v>
          </cell>
          <cell r="C2632" t="str">
            <v>M</v>
          </cell>
          <cell r="D2632">
            <v>212</v>
          </cell>
        </row>
        <row r="2633">
          <cell r="A2633" t="str">
            <v>06.250.006-0</v>
          </cell>
          <cell r="B2633" t="str">
            <v>TUBO DE CONCR. ARMADO, CLASSE A-2, JUNTA ELASTICA, P/ESGOTOSANIT., DIAM. DE 900MM. FORN.</v>
          </cell>
          <cell r="C2633" t="str">
            <v>M</v>
          </cell>
          <cell r="D2633">
            <v>282</v>
          </cell>
        </row>
        <row r="2634">
          <cell r="A2634" t="str">
            <v>06.250.007-0</v>
          </cell>
          <cell r="B2634" t="str">
            <v>TUBO DE CONCR. ARMADO, CLASSE A-2, JUNTA ELASTICA, P/ESGOTOSANIT., DIAM. DE 1000MM. FORN.</v>
          </cell>
          <cell r="C2634" t="str">
            <v>M</v>
          </cell>
          <cell r="D2634">
            <v>299</v>
          </cell>
        </row>
        <row r="2635">
          <cell r="A2635" t="str">
            <v>06.250.008-0</v>
          </cell>
          <cell r="B2635" t="str">
            <v>TUBO DE CONCR. ARMADO, CLASSE A-2, JUNTA ELASTICA, P/ESGOTOSANIT., DIAM. DE 1200MM. FORN.</v>
          </cell>
          <cell r="C2635" t="str">
            <v>M</v>
          </cell>
          <cell r="D2635">
            <v>369</v>
          </cell>
        </row>
        <row r="2636">
          <cell r="A2636" t="str">
            <v>06.250.009-0</v>
          </cell>
          <cell r="B2636" t="str">
            <v>TUBO DE CONCR. ARMADO, CLASSE A-2, JUNTA ELASTICA, P/ESGOTOSANIT., DIAM. DE 1500MM. FORN.</v>
          </cell>
          <cell r="C2636" t="str">
            <v>M</v>
          </cell>
          <cell r="D2636">
            <v>590</v>
          </cell>
        </row>
        <row r="2637">
          <cell r="A2637" t="str">
            <v>06.250.999-0</v>
          </cell>
          <cell r="B2637" t="str">
            <v>FAMILIA 06.250INDICE TUBO CONC. ARM.</v>
          </cell>
          <cell r="C2637">
            <v>0</v>
          </cell>
          <cell r="D2637">
            <v>1539</v>
          </cell>
        </row>
        <row r="2638">
          <cell r="A2638" t="str">
            <v>06.251.001-0</v>
          </cell>
          <cell r="B2638" t="str">
            <v>TUBO DE CONCR. ARMADO, CLASSE CA-1, P/AGUAS PLUVIAIS, DIAM.DE 400MM, JUNTA DE ARG. FORN.</v>
          </cell>
          <cell r="C2638" t="str">
            <v>M</v>
          </cell>
          <cell r="D2638">
            <v>28.69</v>
          </cell>
        </row>
        <row r="2639">
          <cell r="A2639" t="str">
            <v>06.251.002-0</v>
          </cell>
          <cell r="B2639" t="str">
            <v>TUBO DE CONCR. ARMADO, CLASSE CA-1, P/AGUAS PLUVIAIS, DIAM.DE 500MM, JUNTA DE ARG. FORN.</v>
          </cell>
          <cell r="C2639" t="str">
            <v>M</v>
          </cell>
          <cell r="D2639">
            <v>39.14</v>
          </cell>
        </row>
        <row r="2640">
          <cell r="A2640" t="str">
            <v>06.251.003-0</v>
          </cell>
          <cell r="B2640" t="str">
            <v>TUBO DE CONCR. ARMADO, CLASSE CA-1, P/AGUAS PLUVIAIS, DIAM.DE 600MM, JUNTA DE ARG. FORN.</v>
          </cell>
          <cell r="C2640" t="str">
            <v>M</v>
          </cell>
          <cell r="D2640">
            <v>48</v>
          </cell>
        </row>
        <row r="2641">
          <cell r="A2641" t="str">
            <v>06.251.004-0</v>
          </cell>
          <cell r="B2641" t="str">
            <v>TUBO DE CONCR. ARMADO, CLASSE CA-1, P/AGUAS PLUVIAIS, DIAM.DE 700MM, JUNTA DE ARG. FORN.</v>
          </cell>
          <cell r="C2641" t="str">
            <v>M</v>
          </cell>
          <cell r="D2641">
            <v>73.06</v>
          </cell>
        </row>
        <row r="2642">
          <cell r="A2642" t="str">
            <v>06.251.005-0</v>
          </cell>
          <cell r="B2642" t="str">
            <v>TUBO DE CONCR. ARMADO, CLASSE CA-1, P/AGUAS PLUVIAIS, DIAM.DE 800MM, JUNTA DE ARG. FORN.</v>
          </cell>
          <cell r="C2642" t="str">
            <v>M</v>
          </cell>
          <cell r="D2642">
            <v>85</v>
          </cell>
        </row>
        <row r="2643">
          <cell r="A2643" t="str">
            <v>06.251.006-0</v>
          </cell>
          <cell r="B2643" t="str">
            <v>TUBO DE CONCR. ARMADO, CLASSE CA-1, P/AGUAS PLUVIAIS, DIAM.DE 900MM, JUNTA DE ARG. FORN.</v>
          </cell>
          <cell r="C2643" t="str">
            <v>M</v>
          </cell>
          <cell r="D2643">
            <v>108.21</v>
          </cell>
        </row>
        <row r="2644">
          <cell r="A2644" t="str">
            <v>06.251.007-0</v>
          </cell>
          <cell r="B2644" t="str">
            <v>TUBO DE CONCR. ARMADO, CLASSE CA-1, P/AGUAS PLUVIAIS, DIAM.DE 1000MM, JUNTA DE ARG. FORN.</v>
          </cell>
          <cell r="C2644" t="str">
            <v>M</v>
          </cell>
          <cell r="D2644">
            <v>132.05000000000001</v>
          </cell>
        </row>
        <row r="2645">
          <cell r="A2645" t="str">
            <v>06.251.008-0</v>
          </cell>
          <cell r="B2645" t="str">
            <v>TUBO DE CONCR. ARMADO, CLASSE CA-1, P/AGUAS PLUVIAIS, DIAM.DE 1200MM, JUNTA DE ARG. FORN.</v>
          </cell>
          <cell r="C2645" t="str">
            <v>M</v>
          </cell>
          <cell r="D2645">
            <v>180</v>
          </cell>
        </row>
        <row r="2646">
          <cell r="A2646" t="str">
            <v>06.251.009-0</v>
          </cell>
          <cell r="B2646" t="str">
            <v>TUBO DE CONCR. ARMADO, CLASSE CA-1, P/AGUAS PLUVIAIS, DIAM.DE 1500MM, JUNTA DE ARG. FORN.</v>
          </cell>
          <cell r="C2646" t="str">
            <v>M</v>
          </cell>
          <cell r="D2646">
            <v>299</v>
          </cell>
        </row>
        <row r="2647">
          <cell r="A2647" t="str">
            <v>06.251.010-0</v>
          </cell>
          <cell r="B2647" t="str">
            <v>TUBO DE CONCR. ARMADO, CLASSE CA-2, P/AGUAS PLUVIAIS, DIAM.DE 400MM, JUNTA DE ARG. FORN.</v>
          </cell>
          <cell r="C2647" t="str">
            <v>M</v>
          </cell>
          <cell r="D2647">
            <v>37.14</v>
          </cell>
        </row>
        <row r="2648">
          <cell r="A2648" t="str">
            <v>06.251.011-0</v>
          </cell>
          <cell r="B2648" t="str">
            <v>TUBO DE CONCR. ARMADO, CLASSE CA-2, P/AGUAS PLUVIAIS, DIAM.DE 500MM, JUNTA DE ARG. FORN.</v>
          </cell>
          <cell r="C2648" t="str">
            <v>M</v>
          </cell>
          <cell r="D2648">
            <v>59</v>
          </cell>
        </row>
        <row r="2649">
          <cell r="A2649" t="str">
            <v>06.251.012-0</v>
          </cell>
          <cell r="B2649" t="str">
            <v>TUBO DE CONCR. ARMADO, CLASSE CA-2, P/AGUAS PLUVIAIS, DIAM.DE 600MM, JUNTA DE ARG. FORN.</v>
          </cell>
          <cell r="C2649" t="str">
            <v>M</v>
          </cell>
          <cell r="D2649">
            <v>68.42</v>
          </cell>
        </row>
        <row r="2650">
          <cell r="A2650" t="str">
            <v>06.251.013-0</v>
          </cell>
          <cell r="B2650" t="str">
            <v>TUBO DE CONCR. ARMADO, CLASSE CA-2, P/AGUAS PLUVIAIS, DIAM.DE 700MM, JUNTA DE ARG. FORN.</v>
          </cell>
          <cell r="C2650" t="str">
            <v>M</v>
          </cell>
          <cell r="D2650">
            <v>90</v>
          </cell>
        </row>
        <row r="2651">
          <cell r="A2651" t="str">
            <v>06.251.014-0</v>
          </cell>
          <cell r="B2651" t="str">
            <v>TUBO DE CONCR. ARMADO, CLASSE CA-2, P/AGUAS PLUVIAIS, DIAM.DE 800MM, JUNTA DE ARG. FORN.</v>
          </cell>
          <cell r="C2651" t="str">
            <v>M</v>
          </cell>
          <cell r="D2651">
            <v>112.41</v>
          </cell>
        </row>
        <row r="2652">
          <cell r="A2652" t="str">
            <v>06.251.015-0</v>
          </cell>
          <cell r="B2652" t="str">
            <v>TUBO DE CONCR. ARMADO, CLASSE CA-2, P/AGUAS PLUVIAIS, DIAM.DE 900MM, JUNTA DE ARG. FORN.</v>
          </cell>
          <cell r="C2652" t="str">
            <v>M</v>
          </cell>
          <cell r="D2652">
            <v>139</v>
          </cell>
        </row>
        <row r="2653">
          <cell r="A2653" t="str">
            <v>06.251.016-0</v>
          </cell>
          <cell r="B2653" t="str">
            <v>TUBO DE CONCR. ARMADO, CLASSE CA-2, P/AGUAS PLUVIAIS, DIAM.DE 1000MM, JUNTA DE ARG. FORN.</v>
          </cell>
          <cell r="C2653" t="str">
            <v>M</v>
          </cell>
          <cell r="D2653">
            <v>169</v>
          </cell>
        </row>
        <row r="2654">
          <cell r="A2654" t="str">
            <v>06.251.017-0</v>
          </cell>
          <cell r="B2654" t="str">
            <v>TUBO DE CONCR. ARMADO, CLASSE CA-2, P/AGUAS PLUVIAIS, DIAM.DE 1200MM, JUNTA DE ARG. FORN.</v>
          </cell>
          <cell r="C2654" t="str">
            <v>M</v>
          </cell>
          <cell r="D2654">
            <v>232.37</v>
          </cell>
        </row>
        <row r="2655">
          <cell r="A2655" t="str">
            <v>06.251.018-0</v>
          </cell>
          <cell r="B2655" t="str">
            <v>TUBO DE CONCR. ARMADO, CLASSE CA-2, P/AGUAS PLUVIAIS, DIAM.DE 1500MM, JUNTA DE ARG. FORN.</v>
          </cell>
          <cell r="C2655" t="str">
            <v>M</v>
          </cell>
          <cell r="D2655">
            <v>350</v>
          </cell>
        </row>
        <row r="2656">
          <cell r="A2656" t="str">
            <v>06.251.019-0</v>
          </cell>
          <cell r="B2656" t="str">
            <v>TUBO DE CONCR. ARMADO, CLASSE CA-3, P/AGUAS PLUVIAIS, DIAM.DE 400MM, JUNTA DE ARG. FORN.</v>
          </cell>
          <cell r="C2656" t="str">
            <v>M</v>
          </cell>
          <cell r="D2656">
            <v>62</v>
          </cell>
        </row>
        <row r="2657">
          <cell r="A2657" t="str">
            <v>06.251.020-0</v>
          </cell>
          <cell r="B2657" t="str">
            <v>TUBO DE CONCR. ARMADO, CLASSE CA-3, P/AGUAS PLUVIAIS, DIAM.DE 500MM, JUNTA DE ARG. FORN.</v>
          </cell>
          <cell r="C2657" t="str">
            <v>M</v>
          </cell>
          <cell r="D2657">
            <v>80</v>
          </cell>
        </row>
        <row r="2658">
          <cell r="A2658" t="str">
            <v>06.251.021-0</v>
          </cell>
          <cell r="B2658" t="str">
            <v>TUBO DE CONCR. ARMADO, CLASSE CA-3, P/AGUAS PLUVIAIS, DIAM.DE 600MM, JUNTA DE ARG. FORN.</v>
          </cell>
          <cell r="C2658" t="str">
            <v>M</v>
          </cell>
          <cell r="D2658">
            <v>96</v>
          </cell>
        </row>
        <row r="2659">
          <cell r="A2659" t="str">
            <v>06.251.022-0</v>
          </cell>
          <cell r="B2659" t="str">
            <v>TUBO DE CONCR. ARMADO, CLASSE CA-3, P/AGUAS PLUVIAIS, DIAM.DE 700MM, JUNTA DE ARG. FORN.</v>
          </cell>
          <cell r="C2659" t="str">
            <v>M</v>
          </cell>
          <cell r="D2659">
            <v>106.55</v>
          </cell>
        </row>
        <row r="2660">
          <cell r="A2660" t="str">
            <v>06.251.023-0</v>
          </cell>
          <cell r="B2660" t="str">
            <v>TUBO DE CONCR. ARMADO, CLASSE CA-3, P/AGUAS PLUVIAIS, DIAM.DE 800MM, JUNTA DE ARG. FORN.</v>
          </cell>
          <cell r="C2660" t="str">
            <v>M</v>
          </cell>
          <cell r="D2660">
            <v>123.16</v>
          </cell>
        </row>
        <row r="2661">
          <cell r="A2661" t="str">
            <v>06.251.024-0</v>
          </cell>
          <cell r="B2661" t="str">
            <v>TUBO DE CONCR. ARMADO, CLASSE CA-3, P/AGUAS PLUVIAIS, DIAM.DE 900MM, JUNTA DE ARG. FORN.</v>
          </cell>
          <cell r="C2661" t="str">
            <v>M</v>
          </cell>
          <cell r="D2661">
            <v>189</v>
          </cell>
        </row>
        <row r="2662">
          <cell r="A2662" t="str">
            <v>06.251.025-0</v>
          </cell>
          <cell r="B2662" t="str">
            <v>TUBO DE CONCR. ARMADO, CLASSE CA-3, P/AGUAS PLUVIAIS, DIAM.DE 1000MM, JUNTA DE ARG. FORN.</v>
          </cell>
          <cell r="C2662" t="str">
            <v>M</v>
          </cell>
          <cell r="D2662">
            <v>220</v>
          </cell>
        </row>
        <row r="2663">
          <cell r="A2663" t="str">
            <v>06.251.026-0</v>
          </cell>
          <cell r="B2663" t="str">
            <v>TUBO DE CONCR. ARMADO, CLASSE CA-3, P/AGUAS PLUVIAIS, DIAM.DE 1200MM, JUNTA DE ARG. FORN.</v>
          </cell>
          <cell r="C2663" t="str">
            <v>M</v>
          </cell>
          <cell r="D2663">
            <v>299</v>
          </cell>
        </row>
        <row r="2664">
          <cell r="A2664" t="str">
            <v>06.251.027-0</v>
          </cell>
          <cell r="B2664" t="str">
            <v>TUBO DE CONCR. ARMADO, CLASSE CA-3, P/AGUAS PLUVIAIS, DIAM.DE 1500MM, JUNTA DE ARG. FORN.</v>
          </cell>
          <cell r="C2664" t="str">
            <v>M</v>
          </cell>
          <cell r="D2664">
            <v>420</v>
          </cell>
        </row>
        <row r="2665">
          <cell r="A2665" t="str">
            <v>06.251.999-0</v>
          </cell>
          <cell r="B2665" t="str">
            <v>FAMILIA 06.251</v>
          </cell>
          <cell r="C2665">
            <v>0</v>
          </cell>
          <cell r="D2665">
            <v>2113</v>
          </cell>
        </row>
        <row r="2666">
          <cell r="A2666" t="str">
            <v>06.270.001-0</v>
          </cell>
          <cell r="B2666" t="str">
            <v>TUBO PVC-PBA, CLASSE 15, P/ADUCAO E DISTRIB. DE AGUA, DIAM.NOMINAL 50MM</v>
          </cell>
          <cell r="C2666" t="str">
            <v>M</v>
          </cell>
          <cell r="D2666">
            <v>4.2</v>
          </cell>
        </row>
        <row r="2667">
          <cell r="A2667" t="str">
            <v>06.270.002-0</v>
          </cell>
          <cell r="B2667" t="str">
            <v>TUBO PVC-PBA, CLASSE 15, P/ADUCAO E DISTRIB. DE AGUA, DIAM.NOMINAL 75MM</v>
          </cell>
          <cell r="C2667" t="str">
            <v>M</v>
          </cell>
          <cell r="D2667">
            <v>8.52</v>
          </cell>
        </row>
        <row r="2668">
          <cell r="A2668" t="str">
            <v>06.270.003-0</v>
          </cell>
          <cell r="B2668" t="str">
            <v>TUBO PVC-PBA, CLASSE 15, P/ADUCAO E DISTRIB. DE AGUA, DIAM.NOMINAL 100MM</v>
          </cell>
          <cell r="C2668" t="str">
            <v>M</v>
          </cell>
          <cell r="D2668">
            <v>14.11</v>
          </cell>
        </row>
        <row r="2669">
          <cell r="A2669" t="str">
            <v>06.270.005-0</v>
          </cell>
          <cell r="B2669" t="str">
            <v>TUBO PVC-PBA, CLASSE 15, P/ADUCAO E DISTRIB. DE AGUA, DIAM.NOMINAL 180MM</v>
          </cell>
          <cell r="C2669" t="str">
            <v>M</v>
          </cell>
          <cell r="D2669">
            <v>60.14</v>
          </cell>
        </row>
        <row r="2670">
          <cell r="A2670" t="str">
            <v>06.270.020-0</v>
          </cell>
          <cell r="B2670" t="str">
            <v>TUBO PVC-PBA, CLASSE 20, P/ADUCAO E DISTRIB. DE AGUA, DIAM.NOMINAL 50MM</v>
          </cell>
          <cell r="C2670" t="str">
            <v>M</v>
          </cell>
          <cell r="D2670">
            <v>5.34</v>
          </cell>
        </row>
        <row r="2671">
          <cell r="A2671" t="str">
            <v>06.270.021-0</v>
          </cell>
          <cell r="B2671" t="str">
            <v>TUBO PVC-PBA, CLASSE 20, P/ADUCAO E DISTRIB. DE AGUA, DIAM.NOMINAL 75MM</v>
          </cell>
          <cell r="C2671" t="str">
            <v>M</v>
          </cell>
          <cell r="D2671">
            <v>10.74</v>
          </cell>
        </row>
        <row r="2672">
          <cell r="A2672" t="str">
            <v>06.270.022-0</v>
          </cell>
          <cell r="B2672" t="str">
            <v>TUBO PVC-PBA, CLASSE 20, P/ADUCAO E DISTRIB. DE AGUA, DIAM.NOMINAL 100MM</v>
          </cell>
          <cell r="C2672" t="str">
            <v>M</v>
          </cell>
          <cell r="D2672">
            <v>17.7</v>
          </cell>
        </row>
        <row r="2673">
          <cell r="A2673" t="str">
            <v>06.270.999-0</v>
          </cell>
          <cell r="B2673" t="str">
            <v>FAMILIA 06.270INDICE TUBO DE PVC</v>
          </cell>
          <cell r="C2673">
            <v>0</v>
          </cell>
          <cell r="D2673">
            <v>1274</v>
          </cell>
        </row>
        <row r="2674">
          <cell r="A2674" t="str">
            <v>06.271.010-0</v>
          </cell>
          <cell r="B2674" t="str">
            <v>TUBO PVC-DEFOFO, P/ADUCAO E DISTRIB. DE AGUA, DIAM. NOMINAL100MM</v>
          </cell>
          <cell r="C2674" t="str">
            <v>M</v>
          </cell>
          <cell r="D2674">
            <v>12.29</v>
          </cell>
        </row>
        <row r="2675">
          <cell r="A2675" t="str">
            <v>06.271.011-0</v>
          </cell>
          <cell r="B2675" t="str">
            <v>TUBO PVC-DEFOFO, P/ADUCAO E DISTRIB. DE AGUA, DIAM. NOMINA150MM</v>
          </cell>
          <cell r="C2675" t="str">
            <v>M</v>
          </cell>
          <cell r="D2675">
            <v>24.99</v>
          </cell>
        </row>
        <row r="2676">
          <cell r="A2676" t="str">
            <v>06.271.012-0</v>
          </cell>
          <cell r="B2676" t="str">
            <v>TUBO PVC-DEFOFO, P/ADUCAO E DISTRIB. DE AGUA, DIAM. NOMINAL200MM</v>
          </cell>
          <cell r="C2676" t="str">
            <v>M</v>
          </cell>
          <cell r="D2676">
            <v>42.5</v>
          </cell>
        </row>
        <row r="2677">
          <cell r="A2677" t="str">
            <v>06.271.013-0</v>
          </cell>
          <cell r="B2677" t="str">
            <v>TUBO PVC-DEFOFO, P/ADUCAO E DISTRIB. DE AGUA, DIAM. NOMINAL250MM</v>
          </cell>
          <cell r="C2677" t="str">
            <v>M</v>
          </cell>
          <cell r="D2677">
            <v>65.16</v>
          </cell>
        </row>
        <row r="2678">
          <cell r="A2678" t="str">
            <v>06.271.014-0</v>
          </cell>
          <cell r="B2678" t="str">
            <v>TUBO PVC-DEFOFO, P/ADUCAO E DISTRIB. DE AGUA, DIAM. NOMINAL300MM</v>
          </cell>
          <cell r="C2678" t="str">
            <v>M</v>
          </cell>
          <cell r="D2678">
            <v>92.24</v>
          </cell>
        </row>
        <row r="2679">
          <cell r="A2679" t="str">
            <v>06.271.050-0</v>
          </cell>
          <cell r="B2679" t="str">
            <v>TUBO DE PVC RIGIDO RQ, P/AGUA FRIA, DIAM. DE 1/2"</v>
          </cell>
          <cell r="C2679" t="str">
            <v>M</v>
          </cell>
          <cell r="D2679">
            <v>1.22</v>
          </cell>
        </row>
        <row r="2680">
          <cell r="A2680" t="str">
            <v>06.271.051-0</v>
          </cell>
          <cell r="B2680" t="str">
            <v>TUBO DE PVC RIGIDO RQ, P/AGUA FRIA, DIAM. DE 3/4"</v>
          </cell>
          <cell r="C2680" t="str">
            <v>M</v>
          </cell>
          <cell r="D2680">
            <v>1.65</v>
          </cell>
        </row>
        <row r="2681">
          <cell r="A2681" t="str">
            <v>06.271.052-0</v>
          </cell>
          <cell r="B2681" t="str">
            <v>TUBO DE PVC RIGIDO RQ, P/AGUA FRIA, DIAM. DE 1"</v>
          </cell>
          <cell r="C2681" t="str">
            <v>M</v>
          </cell>
          <cell r="D2681">
            <v>3.23</v>
          </cell>
        </row>
        <row r="2682">
          <cell r="A2682" t="str">
            <v>06.271.053-0</v>
          </cell>
          <cell r="B2682" t="str">
            <v>TUBO DE PVC RIGIDO RQ, P/AGUA FRIA, DIAM. DE 1.1/2"</v>
          </cell>
          <cell r="C2682" t="str">
            <v>M</v>
          </cell>
          <cell r="D2682">
            <v>5.51</v>
          </cell>
        </row>
        <row r="2683">
          <cell r="A2683" t="str">
            <v>06.271.054-0</v>
          </cell>
          <cell r="B2683" t="str">
            <v>TUBO DE PVC RIGIDO RQ, P/AGUA FRIA, DIAM. DE 2"</v>
          </cell>
          <cell r="C2683" t="str">
            <v>M</v>
          </cell>
          <cell r="D2683">
            <v>8.83</v>
          </cell>
        </row>
        <row r="2684">
          <cell r="A2684" t="str">
            <v>06.271.055-0</v>
          </cell>
          <cell r="B2684" t="str">
            <v>TUBO DE PVC RIGIDO RQ, P/AGUA FRIA, DIAM. DE 3"</v>
          </cell>
          <cell r="C2684" t="str">
            <v>M</v>
          </cell>
          <cell r="D2684">
            <v>20.67</v>
          </cell>
        </row>
        <row r="2685">
          <cell r="A2685" t="str">
            <v>06.271.056-0</v>
          </cell>
          <cell r="B2685" t="str">
            <v>TUBO DE PVC RIGIDO RQ, P/AGUA FRIA, DIAM. DE 4"</v>
          </cell>
          <cell r="C2685" t="str">
            <v>M</v>
          </cell>
          <cell r="D2685">
            <v>24.41</v>
          </cell>
        </row>
        <row r="2686">
          <cell r="A2686" t="str">
            <v>06.271.060-0</v>
          </cell>
          <cell r="B2686" t="str">
            <v>TUBO DE PVC RIGIDO SD, P/AGUA FRIA, DIAM. DE 20MM</v>
          </cell>
          <cell r="C2686" t="str">
            <v>M</v>
          </cell>
          <cell r="D2686">
            <v>0.71</v>
          </cell>
        </row>
        <row r="2687">
          <cell r="A2687" t="str">
            <v>06.271.061-0</v>
          </cell>
          <cell r="B2687" t="str">
            <v>TUBO DE PVC RIGIDO SD, P/AGUA FRIA, DIAM. DE 25MM</v>
          </cell>
          <cell r="C2687" t="str">
            <v>M</v>
          </cell>
          <cell r="D2687">
            <v>0.95</v>
          </cell>
        </row>
        <row r="2688">
          <cell r="A2688" t="str">
            <v>06.271.062-0</v>
          </cell>
          <cell r="B2688" t="str">
            <v>TUBO DE PVC RIGIDO SD, P/AGUA FRIA, DIAM. DE 32MM</v>
          </cell>
          <cell r="C2688" t="str">
            <v>M</v>
          </cell>
          <cell r="D2688">
            <v>2.14</v>
          </cell>
        </row>
        <row r="2689">
          <cell r="A2689" t="str">
            <v>06.271.063-0</v>
          </cell>
          <cell r="B2689" t="str">
            <v>TUBO DE PVC RIGIDO SD, P/AGUA FRIA, DIAM. DE 40MM</v>
          </cell>
          <cell r="C2689" t="str">
            <v>M</v>
          </cell>
          <cell r="D2689">
            <v>2.96</v>
          </cell>
        </row>
        <row r="2690">
          <cell r="A2690" t="str">
            <v>06.271.064-0</v>
          </cell>
          <cell r="B2690" t="str">
            <v>TUBO DE PVC RIGIDO SD, P/AGUA FRIA, DIAM. DE 50MM</v>
          </cell>
          <cell r="C2690" t="str">
            <v>M</v>
          </cell>
          <cell r="D2690">
            <v>3.66</v>
          </cell>
        </row>
        <row r="2691">
          <cell r="A2691" t="str">
            <v>06.271.065-0</v>
          </cell>
          <cell r="B2691" t="str">
            <v>TUBO DE PVC RIGIDO SD, P/AGUA FRIA, DIAM. DE 60MM</v>
          </cell>
          <cell r="C2691" t="str">
            <v>M</v>
          </cell>
          <cell r="D2691">
            <v>5.9</v>
          </cell>
        </row>
        <row r="2692">
          <cell r="A2692" t="str">
            <v>06.271.066-0</v>
          </cell>
          <cell r="B2692" t="str">
            <v>TUBO DE PVC RIGIDO SD, P/AGUA FRIA, DIAM. DE 75MM</v>
          </cell>
          <cell r="C2692" t="str">
            <v>M</v>
          </cell>
          <cell r="D2692">
            <v>9.01</v>
          </cell>
        </row>
        <row r="2693">
          <cell r="A2693" t="str">
            <v>06.271.067-0</v>
          </cell>
          <cell r="B2693" t="str">
            <v>TUBO DE PVC RIGIDO SD, P/AGUA FRIA, DIAM. DE 85MM</v>
          </cell>
          <cell r="C2693" t="str">
            <v>M</v>
          </cell>
          <cell r="D2693">
            <v>11.48</v>
          </cell>
        </row>
        <row r="2694">
          <cell r="A2694" t="str">
            <v>06.271.068-0</v>
          </cell>
          <cell r="B2694" t="str">
            <v>TUBO DE PVC RIGIDO SD, P/AGUA FRIA, DIAM. DE 110MM</v>
          </cell>
          <cell r="C2694" t="str">
            <v>M</v>
          </cell>
          <cell r="D2694">
            <v>18.78</v>
          </cell>
        </row>
        <row r="2695">
          <cell r="A2695" t="str">
            <v>06.271.999-0</v>
          </cell>
          <cell r="B2695" t="str">
            <v>FAMILIA 06.271</v>
          </cell>
          <cell r="C2695">
            <v>0</v>
          </cell>
          <cell r="D2695">
            <v>1506</v>
          </cell>
        </row>
        <row r="2696">
          <cell r="A2696" t="str">
            <v>06.272.002-0</v>
          </cell>
          <cell r="B2696" t="str">
            <v>TUBO PVC P/ESGOTO SANIT., DIAM. NOMINAL 100MM</v>
          </cell>
          <cell r="C2696" t="str">
            <v>M</v>
          </cell>
          <cell r="D2696">
            <v>6.19</v>
          </cell>
        </row>
        <row r="2697">
          <cell r="A2697" t="str">
            <v>06.272.003-0</v>
          </cell>
          <cell r="B2697" t="str">
            <v>TUBO PVC P/ESGOTO SANIT., DIAM. NOMINAL 150MM</v>
          </cell>
          <cell r="C2697" t="str">
            <v>M</v>
          </cell>
          <cell r="D2697">
            <v>12.83</v>
          </cell>
        </row>
        <row r="2698">
          <cell r="A2698" t="str">
            <v>06.272.004-0</v>
          </cell>
          <cell r="B2698" t="str">
            <v>TUBO PVC P/ESGOTO SANIT., DIAM. NOMINAL 200MM</v>
          </cell>
          <cell r="C2698" t="str">
            <v>M</v>
          </cell>
          <cell r="D2698">
            <v>20.21</v>
          </cell>
        </row>
        <row r="2699">
          <cell r="A2699" t="str">
            <v>06.272.005-0</v>
          </cell>
          <cell r="B2699" t="str">
            <v>TUBO PVC P/ESGOTO SANIT., DIAM. NOMINAL 250MM</v>
          </cell>
          <cell r="C2699" t="str">
            <v>M</v>
          </cell>
          <cell r="D2699">
            <v>34.159999999999997</v>
          </cell>
        </row>
        <row r="2700">
          <cell r="A2700" t="str">
            <v>06.272.006-0</v>
          </cell>
          <cell r="B2700" t="str">
            <v>TUBO PVC P/ESGOTO SANIT., DIAM. NOMINAL 300MM</v>
          </cell>
          <cell r="C2700" t="str">
            <v>M</v>
          </cell>
          <cell r="D2700">
            <v>55.24</v>
          </cell>
        </row>
        <row r="2701">
          <cell r="A2701" t="str">
            <v>06.272.999-0</v>
          </cell>
          <cell r="B2701" t="str">
            <v>FAMILIA 06.272</v>
          </cell>
          <cell r="C2701">
            <v>0</v>
          </cell>
          <cell r="D2701">
            <v>1544</v>
          </cell>
        </row>
        <row r="2702">
          <cell r="A2702" t="str">
            <v>06.273.999-0</v>
          </cell>
          <cell r="B2702" t="str">
            <v>FAMILIA 06.272</v>
          </cell>
          <cell r="C2702">
            <v>0</v>
          </cell>
          <cell r="D2702">
            <v>2169</v>
          </cell>
        </row>
        <row r="2703">
          <cell r="A2703" t="str">
            <v>06.275.001-0</v>
          </cell>
          <cell r="B2703" t="str">
            <v>CURVA DE 45° DE PVC-PBA, C/BOLSAS DE JUNTA ELASTICA, DIAM. NOMINAL 50MM</v>
          </cell>
          <cell r="C2703" t="str">
            <v>UN</v>
          </cell>
          <cell r="D2703">
            <v>6.53</v>
          </cell>
        </row>
        <row r="2704">
          <cell r="A2704" t="str">
            <v>06.275.002-0</v>
          </cell>
          <cell r="B2704" t="str">
            <v>CURVA DE 45° DE PVC-PBA, C/BOLSAS DE JUNTA ELASTICA, DIAM. NOMINAL 75MM</v>
          </cell>
          <cell r="C2704" t="str">
            <v>UN</v>
          </cell>
          <cell r="D2704">
            <v>17.059999999999999</v>
          </cell>
        </row>
        <row r="2705">
          <cell r="A2705" t="str">
            <v>06.275.003-0</v>
          </cell>
          <cell r="B2705" t="str">
            <v>CURVA DE 45° DE PVC-PBA, C/BOLSAS DE JUNTA ELASTICA, DIAM. NOMINAL 100MM</v>
          </cell>
          <cell r="C2705" t="str">
            <v>UN</v>
          </cell>
          <cell r="D2705">
            <v>30.39</v>
          </cell>
        </row>
        <row r="2706">
          <cell r="A2706" t="str">
            <v>06.275.011-0</v>
          </cell>
          <cell r="B2706" t="str">
            <v>REDUCAO DE PVC-PBA, C/PONTA E BOLSA DE JUNTA ELASTICA, DIAM.NOMINAL 75 X 50MM</v>
          </cell>
          <cell r="C2706" t="str">
            <v>UN</v>
          </cell>
          <cell r="D2706">
            <v>4.0599999999999996</v>
          </cell>
        </row>
        <row r="2707">
          <cell r="A2707" t="str">
            <v>06.275.012-0</v>
          </cell>
          <cell r="B2707" t="str">
            <v>REDUCAO DE PVC-PBA, C/PONTA E BOLSA DE JUNTA ELASTICA, DIAM.NOMINAL 100 X 75MM</v>
          </cell>
          <cell r="C2707" t="str">
            <v>UN</v>
          </cell>
          <cell r="D2707">
            <v>8.82</v>
          </cell>
        </row>
        <row r="2708">
          <cell r="A2708" t="str">
            <v>06.275.020-0</v>
          </cell>
          <cell r="B2708" t="str">
            <v>TE DE PVC-PBA, C/TRES BOLSAS DE JUNTA ELASTICA, DIAM. NOMINAL 50MM</v>
          </cell>
          <cell r="C2708" t="str">
            <v>UN</v>
          </cell>
          <cell r="D2708">
            <v>4.53</v>
          </cell>
        </row>
        <row r="2709">
          <cell r="A2709" t="str">
            <v>06.275.021-0</v>
          </cell>
          <cell r="B2709" t="str">
            <v>TE DE PVC-PBA, C/TRES BOLSAS DE JUNTA ELASTICA, DIAM. NOMINAL 75MM</v>
          </cell>
          <cell r="C2709" t="str">
            <v>UN</v>
          </cell>
          <cell r="D2709">
            <v>11.06</v>
          </cell>
        </row>
        <row r="2710">
          <cell r="A2710" t="str">
            <v>06.275.022-0</v>
          </cell>
          <cell r="B2710" t="str">
            <v>TE DE PVC-PBA, C/TRES BOLSAS DE JUNTA ELASTICA, DIAM. NOMINAL 100MM</v>
          </cell>
          <cell r="C2710" t="str">
            <v>UN</v>
          </cell>
          <cell r="D2710">
            <v>21.37</v>
          </cell>
        </row>
        <row r="2711">
          <cell r="A2711" t="str">
            <v>06.275.999-0</v>
          </cell>
          <cell r="B2711" t="str">
            <v>INDICE DA FAMILIA</v>
          </cell>
          <cell r="C2711">
            <v>0</v>
          </cell>
          <cell r="D2711">
            <v>2234</v>
          </cell>
        </row>
        <row r="2712">
          <cell r="A2712" t="str">
            <v>06.300.001-0</v>
          </cell>
          <cell r="B2712" t="str">
            <v>TUBO CERAM., P/JUNTA NAO ELASTICA, P/ESGOTO SANIT., DIAM. DE100MM. FORN.</v>
          </cell>
          <cell r="C2712" t="str">
            <v>M</v>
          </cell>
          <cell r="D2712">
            <v>5.35</v>
          </cell>
        </row>
        <row r="2713">
          <cell r="A2713" t="str">
            <v>06.300.002-0</v>
          </cell>
          <cell r="B2713" t="str">
            <v>TUBO CERAM., P/JUNTA NAO ELASTICA, P/ESGOTO SANIT., DIAM. DE150MM. FORN.</v>
          </cell>
          <cell r="C2713" t="str">
            <v>M</v>
          </cell>
          <cell r="D2713">
            <v>7.76</v>
          </cell>
        </row>
        <row r="2714">
          <cell r="A2714" t="str">
            <v>06.300.003-0</v>
          </cell>
          <cell r="B2714" t="str">
            <v>TUBO CERAM., P/JUNTA NAO ELASTICA, P/ESGOTO SANIT., DIAM. DE200MM. FORN.</v>
          </cell>
          <cell r="C2714" t="str">
            <v>M</v>
          </cell>
          <cell r="D2714">
            <v>13.2</v>
          </cell>
        </row>
        <row r="2715">
          <cell r="A2715" t="str">
            <v>06.300.004-0</v>
          </cell>
          <cell r="B2715" t="str">
            <v>TUBO CERAM., P/JUNTA NAO ELASTICA, P/ESGOTO SANIT., DIAM. DE250MM. FORN.</v>
          </cell>
          <cell r="C2715" t="str">
            <v>M</v>
          </cell>
          <cell r="D2715">
            <v>23.64</v>
          </cell>
        </row>
        <row r="2716">
          <cell r="A2716" t="str">
            <v>06.300.005-0</v>
          </cell>
          <cell r="B2716" t="str">
            <v>TUBO CERAM., P/JUNTA NAO ELASTICA, P/ESGOTO SANIT., DIAM. DE300MM. FORN.</v>
          </cell>
          <cell r="C2716" t="str">
            <v>M</v>
          </cell>
          <cell r="D2716">
            <v>32.340000000000003</v>
          </cell>
        </row>
        <row r="2717">
          <cell r="A2717" t="str">
            <v>06.300.999-0</v>
          </cell>
          <cell r="B2717" t="str">
            <v>FAMILIA 06.300</v>
          </cell>
          <cell r="C2717">
            <v>0</v>
          </cell>
          <cell r="D2717">
            <v>2086</v>
          </cell>
        </row>
        <row r="2718">
          <cell r="A2718" t="str">
            <v>06.400.001-0</v>
          </cell>
          <cell r="B2718" t="str">
            <v>MONTAGEM DE CONJ. MOTOR-BOMBA ATE 5CV</v>
          </cell>
          <cell r="C2718" t="str">
            <v>UN</v>
          </cell>
          <cell r="D2718">
            <v>105.37</v>
          </cell>
        </row>
        <row r="2719">
          <cell r="A2719" t="str">
            <v>06.400.002-0</v>
          </cell>
          <cell r="B2719" t="str">
            <v>MONTAGEM DE CONJ. MOTOR-BOMBA DE 5,1 A 15CV</v>
          </cell>
          <cell r="C2719" t="str">
            <v>UN</v>
          </cell>
          <cell r="D2719">
            <v>117.51</v>
          </cell>
        </row>
        <row r="2720">
          <cell r="A2720" t="str">
            <v>06.400.003-0</v>
          </cell>
          <cell r="B2720" t="str">
            <v>MONTAGEM DE CONJ. MOTOR-BOMBA DE 15,1 A 40CV</v>
          </cell>
          <cell r="C2720" t="str">
            <v>UN</v>
          </cell>
          <cell r="D2720">
            <v>440.71</v>
          </cell>
        </row>
        <row r="2721">
          <cell r="A2721" t="str">
            <v>06.400.004-0</v>
          </cell>
          <cell r="B2721" t="str">
            <v>MONTAGEM DE CONJ. MOTOR-BOMBA DE 40,1 A 100CV</v>
          </cell>
          <cell r="C2721" t="str">
            <v>UN</v>
          </cell>
          <cell r="D2721">
            <v>522.86</v>
          </cell>
        </row>
        <row r="2722">
          <cell r="A2722" t="str">
            <v>06.400.005-0</v>
          </cell>
          <cell r="B2722" t="str">
            <v>MONTAGEM DE CONJ. MOTOR-BOMBA DE 100,1 A 400CV</v>
          </cell>
          <cell r="C2722" t="str">
            <v>UN</v>
          </cell>
          <cell r="D2722">
            <v>558.62</v>
          </cell>
        </row>
        <row r="2723">
          <cell r="A2723" t="str">
            <v>06.400.006-0</v>
          </cell>
          <cell r="B2723" t="str">
            <v>MONTAGEM DE CONJ. MOTOR-BOMBA DE 400,1 A 1000CV</v>
          </cell>
          <cell r="C2723" t="str">
            <v>UN</v>
          </cell>
          <cell r="D2723">
            <v>576.01</v>
          </cell>
        </row>
        <row r="2724">
          <cell r="A2724" t="str">
            <v>06.400.010-0</v>
          </cell>
          <cell r="B2724" t="str">
            <v>MONTAGEM DE PAINEL DE PARTIDA P/CONJ. ATE 5CV</v>
          </cell>
          <cell r="C2724" t="str">
            <v>UN</v>
          </cell>
          <cell r="D2724">
            <v>41.12</v>
          </cell>
        </row>
        <row r="2725">
          <cell r="A2725" t="str">
            <v>06.400.011-0</v>
          </cell>
          <cell r="B2725" t="str">
            <v>MONTAGEM DE PAINEL DE PARTIDA P/CONJ. DE 5,1 A 15CV</v>
          </cell>
          <cell r="C2725" t="str">
            <v>UN</v>
          </cell>
          <cell r="D2725">
            <v>49.28</v>
          </cell>
        </row>
        <row r="2726">
          <cell r="A2726" t="str">
            <v>06.400.012-0</v>
          </cell>
          <cell r="B2726" t="str">
            <v>MONTAGEM DE PAINEL DE PARTIDA P/CONJ. DE 15,1 A 40CV</v>
          </cell>
          <cell r="C2726" t="str">
            <v>UN</v>
          </cell>
          <cell r="D2726">
            <v>168.39</v>
          </cell>
        </row>
        <row r="2727">
          <cell r="A2727" t="str">
            <v>06.400.013-0</v>
          </cell>
          <cell r="B2727" t="str">
            <v>MONTAGEM DE PAINEL DE PARTIDA P/CONJ. DE 40,1 A 100CV</v>
          </cell>
          <cell r="C2727" t="str">
            <v>UN</v>
          </cell>
          <cell r="D2727">
            <v>203.33</v>
          </cell>
        </row>
        <row r="2728">
          <cell r="A2728" t="str">
            <v>06.400.014-0</v>
          </cell>
          <cell r="B2728" t="str">
            <v>MONTAGEM DE PAINEL DE PARTIDA P/CONJ. DE 100,1 A 400CV</v>
          </cell>
          <cell r="C2728" t="str">
            <v>UN</v>
          </cell>
          <cell r="D2728">
            <v>218.49</v>
          </cell>
        </row>
        <row r="2729">
          <cell r="A2729" t="str">
            <v>06.400.015-0</v>
          </cell>
          <cell r="B2729" t="str">
            <v>MONTAGEM DE PAINEL DE PARTIDA P/CONJ. DE 400,1 A 1000CV</v>
          </cell>
          <cell r="C2729" t="str">
            <v>UN</v>
          </cell>
          <cell r="D2729">
            <v>225.88</v>
          </cell>
        </row>
        <row r="2730">
          <cell r="A2730" t="str">
            <v>06.400.020-0</v>
          </cell>
          <cell r="B2730" t="str">
            <v>MONTAGEM DE CONJ. DE RECALQUE DE AGUA SUBTER. (PADRAO CEDAE)</v>
          </cell>
          <cell r="C2730" t="str">
            <v>UN</v>
          </cell>
          <cell r="D2730">
            <v>337.63</v>
          </cell>
        </row>
        <row r="2731">
          <cell r="A2731" t="str">
            <v>06.400.999-0</v>
          </cell>
          <cell r="B2731" t="str">
            <v>INDICE DA FAMILIA</v>
          </cell>
          <cell r="C2731">
            <v>0</v>
          </cell>
          <cell r="D2731">
            <v>1429</v>
          </cell>
        </row>
        <row r="2732">
          <cell r="A2732" t="str">
            <v>06.500.010-0</v>
          </cell>
          <cell r="B2732" t="str">
            <v>CARVAO ANTRACITOSO P/TRAT. DE AGUA C/ T.E. 0,9 A 1MM - C.U.1,7MM</v>
          </cell>
          <cell r="C2732" t="str">
            <v>M3</v>
          </cell>
          <cell r="D2732">
            <v>930</v>
          </cell>
        </row>
        <row r="2733">
          <cell r="A2733" t="str">
            <v>06.500.999-0</v>
          </cell>
          <cell r="B2733" t="str">
            <v>INDICE DA FAMILIA</v>
          </cell>
          <cell r="C2733">
            <v>0</v>
          </cell>
          <cell r="D2733">
            <v>948</v>
          </cell>
        </row>
        <row r="2734">
          <cell r="A2734" t="str">
            <v>06.501.010-0</v>
          </cell>
          <cell r="B2734" t="str">
            <v>AREIA P/LEITO FILTRANTE, C/GRANULOM. 12 A 40 (1,68 A 0,42MM)</v>
          </cell>
          <cell r="C2734" t="str">
            <v>M3</v>
          </cell>
          <cell r="D2734">
            <v>336</v>
          </cell>
        </row>
        <row r="2735">
          <cell r="A2735" t="str">
            <v>06.501.999-0</v>
          </cell>
          <cell r="B2735" t="str">
            <v>INDICE DA FAMILIA</v>
          </cell>
          <cell r="C2735">
            <v>0</v>
          </cell>
          <cell r="D2735">
            <v>1033</v>
          </cell>
        </row>
        <row r="2736">
          <cell r="A2736" t="str">
            <v>06.502.010-0</v>
          </cell>
          <cell r="B2736" t="str">
            <v>SEIXO P/LEITO FILTRANTE, DE 1.1/2" A 3/4" (38,1 19,1MM)</v>
          </cell>
          <cell r="C2736" t="str">
            <v>M3</v>
          </cell>
          <cell r="D2736">
            <v>512</v>
          </cell>
        </row>
        <row r="2737">
          <cell r="A2737" t="str">
            <v>06.502.999-0</v>
          </cell>
          <cell r="B2737" t="str">
            <v>INDICE DA FAMILIA</v>
          </cell>
          <cell r="C2737">
            <v>0</v>
          </cell>
          <cell r="D2737">
            <v>1034</v>
          </cell>
        </row>
        <row r="2738">
          <cell r="A2738" t="str">
            <v>07.001.010-1</v>
          </cell>
          <cell r="B2738" t="str">
            <v>PASTA DE CIM. COMUM</v>
          </cell>
          <cell r="C2738" t="str">
            <v>M3</v>
          </cell>
          <cell r="D2738">
            <v>445.18</v>
          </cell>
        </row>
        <row r="2739">
          <cell r="A2739" t="str">
            <v>07.001.015-1</v>
          </cell>
          <cell r="B2739" t="str">
            <v>PASTA DE CIM. BRANCO</v>
          </cell>
          <cell r="C2739" t="str">
            <v>M3</v>
          </cell>
          <cell r="D2739">
            <v>913.93</v>
          </cell>
        </row>
        <row r="2740">
          <cell r="A2740" t="str">
            <v>07.001.020-1</v>
          </cell>
          <cell r="B2740" t="str">
            <v>PASTA DE CAL</v>
          </cell>
          <cell r="C2740" t="str">
            <v>M3</v>
          </cell>
          <cell r="D2740">
            <v>228.05</v>
          </cell>
        </row>
        <row r="2741">
          <cell r="A2741" t="str">
            <v>07.001.025-1</v>
          </cell>
          <cell r="B2741" t="str">
            <v>PASTA DE GESSO</v>
          </cell>
          <cell r="C2741" t="str">
            <v>M3</v>
          </cell>
          <cell r="D2741">
            <v>562.17999999999995</v>
          </cell>
        </row>
        <row r="2742">
          <cell r="A2742" t="str">
            <v>07.001.030-1</v>
          </cell>
          <cell r="B2742" t="str">
            <v>PASTA DE CIM. BRANCO E CAL, NO TRACO 1:1</v>
          </cell>
          <cell r="C2742" t="str">
            <v>M3</v>
          </cell>
          <cell r="D2742">
            <v>570.99</v>
          </cell>
        </row>
        <row r="2743">
          <cell r="A2743" t="str">
            <v>07.001.035-1</v>
          </cell>
          <cell r="B2743" t="str">
            <v>ARGAMASSA DE CIM. E AREIA NO TRACO 1:1</v>
          </cell>
          <cell r="C2743" t="str">
            <v>M3</v>
          </cell>
          <cell r="D2743">
            <v>329.11</v>
          </cell>
        </row>
        <row r="2744">
          <cell r="A2744" t="str">
            <v>07.001.040-1</v>
          </cell>
          <cell r="B2744" t="str">
            <v>ARGAMASSA DE CIM. E AREIA NO TRACO 1:1,5</v>
          </cell>
          <cell r="C2744" t="str">
            <v>M3</v>
          </cell>
          <cell r="D2744">
            <v>294.56</v>
          </cell>
        </row>
        <row r="2745">
          <cell r="A2745" t="str">
            <v>07.001.045-1</v>
          </cell>
          <cell r="B2745" t="str">
            <v>ARGAMASSA DE CIM. E AREIA NO TRACO 1:2</v>
          </cell>
          <cell r="C2745" t="str">
            <v>M3</v>
          </cell>
          <cell r="D2745">
            <v>266.61</v>
          </cell>
        </row>
        <row r="2746">
          <cell r="A2746" t="str">
            <v>07.001.050-1</v>
          </cell>
          <cell r="B2746" t="str">
            <v>ARGAMASSA DE CIM. E AREIA NO TRACO 1:3</v>
          </cell>
          <cell r="C2746" t="str">
            <v>M3</v>
          </cell>
          <cell r="D2746">
            <v>224.53</v>
          </cell>
        </row>
        <row r="2747">
          <cell r="A2747" t="str">
            <v>07.001.055-1</v>
          </cell>
          <cell r="B2747" t="str">
            <v>ARGAMASSA DE CIM. E AREIA NO TRACO 1:4</v>
          </cell>
          <cell r="C2747" t="str">
            <v>M3</v>
          </cell>
          <cell r="D2747">
            <v>201.86</v>
          </cell>
        </row>
        <row r="2748">
          <cell r="A2748" t="str">
            <v>07.001.060-1</v>
          </cell>
          <cell r="B2748" t="str">
            <v>ARGAMASSA DE CIM. E AREIA NO TRACO 1:5</v>
          </cell>
          <cell r="C2748" t="str">
            <v>M3</v>
          </cell>
          <cell r="D2748">
            <v>184.01</v>
          </cell>
        </row>
        <row r="2749">
          <cell r="A2749" t="str">
            <v>07.001.065-1</v>
          </cell>
          <cell r="B2749" t="str">
            <v>ARGAMASSA DE CIM. E AREIA NO TRACO 1:6</v>
          </cell>
          <cell r="C2749" t="str">
            <v>M3</v>
          </cell>
          <cell r="D2749">
            <v>171.36</v>
          </cell>
        </row>
        <row r="2750">
          <cell r="A2750" t="str">
            <v>07.001.070-1</v>
          </cell>
          <cell r="B2750" t="str">
            <v>ARGAMASSA DE CIM. E AREIA NO TRACO 1:8</v>
          </cell>
          <cell r="C2750" t="str">
            <v>M3</v>
          </cell>
          <cell r="D2750">
            <v>154.41</v>
          </cell>
        </row>
        <row r="2751">
          <cell r="A2751" t="str">
            <v>07.001.075-1</v>
          </cell>
          <cell r="B2751" t="str">
            <v>ARGAMASSA DE CIM. E PO-DE-PEDRA NO TRACO 1:3</v>
          </cell>
          <cell r="C2751" t="str">
            <v>M3</v>
          </cell>
          <cell r="D2751">
            <v>203.97</v>
          </cell>
        </row>
        <row r="2752">
          <cell r="A2752" t="str">
            <v>07.001.080-1</v>
          </cell>
          <cell r="B2752" t="str">
            <v>ARGAMASSA DE CIM. E PO-DE-PEDRA NO TRACO 1:4</v>
          </cell>
          <cell r="C2752" t="str">
            <v>M3</v>
          </cell>
          <cell r="D2752">
            <v>179.82</v>
          </cell>
        </row>
        <row r="2753">
          <cell r="A2753" t="str">
            <v>07.001.085-1</v>
          </cell>
          <cell r="B2753" t="str">
            <v>ARGAMASSA DE CIM., CAL E AREIA FINA NO TRACO 1:3:5</v>
          </cell>
          <cell r="C2753" t="str">
            <v>M3</v>
          </cell>
          <cell r="D2753">
            <v>198.38</v>
          </cell>
        </row>
        <row r="2754">
          <cell r="A2754" t="str">
            <v>07.001.090-1</v>
          </cell>
          <cell r="B2754" t="str">
            <v>ARGAMASSA DE CIM., CAL E AREIA FINA NO TRACO 1:3:8</v>
          </cell>
          <cell r="C2754" t="str">
            <v>M3</v>
          </cell>
          <cell r="D2754">
            <v>175.82</v>
          </cell>
        </row>
        <row r="2755">
          <cell r="A2755" t="str">
            <v>07.001.095-1</v>
          </cell>
          <cell r="B2755" t="str">
            <v>ARGAMASSA DE CIM. BRANCO, CAL E PO DE MARMORE NO TRACO 1:1:3</v>
          </cell>
          <cell r="C2755" t="str">
            <v>M3</v>
          </cell>
          <cell r="D2755">
            <v>419.57</v>
          </cell>
        </row>
        <row r="2756">
          <cell r="A2756" t="str">
            <v>07.001.100-1</v>
          </cell>
          <cell r="B2756" t="str">
            <v>ARGAMASSA DE CIM. E SAIBRO NO TRACO 1:2</v>
          </cell>
          <cell r="C2756" t="str">
            <v>M3</v>
          </cell>
          <cell r="D2756">
            <v>240.18</v>
          </cell>
        </row>
        <row r="2757">
          <cell r="A2757" t="str">
            <v>07.001.105-1</v>
          </cell>
          <cell r="B2757" t="str">
            <v>ARGAMASSA DE CIM. E SAIBRO NO TRACO 1:4</v>
          </cell>
          <cell r="C2757" t="str">
            <v>M3</v>
          </cell>
          <cell r="D2757">
            <v>178.21</v>
          </cell>
        </row>
        <row r="2758">
          <cell r="A2758" t="str">
            <v>07.001.110-1</v>
          </cell>
          <cell r="B2758" t="str">
            <v>ARGAMASSA DE CIM. E SAIBRO NO TRACO 1:6</v>
          </cell>
          <cell r="C2758" t="str">
            <v>M3</v>
          </cell>
          <cell r="D2758">
            <v>149.71</v>
          </cell>
        </row>
        <row r="2759">
          <cell r="A2759" t="str">
            <v>07.001.115-1</v>
          </cell>
          <cell r="B2759" t="str">
            <v>ARGAMASSA DE CIM. E SAIBRO NO TRACO 1:8</v>
          </cell>
          <cell r="C2759" t="str">
            <v>M3</v>
          </cell>
          <cell r="D2759">
            <v>134.18</v>
          </cell>
        </row>
        <row r="2760">
          <cell r="A2760" t="str">
            <v>07.001.120-1</v>
          </cell>
          <cell r="B2760" t="str">
            <v>ARGAMASSA DE CIM., SAIBRO E AREIA NO TRACO 1:2:2</v>
          </cell>
          <cell r="C2760" t="str">
            <v>M3</v>
          </cell>
          <cell r="D2760">
            <v>162.43</v>
          </cell>
        </row>
        <row r="2761">
          <cell r="A2761" t="str">
            <v>07.001.125-1</v>
          </cell>
          <cell r="B2761" t="str">
            <v>ARGAMASSA DE CIM., SAIBRO E AREIA NO TRACO 1:2:3</v>
          </cell>
          <cell r="C2761" t="str">
            <v>M3</v>
          </cell>
          <cell r="D2761">
            <v>180.93</v>
          </cell>
        </row>
        <row r="2762">
          <cell r="A2762" t="str">
            <v>07.001.130-1</v>
          </cell>
          <cell r="B2762" t="str">
            <v>ARGAMASSA DE CIM., SAIBRO E AREIA NO TRACO 1:3:3</v>
          </cell>
          <cell r="C2762" t="str">
            <v>M3</v>
          </cell>
          <cell r="D2762">
            <v>168.81</v>
          </cell>
        </row>
        <row r="2763">
          <cell r="A2763" t="str">
            <v>07.001.135-1</v>
          </cell>
          <cell r="B2763" t="str">
            <v>ARGAMASSA DE CIM., SAIBRO E AREIA NO TRACO 1:3:5</v>
          </cell>
          <cell r="C2763" t="str">
            <v>M3</v>
          </cell>
          <cell r="D2763">
            <v>171.06</v>
          </cell>
        </row>
        <row r="2764">
          <cell r="A2764" t="str">
            <v>07.001.140-1</v>
          </cell>
          <cell r="B2764" t="str">
            <v>ARGAMASSA DE CIM., CAL, SAIBRO E AREIA NO TRACO 1:2:4:4</v>
          </cell>
          <cell r="C2764" t="str">
            <v>M3</v>
          </cell>
          <cell r="D2764">
            <v>155.69</v>
          </cell>
        </row>
        <row r="2765">
          <cell r="A2765" t="str">
            <v>07.001.145-1</v>
          </cell>
          <cell r="B2765" t="str">
            <v>ARGAMASSA DE CIM. E AREIA PRETA DE EMBOCO NO TRACO 1:2</v>
          </cell>
          <cell r="C2765" t="str">
            <v>M3</v>
          </cell>
          <cell r="D2765">
            <v>255.08</v>
          </cell>
        </row>
        <row r="2766">
          <cell r="A2766" t="str">
            <v>07.001.150-1</v>
          </cell>
          <cell r="B2766" t="str">
            <v>ARGAMASSA DE CIM. E AREIA PRETA DE EMBOCO NO TRACO 1:4</v>
          </cell>
          <cell r="C2766" t="str">
            <v>M3</v>
          </cell>
          <cell r="D2766">
            <v>186.83</v>
          </cell>
        </row>
        <row r="2767">
          <cell r="A2767" t="str">
            <v>07.001.155-1</v>
          </cell>
          <cell r="B2767" t="str">
            <v>ARGAMASSA DE CIM. E AREIA PRETA DE EMBOCO NO TRACO 1:6</v>
          </cell>
          <cell r="C2767" t="str">
            <v>M3</v>
          </cell>
          <cell r="D2767">
            <v>158.83000000000001</v>
          </cell>
        </row>
        <row r="2768">
          <cell r="A2768" t="str">
            <v>07.001.999-0</v>
          </cell>
          <cell r="B2768" t="str">
            <v>INDICE 07.001PASTAS DE CIMENTO, CAL E GESSO</v>
          </cell>
          <cell r="C2768">
            <v>0</v>
          </cell>
          <cell r="D2768">
            <v>1905</v>
          </cell>
        </row>
        <row r="2769">
          <cell r="A2769" t="str">
            <v>07.002.010-1</v>
          </cell>
          <cell r="B2769" t="str">
            <v>ARGAMASSA DE CIM. E AREIA NO TRACO 1:1</v>
          </cell>
          <cell r="C2769" t="str">
            <v>M3</v>
          </cell>
          <cell r="D2769">
            <v>291.39999999999998</v>
          </cell>
        </row>
        <row r="2770">
          <cell r="A2770" t="str">
            <v>07.002.015-1</v>
          </cell>
          <cell r="B2770" t="str">
            <v>ARGAMASSA DE CIM. E AREIA NO TRACO 1:1,5</v>
          </cell>
          <cell r="C2770" t="str">
            <v>M3</v>
          </cell>
          <cell r="D2770">
            <v>258.06</v>
          </cell>
        </row>
        <row r="2771">
          <cell r="A2771" t="str">
            <v>07.002.020-1</v>
          </cell>
          <cell r="B2771" t="str">
            <v>ARGAMASSA DE CIM. E AREIA NO TRACO 1:2</v>
          </cell>
          <cell r="C2771" t="str">
            <v>M3</v>
          </cell>
          <cell r="D2771">
            <v>231.28</v>
          </cell>
        </row>
        <row r="2772">
          <cell r="A2772" t="str">
            <v>07.002.025-1</v>
          </cell>
          <cell r="B2772" t="str">
            <v>ARGAMASSA DE CIM. E AREIA NO TRACO 1:3</v>
          </cell>
          <cell r="C2772" t="str">
            <v>M3</v>
          </cell>
          <cell r="D2772">
            <v>191.58</v>
          </cell>
        </row>
        <row r="2773">
          <cell r="A2773" t="str">
            <v>07.002.030-1</v>
          </cell>
          <cell r="B2773" t="str">
            <v>ARGAMASSA DE CIM. E AREIA NO TRACO 1:4</v>
          </cell>
          <cell r="C2773" t="str">
            <v>M3</v>
          </cell>
          <cell r="D2773">
            <v>171.28</v>
          </cell>
        </row>
        <row r="2774">
          <cell r="A2774" t="str">
            <v>07.002.035-1</v>
          </cell>
          <cell r="B2774" t="str">
            <v>ARGAMASSA DE CIM. E AREIA NO TRACO 1:5</v>
          </cell>
          <cell r="C2774" t="str">
            <v>M3</v>
          </cell>
          <cell r="D2774">
            <v>155.81</v>
          </cell>
        </row>
        <row r="2775">
          <cell r="A2775" t="str">
            <v>07.002.040-1</v>
          </cell>
          <cell r="B2775" t="str">
            <v>ARGAMASSA DE CIM. E AREIA NO TRACO 1:6</v>
          </cell>
          <cell r="C2775" t="str">
            <v>M3</v>
          </cell>
          <cell r="D2775">
            <v>145.33000000000001</v>
          </cell>
        </row>
        <row r="2776">
          <cell r="A2776" t="str">
            <v>07.002.045-1</v>
          </cell>
          <cell r="B2776" t="str">
            <v>ARGAMASSA DE CIM. E AREIA NO TRACO 1:8</v>
          </cell>
          <cell r="C2776" t="str">
            <v>M3</v>
          </cell>
          <cell r="D2776">
            <v>133.13999999999999</v>
          </cell>
        </row>
        <row r="2777">
          <cell r="A2777" t="str">
            <v>07.002.999-0</v>
          </cell>
          <cell r="B2777" t="str">
            <v>INDICE 07.002.ARGAMASSA</v>
          </cell>
          <cell r="C2777">
            <v>0</v>
          </cell>
          <cell r="D2777">
            <v>1982</v>
          </cell>
        </row>
        <row r="2778">
          <cell r="A2778" t="str">
            <v>07.003.010-1</v>
          </cell>
          <cell r="B2778" t="str">
            <v>ARGAMASSA DE CIM. E PO-DE-PEDRA NO TRACO 1:3</v>
          </cell>
          <cell r="C2778" t="str">
            <v>M3</v>
          </cell>
          <cell r="D2778">
            <v>171.02</v>
          </cell>
        </row>
        <row r="2779">
          <cell r="A2779" t="str">
            <v>07.003.015-1</v>
          </cell>
          <cell r="B2779" t="str">
            <v>ARGAMASSA DE CIM. E PO-DE-PEDRA NO TRACO 1:4</v>
          </cell>
          <cell r="C2779" t="str">
            <v>M3</v>
          </cell>
          <cell r="D2779">
            <v>149.25</v>
          </cell>
        </row>
        <row r="2780">
          <cell r="A2780" t="str">
            <v>07.003.999-0</v>
          </cell>
          <cell r="B2780" t="str">
            <v>INDICE 07.003.ARGAMASSA DE CIMENTO E PO-DE-PEDRA</v>
          </cell>
          <cell r="C2780">
            <v>0</v>
          </cell>
          <cell r="D2780">
            <v>1854</v>
          </cell>
        </row>
        <row r="2781">
          <cell r="A2781" t="str">
            <v>07.005.010-1</v>
          </cell>
          <cell r="B2781" t="str">
            <v>ARGAMASSA DE CIM., CAL E AREIA FINA NO TRACO 1:3:5</v>
          </cell>
          <cell r="C2781" t="str">
            <v>M3</v>
          </cell>
          <cell r="D2781">
            <v>177.33</v>
          </cell>
        </row>
        <row r="2782">
          <cell r="A2782" t="str">
            <v>07.005.015-1</v>
          </cell>
          <cell r="B2782" t="str">
            <v>ARGAMASSA DE CIM., CAL E AREIA FINA NO TRACO 1:3:8</v>
          </cell>
          <cell r="C2782" t="str">
            <v>M3</v>
          </cell>
          <cell r="D2782">
            <v>161.9</v>
          </cell>
        </row>
        <row r="2783">
          <cell r="A2783" t="str">
            <v>07.005.020-1</v>
          </cell>
          <cell r="B2783" t="str">
            <v>ARGAMASSA DE CIM. BRANCO, CAL E PO DE MARMORE NO TRACO 1:1:3</v>
          </cell>
          <cell r="C2783" t="str">
            <v>M3</v>
          </cell>
          <cell r="D2783">
            <v>389</v>
          </cell>
        </row>
        <row r="2784">
          <cell r="A2784" t="str">
            <v>07.005.999-0</v>
          </cell>
          <cell r="B2784" t="str">
            <v>INDICE 07.005.ARGAMASSA DE CIMENTO,AREIA,PO-DE-MARMORE</v>
          </cell>
          <cell r="C2784">
            <v>0</v>
          </cell>
          <cell r="D2784">
            <v>2072</v>
          </cell>
        </row>
        <row r="2785">
          <cell r="A2785" t="str">
            <v>07.006.010-1</v>
          </cell>
          <cell r="B2785" t="str">
            <v>ARGAMASSA DE CIM. E SAIBRO NO TRACO 1:2</v>
          </cell>
          <cell r="C2785" t="str">
            <v>M3</v>
          </cell>
          <cell r="D2785">
            <v>204.85</v>
          </cell>
        </row>
        <row r="2786">
          <cell r="A2786" t="str">
            <v>07.006.015-1</v>
          </cell>
          <cell r="B2786" t="str">
            <v>ARGAMASSA DE CIM. E SAIBRO NO TRACO 1:4</v>
          </cell>
          <cell r="C2786" t="str">
            <v>M3</v>
          </cell>
          <cell r="D2786">
            <v>147.63</v>
          </cell>
        </row>
        <row r="2787">
          <cell r="A2787" t="str">
            <v>07.006.020-1</v>
          </cell>
          <cell r="B2787" t="str">
            <v>ARGAMASSA DE CIM. E SAIBRO NO TRACO 1:6</v>
          </cell>
          <cell r="C2787" t="str">
            <v>M3</v>
          </cell>
          <cell r="D2787">
            <v>123.5</v>
          </cell>
        </row>
        <row r="2788">
          <cell r="A2788" t="str">
            <v>07.006.025-1</v>
          </cell>
          <cell r="B2788" t="str">
            <v>ARGAMASSA DE CIM. E SAIBRO NO TRACO 1:8</v>
          </cell>
          <cell r="C2788" t="str">
            <v>M3</v>
          </cell>
          <cell r="D2788">
            <v>112.91</v>
          </cell>
        </row>
        <row r="2789">
          <cell r="A2789" t="str">
            <v>07.006.999-0</v>
          </cell>
          <cell r="B2789" t="str">
            <v>INDICE 07.006.ARGAMASSA DE CIMENTO E SAIBRO</v>
          </cell>
          <cell r="C2789">
            <v>0</v>
          </cell>
          <cell r="D2789">
            <v>2010</v>
          </cell>
        </row>
        <row r="2790">
          <cell r="A2790" t="str">
            <v>07.007.010-1</v>
          </cell>
          <cell r="B2790" t="str">
            <v>ARGAMASSA DE CIM., SAIBRO E AREIA NO TRACO 1:2:2</v>
          </cell>
          <cell r="C2790" t="str">
            <v>M3</v>
          </cell>
          <cell r="D2790">
            <v>164.36</v>
          </cell>
        </row>
        <row r="2791">
          <cell r="A2791" t="str">
            <v>07.007.015-1</v>
          </cell>
          <cell r="B2791" t="str">
            <v>ARGAMASSA DE CIM., SAIBRO E AREIA NO TRACO 1:2:3</v>
          </cell>
          <cell r="C2791" t="str">
            <v>M3</v>
          </cell>
          <cell r="D2791">
            <v>152.74</v>
          </cell>
        </row>
        <row r="2792">
          <cell r="A2792" t="str">
            <v>07.007.020-1</v>
          </cell>
          <cell r="B2792" t="str">
            <v>ARGAMASSA DE CIM., SAIBRO E AREIA NO TRACO 1:3:3</v>
          </cell>
          <cell r="C2792" t="str">
            <v>M3</v>
          </cell>
          <cell r="D2792">
            <v>142.78</v>
          </cell>
        </row>
        <row r="2793">
          <cell r="A2793" t="str">
            <v>07.007.025-1</v>
          </cell>
          <cell r="B2793" t="str">
            <v>ARGAMASSA DE CIM., SAIBRO E AREIA NO TRACO 1:3:5</v>
          </cell>
          <cell r="C2793" t="str">
            <v>M3</v>
          </cell>
          <cell r="D2793">
            <v>133.54</v>
          </cell>
        </row>
        <row r="2794">
          <cell r="A2794" t="str">
            <v>07.007.999-0</v>
          </cell>
          <cell r="B2794" t="str">
            <v>INDICE 07.007.ARGAMASSA DE CIMENTO SAIBRO E AREIA</v>
          </cell>
          <cell r="C2794">
            <v>0</v>
          </cell>
          <cell r="D2794">
            <v>1982</v>
          </cell>
        </row>
        <row r="2795">
          <cell r="A2795" t="str">
            <v>07.008.010-1</v>
          </cell>
          <cell r="B2795" t="str">
            <v>ARGAMASSA DE CIM., CAL, SAIBRO E AREIA NO TRACO 1:2:4:4</v>
          </cell>
          <cell r="C2795" t="str">
            <v>M3</v>
          </cell>
          <cell r="D2795">
            <v>139.18</v>
          </cell>
        </row>
        <row r="2796">
          <cell r="A2796" t="str">
            <v>07.008.999-0</v>
          </cell>
          <cell r="B2796" t="str">
            <v>INDICE 07.008.ARGAMASSA DE CIMENTO,CAL,SAIBRO E AREIA</v>
          </cell>
          <cell r="C2796">
            <v>0</v>
          </cell>
          <cell r="D2796">
            <v>2402</v>
          </cell>
        </row>
        <row r="2797">
          <cell r="A2797" t="str">
            <v>07.009.010-1</v>
          </cell>
          <cell r="B2797" t="str">
            <v>ARGAMASSA DE CIM. E AREIA PRETA DE EMBOCO NO TRACO 1:2</v>
          </cell>
          <cell r="C2797" t="str">
            <v>M3</v>
          </cell>
          <cell r="D2797">
            <v>219.75</v>
          </cell>
        </row>
        <row r="2798">
          <cell r="A2798" t="str">
            <v>07.009.015-1</v>
          </cell>
          <cell r="B2798" t="str">
            <v>ARGAMASSA DE CIM. E AREIA PRETA DE EMBOCO NO TRACO 1:4</v>
          </cell>
          <cell r="C2798" t="str">
            <v>M3</v>
          </cell>
          <cell r="D2798">
            <v>156.26</v>
          </cell>
        </row>
        <row r="2799">
          <cell r="A2799" t="str">
            <v>07.009.020-1</v>
          </cell>
          <cell r="B2799" t="str">
            <v>ARGAMASSA DE CIM. E AREIA PRETA DE EMBOCO NO TRACO 1:6</v>
          </cell>
          <cell r="C2799" t="str">
            <v>M3</v>
          </cell>
          <cell r="D2799">
            <v>132.80000000000001</v>
          </cell>
        </row>
        <row r="2800">
          <cell r="A2800" t="str">
            <v>07.009.999-0</v>
          </cell>
          <cell r="B2800" t="str">
            <v>INDICE 07.009.ARGAMASSA DE CIMENTO E AREIA PRETA</v>
          </cell>
          <cell r="C2800">
            <v>0</v>
          </cell>
          <cell r="D2800">
            <v>1973</v>
          </cell>
        </row>
        <row r="2801">
          <cell r="A2801" t="str">
            <v>07.030.010-1</v>
          </cell>
          <cell r="B2801" t="str">
            <v>ENCHIMENTO DE AREIA, P/MEIO DE BOMBA</v>
          </cell>
          <cell r="C2801" t="str">
            <v>M3</v>
          </cell>
          <cell r="D2801">
            <v>45.31</v>
          </cell>
        </row>
        <row r="2802">
          <cell r="A2802" t="str">
            <v>07.030.999-0</v>
          </cell>
          <cell r="B2802" t="str">
            <v>INDICE 07.030.ENCHIMENTO AREIA POR BOMBA</v>
          </cell>
          <cell r="C2802">
            <v>0</v>
          </cell>
          <cell r="D2802">
            <v>1915</v>
          </cell>
        </row>
        <row r="2803">
          <cell r="A2803" t="str">
            <v>07.050.025-1</v>
          </cell>
          <cell r="B2803" t="str">
            <v>INJECAO DE CALDA DE CIM., ADMIT. UMA PRODUCAO MEDIA BRUTA DE2 SACOS/H</v>
          </cell>
          <cell r="C2803" t="str">
            <v>SACO</v>
          </cell>
          <cell r="D2803">
            <v>25.86</v>
          </cell>
        </row>
        <row r="2804">
          <cell r="A2804" t="str">
            <v>07.050.030-1</v>
          </cell>
          <cell r="B2804" t="str">
            <v>INJECAO DE CALDA DE CIM., ADMIT. UMA PRODUCAO MEDIA BRUTA DE1 SACO/H</v>
          </cell>
          <cell r="C2804" t="str">
            <v>SACO</v>
          </cell>
          <cell r="D2804">
            <v>35.450000000000003</v>
          </cell>
        </row>
        <row r="2805">
          <cell r="A2805" t="str">
            <v>07.050.035-1</v>
          </cell>
          <cell r="B2805" t="str">
            <v>INJECAO DE CALDA DE CIM., ADMIT. UMA PRODUCAO MEDIA BRUTA DE0,5 SACO/H</v>
          </cell>
          <cell r="C2805" t="str">
            <v>SACO</v>
          </cell>
          <cell r="D2805">
            <v>54.62</v>
          </cell>
        </row>
        <row r="2806">
          <cell r="A2806" t="str">
            <v>07.050.999-0</v>
          </cell>
          <cell r="B2806" t="str">
            <v>INDICE 07.050.INJECAO CALDO DE CONCRETO</v>
          </cell>
          <cell r="C2806">
            <v>0</v>
          </cell>
          <cell r="D2806">
            <v>1996</v>
          </cell>
        </row>
        <row r="2807">
          <cell r="A2807" t="str">
            <v>07.100.010-1</v>
          </cell>
          <cell r="B2807" t="str">
            <v>INJECAO DE ARG. DE CIM. E AREIA, TRACO 1:6, UTILIZ. EQUIP. DE AR COMPR., ADMIT. UMA PRODUCAO MEDIA BRUTA DE 1,00M3/H</v>
          </cell>
          <cell r="C2807" t="str">
            <v>M3</v>
          </cell>
          <cell r="D2807">
            <v>214.02</v>
          </cell>
        </row>
        <row r="2808">
          <cell r="A2808" t="str">
            <v>07.100.015-1</v>
          </cell>
          <cell r="B2808" t="str">
            <v>INJECAO DE ARG. DE CIM. E AREIA, TRACO 1:6, UTILIZ. EQUIP. DE AR COMPR., ADMIT. UMA PRODUCAO MEDIA BRUTA DE 0,75M3/H</v>
          </cell>
          <cell r="C2808" t="str">
            <v>M3</v>
          </cell>
          <cell r="D2808">
            <v>195.75</v>
          </cell>
        </row>
        <row r="2809">
          <cell r="A2809" t="str">
            <v>07.100.020-1</v>
          </cell>
          <cell r="B2809" t="str">
            <v>INJECAO DE ARG. DE CIM. E AREIA, TRACO 1:6, UTILIZ. EQUIP. DE AR COMPR., ADMIT. UMA PRODUCAO MEDIA BRUTA DE 0,50M3/H</v>
          </cell>
          <cell r="C2809" t="str">
            <v>M3</v>
          </cell>
          <cell r="D2809">
            <v>204.46</v>
          </cell>
        </row>
        <row r="2810">
          <cell r="A2810" t="str">
            <v>07.100.025-1</v>
          </cell>
          <cell r="B2810" t="str">
            <v>INJECAO DE ARG. DE CIM. E AREIA, TRACO 1:6, UTILIZ. EQUIP. DE AR COMPR., ADMIT. UMA PRODUCAO MEDIA BRUTA DE 0,25M3/H</v>
          </cell>
          <cell r="C2810" t="str">
            <v>M3</v>
          </cell>
          <cell r="D2810">
            <v>307.25</v>
          </cell>
        </row>
        <row r="2811">
          <cell r="A2811" t="str">
            <v>07.100.040-1</v>
          </cell>
          <cell r="B2811" t="str">
            <v>INJECAO DE ARG. DE CIM. E AREIA, UTILIZ. BOMBA DE ARG. C/MISTURADORA, DESTINADA A EXEC. DE FUNDACOES</v>
          </cell>
          <cell r="C2811" t="str">
            <v>M3</v>
          </cell>
          <cell r="D2811">
            <v>235.51</v>
          </cell>
        </row>
        <row r="2812">
          <cell r="A2812" t="str">
            <v>07.100.999-0</v>
          </cell>
          <cell r="B2812" t="str">
            <v>INDICE 07.100.INJECAO DE ARGAMASSA DE CIM./AREIA 1:6</v>
          </cell>
          <cell r="C2812">
            <v>0</v>
          </cell>
          <cell r="D2812">
            <v>2124</v>
          </cell>
        </row>
        <row r="2813">
          <cell r="A2813" t="str">
            <v>07.150.010-1</v>
          </cell>
          <cell r="B2813" t="str">
            <v>INJECAO P/TRAT. DE SOLO DE FUNDACAO C/RESINA EPOXICA OU OUTROS MAT. QUIMICOS</v>
          </cell>
          <cell r="C2813" t="str">
            <v>KG</v>
          </cell>
          <cell r="D2813">
            <v>15.02</v>
          </cell>
        </row>
        <row r="2814">
          <cell r="A2814" t="str">
            <v>07.150.020-1</v>
          </cell>
          <cell r="B2814" t="str">
            <v>APLICACAO DE RESINA EPOXICA EM COLAGEM DE PECAS DE CONCR., EXCL. FORN. DOS MAT.</v>
          </cell>
          <cell r="C2814" t="str">
            <v>KG</v>
          </cell>
          <cell r="D2814">
            <v>5.45</v>
          </cell>
        </row>
        <row r="2815">
          <cell r="A2815" t="str">
            <v>07.150.999-0</v>
          </cell>
          <cell r="B2815" t="str">
            <v>INDICE 07.150.INJECAO PARA TRATAMENTO DE SOLO</v>
          </cell>
          <cell r="C2815">
            <v>0</v>
          </cell>
          <cell r="D2815">
            <v>2102</v>
          </cell>
        </row>
        <row r="2816">
          <cell r="A2816" t="str">
            <v>07.160.012-1</v>
          </cell>
          <cell r="B2816" t="str">
            <v>INJECAO DE RESINA EPOXICA, EM FISSURAS DE CONCR. ESTRUTURAL</v>
          </cell>
          <cell r="C2816" t="str">
            <v>KG</v>
          </cell>
          <cell r="D2816">
            <v>59.55</v>
          </cell>
        </row>
        <row r="2817">
          <cell r="A2817" t="str">
            <v>07.160.020-1</v>
          </cell>
          <cell r="B2817" t="str">
            <v>APLICACAO DE RESINA EPOXICA EM COLAGEM DE PECAS DE CONCR., INCL. MAT.</v>
          </cell>
          <cell r="C2817" t="str">
            <v>KG</v>
          </cell>
          <cell r="D2817">
            <v>30.12</v>
          </cell>
        </row>
        <row r="2818">
          <cell r="A2818" t="str">
            <v>07.160.999-0</v>
          </cell>
          <cell r="B2818" t="str">
            <v>INDICE 07.160.INJECAO E APLICACAO RESINA EPOXICA C/FORNECIMENTO</v>
          </cell>
          <cell r="C2818">
            <v>0</v>
          </cell>
          <cell r="D2818">
            <v>2191</v>
          </cell>
        </row>
        <row r="2819">
          <cell r="A2819" t="str">
            <v>07.170.010-1</v>
          </cell>
          <cell r="B2819" t="str">
            <v>ARGAMASSA DE CIM. E AREIA NO TRACO 1:3, C/ADICAO DE COLA A BASE DE RESINAS SINTETICAS DE ALTA ADERENCIA</v>
          </cell>
          <cell r="C2819" t="str">
            <v>M3</v>
          </cell>
          <cell r="D2819">
            <v>257.92</v>
          </cell>
        </row>
        <row r="2820">
          <cell r="A2820" t="str">
            <v>07.170.999-0</v>
          </cell>
          <cell r="B2820" t="str">
            <v>INDICE 07.170.ARGAMASSA CIM. E AREIA 1:3 - SIKAFIX</v>
          </cell>
          <cell r="C2820">
            <v>0</v>
          </cell>
          <cell r="D2820">
            <v>1932</v>
          </cell>
        </row>
        <row r="2821">
          <cell r="A2821" t="str">
            <v>08.001.001-0</v>
          </cell>
          <cell r="B2821" t="str">
            <v>BASE DE MACADAME SIMPLES</v>
          </cell>
          <cell r="C2821" t="str">
            <v>M3</v>
          </cell>
          <cell r="D2821">
            <v>39.090000000000003</v>
          </cell>
        </row>
        <row r="2822">
          <cell r="A2822" t="str">
            <v>08.001.002-0</v>
          </cell>
          <cell r="B2822" t="str">
            <v>BASE DE BRITA GRADUADA</v>
          </cell>
          <cell r="C2822" t="str">
            <v>M3</v>
          </cell>
          <cell r="D2822">
            <v>46.66</v>
          </cell>
        </row>
        <row r="2823">
          <cell r="A2823" t="str">
            <v>08.001.003-0</v>
          </cell>
          <cell r="B2823" t="str">
            <v>BASE DE BRITA CORRIDA</v>
          </cell>
          <cell r="C2823" t="str">
            <v>M3</v>
          </cell>
          <cell r="D2823">
            <v>32.03</v>
          </cell>
        </row>
        <row r="2824">
          <cell r="A2824" t="str">
            <v>08.001.999-0</v>
          </cell>
          <cell r="B2824" t="str">
            <v>INDICE 08.001BASE MACADAME SIMPLES</v>
          </cell>
          <cell r="C2824">
            <v>0</v>
          </cell>
          <cell r="D2824">
            <v>1455</v>
          </cell>
        </row>
        <row r="2825">
          <cell r="A2825" t="str">
            <v>08.002.001-0</v>
          </cell>
          <cell r="B2825" t="str">
            <v>BASE DE MACADAME HIDR.</v>
          </cell>
          <cell r="C2825" t="str">
            <v>M3</v>
          </cell>
          <cell r="D2825">
            <v>56.08</v>
          </cell>
        </row>
        <row r="2826">
          <cell r="A2826" t="str">
            <v>08.002.999-0</v>
          </cell>
          <cell r="B2826" t="str">
            <v>INDICE 08.002BASE MACADAME HIDRAULICO</v>
          </cell>
          <cell r="C2826">
            <v>0</v>
          </cell>
          <cell r="D2826">
            <v>1406</v>
          </cell>
        </row>
        <row r="2827">
          <cell r="A2827" t="str">
            <v>08.003.001-0</v>
          </cell>
          <cell r="B2827" t="str">
            <v>BASE OU SUB-BASE ESTABILIZ. GRANULOMETRICAMENTE C/MIST. DE 2OU MAIS MAT.</v>
          </cell>
          <cell r="C2827" t="str">
            <v>M3</v>
          </cell>
          <cell r="D2827">
            <v>4.55</v>
          </cell>
        </row>
        <row r="2828">
          <cell r="A2828" t="str">
            <v>08.003.002-0</v>
          </cell>
          <cell r="B2828" t="str">
            <v>BASE OU SUB-BASE ESTABILIZ. S/MIST. DE  MAT.</v>
          </cell>
          <cell r="C2828" t="str">
            <v>M3</v>
          </cell>
          <cell r="D2828">
            <v>3.9</v>
          </cell>
        </row>
        <row r="2829">
          <cell r="A2829" t="str">
            <v>08.003.999-0</v>
          </cell>
          <cell r="B2829" t="str">
            <v>INDICE 08.003BASE OU SUB-BASE ESTABILIZADORA</v>
          </cell>
          <cell r="C2829">
            <v>0</v>
          </cell>
          <cell r="D2829">
            <v>1740</v>
          </cell>
        </row>
        <row r="2830">
          <cell r="A2830" t="str">
            <v>08.004.001-0</v>
          </cell>
          <cell r="B2830" t="str">
            <v>BASE DE SOLO-CIM. EXECUTADO "IN LOCO"</v>
          </cell>
          <cell r="C2830" t="str">
            <v>M3</v>
          </cell>
          <cell r="D2830">
            <v>3.36</v>
          </cell>
        </row>
        <row r="2831">
          <cell r="A2831" t="str">
            <v>08.004.002-0</v>
          </cell>
          <cell r="B2831" t="str">
            <v>BASE DE SOLO-CIM. EXECUTADO "IN LOCO", C/MAT. MISTURADOS NAUSINA</v>
          </cell>
          <cell r="C2831" t="str">
            <v>M3</v>
          </cell>
          <cell r="D2831">
            <v>4.49</v>
          </cell>
        </row>
        <row r="2832">
          <cell r="A2832" t="str">
            <v>08.004.003-0</v>
          </cell>
          <cell r="B2832" t="str">
            <v>BASE DE SOLO ESTABILIZ., C/MAT. MISTURADOS NA USINA</v>
          </cell>
          <cell r="C2832" t="str">
            <v>M3</v>
          </cell>
          <cell r="D2832">
            <v>6.01</v>
          </cell>
        </row>
        <row r="2833">
          <cell r="A2833" t="str">
            <v>08.004.999-0</v>
          </cell>
          <cell r="B2833" t="str">
            <v>INDICE 08.004BASE DE SOLO-CIMENTO</v>
          </cell>
          <cell r="C2833">
            <v>0</v>
          </cell>
          <cell r="D2833">
            <v>1956</v>
          </cell>
        </row>
        <row r="2834">
          <cell r="A2834" t="str">
            <v>08.005.001-0</v>
          </cell>
          <cell r="B2834" t="str">
            <v>BASE DE MACADAME CIMENTADO DE MIST. PREVIA, TRACO 1:15</v>
          </cell>
          <cell r="C2834" t="str">
            <v>M3</v>
          </cell>
          <cell r="D2834">
            <v>193.27</v>
          </cell>
        </row>
        <row r="2835">
          <cell r="A2835" t="str">
            <v>08.005.002-0</v>
          </cell>
          <cell r="B2835" t="str">
            <v>BASE DE MACADAME CIMENTADO DE MIST. PREVIA, TRACO 1:19</v>
          </cell>
          <cell r="C2835" t="str">
            <v>M3</v>
          </cell>
          <cell r="D2835">
            <v>181.14</v>
          </cell>
        </row>
        <row r="2836">
          <cell r="A2836" t="str">
            <v>08.005.003-0</v>
          </cell>
          <cell r="B2836" t="str">
            <v>BASE DE MACADAME CIMENTADO DE MIST. PREVIA, TRACO 1:24</v>
          </cell>
          <cell r="C2836" t="str">
            <v>M3</v>
          </cell>
          <cell r="D2836">
            <v>172.49</v>
          </cell>
        </row>
        <row r="2837">
          <cell r="A2837" t="str">
            <v>08.005.999-0</v>
          </cell>
          <cell r="B2837" t="str">
            <v>INDICE 08.005BASE MACADAME CIMENTADO</v>
          </cell>
          <cell r="C2837">
            <v>0</v>
          </cell>
          <cell r="D2837">
            <v>1664</v>
          </cell>
        </row>
        <row r="2838">
          <cell r="A2838" t="str">
            <v>08.006.003-0</v>
          </cell>
          <cell r="B2838" t="str">
            <v>ARRANCAMENTO E REASSENTAM. DE PARALELEP., INCL. FORN. DE PO-DE-PEDRA E REJUNT. C/BETUME E CASCALHINHO, EXCL. FORN. DO PARALELEP.</v>
          </cell>
          <cell r="C2838" t="str">
            <v>M2</v>
          </cell>
          <cell r="D2838">
            <v>22.05</v>
          </cell>
        </row>
        <row r="2839">
          <cell r="A2839" t="str">
            <v>08.006.004-0</v>
          </cell>
          <cell r="B2839" t="str">
            <v>ASSENTAMENTO DE PARALELEP., C/REAPROV. DOS MESMOS, FORN. DE PO-DE-PEDRA E REJUNT. C/BETUME E CASCALHINHO</v>
          </cell>
          <cell r="C2839" t="str">
            <v>M2</v>
          </cell>
          <cell r="D2839">
            <v>16.43</v>
          </cell>
        </row>
        <row r="2840">
          <cell r="A2840" t="str">
            <v>08.006.010-0</v>
          </cell>
          <cell r="B2840" t="str">
            <v>REJUNTAMENTO DE PAVIMENT. DE PARALELEP. C/BETUME E CASCALHINHO, EXCL. O FORN. DO BETUME</v>
          </cell>
          <cell r="C2840" t="str">
            <v>M2</v>
          </cell>
          <cell r="D2840">
            <v>2.59</v>
          </cell>
        </row>
        <row r="2841">
          <cell r="A2841" t="str">
            <v>08.006.011-0</v>
          </cell>
          <cell r="B2841" t="str">
            <v>REJUNTAMENTO DE PAVIMENT. DE PARALELEP. C/BETUME E CASCALHINHO, C/FORN. DE TODOS OS MAT.</v>
          </cell>
          <cell r="C2841" t="str">
            <v>M2</v>
          </cell>
          <cell r="D2841">
            <v>8.6</v>
          </cell>
        </row>
        <row r="2842">
          <cell r="A2842" t="str">
            <v>08.006.999-0</v>
          </cell>
          <cell r="B2842" t="str">
            <v>INDICE 08.006ASSENT.PARALELEPIPEDO</v>
          </cell>
          <cell r="C2842">
            <v>0</v>
          </cell>
          <cell r="D2842">
            <v>2903</v>
          </cell>
        </row>
        <row r="2843">
          <cell r="A2843" t="str">
            <v>08.007.001-0</v>
          </cell>
          <cell r="B2843" t="str">
            <v>ARRANCAMENTO E REASSENTAM. DE PARALELEP., INCL. PO-DE-PEDRAE REJUNT. C/CIM. E AREIA 1:3, EXCL. FORN. DO PARALELEP.</v>
          </cell>
          <cell r="C2843" t="str">
            <v>M2</v>
          </cell>
          <cell r="D2843">
            <v>19.440000000000001</v>
          </cell>
        </row>
        <row r="2844">
          <cell r="A2844" t="str">
            <v>08.007.002-0</v>
          </cell>
          <cell r="B2844" t="str">
            <v>ASSENTAMENTO DE PARALELEP., C/REAPROV. DO MESMO, FORN. DE PO-DE-PEDRA E REJUNT. C/CIM. E AREIA 1:3</v>
          </cell>
          <cell r="C2844" t="str">
            <v>M2</v>
          </cell>
          <cell r="D2844">
            <v>13.82</v>
          </cell>
        </row>
        <row r="2845">
          <cell r="A2845" t="str">
            <v>08.007.999-0</v>
          </cell>
          <cell r="B2845" t="str">
            <v>INDICE 08.007ARRANCAM.E REASSENT. DE PARALELEPIPEDO</v>
          </cell>
          <cell r="C2845">
            <v>0</v>
          </cell>
          <cell r="D2845">
            <v>2067</v>
          </cell>
        </row>
        <row r="2846">
          <cell r="A2846" t="str">
            <v>08.008.001-0</v>
          </cell>
          <cell r="B2846" t="str">
            <v>ARRANCAMENTO E REASSENTAM. DE PARALELEP., INCL. FORN. DE PO-DE-PEDRA, EXCL. REJUNT. E FORN. DOS PARALELEP.</v>
          </cell>
          <cell r="C2846" t="str">
            <v>M2</v>
          </cell>
          <cell r="D2846">
            <v>13.45</v>
          </cell>
        </row>
        <row r="2847">
          <cell r="A2847" t="str">
            <v>08.008.002-0</v>
          </cell>
          <cell r="B2847" t="str">
            <v>ASSENTAMENTO DE PARALELEP., C/REAPROV. DOS MESMOS E FORN. DEPO-DE-PEDRA, EXCL. REJUNT.</v>
          </cell>
          <cell r="C2847" t="str">
            <v>M2</v>
          </cell>
          <cell r="D2847">
            <v>9.56</v>
          </cell>
        </row>
        <row r="2848">
          <cell r="A2848" t="str">
            <v>08.008.999-0</v>
          </cell>
          <cell r="B2848" t="str">
            <v>INDICE 08.008ARRANCMENT.E REASSENT.PARALELEP.EXC.REJUNT.</v>
          </cell>
          <cell r="C2848">
            <v>0</v>
          </cell>
          <cell r="D2848">
            <v>2130</v>
          </cell>
        </row>
        <row r="2849">
          <cell r="A2849" t="str">
            <v>08.009.003-0</v>
          </cell>
          <cell r="B2849" t="str">
            <v>PAVIMENTACAO C/PARALELEP., SOBRE COLCHAO DE PO-DE-PEDRA E REJUNT. C/CIM. E AREIA 1:3, INCL. FORN. DOS MAT.</v>
          </cell>
          <cell r="C2849" t="str">
            <v>M2</v>
          </cell>
          <cell r="D2849">
            <v>28.29</v>
          </cell>
        </row>
        <row r="2850">
          <cell r="A2850" t="str">
            <v>08.009.005-0</v>
          </cell>
          <cell r="B2850" t="str">
            <v>PAVIMENTACAO C/PARALELEP., SOBRE COLCHAO DE PO-DE-PEDRA E REJUNT. C/BETUME E CASCALHINHO, INCL. FORN. DOS MAT.</v>
          </cell>
          <cell r="C2850" t="str">
            <v>M2</v>
          </cell>
          <cell r="D2850">
            <v>30.89</v>
          </cell>
        </row>
        <row r="2851">
          <cell r="A2851" t="str">
            <v>08.009.010-0</v>
          </cell>
          <cell r="B2851" t="e">
            <v>#N/A</v>
          </cell>
          <cell r="C2851" t="e">
            <v>#N/A</v>
          </cell>
          <cell r="D2851">
            <v>24.86</v>
          </cell>
        </row>
        <row r="2852">
          <cell r="A2852" t="str">
            <v>08.009.999-0</v>
          </cell>
          <cell r="B2852" t="str">
            <v>INDICE 08.009PAVIM.C/PARALELEPIPEDO</v>
          </cell>
          <cell r="C2852">
            <v>0</v>
          </cell>
          <cell r="D2852">
            <v>2030</v>
          </cell>
        </row>
        <row r="2853">
          <cell r="A2853" t="str">
            <v>08.010.001-0</v>
          </cell>
          <cell r="B2853" t="str">
            <v>PAVIMENTACAO C/PARALELEP.SOBRE COLCHAO DE PO-DE-PEDRA,BASE DE CONCR.MAGRO, REJUNT.C/BETUME E CASCALHINHO, INCL.FORN.MAT.</v>
          </cell>
          <cell r="C2853" t="str">
            <v>M2</v>
          </cell>
          <cell r="D2853">
            <v>45.05</v>
          </cell>
        </row>
        <row r="2854">
          <cell r="A2854" t="str">
            <v>08.010.005-0</v>
          </cell>
          <cell r="B2854" t="str">
            <v>SARJETA-GUIA DE PARALELEP. (1 FIADA ASSENTE SOBRE CONCR., INCL. ESTA, REJUNT. C/CIM. E AREIA 1:3, P/PAVIMENT. BETUMINOSA</v>
          </cell>
          <cell r="C2854" t="str">
            <v>M</v>
          </cell>
          <cell r="D2854">
            <v>8.6999999999999993</v>
          </cell>
        </row>
        <row r="2855">
          <cell r="A2855" t="str">
            <v>08.010.999-0</v>
          </cell>
          <cell r="B2855" t="str">
            <v>INDICE 08.010PAVIMENT. COM PARALELEPIPEDO</v>
          </cell>
          <cell r="C2855">
            <v>0</v>
          </cell>
          <cell r="D2855">
            <v>1974</v>
          </cell>
        </row>
        <row r="2856">
          <cell r="A2856" t="str">
            <v>08.011.001-0</v>
          </cell>
          <cell r="B2856" t="str">
            <v>SARJETA DE PARALELEP., (3 FIADAS) ASSENTE SOBRE COLCHAO DE PO-DE-PEDRA</v>
          </cell>
          <cell r="C2856" t="str">
            <v>M</v>
          </cell>
          <cell r="D2856">
            <v>17.350000000000001</v>
          </cell>
        </row>
        <row r="2857">
          <cell r="A2857" t="str">
            <v>08.011.999-0</v>
          </cell>
          <cell r="B2857" t="str">
            <v>INDICE 08.011SARJETA DE PARALELEPIPEDO</v>
          </cell>
          <cell r="C2857">
            <v>0</v>
          </cell>
          <cell r="D2857">
            <v>1945</v>
          </cell>
        </row>
        <row r="2858">
          <cell r="A2858" t="str">
            <v>08.012.001-0</v>
          </cell>
          <cell r="B2858" t="str">
            <v>LEVANTAMENTO E REASSENTAM. DE MEIO-FIO</v>
          </cell>
          <cell r="C2858" t="str">
            <v>M</v>
          </cell>
          <cell r="D2858">
            <v>14.56</v>
          </cell>
        </row>
        <row r="2859">
          <cell r="A2859" t="str">
            <v>08.012.003-0</v>
          </cell>
          <cell r="B2859" t="str">
            <v>LEVANTAMENTO E  REASSENTAM. DE TENTO OU TRAVESSAO</v>
          </cell>
          <cell r="C2859" t="str">
            <v>M</v>
          </cell>
          <cell r="D2859">
            <v>11.67</v>
          </cell>
        </row>
        <row r="2860">
          <cell r="A2860" t="str">
            <v>08.012.004-0</v>
          </cell>
          <cell r="B2860" t="str">
            <v>REASSENTAMENTO DE MEIO-FIO</v>
          </cell>
          <cell r="C2860" t="str">
            <v>M</v>
          </cell>
          <cell r="D2860">
            <v>11.53</v>
          </cell>
        </row>
        <row r="2861">
          <cell r="A2861" t="str">
            <v>08.012.005-0</v>
          </cell>
          <cell r="B2861" t="str">
            <v>REASSENTAMENTO DE TENTO OU TRAVESSAO</v>
          </cell>
          <cell r="C2861" t="str">
            <v>M</v>
          </cell>
          <cell r="D2861">
            <v>10.23</v>
          </cell>
        </row>
        <row r="2862">
          <cell r="A2862" t="str">
            <v>08.012.999-0</v>
          </cell>
          <cell r="B2862" t="str">
            <v>INDICE 08.012LEVANT.REASSENT. DE MEIO FIO</v>
          </cell>
          <cell r="C2862">
            <v>0</v>
          </cell>
          <cell r="D2862">
            <v>2349</v>
          </cell>
        </row>
        <row r="2863">
          <cell r="A2863" t="str">
            <v>08.013.005-0</v>
          </cell>
          <cell r="B2863" t="str">
            <v>TRAVESSAO OU TENTO DE GRAN.</v>
          </cell>
          <cell r="C2863" t="str">
            <v>M</v>
          </cell>
          <cell r="D2863">
            <v>14.78</v>
          </cell>
        </row>
        <row r="2864">
          <cell r="A2864" t="str">
            <v>08.013.999-0</v>
          </cell>
          <cell r="B2864" t="str">
            <v>INDICE 08.013MEIO FIO RETO GRANITO</v>
          </cell>
          <cell r="C2864">
            <v>0</v>
          </cell>
          <cell r="D2864">
            <v>2230</v>
          </cell>
        </row>
        <row r="2865">
          <cell r="A2865" t="str">
            <v>08.014.001-0</v>
          </cell>
          <cell r="B2865" t="str">
            <v>REGULARIZACAO DE PAVIMENT. C/APROV. DE PAV. EXIST. P/MEIO DEMACADAME BETUMINOSO DE MIST. PREVIA A FRIO</v>
          </cell>
          <cell r="C2865" t="str">
            <v>M3</v>
          </cell>
          <cell r="D2865">
            <v>274.75</v>
          </cell>
        </row>
        <row r="2866">
          <cell r="A2866" t="str">
            <v>08.014.002-0</v>
          </cell>
          <cell r="B2866" t="str">
            <v>REGULARIZACAO DE PAVIMENT. C/APROV. DE PAV. EXIST. C/CAMADA DE CONCR. BETUMINOSO</v>
          </cell>
          <cell r="C2866" t="str">
            <v>M3</v>
          </cell>
          <cell r="D2866">
            <v>280.95</v>
          </cell>
        </row>
        <row r="2867">
          <cell r="A2867" t="str">
            <v>08.014.999-0</v>
          </cell>
          <cell r="B2867" t="str">
            <v>INDICE 08.014REGULARIZ. PAVIMENT.</v>
          </cell>
          <cell r="C2867">
            <v>0</v>
          </cell>
          <cell r="D2867">
            <v>3612</v>
          </cell>
        </row>
        <row r="2868">
          <cell r="A2868" t="str">
            <v>08.015.002-0</v>
          </cell>
          <cell r="B2868" t="str">
            <v>REVESTIMENTO DO TIPO "TRATAMENTO SUPERFICIAL BETUMINOSO SIMPLES"</v>
          </cell>
          <cell r="C2868" t="str">
            <v>M2</v>
          </cell>
          <cell r="D2868">
            <v>1.82</v>
          </cell>
        </row>
        <row r="2869">
          <cell r="A2869" t="str">
            <v>08.015.003-0</v>
          </cell>
          <cell r="B2869" t="str">
            <v>REVESTIMENTO DO TIPO "TRATAMENTO SUPERFICIAL BETUMINOSO DUPLO"</v>
          </cell>
          <cell r="C2869" t="str">
            <v>M2</v>
          </cell>
          <cell r="D2869">
            <v>4.96</v>
          </cell>
        </row>
        <row r="2870">
          <cell r="A2870" t="str">
            <v>08.015.005-0</v>
          </cell>
          <cell r="B2870" t="str">
            <v>MACADAME BETUMINOSO DE PENETRACAO DIRETA</v>
          </cell>
          <cell r="C2870" t="str">
            <v>M3</v>
          </cell>
          <cell r="D2870">
            <v>164.8</v>
          </cell>
        </row>
        <row r="2871">
          <cell r="A2871" t="str">
            <v>08.015.008-0</v>
          </cell>
          <cell r="B2871" t="str">
            <v>PRE-MISTURA A FRIO</v>
          </cell>
          <cell r="C2871" t="str">
            <v>M3</v>
          </cell>
          <cell r="D2871">
            <v>301.02</v>
          </cell>
        </row>
        <row r="2872">
          <cell r="A2872" t="str">
            <v>08.015.010-0</v>
          </cell>
          <cell r="B2872" t="str">
            <v>REVESTIMENTO DE CONCR. BETUMINOSO USINADO A QUENTE, C/ 8CM DE ESP., EXECUTADO EM 2 CAMADAS</v>
          </cell>
          <cell r="C2872" t="str">
            <v>M2</v>
          </cell>
          <cell r="D2872">
            <v>23.58</v>
          </cell>
        </row>
        <row r="2873">
          <cell r="A2873" t="str">
            <v>08.015.011-0</v>
          </cell>
          <cell r="B2873" t="str">
            <v>REVESTIMENTO DE CONCR. BETUMINOSO USINADO A QUENTE, C/ 10CMDE ESP. EXEC. EM 2 CAMADAS</v>
          </cell>
          <cell r="C2873" t="str">
            <v>M2</v>
          </cell>
          <cell r="D2873">
            <v>28.77</v>
          </cell>
        </row>
        <row r="2874">
          <cell r="A2874" t="str">
            <v>08.015.016-0</v>
          </cell>
          <cell r="B2874" t="str">
            <v>CAPA SELANTE COMPREEND. APLIC. DE ASF. NA PROPORCAO DE 0,7 A1,5 L/M2, DISTRIB.DE AGREG. DE 5 A 15KG/M2 E COMPACT.C/ROLO</v>
          </cell>
          <cell r="C2874" t="str">
            <v>M2</v>
          </cell>
          <cell r="D2874">
            <v>1.59</v>
          </cell>
        </row>
        <row r="2875">
          <cell r="A2875" t="str">
            <v>08.015.018-0</v>
          </cell>
          <cell r="B2875" t="str">
            <v>REPOSICAO DE PAVIMENT. DE QUALQUER NATUREZA EM CONCR. ASF. USINADO A QUENTE</v>
          </cell>
          <cell r="C2875" t="str">
            <v>T</v>
          </cell>
          <cell r="D2875">
            <v>146.83000000000001</v>
          </cell>
        </row>
        <row r="2876">
          <cell r="A2876" t="str">
            <v>08.015.023-0</v>
          </cell>
          <cell r="B2876" t="str">
            <v>CONCRETO ASF., P/BASE TIPO CAB, INCL. O MAT. (MASSA FINA)</v>
          </cell>
          <cell r="C2876" t="str">
            <v>T</v>
          </cell>
          <cell r="D2876">
            <v>94.55</v>
          </cell>
        </row>
        <row r="2877">
          <cell r="A2877" t="str">
            <v>08.015.050-0</v>
          </cell>
          <cell r="B2877" t="str">
            <v>REVESTIMENTO DE CONCR. ASF. BETUM. USINADO A QUENTE, C/ 5CMDE ESP., CONSID. UMA PRODUCAO DE USINA DE 2000T/MES</v>
          </cell>
          <cell r="C2877" t="str">
            <v>M2</v>
          </cell>
          <cell r="D2877">
            <v>15.35</v>
          </cell>
        </row>
        <row r="2878">
          <cell r="A2878" t="str">
            <v>08.015.051-0</v>
          </cell>
          <cell r="B2878" t="str">
            <v>REVESTIMENTO DE CONCR. ASF. BETUM. USINADO A QUENTE, C/ 5CMDE ESP., CONSID. UMA PRODUCAO DE USINA DE 3000T/MES</v>
          </cell>
          <cell r="C2878" t="str">
            <v>M2</v>
          </cell>
          <cell r="D2878">
            <v>13.89</v>
          </cell>
        </row>
        <row r="2879">
          <cell r="A2879" t="str">
            <v>08.015.052-0</v>
          </cell>
          <cell r="B2879" t="str">
            <v>REVESTIMENTO DE CONCR. ASF. BETUM. USINADO A QUENTE, C/ 5CMDE ESP., CONSID. UMA PRODUCAO DE USINA DE 4000T/MES</v>
          </cell>
          <cell r="C2879" t="str">
            <v>M2</v>
          </cell>
          <cell r="D2879">
            <v>13.16</v>
          </cell>
        </row>
        <row r="2880">
          <cell r="A2880" t="str">
            <v>08.015.053-0</v>
          </cell>
          <cell r="B2880" t="str">
            <v>REVESTIMENTO DE CONCR. ASF. BETUM. USINADO A QUENTE, C/ 5CMDE ESP., CONSID. UMA PRODUCAO DE USINA DE 6000T/MES</v>
          </cell>
          <cell r="C2880" t="str">
            <v>M2</v>
          </cell>
          <cell r="D2880">
            <v>12.6</v>
          </cell>
        </row>
        <row r="2881">
          <cell r="A2881" t="str">
            <v>08.015.054-0</v>
          </cell>
          <cell r="B2881" t="str">
            <v>REVESTIMENTO DE CONCR. ASF. BETUM. USINADO A QUENTE, C/ 5CMDE ESP., CONSID. UMA PRODUCAO DE USINA DE 8000T/MES</v>
          </cell>
          <cell r="C2881" t="str">
            <v>M2</v>
          </cell>
          <cell r="D2881">
            <v>12.21</v>
          </cell>
        </row>
        <row r="2882">
          <cell r="A2882" t="str">
            <v>08.015.055-0</v>
          </cell>
          <cell r="B2882" t="str">
            <v>REVESTIMENTO DE CONCR. ASF. BETUM. USINADO A QUENTE, C/ 5CMDE ESP., CONSID. UMA PRODUCAO DE USINA DE 10000T/MES</v>
          </cell>
          <cell r="C2882" t="str">
            <v>M2</v>
          </cell>
          <cell r="D2882">
            <v>11.97</v>
          </cell>
        </row>
        <row r="2883">
          <cell r="A2883" t="str">
            <v>08.015.070-0</v>
          </cell>
          <cell r="B2883" t="str">
            <v>REVESTIMENTO DE CONCR. ASF. BETUM. USINADO A QUENTE, C/ 4CMDE ESP., CONSID. UMA PRODUCAO DE USINA DE 2000T/MES</v>
          </cell>
          <cell r="C2883" t="str">
            <v>M2</v>
          </cell>
          <cell r="D2883">
            <v>12.28</v>
          </cell>
        </row>
        <row r="2884">
          <cell r="A2884" t="str">
            <v>08.015.071-0</v>
          </cell>
          <cell r="B2884" t="str">
            <v>REVESTIMENTO DE CONCR. ASF. BETUM. USINADO A QUENTE, C/ 4CMDE ESP., CONSID. UMA PRODUCAO DE USINA DE 3000T/MES</v>
          </cell>
          <cell r="C2884" t="str">
            <v>M2</v>
          </cell>
          <cell r="D2884">
            <v>11.1</v>
          </cell>
        </row>
        <row r="2885">
          <cell r="A2885" t="str">
            <v>08.015.072-0</v>
          </cell>
          <cell r="B2885" t="str">
            <v>REVESTIMENTO DE CONCR. ASF. BETUM. USINADO A QUENTE, C/ 4CMDE ESP., CONSID. UMA PRODUCAO DE USINA DE 4000T/MES</v>
          </cell>
          <cell r="C2885" t="str">
            <v>M2</v>
          </cell>
          <cell r="D2885">
            <v>10.52</v>
          </cell>
        </row>
        <row r="2886">
          <cell r="A2886" t="str">
            <v>08.015.073-0</v>
          </cell>
          <cell r="B2886" t="str">
            <v>REVESTIMENTO DE CONCR. ASF. BETUM. USINADO A QUENTE, C/ 4CMDE ESP., CONSID. UMA PRODUCAO DE USINA DE 6000T/MES</v>
          </cell>
          <cell r="C2886" t="str">
            <v>M2</v>
          </cell>
          <cell r="D2886">
            <v>10.07</v>
          </cell>
        </row>
        <row r="2887">
          <cell r="A2887" t="str">
            <v>08.015.074-0</v>
          </cell>
          <cell r="B2887" t="str">
            <v>REVESTIMENTO DE CONCR. ASF. BETUM. USINADO A QUENTE, C/ 4CMDE ESP., CONSID. UMA PRODUCAO DE USINA DE 8000T/MES</v>
          </cell>
          <cell r="C2887" t="str">
            <v>M2</v>
          </cell>
          <cell r="D2887">
            <v>9.76</v>
          </cell>
        </row>
        <row r="2888">
          <cell r="A2888" t="str">
            <v>08.015.075-0</v>
          </cell>
          <cell r="B2888" t="str">
            <v>REVESTIMENTO DE CONCR. ASF. BETUM. USINADO A QUENTE, C/ 4CMDE ESP., CONSID. UMA PRODUCAO DE USINA DE 10000T/MES</v>
          </cell>
          <cell r="C2888" t="str">
            <v>M2</v>
          </cell>
          <cell r="D2888">
            <v>9.57</v>
          </cell>
        </row>
        <row r="2889">
          <cell r="A2889" t="str">
            <v>08.015.100-0</v>
          </cell>
          <cell r="B2889" t="str">
            <v>CONCRETO ASF. USINADO A QUENTE, INCL. TODOS OS MAT. (MASSA FINA), CONSID. UMA PRODUCAO DE 2000T/MES</v>
          </cell>
          <cell r="C2889" t="str">
            <v>T</v>
          </cell>
          <cell r="D2889">
            <v>123.53</v>
          </cell>
        </row>
        <row r="2890">
          <cell r="A2890" t="str">
            <v>08.015.101-0</v>
          </cell>
          <cell r="B2890" t="str">
            <v>CONCRETO ASF. USINADO A QUENTE, INCL. TODOS OS MAT. (MASSA FINA), CONSID. UMA PRODUCAO DE 3000T/MES</v>
          </cell>
          <cell r="C2890" t="str">
            <v>T</v>
          </cell>
          <cell r="D2890">
            <v>114.46</v>
          </cell>
        </row>
        <row r="2891">
          <cell r="A2891" t="str">
            <v>08.015.102-0</v>
          </cell>
          <cell r="B2891" t="str">
            <v>CONCRETO ASF. USINADO A QUENTE, INCL. TODOS OS MAT. (MASSA FINA), CONSID. UMA PRODUCAO DE 4000T/MES</v>
          </cell>
          <cell r="C2891" t="str">
            <v>T</v>
          </cell>
          <cell r="D2891">
            <v>109.92</v>
          </cell>
        </row>
        <row r="2892">
          <cell r="A2892" t="str">
            <v>08.015.103-0</v>
          </cell>
          <cell r="B2892" t="str">
            <v>CONCRETO ASF. USINADO A QUENTE, INCL. TODOS OS MAT. (MASSA FINA), CONSID. UMA PRODUCAO DE 6000T/MES</v>
          </cell>
          <cell r="C2892" t="str">
            <v>T</v>
          </cell>
          <cell r="D2892">
            <v>105.4</v>
          </cell>
        </row>
        <row r="2893">
          <cell r="A2893" t="str">
            <v>08.015.104-0</v>
          </cell>
          <cell r="B2893" t="str">
            <v>CONCRETO ASF. USINADO A QUENTE, INCL. TODOS OS MAT. (MASSA FINA), CONSID. UMA PRODUCAO DE 8000T/MES</v>
          </cell>
          <cell r="C2893" t="str">
            <v>T</v>
          </cell>
          <cell r="D2893">
            <v>103.11</v>
          </cell>
        </row>
        <row r="2894">
          <cell r="A2894" t="str">
            <v>08.015.105-0</v>
          </cell>
          <cell r="B2894" t="str">
            <v>CONCRETO ASF. USINADO A QUENTE, INCL. TODOS OS MAT. (MASSA FINA), CONSID. UMA PRODUCAO DE 10000T/MES</v>
          </cell>
          <cell r="C2894" t="str">
            <v>T</v>
          </cell>
          <cell r="D2894">
            <v>101.77</v>
          </cell>
        </row>
        <row r="2895">
          <cell r="A2895" t="str">
            <v>08.015.120-0</v>
          </cell>
          <cell r="B2895" t="str">
            <v>CONCRETO ASF. USINADO A QUENTE, INCL. TODOS OS MAT. (MASSA GROSSA), CONSID. UMA PRODUCAO DE 2000T/MES</v>
          </cell>
          <cell r="C2895" t="str">
            <v>T</v>
          </cell>
          <cell r="D2895">
            <v>115.26</v>
          </cell>
        </row>
        <row r="2896">
          <cell r="A2896" t="str">
            <v>08.015.121-0</v>
          </cell>
          <cell r="B2896" t="str">
            <v>CONCRETO ASF. USINADO A QUENTE, INCL. TODOS OS MAT. (MASSA GROSSA), CONSID. UMA PRODUCAO DE 3000T/MES</v>
          </cell>
          <cell r="C2896" t="str">
            <v>T</v>
          </cell>
          <cell r="D2896">
            <v>106.15</v>
          </cell>
        </row>
        <row r="2897">
          <cell r="A2897" t="str">
            <v>08.015.122-0</v>
          </cell>
          <cell r="B2897" t="str">
            <v>CONCRETO ASF. USINADO A QUENTE, INCL. TODOS OS MAT. (MASSA GROSSA), CONSID. UMA PRODUCAO DE 4000T/MES</v>
          </cell>
          <cell r="C2897" t="str">
            <v>T</v>
          </cell>
          <cell r="D2897">
            <v>101.6</v>
          </cell>
        </row>
        <row r="2898">
          <cell r="A2898" t="str">
            <v>08.015.123-0</v>
          </cell>
          <cell r="B2898" t="str">
            <v>CONCRETO ASF. USINADO A QUENTE, INCL. TODOS OS MAT. (MASSA GROSSA), CONSID. UMA PRODUCAO DE 6000T/MES</v>
          </cell>
          <cell r="C2898" t="str">
            <v>T</v>
          </cell>
          <cell r="D2898">
            <v>97.08</v>
          </cell>
        </row>
        <row r="2899">
          <cell r="A2899" t="str">
            <v>08.015.124-0</v>
          </cell>
          <cell r="B2899" t="str">
            <v>CONCRETO ASF. USINADO A QUENTE, INCL. TODOS OS MAT. (MASSA GROSSA), CONSID. UMA PRODUCAO DE 8000T/MES</v>
          </cell>
          <cell r="C2899" t="str">
            <v>T</v>
          </cell>
          <cell r="D2899">
            <v>94.8</v>
          </cell>
        </row>
        <row r="2900">
          <cell r="A2900" t="str">
            <v>08.015.125-0</v>
          </cell>
          <cell r="B2900" t="str">
            <v>CONCRETO ASF. USINADO A QUENTE, INCL. TODOS OS MAT. (MASSA GROSSA), CONSID. UMA PRODUCAO DE 10000T/MES</v>
          </cell>
          <cell r="C2900" t="str">
            <v>T</v>
          </cell>
          <cell r="D2900">
            <v>93.45</v>
          </cell>
        </row>
        <row r="2901">
          <cell r="A2901" t="str">
            <v>08.015.150-0</v>
          </cell>
          <cell r="B2901" t="str">
            <v>CONCRETO ASF. P/BASE, TIPO CAB, USINADO A QUENTE, CONSID. UMA PRODUCAO DE 2000T/MES</v>
          </cell>
          <cell r="C2901" t="str">
            <v>T</v>
          </cell>
          <cell r="D2901">
            <v>99.47</v>
          </cell>
        </row>
        <row r="2902">
          <cell r="A2902" t="str">
            <v>08.015.151-0</v>
          </cell>
          <cell r="B2902" t="str">
            <v>CONCRETO ASF. P/BASE, TIPO CAB, USINADO A QUENTE, CONSID. UMA PRODUCAO DE 3000T/MES</v>
          </cell>
          <cell r="C2902" t="str">
            <v>T</v>
          </cell>
          <cell r="D2902">
            <v>90.41</v>
          </cell>
        </row>
        <row r="2903">
          <cell r="A2903" t="str">
            <v>08.015.152-0</v>
          </cell>
          <cell r="B2903" t="str">
            <v>CONCRETO ASF. P/BASE, TIPO CAB, USINADO A QUENTE, CONSID. UMA PRODUCAO DE 4000T/MES</v>
          </cell>
          <cell r="C2903" t="str">
            <v>T</v>
          </cell>
          <cell r="D2903">
            <v>85.86</v>
          </cell>
        </row>
        <row r="2904">
          <cell r="A2904" t="str">
            <v>08.015.153-0</v>
          </cell>
          <cell r="B2904" t="str">
            <v>CONCRETO ASF. P/BASE, TIPO CAB, USINADO A QUENTE, CONSID. UMA PRODUCAO DE 6000T/MES</v>
          </cell>
          <cell r="C2904" t="str">
            <v>T</v>
          </cell>
          <cell r="D2904">
            <v>81.34</v>
          </cell>
        </row>
        <row r="2905">
          <cell r="A2905" t="str">
            <v>08.015.154-0</v>
          </cell>
          <cell r="B2905" t="str">
            <v>CONCRETO ASF. P/BASE, TIPO CAB, USINADO A QUENTE, CONSID. UMA PRODUCAO DE 8000T/MES</v>
          </cell>
          <cell r="C2905" t="str">
            <v>T</v>
          </cell>
          <cell r="D2905">
            <v>79.06</v>
          </cell>
        </row>
        <row r="2906">
          <cell r="A2906" t="str">
            <v>08.015.155-0</v>
          </cell>
          <cell r="B2906" t="str">
            <v>CONCRETO ASF. P/BASE, TIPO CAB, USINADO A QUENTE, CONSID. UMA PRODUCAO DE 10000T/MES</v>
          </cell>
          <cell r="C2906" t="str">
            <v>T</v>
          </cell>
          <cell r="D2906">
            <v>77.709999999999994</v>
          </cell>
        </row>
        <row r="2907">
          <cell r="A2907" t="str">
            <v>08.015.200-0</v>
          </cell>
          <cell r="B2907" t="str">
            <v>REVESTIMENTO DE CONCR.ASF.BETUM.USINADO A QUENTE, IMPORTADODE USINA, C/ 5CM ESP., CONSID.PRODUCAO DE USINA DE 2000T/MES</v>
          </cell>
          <cell r="C2907" t="str">
            <v>M2</v>
          </cell>
          <cell r="D2907">
            <v>18.53</v>
          </cell>
        </row>
        <row r="2908">
          <cell r="A2908" t="str">
            <v>08.015.201-0</v>
          </cell>
          <cell r="B2908" t="str">
            <v>REVESTIMENTO DE CONCR.ASF.BETUM.USINADO A QUENTE, IMPORTADODE USINA, C/ 5CM ESP., CONSID.PRODUCAO DE USINA DE 3000T/MES</v>
          </cell>
          <cell r="C2908" t="str">
            <v>M2</v>
          </cell>
          <cell r="D2908">
            <v>16.829999999999998</v>
          </cell>
        </row>
        <row r="2909">
          <cell r="A2909" t="str">
            <v>08.015.202-0</v>
          </cell>
          <cell r="B2909" t="str">
            <v>REVESTIMENTO DE CONCR.ASF.BETUM.USINADO A QUENTE, IMPORTADODE USINA, C/ 5CM ESP., CONSID.PRODUCAO DE USINA DE 4000T/MES</v>
          </cell>
          <cell r="C2909" t="str">
            <v>M2</v>
          </cell>
          <cell r="D2909">
            <v>15.98</v>
          </cell>
        </row>
        <row r="2910">
          <cell r="A2910" t="str">
            <v>08.015.203-0</v>
          </cell>
          <cell r="B2910" t="str">
            <v>REVESTIMENTO DE CONCR.ASF.BETUM.USINADO A QUENTE, IMPORTADODE USINA, C/ 5CM ESP., CONSID.PRODUCAO DE USINA DE 6000T/MES</v>
          </cell>
          <cell r="C2910" t="str">
            <v>M2</v>
          </cell>
          <cell r="D2910">
            <v>15.3</v>
          </cell>
        </row>
        <row r="2911">
          <cell r="A2911" t="str">
            <v>08.015.204-0</v>
          </cell>
          <cell r="B2911" t="str">
            <v>REVESTIMENTO DE CONCR.ASF.BETUM.USINADO A QUENTE, IMPORTADODE USINA, C/ 5CM ESP., CONSID.PRODUCAO DE USINA DE 8000T/MES</v>
          </cell>
          <cell r="C2911" t="str">
            <v>M2</v>
          </cell>
          <cell r="D2911">
            <v>14.84</v>
          </cell>
        </row>
        <row r="2912">
          <cell r="A2912" t="str">
            <v>08.015.205-0</v>
          </cell>
          <cell r="B2912" t="str">
            <v>REVESTIMENTO DE CONCR.ASF.BETUM.USINADO A QUENTE, IMPORTADODE USINA, C/ 5CM ESP.,CONSID.PRODUCAO DE USINA DE 10000T/MES</v>
          </cell>
          <cell r="C2912" t="str">
            <v>M2</v>
          </cell>
          <cell r="D2912">
            <v>14.57</v>
          </cell>
        </row>
        <row r="2913">
          <cell r="A2913" t="str">
            <v>08.015.220-0</v>
          </cell>
          <cell r="B2913" t="str">
            <v>REVESTIMENTO DE CONCR.ASF.BETUM.USINADO A QUENTE, IMPORTADODE USINA, C/ 4CM ESP., CONSID.PRODUCAO DE USINA DE 2000T/MES</v>
          </cell>
          <cell r="C2913" t="str">
            <v>M2</v>
          </cell>
          <cell r="D2913">
            <v>14.82</v>
          </cell>
        </row>
        <row r="2914">
          <cell r="A2914" t="str">
            <v>08.015.221-0</v>
          </cell>
          <cell r="B2914" t="str">
            <v>REVESTIMENTO DE CONCR.ASF.BETUM.USINADO A QUENTE, IMPORTADODE USINA, C/ 4CM ESP., CONSID.PRODUCAO DE USINA DE 3000T/MES</v>
          </cell>
          <cell r="C2914" t="str">
            <v>M2</v>
          </cell>
          <cell r="D2914">
            <v>13.45</v>
          </cell>
        </row>
        <row r="2915">
          <cell r="A2915" t="str">
            <v>08.015.222-0</v>
          </cell>
          <cell r="B2915" t="str">
            <v>REVESTIMENTO DE CONCR.ASF.BETUM.USINADO A QUENTE, IMPORTADODE USINA, C/ 4CM ESP., CONSID.PRODUCAO DE USINA DE 4000T/MES</v>
          </cell>
          <cell r="C2915" t="str">
            <v>M2</v>
          </cell>
          <cell r="D2915">
            <v>12.77</v>
          </cell>
        </row>
        <row r="2916">
          <cell r="A2916" t="str">
            <v>08.015.223-0</v>
          </cell>
          <cell r="B2916" t="str">
            <v>REVESTIMENTO DE CONCR.ASF.BETUM.USINADO A QUENTE, IMPORTADODE USINA, C/ 4CM ESP., CONSID.PRODUCAO DE USINA DE 6000T/MES</v>
          </cell>
          <cell r="C2916" t="str">
            <v>M2</v>
          </cell>
          <cell r="D2916">
            <v>12.23</v>
          </cell>
        </row>
        <row r="2917">
          <cell r="A2917" t="str">
            <v>08.015.224-0</v>
          </cell>
          <cell r="B2917" t="str">
            <v>REVESTIMENTO DE CONCR.ASF.BETUM.USINADO A QUENTE, IMPORTADODE USINA, C/ 4CM ESP., CONSID.PRODUCAO DE USINA DE 8000T/MES</v>
          </cell>
          <cell r="C2917" t="str">
            <v>M2</v>
          </cell>
          <cell r="D2917">
            <v>11.87</v>
          </cell>
        </row>
        <row r="2918">
          <cell r="A2918" t="str">
            <v>08.015.225-0</v>
          </cell>
          <cell r="B2918" t="str">
            <v>REVESTIMENTO DE CONCR.ASF.BETUM.USINADO A QUENTE, IMPORTADODE USINA, C/ 4CM ESP.,CONSID.PRODUCAO DE USINA DE 10000T/MES</v>
          </cell>
          <cell r="C2918" t="str">
            <v>M2</v>
          </cell>
          <cell r="D2918">
            <v>11.65</v>
          </cell>
        </row>
        <row r="2919">
          <cell r="A2919" t="str">
            <v>08.015.250-0</v>
          </cell>
          <cell r="B2919" t="str">
            <v>CONCRETO ASF. USINADO A QUENTE, IMPORTADO DE USINA, INCL. TODOS OS MAT. (MASSA FINA), CONSID. UMA PRODUCAO DE 2000T/MES</v>
          </cell>
          <cell r="C2919" t="str">
            <v>T</v>
          </cell>
          <cell r="D2919">
            <v>151.94</v>
          </cell>
        </row>
        <row r="2920">
          <cell r="A2920" t="str">
            <v>08.015.251-0</v>
          </cell>
          <cell r="B2920" t="str">
            <v>CONCRETO ASF. USINADO A QUENTE, IMPORTADO DE USINA, INCL. TODOS OS MAT. (MASSA FINA), CONSID. UMA PRODUCAO DE 3000T/MES</v>
          </cell>
          <cell r="C2920" t="str">
            <v>T</v>
          </cell>
          <cell r="D2920">
            <v>140.79</v>
          </cell>
        </row>
        <row r="2921">
          <cell r="A2921" t="str">
            <v>08.015.252-0</v>
          </cell>
          <cell r="B2921" t="str">
            <v>CONCRETO ASF. USINADO A QUENTE, IMPORTADO DE USINA, INCL. TODOS OS MAT. (MASSA FINA), CONSID. UMA PRODUCAO DE 4000T/MES</v>
          </cell>
          <cell r="C2921" t="str">
            <v>T</v>
          </cell>
          <cell r="D2921">
            <v>135.19999999999999</v>
          </cell>
        </row>
        <row r="2922">
          <cell r="A2922" t="str">
            <v>08.015.253-0</v>
          </cell>
          <cell r="B2922" t="str">
            <v>CONCRETO ASF. USINADO A QUENTE, IMPORTADO DE USINA, INCL. TODOS OS MAT. (MASSA FINA), CONSID. UMA PRODUCAO DE 6000T/MES</v>
          </cell>
          <cell r="C2922" t="str">
            <v>T</v>
          </cell>
          <cell r="D2922">
            <v>129.63999999999999</v>
          </cell>
        </row>
        <row r="2923">
          <cell r="A2923" t="str">
            <v>08.015.254-0</v>
          </cell>
          <cell r="B2923" t="str">
            <v>CONCRETO ASF. USINADO A QUENTE, IMPORTADO DE USINA, INCL. TODOS OS MAT. (MASSA FINA), CONSID. UMA PRODUCAO DE 8000T/MES</v>
          </cell>
          <cell r="C2923" t="str">
            <v>T</v>
          </cell>
          <cell r="D2923">
            <v>126.83</v>
          </cell>
        </row>
        <row r="2924">
          <cell r="A2924" t="str">
            <v>08.015.255-0</v>
          </cell>
          <cell r="B2924" t="str">
            <v>CONCRETO ASF. USINADO A QUENTE, IMPORTADO DE USINA, INCL. TODOS OS MAT. (MASSA FINA), CONSID. UMA PRODUCAO DE 10000T/MES</v>
          </cell>
          <cell r="C2924" t="str">
            <v>T</v>
          </cell>
          <cell r="D2924">
            <v>125.18</v>
          </cell>
        </row>
        <row r="2925">
          <cell r="A2925" t="str">
            <v>08.015.270-0</v>
          </cell>
          <cell r="B2925" t="str">
            <v>CONCRETO ASF. USINADO A QUENTE, IMPORTADO DE USINA, INCL.TODOS OS MAT. (MASSA GROSSA), CONSID. UMA PRODUCAO DE 2000T/MES</v>
          </cell>
          <cell r="C2925" t="str">
            <v>T</v>
          </cell>
          <cell r="D2925">
            <v>138.72</v>
          </cell>
        </row>
        <row r="2926">
          <cell r="A2926" t="str">
            <v>08.015.271-0</v>
          </cell>
          <cell r="B2926" t="str">
            <v>CONCRETO ASF. USINADO A QUENTE, IMPORTADO DE USINA, INCL.TODOS OS MAT. (MASSA GROSSA), CONSID. UMA PRODUCAO DE 3000T/MES</v>
          </cell>
          <cell r="C2926" t="str">
            <v>T</v>
          </cell>
          <cell r="D2926">
            <v>130.56</v>
          </cell>
        </row>
        <row r="2927">
          <cell r="A2927" t="str">
            <v>08.015.272-0</v>
          </cell>
          <cell r="B2927" t="str">
            <v>CONCRETO ASF. USINADO A QUENTE, IMPORTADO DE USINA, INCL.TODOS OS MAT. (MASSA GROSSA), CONSID. UMA PRODUCAO DE 4000T/MES</v>
          </cell>
          <cell r="C2927" t="str">
            <v>T</v>
          </cell>
          <cell r="D2927">
            <v>124.97</v>
          </cell>
        </row>
        <row r="2928">
          <cell r="A2928" t="str">
            <v>08.015.273-0</v>
          </cell>
          <cell r="B2928" t="str">
            <v>CONCRETO ASF. USINADO A QUENTE, IMPORTADO A QUENTE, INCL.TODOS OS MAT. (MASSA GROSSA), CONSID. UMA PRODUCAO DE 6000T/MES</v>
          </cell>
          <cell r="C2928" t="str">
            <v>T</v>
          </cell>
          <cell r="D2928">
            <v>119.42</v>
          </cell>
        </row>
        <row r="2929">
          <cell r="A2929" t="str">
            <v>08.015.274-0</v>
          </cell>
          <cell r="B2929" t="str">
            <v>CONCRETO ASF. USINADO A QUENTE, IMPORTADO DE USINA, INCL.TODOS OS MAT. (MASSA GROSSA), CONSID. UMA PRODUCAO DE 8000T/MES</v>
          </cell>
          <cell r="C2929" t="str">
            <v>T</v>
          </cell>
          <cell r="D2929">
            <v>116.6</v>
          </cell>
        </row>
        <row r="2930">
          <cell r="A2930" t="str">
            <v>08.015.275-0</v>
          </cell>
          <cell r="B2930" t="str">
            <v>CONCRETO ASF. USINADO A QUENTE, IMPORTADO DE USINA, INCL.TODOS OS MAT.(MASSA GROSSA), CONSID. UMA PRODUCAO DE 10000T/MES</v>
          </cell>
          <cell r="C2930" t="str">
            <v>T</v>
          </cell>
          <cell r="D2930">
            <v>114.95</v>
          </cell>
        </row>
        <row r="2931">
          <cell r="A2931" t="str">
            <v>08.015.300-0</v>
          </cell>
          <cell r="B2931" t="str">
            <v>CONCRETO ASF. P/BASE, TIPO CAB, USINADO A QUENTE, IMPORTADODE USINA, CONSID. UMA PRODUCAO DE 2000T/MES</v>
          </cell>
          <cell r="C2931" t="str">
            <v>T</v>
          </cell>
          <cell r="D2931">
            <v>122.35</v>
          </cell>
        </row>
        <row r="2932">
          <cell r="A2932" t="str">
            <v>08.015.301-0</v>
          </cell>
          <cell r="B2932" t="str">
            <v>CONCRETO ASF. P/BASE, TIPO CAB, USINADO A QUENTE, IMPORTADODE USINA, CONSID. UMA PRODUCAO DE 3000T/MES</v>
          </cell>
          <cell r="C2932" t="str">
            <v>T</v>
          </cell>
          <cell r="D2932">
            <v>111.2</v>
          </cell>
        </row>
        <row r="2933">
          <cell r="A2933" t="str">
            <v>08.015.302-0</v>
          </cell>
          <cell r="B2933" t="str">
            <v>CONCRETO ASF. P/BASE, TIPO CAB, USINADO A QUENTE, IMPORTADODE USINA, CONSID. UMA PRODUCAO DE 4000T/MES</v>
          </cell>
          <cell r="C2933" t="str">
            <v>T</v>
          </cell>
          <cell r="D2933">
            <v>105.61</v>
          </cell>
        </row>
        <row r="2934">
          <cell r="A2934" t="str">
            <v>08.015.303-0</v>
          </cell>
          <cell r="B2934" t="str">
            <v>CONCRETO ASF. P/BASE, TIPO CAB, USINADO A QUENTE, IMPORTADODE USINA, CONSID. UMA PRODUCAO DE 6000T/MES</v>
          </cell>
          <cell r="C2934" t="str">
            <v>T</v>
          </cell>
          <cell r="D2934">
            <v>100.05</v>
          </cell>
        </row>
        <row r="2935">
          <cell r="A2935" t="str">
            <v>08.015.304-0</v>
          </cell>
          <cell r="B2935" t="str">
            <v>CONCRETO ASF. P/BASE, TIPO CAB, USINADO A QUENTE, IMPORTADODE USINA, CONSID. UMA PRODUCAO DE 8000T/MES</v>
          </cell>
          <cell r="C2935" t="str">
            <v>T</v>
          </cell>
          <cell r="D2935">
            <v>97.24</v>
          </cell>
        </row>
        <row r="2936">
          <cell r="A2936" t="str">
            <v>08.015.305-0</v>
          </cell>
          <cell r="B2936" t="str">
            <v>CONCRETO ASF. P/BASE, TIPO CAB, USINADO A QUENTE, IMPORTADODE USINA, CONSID. UMA PRODUCAO DE 10000T/MES</v>
          </cell>
          <cell r="C2936" t="str">
            <v>T</v>
          </cell>
          <cell r="D2936">
            <v>95.59</v>
          </cell>
        </row>
        <row r="2937">
          <cell r="A2937" t="str">
            <v>08.015.999-0</v>
          </cell>
          <cell r="B2937" t="str">
            <v>INDICE 08.015REVEST. BETUMINOSO</v>
          </cell>
          <cell r="C2937">
            <v>0</v>
          </cell>
          <cell r="D2937">
            <v>3135</v>
          </cell>
        </row>
        <row r="2938">
          <cell r="A2938" t="str">
            <v>08.016.001-0</v>
          </cell>
          <cell r="B2938" t="str">
            <v>AREIA-ASF., A QUENTE</v>
          </cell>
          <cell r="C2938" t="str">
            <v>M3</v>
          </cell>
          <cell r="D2938">
            <v>314.87</v>
          </cell>
        </row>
        <row r="2939">
          <cell r="A2939" t="str">
            <v>08.016.002-0</v>
          </cell>
          <cell r="B2939" t="str">
            <v>AREIA-ASF., A FRIO</v>
          </cell>
          <cell r="C2939" t="str">
            <v>M3</v>
          </cell>
          <cell r="D2939">
            <v>285.72000000000003</v>
          </cell>
        </row>
        <row r="2940">
          <cell r="A2940" t="str">
            <v>08.016.999-0</v>
          </cell>
          <cell r="B2940" t="str">
            <v>INDICE 08.016AREIA-ASFALTO</v>
          </cell>
          <cell r="C2940">
            <v>0</v>
          </cell>
          <cell r="D2940">
            <v>3432</v>
          </cell>
        </row>
        <row r="2941">
          <cell r="A2941" t="str">
            <v>08.017.006-0</v>
          </cell>
          <cell r="B2941" t="str">
            <v>REVESTIMENTO EM PLACAS DE CONCR.</v>
          </cell>
          <cell r="C2941" t="str">
            <v>M3</v>
          </cell>
          <cell r="D2941">
            <v>198.35</v>
          </cell>
        </row>
        <row r="2942">
          <cell r="A2942" t="str">
            <v>08.017.010-0</v>
          </cell>
          <cell r="B2942" t="str">
            <v>REVESTIMENTO EM PLACAS DE CONCR.</v>
          </cell>
          <cell r="C2942" t="str">
            <v>M3</v>
          </cell>
          <cell r="D2942">
            <v>225.97</v>
          </cell>
        </row>
        <row r="2943">
          <cell r="A2943" t="str">
            <v>08.017.999-0</v>
          </cell>
          <cell r="B2943" t="str">
            <v>INDICE 08.017REVEST.PLACA DE CONCRETO</v>
          </cell>
          <cell r="C2943">
            <v>0</v>
          </cell>
          <cell r="D2943">
            <v>1536</v>
          </cell>
        </row>
        <row r="2944">
          <cell r="A2944" t="str">
            <v>08.018.001-0</v>
          </cell>
          <cell r="B2944" t="str">
            <v>REVESTIMENTO DE SAIBRO COMPRIMIDO EM CAMADA</v>
          </cell>
          <cell r="C2944" t="str">
            <v>M3</v>
          </cell>
          <cell r="D2944">
            <v>3.25</v>
          </cell>
        </row>
        <row r="2945">
          <cell r="A2945" t="str">
            <v>08.018.999-0</v>
          </cell>
          <cell r="B2945" t="str">
            <v>INDICE 08.018REVEST.SAIBRO</v>
          </cell>
          <cell r="C2945">
            <v>0</v>
          </cell>
          <cell r="D2945">
            <v>1751</v>
          </cell>
        </row>
        <row r="2946">
          <cell r="A2946" t="str">
            <v>08.019.001-0</v>
          </cell>
          <cell r="B2946" t="str">
            <v>JUNTA LONGITUDINAL EM REVESTIM. DE PLACAS DE CONCR. DO TIPOENCAIXE (MACHO E FEMEA), EXCL. LIGADORES</v>
          </cell>
          <cell r="C2946" t="str">
            <v>M</v>
          </cell>
          <cell r="D2946">
            <v>6.77</v>
          </cell>
        </row>
        <row r="2947">
          <cell r="A2947" t="str">
            <v>08.019.002-0</v>
          </cell>
          <cell r="B2947" t="str">
            <v>JUNTA DE RETRACAO EM REVESTIM. DE PLACAS DE CONCR., EXCL. LIGADORES</v>
          </cell>
          <cell r="C2947" t="str">
            <v>M</v>
          </cell>
          <cell r="D2947">
            <v>1.98</v>
          </cell>
        </row>
        <row r="2948">
          <cell r="A2948" t="str">
            <v>08.019.003-0</v>
          </cell>
          <cell r="B2948" t="str">
            <v>JUNTA DE CONSTR. EM REVESTIM. DE PLACA DE CONCR. MACHO E FEMEA, EXCL. PASSADORES</v>
          </cell>
          <cell r="C2948" t="str">
            <v>M</v>
          </cell>
          <cell r="D2948">
            <v>12.04</v>
          </cell>
        </row>
        <row r="2949">
          <cell r="A2949" t="str">
            <v>08.019.004-0</v>
          </cell>
          <cell r="B2949" t="str">
            <v>JUNTA LONGITUDINAL DE LIGACAO ENTRE SARJETAS E PLACAS DE REVESTIM. DE CONCR., INCL. LIGADORES</v>
          </cell>
          <cell r="C2949" t="str">
            <v>M</v>
          </cell>
          <cell r="D2949">
            <v>12.01</v>
          </cell>
        </row>
        <row r="2950">
          <cell r="A2950" t="str">
            <v>08.019.999-0</v>
          </cell>
          <cell r="B2950" t="str">
            <v>INDICE 08.019JUNTA LONGITUDINAL</v>
          </cell>
          <cell r="C2950">
            <v>0</v>
          </cell>
          <cell r="D2950">
            <v>2575</v>
          </cell>
        </row>
        <row r="2951">
          <cell r="A2951" t="str">
            <v>08.020.006-0</v>
          </cell>
          <cell r="B2951" t="str">
            <v>PAVIMENTACAO EM LAJOTAS DE CONCR.,INTER-TRAVADO,C/ 4CM DE ESP.,ASSENTES SOBRE COLCHAO DE PO-DE-PEDRA,AREIA OU MAT.EQUIV.</v>
          </cell>
          <cell r="C2951" t="str">
            <v>M2</v>
          </cell>
          <cell r="D2951">
            <v>25.75</v>
          </cell>
        </row>
        <row r="2952">
          <cell r="A2952" t="str">
            <v>08.020.008-0</v>
          </cell>
          <cell r="B2952" t="str">
            <v>PAVIMENTACAO EM LAJOTAS DE CONCR.,INTER-TRAVADO,C/ 6CM DE ESP.,ASSENTES SOBRE COLCHAO DE PO-DE-PEDRA,AREIA OU MAT.EQUIV.</v>
          </cell>
          <cell r="C2952" t="str">
            <v>M2</v>
          </cell>
          <cell r="D2952">
            <v>32.979999999999997</v>
          </cell>
        </row>
        <row r="2953">
          <cell r="A2953" t="str">
            <v>08.020.010-0</v>
          </cell>
          <cell r="B2953" t="str">
            <v>PAVIMENTACAO EM LAJOTAS DE CONCR.,INTER-TRAVADO,C/ 8CM DE ESP.,ASSENTES SOBRE COLCHAO DE PO-DE-PEDRA,AREIA OU MAT.EQUIV.</v>
          </cell>
          <cell r="C2953" t="str">
            <v>M2</v>
          </cell>
          <cell r="D2953">
            <v>34.65</v>
          </cell>
        </row>
        <row r="2954">
          <cell r="A2954" t="str">
            <v>08.020.012-0</v>
          </cell>
          <cell r="B2954" t="str">
            <v>PAVIMENTACAO EM LAJOTAS DE CONCR.,INTER-TRAVADO,C/10CM DE ESP.,ASSENTES SOBRE COLCHAO DE PO-DE-PEDRA,AREIA OU MAT.EQUIV.</v>
          </cell>
          <cell r="C2954" t="str">
            <v>M2</v>
          </cell>
          <cell r="D2954">
            <v>46.66</v>
          </cell>
        </row>
        <row r="2955">
          <cell r="A2955" t="str">
            <v>08.020.999-0</v>
          </cell>
          <cell r="B2955" t="str">
            <v>FAMILIA 08.020</v>
          </cell>
          <cell r="C2955">
            <v>0</v>
          </cell>
          <cell r="D2955">
            <v>2042</v>
          </cell>
        </row>
        <row r="2956">
          <cell r="A2956" t="str">
            <v>08.021.001-0</v>
          </cell>
          <cell r="B2956" t="str">
            <v>REGULARIZACAO DE SUB-LEITO</v>
          </cell>
          <cell r="C2956" t="str">
            <v>M2</v>
          </cell>
          <cell r="D2956">
            <v>0.42</v>
          </cell>
        </row>
        <row r="2957">
          <cell r="A2957" t="str">
            <v>08.021.002-0</v>
          </cell>
          <cell r="B2957" t="str">
            <v>CONSTRUCAO DE REFORCO DE SUB-LEITO</v>
          </cell>
          <cell r="C2957" t="str">
            <v>M3</v>
          </cell>
          <cell r="D2957">
            <v>1.78</v>
          </cell>
        </row>
        <row r="2958">
          <cell r="A2958" t="str">
            <v>08.021.003-0</v>
          </cell>
          <cell r="B2958" t="str">
            <v>CONSTRUCAO DE ATERRO</v>
          </cell>
          <cell r="C2958" t="str">
            <v>M3</v>
          </cell>
          <cell r="D2958">
            <v>0.9</v>
          </cell>
        </row>
        <row r="2959">
          <cell r="A2959" t="str">
            <v>08.021.999-0</v>
          </cell>
          <cell r="B2959" t="str">
            <v>INDICE 08.021CONSTRUCAO REFORCO SUBLEITO</v>
          </cell>
          <cell r="C2959">
            <v>0</v>
          </cell>
          <cell r="D2959">
            <v>1763</v>
          </cell>
        </row>
        <row r="2960">
          <cell r="A2960" t="str">
            <v>08.023.002-0</v>
          </cell>
          <cell r="B2960" t="str">
            <v>ESPALHAMENTO MEC. DE SOLO</v>
          </cell>
          <cell r="C2960" t="str">
            <v>M3</v>
          </cell>
          <cell r="D2960">
            <v>1.46</v>
          </cell>
        </row>
        <row r="2961">
          <cell r="A2961" t="str">
            <v>08.023.999-0</v>
          </cell>
          <cell r="B2961" t="str">
            <v>INDICE 08.023ESPALHAMENTO MECANICO DE SOLO.</v>
          </cell>
          <cell r="C2961">
            <v>0</v>
          </cell>
          <cell r="D2961">
            <v>1782</v>
          </cell>
        </row>
        <row r="2962">
          <cell r="A2962" t="str">
            <v>08.024.002-0</v>
          </cell>
          <cell r="B2962" t="str">
            <v>ESPALHAMENTO MANUAL DE CONCR. ASF. EM CAMADAS, C/CONCR. JUNTO AO LOCAL DE APLIC. E BASE JA PREP.</v>
          </cell>
          <cell r="C2962" t="str">
            <v>T</v>
          </cell>
          <cell r="D2962">
            <v>10.99</v>
          </cell>
        </row>
        <row r="2963">
          <cell r="A2963" t="str">
            <v>08.024.999-0</v>
          </cell>
          <cell r="B2963" t="str">
            <v>ESPALHAMENTO MANUAL.</v>
          </cell>
          <cell r="C2963">
            <v>0</v>
          </cell>
          <cell r="D2963">
            <v>2355</v>
          </cell>
        </row>
        <row r="2964">
          <cell r="A2964" t="str">
            <v>08.026.001-0</v>
          </cell>
          <cell r="B2964" t="str">
            <v>IMPRIMACAO DE BASE DE PAVIMENT.</v>
          </cell>
          <cell r="C2964" t="str">
            <v>M2</v>
          </cell>
          <cell r="D2964">
            <v>2.38</v>
          </cell>
        </row>
        <row r="2965">
          <cell r="A2965" t="str">
            <v>08.026.002-0</v>
          </cell>
          <cell r="B2965" t="str">
            <v>PINTURA DE LIGACAO</v>
          </cell>
          <cell r="C2965" t="str">
            <v>M2</v>
          </cell>
          <cell r="D2965">
            <v>1.47</v>
          </cell>
        </row>
        <row r="2966">
          <cell r="A2966" t="str">
            <v>08.026.999-0</v>
          </cell>
          <cell r="B2966" t="str">
            <v>INDICE 08.026IMPRIMACAO</v>
          </cell>
          <cell r="C2966">
            <v>0</v>
          </cell>
          <cell r="D2966">
            <v>6355</v>
          </cell>
        </row>
        <row r="2967">
          <cell r="A2967" t="str">
            <v>08.027.001-0</v>
          </cell>
          <cell r="B2967" t="str">
            <v>MEIO-FIO RETO DE CONCR. SIMPLES, 15MPA, MOLD. NO LOCAL, C/ 0,15M DE BASE E 0,45M DE ALT., REJUNT. C/CIM. E AREIA 1:3,5</v>
          </cell>
          <cell r="C2967" t="str">
            <v>M</v>
          </cell>
          <cell r="D2967">
            <v>31.39</v>
          </cell>
        </row>
        <row r="2968">
          <cell r="A2968" t="str">
            <v>08.027.002-0</v>
          </cell>
          <cell r="B2968" t="str">
            <v>MEIO-FIO CURVO DE CONCR. SIMPLES, 15MPA, MOLD. NO LOCAL, C/0,15M DE BASE E 0,45M DE ALT., REJUNT. C/CIM. E AREIA 1:3,5</v>
          </cell>
          <cell r="C2968" t="str">
            <v>M</v>
          </cell>
          <cell r="D2968">
            <v>34.53</v>
          </cell>
        </row>
        <row r="2969">
          <cell r="A2969" t="str">
            <v>08.027.003-0</v>
          </cell>
          <cell r="B2969" t="str">
            <v>MEIO-FIO DE CONCR. PRE-MOLD., 15MPA, C/ 0,15M DE BASE E 0,45M DE ALT., REJUNT. C/CIM. E AREIA 1:3,5</v>
          </cell>
          <cell r="C2969" t="str">
            <v>M</v>
          </cell>
          <cell r="D2969">
            <v>28.59</v>
          </cell>
        </row>
        <row r="2970">
          <cell r="A2970" t="str">
            <v>08.027.004-0</v>
          </cell>
          <cell r="B2970" t="str">
            <v>MEIO-FIO RETO DE CONCR. SIMPLES, 15MPA, MOLD. NO LOCAL, C/ 0,15M DE BASE E 0,30M DE ALT., REJUNT. C/CIM. E AREIA 1:3,5</v>
          </cell>
          <cell r="C2970" t="str">
            <v>M</v>
          </cell>
          <cell r="D2970">
            <v>21.45</v>
          </cell>
        </row>
        <row r="2971">
          <cell r="A2971" t="str">
            <v>08.027.005-0</v>
          </cell>
          <cell r="B2971" t="str">
            <v>MEIO-FIO CURVO DE CONCR. SIMPLES, 15MPA, MOLD. NO LOCAL, C/0,15M DE BASE E 0,30M DE ALT., REJUNT. C/CIM. E AREIA 1:3,5</v>
          </cell>
          <cell r="C2971" t="str">
            <v>M</v>
          </cell>
          <cell r="D2971">
            <v>23.59</v>
          </cell>
        </row>
        <row r="2972">
          <cell r="A2972" t="str">
            <v>08.027.006-0</v>
          </cell>
          <cell r="B2972" t="str">
            <v>MEIO-FIO DE CONCR. PRE-MOLD., 15MPA, C/ 0,15M DE BASE E 0,30M DE ALT., REJUNT. C/CIM. E AREIA 1:3,5</v>
          </cell>
          <cell r="C2972" t="str">
            <v>M</v>
          </cell>
          <cell r="D2972">
            <v>19.489999999999998</v>
          </cell>
        </row>
        <row r="2973">
          <cell r="A2973" t="str">
            <v>08.027.010-0</v>
          </cell>
          <cell r="B2973" t="str">
            <v>SARJETA E MEIO-FIO CONJUG.,CONCR.SIMPLES, 15MPA, MOLD. NO LOCAL,0,65M DE BASE E 0,30M DE ALT.,REJUNT.C/CIM.E AREIA 1:3,5</v>
          </cell>
          <cell r="C2973" t="str">
            <v>M</v>
          </cell>
          <cell r="D2973">
            <v>42.16</v>
          </cell>
        </row>
        <row r="2974">
          <cell r="A2974" t="str">
            <v>08.027.011-0</v>
          </cell>
          <cell r="B2974" t="str">
            <v>SARJETA E MEIO-FIO CONJUG., CONCR. PRE-MOLD., 15MPA, 0,65M DE BASE E 0,30M DE ALT., REJUNT. C/CIM. E AREIA 1:3,5</v>
          </cell>
          <cell r="C2974" t="str">
            <v>M</v>
          </cell>
          <cell r="D2974">
            <v>39.590000000000003</v>
          </cell>
        </row>
        <row r="2975">
          <cell r="A2975" t="str">
            <v>08.027.012-0</v>
          </cell>
          <cell r="B2975" t="str">
            <v>SARJETA E MEIO-FIO CONJUG.,CONCR.SIMPLES, 15MPA, MOLD. NO LOCAL,0,45M DE BASE E 0,30M DE ALT.,REJUNT.C/CIM.E AREIA 1:3,5</v>
          </cell>
          <cell r="C2975" t="str">
            <v>M</v>
          </cell>
          <cell r="D2975">
            <v>32.590000000000003</v>
          </cell>
        </row>
        <row r="2976">
          <cell r="A2976" t="str">
            <v>08.027.013-0</v>
          </cell>
          <cell r="B2976" t="str">
            <v>SARJETA E MEIO-FIO CONJUG., CONCR. PRE-MOLD., 15MPA, 0,45M DE BASE E 0,30M DE ALT., REJUNT. C/CIM. E AREIA 1:3,5</v>
          </cell>
          <cell r="C2976" t="str">
            <v>M</v>
          </cell>
          <cell r="D2976">
            <v>27.44</v>
          </cell>
        </row>
        <row r="2977">
          <cell r="A2977" t="str">
            <v>08.027.015-0</v>
          </cell>
          <cell r="B2977" t="str">
            <v>GRELHA E CAIXILHO DE CONCR. ARMADO, DIM. EXT. 0,40 X 0,90M E1,10 X 0,54M</v>
          </cell>
          <cell r="C2977" t="str">
            <v>UN</v>
          </cell>
          <cell r="D2977">
            <v>153.44</v>
          </cell>
        </row>
        <row r="2978">
          <cell r="A2978" t="str">
            <v>08.027.020-0</v>
          </cell>
          <cell r="B2978" t="str">
            <v>GRELHA E CAIXILHO DE CONCR. ARMADO, DIM. EXT. 0,40 X 0,90M E1,10 X 0,54M, EXCL. FORMAS</v>
          </cell>
          <cell r="C2978" t="str">
            <v>UN</v>
          </cell>
          <cell r="D2978">
            <v>119.72</v>
          </cell>
        </row>
        <row r="2979">
          <cell r="A2979" t="str">
            <v>08.027.030-0</v>
          </cell>
          <cell r="B2979" t="str">
            <v>GRELHA E CAIXILHO DE CONCR. ARMADO, DIM. EXT. 0,30 X 0,90M E1,00 X 0,40M, P/CX. DE RALO, UTILIZ. ARG.DE CIM.E AREIA 1:4</v>
          </cell>
          <cell r="C2979" t="str">
            <v>UN</v>
          </cell>
          <cell r="D2979">
            <v>117.15</v>
          </cell>
        </row>
        <row r="2980">
          <cell r="A2980" t="str">
            <v>08.027.999-0</v>
          </cell>
          <cell r="B2980" t="str">
            <v>INDICE 08.027MEIO-FIO CONCRETO SIMPLES</v>
          </cell>
          <cell r="C2980">
            <v>0</v>
          </cell>
          <cell r="D2980">
            <v>2088</v>
          </cell>
        </row>
        <row r="2981">
          <cell r="A2981" t="str">
            <v>08.031.005-0</v>
          </cell>
          <cell r="B2981" t="str">
            <v>LOGRADOURO C/ 9,00M DE LARG., BASE DE BRITA GRAD. E REVESTIM. DE CONCR. ASF. C/ 5CM DE ESP.</v>
          </cell>
          <cell r="C2981" t="str">
            <v>M</v>
          </cell>
          <cell r="D2981">
            <v>419.13</v>
          </cell>
        </row>
        <row r="2982">
          <cell r="A2982" t="str">
            <v>08.031.006-0</v>
          </cell>
          <cell r="B2982" t="str">
            <v>LOGRADOURO C/ 9,00M DE LARG., BASE DE BRITA CORR. C/ 20CM DEESP. E PAVIMENT. DE PARALELEP. SOBRE COLCHAO DE AREIA</v>
          </cell>
          <cell r="C2982" t="str">
            <v>M</v>
          </cell>
          <cell r="D2982">
            <v>513.67999999999995</v>
          </cell>
        </row>
        <row r="2983">
          <cell r="A2983" t="str">
            <v>08.031.007-0</v>
          </cell>
          <cell r="B2983" t="str">
            <v>LOGRADOURO C/ 9,00M DE LARG., BASE DE BRITA CORR. C/ 10CM DEESP. E PAVIMENT. DE PARALELEP. SOBRE COLCHAO DE PO-DE-PEDRA</v>
          </cell>
          <cell r="C2983" t="str">
            <v>M</v>
          </cell>
          <cell r="D2983">
            <v>484.85</v>
          </cell>
        </row>
        <row r="2984">
          <cell r="A2984" t="str">
            <v>08.031.999-0</v>
          </cell>
          <cell r="B2984" t="str">
            <v>INDICE 08.031LOGRADOURO</v>
          </cell>
          <cell r="C2984">
            <v>0</v>
          </cell>
          <cell r="D2984">
            <v>2103</v>
          </cell>
        </row>
        <row r="2985">
          <cell r="A2985" t="str">
            <v>08.032.999-0</v>
          </cell>
          <cell r="B2985" t="str">
            <v>INDICE DA FAMILIA</v>
          </cell>
          <cell r="C2985">
            <v>0</v>
          </cell>
          <cell r="D2985">
            <v>1740</v>
          </cell>
        </row>
        <row r="2986">
          <cell r="A2986" t="str">
            <v>08.033.001-0</v>
          </cell>
          <cell r="B2986" t="str">
            <v>JUNTA DE RETRACAO SERRADA C/DISCO DE DIAMANTE P/PAV. DE PLACAS DE CONCR. C/ 5CM DE PROF.</v>
          </cell>
          <cell r="C2986" t="str">
            <v>M</v>
          </cell>
          <cell r="D2986">
            <v>7.36</v>
          </cell>
        </row>
        <row r="2987">
          <cell r="A2987" t="str">
            <v>08.033.999-0</v>
          </cell>
          <cell r="B2987" t="str">
            <v>INDICE 08.033JUNTA DE RETRACAO</v>
          </cell>
          <cell r="C2987">
            <v>0</v>
          </cell>
          <cell r="D2987">
            <v>1417</v>
          </cell>
        </row>
        <row r="2988">
          <cell r="A2988" t="str">
            <v>08.034.001-0</v>
          </cell>
          <cell r="B2988" t="str">
            <v>GUARDA-CORPO DE CONCR. ARMADO, FEITO C/FORMA DE CHAPA DE MAD. PLASTIF., APOIADO EM 4 COLUNAS, C/FORMA PERDIDA DE TUBO</v>
          </cell>
          <cell r="C2988" t="str">
            <v>M</v>
          </cell>
          <cell r="D2988">
            <v>18.77</v>
          </cell>
        </row>
        <row r="2989">
          <cell r="A2989" t="str">
            <v>08.034.005-0</v>
          </cell>
          <cell r="B2989" t="str">
            <v>GUARDA-RODAS DE CONCR. ARMADO P/VIADUTO, MOLD. NO LOCAL, COMPREEND. VIGAS LONGITUDINAIS APOIADAS SOBRE MONTANTES</v>
          </cell>
          <cell r="C2989" t="str">
            <v>M</v>
          </cell>
          <cell r="D2989">
            <v>87.45</v>
          </cell>
        </row>
        <row r="2990">
          <cell r="A2990" t="str">
            <v>08.034.010-0</v>
          </cell>
          <cell r="B2990" t="str">
            <v>GUARDA-RODAS DE CONCR.ARMADO, CONSTANDO DE MONTANTES SUSTENTANDO VIGAS TRAPEZIO C/ 55CM DE LARG. P/ 15CM E 25CM DE FACES</v>
          </cell>
          <cell r="C2990" t="str">
            <v>M</v>
          </cell>
          <cell r="D2990">
            <v>87.45</v>
          </cell>
        </row>
        <row r="2991">
          <cell r="A2991" t="str">
            <v>08.034.999-0</v>
          </cell>
          <cell r="B2991" t="str">
            <v>INDICE 08.034GUARDA-CORPO CONCRETO ARMADO</v>
          </cell>
          <cell r="C2991">
            <v>0</v>
          </cell>
          <cell r="D2991">
            <v>1978</v>
          </cell>
        </row>
        <row r="2992">
          <cell r="A2992" t="str">
            <v>08.035.001-0</v>
          </cell>
          <cell r="B2992" t="str">
            <v>CAMADA DE BLOQUEIO (COLCHAO) DE PO-DE-PEDRA, ESPALHADO E COMPRIMIDO MECANICAMENTE</v>
          </cell>
          <cell r="C2992" t="str">
            <v>M3</v>
          </cell>
          <cell r="D2992">
            <v>27.22</v>
          </cell>
        </row>
        <row r="2993">
          <cell r="A2993" t="str">
            <v>08.035.999-0</v>
          </cell>
          <cell r="B2993" t="str">
            <v>INDICE 08.035CAMADA DE BLOQUEIO</v>
          </cell>
          <cell r="C2993">
            <v>0</v>
          </cell>
          <cell r="D2993">
            <v>1460</v>
          </cell>
        </row>
        <row r="2994">
          <cell r="A2994" t="str">
            <v>08.036.001-0</v>
          </cell>
          <cell r="B2994" t="str">
            <v>CAMADA DE BLOQUEIO (COLCHAO) DE AREIA, ESPALHADO E COMPRIMIDO MECANICAMENTE</v>
          </cell>
          <cell r="C2994" t="str">
            <v>M3</v>
          </cell>
          <cell r="D2994">
            <v>34.369999999999997</v>
          </cell>
        </row>
        <row r="2995">
          <cell r="A2995" t="str">
            <v>08.036.999-0</v>
          </cell>
          <cell r="B2995" t="str">
            <v>INDICE 08.036CAMADA DE BLOQUEIO AREIA</v>
          </cell>
          <cell r="C2995">
            <v>0</v>
          </cell>
          <cell r="D2995">
            <v>1714</v>
          </cell>
        </row>
        <row r="2996">
          <cell r="A2996" t="str">
            <v>08.037.001-0</v>
          </cell>
          <cell r="B2996" t="str">
            <v>CONCRETO ASF., USINADO A QUENTE, CONSID. APENAS O ESPALHAMENTO E COMPACTACAO MEC., C/ESP. MEDIA DE 5CM</v>
          </cell>
          <cell r="C2996" t="str">
            <v>T</v>
          </cell>
          <cell r="D2996">
            <v>5.75</v>
          </cell>
        </row>
        <row r="2997">
          <cell r="A2997" t="str">
            <v>08.037.002-0</v>
          </cell>
          <cell r="B2997" t="str">
            <v>CONCRETO ASF., USINADO A QUENTE, CONSID. APENAS O ESPALHAMENTO MANUAL E COMPACTACAO MEC., C/ESP. MEDIA DE 5CM</v>
          </cell>
          <cell r="C2997" t="str">
            <v>T</v>
          </cell>
          <cell r="D2997">
            <v>23.25</v>
          </cell>
        </row>
        <row r="2998">
          <cell r="A2998" t="str">
            <v>08.037.010-0</v>
          </cell>
          <cell r="B2998" t="str">
            <v>CONCRETO ASF. USINADO A QUENTE, CONSID. APENAS O ESPALHAMENTO E COMPACT. MEC., P/UMA PRODUCAO DE USINA DE 2000T/MES</v>
          </cell>
          <cell r="C2998" t="str">
            <v>T</v>
          </cell>
          <cell r="D2998">
            <v>13.47</v>
          </cell>
        </row>
        <row r="2999">
          <cell r="A2999" t="str">
            <v>08.037.011-0</v>
          </cell>
          <cell r="B2999" t="str">
            <v>CONCRETO ASF. USINADO A QUENTE, CONSID. APENAS O ESPALHAMENTO E COMPACT. MEC., P/UMA PRODUCAO DE USINA DE 3000T/MES</v>
          </cell>
          <cell r="C2999" t="str">
            <v>T</v>
          </cell>
          <cell r="D2999">
            <v>9.8000000000000007</v>
          </cell>
        </row>
        <row r="3000">
          <cell r="A3000" t="str">
            <v>08.037.012-0</v>
          </cell>
          <cell r="B3000" t="str">
            <v>CONCRETO ASF. USINADO A QUENTE, CONSID. APENAS O ESPALHAMENTO, P/UMA PRODUCAO DE USINA DE 4000T/MES</v>
          </cell>
          <cell r="C3000" t="str">
            <v>T</v>
          </cell>
          <cell r="D3000">
            <v>8.02</v>
          </cell>
        </row>
        <row r="3001">
          <cell r="A3001" t="str">
            <v>08.037.013-0</v>
          </cell>
          <cell r="B3001" t="str">
            <v>CONCRETO ASF. USINADO A QUENTE, CONSID. APENAS O ESPALHAMENTO E COMPACT. MEC., P/UMA PRODUCAO DE USINA DE 6000T/MES</v>
          </cell>
          <cell r="C3001" t="str">
            <v>T</v>
          </cell>
          <cell r="D3001">
            <v>7.65</v>
          </cell>
        </row>
        <row r="3002">
          <cell r="A3002" t="str">
            <v>08.037.014-0</v>
          </cell>
          <cell r="B3002" t="str">
            <v>CONCRETO ASF. USINADO A QUENTE, CONSID. APENAS O ESPALHAMENTO E COMPACT. MEC., P/UMA PRODUCAO DE 8000T/MES</v>
          </cell>
          <cell r="C3002" t="str">
            <v>T</v>
          </cell>
          <cell r="D3002">
            <v>6.41</v>
          </cell>
        </row>
        <row r="3003">
          <cell r="A3003" t="str">
            <v>08.037.015-0</v>
          </cell>
          <cell r="B3003" t="str">
            <v>CONCRETO ASF. USINADO A QUENTE, CONSID. APENAS O ESPALHAMENTO E COMPACT. MEC., P/MA PRODUCAO DE USINA DE 10000T/MES</v>
          </cell>
          <cell r="C3003" t="str">
            <v>T</v>
          </cell>
          <cell r="D3003">
            <v>5.83</v>
          </cell>
        </row>
        <row r="3004">
          <cell r="A3004" t="str">
            <v>08.037.025-0</v>
          </cell>
          <cell r="B3004" t="str">
            <v>CONCRETO ASF. USINADO A QUENTE, CONSID.APENAS O ESPALHAMENTOMANUAL E COMPACT.MEC., P/UMA PRODUCAO DE USINA DE 2000T/MES</v>
          </cell>
          <cell r="C3004" t="str">
            <v>T</v>
          </cell>
          <cell r="D3004">
            <v>57.21</v>
          </cell>
        </row>
        <row r="3005">
          <cell r="A3005" t="str">
            <v>08.037.026-0</v>
          </cell>
          <cell r="B3005" t="str">
            <v>CONCRETO ASF. USINADO A QUENTE, CONSID.APENAS O ESPALHAMENTOMANUAL E COMPACT.MEC., P/UMA PRODUCAO DE USINA DE 3000T/MES</v>
          </cell>
          <cell r="C3005" t="str">
            <v>T</v>
          </cell>
          <cell r="D3005">
            <v>39.35</v>
          </cell>
        </row>
        <row r="3006">
          <cell r="A3006" t="str">
            <v>08.037.027-0</v>
          </cell>
          <cell r="B3006" t="str">
            <v>CONCRETO ASF. USINADO A QUENTE, CONSID.APENAS O ESPALHAMENTOMANUAL E COMPACT.MEC., P/UMA PRODUCAO DE USINA DE 4000T/MES</v>
          </cell>
          <cell r="C3006" t="str">
            <v>T</v>
          </cell>
          <cell r="D3006">
            <v>30.68</v>
          </cell>
        </row>
        <row r="3007">
          <cell r="A3007" t="str">
            <v>08.037.028-0</v>
          </cell>
          <cell r="B3007" t="str">
            <v>CONCRETO ASF. USINADO A QUENTE, CONSID.APENAS O ESPALHAMENTOMANUAL E COMPACT.MEC., P/UMA PRODUCAO DE USINA DE 6000T/MES</v>
          </cell>
          <cell r="C3007" t="str">
            <v>T</v>
          </cell>
          <cell r="D3007">
            <v>22.38</v>
          </cell>
        </row>
        <row r="3008">
          <cell r="A3008" t="str">
            <v>08.037.029-0</v>
          </cell>
          <cell r="B3008" t="str">
            <v>CONCRETO ASF. USINADO A QUENTE, CONSID.APENAS O ESPALHAMENTOMANUAL E COMPACT.MEC., P/UMA PRODUCAO DE USINA DE 8000T/MES</v>
          </cell>
          <cell r="C3008" t="str">
            <v>T</v>
          </cell>
          <cell r="D3008">
            <v>18.03</v>
          </cell>
        </row>
        <row r="3009">
          <cell r="A3009" t="str">
            <v>08.037.030-0</v>
          </cell>
          <cell r="B3009" t="str">
            <v>CONCRETO ASF. USINADO A QUENTE,CONSID.APENAS O ESPALHAMENTOMANUAL E COMPACT.MEC., P/UMA PRODUCAO DE USINA DE 10000T/MES</v>
          </cell>
          <cell r="C3009" t="str">
            <v>T</v>
          </cell>
          <cell r="D3009">
            <v>13.51</v>
          </cell>
        </row>
        <row r="3010">
          <cell r="A3010" t="str">
            <v>08.037.999-0</v>
          </cell>
          <cell r="B3010" t="str">
            <v>INDICE 08.037CONCRETO ASFALTICO</v>
          </cell>
          <cell r="C3010">
            <v>0</v>
          </cell>
          <cell r="D3010">
            <v>1959</v>
          </cell>
        </row>
        <row r="3011">
          <cell r="A3011" t="str">
            <v>08.038.001-0</v>
          </cell>
          <cell r="B3011" t="str">
            <v>RECOMPOSICAO DE PAVIMENT. DE RUA, DEVIDO A ABERTURA DE VALAP/ASSENT. DE TUBUL.</v>
          </cell>
          <cell r="C3011" t="str">
            <v>M2</v>
          </cell>
          <cell r="D3011">
            <v>49.65</v>
          </cell>
        </row>
        <row r="3012">
          <cell r="A3012" t="str">
            <v>08.038.999-0</v>
          </cell>
          <cell r="B3012" t="str">
            <v>INDICE 08.038RECOMPOS.PAVIMENT.</v>
          </cell>
          <cell r="C3012">
            <v>0</v>
          </cell>
          <cell r="D3012">
            <v>1715</v>
          </cell>
        </row>
        <row r="3013">
          <cell r="A3013" t="str">
            <v>08.040.005-0</v>
          </cell>
          <cell r="B3013" t="str">
            <v>MEIO-FIO E SARJETA CONJUG. DE CONCR. USINADO, 15MPA, MOLD. "IN LOCO", C/ 0,47M DE BASE E 0,30M DE ALT.</v>
          </cell>
          <cell r="C3013" t="str">
            <v>M</v>
          </cell>
          <cell r="D3013">
            <v>18.88</v>
          </cell>
        </row>
        <row r="3014">
          <cell r="A3014" t="str">
            <v>08.040.010-0</v>
          </cell>
          <cell r="B3014" t="str">
            <v>MEIO-FIO E SARJETA CONJUG. DE CONCR. USINADO, 15MPA, MOLD. "IN LOCO", C/ 0,35M DE BASE E 0,30CM DE ALT.</v>
          </cell>
          <cell r="C3014" t="str">
            <v>M</v>
          </cell>
          <cell r="D3014">
            <v>15.82</v>
          </cell>
        </row>
        <row r="3015">
          <cell r="A3015" t="str">
            <v>08.040.015-0</v>
          </cell>
          <cell r="B3015" t="str">
            <v>MEIO-FIO E SARJETA CONJUG. DE CONCR. USINADO, 15MPA, MOLD. "IN LOCO", C/ 0,30M DE BASE E 0,26M DE ALT.</v>
          </cell>
          <cell r="C3015" t="str">
            <v>M</v>
          </cell>
          <cell r="D3015">
            <v>11.54</v>
          </cell>
        </row>
        <row r="3016">
          <cell r="A3016" t="str">
            <v>08.040.020-0</v>
          </cell>
          <cell r="B3016" t="str">
            <v>MEIO-FIO DE CONCR. USINADO, 15MPA, MOLD. "IN LOCO", C/ 0,17MDE BASE E 0,30M DE ALT.</v>
          </cell>
          <cell r="C3016" t="str">
            <v>M</v>
          </cell>
          <cell r="D3016">
            <v>9.4600000000000009</v>
          </cell>
        </row>
        <row r="3017">
          <cell r="A3017" t="str">
            <v>08.040.025-0</v>
          </cell>
          <cell r="B3017" t="str">
            <v>MEIO-FIO DE CONCR. USINADO, 15MPA, MOLD. "IN LOCO", C/ 0,15MDE BASE E 0,30M DE ALT.</v>
          </cell>
          <cell r="C3017" t="str">
            <v>M</v>
          </cell>
          <cell r="D3017">
            <v>9.26</v>
          </cell>
        </row>
        <row r="3018">
          <cell r="A3018" t="str">
            <v>08.040.030-0</v>
          </cell>
          <cell r="B3018" t="str">
            <v>MEIO-FIO TIPO TENTO DE CONCR. USINADO, 15MPA, MOLD. "IN LOCO", C/ 0,17M DE BASE E 0,15M DE ALT.</v>
          </cell>
          <cell r="C3018" t="str">
            <v>M</v>
          </cell>
          <cell r="D3018">
            <v>4.12</v>
          </cell>
        </row>
        <row r="3019">
          <cell r="A3019" t="str">
            <v>08.040.999-0</v>
          </cell>
          <cell r="B3019" t="str">
            <v>INDICE 08.040MEIO-FIO/SARJETA CONJUGADOS</v>
          </cell>
          <cell r="C3019">
            <v>0</v>
          </cell>
          <cell r="D3019">
            <v>1738</v>
          </cell>
        </row>
        <row r="3020">
          <cell r="A3020" t="str">
            <v>09.001.001-1</v>
          </cell>
          <cell r="B3020" t="str">
            <v>PLANTIO DE GRAMA EM PLACAS, INCL. COMPRA E ARRANC. NO LOCALDE ORIGEM, CARGA, TRANSP., DESC. E PREPARO DO TERRENO</v>
          </cell>
          <cell r="C3020" t="str">
            <v>M2</v>
          </cell>
          <cell r="D3020">
            <v>3.95</v>
          </cell>
        </row>
        <row r="3021">
          <cell r="A3021" t="str">
            <v>09.001.002-0</v>
          </cell>
          <cell r="B3021" t="str">
            <v>PLANTIO DE GRAMA EM PLACAS, INCL. COMPRA E ARRANC. NO LOCALDE ORIGEM, P/RECOMP. DE AREAS GRAMADAS DANIFICADAS</v>
          </cell>
          <cell r="C3021" t="str">
            <v>M2</v>
          </cell>
          <cell r="D3021">
            <v>4.7300000000000004</v>
          </cell>
        </row>
        <row r="3022">
          <cell r="A3022" t="str">
            <v>09.001.003-1</v>
          </cell>
          <cell r="B3022" t="str">
            <v>PLANTIO DE GRAMA EM PLACAS, INCL. COMPRA E ARRANC. NO LOCALDE ORIGEM, CARGA, DESC., PREPARO DO TERRENO, EXCL. TRANSP.</v>
          </cell>
          <cell r="C3022" t="str">
            <v>M2</v>
          </cell>
          <cell r="D3022">
            <v>3.55</v>
          </cell>
        </row>
        <row r="3023">
          <cell r="A3023" t="str">
            <v>09.001.004-0</v>
          </cell>
          <cell r="B3023" t="str">
            <v>PLANTIO DE GRAMA EM PLACAS, EM ENCOSTA, DE ACORDO C/ITEM 09.001.001, INCL. TRANSP. MANUAL ENCOSTA ACIMA</v>
          </cell>
          <cell r="C3023" t="str">
            <v>M2</v>
          </cell>
          <cell r="D3023">
            <v>4.41</v>
          </cell>
        </row>
        <row r="3024">
          <cell r="A3024" t="str">
            <v>09.001.020-0</v>
          </cell>
          <cell r="B3024" t="str">
            <v>PLANTIO DE GRAMA EM ROLOS, INCL. FORN. E TRANSP., EXCL. PREP. DO TERRENO E O MAT. P/ESTE</v>
          </cell>
          <cell r="C3024" t="str">
            <v>M2</v>
          </cell>
          <cell r="D3024">
            <v>4.6900000000000004</v>
          </cell>
        </row>
        <row r="3025">
          <cell r="A3025" t="str">
            <v>09.001.025-0</v>
          </cell>
          <cell r="B3025" t="str">
            <v>PLANTIO DE GRAMA EM ROLOS, EM ENCOSTA, DE ACORDO C/ITEM 09.001.020, INCL. TRANSP. MANUAL ENCOSTA ACIMA</v>
          </cell>
          <cell r="C3025" t="str">
            <v>M2</v>
          </cell>
          <cell r="D3025">
            <v>5.71</v>
          </cell>
        </row>
        <row r="3026">
          <cell r="A3026" t="str">
            <v>09.001.030-0</v>
          </cell>
          <cell r="B3026" t="str">
            <v>PLANTIO DE GRAMA EM ROLOS, INCL. FORN. E TRANSP., P/RECOMP.DE AREAS GRAMADAS EVENTUALMENTE DANIFICADAS</v>
          </cell>
          <cell r="C3026" t="str">
            <v>M2</v>
          </cell>
          <cell r="D3026">
            <v>4.8899999999999997</v>
          </cell>
        </row>
        <row r="3027">
          <cell r="A3027" t="str">
            <v>09.001.035-0</v>
          </cell>
          <cell r="B3027" t="str">
            <v>PLANTIO DE GRAMA EM ROLOS, INCL. FORN., PREP. DO TERRENO E OMAT. P/ESTE, EXCL. TRANSP.</v>
          </cell>
          <cell r="C3027" t="str">
            <v>M2</v>
          </cell>
          <cell r="D3027">
            <v>4.2699999999999996</v>
          </cell>
        </row>
        <row r="3028">
          <cell r="A3028" t="str">
            <v>09.001.040-0</v>
          </cell>
          <cell r="B3028" t="str">
            <v>PLANTIO DE GRAMA EM HIDRO-SEMEADURA, EM TALUDES</v>
          </cell>
          <cell r="C3028" t="str">
            <v>M2</v>
          </cell>
          <cell r="D3028">
            <v>1.85</v>
          </cell>
        </row>
        <row r="3029">
          <cell r="A3029" t="str">
            <v>09.001.045-0</v>
          </cell>
          <cell r="B3029" t="str">
            <v>PLANTIO DE GRAMINEA E LEGUMINOSA EM SEMENTES, C/ANALISE E TRAT. DO SOLO, CORRECAO DE PH E IRRIGACAO, INCL. TRANSP.</v>
          </cell>
          <cell r="C3029" t="str">
            <v>M2</v>
          </cell>
          <cell r="D3029">
            <v>2.64</v>
          </cell>
        </row>
        <row r="3030">
          <cell r="A3030" t="str">
            <v>09.001.050-0</v>
          </cell>
          <cell r="B3030" t="str">
            <v>PLANTIO DE GRAMINEA E LEGUMINOSA EM SEMENTES, INCL. COBERT.C/TECIDO ANIAGEM S-95, MALHA 4MM</v>
          </cell>
          <cell r="C3030" t="str">
            <v>M2</v>
          </cell>
          <cell r="D3030">
            <v>6.13</v>
          </cell>
        </row>
        <row r="3031">
          <cell r="A3031" t="str">
            <v>09.001.055-0</v>
          </cell>
          <cell r="B3031" t="str">
            <v>PLANTIO DE GRAMINEA E LEGUMINOSA EM SEMENTES, INCL. COBERT.PALHA CAPIM DESFIBRADA E APLICACAO DE HIDRO-ASF.</v>
          </cell>
          <cell r="C3031" t="str">
            <v>M2</v>
          </cell>
          <cell r="D3031">
            <v>3.03</v>
          </cell>
        </row>
        <row r="3032">
          <cell r="A3032" t="str">
            <v>09.001.060-0</v>
          </cell>
          <cell r="B3032" t="str">
            <v>PLANTIO DE GRAMINEA E LEGUMINOSA EM SEMENTES, C/COBERTURA PALHA CAPIM, APLIC. HIDRO-ASF., C/FIX. MALHA DE BAMBU LASCADO</v>
          </cell>
          <cell r="C3032" t="str">
            <v>M2</v>
          </cell>
          <cell r="D3032">
            <v>6.41</v>
          </cell>
        </row>
        <row r="3033">
          <cell r="A3033" t="str">
            <v>09.001.065-0</v>
          </cell>
          <cell r="B3033" t="str">
            <v>PLANTIO DE GRAMINEA E LEGUMINOSA EM SEMENTE, C/COBERTURA DEPALHA CAPIM, APLIC. DE HIDRO-ASF. E TELA ARAME GALV.</v>
          </cell>
          <cell r="C3033" t="str">
            <v>M2</v>
          </cell>
          <cell r="D3033">
            <v>10.98</v>
          </cell>
        </row>
        <row r="3034">
          <cell r="A3034" t="str">
            <v>09.001.070-0</v>
          </cell>
          <cell r="B3034" t="str">
            <v>PLANTIO DE PLANTAS DE COBERTURA DE SOLO, TIPO MARGARIDAO, ZEBRINA, DICONDRA, TRAPOERABA, ETC</v>
          </cell>
          <cell r="C3034" t="str">
            <v>M2</v>
          </cell>
          <cell r="D3034">
            <v>1.21</v>
          </cell>
        </row>
        <row r="3035">
          <cell r="A3035" t="str">
            <v>09.001.075-0</v>
          </cell>
          <cell r="B3035" t="str">
            <v>PLANTIO DE PLANTAS DE COBERTURA FLORIDAS, TIPO MOISES, BELAEMILIA, ETC</v>
          </cell>
          <cell r="C3035" t="str">
            <v>M2</v>
          </cell>
          <cell r="D3035">
            <v>1.21</v>
          </cell>
        </row>
        <row r="3036">
          <cell r="A3036" t="str">
            <v>09.001.999-0</v>
          </cell>
          <cell r="B3036" t="str">
            <v>FAMILIA 09.001PLANTIO DE GRAMA E LEGUMINOSAS</v>
          </cell>
          <cell r="C3036">
            <v>0</v>
          </cell>
          <cell r="D3036">
            <v>1598</v>
          </cell>
        </row>
        <row r="3037">
          <cell r="A3037" t="str">
            <v>09.002.001-0</v>
          </cell>
          <cell r="B3037" t="str">
            <v>PLANTIO DE ARVORE ISOLADA, ATE 2,00M DE ALT., DE QUALQUER ESPECIE, EM LOGRADOURO PUBL.</v>
          </cell>
          <cell r="C3037" t="str">
            <v>UN</v>
          </cell>
          <cell r="D3037">
            <v>12.24</v>
          </cell>
        </row>
        <row r="3038">
          <cell r="A3038" t="str">
            <v>09.002.002-0</v>
          </cell>
          <cell r="B3038" t="str">
            <v>PLANTIO DE ARBUSTO DE O,50 A 0,70M DE ALT., FORMANDO JARDIMC/ 12UN P/M2</v>
          </cell>
          <cell r="C3038" t="str">
            <v>M2</v>
          </cell>
          <cell r="D3038">
            <v>1.45</v>
          </cell>
        </row>
        <row r="3039">
          <cell r="A3039" t="str">
            <v>09.002.003-0</v>
          </cell>
          <cell r="B3039" t="str">
            <v>PLANTIO DE ARBUSTO DE 0,70 A 1,00M DE ALT., FORMANDO JARDIMC/ 9UN P/M2, EXCL. FORN.</v>
          </cell>
          <cell r="C3039" t="str">
            <v>M2</v>
          </cell>
          <cell r="D3039">
            <v>1.3</v>
          </cell>
        </row>
        <row r="3040">
          <cell r="A3040" t="str">
            <v>09.002.010-0</v>
          </cell>
          <cell r="B3040" t="str">
            <v>PLANTIO DE ARBUSTO DE 0,50 A 1,00M DE ALT., FORMANDO JARDIM</v>
          </cell>
          <cell r="C3040" t="str">
            <v>UN</v>
          </cell>
          <cell r="D3040">
            <v>1.45</v>
          </cell>
        </row>
        <row r="3041">
          <cell r="A3041" t="str">
            <v>09.002.999-0</v>
          </cell>
          <cell r="B3041" t="str">
            <v>FAMILIA 09.002PLANTIO DE ARVORES E ARBUSTOS</v>
          </cell>
          <cell r="C3041">
            <v>0</v>
          </cell>
          <cell r="D3041">
            <v>1671</v>
          </cell>
        </row>
        <row r="3042">
          <cell r="A3042" t="str">
            <v>09.003.006-0</v>
          </cell>
          <cell r="B3042" t="str">
            <v>ARVORE EM TORNO DE 2,00M DE ALT., TIPO AMENDOEIRA OU CASTANHEIRA, CONSID. APENAS O FORN.</v>
          </cell>
          <cell r="C3042" t="str">
            <v>UN</v>
          </cell>
          <cell r="D3042">
            <v>9.5</v>
          </cell>
        </row>
        <row r="3043">
          <cell r="A3043" t="str">
            <v>09.003.007-0</v>
          </cell>
          <cell r="B3043" t="str">
            <v>CERCA VIVA C/ 0,50 A 0,70M DE ALT., ESPACADAS A CADA 30 CM,FORN. E PLANTIO</v>
          </cell>
          <cell r="C3043" t="str">
            <v>M</v>
          </cell>
          <cell r="D3043">
            <v>3.72</v>
          </cell>
        </row>
        <row r="3044">
          <cell r="A3044" t="str">
            <v>09.003.008-0</v>
          </cell>
          <cell r="B3044" t="str">
            <v>ARBUSTO P/JARDINS, C/ 0,50 A 0,70M DE ALT., CONSID. APENAS OFORN.</v>
          </cell>
          <cell r="C3044" t="str">
            <v>UN</v>
          </cell>
          <cell r="D3044">
            <v>2</v>
          </cell>
        </row>
        <row r="3045">
          <cell r="A3045" t="str">
            <v>09.003.009-0</v>
          </cell>
          <cell r="B3045" t="str">
            <v>ARBUSTO P/JARDINS, C/ 0,70 A 1,00M DE ALT., CONSID. APENAS OFORN.</v>
          </cell>
          <cell r="C3045" t="str">
            <v>UN</v>
          </cell>
          <cell r="D3045">
            <v>3</v>
          </cell>
        </row>
        <row r="3046">
          <cell r="A3046" t="str">
            <v>09.003.999-0</v>
          </cell>
          <cell r="B3046" t="str">
            <v>FAMILIA 09.003ARVORES, CERCA VIVA E ARBUSTOS</v>
          </cell>
          <cell r="C3046">
            <v>0</v>
          </cell>
          <cell r="D3046">
            <v>1683</v>
          </cell>
        </row>
        <row r="3047">
          <cell r="A3047" t="str">
            <v>09.004.001-0</v>
          </cell>
          <cell r="B3047" t="str">
            <v>PROTETOR DE MAD. DE LEI, PINTADO A OLEO, P/ARVORE</v>
          </cell>
          <cell r="C3047" t="str">
            <v>UN</v>
          </cell>
          <cell r="D3047">
            <v>59.98</v>
          </cell>
        </row>
        <row r="3048">
          <cell r="A3048" t="str">
            <v>09.004.002-0</v>
          </cell>
          <cell r="B3048" t="str">
            <v>PROTETOR DE FERRO, PINTADO A OLEO, P/ARVORE</v>
          </cell>
          <cell r="C3048" t="str">
            <v>UN</v>
          </cell>
          <cell r="D3048">
            <v>81.37</v>
          </cell>
        </row>
        <row r="3049">
          <cell r="A3049" t="str">
            <v>09.004.005-0</v>
          </cell>
          <cell r="B3049" t="str">
            <v>GUARDA-CORPO P/BRINQUEDOS, EM MONTANTES DE TUBOS DE ACO GALV.</v>
          </cell>
          <cell r="C3049" t="str">
            <v>M</v>
          </cell>
          <cell r="D3049">
            <v>177.75</v>
          </cell>
        </row>
        <row r="3050">
          <cell r="A3050" t="str">
            <v>09.004.010-0</v>
          </cell>
          <cell r="B3050" t="str">
            <v>CERCA PROTETORA P/JARDIM, EM TELA DE CHAPA EXPANDIDA, PINTADA A "PRIMER", PRESA AO SOLO C/HASTES DE FERRO</v>
          </cell>
          <cell r="C3050" t="str">
            <v>M</v>
          </cell>
          <cell r="D3050">
            <v>12.52</v>
          </cell>
        </row>
        <row r="3051">
          <cell r="A3051" t="str">
            <v>09.004.011-0</v>
          </cell>
          <cell r="B3051" t="str">
            <v>CERCA PROTETORA P/JARDIM, EM BARRA CHATA, CHUMBADA AO SOLO C/HASTES DE 0,30M, ESPACADAS DE 0,60M</v>
          </cell>
          <cell r="C3051" t="str">
            <v>UN</v>
          </cell>
          <cell r="D3051">
            <v>23.35</v>
          </cell>
        </row>
        <row r="3052">
          <cell r="A3052" t="str">
            <v>09.004.012-0</v>
          </cell>
          <cell r="B3052" t="str">
            <v>FRADE DE CONCR. 10MPA, P/PROTECAO DE CALCADAS, APICOADO</v>
          </cell>
          <cell r="C3052" t="str">
            <v>UN</v>
          </cell>
          <cell r="D3052">
            <v>66.67</v>
          </cell>
        </row>
        <row r="3053">
          <cell r="A3053" t="str">
            <v>09.004.013-0</v>
          </cell>
          <cell r="B3053" t="str">
            <v>GRAMPOS DE PROTECAO P/CALCADA</v>
          </cell>
          <cell r="C3053" t="str">
            <v>UN</v>
          </cell>
          <cell r="D3053">
            <v>108.85</v>
          </cell>
        </row>
        <row r="3054">
          <cell r="A3054" t="str">
            <v>09.004.999-0</v>
          </cell>
          <cell r="B3054" t="str">
            <v>FAMILIA 09.004CERCAS E PROTETORES</v>
          </cell>
          <cell r="C3054">
            <v>0</v>
          </cell>
          <cell r="D3054">
            <v>2148</v>
          </cell>
        </row>
        <row r="3055">
          <cell r="A3055" t="str">
            <v>09.005.001-0</v>
          </cell>
          <cell r="B3055" t="str">
            <v>REVOLVIMENTO E DESTORROAMENTO DA CAMADA SUPERFICIAL DE GRAMADO ATE 20CM DE PROF.</v>
          </cell>
          <cell r="C3055" t="str">
            <v>M2</v>
          </cell>
          <cell r="D3055">
            <v>0.46</v>
          </cell>
        </row>
        <row r="3056">
          <cell r="A3056" t="str">
            <v>09.005.002-0</v>
          </cell>
          <cell r="B3056" t="str">
            <v>REVOLVIMENTO DE SOLO ATE 10CM DE PROF.</v>
          </cell>
          <cell r="C3056" t="str">
            <v>M2</v>
          </cell>
          <cell r="D3056">
            <v>0.28999999999999998</v>
          </cell>
        </row>
        <row r="3057">
          <cell r="A3057" t="str">
            <v>09.005.003-0</v>
          </cell>
          <cell r="B3057" t="str">
            <v>REVOLVIMENTO DE SOLO ATE 20CM DE PROF.</v>
          </cell>
          <cell r="C3057" t="str">
            <v>M2</v>
          </cell>
          <cell r="D3057">
            <v>0.43</v>
          </cell>
        </row>
        <row r="3058">
          <cell r="A3058" t="str">
            <v>09.005.008-0</v>
          </cell>
          <cell r="B3058" t="str">
            <v>ERRADICACAO MANUAL DE ERVAS DANINHAS EM GRAMADOS</v>
          </cell>
          <cell r="C3058" t="str">
            <v>HA</v>
          </cell>
          <cell r="D3058">
            <v>1172.1600000000001</v>
          </cell>
        </row>
        <row r="3059">
          <cell r="A3059" t="str">
            <v>09.005.009-0</v>
          </cell>
          <cell r="B3059" t="str">
            <v>RETIRADA DE GRAMA EM PLACAS</v>
          </cell>
          <cell r="C3059" t="str">
            <v>M2</v>
          </cell>
          <cell r="D3059">
            <v>0.72</v>
          </cell>
        </row>
        <row r="3060">
          <cell r="A3060" t="str">
            <v>09.005.010-0</v>
          </cell>
          <cell r="B3060" t="str">
            <v>PLANTIO DE GRAMA EM MUDAS</v>
          </cell>
          <cell r="C3060" t="str">
            <v>M2</v>
          </cell>
          <cell r="D3060">
            <v>1.45</v>
          </cell>
        </row>
        <row r="3061">
          <cell r="A3061" t="str">
            <v>09.005.011-0</v>
          </cell>
          <cell r="B3061" t="str">
            <v>NIVELAMENTO EM GRAMADOS</v>
          </cell>
          <cell r="C3061" t="str">
            <v>M3</v>
          </cell>
          <cell r="D3061">
            <v>36.85</v>
          </cell>
        </row>
        <row r="3062">
          <cell r="A3062" t="str">
            <v>09.005.012-0</v>
          </cell>
          <cell r="B3062" t="str">
            <v>NIVELAMENTO E COMPACT. DE AREAS ENSAIBRADAS</v>
          </cell>
          <cell r="C3062" t="str">
            <v>HA</v>
          </cell>
          <cell r="D3062">
            <v>909.66</v>
          </cell>
        </row>
        <row r="3063">
          <cell r="A3063" t="str">
            <v>09.005.014-0</v>
          </cell>
          <cell r="B3063" t="str">
            <v>CORTE DE GRAMA C/ALFANGE</v>
          </cell>
          <cell r="C3063" t="str">
            <v>HA</v>
          </cell>
          <cell r="D3063">
            <v>600.99</v>
          </cell>
        </row>
        <row r="3064">
          <cell r="A3064" t="str">
            <v>09.005.015-0</v>
          </cell>
          <cell r="B3064" t="str">
            <v>CORTE DE GRAMA COM MAQ. MANUAIS</v>
          </cell>
          <cell r="C3064" t="str">
            <v>HA</v>
          </cell>
          <cell r="D3064">
            <v>246.15</v>
          </cell>
        </row>
        <row r="3065">
          <cell r="A3065" t="str">
            <v>09.005.016-0</v>
          </cell>
          <cell r="B3065" t="str">
            <v>PODA DE ARBUSTO TIPO CERCA VIVA</v>
          </cell>
          <cell r="C3065" t="str">
            <v>M2</v>
          </cell>
          <cell r="D3065">
            <v>0.72</v>
          </cell>
        </row>
        <row r="3066">
          <cell r="A3066" t="str">
            <v>09.005.017-0</v>
          </cell>
          <cell r="B3066" t="str">
            <v>PODA DE ARVORES, LIMP. DOS GALHOS SECOS E RETIRADA DE PARASITAS</v>
          </cell>
          <cell r="C3066" t="str">
            <v>UN</v>
          </cell>
          <cell r="D3066">
            <v>15.08</v>
          </cell>
        </row>
        <row r="3067">
          <cell r="A3067" t="str">
            <v>09.005.018-0</v>
          </cell>
          <cell r="B3067" t="str">
            <v>CORTE DE GRAMA C/MAQ. MOTORIZADAS</v>
          </cell>
          <cell r="C3067" t="str">
            <v>HA</v>
          </cell>
          <cell r="D3067">
            <v>300.77</v>
          </cell>
        </row>
        <row r="3068">
          <cell r="A3068" t="str">
            <v>09.005.019-0</v>
          </cell>
          <cell r="B3068" t="str">
            <v>APARO DE BORDOS EM GRAMADOS</v>
          </cell>
          <cell r="C3068" t="str">
            <v>KM</v>
          </cell>
          <cell r="D3068">
            <v>61.15</v>
          </cell>
        </row>
        <row r="3069">
          <cell r="A3069" t="str">
            <v>09.005.020-0</v>
          </cell>
          <cell r="B3069" t="str">
            <v>CATACAO DE PAPEIS EM GRAMADO</v>
          </cell>
          <cell r="C3069" t="str">
            <v>HA</v>
          </cell>
          <cell r="D3069">
            <v>4.6500000000000004</v>
          </cell>
        </row>
        <row r="3070">
          <cell r="A3070" t="str">
            <v>09.005.021-0</v>
          </cell>
          <cell r="B3070" t="str">
            <v>CATACAO DE PAPEIS EM SUPERF. PAVIMENTADAS</v>
          </cell>
          <cell r="C3070" t="str">
            <v>HA</v>
          </cell>
          <cell r="D3070">
            <v>4.6500000000000004</v>
          </cell>
        </row>
        <row r="3071">
          <cell r="A3071" t="str">
            <v>09.005.022-0</v>
          </cell>
          <cell r="B3071" t="str">
            <v>CATACAO DE PAPEIS EM SUPERF. ENSAIBRADAS OU EM AREIA</v>
          </cell>
          <cell r="C3071" t="str">
            <v>HA</v>
          </cell>
          <cell r="D3071">
            <v>4.6500000000000004</v>
          </cell>
        </row>
        <row r="3072">
          <cell r="A3072" t="str">
            <v>09.005.023-0</v>
          </cell>
          <cell r="B3072" t="str">
            <v>CATACAO DE PAPEIS EM SUPERF. PAVIMENTADAS COM PEDRA PORTUGUESA</v>
          </cell>
          <cell r="C3072" t="str">
            <v>HA</v>
          </cell>
          <cell r="D3072">
            <v>4.6500000000000004</v>
          </cell>
        </row>
        <row r="3073">
          <cell r="A3073" t="str">
            <v>09.005.024-0</v>
          </cell>
          <cell r="B3073" t="str">
            <v>VARREDURA EM GRAMADOS</v>
          </cell>
          <cell r="C3073" t="str">
            <v>HA</v>
          </cell>
          <cell r="D3073">
            <v>77.09</v>
          </cell>
        </row>
        <row r="3074">
          <cell r="A3074" t="str">
            <v>09.005.025-0</v>
          </cell>
          <cell r="B3074" t="str">
            <v>VARREDURA EM SUPERF. CIMENTADAS OU ASFALTADAS</v>
          </cell>
          <cell r="C3074" t="str">
            <v>HA</v>
          </cell>
          <cell r="D3074">
            <v>61.15</v>
          </cell>
        </row>
        <row r="3075">
          <cell r="A3075" t="str">
            <v>09.005.026-0</v>
          </cell>
          <cell r="B3075" t="str">
            <v>VARREDURA EM SUPERF. ENSAIBRADAS</v>
          </cell>
          <cell r="C3075" t="str">
            <v>HA</v>
          </cell>
          <cell r="D3075">
            <v>66.17</v>
          </cell>
        </row>
        <row r="3076">
          <cell r="A3076" t="str">
            <v>09.005.027-0</v>
          </cell>
          <cell r="B3076" t="str">
            <v>VARREDURA DE PAPEIS EM SUPERF. PAVIMENTADAS C/PEDRA PORTUGUESA</v>
          </cell>
          <cell r="C3076" t="str">
            <v>HA</v>
          </cell>
          <cell r="D3076">
            <v>61.15</v>
          </cell>
        </row>
        <row r="3077">
          <cell r="A3077" t="str">
            <v>09.005.028-0</v>
          </cell>
          <cell r="B3077" t="str">
            <v>CAPINA EM SUPERF. ENSAIBRADAS</v>
          </cell>
          <cell r="C3077" t="str">
            <v>HA</v>
          </cell>
          <cell r="D3077">
            <v>384.09</v>
          </cell>
        </row>
        <row r="3078">
          <cell r="A3078" t="str">
            <v>09.005.029-0</v>
          </cell>
          <cell r="B3078" t="str">
            <v>CAPINA DE CONSERVACAO, EM TER. DE VEG. POUCO DENSA, C/RETIRADA OU QUEIMA DE RESIDUOS</v>
          </cell>
          <cell r="C3078" t="str">
            <v>M2</v>
          </cell>
          <cell r="D3078">
            <v>0.87</v>
          </cell>
        </row>
        <row r="3079">
          <cell r="A3079" t="str">
            <v>09.005.030-0</v>
          </cell>
          <cell r="B3079" t="str">
            <v>LIMPEZA DE FOLHAS E PAPEIS FLUTUANDO EM LAGOS E CANAIS</v>
          </cell>
          <cell r="C3079" t="str">
            <v>HA</v>
          </cell>
          <cell r="D3079">
            <v>29.08</v>
          </cell>
        </row>
        <row r="3080">
          <cell r="A3080" t="str">
            <v>09.005.032-0</v>
          </cell>
          <cell r="B3080" t="str">
            <v>LIMPEZA DE CX. DE AREIA EM PARQUES E JARDINS</v>
          </cell>
          <cell r="C3080" t="str">
            <v>UN</v>
          </cell>
          <cell r="D3080">
            <v>17.16</v>
          </cell>
        </row>
        <row r="3081">
          <cell r="A3081" t="str">
            <v>09.005.033-0</v>
          </cell>
          <cell r="B3081" t="str">
            <v>LIMPEZA DE CX. DE RALO EM PARQUES E JARDINS</v>
          </cell>
          <cell r="C3081" t="str">
            <v>UN</v>
          </cell>
          <cell r="D3081">
            <v>2.72</v>
          </cell>
        </row>
        <row r="3082">
          <cell r="A3082" t="str">
            <v>09.005.034-0</v>
          </cell>
          <cell r="B3082" t="str">
            <v>LIMPEZA DE GALERIAS EM PARQUES E JARDINS</v>
          </cell>
          <cell r="C3082" t="str">
            <v>M</v>
          </cell>
          <cell r="D3082">
            <v>6.16</v>
          </cell>
        </row>
        <row r="3083">
          <cell r="A3083" t="str">
            <v>09.005.035-0</v>
          </cell>
          <cell r="B3083" t="str">
            <v>LIMPEZA DE RAMAIS DE RALO EM PARQUES E JARDINS</v>
          </cell>
          <cell r="C3083" t="str">
            <v>M</v>
          </cell>
          <cell r="D3083">
            <v>0.93</v>
          </cell>
        </row>
        <row r="3084">
          <cell r="A3084" t="str">
            <v>09.005.036-0</v>
          </cell>
          <cell r="B3084" t="str">
            <v>RETIRADA DE MAT. PROVENIENTE DE PODA, VARREDURA OU LIMP. DIVERSAS, C/CAMINHAO, COMPREEND. CARGA, DESC. E TRANSP.</v>
          </cell>
          <cell r="C3084" t="str">
            <v>M3</v>
          </cell>
          <cell r="D3084">
            <v>8.34</v>
          </cell>
        </row>
        <row r="3085">
          <cell r="A3085" t="str">
            <v>09.005.040-0</v>
          </cell>
          <cell r="B3085" t="str">
            <v>REGA DE JARDIM OU GRAMADO, C/ESGUICHO, USANDO AGUA LOCAL CANALIZADA</v>
          </cell>
          <cell r="C3085" t="str">
            <v>DAM2</v>
          </cell>
          <cell r="D3085">
            <v>0.57999999999999996</v>
          </cell>
        </row>
        <row r="3086">
          <cell r="A3086" t="str">
            <v>09.005.041-0</v>
          </cell>
          <cell r="B3086" t="str">
            <v>IRRIGACAO DE GRAMADO C/CARRO PIPA</v>
          </cell>
          <cell r="C3086" t="str">
            <v>DAM2</v>
          </cell>
          <cell r="D3086">
            <v>1.49</v>
          </cell>
        </row>
        <row r="3087">
          <cell r="A3087" t="str">
            <v>09.005.042-0</v>
          </cell>
          <cell r="B3087" t="str">
            <v>IRRIGACAO DE ARVORE C/CARRO PIPA</v>
          </cell>
          <cell r="C3087" t="str">
            <v>UN</v>
          </cell>
          <cell r="D3087">
            <v>0.06</v>
          </cell>
        </row>
        <row r="3088">
          <cell r="A3088" t="str">
            <v>09.005.052-0</v>
          </cell>
          <cell r="B3088" t="str">
            <v>CORTE, DESGALHAMENTO, DESTOCAMENTO E DESENRAIZAMENTO DE ARVORE C/ALT. ATE 3,00M, DIAM. DE 15CM, C/AUX. DE EQUIP. MEC.</v>
          </cell>
          <cell r="C3088" t="str">
            <v>UN</v>
          </cell>
          <cell r="D3088">
            <v>71.09</v>
          </cell>
        </row>
        <row r="3089">
          <cell r="A3089" t="str">
            <v>09.005.053-0</v>
          </cell>
          <cell r="B3089" t="str">
            <v>CORTE,DESGALHAMENTO,DESTOCAMENTO E DESENRAIZAMENTO DE ARVOREC/ALT. DE 3,00 A 5,00M E DIAM. DE 25CM, C/AUX.DE EQUIP.MEC.</v>
          </cell>
          <cell r="C3089" t="str">
            <v>UN</v>
          </cell>
          <cell r="D3089">
            <v>101.68</v>
          </cell>
        </row>
        <row r="3090">
          <cell r="A3090" t="str">
            <v>09.005.054-0</v>
          </cell>
          <cell r="B3090" t="str">
            <v>CORTE, DESGALHAMENTO, DESTOCAMENTO E DESENRAIZAMENTO DE ARVORE C/ALT. ACIMA DE 5,00M E DIAM.DE 50CM, C/AUX.DE EQUIP.MEC.</v>
          </cell>
          <cell r="C3090" t="str">
            <v>UN</v>
          </cell>
          <cell r="D3090">
            <v>160.31</v>
          </cell>
        </row>
        <row r="3091">
          <cell r="A3091" t="str">
            <v>09.005.056-0</v>
          </cell>
          <cell r="B3091" t="str">
            <v>ERRADICACAO MANUAL DE ERVAS DANINHAS EM GRAMADOS</v>
          </cell>
          <cell r="C3091" t="str">
            <v>M2</v>
          </cell>
          <cell r="D3091">
            <v>0.23</v>
          </cell>
        </row>
        <row r="3092">
          <cell r="A3092" t="str">
            <v>09.005.059-0</v>
          </cell>
          <cell r="B3092" t="str">
            <v>MANUTENCAO E RECOMP. DE AREA AJARDINADA, C/LIMP. E REPLANTIODE ARBUSTOS</v>
          </cell>
          <cell r="C3092" t="str">
            <v>M2</v>
          </cell>
          <cell r="D3092">
            <v>0.17</v>
          </cell>
        </row>
        <row r="3093">
          <cell r="A3093" t="str">
            <v>09.005.060-0</v>
          </cell>
          <cell r="B3093" t="str">
            <v>LIMPEZA, APOS ESVAZIAMENTO, DOS FUNDOS DE LAGOS E CANAIS</v>
          </cell>
          <cell r="C3093" t="str">
            <v>M2</v>
          </cell>
          <cell r="D3093">
            <v>0.43</v>
          </cell>
        </row>
        <row r="3094">
          <cell r="A3094" t="str">
            <v>09.005.999-0</v>
          </cell>
          <cell r="B3094" t="str">
            <v>FAMILIA 09.005TRATAMENTO, CONSERVACAO E LIMPEZA</v>
          </cell>
          <cell r="C3094">
            <v>0</v>
          </cell>
          <cell r="D3094">
            <v>1735</v>
          </cell>
        </row>
        <row r="3095">
          <cell r="A3095" t="str">
            <v>09.006.001-0</v>
          </cell>
          <cell r="B3095" t="str">
            <v>ATERRO C/TERRA PRETA VEGETAL, P/EXEC. DE GRAMADOS</v>
          </cell>
          <cell r="C3095" t="str">
            <v>M3</v>
          </cell>
          <cell r="D3095">
            <v>59.53</v>
          </cell>
        </row>
        <row r="3096">
          <cell r="A3096" t="str">
            <v>09.006.003-0</v>
          </cell>
          <cell r="B3096" t="str">
            <v>ENCHIMENTO DE CAVAS, SENDO 1/3 C/TERRA PRETA VEGETAL</v>
          </cell>
          <cell r="C3096" t="str">
            <v>M3</v>
          </cell>
          <cell r="D3096">
            <v>18.100000000000001</v>
          </cell>
        </row>
        <row r="3097">
          <cell r="A3097" t="str">
            <v>09.006.004-0</v>
          </cell>
          <cell r="B3097" t="str">
            <v>ADUBACAO QUIMICA C/FORMULA COMPLETA (NPKS CA-MG) E ALDRINIZADA, EM GRAMADOS</v>
          </cell>
          <cell r="C3097" t="str">
            <v>HA</v>
          </cell>
          <cell r="D3097">
            <v>506.06</v>
          </cell>
        </row>
        <row r="3098">
          <cell r="A3098" t="str">
            <v>09.006.005-0</v>
          </cell>
          <cell r="B3098" t="str">
            <v>ADUBACAO NITROGENADA EM GRAMADOS</v>
          </cell>
          <cell r="C3098" t="str">
            <v>HA</v>
          </cell>
          <cell r="D3098">
            <v>308.66000000000003</v>
          </cell>
        </row>
        <row r="3099">
          <cell r="A3099" t="str">
            <v>09.006.006-0</v>
          </cell>
          <cell r="B3099" t="str">
            <v>CALAGEM DE GRAMADOS</v>
          </cell>
          <cell r="C3099" t="str">
            <v>HA.</v>
          </cell>
          <cell r="D3099">
            <v>312.56</v>
          </cell>
        </row>
        <row r="3100">
          <cell r="A3100" t="str">
            <v>09.006.007-0</v>
          </cell>
          <cell r="B3100" t="str">
            <v>APLICACAO DE HERBICIDA SELETIVO EM GRAMADOS</v>
          </cell>
          <cell r="C3100" t="str">
            <v>HA</v>
          </cell>
          <cell r="D3100">
            <v>183.17</v>
          </cell>
        </row>
        <row r="3101">
          <cell r="A3101" t="str">
            <v>09.006.008-0</v>
          </cell>
          <cell r="B3101" t="str">
            <v>APLICACAO DE HERBICIDA DE ACAO TOTAL EM SUPERF. PAVIMENTADASC/PEDRA PORTUGUESA</v>
          </cell>
          <cell r="C3101" t="str">
            <v>HA</v>
          </cell>
          <cell r="D3101">
            <v>146.53</v>
          </cell>
        </row>
        <row r="3102">
          <cell r="A3102" t="str">
            <v>09.006.009-0</v>
          </cell>
          <cell r="B3102" t="str">
            <v>COMBATE AS FORMIGAS, C/APLIC. DE FORMICIDA, EM ENCOSTA, EXCL. ESTE</v>
          </cell>
          <cell r="C3102" t="str">
            <v>HA</v>
          </cell>
          <cell r="D3102">
            <v>11.63</v>
          </cell>
        </row>
        <row r="3103">
          <cell r="A3103" t="str">
            <v>09.006.999-0</v>
          </cell>
          <cell r="B3103" t="str">
            <v>FAMILIA 09.006ATERRO C/TERRA PRETA</v>
          </cell>
          <cell r="C3103">
            <v>0</v>
          </cell>
          <cell r="D3103">
            <v>1491</v>
          </cell>
        </row>
        <row r="3104">
          <cell r="A3104" t="str">
            <v>09.007.001-0</v>
          </cell>
          <cell r="B3104" t="str">
            <v>ARRANCAMENTO E REPLANTIO DE ARVORE ADULTA, C/ALT. ATE 3,00ME DIAM. ATE 15CM</v>
          </cell>
          <cell r="C3104" t="str">
            <v>UN</v>
          </cell>
          <cell r="D3104">
            <v>23.26</v>
          </cell>
        </row>
        <row r="3105">
          <cell r="A3105" t="str">
            <v>09.007.002-0</v>
          </cell>
          <cell r="B3105" t="str">
            <v>ARRANCAMENTO E REPLANTIO DE ARVORE ADULTA, C/ALT. DE 3,00 A5,00M E DIAM. ATE 20CM</v>
          </cell>
          <cell r="C3105" t="str">
            <v>UN</v>
          </cell>
          <cell r="D3105">
            <v>30.53</v>
          </cell>
        </row>
        <row r="3106">
          <cell r="A3106" t="str">
            <v>09.007.003-0</v>
          </cell>
          <cell r="B3106" t="str">
            <v>ARRANCAMENTO E REPLANTIO DE ARVORE ADULTA, C/ALT. ACIMA DE 5,00M E MAIS DE 20CM DE DIAM.</v>
          </cell>
          <cell r="C3106" t="str">
            <v>UN</v>
          </cell>
          <cell r="D3106">
            <v>35.33</v>
          </cell>
        </row>
        <row r="3107">
          <cell r="A3107" t="str">
            <v>09.007.999-0</v>
          </cell>
          <cell r="B3107" t="str">
            <v>FAMILIA 09.007ARRANCAMENTO E REPLANTIO</v>
          </cell>
          <cell r="C3107">
            <v>0</v>
          </cell>
          <cell r="D3107">
            <v>1739</v>
          </cell>
        </row>
        <row r="3108">
          <cell r="A3108" t="str">
            <v>09.009.001-0</v>
          </cell>
          <cell r="B3108" t="str">
            <v>EXECUCAO DE PAVIMENT. EM SAIBRO MELHORADO C/CIM., EM CAMADASDE 8CM DE ESP., SENDO PROPORCAO DE 5%</v>
          </cell>
          <cell r="C3108" t="str">
            <v>M2</v>
          </cell>
          <cell r="D3108">
            <v>5.14</v>
          </cell>
        </row>
        <row r="3109">
          <cell r="A3109" t="str">
            <v>09.009.002-0</v>
          </cell>
          <cell r="B3109" t="str">
            <v>EXECUCAO DE PAVIMENT. DE SAIBRO E AREIA GROSSA NO TRACO 3:1,EM CAMADAS DE 15CM</v>
          </cell>
          <cell r="C3109" t="str">
            <v>M2</v>
          </cell>
          <cell r="D3109">
            <v>5.89</v>
          </cell>
        </row>
        <row r="3110">
          <cell r="A3110" t="str">
            <v>09.009.003-0</v>
          </cell>
          <cell r="B3110" t="str">
            <v>EXECUCAO DE PAVIMENT. DE SAIBRO ARENOSO EM CAMADAS DE 10CM</v>
          </cell>
          <cell r="C3110" t="str">
            <v>M2</v>
          </cell>
          <cell r="D3110">
            <v>3.41</v>
          </cell>
        </row>
        <row r="3111">
          <cell r="A3111" t="str">
            <v>09.009.004-0</v>
          </cell>
          <cell r="B3111" t="str">
            <v>CAMADA DE PO-DE-PEDRA, ESPALHADA MANUALMENTE</v>
          </cell>
          <cell r="C3111" t="str">
            <v>M3</v>
          </cell>
          <cell r="D3111">
            <v>28.72</v>
          </cell>
        </row>
        <row r="3112">
          <cell r="A3112" t="str">
            <v>09.009.999-0</v>
          </cell>
          <cell r="B3112" t="str">
            <v>FAMILIA 09.009PAVIMENTACAO</v>
          </cell>
          <cell r="C3112">
            <v>0</v>
          </cell>
          <cell r="D3112">
            <v>1713</v>
          </cell>
        </row>
        <row r="3113">
          <cell r="A3113" t="str">
            <v>09.010.001-0</v>
          </cell>
          <cell r="B3113" t="str">
            <v>CORDOES DE CONCR. SIMPLES, C/SECAO DE 10 X 25CM, MOLD. NO LOCAL</v>
          </cell>
          <cell r="C3113" t="str">
            <v>M</v>
          </cell>
          <cell r="D3113">
            <v>14.5</v>
          </cell>
        </row>
        <row r="3114">
          <cell r="A3114" t="str">
            <v>09.010.002-0</v>
          </cell>
          <cell r="B3114" t="str">
            <v>CORDOES DE CONCR. SIMPLES, PRE-MOLD., C/SECAO DE 6 X 25CM, MOLDADOS NO LOCAL</v>
          </cell>
          <cell r="C3114" t="str">
            <v>M</v>
          </cell>
          <cell r="D3114">
            <v>8.1199999999999992</v>
          </cell>
        </row>
        <row r="3115">
          <cell r="A3115" t="str">
            <v>09.010.999-0</v>
          </cell>
          <cell r="B3115" t="str">
            <v>FAMILIA 09.010CORDAO DE CONCRETO</v>
          </cell>
          <cell r="C3115">
            <v>0</v>
          </cell>
          <cell r="D3115">
            <v>2119</v>
          </cell>
        </row>
        <row r="3116">
          <cell r="A3116" t="str">
            <v>09.011.001-0</v>
          </cell>
          <cell r="B3116" t="str">
            <v>CORDOES DE GRAN., C/SECAO DE 10 X 25CM</v>
          </cell>
          <cell r="C3116" t="str">
            <v>M</v>
          </cell>
          <cell r="D3116">
            <v>12.23</v>
          </cell>
        </row>
        <row r="3117">
          <cell r="A3117" t="str">
            <v>09.011.999-0</v>
          </cell>
          <cell r="B3117" t="str">
            <v>FAMILIA 09.011CORDAO DE GRANITO</v>
          </cell>
          <cell r="C3117">
            <v>0</v>
          </cell>
          <cell r="D3117">
            <v>2050</v>
          </cell>
        </row>
        <row r="3118">
          <cell r="A3118" t="str">
            <v>09.012.001-0</v>
          </cell>
          <cell r="B3118" t="str">
            <v>BANCO DE CONCR.APARENTE,C/ 1,50M DE COMPR.,0,45M DE LARG.E 0,10M DE ESP.,SOBRE 2 APOIOS DO MESMO MAT.,C/SECAO DE 10X30CM</v>
          </cell>
          <cell r="C3118" t="str">
            <v>UN</v>
          </cell>
          <cell r="D3118">
            <v>90.69</v>
          </cell>
        </row>
        <row r="3119">
          <cell r="A3119" t="str">
            <v>09.012.002-0</v>
          </cell>
          <cell r="B3119" t="str">
            <v>BANCO DE CONCR. APARENTE, C/ 0,45M DE LARG. E 0,10M DE ESP.,SOBRE 2 APOIOS DO MESMO MAT., C/SECAO DE 10 X 30CM</v>
          </cell>
          <cell r="C3119" t="str">
            <v>M</v>
          </cell>
          <cell r="D3119">
            <v>64.77</v>
          </cell>
        </row>
        <row r="3120">
          <cell r="A3120" t="str">
            <v>09.012.003-0</v>
          </cell>
          <cell r="B3120" t="str">
            <v>BANCO DE CONCR. ARMADO, MED. 2,00 X 0,45 X 0,10M, C/ 0,40M DE ALT., APOIADO EM 2 BL. DE CONCR. DE 0,10 X 0,30 X 0,40M</v>
          </cell>
          <cell r="C3120" t="str">
            <v>UN</v>
          </cell>
          <cell r="D3120">
            <v>176.85</v>
          </cell>
        </row>
        <row r="3121">
          <cell r="A3121" t="str">
            <v>09.012.004-0</v>
          </cell>
          <cell r="B3121" t="str">
            <v>MESA DE CONCR. ARMADO, C/ 4 BANCOS, REVEST. C/ARG. DE CIM. EAREIA 1:4</v>
          </cell>
          <cell r="C3121" t="str">
            <v>UN</v>
          </cell>
          <cell r="D3121">
            <v>317.08</v>
          </cell>
        </row>
        <row r="3122">
          <cell r="A3122" t="str">
            <v>09.012.999-0</v>
          </cell>
          <cell r="B3122" t="str">
            <v>FAMILIA 09.012BANCO DE CONCRETO APARENTE</v>
          </cell>
          <cell r="C3122">
            <v>0</v>
          </cell>
          <cell r="D3122">
            <v>2206</v>
          </cell>
        </row>
        <row r="3123">
          <cell r="A3123" t="str">
            <v>09.013.001-0</v>
          </cell>
          <cell r="B3123" t="str">
            <v>BANCO DE PRANCHA DE CANELA, C/ 2 PES DO MESMO MAT., ACAB. AOLEO, C/ 2 DEMAOS DIRETAMENTE SOBRE A MAD.</v>
          </cell>
          <cell r="C3123" t="str">
            <v>UN</v>
          </cell>
          <cell r="D3123">
            <v>144.79</v>
          </cell>
        </row>
        <row r="3124">
          <cell r="A3124" t="str">
            <v>09.013.002-0</v>
          </cell>
          <cell r="B3124" t="str">
            <v>BANCO P/JARDIM EM REGUAS DE MAD. DE LEI, PRESAS C/PARAFUSOSNOS PES DE FºFº</v>
          </cell>
          <cell r="C3124" t="str">
            <v>UN</v>
          </cell>
          <cell r="D3124">
            <v>524.99</v>
          </cell>
        </row>
        <row r="3125">
          <cell r="A3125" t="str">
            <v>09.013.010-0</v>
          </cell>
          <cell r="B3125" t="str">
            <v>BANCO DE MAD. EM MACARANDUBA, EM RIPAS DE 8 X 2,5CM, FIX. EMESTRUT. DE 7,5 X 4CM</v>
          </cell>
          <cell r="C3125" t="str">
            <v>M</v>
          </cell>
          <cell r="D3125">
            <v>249.86</v>
          </cell>
        </row>
        <row r="3126">
          <cell r="A3126" t="str">
            <v>09.013.015-0</v>
          </cell>
          <cell r="B3126" t="str">
            <v>MESA DE JARDIM, EXECUTADA EM PC. DE MACARANDUBA DE 7 X 22CMFIX. EM 2 APOIOS DE CONCR.</v>
          </cell>
          <cell r="C3126" t="str">
            <v>UN</v>
          </cell>
          <cell r="D3126">
            <v>297.73</v>
          </cell>
        </row>
        <row r="3127">
          <cell r="A3127" t="str">
            <v>09.013.016-0</v>
          </cell>
          <cell r="B3127" t="str">
            <v>BANCO DE JARDIM, EXECUTADO C/ 1 PC. DE MACARANDUBA DE 30 X 7CM FIX. EM 2 APOIOS DE CONCR.</v>
          </cell>
          <cell r="C3127" t="str">
            <v>UN</v>
          </cell>
          <cell r="D3127">
            <v>122.59</v>
          </cell>
        </row>
        <row r="3128">
          <cell r="A3128" t="str">
            <v>09.013.999-0</v>
          </cell>
          <cell r="B3128" t="str">
            <v>INDICE 08.013.999BANCO PRANCHA</v>
          </cell>
          <cell r="C3128">
            <v>0</v>
          </cell>
          <cell r="D3128">
            <v>2206</v>
          </cell>
        </row>
        <row r="3129">
          <cell r="A3129" t="str">
            <v>09.015.003-0</v>
          </cell>
          <cell r="B3129" t="str">
            <v>ALAMBRADO DE TELA DE CHAPA EXPANDIDA FIX. EM MONTANTE DE TUBO GALV. 1.1/2", C/CARAPUCAS DO MESMO MAT. DO TUBO</v>
          </cell>
          <cell r="C3129" t="str">
            <v>M2</v>
          </cell>
          <cell r="D3129">
            <v>55.46</v>
          </cell>
        </row>
        <row r="3130">
          <cell r="A3130" t="str">
            <v>09.015.005-0</v>
          </cell>
          <cell r="B3130" t="str">
            <v>ALAMBRADO EM TELA DE ARAME GALV. Nº14, MALHA LOSANGO, C/ALT.TOTAL DE 2,5CM ACIMA DO TER.</v>
          </cell>
          <cell r="C3130" t="str">
            <v>M2</v>
          </cell>
          <cell r="D3130">
            <v>41.86</v>
          </cell>
        </row>
        <row r="3131">
          <cell r="A3131" t="str">
            <v>09.015.006-0</v>
          </cell>
          <cell r="B3131" t="str">
            <v>ALAMBRADO P/CAMPO DE ESPORTE, EM POSTES TUBO FºGALV., C/TELAARAME Nº12, FIX. EM PRISMAS DE CONCR.</v>
          </cell>
          <cell r="C3131" t="str">
            <v>M2</v>
          </cell>
          <cell r="D3131">
            <v>72.44</v>
          </cell>
        </row>
        <row r="3132">
          <cell r="A3132" t="str">
            <v>09.015.007-0</v>
          </cell>
          <cell r="B3132" t="str">
            <v>ALAMBRADO P/CAMPO ESPORTE, 3,00 X 6,00M, EM TELA GALV. Nº12</v>
          </cell>
          <cell r="C3132" t="str">
            <v>M2</v>
          </cell>
          <cell r="D3132">
            <v>39.9</v>
          </cell>
        </row>
        <row r="3133">
          <cell r="A3133" t="str">
            <v>09.015.008-0</v>
          </cell>
          <cell r="B3133" t="str">
            <v>ALAMBRADO P/CAMPO ESPORTE, 3,00 X 4,50M EM TELA GALV.</v>
          </cell>
          <cell r="C3133" t="str">
            <v>M2</v>
          </cell>
          <cell r="D3133">
            <v>35.869999999999997</v>
          </cell>
        </row>
        <row r="3134">
          <cell r="A3134" t="str">
            <v>09.015.010-0</v>
          </cell>
          <cell r="B3134" t="str">
            <v>ALAMBRADO C/ATE 2,00M DE ALT., C/TELA DE ARAME GALV. Nº12, FIX. EM TUBOS DE FºGALV. 2"</v>
          </cell>
          <cell r="C3134" t="str">
            <v>M2</v>
          </cell>
          <cell r="D3134">
            <v>68.69</v>
          </cell>
        </row>
        <row r="3135">
          <cell r="A3135" t="str">
            <v>09.015.015-0</v>
          </cell>
          <cell r="B3135" t="str">
            <v>ALAMBRADO P/CAMPO DE ESPORTE, VOLEI OU BASQUETE, C/ 1,00M DEALT., EM TUBOS DE FºGALV. 2"</v>
          </cell>
          <cell r="C3135" t="str">
            <v>M2</v>
          </cell>
          <cell r="D3135">
            <v>38.369999999999997</v>
          </cell>
        </row>
        <row r="3136">
          <cell r="A3136" t="str">
            <v>09.015.020-0</v>
          </cell>
          <cell r="B3136" t="str">
            <v>ALAMBRADO P/CABECEIRA DE CAMPO DE ESPORTES, EM TUBO DE FºGALV. 2", C/TELA DE ARAME Nº12, MALHA 7,5CM</v>
          </cell>
          <cell r="C3136" t="str">
            <v>M2</v>
          </cell>
          <cell r="D3136">
            <v>74.36</v>
          </cell>
        </row>
        <row r="3137">
          <cell r="A3137" t="str">
            <v>09.015.025-0</v>
          </cell>
          <cell r="B3137" t="str">
            <v>ALAMBRADO DE TELA FORMADA P/BARRAS DE ACO CA-60, SOLDADA EMPOSTES DE TUBO DE FºGALV.</v>
          </cell>
          <cell r="C3137" t="str">
            <v>M2</v>
          </cell>
          <cell r="D3137">
            <v>50.62</v>
          </cell>
        </row>
        <row r="3138">
          <cell r="A3138" t="str">
            <v>09.015.030-0</v>
          </cell>
          <cell r="B3138" t="str">
            <v>ALAMBRADO EM TELA DE ARAME GALV. Nº12, MALHA LOSANGO DE 7,5CM, ALT. DE 2,00M OU MAIS E 0,30M DE ABA A 45°</v>
          </cell>
          <cell r="C3138" t="str">
            <v>M2</v>
          </cell>
          <cell r="D3138">
            <v>60.62</v>
          </cell>
        </row>
        <row r="3139">
          <cell r="A3139" t="str">
            <v>09.015.032-0</v>
          </cell>
          <cell r="B3139" t="str">
            <v>ALAMBRADO EM TELA DE ARAME GALV. Nº12, MALHA LOSANGO DE 7,5CM, ALT. DE 4,00M OU MAIS, TUBO HORIZ. A 4,00M</v>
          </cell>
          <cell r="C3139" t="str">
            <v>M2</v>
          </cell>
          <cell r="D3139">
            <v>59.44</v>
          </cell>
        </row>
        <row r="3140">
          <cell r="A3140" t="str">
            <v>09.015.034-0</v>
          </cell>
          <cell r="B3140" t="str">
            <v>ALAMBRADO EM TELA DE ARAME GALV. Nº12, MALHA LOSANGO DE 7,5CM, C/ALT. DE 2,00M SOBRE MURETA DE ALVEN.</v>
          </cell>
          <cell r="C3140" t="str">
            <v>M2</v>
          </cell>
          <cell r="D3140">
            <v>40.590000000000003</v>
          </cell>
        </row>
        <row r="3141">
          <cell r="A3141" t="str">
            <v>09.015.036-0</v>
          </cell>
          <cell r="B3141" t="str">
            <v>ALAMBRADO EM TELA DE ARAME GALV. Nº12, MALHA LOSANGO DE 7,5CM, C/ALT. DE 1,70M E TUBOS C/DIAM. VERT. DE 2"</v>
          </cell>
          <cell r="C3141" t="str">
            <v>M2</v>
          </cell>
          <cell r="D3141">
            <v>39.07</v>
          </cell>
        </row>
        <row r="3142">
          <cell r="A3142" t="str">
            <v>09.015.500-0</v>
          </cell>
          <cell r="B3142" t="str">
            <v>UNIDADE DE REF. P/RECUPERACAO DE ALAMBRADO</v>
          </cell>
          <cell r="C3142" t="str">
            <v>UR</v>
          </cell>
          <cell r="D3142">
            <v>93.02</v>
          </cell>
        </row>
        <row r="3143">
          <cell r="A3143" t="str">
            <v>09.015.999-0</v>
          </cell>
          <cell r="B3143" t="str">
            <v>FAMILIA 09.015ALAMBRADOS</v>
          </cell>
          <cell r="C3143">
            <v>0</v>
          </cell>
          <cell r="D3143">
            <v>1952</v>
          </cell>
        </row>
        <row r="3144">
          <cell r="A3144" t="str">
            <v>09.016.060-0</v>
          </cell>
          <cell r="B3144" t="str">
            <v>TUBO DE FºGALV. DE 1.1/2"</v>
          </cell>
          <cell r="C3144" t="str">
            <v>M</v>
          </cell>
          <cell r="D3144">
            <v>20.41</v>
          </cell>
        </row>
        <row r="3145">
          <cell r="A3145" t="str">
            <v>09.016.061-0</v>
          </cell>
          <cell r="B3145" t="str">
            <v>TUBO DE FºGALV. DE 2"</v>
          </cell>
          <cell r="C3145" t="str">
            <v>M</v>
          </cell>
          <cell r="D3145">
            <v>24.22</v>
          </cell>
        </row>
        <row r="3146">
          <cell r="A3146" t="str">
            <v>09.016.999-0</v>
          </cell>
          <cell r="B3146" t="str">
            <v>FAMILIA 09.016</v>
          </cell>
          <cell r="C3146" t="str">
            <v>0</v>
          </cell>
          <cell r="D3146">
            <v>1815</v>
          </cell>
        </row>
        <row r="3147">
          <cell r="A3147" t="str">
            <v>09.020.070-0</v>
          </cell>
          <cell r="B3147" t="str">
            <v>TELA DE ARAME GALV. Nº14, MALHA LOSANGO 6 X 6CM</v>
          </cell>
          <cell r="C3147" t="str">
            <v>M2</v>
          </cell>
          <cell r="D3147">
            <v>9.7799999999999994</v>
          </cell>
        </row>
        <row r="3148">
          <cell r="A3148" t="str">
            <v>09.020.075-0</v>
          </cell>
          <cell r="B3148" t="str">
            <v>TELA DE ARAME GALV. Nº12, MALHA QUADRADA DE 2,5 X 2,5CM</v>
          </cell>
          <cell r="C3148" t="str">
            <v>M2</v>
          </cell>
          <cell r="D3148">
            <v>38.270000000000003</v>
          </cell>
        </row>
        <row r="3149">
          <cell r="A3149" t="str">
            <v>09.020.076-0</v>
          </cell>
          <cell r="B3149" t="str">
            <v>TELA DE ARAME GALV. Nº12, MALHA LOSANGO DE 5 X 5CM, PRESA AARMACAO DE TUBO DE FºGALV.</v>
          </cell>
          <cell r="C3149" t="str">
            <v>M2</v>
          </cell>
          <cell r="D3149">
            <v>16.149999999999999</v>
          </cell>
        </row>
        <row r="3150">
          <cell r="A3150" t="str">
            <v>09.020.080-0</v>
          </cell>
          <cell r="B3150" t="str">
            <v>TELA DE ARAME GALV. Nº12, PLASTIF., MALHA QUADRADA DE 7,5 X7,5CM</v>
          </cell>
          <cell r="C3150" t="str">
            <v>M2</v>
          </cell>
          <cell r="D3150">
            <v>16.940000000000001</v>
          </cell>
        </row>
        <row r="3151">
          <cell r="A3151" t="str">
            <v>09.020.085-0</v>
          </cell>
          <cell r="B3151" t="str">
            <v>TELA ARAME GALV., FORMADA P/BARRAS DE ACO CA-60, CRUZADAS ESOLDADAS ENTRE SI FORMANDO MALHAS DE 8 X 10CM, FIO 3MM</v>
          </cell>
          <cell r="C3151" t="str">
            <v>M2</v>
          </cell>
          <cell r="D3151">
            <v>14.71</v>
          </cell>
        </row>
        <row r="3152">
          <cell r="A3152" t="str">
            <v>09.020.999-0</v>
          </cell>
          <cell r="B3152" t="str">
            <v>FAMILIA 09.020</v>
          </cell>
          <cell r="C3152" t="str">
            <v>0</v>
          </cell>
          <cell r="D3152">
            <v>3167</v>
          </cell>
        </row>
        <row r="3153">
          <cell r="A3153" t="str">
            <v>09.025.100-0</v>
          </cell>
          <cell r="B3153" t="str">
            <v>CANTONEIRA DE 3/4" X 3/4" X 1/8"</v>
          </cell>
          <cell r="C3153" t="str">
            <v>M</v>
          </cell>
          <cell r="D3153">
            <v>2.72</v>
          </cell>
        </row>
        <row r="3154">
          <cell r="A3154" t="str">
            <v>09.025.999-0</v>
          </cell>
          <cell r="B3154" t="str">
            <v>FAMILIA 09.025</v>
          </cell>
          <cell r="C3154" t="str">
            <v>0</v>
          </cell>
          <cell r="D3154">
            <v>1761</v>
          </cell>
        </row>
        <row r="3155">
          <cell r="A3155" t="str">
            <v>10.001.004-1</v>
          </cell>
          <cell r="B3155" t="str">
            <v>CRAVACAO DE ESTACAS DE EUCALIPTO, C/DIAM. DE 25CM, EM TER. DE FRACA RESISTENCIA A PENETRACAO</v>
          </cell>
          <cell r="C3155" t="str">
            <v>M</v>
          </cell>
          <cell r="D3155">
            <v>65.91</v>
          </cell>
        </row>
        <row r="3156">
          <cell r="A3156" t="str">
            <v>10.001.005-1</v>
          </cell>
          <cell r="B3156" t="str">
            <v>CRAVACAO DE ESTACAS DE EUCALIPTO, C/DIAM. DE 25CM, EM TER. DE MEDIA RESISTENCIA A PENETRACAO</v>
          </cell>
          <cell r="C3156" t="str">
            <v>M</v>
          </cell>
          <cell r="D3156">
            <v>71.180000000000007</v>
          </cell>
        </row>
        <row r="3157">
          <cell r="A3157" t="str">
            <v>10.001.999-0</v>
          </cell>
          <cell r="B3157" t="str">
            <v>FAMILIA 10.001CRAVACAO DE ESTACA DE EUCALIPTO</v>
          </cell>
          <cell r="C3157">
            <v>0</v>
          </cell>
          <cell r="D3157">
            <v>2056</v>
          </cell>
        </row>
        <row r="3158">
          <cell r="A3158" t="str">
            <v>10.002.002-0</v>
          </cell>
          <cell r="B3158" t="str">
            <v>CRAVACAO DE ESTACA DE ACO, PERFIL "H" DE 6" X 6", 1ª ALMA, EM TER. DE FRACA RESISTENCIA A PENETRACAO</v>
          </cell>
          <cell r="C3158" t="str">
            <v>M</v>
          </cell>
          <cell r="D3158">
            <v>91.44</v>
          </cell>
        </row>
        <row r="3159">
          <cell r="A3159" t="str">
            <v>10.002.003-0</v>
          </cell>
          <cell r="B3159" t="str">
            <v>CRAVACAO DE ESTACA DE ACO, PERFIL "H" DE 6" X 6", 1ª ALMA, EM TER. DE MEDIA RESISTENCIA A PENETRACAO</v>
          </cell>
          <cell r="C3159" t="str">
            <v>M</v>
          </cell>
          <cell r="D3159">
            <v>94.71</v>
          </cell>
        </row>
        <row r="3160">
          <cell r="A3160" t="str">
            <v>10.002.004-0</v>
          </cell>
          <cell r="B3160" t="str">
            <v>CRAVACAO DE ESTACA DE ACO, PERFIL "H" DE 6" X 6", 1ª ALMA, EM TER. DE FORTE RESISTENCIA A PENETRACAO</v>
          </cell>
          <cell r="C3160" t="str">
            <v>M</v>
          </cell>
          <cell r="D3160">
            <v>107.94</v>
          </cell>
        </row>
        <row r="3161">
          <cell r="A3161" t="str">
            <v>10.002.010-0</v>
          </cell>
          <cell r="B3161" t="str">
            <v>CRAVACAO DE ESTACA, TRILHO TR-25, SIMPLES, EM TER. DE MEDIARESISTENCIA A PENETRACAO</v>
          </cell>
          <cell r="C3161" t="str">
            <v>M</v>
          </cell>
          <cell r="D3161">
            <v>30.58</v>
          </cell>
        </row>
        <row r="3162">
          <cell r="A3162" t="str">
            <v>10.002.015-0</v>
          </cell>
          <cell r="B3162" t="str">
            <v>CRAVACAO DE ESTACA, TRILHO TR-25, DUPLO, EM TER. DE MEDIA RESISTENCIA A PENETRACAO</v>
          </cell>
          <cell r="C3162" t="str">
            <v>M</v>
          </cell>
          <cell r="D3162">
            <v>78.040000000000006</v>
          </cell>
        </row>
        <row r="3163">
          <cell r="A3163" t="str">
            <v>10.002.020-0</v>
          </cell>
          <cell r="B3163" t="str">
            <v>CRAVACAO DE ESTACA, TRILHO TR-25, TRIPLO, EM TER. DE MEDIA RESISTENCIA A PENETRACAO</v>
          </cell>
          <cell r="C3163" t="str">
            <v>M</v>
          </cell>
          <cell r="D3163">
            <v>112.23</v>
          </cell>
        </row>
        <row r="3164">
          <cell r="A3164" t="str">
            <v>10.002.025-0</v>
          </cell>
          <cell r="B3164" t="str">
            <v>CRAVACAO DE ESTACA, TRILHO TR-32, SIMPLES, EM TER. DE MEDIARESISTENCIA A PENETRACAO</v>
          </cell>
          <cell r="C3164" t="str">
            <v>M</v>
          </cell>
          <cell r="D3164">
            <v>39.08</v>
          </cell>
        </row>
        <row r="3165">
          <cell r="A3165" t="str">
            <v>10.002.030-0</v>
          </cell>
          <cell r="B3165" t="str">
            <v>CRAVACAO DE ESTACA, TRILHO TR-32, DUPLO, EM TER. DE MEDIA RESISTENCIA A PENETRACAO</v>
          </cell>
          <cell r="C3165" t="str">
            <v>M</v>
          </cell>
          <cell r="D3165">
            <v>93.99</v>
          </cell>
        </row>
        <row r="3166">
          <cell r="A3166" t="str">
            <v>10.002.035-0</v>
          </cell>
          <cell r="B3166" t="str">
            <v>CRAVACAO DE ESTACA, TRILHO TR-32, TRIPLO, EM TER. DE MEDIA RESISTENCIA A PENETRACAO</v>
          </cell>
          <cell r="C3166" t="str">
            <v>M</v>
          </cell>
          <cell r="D3166">
            <v>134.72</v>
          </cell>
        </row>
        <row r="3167">
          <cell r="A3167" t="str">
            <v>10.002.040-0</v>
          </cell>
          <cell r="B3167" t="str">
            <v>CRAVACAO DE ESTACA, TRILHO TR-37, SIMPLES, EM TER. DE MEDIARESISTENCIA A PENETRACAO</v>
          </cell>
          <cell r="C3167" t="str">
            <v>M</v>
          </cell>
          <cell r="D3167">
            <v>45.58</v>
          </cell>
        </row>
        <row r="3168">
          <cell r="A3168" t="str">
            <v>10.002.045-0</v>
          </cell>
          <cell r="B3168" t="str">
            <v>CRAVACAO DE ESTACA, TRILHO TR-37, DUPLO, EM TER. DE MEDIA RESISTENCIA A PENETRACAO</v>
          </cell>
          <cell r="C3168" t="str">
            <v>M</v>
          </cell>
          <cell r="D3168">
            <v>104.14</v>
          </cell>
        </row>
        <row r="3169">
          <cell r="A3169" t="str">
            <v>10.002.050-0</v>
          </cell>
          <cell r="B3169" t="str">
            <v>CRAVACAO DE ESTACA, TRILHO TR-37, TRIPLO, EM TER. DE MEDIA RESISTENCIA A PENETRACAO</v>
          </cell>
          <cell r="C3169" t="str">
            <v>M</v>
          </cell>
          <cell r="D3169">
            <v>150.09</v>
          </cell>
        </row>
        <row r="3170">
          <cell r="A3170" t="str">
            <v>10.002.055-0</v>
          </cell>
          <cell r="B3170" t="str">
            <v>CRAVACAO DE ESTACA, TRILHO TR-45, SIMPLES, EM TER. DE MEDIARESISTENCIA A PENETRACAO</v>
          </cell>
          <cell r="C3170" t="str">
            <v>M</v>
          </cell>
          <cell r="D3170">
            <v>55.02</v>
          </cell>
        </row>
        <row r="3171">
          <cell r="A3171" t="str">
            <v>10.002.060-0</v>
          </cell>
          <cell r="B3171" t="str">
            <v>CRAVACAO DE ESTACA, TRILHO TR-45, DUPLO, EM TER. DE MEDIA RESISTENCIA A PENETRACAO</v>
          </cell>
          <cell r="C3171" t="str">
            <v>M</v>
          </cell>
          <cell r="D3171">
            <v>121.89</v>
          </cell>
        </row>
        <row r="3172">
          <cell r="A3172" t="str">
            <v>10.002.065-0</v>
          </cell>
          <cell r="B3172" t="str">
            <v>CRAVACAO DE ESTACA, TRILHO TR-45, TRIPLO, EM TER. DE MEDIA RESISTENCIA A PENETRACAO</v>
          </cell>
          <cell r="C3172" t="str">
            <v>M</v>
          </cell>
          <cell r="D3172">
            <v>174.88</v>
          </cell>
        </row>
        <row r="3173">
          <cell r="A3173" t="str">
            <v>10.002.070-0</v>
          </cell>
          <cell r="B3173" t="str">
            <v>CRAVACAO DE ESTACA, TRILHO TR-50, SIMPLES, EM TER. DE MEDIARESISTENCIA A PENETRACAO</v>
          </cell>
          <cell r="C3173" t="str">
            <v>M</v>
          </cell>
          <cell r="D3173">
            <v>61.42</v>
          </cell>
        </row>
        <row r="3174">
          <cell r="A3174" t="str">
            <v>10.002.075-0</v>
          </cell>
          <cell r="B3174" t="str">
            <v>CRAVACAO DE ESTACA, TRILHO TR-50, DUPLO, EM TER. DE MEDIA RESISTENCIA A PENETRACAO</v>
          </cell>
          <cell r="C3174" t="str">
            <v>M</v>
          </cell>
          <cell r="D3174">
            <v>133.49</v>
          </cell>
        </row>
        <row r="3175">
          <cell r="A3175" t="str">
            <v>10.002.080-0</v>
          </cell>
          <cell r="B3175" t="str">
            <v>CRAVACAO DE ESTACA, TRILHO TR-50, TRIPLO, EM TER. DE MEDIA RESISTENCIA A PENETRACAO</v>
          </cell>
          <cell r="C3175" t="str">
            <v>M</v>
          </cell>
          <cell r="D3175">
            <v>190.45</v>
          </cell>
        </row>
        <row r="3176">
          <cell r="A3176" t="str">
            <v>10.002.085-0</v>
          </cell>
          <cell r="B3176" t="str">
            <v>CRAVACAO DE ESTACA, TRILHO TR-57, SIMPLES, EM TER. DE MEDIARESISTENCIA A PENETRACAO</v>
          </cell>
          <cell r="C3176" t="str">
            <v>M</v>
          </cell>
          <cell r="D3176">
            <v>69.760000000000005</v>
          </cell>
        </row>
        <row r="3177">
          <cell r="A3177" t="str">
            <v>10.002.090-0</v>
          </cell>
          <cell r="B3177" t="str">
            <v>CRAVACAO DE ESTACA, TRILHO TR-57, DUPLO, EM TER. DE MEDIA RESISTENCIA A PENETRACAO</v>
          </cell>
          <cell r="C3177" t="str">
            <v>M</v>
          </cell>
          <cell r="D3177">
            <v>147.43</v>
          </cell>
        </row>
        <row r="3178">
          <cell r="A3178" t="str">
            <v>10.002.095-0</v>
          </cell>
          <cell r="B3178" t="str">
            <v>CRAVACAO DE ESTACA, TRILHO TR-57, TRIPLO, EM TER. DE MEDIA RESISTENCIA A PENETRACAO</v>
          </cell>
          <cell r="C3178" t="str">
            <v>M</v>
          </cell>
          <cell r="D3178">
            <v>213.98</v>
          </cell>
        </row>
        <row r="3179">
          <cell r="A3179" t="str">
            <v>10.002.500-0</v>
          </cell>
          <cell r="B3179" t="str">
            <v>UNIDADE DE REF. P/SERV. DE FUNDACAO EM PERFIS MET.</v>
          </cell>
          <cell r="C3179" t="str">
            <v>UR</v>
          </cell>
          <cell r="D3179">
            <v>178.92</v>
          </cell>
        </row>
        <row r="3180">
          <cell r="A3180" t="str">
            <v>10.002.999-0</v>
          </cell>
          <cell r="B3180" t="str">
            <v>FAMILIA 10.002CRAVACAO DE ESTACA DE ACO</v>
          </cell>
          <cell r="C3180">
            <v>0</v>
          </cell>
          <cell r="D3180">
            <v>2037</v>
          </cell>
        </row>
        <row r="3181">
          <cell r="A3181" t="str">
            <v>10.003.005-1</v>
          </cell>
          <cell r="B3181" t="str">
            <v>ESTACA RAIZ C/DIAM. DE 4" P/CARGA DE 10T, INJECAO DE ARG., INCL. FORN. DOS MAT. (CIM., AREIA E ACO), EXCL. PERF.</v>
          </cell>
          <cell r="C3181" t="str">
            <v>M</v>
          </cell>
          <cell r="D3181">
            <v>22.73</v>
          </cell>
        </row>
        <row r="3182">
          <cell r="A3182" t="str">
            <v>10.003.006-0</v>
          </cell>
          <cell r="B3182" t="str">
            <v>ESTACA RAIZ C/DIAM. DE 4" P/CARGA DE 10T, INJECAO DE ARG., EXCL. FORN. DOS MAT. (CIM., AREIA E ACO) E PERF.</v>
          </cell>
          <cell r="C3182" t="str">
            <v>M</v>
          </cell>
          <cell r="D3182">
            <v>6.74</v>
          </cell>
        </row>
        <row r="3183">
          <cell r="A3183" t="str">
            <v>10.003.010-0</v>
          </cell>
          <cell r="B3183" t="str">
            <v>ESTACA RAIZ C/DIAM. DE 4" P/CARGA DE 15T, INJECAO DE ARG., INCL. FORN. DOS MAT. (CIM., AREIA E ACO), EXCL. PERF.</v>
          </cell>
          <cell r="C3183" t="str">
            <v>M</v>
          </cell>
          <cell r="D3183">
            <v>23.08</v>
          </cell>
        </row>
        <row r="3184">
          <cell r="A3184" t="str">
            <v>10.003.011-0</v>
          </cell>
          <cell r="B3184" t="str">
            <v>ESTACA RAIZ C/DIAM. DE 4" P/CARGA DE 15T, INJECAO DE ARG., EXCL. FORN. DOS MAT. (CIM., AREIA E ACO) E PERF.</v>
          </cell>
          <cell r="C3184" t="str">
            <v>M</v>
          </cell>
          <cell r="D3184">
            <v>6.85</v>
          </cell>
        </row>
        <row r="3185">
          <cell r="A3185" t="str">
            <v>10.003.015-0</v>
          </cell>
          <cell r="B3185" t="str">
            <v>ESTACA RAIZ C/DIAM. DE 4" P/CARGA DE 20T, INJECAO DE ARG., INCL. FORN. DOS MAT. (CIM., AREIA E ACO), EXCL. PERF.</v>
          </cell>
          <cell r="C3185" t="str">
            <v>M</v>
          </cell>
          <cell r="D3185">
            <v>24.66</v>
          </cell>
        </row>
        <row r="3186">
          <cell r="A3186" t="str">
            <v>10.003.016-0</v>
          </cell>
          <cell r="B3186" t="str">
            <v>ESTACA RAIZ C/DIAM. DE 4" P/CARGA DE 20T, INJECAO DE ARG., EXCL. FORN. DOS MAT. (CIM., AREIA E ACO) E PERF.</v>
          </cell>
          <cell r="C3186" t="str">
            <v>M</v>
          </cell>
          <cell r="D3186">
            <v>9.5399999999999991</v>
          </cell>
        </row>
        <row r="3187">
          <cell r="A3187" t="str">
            <v>10.003.020-0</v>
          </cell>
          <cell r="B3187" t="str">
            <v>ESTACA RAIZ C/DIAM. DE 5" P/CARGA DE 25T, INJECAO DE ARG., INCL. FORN. DOS MAT. (CIM., AREIA E ACO), EXCL. PERF.</v>
          </cell>
          <cell r="C3187" t="str">
            <v>M</v>
          </cell>
          <cell r="D3187">
            <v>26.47</v>
          </cell>
        </row>
        <row r="3188">
          <cell r="A3188" t="str">
            <v>10.003.021-0</v>
          </cell>
          <cell r="B3188" t="str">
            <v>ESTACA RAIZ C/DIAM. DE 5" P/CARGA DE 25T, INJECAO DE ARG., EXCL. FORN. DOS MAT. (CIM., AREIA E ACO) E PERF.</v>
          </cell>
          <cell r="C3188" t="str">
            <v>M</v>
          </cell>
          <cell r="D3188">
            <v>7.77</v>
          </cell>
        </row>
        <row r="3189">
          <cell r="A3189" t="str">
            <v>10.003.025-0</v>
          </cell>
          <cell r="B3189" t="str">
            <v>ESTACA RAIZ C/DIAM. DE 6" P/CARGA DE 35T, INJECAO DE ARG., INCL. FORN. DOS MAT. (CIM., AREIA E ACO), EXCL. PERF.</v>
          </cell>
          <cell r="C3189" t="str">
            <v>M</v>
          </cell>
          <cell r="D3189">
            <v>29.34</v>
          </cell>
        </row>
        <row r="3190">
          <cell r="A3190" t="str">
            <v>10.003.026-0</v>
          </cell>
          <cell r="B3190" t="str">
            <v>ESTACA RAIZ C/DIAM. DE 6" P/CARGA DE 35T, INJECAO DE ARG., EXCL. FORN. DOS MAT. (CIMENTO, AREIA E ACO) E PERF.</v>
          </cell>
          <cell r="C3190" t="str">
            <v>M</v>
          </cell>
          <cell r="D3190">
            <v>13.76</v>
          </cell>
        </row>
        <row r="3191">
          <cell r="A3191" t="str">
            <v>10.003.030-0</v>
          </cell>
          <cell r="B3191" t="str">
            <v>ESTACA RAIZ C/DIAM. DE 8" P/CARGA DE 50T, INJECAO DE ARG., INCL. FORN. DOS MAT. (CIM., AREIA E ACO), EXCL. PERF.</v>
          </cell>
          <cell r="C3191" t="str">
            <v>M</v>
          </cell>
          <cell r="D3191">
            <v>63.43</v>
          </cell>
        </row>
        <row r="3192">
          <cell r="A3192" t="str">
            <v>10.003.031-0</v>
          </cell>
          <cell r="B3192" t="str">
            <v>ESTACA RAIZ C/DIAM. DE 8" P/CARGA DE 50T, INJECAO DE ARG., EXCL. FORN. DOS MAT. (CIM., AREIA E ACO) E PERF.</v>
          </cell>
          <cell r="C3192" t="str">
            <v>M</v>
          </cell>
          <cell r="D3192">
            <v>17.2</v>
          </cell>
        </row>
        <row r="3193">
          <cell r="A3193" t="str">
            <v>10.003.035-0</v>
          </cell>
          <cell r="B3193" t="str">
            <v>ESTACA RAIZ C/DIAM. DE 8" P/CARGA DE 65T, INJECAO DE ARG., INCL. FORN. DOS MAT. (CIM., AREIA E ACO), EXCL. PERF.</v>
          </cell>
          <cell r="C3193" t="str">
            <v>M</v>
          </cell>
          <cell r="D3193">
            <v>72.97</v>
          </cell>
        </row>
        <row r="3194">
          <cell r="A3194" t="str">
            <v>10.003.036-0</v>
          </cell>
          <cell r="B3194" t="str">
            <v>ESTACA RAIZ C/DIAM. DE 8" P/CARGA DE 65T, INJECAO DE ARG., EXCL. FORN. DOS MAT. (CIM., AREIA E ACO) E PERF.</v>
          </cell>
          <cell r="C3194" t="str">
            <v>M</v>
          </cell>
          <cell r="D3194">
            <v>20.41</v>
          </cell>
        </row>
        <row r="3195">
          <cell r="A3195" t="str">
            <v>10.003.040-0</v>
          </cell>
          <cell r="B3195" t="str">
            <v>ESTACA RAIZ C/DIAM. DE 8" P/CARGA DE 80T, INJECAO DE ARG., INCL. FORN.DOS MAT. (CIM., AREIA E ACO), EXCL. PERF.</v>
          </cell>
          <cell r="C3195" t="str">
            <v>M</v>
          </cell>
          <cell r="D3195">
            <v>78.510000000000005</v>
          </cell>
        </row>
        <row r="3196">
          <cell r="A3196" t="str">
            <v>10.003.041-0</v>
          </cell>
          <cell r="B3196" t="str">
            <v>ESTACA RAIZ C/DIAM. DE 8" P/CARGA DE 80T, INJECAO DE ARG., EXCL. FORN. DOS MAT. (CIM., AREIA E ACO) E PERF.</v>
          </cell>
          <cell r="C3196" t="str">
            <v>M</v>
          </cell>
          <cell r="D3196">
            <v>21.82</v>
          </cell>
        </row>
        <row r="3197">
          <cell r="A3197" t="str">
            <v>10.003.045-0</v>
          </cell>
          <cell r="B3197" t="str">
            <v>ESTACA RAIZ C/DIAM. DE 10" P/CARGA DE 110T, INJECAO DE ARG.,INCL. FORN. DOS MAT. (CIM., AREIA E ACO), EXCL. PERF.</v>
          </cell>
          <cell r="C3197" t="str">
            <v>M</v>
          </cell>
          <cell r="D3197">
            <v>104.81</v>
          </cell>
        </row>
        <row r="3198">
          <cell r="A3198" t="str">
            <v>10.003.046-0</v>
          </cell>
          <cell r="B3198" t="str">
            <v>ESTACA RAIZ C/DIAM. DE 10" P/CARGA DE 110T, INJECAO DE ARG.,EXCL. FORN. DOS MAT. (CIM., AREIA E ACO) E PERF.</v>
          </cell>
          <cell r="C3198" t="str">
            <v>M</v>
          </cell>
          <cell r="D3198">
            <v>29.38</v>
          </cell>
        </row>
        <row r="3199">
          <cell r="A3199" t="str">
            <v>10.003.999-0</v>
          </cell>
          <cell r="B3199" t="str">
            <v>FAMILIA 10.003ESTACA "RAIZ"</v>
          </cell>
          <cell r="C3199">
            <v>0</v>
          </cell>
          <cell r="D3199">
            <v>2115</v>
          </cell>
        </row>
        <row r="3200">
          <cell r="A3200" t="str">
            <v>10.004.130-0</v>
          </cell>
          <cell r="B3200" t="str">
            <v>ESTACAS PRE-FABRICADAS DE CONCR. P/CARGA DE TRAB. DE COMPR.AXIAL DE ATE 250KN (25TF)</v>
          </cell>
          <cell r="C3200" t="str">
            <v>M</v>
          </cell>
          <cell r="D3200">
            <v>21.4</v>
          </cell>
        </row>
        <row r="3201">
          <cell r="A3201" t="str">
            <v>10.004.135-0</v>
          </cell>
          <cell r="B3201" t="str">
            <v>ESTACAS PRE-FABRICADAS DE CONCR. P/CARGA DE TRAB. DE COMPR.AXIAL DE ATE 350KN (35TF)</v>
          </cell>
          <cell r="C3201" t="str">
            <v>M</v>
          </cell>
          <cell r="D3201">
            <v>25.8</v>
          </cell>
        </row>
        <row r="3202">
          <cell r="A3202" t="str">
            <v>10.004.140-0</v>
          </cell>
          <cell r="B3202" t="str">
            <v>ESTACAS PRE-FABRICADAS DE CONCR. P/CARGA DE TRAB. DE COMPR.AXIAL DE ATE 450KN (45TF)</v>
          </cell>
          <cell r="C3202" t="str">
            <v>M</v>
          </cell>
          <cell r="D3202">
            <v>35.299999999999997</v>
          </cell>
        </row>
        <row r="3203">
          <cell r="A3203" t="str">
            <v>10.004.145-0</v>
          </cell>
          <cell r="B3203" t="str">
            <v>ESTACAS PRE-FABRICADAS DE CONCR. P/CARGA DE TRAB. DE COMPR.AXIAL DE ATE 600KN (60TF)</v>
          </cell>
          <cell r="C3203" t="str">
            <v>M</v>
          </cell>
          <cell r="D3203">
            <v>35.299999999999997</v>
          </cell>
        </row>
        <row r="3204">
          <cell r="A3204" t="str">
            <v>10.004.149-0</v>
          </cell>
          <cell r="B3204" t="str">
            <v>ESTACAS PRE-FABRICADAS DE CONCR. P/CARGA DE TRAB. DE COMPR.AXIAL DE ATE 750KN (75TF)</v>
          </cell>
          <cell r="C3204" t="str">
            <v>M</v>
          </cell>
          <cell r="D3204">
            <v>40.5</v>
          </cell>
        </row>
        <row r="3205">
          <cell r="A3205" t="str">
            <v>10.004.165-0</v>
          </cell>
          <cell r="B3205" t="str">
            <v>ESTACAS PRE-FABRICADAS DE CONCR. P/CARGA DE TRAB. DE COMPR.AXIAL DE ATE 950KN (95TF)</v>
          </cell>
          <cell r="C3205" t="str">
            <v>M</v>
          </cell>
          <cell r="D3205">
            <v>49.9</v>
          </cell>
        </row>
        <row r="3206">
          <cell r="A3206" t="str">
            <v>10.004.170-0</v>
          </cell>
          <cell r="B3206" t="str">
            <v>ESTACAS PRE-FABRICADAS DE CONCR. P/CARGA DE TRAB. DE COMPR.AXIAL DE ATE 1300KN (130TF)</v>
          </cell>
          <cell r="C3206" t="str">
            <v>M</v>
          </cell>
          <cell r="D3206">
            <v>60.3</v>
          </cell>
        </row>
        <row r="3207">
          <cell r="A3207" t="str">
            <v>10.004.175-0</v>
          </cell>
          <cell r="B3207" t="str">
            <v>ESTACAS PRE-FABRICADAS DE CONCR. P/CARGA DE TRAB. DE COMPR.AXIAL DE ATE 1700KN (170TF)</v>
          </cell>
          <cell r="C3207" t="str">
            <v>M</v>
          </cell>
          <cell r="D3207">
            <v>129.1</v>
          </cell>
        </row>
        <row r="3208">
          <cell r="A3208" t="str">
            <v>10.004.200-0</v>
          </cell>
          <cell r="B3208" t="str">
            <v>CRAVACAO DE ESTACAS PRE-FABRICADAS DE CONCR. P/CARGA DE TRAB. DE COMPR. AXIAL DE ATE 250KN (25TF)</v>
          </cell>
          <cell r="C3208" t="str">
            <v>M</v>
          </cell>
          <cell r="D3208">
            <v>9.6999999999999993</v>
          </cell>
        </row>
        <row r="3209">
          <cell r="A3209" t="str">
            <v>10.004.205-0</v>
          </cell>
          <cell r="B3209" t="str">
            <v>CRAVACAO DE ESTACAS PRE-FABRICADAS DE CONCR. P/CARGA DE TRAB. DE COMPR. AXIAL DE ATE 350KN (35TF)</v>
          </cell>
          <cell r="C3209" t="str">
            <v>M</v>
          </cell>
          <cell r="D3209">
            <v>9.6999999999999993</v>
          </cell>
        </row>
        <row r="3210">
          <cell r="A3210" t="str">
            <v>10.004.210-0</v>
          </cell>
          <cell r="B3210" t="str">
            <v>CRAVACAO DE ESTACAS PRE-FABRICADAS DE CONCR. P/CARGA DE TRAB. DE COMPR. AXIAL DE ATE 450KN (45TF)</v>
          </cell>
          <cell r="C3210" t="str">
            <v>M</v>
          </cell>
          <cell r="D3210">
            <v>10</v>
          </cell>
        </row>
        <row r="3211">
          <cell r="A3211" t="str">
            <v>10.004.215-0</v>
          </cell>
          <cell r="B3211" t="str">
            <v>CRAVACAO DE ESTACAS PRE-FABRICADAS DE CONCR. P/CARGA DE TRAB. DE COMPR. AXIAL DE ATE 600KN (60TF)</v>
          </cell>
          <cell r="C3211" t="str">
            <v>M</v>
          </cell>
          <cell r="D3211">
            <v>10</v>
          </cell>
        </row>
        <row r="3212">
          <cell r="A3212" t="str">
            <v>10.004.220-0</v>
          </cell>
          <cell r="B3212" t="str">
            <v>CRAVACAO DE ESTACAS PRE-FABRICADAS DE CONCR. P/CARGA DE TRAB. DE COMPR. AXIAL DE ATE 750KN (75TF)</v>
          </cell>
          <cell r="C3212" t="str">
            <v>M</v>
          </cell>
          <cell r="D3212">
            <v>10.6</v>
          </cell>
        </row>
        <row r="3213">
          <cell r="A3213" t="str">
            <v>10.004.225-0</v>
          </cell>
          <cell r="B3213" t="str">
            <v>CRAVACAO DE ESTACAS PRE-FABRICADAS DE CONCR. P/CARGA DE TRAB. DE COMPR. AXIAL DE ATE 950KN (95TF)</v>
          </cell>
          <cell r="C3213" t="str">
            <v>M</v>
          </cell>
          <cell r="D3213">
            <v>10.6</v>
          </cell>
        </row>
        <row r="3214">
          <cell r="A3214" t="str">
            <v>10.004.230-0</v>
          </cell>
          <cell r="B3214" t="str">
            <v>CRAVACAO DE ESTACAS PRE-FABRICADAS DE CONCR. P/CARGA DE TRAB. DE COMPR. AXIAL DE ATE 1300KN (130TF)</v>
          </cell>
          <cell r="C3214" t="str">
            <v>M</v>
          </cell>
          <cell r="D3214">
            <v>12.3</v>
          </cell>
        </row>
        <row r="3215">
          <cell r="A3215" t="str">
            <v>10.004.235-0</v>
          </cell>
          <cell r="B3215" t="str">
            <v>CRAVACAO DE ESTACAS PRE-FABRICADAS DE CONCR. P/CARGA DE TRAB. DE COMPR. AXIAL DE ATE 1700KN (170TF)</v>
          </cell>
          <cell r="C3215" t="str">
            <v>M</v>
          </cell>
          <cell r="D3215">
            <v>12.9</v>
          </cell>
        </row>
        <row r="3216">
          <cell r="A3216" t="str">
            <v>10.004.260-0</v>
          </cell>
          <cell r="B3216" t="str">
            <v>EMENDA MET. EM ESTACAS PRE-FABRICADAS P/CARGA DE TRAB. DE COMPR. AXIAL DE ATE 250KN (25TF)</v>
          </cell>
          <cell r="C3216" t="str">
            <v>UN</v>
          </cell>
          <cell r="D3216">
            <v>20</v>
          </cell>
        </row>
        <row r="3217">
          <cell r="A3217" t="str">
            <v>10.004.265-0</v>
          </cell>
          <cell r="B3217" t="str">
            <v>EMENDA MET. EM ESTACAS PRE-FABRICADAS P/CARGA DE TRAB. DE COMPR. AXIAL DE ATE 350KN (35TF)</v>
          </cell>
          <cell r="C3217" t="str">
            <v>UN</v>
          </cell>
          <cell r="D3217">
            <v>20</v>
          </cell>
        </row>
        <row r="3218">
          <cell r="A3218" t="str">
            <v>10.004.270-0</v>
          </cell>
          <cell r="B3218" t="str">
            <v>EMENDA MET. EM ESTACAS PRE-FABRICADAS P/CARGA DE TRAB. DE COMPR. AXIAL DE ATE 450KN (45TF)</v>
          </cell>
          <cell r="C3218" t="str">
            <v>UN</v>
          </cell>
          <cell r="D3218">
            <v>20.2</v>
          </cell>
        </row>
        <row r="3219">
          <cell r="A3219" t="str">
            <v>10.004.275-0</v>
          </cell>
          <cell r="B3219" t="str">
            <v>EMENDA MET. EM ESTACAS PRE-FABRICADAS P/CARGA DE TRAB. DE COMPR. AXIAL DE ATE 600KN (60TF)</v>
          </cell>
          <cell r="C3219" t="str">
            <v>UN</v>
          </cell>
          <cell r="D3219">
            <v>20.2</v>
          </cell>
        </row>
        <row r="3220">
          <cell r="A3220" t="str">
            <v>10.004.280-0</v>
          </cell>
          <cell r="B3220" t="str">
            <v>EMENDA MET. EM ESTACAS PRE-FABRICADAS P/CARGA DE TRAB. DE COMPR. AXIAL DE ATE 750KN (75TF)</v>
          </cell>
          <cell r="C3220" t="str">
            <v>UN</v>
          </cell>
          <cell r="D3220">
            <v>21.5</v>
          </cell>
        </row>
        <row r="3221">
          <cell r="A3221" t="str">
            <v>10.004.285-0</v>
          </cell>
          <cell r="B3221" t="str">
            <v>EMENDA MET. EM ESTACAS PRE-FABRICADAS P/CARGA DE TRAB. DE COMPR. AXIAL DE ATE 950KN (95TF)</v>
          </cell>
          <cell r="C3221" t="str">
            <v>UN</v>
          </cell>
          <cell r="D3221">
            <v>21.6</v>
          </cell>
        </row>
        <row r="3222">
          <cell r="A3222" t="str">
            <v>10.004.290-0</v>
          </cell>
          <cell r="B3222" t="str">
            <v>EMENDA MET. EM ESTACAS PRE-FABRICADAS P/CARGA DE TRAB. DE COMPR. AXIAL DE ATE 1300KN (130TF)</v>
          </cell>
          <cell r="C3222" t="str">
            <v>UN</v>
          </cell>
          <cell r="D3222">
            <v>23.4</v>
          </cell>
        </row>
        <row r="3223">
          <cell r="A3223" t="str">
            <v>10.004.295-0</v>
          </cell>
          <cell r="B3223" t="str">
            <v>EMENDA MET. EM ESTACAS PRE-FABRICADAS P/CARGA DE TRAB. DE COMPR. AXIAL DE ATE 1700KN (170TF)</v>
          </cell>
          <cell r="C3223" t="str">
            <v>UN</v>
          </cell>
          <cell r="D3223">
            <v>26.6</v>
          </cell>
        </row>
        <row r="3224">
          <cell r="A3224" t="str">
            <v>10.004.999-0</v>
          </cell>
          <cell r="B3224" t="str">
            <v>FAMILIA 10.004INDICE GERAL ESTACA PRE-MOLDADA</v>
          </cell>
          <cell r="C3224">
            <v>0</v>
          </cell>
          <cell r="D3224">
            <v>1302</v>
          </cell>
        </row>
        <row r="3225">
          <cell r="A3225" t="str">
            <v>10.005.002-0</v>
          </cell>
          <cell r="B3225" t="str">
            <v>ESTACA DE CONCR. ARMADO, MOLD. NO TER., TIPO FRANKI STANDARD, C/DIAM. DE 350MM, PROF. ATE 16,00M, CAPAC. DE CARGA 55T</v>
          </cell>
          <cell r="C3225" t="str">
            <v>M</v>
          </cell>
          <cell r="D3225">
            <v>77.11</v>
          </cell>
        </row>
        <row r="3226">
          <cell r="A3226" t="str">
            <v>10.005.003-1</v>
          </cell>
          <cell r="B3226" t="str">
            <v>ESTACA DE CONCR. ARMADO, MOLD. NO TER., TIPO FRANKI STANDARD, C/DIAM. DE 400MM, PROF. ATE 16,00M, CAPAC. DE CARGA 70T</v>
          </cell>
          <cell r="C3226" t="str">
            <v>M</v>
          </cell>
          <cell r="D3226">
            <v>85.75</v>
          </cell>
        </row>
        <row r="3227">
          <cell r="A3227" t="str">
            <v>10.005.004-0</v>
          </cell>
          <cell r="B3227" t="str">
            <v>ESTACA DE CONCR. ARMADO, MOLD. NO TER., TIPO FRANKI STANDARD, C/DIAM. DE 450MM, PROF. ATE 16,00M, CAPAC. DE CARGA 100T</v>
          </cell>
          <cell r="C3227" t="str">
            <v>M</v>
          </cell>
          <cell r="D3227">
            <v>105.09</v>
          </cell>
        </row>
        <row r="3228">
          <cell r="A3228" t="str">
            <v>10.005.005-0</v>
          </cell>
          <cell r="B3228" t="str">
            <v>ESTACA DE CONCR. ARMADO, MOLD. NO TER., TIPO FRANKI STANDARD, C/DIAM. DE 520MM, PROF. ATE 16,00M, CAPAC. DE CARGA 130T</v>
          </cell>
          <cell r="C3228" t="str">
            <v>M</v>
          </cell>
          <cell r="D3228">
            <v>126.39</v>
          </cell>
        </row>
        <row r="3229">
          <cell r="A3229" t="str">
            <v>10.005.006-0</v>
          </cell>
          <cell r="B3229" t="str">
            <v>ESTACA DE CONCR. ARMADO, MOLD. NO TER., TIPO FRANKI STANDARD, C/DIAM. DE 600MM, PROF. ATE 16,00M, CAPAC. DE CARGA 170T</v>
          </cell>
          <cell r="C3229" t="str">
            <v>M</v>
          </cell>
          <cell r="D3229">
            <v>147.59</v>
          </cell>
        </row>
        <row r="3230">
          <cell r="A3230" t="str">
            <v>10.005.022-0</v>
          </cell>
          <cell r="B3230" t="str">
            <v>ESTACA DE CONCR. ARMADO, MOLD. NO TER., TIPO FRANKI STANDARD,C/DIAM.DE 350MM, PROF.DE 16,00 A 18,00M, CAPAC.DE CARGA 55T</v>
          </cell>
          <cell r="C3230" t="str">
            <v>M</v>
          </cell>
          <cell r="D3230">
            <v>80.63</v>
          </cell>
        </row>
        <row r="3231">
          <cell r="A3231" t="str">
            <v>10.005.023-1</v>
          </cell>
          <cell r="B3231" t="str">
            <v>ESTACA DE CONCR. ARMADO, MOLD. NO TER., TIPO FRANKI STANDARD,C/DIAM.DE 400MM, PROF.DE 16,00 A 23,00M, CAPAC.DE CARGA 70T</v>
          </cell>
          <cell r="C3231" t="str">
            <v>M</v>
          </cell>
          <cell r="D3231">
            <v>89.26</v>
          </cell>
        </row>
        <row r="3232">
          <cell r="A3232" t="str">
            <v>10.005.024-0</v>
          </cell>
          <cell r="B3232" t="str">
            <v>ESTACA DE CONCR.ARMADO, MOLD. NO TER., TIPO FRANKI STANDARD,C/DIAM.DE 450MM, PROF.DE 16,00 A 27,00M, CAPAC.DE CARGA 100T</v>
          </cell>
          <cell r="C3232" t="str">
            <v>M</v>
          </cell>
          <cell r="D3232">
            <v>108.9</v>
          </cell>
        </row>
        <row r="3233">
          <cell r="A3233" t="str">
            <v>10.005.025-0</v>
          </cell>
          <cell r="B3233" t="str">
            <v>ESTACA DE CONCR.ARMADO, MOLD. NO TER., TIPO FRANKI STANDARD,C/DIAM.DE 520MM, PROF.DE 16,00 A 35,00M, CAPAC.DE CARGA 130T</v>
          </cell>
          <cell r="C3233" t="str">
            <v>M</v>
          </cell>
          <cell r="D3233">
            <v>130.49</v>
          </cell>
        </row>
        <row r="3234">
          <cell r="A3234" t="str">
            <v>10.005.026-0</v>
          </cell>
          <cell r="B3234" t="str">
            <v>ESTACA DE CONCR.ARMADO, MOLD. NO TER., TIPO FRANKI STANDARD,C/DIAM.DE 600MM, PROF.DE 16,00 A 35,00M, CAPAC.DE CARGA 170T</v>
          </cell>
          <cell r="C3234" t="str">
            <v>M</v>
          </cell>
          <cell r="D3234">
            <v>150.53</v>
          </cell>
        </row>
        <row r="3235">
          <cell r="A3235" t="str">
            <v>10.005.030-0</v>
          </cell>
          <cell r="B3235" t="str">
            <v>TRECHO CRAVADO, MAS NAO CONCRETADO, DE TUBUL. NECESSARIA P/EXEC. DE ESTACA MOLD. NO TER., TIPO FRANKI, C/DIAM. DE 350MM</v>
          </cell>
          <cell r="C3235" t="str">
            <v>M</v>
          </cell>
          <cell r="D3235">
            <v>40.25</v>
          </cell>
        </row>
        <row r="3236">
          <cell r="A3236" t="str">
            <v>10.005.031-0</v>
          </cell>
          <cell r="B3236" t="str">
            <v>TRECHO CRAVADO, MAS NAO CONCRETADO, DE TUBUL. NECESSARIA P/EXEC. DE ESTACA MOLD. NO TER., TIPO FRANKI, C/DIAM. DE 400MM</v>
          </cell>
          <cell r="C3236" t="str">
            <v>M</v>
          </cell>
          <cell r="D3236">
            <v>43.79</v>
          </cell>
        </row>
        <row r="3237">
          <cell r="A3237" t="str">
            <v>10.005.032-0</v>
          </cell>
          <cell r="B3237" t="str">
            <v>TRECHO CRAVADO, MAS NAO CONCRETADO, DE TUBUL. NECESSARIA P/EXEC. DE ESTACA MOLD. NO TER., TIPO FRANKI, C/DIAM. DE 450MM</v>
          </cell>
          <cell r="C3237" t="str">
            <v>M</v>
          </cell>
          <cell r="D3237">
            <v>55.09</v>
          </cell>
        </row>
        <row r="3238">
          <cell r="A3238" t="str">
            <v>10.005.033-0</v>
          </cell>
          <cell r="B3238" t="str">
            <v>TRECHO CRAVADO, MAS NAO CONCRETADO, DE TUBUL. NECESSARIA P/EXEC. DE ESTACA MOLD. NO TER., TIPO FRANKI, C/DIAM. DE 520MM</v>
          </cell>
          <cell r="C3238" t="str">
            <v>M</v>
          </cell>
          <cell r="D3238">
            <v>65.03</v>
          </cell>
        </row>
        <row r="3239">
          <cell r="A3239" t="str">
            <v>10.005.034-0</v>
          </cell>
          <cell r="B3239" t="str">
            <v>TRECHO CRAVADO, MAS NAO CONCRETADO, DE TUBUL. NECESSARIA P/EXEC. DE ESTACA MOLD. NO TER., TIPO FRANKI, C/DIAM. DE 600MM</v>
          </cell>
          <cell r="C3239" t="str">
            <v>M</v>
          </cell>
          <cell r="D3239">
            <v>68.69</v>
          </cell>
        </row>
        <row r="3240">
          <cell r="A3240" t="str">
            <v>10.005.050-1</v>
          </cell>
          <cell r="B3240" t="str">
            <v>BULBO DE ALARGAMENTO P/ESTACA TIPO FRANKI, DIAM. DE 350MM (ATE 270 L)</v>
          </cell>
          <cell r="C3240" t="str">
            <v>UN</v>
          </cell>
          <cell r="D3240">
            <v>77.11</v>
          </cell>
        </row>
        <row r="3241">
          <cell r="A3241" t="str">
            <v>10.005.052-0</v>
          </cell>
          <cell r="B3241" t="str">
            <v>BULBO DE ALARGAMENTO P/ESTACA TIPO FRANKI, DIAM. DE 400MM (ATE 360 L)</v>
          </cell>
          <cell r="C3241" t="str">
            <v>UN</v>
          </cell>
          <cell r="D3241">
            <v>87.37</v>
          </cell>
        </row>
        <row r="3242">
          <cell r="A3242" t="str">
            <v>10.005.055-0</v>
          </cell>
          <cell r="B3242" t="str">
            <v>BULBO DE ALARGAMENTO P/ESTACA TIPO FRANKI, DIAM. DE 450MM (ATE 450 L)</v>
          </cell>
          <cell r="C3242" t="str">
            <v>UN</v>
          </cell>
          <cell r="D3242">
            <v>107.49</v>
          </cell>
        </row>
        <row r="3243">
          <cell r="A3243" t="str">
            <v>10.005.057-0</v>
          </cell>
          <cell r="B3243" t="str">
            <v>BULBO DE ALARGAMENTO P/ESTACA TIPO FRANKI, DIAM. DE 520MM (ATE 600 L)</v>
          </cell>
          <cell r="C3243" t="str">
            <v>UN</v>
          </cell>
          <cell r="D3243">
            <v>129.57</v>
          </cell>
        </row>
        <row r="3244">
          <cell r="A3244" t="str">
            <v>10.005.060-0</v>
          </cell>
          <cell r="B3244" t="str">
            <v>BULBO DE ALARGAMENTO P/ESTACA TIPO FRANKI, DIAM. DE 600MM (ATE 750 L)</v>
          </cell>
          <cell r="C3244" t="str">
            <v>UN</v>
          </cell>
          <cell r="D3244">
            <v>154.51</v>
          </cell>
        </row>
        <row r="3245">
          <cell r="A3245" t="str">
            <v>10.005.500-0</v>
          </cell>
          <cell r="B3245" t="str">
            <v>UNIDADE DE REF. P/SERV. DE FUNDACAO EM CONCR.</v>
          </cell>
          <cell r="C3245" t="str">
            <v>UR</v>
          </cell>
          <cell r="D3245">
            <v>130.6</v>
          </cell>
        </row>
        <row r="3246">
          <cell r="A3246" t="str">
            <v>10.005.999-0</v>
          </cell>
          <cell r="B3246" t="str">
            <v>FAMILIA 10.005ESTACA CONCRETO ARMADO</v>
          </cell>
          <cell r="C3246">
            <v>0</v>
          </cell>
          <cell r="D3246">
            <v>1833</v>
          </cell>
        </row>
        <row r="3247">
          <cell r="A3247" t="str">
            <v>10.006.006-0</v>
          </cell>
          <cell r="B3247" t="str">
            <v>ESTACA MISTA TUBADA DE CONCR., DIAM. DE 417MM, MOLD. EM TUBODE ACO, EXECUTADA "IN SITU", CAPAC. MEDIA 90T</v>
          </cell>
          <cell r="C3247" t="str">
            <v>M</v>
          </cell>
          <cell r="D3247">
            <v>378.54</v>
          </cell>
        </row>
        <row r="3248">
          <cell r="A3248" t="str">
            <v>10.006.007-0</v>
          </cell>
          <cell r="B3248" t="str">
            <v>ESTACA MISTA TUBADA DE CONCR. DIAM. DE 487MM, MOLD. EM TUBODE ACO, EXECUTADA "IN SITU", CAPAC. MEDIA 120T</v>
          </cell>
          <cell r="C3248" t="str">
            <v>M</v>
          </cell>
          <cell r="D3248">
            <v>442.18</v>
          </cell>
        </row>
        <row r="3249">
          <cell r="A3249" t="str">
            <v>10.006.010-0</v>
          </cell>
          <cell r="B3249" t="str">
            <v>TUBULAO DE CONCR. C/CAMISA DE ACO INCORPORADA DE 1/4", TENDO0,80M DE DIAM., EM TER. DE 1ªCAT.</v>
          </cell>
          <cell r="C3249" t="str">
            <v>M</v>
          </cell>
          <cell r="D3249">
            <v>1380.01</v>
          </cell>
        </row>
        <row r="3250">
          <cell r="A3250" t="str">
            <v>10.006.011-0</v>
          </cell>
          <cell r="B3250" t="str">
            <v>TUBULAO DE CONCR. C/CAMISA DE ACO INCORPORADA DE 1/4", TENDO1,00M DE DIAM., EM TER. DE 1ªCAT.</v>
          </cell>
          <cell r="C3250" t="str">
            <v>M</v>
          </cell>
          <cell r="D3250">
            <v>1807.51</v>
          </cell>
        </row>
        <row r="3251">
          <cell r="A3251" t="str">
            <v>10.006.012-0</v>
          </cell>
          <cell r="B3251" t="str">
            <v>TUBULAO DE CONCR. C/CAMISA DE ACO INCORPORADA DE 1/4", TENDO1,25M DE DIAM., EM TER. DE 1ªCAT.</v>
          </cell>
          <cell r="C3251" t="str">
            <v>M</v>
          </cell>
          <cell r="D3251">
            <v>2435.67</v>
          </cell>
        </row>
        <row r="3252">
          <cell r="A3252" t="str">
            <v>10.006.013-0</v>
          </cell>
          <cell r="B3252" t="str">
            <v>TUBULAO DE CONCR. C/CAMISA DE ACO INCORPORADA DE 3/8", TENDO1,50M DE DIAM., EM TER. DE 1ªCAT.</v>
          </cell>
          <cell r="C3252" t="str">
            <v>M</v>
          </cell>
          <cell r="D3252">
            <v>3920.82</v>
          </cell>
        </row>
        <row r="3253">
          <cell r="A3253" t="str">
            <v>10.006.020-1</v>
          </cell>
          <cell r="B3253" t="str">
            <v>ESCAVACAO DE FUSTE DE TUBULAO C/CAMISA DE ACO, DIAM. DE 0,80M, BASE ATE 10,00M DA COTA DE ARRASAMENTO, 1ªCAT.</v>
          </cell>
          <cell r="C3253" t="str">
            <v>M</v>
          </cell>
          <cell r="D3253">
            <v>137.6</v>
          </cell>
        </row>
        <row r="3254">
          <cell r="A3254" t="str">
            <v>10.006.021-0</v>
          </cell>
          <cell r="B3254" t="str">
            <v>ESCAVACAO DE FUSTE DE TUBULAO C/CAMISA DE ACO, DIAM. DE 0,80M, BASE ATE 10,00M DA COTA DE ARRASAMENTO, 2ªCAT.</v>
          </cell>
          <cell r="C3254" t="str">
            <v>M</v>
          </cell>
          <cell r="D3254">
            <v>178.88</v>
          </cell>
        </row>
        <row r="3255">
          <cell r="A3255" t="str">
            <v>10.006.022-0</v>
          </cell>
          <cell r="B3255" t="str">
            <v>ESCAVACAO DE FUSTE DE TUBULAO C/CAMISA DE ACO, DIAM. DE 0,80M, BASE ATE 10,00M DA COTA DE ARRASAMENTO, 3ªCAT.</v>
          </cell>
          <cell r="C3255" t="str">
            <v>M</v>
          </cell>
          <cell r="D3255">
            <v>185.76</v>
          </cell>
        </row>
        <row r="3256">
          <cell r="A3256" t="str">
            <v>10.006.023-0</v>
          </cell>
          <cell r="B3256" t="str">
            <v>ESCAVACAO DE FUSTE DE TUBULAO C/CAMISA DE ACO, DIAM. DE 0,80M, BASE ENTRE 10,00 E 20,00M DA COTA DE ARRASAMENTO, 1ªCAT.</v>
          </cell>
          <cell r="C3256" t="str">
            <v>M</v>
          </cell>
          <cell r="D3256">
            <v>151.36000000000001</v>
          </cell>
        </row>
        <row r="3257">
          <cell r="A3257" t="str">
            <v>10.006.024-0</v>
          </cell>
          <cell r="B3257" t="str">
            <v>ESCAVACAO DE FUSTE DE TUBULAO C/CAMISA DE ACO, DIAM. DE 0,80M, BASE ENTRE 10,00 E 20,00M DA COTA DE ARRASAMENTO, 2ªCAT.</v>
          </cell>
          <cell r="C3257" t="str">
            <v>M</v>
          </cell>
          <cell r="D3257">
            <v>196.77</v>
          </cell>
        </row>
        <row r="3258">
          <cell r="A3258" t="str">
            <v>10.006.025-0</v>
          </cell>
          <cell r="B3258" t="str">
            <v>ESCAVACAO DE FUSTE DE TUBULAO C/CAMISA DE ACO, DIAM. DE 0,80M, BASE ENTRE 10,00 E 20,00M DA COTA DE ARRASAMENTO, 3ªCAT.</v>
          </cell>
          <cell r="C3258" t="str">
            <v>M</v>
          </cell>
          <cell r="D3258">
            <v>204.33</v>
          </cell>
        </row>
        <row r="3259">
          <cell r="A3259" t="str">
            <v>10.006.030-1</v>
          </cell>
          <cell r="B3259" t="str">
            <v>ESCAVACAO DE FUSTE DE TUBULAO C/CAMISA DE ACO, DIAM. DE 1,00M, BASE ATE 10,00M DA COTA DE ARRASAMENTO, 1ªCAT.</v>
          </cell>
          <cell r="C3259" t="str">
            <v>M</v>
          </cell>
          <cell r="D3259">
            <v>199.27</v>
          </cell>
        </row>
        <row r="3260">
          <cell r="A3260" t="str">
            <v>10.006.031-0</v>
          </cell>
          <cell r="B3260" t="str">
            <v>ESCAVACAO DE FUSTE DE TUBULAO C/CAMISA DE ACO, DIAM. DE 1,00M, BASE ATE 10,00M DA COTA DE ARRASAMENTO, 2ªCAT.</v>
          </cell>
          <cell r="C3260" t="str">
            <v>M</v>
          </cell>
          <cell r="D3260">
            <v>259.05</v>
          </cell>
        </row>
        <row r="3261">
          <cell r="A3261" t="str">
            <v>10.006.032-0</v>
          </cell>
          <cell r="B3261" t="str">
            <v>ESCAVACAO DE FUSTE DE TUBULAO C/CAMISA DE ACO, DIAM. DE 1,00M, BASE ATE 10,00M DA COTA DE ARRASAMENTO, 3ªCAT.</v>
          </cell>
          <cell r="C3261" t="str">
            <v>M</v>
          </cell>
          <cell r="D3261">
            <v>269.01</v>
          </cell>
        </row>
        <row r="3262">
          <cell r="A3262" t="str">
            <v>10.006.033-0</v>
          </cell>
          <cell r="B3262" t="str">
            <v>ESCAVACAO DE FUSTE DE TUBULAO C/CAMISA DE ACO, DIAM. DE 1,00M, BASE ENTRE 10,00 E 20,00M DA COTA DE ARRASAMENTO, 1ªCAT.</v>
          </cell>
          <cell r="C3262" t="str">
            <v>M</v>
          </cell>
          <cell r="D3262">
            <v>219.19</v>
          </cell>
        </row>
        <row r="3263">
          <cell r="A3263" t="str">
            <v>10.006.034-0</v>
          </cell>
          <cell r="B3263" t="str">
            <v>ESCAVACAO DE FUSTE DE TUBULAO C/CAMISA DE ACO, DIAM. DE 1,00M, BASE ENTRE 10,00 E 20,00M DA COTA DE ARRASAMENTO, 2ªCAT.</v>
          </cell>
          <cell r="C3263" t="str">
            <v>M</v>
          </cell>
          <cell r="D3263">
            <v>284.95</v>
          </cell>
        </row>
        <row r="3264">
          <cell r="A3264" t="str">
            <v>10.006.035-0</v>
          </cell>
          <cell r="B3264" t="str">
            <v>ESCAVACAO DE FUSTE DE TUBULAO C/CAMISA DE ACO, DIAM. DE 1,00M, BASE ENTRE 10,00 E 20,00M DA COTA DE ARRASAMENTO, 3ªCAT.</v>
          </cell>
          <cell r="C3264" t="str">
            <v>M</v>
          </cell>
          <cell r="D3264">
            <v>295.91000000000003</v>
          </cell>
        </row>
        <row r="3265">
          <cell r="A3265" t="str">
            <v>10.006.040-1</v>
          </cell>
          <cell r="B3265" t="str">
            <v>ESCAVACAO DE FUSTE DE TUBULAO C/CAMISA DE ACO, DIAM. DE 1,25M, BASE ATE 10,00M DA COTA DE ARRASAMENTO, 1ªCAT.</v>
          </cell>
          <cell r="C3265" t="str">
            <v>M</v>
          </cell>
          <cell r="D3265">
            <v>290.72000000000003</v>
          </cell>
        </row>
        <row r="3266">
          <cell r="A3266" t="str">
            <v>10.006.041-0</v>
          </cell>
          <cell r="B3266" t="str">
            <v>ESCAVACAO DE FUSTE DE TUBULAO C/CAMISA DE ACO, DIAM. DE 1,25M, BASE ATE 10,00M DA COTA DE ARRASAMENTO, 2ªCAT.</v>
          </cell>
          <cell r="C3266" t="str">
            <v>M</v>
          </cell>
          <cell r="D3266">
            <v>377.94</v>
          </cell>
        </row>
        <row r="3267">
          <cell r="A3267" t="str">
            <v>10.006.042-0</v>
          </cell>
          <cell r="B3267" t="str">
            <v>ESCAVACAO DE FUSTE DE TUBULAO C/CAMISA DE ACO, DIAM. DE 1,25M, BASE ATE 10,00M DA COTA DE ARRASAMENTO, 3ªCAT.</v>
          </cell>
          <cell r="C3267" t="str">
            <v>M</v>
          </cell>
          <cell r="D3267">
            <v>392.48</v>
          </cell>
        </row>
        <row r="3268">
          <cell r="A3268" t="str">
            <v>10.006.043-0</v>
          </cell>
          <cell r="B3268" t="str">
            <v>ESCAVACAO DE FUSTE DE TUBULAO C/CAMISA DE ACO, DIAM. DE 1,25M, BASE ENTRE 10,00 E 20,00M DA COTA DE ARRASAMENTO, 1ªCAT.</v>
          </cell>
          <cell r="C3268" t="str">
            <v>M</v>
          </cell>
          <cell r="D3268">
            <v>319.79000000000002</v>
          </cell>
        </row>
        <row r="3269">
          <cell r="A3269" t="str">
            <v>10.006.044-0</v>
          </cell>
          <cell r="B3269" t="str">
            <v>ESCAVACAO DE FUSTE DE TUBULAO C/CAMISA DE ACO, DIAM. DE 1,25M, BASE ENTRE 10,00 E 20,00M DA COTA DE ARRASAMENTO, 2ªCAT.</v>
          </cell>
          <cell r="C3269" t="str">
            <v>M</v>
          </cell>
          <cell r="D3269">
            <v>415.73</v>
          </cell>
        </row>
        <row r="3270">
          <cell r="A3270" t="str">
            <v>10.006.045-0</v>
          </cell>
          <cell r="B3270" t="str">
            <v>ESCAVACAO DE FUSTE DE TUBULAO C/CAMISA DE ACO, DIAM. DE 1,25M, BASE ENTRE 10,00 E 20,00M DA COTA DE ARRASAMENTO, 3ªCAT.</v>
          </cell>
          <cell r="C3270" t="str">
            <v>M</v>
          </cell>
          <cell r="D3270">
            <v>431.72</v>
          </cell>
        </row>
        <row r="3271">
          <cell r="A3271" t="str">
            <v>10.006.050-1</v>
          </cell>
          <cell r="B3271" t="str">
            <v>ESCAVACAO DE FUSTE DE TUBULAO C/CAMISA DE ACO, DIAM. DE 1,50M, BASE ATE 10,00M DA COTA DE ARRASAMENTO, 1ªCAT.</v>
          </cell>
          <cell r="C3271" t="str">
            <v>M</v>
          </cell>
          <cell r="D3271">
            <v>434.11</v>
          </cell>
        </row>
        <row r="3272">
          <cell r="A3272" t="str">
            <v>10.006.051-0</v>
          </cell>
          <cell r="B3272" t="str">
            <v>ESCAVACAO DE FUSTE DE TUBULAO C/CAMISA DE ACO, DIAM. DE 1,50M, BASE ATE 10,00M DA COTA DE ARRASAMENTO, 2ªCAT.</v>
          </cell>
          <cell r="C3272" t="str">
            <v>M</v>
          </cell>
          <cell r="D3272">
            <v>564.35</v>
          </cell>
        </row>
        <row r="3273">
          <cell r="A3273" t="str">
            <v>10.006.052-0</v>
          </cell>
          <cell r="B3273" t="str">
            <v>ESCAVACAO DE FUSTE DE TUBULAO C/CAMISA DE ACO, DIAM. DE 1,50M, BASE ATE 10,00M DA COTA DE ARRASAMENTO, 3ªCAT.</v>
          </cell>
          <cell r="C3273" t="str">
            <v>M</v>
          </cell>
          <cell r="D3273">
            <v>586.04999999999995</v>
          </cell>
        </row>
        <row r="3274">
          <cell r="A3274" t="str">
            <v>10.006.053-0</v>
          </cell>
          <cell r="B3274" t="str">
            <v>ESCAVACAO DE FUSTE DE TUBULAO C/CAMISA DE ACO, DIAM. DE 1,50M, BASE ENTRE 10,00 E 20,00M DA COTA DE ARRASAMENTO, 1ªCAT.</v>
          </cell>
          <cell r="C3274" t="str">
            <v>M</v>
          </cell>
          <cell r="D3274">
            <v>477.52</v>
          </cell>
        </row>
        <row r="3275">
          <cell r="A3275" t="str">
            <v>10.006.054-0</v>
          </cell>
          <cell r="B3275" t="str">
            <v>ESCAVACAO DE FUSTE DE TUBULAO C/CAMISA DE ACO, DIAM. DE 1,50M, BASE ENTRE 10,00 E 20,00M DA COTA DE ARRASAMENTO, 2ªCAT.</v>
          </cell>
          <cell r="C3275" t="str">
            <v>M</v>
          </cell>
          <cell r="D3275">
            <v>620.78</v>
          </cell>
        </row>
        <row r="3276">
          <cell r="A3276" t="str">
            <v>10.006.055-0</v>
          </cell>
          <cell r="B3276" t="str">
            <v>ESCAVACAO DE FUSTE DE TUBULAO C/CAMISA DE ACO, DIAM. DE 1,50M, BASE ENTRE 10,00 E 20,00M DA COTA DE ARRASAMENTO, 3ªCAT.</v>
          </cell>
          <cell r="C3276" t="str">
            <v>M</v>
          </cell>
          <cell r="D3276">
            <v>644.66</v>
          </cell>
        </row>
        <row r="3277">
          <cell r="A3277" t="str">
            <v>10.006.999-0</v>
          </cell>
          <cell r="B3277" t="str">
            <v>FAMILIA 10.006TUBULACAO CAMISA DE ACO</v>
          </cell>
          <cell r="C3277">
            <v>0</v>
          </cell>
          <cell r="D3277">
            <v>2046</v>
          </cell>
        </row>
        <row r="3278">
          <cell r="A3278" t="str">
            <v>10.007.030-1</v>
          </cell>
          <cell r="B3278" t="str">
            <v>ESCAVACAO DE FUSTE DE TUBULAO C/CAMISA DE CONCR., DIAM. DE 1,00M, BASE ATE 10,00M DA COTA DE ARRASAMENTO, 1ªCAT.</v>
          </cell>
          <cell r="C3278" t="str">
            <v>M</v>
          </cell>
          <cell r="D3278">
            <v>1626.67</v>
          </cell>
        </row>
        <row r="3279">
          <cell r="A3279" t="str">
            <v>10.007.031-0</v>
          </cell>
          <cell r="B3279" t="str">
            <v>ESCAVACAO DE FUSTE DE TUBULAO C/CAMISA DE CONCR., DIAM. DE 1,00M, BASE ATE 10,00M DA COTA DE ARRASAMENTO, 2ªCAT.</v>
          </cell>
          <cell r="C3279" t="str">
            <v>M</v>
          </cell>
          <cell r="D3279">
            <v>2277.34</v>
          </cell>
        </row>
        <row r="3280">
          <cell r="A3280" t="str">
            <v>10.007.032-0</v>
          </cell>
          <cell r="B3280" t="str">
            <v>ESCAVACAO DE FUSTE DE TUBULAO C/CAMISA DE CONCR., DIAM. DE 1,00M, BASE ATE 10,00M DA COTA DE ARRASAMENTO, 3ªCAT.</v>
          </cell>
          <cell r="C3280" t="str">
            <v>M</v>
          </cell>
          <cell r="D3280">
            <v>2521.34</v>
          </cell>
        </row>
        <row r="3281">
          <cell r="A3281" t="str">
            <v>10.007.033-0</v>
          </cell>
          <cell r="B3281" t="str">
            <v>ESCAVACAO DE FUSTE DE TUBULAO C/CAMISA DE CONCR.,DIAM.DE 1,00M, BASE ENTRE 10,00 E 20,00M DA COTA DE ARRASAMENTO, 1ªCAT.</v>
          </cell>
          <cell r="C3281" t="str">
            <v>M</v>
          </cell>
          <cell r="D3281">
            <v>2114.67</v>
          </cell>
        </row>
        <row r="3282">
          <cell r="A3282" t="str">
            <v>10.007.034-0</v>
          </cell>
          <cell r="B3282" t="str">
            <v>ESCAVACAO DE FUSTE DE TUBULAO C/CAMISA DE CONCR.,DIAM.DE 1,00M, BASE ENTRE 10,00 E 20,00M DA COTA DE ARRASAMENTO, 2ªCAT.</v>
          </cell>
          <cell r="C3282" t="str">
            <v>M</v>
          </cell>
          <cell r="D3282">
            <v>2960.55</v>
          </cell>
        </row>
        <row r="3283">
          <cell r="A3283" t="str">
            <v>10.007.035-0</v>
          </cell>
          <cell r="B3283" t="str">
            <v>ESCAVACAO DE FUSTE DE TUBULAO C/CAMISA DE CONCR.,DIAM.DE 1,00M, BASE ENTRE 10,00 E 20,00M DA COTA DE ARRASAMENTO, 3ªCAT.</v>
          </cell>
          <cell r="C3283" t="str">
            <v>M</v>
          </cell>
          <cell r="D3283">
            <v>3277.75</v>
          </cell>
        </row>
        <row r="3284">
          <cell r="A3284" t="str">
            <v>10.007.040-1</v>
          </cell>
          <cell r="B3284" t="str">
            <v>ESCAVACAO DE FUSTE DE TUBULAO C/CAMISA DE CONCR., DIAM. DE 1,20M, BASE ATE 10,00M DA COTA DE ARRASAMENTO, 1ªCAT.</v>
          </cell>
          <cell r="C3284" t="str">
            <v>M</v>
          </cell>
          <cell r="D3284">
            <v>1894.12</v>
          </cell>
        </row>
        <row r="3285">
          <cell r="A3285" t="str">
            <v>10.007.041-0</v>
          </cell>
          <cell r="B3285" t="str">
            <v>ESCAVACAO DE FUSTE DE TUBULAO C/CAMISA DE CONCR., DIAM. DE 1,20M, BASE ATE 10,00M DA COTA DE ARRASAMENTO, 2ªCAT.</v>
          </cell>
          <cell r="C3285" t="str">
            <v>M</v>
          </cell>
          <cell r="D3285">
            <v>2651.77</v>
          </cell>
        </row>
        <row r="3286">
          <cell r="A3286" t="str">
            <v>10.007.042-0</v>
          </cell>
          <cell r="B3286" t="str">
            <v>ESCAVACAO DE FUSTE DE TUBULAO C/CAMISA DE CONCR., DIAM. DE,20M, BASE ATE 10,00M DA COTA DE ARRASAMENTO, 3ªCAT.</v>
          </cell>
          <cell r="C3286" t="str">
            <v>M</v>
          </cell>
          <cell r="D3286">
            <v>2935.89</v>
          </cell>
        </row>
        <row r="3287">
          <cell r="A3287" t="str">
            <v>10.007.043-0</v>
          </cell>
          <cell r="B3287" t="str">
            <v>ESCAVACAO DE FUSTE DE TUBULAO C/CAMISA DE CONCR.,DIAM.DE 1,20M, BASE ENTRE 10,00 E 20,00M DA COTA DE ARRASAMENTO, 1ªCAT.</v>
          </cell>
          <cell r="C3287" t="str">
            <v>M</v>
          </cell>
          <cell r="D3287">
            <v>2462.36</v>
          </cell>
        </row>
        <row r="3288">
          <cell r="A3288" t="str">
            <v>10.007.044-0</v>
          </cell>
          <cell r="B3288" t="str">
            <v>ESCAVACAO DE FUSTE DE TUBULAO C/CAMISA DE CONCR.,DIAM.DE 1,20M, BASE ENTRE 10,00 E 20,00M DA COTA DE ARRASAMENTO, 2ªCAT.</v>
          </cell>
          <cell r="C3288" t="str">
            <v>M</v>
          </cell>
          <cell r="D3288">
            <v>3447.3</v>
          </cell>
        </row>
        <row r="3289">
          <cell r="A3289" t="str">
            <v>10.007.045-0</v>
          </cell>
          <cell r="B3289" t="str">
            <v>ESCAVACAO DE FUSTE DE TUBULAO C/CAMISA DE CONCR.,DIAM.DE 1,20M, BASE ENTRE 10,00 E 20,00M DA COTA DE ARRASAMENTO, 3ªCAT.</v>
          </cell>
          <cell r="C3289" t="str">
            <v>M</v>
          </cell>
          <cell r="D3289">
            <v>3816.66</v>
          </cell>
        </row>
        <row r="3290">
          <cell r="A3290" t="str">
            <v>10.007.060-1</v>
          </cell>
          <cell r="B3290" t="str">
            <v>ESCAVACAO DE FUSTE DE TUBULAO C/CAMISA DE CONCR., DIAM. DE 1,40M, BASE ATE 10,00M DA COTA DE ARRASAMENTO, 1ªCAT.</v>
          </cell>
          <cell r="C3290" t="str">
            <v>M</v>
          </cell>
          <cell r="D3290">
            <v>2228.38</v>
          </cell>
        </row>
        <row r="3291">
          <cell r="A3291" t="str">
            <v>10.007.061-0</v>
          </cell>
          <cell r="B3291" t="str">
            <v>ESCAVACAO DE FUSTE DE TUBULAO C/CAMISA DE CONCR., DIAM. DE 1,40M, BASE ATE 10,00M DA COTA DE ARRASAMENTO, 2ªCAT.</v>
          </cell>
          <cell r="C3291" t="str">
            <v>M</v>
          </cell>
          <cell r="D3291">
            <v>3119.73</v>
          </cell>
        </row>
        <row r="3292">
          <cell r="A3292" t="str">
            <v>10.007.062-0</v>
          </cell>
          <cell r="B3292" t="str">
            <v>ESCAVACAO DE FUSTE DE TUBULAO C/CAMISA DE CONCR., DIAM. DE 1,40M, BASE ATE 10,00M DA COTA DE ARRASAMENTO, 3ªCAT.</v>
          </cell>
          <cell r="C3292" t="str">
            <v>M</v>
          </cell>
          <cell r="D3292">
            <v>3453.99</v>
          </cell>
        </row>
        <row r="3293">
          <cell r="A3293" t="str">
            <v>10.007.063-0</v>
          </cell>
          <cell r="B3293" t="str">
            <v>ESCAVACAO DE FUSTE DE TUBULAO C/CAMISA DE CONCR.,DIAM.DE 1,40M, BASE ENTRE 10,00 E 20,00M DA COTA DE ARRASAMENTO, 1ªCAT.</v>
          </cell>
          <cell r="C3293" t="str">
            <v>M</v>
          </cell>
          <cell r="D3293">
            <v>2896.89</v>
          </cell>
        </row>
        <row r="3294">
          <cell r="A3294" t="str">
            <v>10.007.064-0</v>
          </cell>
          <cell r="B3294" t="str">
            <v>ESCAVACAO DE FUSTE DE TUBULAO C/CAMISA DE CONCR.,DIAM.DE 1,0M, BASE ENTRE 10,00 E 20,00M DA COTA DE ARRASAMENTO, 2ªCAT.</v>
          </cell>
          <cell r="C3294" t="str">
            <v>M</v>
          </cell>
          <cell r="D3294">
            <v>4055.65</v>
          </cell>
        </row>
        <row r="3295">
          <cell r="A3295" t="str">
            <v>10.007.065-0</v>
          </cell>
          <cell r="B3295" t="str">
            <v>ESCAVACAO DE FUSTE DE TUBULAO C/CAMISA DE CONCR.,DIAM.DE 1,40M, BASE ENTRE 10,00 E 20,00M DA COTA DE ARRASAMENTO, 3ªCAT.</v>
          </cell>
          <cell r="C3295" t="str">
            <v>M</v>
          </cell>
          <cell r="D3295">
            <v>4490.1899999999996</v>
          </cell>
        </row>
        <row r="3296">
          <cell r="A3296" t="str">
            <v>10.007.070-1</v>
          </cell>
          <cell r="B3296" t="str">
            <v>ESCAVACAO DE FUSTE DE TUBULAO C/CAMISA DE CONCR., DIAM. DE 1,50M, BASE ATE 10,00M DA COTA DE ARRASAMENTO, 1ªCAT.</v>
          </cell>
          <cell r="C3296" t="str">
            <v>M</v>
          </cell>
          <cell r="D3296">
            <v>2384.37</v>
          </cell>
        </row>
        <row r="3297">
          <cell r="A3297" t="str">
            <v>10.007.071-0</v>
          </cell>
          <cell r="B3297" t="str">
            <v>ESCAVACAO DE FUSTE DE TUBULAO C/CAMISA DE CONCR., DIAM. DE 1,50M, BASE ATE 10,00M DA COTA DE ARRASAMENTO, 2ªCAT.</v>
          </cell>
          <cell r="C3297" t="str">
            <v>M</v>
          </cell>
          <cell r="D3297">
            <v>3338.11</v>
          </cell>
        </row>
        <row r="3298">
          <cell r="A3298" t="str">
            <v>10.007.072-0</v>
          </cell>
          <cell r="B3298" t="str">
            <v>ESCAVACAO DE FUSTE DE TUBULAO C/CAMISA DE CONCR., DIAM. DE 1,50M, BASE ATE 10,00M DA COTA DE ARRASAMENTO, 3ªCAT.</v>
          </cell>
          <cell r="C3298" t="str">
            <v>M</v>
          </cell>
          <cell r="D3298">
            <v>3695.77</v>
          </cell>
        </row>
        <row r="3299">
          <cell r="A3299" t="str">
            <v>10.007.073-0</v>
          </cell>
          <cell r="B3299" t="str">
            <v>ESCAVACAO DE FUSTE DE TUBULAO C/CAMISA DE CONCR.,DIAM.DE 1,50M, BASE ENTRE 10,00 E 20,00M DA COTA DE ARRASAMENTO, 1ªCAT.</v>
          </cell>
          <cell r="C3299" t="str">
            <v>M</v>
          </cell>
          <cell r="D3299">
            <v>3099.68</v>
          </cell>
        </row>
        <row r="3300">
          <cell r="A3300" t="str">
            <v>10.007.074-0</v>
          </cell>
          <cell r="B3300" t="str">
            <v>ESCAVACAO DE FUSTE DE TUBULAO C/CAMISA DE CONCR.,DIAM.DE 1,50M, BASE ENTRE 10,00 E 20,00M DA COTA DE ARRASAMENTO, 2ªCAT.</v>
          </cell>
          <cell r="C3300" t="str">
            <v>M</v>
          </cell>
          <cell r="D3300">
            <v>4339.55</v>
          </cell>
        </row>
        <row r="3301">
          <cell r="A3301" t="str">
            <v>10.007.075-0</v>
          </cell>
          <cell r="B3301" t="str">
            <v>ESCAVACAO DE FUSTE DE TUBULAO C/CAMISA DE CONCR.,DIAM.DE 1,50M, BASE ENTRE 10,00 E 20,00M DA COTA DE ARRASAMENTO, 3ªCAT.</v>
          </cell>
          <cell r="C3301" t="str">
            <v>M</v>
          </cell>
          <cell r="D3301">
            <v>4804.5</v>
          </cell>
        </row>
        <row r="3302">
          <cell r="A3302" t="str">
            <v>10.007.080-1</v>
          </cell>
          <cell r="B3302" t="str">
            <v>ESCAVACAO DE FUSTE DE TUBULAO C/CAMISA DE CONCR., DIAM. DE 1,60M, BASE ATE 10,00M DA COTA DE ARRASAMENTO, 1ªCAT.</v>
          </cell>
          <cell r="C3302" t="str">
            <v>M</v>
          </cell>
          <cell r="D3302">
            <v>2540.35</v>
          </cell>
        </row>
        <row r="3303">
          <cell r="A3303" t="str">
            <v>10.007.081-0</v>
          </cell>
          <cell r="B3303" t="str">
            <v>ESCAVACAO DE FUSTE DE TUBULAO C/CAMISA DE CONCR., DIAM. DE 1,60M, BASE ATE 10,00M DA COTA DE ARRASAMENTO, 2ªCAT.</v>
          </cell>
          <cell r="C3303" t="str">
            <v>M</v>
          </cell>
          <cell r="D3303">
            <v>3556.5</v>
          </cell>
        </row>
        <row r="3304">
          <cell r="A3304" t="str">
            <v>10.007.082-0</v>
          </cell>
          <cell r="B3304" t="str">
            <v>ESCAVACAO DE FUSTE DE TUBULAO C/CAMISA DE CONCR., DIAM. DE 1,60M, BASE ATE 10,00M DA COTA DE ARRASAMENTO, 3ªCAT.</v>
          </cell>
          <cell r="C3304" t="str">
            <v>M</v>
          </cell>
          <cell r="D3304">
            <v>3937.55</v>
          </cell>
        </row>
        <row r="3305">
          <cell r="A3305" t="str">
            <v>10.007.083-0</v>
          </cell>
          <cell r="B3305" t="str">
            <v>ESCAVACAO DE FUSTE DE TUBULAO C/CAMISA DE CONCR.,DIAM.DE 1,60M, BASE ENTRE 10,00 E 20,00M DA COTA DE ARRASAMENTO, 1ªCAT.</v>
          </cell>
          <cell r="C3305" t="str">
            <v>M</v>
          </cell>
          <cell r="D3305">
            <v>3302.46</v>
          </cell>
        </row>
        <row r="3306">
          <cell r="A3306" t="str">
            <v>10.007.084-0</v>
          </cell>
          <cell r="B3306" t="str">
            <v>ESCAVACAO DE FUSTE DE TUBULAO C/CAMISA DE CONCR.,DIAM.DE 1,60M, BASE ENTRE 10,00 E 20,00M DA COTA DE ARRASAMENTO, 2ªCAT.</v>
          </cell>
          <cell r="C3306" t="str">
            <v>M</v>
          </cell>
          <cell r="D3306">
            <v>4623.45</v>
          </cell>
        </row>
        <row r="3307">
          <cell r="A3307" t="str">
            <v>10.007.085-0</v>
          </cell>
          <cell r="B3307" t="str">
            <v>ESCAVACAO DE FUSTE DE TUBULAO C/CAMISA DE CONCR.,DIAM.DE 1,60M, BASE ENTRE 10,00 E 20,00M DA COTA DE ARRASAMENTO, 3ªCAT.</v>
          </cell>
          <cell r="C3307" t="str">
            <v>M</v>
          </cell>
          <cell r="D3307">
            <v>5118.82</v>
          </cell>
        </row>
        <row r="3308">
          <cell r="A3308" t="str">
            <v>10.007.090-1</v>
          </cell>
          <cell r="B3308" t="str">
            <v>ESCAVACAO DE FUSTE DE TUBULAO C/CAMISA DE CONCR., DIAM. DE 1,80M, BASE ATE 10,00M DA COTA DE ARRASAMENTO, 1ªCAT.</v>
          </cell>
          <cell r="C3308" t="str">
            <v>M</v>
          </cell>
          <cell r="D3308">
            <v>2830.04</v>
          </cell>
        </row>
        <row r="3309">
          <cell r="A3309" t="str">
            <v>10.007.091-0</v>
          </cell>
          <cell r="B3309" t="str">
            <v>ESCAVACAO DE FUSTE DE TUBULAO C/CAMISA DE CONCR., DIAM. DE 1,80M, BASE ATE 10,00M DA COTA DE ARRASAMENTO, 2ªCAT.</v>
          </cell>
          <cell r="C3309" t="str">
            <v>M</v>
          </cell>
          <cell r="D3309">
            <v>3962.06</v>
          </cell>
        </row>
        <row r="3310">
          <cell r="A3310" t="str">
            <v>10.007.092-0</v>
          </cell>
          <cell r="B3310" t="str">
            <v>ESCAVACAO DE FUSTE DE TUBULAO C/CAMISA DE CONCR., DIAM. DE 1,80M, BASE ATE 10,00M DA COTA DE ARRASAMENTO, 3ªCAT.</v>
          </cell>
          <cell r="C3310" t="str">
            <v>M</v>
          </cell>
          <cell r="D3310">
            <v>4386.57</v>
          </cell>
        </row>
        <row r="3311">
          <cell r="A3311" t="str">
            <v>10.007.093-0</v>
          </cell>
          <cell r="B3311" t="str">
            <v>ESCAVACAO DE FUSTE DE TUBULAO C/CAMISA DE CONCR.,DIAM.DE 1,80M, BASE ENTRE 10,00 E 20,00M DA COTA DE ARRASAMENTO, 1ªCAT.</v>
          </cell>
          <cell r="C3311" t="str">
            <v>M</v>
          </cell>
          <cell r="D3311">
            <v>3679.06</v>
          </cell>
        </row>
        <row r="3312">
          <cell r="A3312" t="str">
            <v>10.007.094-0</v>
          </cell>
          <cell r="B3312" t="str">
            <v>ESCAVACAO DE FUSTE DE TUBULAO C/CAMISA DE CONCR.,DIAM.DE 1,80M, BASE ENTRE 10,00 E 20,00M DA COTA DE ARRASAMENTO, 2ªCAT.</v>
          </cell>
          <cell r="C3312" t="str">
            <v>M</v>
          </cell>
          <cell r="D3312">
            <v>5150.68</v>
          </cell>
        </row>
        <row r="3313">
          <cell r="A3313" t="str">
            <v>10.007.095-0</v>
          </cell>
          <cell r="B3313" t="str">
            <v>ESCAVACAO DE FUSTE DE TUBULAO C/CAMISA DE CONCR.,DIAM.DE 1,80M, BASE ENTRE 10,00 E 20,00M DA COTA DE ARRASAMENTO, 3ªCAT.</v>
          </cell>
          <cell r="C3313" t="str">
            <v>M</v>
          </cell>
          <cell r="D3313">
            <v>5702.54</v>
          </cell>
        </row>
        <row r="3314">
          <cell r="A3314" t="str">
            <v>10.007.100-1</v>
          </cell>
          <cell r="B3314" t="str">
            <v>ESCAVACAO DE FUSTE DE TUBULAO C/CAMISA DE CONCR., DIAM. DE 2,00M, BASE ATE 10,00M DA COTA DE ARRASAMENTO, 1ªCAT.</v>
          </cell>
          <cell r="C3314" t="str">
            <v>M</v>
          </cell>
          <cell r="D3314">
            <v>3075.16</v>
          </cell>
        </row>
        <row r="3315">
          <cell r="A3315" t="str">
            <v>10.007.101-0</v>
          </cell>
          <cell r="B3315" t="str">
            <v>ESCAVACAO DE FUSTE DE TUBULAO C/CAMISA DE CONCR., DIAM. DE 2,00M, BASE ATE 10,00M DA COTA DE ARRASAMENTO, 2ªCAT.</v>
          </cell>
          <cell r="C3315" t="str">
            <v>M</v>
          </cell>
          <cell r="D3315">
            <v>4305.2299999999996</v>
          </cell>
        </row>
        <row r="3316">
          <cell r="A3316" t="str">
            <v>10.007.102-0</v>
          </cell>
          <cell r="B3316" t="str">
            <v>ESCAVACAO DE FUSTE DE TUBULAO C/CAMISA DE CONCR., DIAM. DE 2,00M, BASE ATE 10,00M DA COTA DE ARRASAMENTO, 3ªCAT.</v>
          </cell>
          <cell r="C3316" t="str">
            <v>M</v>
          </cell>
          <cell r="D3316">
            <v>4766.51</v>
          </cell>
        </row>
        <row r="3317">
          <cell r="A3317" t="str">
            <v>10.007.103-0</v>
          </cell>
          <cell r="B3317" t="str">
            <v>ESCAVACAO DE FUSTE DE TUBULAO C/CAMISA DE CONCR.,DIAM.DE 2,00M, BASE ENTRE 10,00 E 20,00M DA COTA DE ARRASAMENTO, 1ªCAT.</v>
          </cell>
          <cell r="C3317" t="str">
            <v>M</v>
          </cell>
          <cell r="D3317">
            <v>3997.72</v>
          </cell>
        </row>
        <row r="3318">
          <cell r="A3318" t="str">
            <v>10.007.104-0</v>
          </cell>
          <cell r="B3318" t="str">
            <v>ESCAVACAO DE FUSTE DE TUBULAO C/CAMISA DE CONCR.,DIAM.DE 2,00M, BASE ENTRE 10,00 E 20,00M DA COTA DE ARRASAMENTO, 2ªCAT.</v>
          </cell>
          <cell r="C3318" t="str">
            <v>M</v>
          </cell>
          <cell r="D3318">
            <v>5596.8</v>
          </cell>
        </row>
        <row r="3319">
          <cell r="A3319" t="str">
            <v>10.007.105-0</v>
          </cell>
          <cell r="B3319" t="str">
            <v>ESCAVACAO DE FUSTE DE TUBULAO C/CAMISA DE CONCR.,DIAM.DE 2,00M, BASE ENTRE 10,00 E 20,00M DA COTA DE ARRASAMENTO, 3ªCAT.</v>
          </cell>
          <cell r="C3319" t="str">
            <v>M</v>
          </cell>
          <cell r="D3319">
            <v>6196.46</v>
          </cell>
        </row>
        <row r="3320">
          <cell r="A3320" t="str">
            <v>10.007.110-1</v>
          </cell>
          <cell r="B3320" t="str">
            <v>ESCAVACAO DE FUSTE DE TUBULAO C/CAMISA DE CONCR., DIAM. DE 2,20M, BASE ATE 10,00M DA COTA DE ARRASAMENTO, 1ªCAT.</v>
          </cell>
          <cell r="C3320" t="str">
            <v>M</v>
          </cell>
          <cell r="D3320">
            <v>3298</v>
          </cell>
        </row>
        <row r="3321">
          <cell r="A3321" t="str">
            <v>10.007.111-0</v>
          </cell>
          <cell r="B3321" t="str">
            <v>ESCAVACAO DE FUSTE DE TUBULAO C/CAMISA DE CONCR., DIAM. DE 2,20M, BASE ATE 10,00M DA COTA DE ARRASAMENTO, 2ªCAT.</v>
          </cell>
          <cell r="C3321" t="str">
            <v>M</v>
          </cell>
          <cell r="D3321">
            <v>4617.21</v>
          </cell>
        </row>
        <row r="3322">
          <cell r="A3322" t="str">
            <v>10.007.112-0</v>
          </cell>
          <cell r="B3322" t="str">
            <v>ESCAVACAO DE FUSTE DE TUBULAO C/CAMISA DE CONCR., DIAM. DE 2,20M, BASE ATE 10,00M DA COTA DE ARRASAMENTO, 3ªCAT.</v>
          </cell>
          <cell r="C3322" t="str">
            <v>M</v>
          </cell>
          <cell r="D3322">
            <v>5111.91</v>
          </cell>
        </row>
        <row r="3323">
          <cell r="A3323" t="str">
            <v>10.007.113-0</v>
          </cell>
          <cell r="B3323" t="str">
            <v>ESCAVACAO DE FUSTE DE TUBULAO C/CAMISA DE CONCR.,DIAM.DE 2,20M, BASE ENTRE 10,00 E 20,00M DA COTA DE ARRASAMENTO, 1ªCAT.</v>
          </cell>
          <cell r="C3323" t="str">
            <v>M</v>
          </cell>
          <cell r="D3323">
            <v>4287.41</v>
          </cell>
        </row>
        <row r="3324">
          <cell r="A3324" t="str">
            <v>10.007.114-0</v>
          </cell>
          <cell r="B3324" t="str">
            <v>ESCAVACAO DE FUSTE DE TUBULAO C/CAMISA DE CONCR.,DIAM.DE 2,20M, BASE ENTRE 10,00 E 20,00M DA COTA DE ARRASAMENTO, 2ªCAT.</v>
          </cell>
          <cell r="C3324" t="str">
            <v>M</v>
          </cell>
          <cell r="D3324">
            <v>6002.37</v>
          </cell>
        </row>
        <row r="3325">
          <cell r="A3325" t="str">
            <v>10.007.115-0</v>
          </cell>
          <cell r="B3325" t="str">
            <v>ESCAVACAO DE FUSTE DE TUBULAO C/CAMISA DE CONCR.,DIAM.DE 2,20M, BASE ENTRE 10,00 E 20,00M DA COTA DE ARRASAMENTO, 3ªCAT.</v>
          </cell>
          <cell r="C3325" t="str">
            <v>M</v>
          </cell>
          <cell r="D3325">
            <v>6645.48</v>
          </cell>
        </row>
        <row r="3326">
          <cell r="A3326" t="str">
            <v>10.007.200-1</v>
          </cell>
          <cell r="B3326" t="str">
            <v>ESCAVACAO DE BASE ALARGADA DE TUBULOES NO PLANO INFERIOR DAMESMA ATE 10,00M DA COTA DE ARRASAMENTO, EM MAT. DE 1ªCAT.</v>
          </cell>
          <cell r="C3326" t="str">
            <v>M3</v>
          </cell>
          <cell r="D3326">
            <v>406.48</v>
          </cell>
        </row>
        <row r="3327">
          <cell r="A3327" t="str">
            <v>10.007.201-0</v>
          </cell>
          <cell r="B3327" t="str">
            <v>ESCAVACAO DE BASE ALARGADA DE TUBULOES NO PLANO INFERIOR DAMESMA ATE 10,00M DA COTA DE ARRASAMENTO, EM MAT. DE 2ªCAT.</v>
          </cell>
          <cell r="C3327" t="str">
            <v>M3</v>
          </cell>
          <cell r="D3327">
            <v>630.04999999999995</v>
          </cell>
        </row>
        <row r="3328">
          <cell r="A3328" t="str">
            <v>10.007.202-0</v>
          </cell>
          <cell r="B3328" t="str">
            <v>ESCAVACAO DE BASE ALARGADA DE TUBULOES NO PLANO INFERIOR DAMESMA ATE 10,00M DA COTA DE ARRASAMENTO, EM MAT. DE 3ªCAT.</v>
          </cell>
          <cell r="C3328" t="str">
            <v>M3</v>
          </cell>
          <cell r="D3328">
            <v>711.35</v>
          </cell>
        </row>
        <row r="3329">
          <cell r="A3329" t="str">
            <v>10.007.203-0</v>
          </cell>
          <cell r="B3329" t="str">
            <v>ESCAVACAO DE BASE ALARGADA DE TUBULOES NO PLANO INFERIOR, ENTRE 10 E 20M DE PROF. (EXCED. A 10M), EM MAT. DE 1ªCAT.</v>
          </cell>
          <cell r="C3329" t="str">
            <v>M3</v>
          </cell>
          <cell r="D3329">
            <v>548.76</v>
          </cell>
        </row>
        <row r="3330">
          <cell r="A3330" t="str">
            <v>10.007.204-0</v>
          </cell>
          <cell r="B3330" t="str">
            <v>ESCAVACAO DE BASE ALARGADA DE TUBULOES NO PLANO INFERIOR, ENTRE 10 E 20M DE PROF. (EXCED. A 10M), EM MAT. DE 2ªCAT.</v>
          </cell>
          <cell r="C3330" t="str">
            <v>M3</v>
          </cell>
          <cell r="D3330">
            <v>850.57</v>
          </cell>
        </row>
        <row r="3331">
          <cell r="A3331" t="str">
            <v>10.007.205-0</v>
          </cell>
          <cell r="B3331" t="str">
            <v>ESCAVACAO DE BASE ALARGADA DE TUBULOES NO PLANO INFERIOR, ENTRE 10 E 20M DE PROF. (EXCED. A 10M), EM MAT. DE 3ªCAT.</v>
          </cell>
          <cell r="C3331" t="str">
            <v>M3</v>
          </cell>
          <cell r="D3331">
            <v>960.33</v>
          </cell>
        </row>
        <row r="3332">
          <cell r="A3332" t="str">
            <v>10.007.999-0</v>
          </cell>
          <cell r="B3332" t="str">
            <v>FAMILIA 10.007TUBULACAO CAMISA DE CONCRETO</v>
          </cell>
          <cell r="C3332">
            <v>0</v>
          </cell>
          <cell r="D3332">
            <v>1820</v>
          </cell>
        </row>
        <row r="3333">
          <cell r="A3333" t="str">
            <v>10.008.001-1</v>
          </cell>
          <cell r="B3333" t="str">
            <v>ESCAVACAO DE FUSTE DE TUBULAO C/CAMISA DE CONCR. ARMADO, DIAM. EXT. 1,40M,  BASE ATE 4,50M DE PROF., EM MAT. DE 1ªCAT.</v>
          </cell>
          <cell r="C3333" t="str">
            <v>M</v>
          </cell>
          <cell r="D3333">
            <v>55.59</v>
          </cell>
        </row>
        <row r="3334">
          <cell r="A3334" t="str">
            <v>10.008.002-1</v>
          </cell>
          <cell r="B3334" t="str">
            <v>ESCAVACAO DE FUSTE DE TUBULAO C/CAMISA DE CONCR.ARMADO,DIAM.EXT.1,40M, BASE ENTRE 4,50 E 7,50M DE PROF.,EM MAT.DE 1ªCAT.</v>
          </cell>
          <cell r="C3334" t="str">
            <v>M</v>
          </cell>
          <cell r="D3334">
            <v>85.15</v>
          </cell>
        </row>
        <row r="3335">
          <cell r="A3335" t="str">
            <v>10.008.003-1</v>
          </cell>
          <cell r="B3335" t="str">
            <v>ESCAVACAO DE FUSTE DE TUBULAO C/CAMISA DE CONCR. ARMADO, DIAM. EXT. 1,50M, BASE ATE 4,50M DE PROF., EM MAT. DE 1ªCAT</v>
          </cell>
          <cell r="C3335" t="str">
            <v>M</v>
          </cell>
          <cell r="D3335">
            <v>64.099999999999994</v>
          </cell>
        </row>
        <row r="3336">
          <cell r="A3336" t="str">
            <v>10.008.004-1</v>
          </cell>
          <cell r="B3336" t="str">
            <v>ESCAVACAO DE FUSTE DE TUBULAO C/CAMISA DE CONCR.ARMADO,DIAM.EXT.1,50M, BASE ENTRE 4,50 E 7,50M DE PROF.,EM MAT.DE 1ªCAT.</v>
          </cell>
          <cell r="C3336" t="str">
            <v>M</v>
          </cell>
          <cell r="D3336">
            <v>97.61</v>
          </cell>
        </row>
        <row r="3337">
          <cell r="A3337" t="str">
            <v>10.008.005-1</v>
          </cell>
          <cell r="B3337" t="str">
            <v>ESCAVACAO DE FUSTE DE TUBULAO C/CAMISA DE CONCR. ARMADO, DIAM. EXT. 1,60M, BASE ATE 4,50M DE PROF., EM MAT. DE 1ªCAT.</v>
          </cell>
          <cell r="C3337" t="str">
            <v>M</v>
          </cell>
          <cell r="D3337">
            <v>72.930000000000007</v>
          </cell>
        </row>
        <row r="3338">
          <cell r="A3338" t="str">
            <v>10.008.006-1</v>
          </cell>
          <cell r="B3338" t="str">
            <v>ESCAVACAO DE FUSTE DE TUBULAO C/CAMISA DE CONCR.ARMADO,DIAM.EXT.1,60M, BASE ENTRE 4,50 E 7,50M DE PROF.,EM MAT.DE 1ªCAT.</v>
          </cell>
          <cell r="C3338" t="str">
            <v>M</v>
          </cell>
          <cell r="D3338">
            <v>111.14</v>
          </cell>
        </row>
        <row r="3339">
          <cell r="A3339" t="str">
            <v>10.008.007-1</v>
          </cell>
          <cell r="B3339" t="str">
            <v>ESCAVACAO DE FUSTE DE TUBULAO C/CAMISA DE CONCR. ARMADO, DIAM. EXT. 1,80M, BASE ATE 4,50M DE PROF., EM MAT. DE 1ªCAT.</v>
          </cell>
          <cell r="C3339" t="str">
            <v>M</v>
          </cell>
          <cell r="D3339">
            <v>92.44</v>
          </cell>
        </row>
        <row r="3340">
          <cell r="A3340" t="str">
            <v>10.008.008-1</v>
          </cell>
          <cell r="B3340" t="str">
            <v>ESCAVACAO DE FUSTE DE TUBULAO C/CAMISA DE CONCR.ARMADO,DIAM.EXT.1,80M, BASE ENTRE 4,50 E 7,50M DE PROF.,EM MAT.DE 1ªCAT.</v>
          </cell>
          <cell r="C3340" t="str">
            <v>M</v>
          </cell>
          <cell r="D3340">
            <v>140.69</v>
          </cell>
        </row>
        <row r="3341">
          <cell r="A3341" t="str">
            <v>10.008.009-1</v>
          </cell>
          <cell r="B3341" t="str">
            <v>ESCAVACAO DE FUSTE DE TUBULAO C/CAMISA DE CONCR. ARMADO, DIAM. EXT. 2,00M, BASE ATE 4,50M DE PROF., EM MAT. DE 1ªCAT.</v>
          </cell>
          <cell r="C3341" t="str">
            <v>M</v>
          </cell>
          <cell r="D3341">
            <v>114.02</v>
          </cell>
        </row>
        <row r="3342">
          <cell r="A3342" t="str">
            <v>10.008.010-1</v>
          </cell>
          <cell r="B3342" t="str">
            <v>ESCAVACAO DE FUSTE DE TUBULAO C/CAMISA DE CONCR.ARMADO,DIAM.EXT.2,00M, BASE ENTRE 4,50 E 7,50M DE PROF.,EM MAT.DE 1ªCAT.</v>
          </cell>
          <cell r="C3342" t="str">
            <v>M</v>
          </cell>
          <cell r="D3342">
            <v>173.61</v>
          </cell>
        </row>
        <row r="3343">
          <cell r="A3343" t="str">
            <v>10.008.020-0</v>
          </cell>
          <cell r="B3343" t="str">
            <v>ESCAVACAO DE FUSTE DE TUBULAO C/CAMISA DE CONCR. ARMADO, DIAM. EXT. 1,40M, BASE ATE 4,50M DE PROF., EM MAT. DE 2ªCAT.</v>
          </cell>
          <cell r="C3343" t="str">
            <v>M</v>
          </cell>
          <cell r="D3343">
            <v>77.83</v>
          </cell>
        </row>
        <row r="3344">
          <cell r="A3344" t="str">
            <v>10.008.021-0</v>
          </cell>
          <cell r="B3344" t="str">
            <v>ESCAVACAO DE FUSTE DE TUBULAO C/CAMISA DE CONCR.ARMADO,DIAM.EXT.1,40M, BASE ENTRE 4,50 E 7,50M DE PROF.,EM MAT.DE 2ªCAT.</v>
          </cell>
          <cell r="C3344" t="str">
            <v>M</v>
          </cell>
          <cell r="D3344">
            <v>154.97999999999999</v>
          </cell>
        </row>
        <row r="3345">
          <cell r="A3345" t="str">
            <v>10.008.022-0</v>
          </cell>
          <cell r="B3345" t="str">
            <v>ESCAVACAO DE FUSTE DE TUBULAO C/CAMISA DE CONCR. ARMADO, DIAM. EXT. 1,50M, BASE ATE 4,50M DE PROF., EM MAT. DE 2ªCAT.</v>
          </cell>
          <cell r="C3345" t="str">
            <v>M</v>
          </cell>
          <cell r="D3345">
            <v>89.74</v>
          </cell>
        </row>
        <row r="3346">
          <cell r="A3346" t="str">
            <v>10.008.023-0</v>
          </cell>
          <cell r="B3346" t="str">
            <v>ESCAVACAO DE FUSTE DE TUBULAO C/CAMISA DE CONCR.ARMADO,DIAM.EXT.1,50M, BASE ENTRE 4,50 E 7,50M DE PROF.,EM MAT.DE 2ªCAT.</v>
          </cell>
          <cell r="C3346" t="str">
            <v>M</v>
          </cell>
          <cell r="D3346">
            <v>177.65</v>
          </cell>
        </row>
        <row r="3347">
          <cell r="A3347" t="str">
            <v>10.008.024-0</v>
          </cell>
          <cell r="B3347" t="str">
            <v>ESCAVACAO DE FUSTE DE TUBULAO C/CAMISA DE CONCR. ARMADO, DIAM. EXT. 1,60M, BASE ATE 4,50M DE PROF., EM MAT. DE 2ªCAT.</v>
          </cell>
          <cell r="C3347" t="str">
            <v>M</v>
          </cell>
          <cell r="D3347">
            <v>102.1</v>
          </cell>
        </row>
        <row r="3348">
          <cell r="A3348" t="str">
            <v>10.008.025-0</v>
          </cell>
          <cell r="B3348" t="str">
            <v>ESCAVACAO DE FUSTE DE TUBULAO C/CAMISA DE CONCR.ARMADO,DIAM.EXT.1,60M, BASE ENTRE 4,50 E 7,50M DE PROF.,EM MAT.DE 2ªCAT.</v>
          </cell>
          <cell r="C3348" t="str">
            <v>M</v>
          </cell>
          <cell r="D3348">
            <v>202.29</v>
          </cell>
        </row>
        <row r="3349">
          <cell r="A3349" t="str">
            <v>10.008.026-0</v>
          </cell>
          <cell r="B3349" t="str">
            <v>ESCAVACAO DE FUSTE DE TUBULAO C/CAMISA DE CONCR. ARMADO, DIAM. EXT. 1,80M, BASE ATE 4,50 DE PROF., EM MAT. DE 2ªCAT.</v>
          </cell>
          <cell r="C3349" t="str">
            <v>M</v>
          </cell>
          <cell r="D3349">
            <v>129.41999999999999</v>
          </cell>
        </row>
        <row r="3350">
          <cell r="A3350" t="str">
            <v>10.008.027-0</v>
          </cell>
          <cell r="B3350" t="str">
            <v>ESCAVACAO DE FUSTE DE TUBULAO C/CAMISA DE CONCR.ARMADO,DIAM.EXT.1,80M, BASE ENTRE 4,50 E 7,50M DE PROF.,EM MAT.DE 2ªCAT.</v>
          </cell>
          <cell r="C3350" t="str">
            <v>M</v>
          </cell>
          <cell r="D3350">
            <v>256.05</v>
          </cell>
        </row>
        <row r="3351">
          <cell r="A3351" t="str">
            <v>10.008.028-0</v>
          </cell>
          <cell r="B3351" t="str">
            <v>ESCAVACAO DE FUSTE DE TUBULAO C/CAMISA DE CONCR. ARMADO, DIAM. EXT. 2,00M, BASE ATE 4,50M DE PROF., EM MAT. DE 2ªCAT.</v>
          </cell>
          <cell r="C3351" t="str">
            <v>M</v>
          </cell>
          <cell r="D3351">
            <v>159.63999999999999</v>
          </cell>
        </row>
        <row r="3352">
          <cell r="A3352" t="str">
            <v>10.008.029-0</v>
          </cell>
          <cell r="B3352" t="str">
            <v>ESCAVACAO DE FUSTE DE TUBULAO C/CAMISA DE CONCR.ARMADO,DIAM.EXT.2,00M, BASE ENTRE 4,50 E 7,50M DE PROF.,EM MAT.DE 2ªCAT.</v>
          </cell>
          <cell r="C3352" t="str">
            <v>M</v>
          </cell>
          <cell r="D3352">
            <v>315.97000000000003</v>
          </cell>
        </row>
        <row r="3353">
          <cell r="A3353" t="str">
            <v>10.008.040-0</v>
          </cell>
          <cell r="B3353" t="str">
            <v>ESCAVACAO DE FUSTE DE TUBULAO C/CAMISA DE CONCR. ARMADO, DIAM. EXT. 1,40M, BASE ATE 4,50M DE PROF., EM MAT. DE 3ªCAT.</v>
          </cell>
          <cell r="C3353" t="str">
            <v>M</v>
          </cell>
          <cell r="D3353">
            <v>86.17</v>
          </cell>
        </row>
        <row r="3354">
          <cell r="A3354" t="str">
            <v>10.008.041-0</v>
          </cell>
          <cell r="B3354" t="str">
            <v>ESCAVACAO DE FUSTE DE TUBULAO C/CAMISA DE CONCR.ARMADO,DIAM.EXT.1,40M, BASE ENTRE 4,50 E 7,50M DE PROF.,EM MAT.DE 3ªCAT.</v>
          </cell>
          <cell r="C3354" t="str">
            <v>M</v>
          </cell>
          <cell r="D3354">
            <v>171.58</v>
          </cell>
        </row>
        <row r="3355">
          <cell r="A3355" t="str">
            <v>10.008.042-0</v>
          </cell>
          <cell r="B3355" t="str">
            <v>ESCAVACAO DE FUSTE DE TUBULAO C/CAMISA DE CONCR. ARMADO, DIAM. EXT. 1,50M, BASE ATE 4,50M DE PROF., EM MAT. DE 3ªCAT.</v>
          </cell>
          <cell r="C3355" t="str">
            <v>M</v>
          </cell>
          <cell r="D3355">
            <v>99.35</v>
          </cell>
        </row>
        <row r="3356">
          <cell r="A3356" t="str">
            <v>10.008.043-0</v>
          </cell>
          <cell r="B3356" t="str">
            <v>ESCAVACAO DE FUSTE DE TUBULAO C/CAMISA DE CONCR.ARMADO,DIAM.EXT.1,50M, BASE ENTRE 4,50 E 7,50M DE PROF.,EM MAT.DE 3ªCAT.</v>
          </cell>
          <cell r="C3356" t="str">
            <v>M</v>
          </cell>
          <cell r="D3356">
            <v>196.69</v>
          </cell>
        </row>
        <row r="3357">
          <cell r="A3357" t="str">
            <v>10.008.044-0</v>
          </cell>
          <cell r="B3357" t="str">
            <v>ESCAVACAO DE FUSTE DE TUBULAO C/CAMISA DE CONCR. ARMADO, DIAM. EXT. 1,60M, BASE ATE 4,50M DE PROF., EM MAT. DE 3ªCAT.</v>
          </cell>
          <cell r="C3357" t="str">
            <v>M</v>
          </cell>
          <cell r="D3357">
            <v>113.04</v>
          </cell>
        </row>
        <row r="3358">
          <cell r="A3358" t="str">
            <v>10.008.045-0</v>
          </cell>
          <cell r="B3358" t="str">
            <v>ESCAVACAO DE FUSTE DE TUBULAO C/CAMISA DE CONCR.ARMADO,DIAM.EXT.1,60M, BASE ENTRE 4,50 E 7,50M DE PROF.,EM MAT.DE 3ªCAT.</v>
          </cell>
          <cell r="C3358" t="str">
            <v>M</v>
          </cell>
          <cell r="D3358">
            <v>223.96</v>
          </cell>
        </row>
        <row r="3359">
          <cell r="A3359" t="str">
            <v>10.008.046-0</v>
          </cell>
          <cell r="B3359" t="str">
            <v>ESCAVACAO DE FUSTE DE TUBULAO C/CAMISA DE CONCR. ARMADO, DIAM. EXT. 1,80M, BASE ATE 4,50M DE PROF., EM MAT. DE 3ªCAT.</v>
          </cell>
          <cell r="C3359" t="str">
            <v>M</v>
          </cell>
          <cell r="D3359">
            <v>143.28</v>
          </cell>
        </row>
        <row r="3360">
          <cell r="A3360" t="str">
            <v>10.008.047-0</v>
          </cell>
          <cell r="B3360" t="str">
            <v>ESCAVACAO DE FUSTE DE TUBULAO C/CAMISA DE CONCR.ARMADO,DIAM.EXT.1,80M, BASE ENTRE 4,50 E 7,50M DE PROF.,EM MAT.DE 3ªCAT.</v>
          </cell>
          <cell r="C3360" t="str">
            <v>M</v>
          </cell>
          <cell r="D3360">
            <v>283.49</v>
          </cell>
        </row>
        <row r="3361">
          <cell r="A3361" t="str">
            <v>10.008.048-0</v>
          </cell>
          <cell r="B3361" t="str">
            <v>ESCAVACAO DE FUSTE DE TUBULAO C/CAMISA DE CONCR. ARMADO, DIAM. EXT. 2,00M, BASE ATE 4,50M DE PROF., EM MAT. DE 3ªCAT.</v>
          </cell>
          <cell r="C3361" t="str">
            <v>M</v>
          </cell>
          <cell r="D3361">
            <v>176.74</v>
          </cell>
        </row>
        <row r="3362">
          <cell r="A3362" t="str">
            <v>10.008.049-0</v>
          </cell>
          <cell r="B3362" t="str">
            <v>ESCAVACAO DE FUSTE DE TUBULAO C/CAMISA DE CONCR.ARMADO,DIAM.EXT.2,00M, BASE ENTRE 4,50 E 7,50M DE PROF.,EM MAT.DE 3ªCAT.</v>
          </cell>
          <cell r="C3362" t="str">
            <v>M</v>
          </cell>
          <cell r="D3362">
            <v>349.83</v>
          </cell>
        </row>
        <row r="3363">
          <cell r="A3363" t="str">
            <v>10.008.050-1</v>
          </cell>
          <cell r="B3363" t="str">
            <v>ESCAVACAO DE BASE ALARGADA DE TUBULAO EM MAT. DE 1ªCAT., PLANO INFERIOR ATE 4,50M DA COTA DE ARRASAMENTO</v>
          </cell>
          <cell r="C3363" t="str">
            <v>M3</v>
          </cell>
          <cell r="D3363">
            <v>36.11</v>
          </cell>
        </row>
        <row r="3364">
          <cell r="A3364" t="str">
            <v>10.008.051-1</v>
          </cell>
          <cell r="B3364" t="str">
            <v>ESCAVACAO DE BASE ALARGADA DE TUBULAO EM MAT. DE 1ªCAT., PLANO INFERIOR ENTRE 4,50 E 7,50M DA COTA DE ARRASAMENTO</v>
          </cell>
          <cell r="C3364" t="str">
            <v>M3</v>
          </cell>
          <cell r="D3364">
            <v>12.43</v>
          </cell>
        </row>
        <row r="3365">
          <cell r="A3365" t="str">
            <v>10.008.060-0</v>
          </cell>
          <cell r="B3365" t="str">
            <v>ESCAVACAO DE BASE ALARGADA DE TUBULAO EM MAT. DE 2ªCAT., PLANO INFERIOR ATE 4,50M DA COTA DE ARRASAMENTO</v>
          </cell>
          <cell r="C3365" t="str">
            <v>M3</v>
          </cell>
          <cell r="D3365">
            <v>50.56</v>
          </cell>
        </row>
        <row r="3366">
          <cell r="A3366" t="str">
            <v>10.008.061-0</v>
          </cell>
          <cell r="B3366" t="str">
            <v>ESCAVACAO DE BASE ALARGADA DE TUBULAO EM MAT. DE 2ªCAT., PLANO INFERIOR ENTRE 4,50 E 7,50 DA COTA DE ARRASAMENTO</v>
          </cell>
          <cell r="C3366" t="str">
            <v>M3</v>
          </cell>
          <cell r="D3366">
            <v>22.62</v>
          </cell>
        </row>
        <row r="3367">
          <cell r="A3367" t="str">
            <v>10.008.070-0</v>
          </cell>
          <cell r="B3367" t="str">
            <v>ESCAVACAO DE BASE ALARGADA DE TUBULAO EM MAT. DE 3ªCAT., PLANO INFERIOR ATE 4,50M DA COTA DE ARRASAMENTO</v>
          </cell>
          <cell r="C3367" t="str">
            <v>M3</v>
          </cell>
          <cell r="D3367">
            <v>55.97</v>
          </cell>
        </row>
        <row r="3368">
          <cell r="A3368" t="str">
            <v>10.008.071-0</v>
          </cell>
          <cell r="B3368" t="str">
            <v>ESCAVACAO DE BASE ALARGADA DE TUBULAO EM MAT. DE 3ªCAT., PLANO INFERIOR ENTRE 4,50 E 7,50M DA COTA DE ARRASAMENTO</v>
          </cell>
          <cell r="C3368" t="str">
            <v>M3</v>
          </cell>
          <cell r="D3368">
            <v>25.04</v>
          </cell>
        </row>
        <row r="3369">
          <cell r="A3369" t="str">
            <v>10.008.999-0</v>
          </cell>
          <cell r="B3369" t="str">
            <v>FAMILIA 10.008TUBULACAO A CEU ABERTO</v>
          </cell>
          <cell r="C3369">
            <v>0</v>
          </cell>
          <cell r="D3369">
            <v>2382</v>
          </cell>
        </row>
        <row r="3370">
          <cell r="A3370" t="str">
            <v>10.009.015-1</v>
          </cell>
          <cell r="B3370" t="str">
            <v>MATERIAIS P/FUSTE DE TUBULAO C/CAMISA DE CONCR. ARMADO, C/DIAM. DE 1,00M</v>
          </cell>
          <cell r="C3370" t="str">
            <v>M</v>
          </cell>
          <cell r="D3370">
            <v>613.85</v>
          </cell>
        </row>
        <row r="3371">
          <cell r="A3371" t="str">
            <v>10.009.016-0</v>
          </cell>
          <cell r="B3371" t="str">
            <v>MATERIAIS P/FUSTE DE TUBULAO C/CAMISA DE CONCR. ARMADO, C/DIAM. DE 1,20M</v>
          </cell>
          <cell r="C3371" t="str">
            <v>M</v>
          </cell>
          <cell r="D3371">
            <v>736.62</v>
          </cell>
        </row>
        <row r="3372">
          <cell r="A3372" t="str">
            <v>10.009.017-0</v>
          </cell>
          <cell r="B3372" t="str">
            <v>MATERIAIS P/FUSTE DE TUBULAO C/CAMISA DE CONCR. ARMADO, C/DIAM. DE 1,40M</v>
          </cell>
          <cell r="C3372" t="str">
            <v>M</v>
          </cell>
          <cell r="D3372">
            <v>859.39</v>
          </cell>
        </row>
        <row r="3373">
          <cell r="A3373" t="str">
            <v>10.009.018-0</v>
          </cell>
          <cell r="B3373" t="str">
            <v>MATERIAIS P/FUSTE DE TUBULAO C/CAMISA DE CONCR. ARMADO, C/DIAM. DE 1,50M</v>
          </cell>
          <cell r="C3373" t="str">
            <v>M</v>
          </cell>
          <cell r="D3373">
            <v>920.78</v>
          </cell>
        </row>
        <row r="3374">
          <cell r="A3374" t="str">
            <v>10.009.019-0</v>
          </cell>
          <cell r="B3374" t="str">
            <v>MATERIAIS P/FUSTE DE TUBULAO C/CAMISA DE CONCR. ARMADO, C/DIAM. DE 1,60M</v>
          </cell>
          <cell r="C3374" t="str">
            <v>M</v>
          </cell>
          <cell r="D3374">
            <v>982.16</v>
          </cell>
        </row>
        <row r="3375">
          <cell r="A3375" t="str">
            <v>10.009.020-0</v>
          </cell>
          <cell r="B3375" t="str">
            <v>MATERIAIS P/FUSTE DE TUBULAO C/CAMISA DE CONCR. ARMADO, C/DIAM. DE 1,80M</v>
          </cell>
          <cell r="C3375" t="str">
            <v>M</v>
          </cell>
          <cell r="D3375">
            <v>1104.94</v>
          </cell>
        </row>
        <row r="3376">
          <cell r="A3376" t="str">
            <v>10.009.021-0</v>
          </cell>
          <cell r="B3376" t="str">
            <v>MATERIAIS P/FUSTE DE TUBULAO C/CAMISA DE CONCR. ARMADO, C/DIAM. DE 2,00M</v>
          </cell>
          <cell r="C3376" t="str">
            <v>M</v>
          </cell>
          <cell r="D3376">
            <v>1227.71</v>
          </cell>
        </row>
        <row r="3377">
          <cell r="A3377" t="str">
            <v>10.009.022-0</v>
          </cell>
          <cell r="B3377" t="str">
            <v>MATERIAIS P/FUSTE DE TUBULAO C/CAMISA DE CONCR. ARMADO, C/DIAM. DE 2,20M</v>
          </cell>
          <cell r="C3377" t="str">
            <v>M</v>
          </cell>
          <cell r="D3377">
            <v>1350.48</v>
          </cell>
        </row>
        <row r="3378">
          <cell r="A3378" t="str">
            <v>10.009.023-0</v>
          </cell>
          <cell r="B3378" t="str">
            <v>MATERIAIS P/BASE ALARGADA DE TUBULAO C/CAMISA DE CONCR. ARMADO</v>
          </cell>
          <cell r="C3378" t="str">
            <v>M3</v>
          </cell>
          <cell r="D3378">
            <v>409.78</v>
          </cell>
        </row>
        <row r="3379">
          <cell r="A3379" t="str">
            <v>10.009.999-0</v>
          </cell>
          <cell r="B3379" t="str">
            <v>FAMILIA 10.009MATERIAL PARA TUBULACAO CONC.ARMADO</v>
          </cell>
          <cell r="C3379">
            <v>0</v>
          </cell>
          <cell r="D3379">
            <v>2031</v>
          </cell>
        </row>
        <row r="3380">
          <cell r="A3380" t="str">
            <v>10.010.001-1</v>
          </cell>
          <cell r="B3380" t="str">
            <v>EMENDA DE PERFIL DE ACO "H", DE 6", 1ª ALMA, P/ESTACA, C/ 1CORTE E SOLDAGEM, EM BARRAS CHATAS DE 5/16" DE ESP.</v>
          </cell>
          <cell r="C3380" t="str">
            <v>UN</v>
          </cell>
          <cell r="D3380">
            <v>75.3</v>
          </cell>
        </row>
        <row r="3381">
          <cell r="A3381" t="str">
            <v>10.010.002-0</v>
          </cell>
          <cell r="B3381" t="str">
            <v>EMENDA DE PERFIL DE ACO "I", DE 8", 1ª E 2ª ALMAS, P/ESTACA,C/ 1 CORTE E SOLDAGEM, EM BARRAS CHATAS DE 5/16" DE ESP.</v>
          </cell>
          <cell r="C3381" t="str">
            <v>UN</v>
          </cell>
          <cell r="D3381">
            <v>72.069999999999993</v>
          </cell>
        </row>
        <row r="3382">
          <cell r="A3382" t="str">
            <v>10.010.003-1</v>
          </cell>
          <cell r="B3382" t="str">
            <v>EMENDA DE PERFIL DE ACO "I", DE 10", 1ª E 2ª ALMAS, P/ESTACA, C/ 1 CORTE E SOLDAGEM, EM BARRAS CHATAS DE 5/16" DE ESP.</v>
          </cell>
          <cell r="C3382" t="str">
            <v>UN</v>
          </cell>
          <cell r="D3382">
            <v>81.709999999999994</v>
          </cell>
        </row>
        <row r="3383">
          <cell r="A3383" t="str">
            <v>10.010.004-1</v>
          </cell>
          <cell r="B3383" t="str">
            <v>EMENDA DE PERFIL DE ACO "I", DE 12", 1ª E 2ª ALMAS, P/ESTACA, C/ 1 CORTE E SOLDAGEM, EM BARRAS CHATAS DE 3/8" DE ESP.</v>
          </cell>
          <cell r="C3383" t="str">
            <v>UN</v>
          </cell>
          <cell r="D3383">
            <v>160.16999999999999</v>
          </cell>
        </row>
        <row r="3384">
          <cell r="A3384" t="str">
            <v>10.010.005-1</v>
          </cell>
          <cell r="B3384" t="str">
            <v>EMENDA DE PERFIL DE ACO "I", DE 15", 1ª E 2ª ALMAS, P/ESTACA, C/ 1 CORTE E SOLDAGEM, EM BARRAS CHATAS DE 3/8" DE ESP.</v>
          </cell>
          <cell r="C3384" t="str">
            <v>UN</v>
          </cell>
          <cell r="D3384">
            <v>180.91</v>
          </cell>
        </row>
        <row r="3385">
          <cell r="A3385" t="str">
            <v>10.010.010-0</v>
          </cell>
          <cell r="B3385" t="str">
            <v>EMENDA DE PERFIL DE ACO "I", DE 10" DUPLO, 1ª E 2ª ALMAS,P/ESTACA,C/ 1 CORTE E SOLDAGEM,EM BARRAS CHATAS DE 3/8" DE ESP.</v>
          </cell>
          <cell r="C3385" t="str">
            <v>UN</v>
          </cell>
          <cell r="D3385">
            <v>214.22</v>
          </cell>
        </row>
        <row r="3386">
          <cell r="A3386" t="str">
            <v>10.010.012-0</v>
          </cell>
          <cell r="B3386" t="str">
            <v>EMENDA DE PERFIL DE ACO "I", DE 12" DUPLO, 1ª E 2ª ALMAS,P/ESTACA,C/ 1 CORTE E SOLDAGEM,EM BARRAS CHATAS DE 1/2" DE ESP.</v>
          </cell>
          <cell r="C3386" t="str">
            <v>UN</v>
          </cell>
          <cell r="D3386">
            <v>412.81</v>
          </cell>
        </row>
        <row r="3387">
          <cell r="A3387" t="str">
            <v>10.010.020-0</v>
          </cell>
          <cell r="B3387" t="str">
            <v>EMENDA DE TOPO EM ESTACA TRILHO TR-25 SIMPLES</v>
          </cell>
          <cell r="C3387" t="str">
            <v>UN</v>
          </cell>
          <cell r="D3387">
            <v>48.48</v>
          </cell>
        </row>
        <row r="3388">
          <cell r="A3388" t="str">
            <v>10.010.025-0</v>
          </cell>
          <cell r="B3388" t="str">
            <v>EMENDA DE TOPO EM ESTACA DE TRILHO TR-25 DUPLO</v>
          </cell>
          <cell r="C3388" t="str">
            <v>UN</v>
          </cell>
          <cell r="D3388">
            <v>85.84</v>
          </cell>
        </row>
        <row r="3389">
          <cell r="A3389" t="str">
            <v>10.010.030-0</v>
          </cell>
          <cell r="B3389" t="str">
            <v>EMENDA DE TOPO EM ESTACA DE TRILHO TR-25 TRIPLO</v>
          </cell>
          <cell r="C3389" t="str">
            <v>UN</v>
          </cell>
          <cell r="D3389">
            <v>116.34</v>
          </cell>
        </row>
        <row r="3390">
          <cell r="A3390" t="str">
            <v>10.010.035-0</v>
          </cell>
          <cell r="B3390" t="str">
            <v>EMENDA DE TOPO EM ESTACA DE TRILHO TR-32 SIMPLES</v>
          </cell>
          <cell r="C3390" t="str">
            <v>UN</v>
          </cell>
          <cell r="D3390">
            <v>50.18</v>
          </cell>
        </row>
        <row r="3391">
          <cell r="A3391" t="str">
            <v>10.010.040-0</v>
          </cell>
          <cell r="B3391" t="str">
            <v>EMENDA DE TOPO EM ESTACA DE TRILHO TR-32 DUPLO</v>
          </cell>
          <cell r="C3391" t="str">
            <v>UN</v>
          </cell>
          <cell r="D3391">
            <v>88.5</v>
          </cell>
        </row>
        <row r="3392">
          <cell r="A3392" t="str">
            <v>10.010.045-0</v>
          </cell>
          <cell r="B3392" t="str">
            <v>EMENDA DE TOPO EM ESTACA DE TRILHO TR-32 TRIPLO</v>
          </cell>
          <cell r="C3392" t="str">
            <v>UN</v>
          </cell>
          <cell r="D3392">
            <v>120.31</v>
          </cell>
        </row>
        <row r="3393">
          <cell r="A3393" t="str">
            <v>10.010.050-0</v>
          </cell>
          <cell r="B3393" t="str">
            <v>EMENDA DE TOPO EM ESTACA DE TRILHO TR-37 SIMPLES</v>
          </cell>
          <cell r="C3393" t="str">
            <v>UN</v>
          </cell>
          <cell r="D3393">
            <v>52.56</v>
          </cell>
        </row>
        <row r="3394">
          <cell r="A3394" t="str">
            <v>10.010.055-0</v>
          </cell>
          <cell r="B3394" t="str">
            <v>EMENDA DE TOPO EM ESTACA DE TRILHO TR-37 DUPLO</v>
          </cell>
          <cell r="C3394" t="str">
            <v>UN</v>
          </cell>
          <cell r="D3394">
            <v>90.01</v>
          </cell>
        </row>
        <row r="3395">
          <cell r="A3395" t="str">
            <v>10.010.060-0</v>
          </cell>
          <cell r="B3395" t="str">
            <v>EMENDA DE TOPO EM ESTACA DE TRILHO TR-37 TRIPLO</v>
          </cell>
          <cell r="C3395" t="str">
            <v>UN</v>
          </cell>
          <cell r="D3395">
            <v>122.61</v>
          </cell>
        </row>
        <row r="3396">
          <cell r="A3396" t="str">
            <v>10.010.065-0</v>
          </cell>
          <cell r="B3396" t="str">
            <v>EMENDA DE TOPO EM ESTACA DE TRILHO TR-45 SIMPLES</v>
          </cell>
          <cell r="C3396" t="str">
            <v>UN</v>
          </cell>
          <cell r="D3396">
            <v>76.64</v>
          </cell>
        </row>
        <row r="3397">
          <cell r="A3397" t="str">
            <v>10.010.070-0</v>
          </cell>
          <cell r="B3397" t="str">
            <v>EMENDA DE TOPO DE ESTACA DE TRILHO TR-45 DUPLO</v>
          </cell>
          <cell r="C3397" t="str">
            <v>UN</v>
          </cell>
          <cell r="D3397">
            <v>134.9</v>
          </cell>
        </row>
        <row r="3398">
          <cell r="A3398" t="str">
            <v>10.010.075-0</v>
          </cell>
          <cell r="B3398" t="str">
            <v>EMENDA DE TOPO EM ESTACA DE TRILHO TR-45 TRIPLO</v>
          </cell>
          <cell r="C3398" t="str">
            <v>UN</v>
          </cell>
          <cell r="D3398">
            <v>181.67</v>
          </cell>
        </row>
        <row r="3399">
          <cell r="A3399" t="str">
            <v>10.010.080-0</v>
          </cell>
          <cell r="B3399" t="str">
            <v>EMENDA DE TOPO EM ESTACA DE TRILHO TR-50 SIMPLES</v>
          </cell>
          <cell r="C3399" t="str">
            <v>UN</v>
          </cell>
          <cell r="D3399">
            <v>80.599999999999994</v>
          </cell>
        </row>
        <row r="3400">
          <cell r="A3400" t="str">
            <v>10.010.085-0</v>
          </cell>
          <cell r="B3400" t="str">
            <v>EMENDA DE TOPO EM ESTACA DE TRILHO TR-50 DUPLO</v>
          </cell>
          <cell r="C3400" t="str">
            <v>UN</v>
          </cell>
          <cell r="D3400">
            <v>139.85</v>
          </cell>
        </row>
        <row r="3401">
          <cell r="A3401" t="str">
            <v>10.010.090-0</v>
          </cell>
          <cell r="B3401" t="str">
            <v>EMENDA DE TOPO EM ESTACA DE TRILHO TR-50 TRIPLO</v>
          </cell>
          <cell r="C3401" t="str">
            <v>UN</v>
          </cell>
          <cell r="D3401">
            <v>188.7</v>
          </cell>
        </row>
        <row r="3402">
          <cell r="A3402" t="str">
            <v>10.010.095-0</v>
          </cell>
          <cell r="B3402" t="str">
            <v>EMENDA DE TOPO EM ESTACA DE TRILHO TR-57 SIMPLES</v>
          </cell>
          <cell r="C3402" t="str">
            <v>UN</v>
          </cell>
          <cell r="D3402">
            <v>83.69</v>
          </cell>
        </row>
        <row r="3403">
          <cell r="A3403" t="str">
            <v>10.010.100-0</v>
          </cell>
          <cell r="B3403" t="str">
            <v>EMENDA DE TOPO EM ESTACA DE TRILHO TR-57 DUPLO</v>
          </cell>
          <cell r="C3403" t="str">
            <v>UN</v>
          </cell>
          <cell r="D3403">
            <v>146.05000000000001</v>
          </cell>
        </row>
        <row r="3404">
          <cell r="A3404" t="str">
            <v>10.010.105-0</v>
          </cell>
          <cell r="B3404" t="str">
            <v>EMENDA DE TOPO EM ESTACA DE TRILHO TR-57 TRIPLO</v>
          </cell>
          <cell r="C3404" t="str">
            <v>UN</v>
          </cell>
          <cell r="D3404">
            <v>201.85</v>
          </cell>
        </row>
        <row r="3405">
          <cell r="A3405" t="str">
            <v>10.010.999-0</v>
          </cell>
          <cell r="B3405" t="str">
            <v>FAMILIA 10.010EMENDAS PARA ESTACAS</v>
          </cell>
          <cell r="C3405">
            <v>0</v>
          </cell>
          <cell r="D3405">
            <v>2137</v>
          </cell>
        </row>
        <row r="3406">
          <cell r="A3406" t="str">
            <v>10.011.006-1</v>
          </cell>
          <cell r="B3406" t="str">
            <v>PLACA DE ACO CONTRA A PUNCAO, C/ESP. DE 1/2" SOLDADA SOBRE CABECA DE ESTACA MET. DE PERFIL SIMPLES DE 10"</v>
          </cell>
          <cell r="C3406" t="str">
            <v>UN</v>
          </cell>
          <cell r="D3406">
            <v>27.25</v>
          </cell>
        </row>
        <row r="3407">
          <cell r="A3407" t="str">
            <v>10.011.007-0</v>
          </cell>
          <cell r="B3407" t="str">
            <v>PLACA DE ACO CONTRA A PUNCAO, C/ESP. DE 1/2" SOLDADA SOBRE CABECA DE ESTACA MET. DE PERFIL SIMPLES DE 12"</v>
          </cell>
          <cell r="C3407" t="str">
            <v>UN</v>
          </cell>
          <cell r="D3407">
            <v>36.79</v>
          </cell>
        </row>
        <row r="3408">
          <cell r="A3408" t="str">
            <v>10.011.008-0</v>
          </cell>
          <cell r="B3408" t="str">
            <v>PLACA DE ACO CONTRA A PUNCAO, C/ESP. DE 1/2" SOLDADA SOBRE CABECA DE ESTACA MET. DE PERFIL SIMPLES DE 15"</v>
          </cell>
          <cell r="C3408" t="str">
            <v>UN</v>
          </cell>
          <cell r="D3408">
            <v>43.6</v>
          </cell>
        </row>
        <row r="3409">
          <cell r="A3409" t="str">
            <v>10.011.009-1</v>
          </cell>
          <cell r="B3409" t="str">
            <v>PLACA DE ACO CONTRA A PUNCAO, C/ESP. DE 1/2" SOLDADA SOBRE CABECA DE ESTACA MET. DE PERFIL DUPLO DE 10"</v>
          </cell>
          <cell r="C3409" t="str">
            <v>UN</v>
          </cell>
          <cell r="D3409">
            <v>46.33</v>
          </cell>
        </row>
        <row r="3410">
          <cell r="A3410" t="str">
            <v>10.011.010-0</v>
          </cell>
          <cell r="B3410" t="str">
            <v>PLACA DE ACO CONTRA A PUNCAO, C/ESP. DE 1/2" SOLDADA SOBRE CABECA DE ESTACA MET. DE PERFIL DUPLO DE 12"</v>
          </cell>
          <cell r="C3410" t="str">
            <v>UN</v>
          </cell>
          <cell r="D3410">
            <v>62.54</v>
          </cell>
        </row>
        <row r="3411">
          <cell r="A3411" t="str">
            <v>10.011.011-0</v>
          </cell>
          <cell r="B3411" t="str">
            <v>PLACA DE ACO CONTRA A PUNCAO, C/ESP. DE 1/2" SOLDADA SOBRE CABECA DE ESTACA MET. DE PERFIL DUPLO DE 15"</v>
          </cell>
          <cell r="C3411" t="str">
            <v>UN</v>
          </cell>
          <cell r="D3411">
            <v>74.13</v>
          </cell>
        </row>
        <row r="3412">
          <cell r="A3412" t="str">
            <v>10.011.999-0</v>
          </cell>
          <cell r="B3412" t="str">
            <v>FAMILIA 10.011PLACA DE ACO CONTRA PUNCAO</v>
          </cell>
          <cell r="C3412">
            <v>0</v>
          </cell>
          <cell r="D3412">
            <v>1934</v>
          </cell>
        </row>
        <row r="3413">
          <cell r="A3413" t="str">
            <v>10.012.001-0</v>
          </cell>
          <cell r="B3413" t="str">
            <v>ARRASAMENTO DE ESTACA DE CONCR. P/CARGA DE TRAB. DE COMPR. AXIAL ATE 600KN</v>
          </cell>
          <cell r="C3413" t="str">
            <v>UN</v>
          </cell>
          <cell r="D3413">
            <v>44.62</v>
          </cell>
        </row>
        <row r="3414">
          <cell r="A3414" t="str">
            <v>10.012.005-0</v>
          </cell>
          <cell r="B3414" t="str">
            <v>ARRASAMENTO DE ESTACA DE CONCR. P/CARGA DE TRAB. DE COMPR. AXIAL DE 600 A 950KN</v>
          </cell>
          <cell r="C3414" t="str">
            <v>UN</v>
          </cell>
          <cell r="D3414">
            <v>55.51</v>
          </cell>
        </row>
        <row r="3415">
          <cell r="A3415" t="str">
            <v>10.012.010-0</v>
          </cell>
          <cell r="B3415" t="str">
            <v>ARRASAMENTO DE ESTACA DE CONCR. P/CARGA DE TRAB. DE COMPR. AXIAL DE 950 A 1300KN</v>
          </cell>
          <cell r="C3415" t="str">
            <v>UN</v>
          </cell>
          <cell r="D3415">
            <v>91.79</v>
          </cell>
        </row>
        <row r="3416">
          <cell r="A3416" t="str">
            <v>10.012.015-0</v>
          </cell>
          <cell r="B3416" t="str">
            <v>ARRASAMENTO DE ESTACA DE CONCR. P/CARGA DE TRAB. DE COMPR. AXIAL DE 1300 A 1700KN</v>
          </cell>
          <cell r="C3416" t="str">
            <v>UN</v>
          </cell>
          <cell r="D3416">
            <v>106.31</v>
          </cell>
        </row>
        <row r="3417">
          <cell r="A3417" t="str">
            <v>10.012.050-0</v>
          </cell>
          <cell r="B3417" t="str">
            <v>ARRASAMENTO DE TUBULAO DE CONCR. C/DIAM. DE 80CM</v>
          </cell>
          <cell r="C3417" t="str">
            <v>UN</v>
          </cell>
          <cell r="D3417">
            <v>122.12</v>
          </cell>
        </row>
        <row r="3418">
          <cell r="A3418" t="str">
            <v>10.012.055-1</v>
          </cell>
          <cell r="B3418" t="str">
            <v>ARRASAMENTO DE TUBULAO DE CONCR. C/DIAM. DE 1,00 A 1,20M</v>
          </cell>
          <cell r="C3418" t="str">
            <v>UN</v>
          </cell>
          <cell r="D3418">
            <v>183.18</v>
          </cell>
        </row>
        <row r="3419">
          <cell r="A3419" t="str">
            <v>10.012.060-0</v>
          </cell>
          <cell r="B3419" t="str">
            <v>ARRASAMENTO DE TUBULAO DE CONCR. C/DIAM. DE 1,25 A 1,40M</v>
          </cell>
          <cell r="C3419" t="str">
            <v>UN</v>
          </cell>
          <cell r="D3419">
            <v>211.64</v>
          </cell>
        </row>
        <row r="3420">
          <cell r="A3420" t="str">
            <v>10.012.065-0</v>
          </cell>
          <cell r="B3420" t="str">
            <v>ARRASAMENTO DE TUBULAO DE CONCR. C/DIAM. DE 1,45 A 1,60M</v>
          </cell>
          <cell r="C3420" t="str">
            <v>UN</v>
          </cell>
          <cell r="D3420">
            <v>244.24</v>
          </cell>
        </row>
        <row r="3421">
          <cell r="A3421" t="str">
            <v>10.012.070-0</v>
          </cell>
          <cell r="B3421" t="str">
            <v>ARRASAMENTO DE TUBULAO DE CONCR. C/DIAM. DE 1,65 A 2,00M</v>
          </cell>
          <cell r="C3421" t="str">
            <v>UN</v>
          </cell>
          <cell r="D3421">
            <v>305.3</v>
          </cell>
        </row>
        <row r="3422">
          <cell r="A3422" t="str">
            <v>10.012.080-0</v>
          </cell>
          <cell r="B3422" t="str">
            <v>ARRASAMENTO DE TUBULAO DE CONCR. C/DIAM. DE 2,10 A 2,50M</v>
          </cell>
          <cell r="C3422" t="str">
            <v>UN</v>
          </cell>
          <cell r="D3422">
            <v>378.57</v>
          </cell>
        </row>
        <row r="3423">
          <cell r="A3423" t="str">
            <v>10.012.999-0</v>
          </cell>
          <cell r="B3423" t="str">
            <v>FAMILIA 10.012ARRASAMENTO ESTACA DE CONC.</v>
          </cell>
          <cell r="C3423">
            <v>0</v>
          </cell>
          <cell r="D3423">
            <v>2045</v>
          </cell>
        </row>
        <row r="3424">
          <cell r="A3424" t="str">
            <v>10.013.001-0</v>
          </cell>
          <cell r="B3424" t="str">
            <v>RETIRADA DE ESTACA EM PERFIL DE ACO ALT. ATE 15" E COMPR. ATE 12,00M, EM TER. DE FRACA RESISTENCIA A PENETRACAO</v>
          </cell>
          <cell r="C3424" t="str">
            <v>M</v>
          </cell>
          <cell r="D3424">
            <v>7.33</v>
          </cell>
        </row>
        <row r="3425">
          <cell r="A3425" t="str">
            <v>10.013.002-0</v>
          </cell>
          <cell r="B3425" t="str">
            <v>RETIRADA DE ESTACA EM PERFIL DE ACO ALT. ATE 15" E COMPR. ATE 12,00M, EM TER. DE MEDIA RESISTENCIA A PENETRACAO</v>
          </cell>
          <cell r="C3425" t="str">
            <v>M</v>
          </cell>
          <cell r="D3425">
            <v>9.3000000000000007</v>
          </cell>
        </row>
        <row r="3426">
          <cell r="A3426" t="str">
            <v>10.013.003-0</v>
          </cell>
          <cell r="B3426" t="str">
            <v>RETIRADA DE ESTACA EM PERFIL DE ACO ALT. ATE 15" E COMPR. ATE 12,00M, EM TER. DE FORTE RESISTENCIA A PENETRACAO</v>
          </cell>
          <cell r="C3426" t="str">
            <v>M</v>
          </cell>
          <cell r="D3426">
            <v>17.27</v>
          </cell>
        </row>
        <row r="3427">
          <cell r="A3427" t="str">
            <v>10.013.005-0</v>
          </cell>
          <cell r="B3427" t="str">
            <v>ARRANCAMENTO DE ESTACA DE EUCALIPTO, DIAM. DE 25CM, EM TER.DE FRACA RESISTENCIA A PENETRACAO</v>
          </cell>
          <cell r="C3427" t="str">
            <v>M</v>
          </cell>
          <cell r="D3427">
            <v>7.82</v>
          </cell>
        </row>
        <row r="3428">
          <cell r="A3428" t="str">
            <v>10.013.006-0</v>
          </cell>
          <cell r="B3428" t="str">
            <v>ARRANCAMENTO DE ESTACA DE EUCALIPTO, DIAM. DE 25CM, EM TER.DE MEDIA RESISTENCIA A PENETRACAO</v>
          </cell>
          <cell r="C3428" t="str">
            <v>M</v>
          </cell>
          <cell r="D3428">
            <v>10.42</v>
          </cell>
        </row>
        <row r="3429">
          <cell r="A3429" t="str">
            <v>10.013.999-0</v>
          </cell>
          <cell r="B3429" t="str">
            <v>FAMILIA 10.013RETIRADA DE ESTACA DE ACO E EUCALIPTO</v>
          </cell>
          <cell r="C3429">
            <v>0</v>
          </cell>
          <cell r="D3429">
            <v>1887</v>
          </cell>
        </row>
        <row r="3430">
          <cell r="A3430" t="str">
            <v>10.014.001-0</v>
          </cell>
          <cell r="B3430" t="str">
            <v>PERFIL SIMPLES "I" OU "H" ATE 8", INCL. PERDAS</v>
          </cell>
          <cell r="C3430" t="str">
            <v>KG</v>
          </cell>
          <cell r="D3430">
            <v>2.23</v>
          </cell>
        </row>
        <row r="3431">
          <cell r="A3431" t="str">
            <v>10.014.005-0</v>
          </cell>
          <cell r="B3431" t="str">
            <v>PERFIL SIMPLES "I" OU "H" SENDO ACIMA DE 8" ATE 12", INCL. PERDAS</v>
          </cell>
          <cell r="C3431" t="str">
            <v>KG</v>
          </cell>
          <cell r="D3431">
            <v>2.14</v>
          </cell>
        </row>
        <row r="3432">
          <cell r="A3432" t="str">
            <v>10.014.010-0</v>
          </cell>
          <cell r="B3432" t="str">
            <v>PERFIL DUPLO "I" OU "H" ATE 8", INCL. EMENDA LONGITUDINAL</v>
          </cell>
          <cell r="C3432" t="str">
            <v>KG</v>
          </cell>
          <cell r="D3432">
            <v>5.88</v>
          </cell>
        </row>
        <row r="3433">
          <cell r="A3433" t="str">
            <v>10.014.015-0</v>
          </cell>
          <cell r="B3433" t="str">
            <v>PERFIL DUPLO "I" OU "H", SENDO ACIMA DE 8" ATE 12", INCL. EMENDA LONGITUDINAL</v>
          </cell>
          <cell r="C3433" t="str">
            <v>KG</v>
          </cell>
          <cell r="D3433">
            <v>5.08</v>
          </cell>
        </row>
        <row r="3434">
          <cell r="A3434" t="str">
            <v>10.014.999-0</v>
          </cell>
          <cell r="B3434" t="str">
            <v>FAMILIA 10.014</v>
          </cell>
          <cell r="C3434" t="str">
            <v>0</v>
          </cell>
          <cell r="D3434">
            <v>2185</v>
          </cell>
        </row>
        <row r="3435">
          <cell r="A3435" t="str">
            <v>10.015.001-0</v>
          </cell>
          <cell r="B3435" t="str">
            <v>TRILHO SEMI-NOVO SIMPLES</v>
          </cell>
          <cell r="C3435" t="str">
            <v>KG</v>
          </cell>
          <cell r="D3435">
            <v>0.84</v>
          </cell>
        </row>
        <row r="3436">
          <cell r="A3436" t="str">
            <v>10.015.005-0</v>
          </cell>
          <cell r="B3436" t="str">
            <v>TRILHO SEMI-NOVO DUPLO</v>
          </cell>
          <cell r="C3436" t="str">
            <v>KG</v>
          </cell>
          <cell r="D3436">
            <v>2.65</v>
          </cell>
        </row>
        <row r="3437">
          <cell r="A3437" t="str">
            <v>10.015.010-0</v>
          </cell>
          <cell r="B3437" t="str">
            <v>TRILHO SEMI-NOVO TRIPLO</v>
          </cell>
          <cell r="C3437" t="str">
            <v>KG</v>
          </cell>
          <cell r="D3437">
            <v>3.75</v>
          </cell>
        </row>
        <row r="3438">
          <cell r="A3438" t="str">
            <v>10.015.015-0</v>
          </cell>
          <cell r="B3438" t="str">
            <v>TRILHO SEMI-NOVO QUADRUPLO</v>
          </cell>
          <cell r="C3438" t="str">
            <v>KG</v>
          </cell>
          <cell r="D3438">
            <v>4.88</v>
          </cell>
        </row>
        <row r="3439">
          <cell r="A3439" t="str">
            <v>10.015.999-0</v>
          </cell>
          <cell r="B3439" t="str">
            <v>FAMILIA 10.015</v>
          </cell>
          <cell r="C3439" t="str">
            <v>0</v>
          </cell>
          <cell r="D3439">
            <v>1845</v>
          </cell>
        </row>
        <row r="3440">
          <cell r="A3440" t="str">
            <v>10.016.001-0</v>
          </cell>
          <cell r="B3440" t="str">
            <v>ESTRONCA (ESCORA) DE PERFIL DE ACO "I" DE 8" SIMPLES OU DUPLA, TENDO COMPR. DE 4,00 A 9,00M</v>
          </cell>
          <cell r="C3440" t="str">
            <v>UN</v>
          </cell>
          <cell r="D3440">
            <v>128.44999999999999</v>
          </cell>
        </row>
        <row r="3441">
          <cell r="A3441" t="str">
            <v>10.016.999-0</v>
          </cell>
          <cell r="B3441" t="str">
            <v>FAMILIA 10.016ESCORA PERFIL DE ACO</v>
          </cell>
          <cell r="C3441">
            <v>0</v>
          </cell>
          <cell r="D3441">
            <v>1963</v>
          </cell>
        </row>
        <row r="3442">
          <cell r="A3442" t="str">
            <v>10.017.001-0</v>
          </cell>
          <cell r="B3442" t="str">
            <v>CRAVACAO DE PERFIL DE ACO "H" ATE 8", EM TER. DE FRACA RESISTENCIA A PENETRACAO</v>
          </cell>
          <cell r="C3442" t="str">
            <v>M</v>
          </cell>
          <cell r="D3442">
            <v>12.01</v>
          </cell>
        </row>
        <row r="3443">
          <cell r="A3443" t="str">
            <v>10.017.002-0</v>
          </cell>
          <cell r="B3443" t="str">
            <v>CRAVACAO DE PERFIL DE ACO "H" ATE 8", EM TER. DE MEDIA RESISTENCIA A PENETRACAO</v>
          </cell>
          <cell r="C3443" t="str">
            <v>M</v>
          </cell>
          <cell r="D3443">
            <v>15.28</v>
          </cell>
        </row>
        <row r="3444">
          <cell r="A3444" t="str">
            <v>10.017.003-0</v>
          </cell>
          <cell r="B3444" t="str">
            <v>CRAVACAO DE PERFIL DE ACO "H" ATE 8", EM TER. DE FORTE RESISTENCIA A PENETRACAO</v>
          </cell>
          <cell r="C3444" t="str">
            <v>M</v>
          </cell>
          <cell r="D3444">
            <v>23.23</v>
          </cell>
        </row>
        <row r="3445">
          <cell r="A3445" t="str">
            <v>10.017.004-0</v>
          </cell>
          <cell r="B3445" t="str">
            <v>CRAVACAO DE PERFIL DE ACO "I" DE 10" A 12", EM TER. DE FRACARESISTENCIA A PENETRACAO</v>
          </cell>
          <cell r="C3445" t="str">
            <v>M</v>
          </cell>
          <cell r="D3445">
            <v>14.9</v>
          </cell>
        </row>
        <row r="3446">
          <cell r="A3446" t="str">
            <v>10.017.005-0</v>
          </cell>
          <cell r="B3446" t="str">
            <v>CRAVACAO DE PERFIL DE ACO "I" DE 10" A 12", EM TER. DE MEDIARESISTENCIA A PENETRACAO</v>
          </cell>
          <cell r="C3446" t="str">
            <v>M</v>
          </cell>
          <cell r="D3446">
            <v>18.91</v>
          </cell>
        </row>
        <row r="3447">
          <cell r="A3447" t="str">
            <v>10.017.006-0</v>
          </cell>
          <cell r="B3447" t="str">
            <v>CRAVACAO DE PERFIL DE ACO "I" DE 10" A 12", EM TER. DE FORTERESISTENCIA A PENETRACAO</v>
          </cell>
          <cell r="C3447" t="str">
            <v>M</v>
          </cell>
          <cell r="D3447">
            <v>35.1</v>
          </cell>
        </row>
        <row r="3448">
          <cell r="A3448" t="str">
            <v>10.017.007-0</v>
          </cell>
          <cell r="B3448" t="str">
            <v>CRAVACAO DE PERFIL DE ACO "I" DE 15" A 20", EM TER. DE FRACARESISTENCIA A PENETRACAO</v>
          </cell>
          <cell r="C3448" t="str">
            <v>M</v>
          </cell>
          <cell r="D3448">
            <v>21.08</v>
          </cell>
        </row>
        <row r="3449">
          <cell r="A3449" t="str">
            <v>10.017.008-1</v>
          </cell>
          <cell r="B3449" t="str">
            <v>CRAVACAO DE PERFIL DE ACO "I" DE 15" A 20", EM TER. DE MEDIARESISTENCIA A PENETRACAO</v>
          </cell>
          <cell r="C3449" t="str">
            <v>M</v>
          </cell>
          <cell r="D3449">
            <v>26.24</v>
          </cell>
        </row>
        <row r="3450">
          <cell r="A3450" t="str">
            <v>10.017.009-0</v>
          </cell>
          <cell r="B3450" t="str">
            <v>CRAVACAO DE PERFIL DE ACO "I" DE 15" A 20", EM TER. DE FORTERESISTENCIA A PENETRACAO</v>
          </cell>
          <cell r="C3450" t="str">
            <v>M</v>
          </cell>
          <cell r="D3450">
            <v>46.08</v>
          </cell>
        </row>
        <row r="3451">
          <cell r="A3451" t="str">
            <v>10.017.015-0</v>
          </cell>
          <cell r="B3451" t="str">
            <v>CRAVACAO DE PERFIL DE ACO "I" DE 10" DUPLO, EM TER. DE FRACARESISTENCIA A PENETRACAO</v>
          </cell>
          <cell r="C3451" t="str">
            <v>M</v>
          </cell>
          <cell r="D3451">
            <v>17.010000000000002</v>
          </cell>
        </row>
        <row r="3452">
          <cell r="A3452" t="str">
            <v>10.017.016-0</v>
          </cell>
          <cell r="B3452" t="str">
            <v>CRAVACAO DE PERFIL DE ACO "I" DE 10", DUPLO, EM TER. DE MEDIA RESISTENCIA A PENETRACAO</v>
          </cell>
          <cell r="C3452" t="str">
            <v>M</v>
          </cell>
          <cell r="D3452">
            <v>23.5</v>
          </cell>
        </row>
        <row r="3453">
          <cell r="A3453" t="str">
            <v>10.017.017-0</v>
          </cell>
          <cell r="B3453" t="str">
            <v>CRAVACAO DE PERFIL DE ACO "I" DE 10", DUPLO, EM TER. DE FORTE RESISTENCIA A PENETRACAO</v>
          </cell>
          <cell r="C3453" t="str">
            <v>M</v>
          </cell>
          <cell r="D3453">
            <v>48.01</v>
          </cell>
        </row>
        <row r="3454">
          <cell r="A3454" t="str">
            <v>10.017.020-0</v>
          </cell>
          <cell r="B3454" t="str">
            <v>CRAVACAO DE PERFIL DE ACO "I" DE 12", DUPLO, EM TER. DE FRACA RESISTENCIA A PENETRACAO</v>
          </cell>
          <cell r="C3454" t="str">
            <v>M</v>
          </cell>
          <cell r="D3454">
            <v>19.59</v>
          </cell>
        </row>
        <row r="3455">
          <cell r="A3455" t="str">
            <v>10.017.021-0</v>
          </cell>
          <cell r="B3455" t="str">
            <v>CRAVACAO DE PERFIL DE ACO "I" DE 12", DUPLO, EM TER. DE MEDIA RESISTENCIA A PENETRACAO</v>
          </cell>
          <cell r="C3455" t="str">
            <v>M</v>
          </cell>
          <cell r="D3455">
            <v>27.33</v>
          </cell>
        </row>
        <row r="3456">
          <cell r="A3456" t="str">
            <v>10.017.022-0</v>
          </cell>
          <cell r="B3456" t="str">
            <v>CRAVACAO DE PERFIL DE ACO "I" DE 12", DUPLO, EM TER. DE FORTE RESISTENCIA A PENETRACAO</v>
          </cell>
          <cell r="C3456" t="str">
            <v>M</v>
          </cell>
          <cell r="D3456">
            <v>55.92</v>
          </cell>
        </row>
        <row r="3457">
          <cell r="A3457" t="str">
            <v>10.017.999-0</v>
          </cell>
          <cell r="B3457" t="str">
            <v>FAMILIA 10.017CRAVACAO DE PERFIL DE ACO</v>
          </cell>
          <cell r="C3457">
            <v>0</v>
          </cell>
          <cell r="D3457">
            <v>1702</v>
          </cell>
        </row>
        <row r="3458">
          <cell r="A3458" t="str">
            <v>10.028.005-0</v>
          </cell>
          <cell r="B3458" t="str">
            <v>ESTACA DE CONCR. FCK = 15MPA, ARMADA, MOLD. NO TER., C/DIAM.DE 150MM, C/CAPAC. P/ 15T</v>
          </cell>
          <cell r="C3458" t="str">
            <v>M</v>
          </cell>
          <cell r="D3458">
            <v>17.48</v>
          </cell>
        </row>
        <row r="3459">
          <cell r="A3459" t="str">
            <v>10.028.010-0</v>
          </cell>
          <cell r="B3459" t="str">
            <v>ESTACA DE CONCR. FCK = 15MPA, ARMADA, MOLD. NO TER., C/DIAM.DE 200MM, C/CAPAC. P/ 20T</v>
          </cell>
          <cell r="C3459" t="str">
            <v>M</v>
          </cell>
          <cell r="D3459">
            <v>24.21</v>
          </cell>
        </row>
        <row r="3460">
          <cell r="A3460" t="str">
            <v>10.028.015-0</v>
          </cell>
          <cell r="B3460" t="str">
            <v>ESTACA DE CONCR. FCK = 15MPA, ARMADA, MOLD. NO TER., C/DIAM.DE 250MM, C/CAPAC. P/ 25T</v>
          </cell>
          <cell r="C3460" t="str">
            <v>M</v>
          </cell>
          <cell r="D3460">
            <v>31.34</v>
          </cell>
        </row>
        <row r="3461">
          <cell r="A3461" t="str">
            <v>10.028.025-0</v>
          </cell>
          <cell r="B3461" t="str">
            <v>ESTACA DE CONCR. FCK = 15MPA, ARMADA, MOLD.NO TER., UTILIZ.TUBO DE PVC DEFOFO DE 150MM,SERVINDO 10 VEZES,C/CAPAC. P/ 15T</v>
          </cell>
          <cell r="C3461" t="str">
            <v>M</v>
          </cell>
          <cell r="D3461">
            <v>22.36</v>
          </cell>
        </row>
        <row r="3462">
          <cell r="A3462" t="str">
            <v>10.028.030-0</v>
          </cell>
          <cell r="B3462" t="str">
            <v>ESTACA DE CONCR. FCK = 15MPA, ARMADA, MOLD.NO TER., UTILIZ.TUBO DE PVC DEFOFO DE 200MM,SERVINDO 10 VEZES,C/CAPAC. P/ 15T</v>
          </cell>
          <cell r="C3462" t="str">
            <v>M</v>
          </cell>
          <cell r="D3462">
            <v>29.66</v>
          </cell>
        </row>
        <row r="3463">
          <cell r="A3463" t="str">
            <v>10.028.035-0</v>
          </cell>
          <cell r="B3463" t="str">
            <v>ESTACA DE CONCR. FCK = 15MPA, ARMADA, MOLD.NO TER., UTILIZ.TUBO DE PVC DEFOFO DE 250MM,SERVINDO 10 VEZES,C/CAPAC. P/ 15T</v>
          </cell>
          <cell r="C3463" t="str">
            <v>M</v>
          </cell>
          <cell r="D3463">
            <v>39.71</v>
          </cell>
        </row>
        <row r="3464">
          <cell r="A3464" t="str">
            <v>10.028.040-0</v>
          </cell>
          <cell r="B3464" t="str">
            <v>ESTACA DE CONCR. FCK = 15MPA, ARMADA, MOLD. NO TER., UTILIZ.TUBO DE PVC DEFOFO DE 150MM, FORMA PERDIDA, C/CAPAC. P/ 15T</v>
          </cell>
          <cell r="C3464" t="str">
            <v>M</v>
          </cell>
          <cell r="D3464">
            <v>45.33</v>
          </cell>
        </row>
        <row r="3465">
          <cell r="A3465" t="str">
            <v>10.028.045-0</v>
          </cell>
          <cell r="B3465" t="str">
            <v>ESTACA DE CONCR. FCK = 15MPA, ARMADA, MOLD. NO TER., UTILIZ.TUBO DE PVC DEFOFO DE 200MM, FORMA PERDIDA, C/CAPAC. P/ 15T</v>
          </cell>
          <cell r="C3465" t="str">
            <v>M</v>
          </cell>
          <cell r="D3465">
            <v>75.84</v>
          </cell>
        </row>
        <row r="3466">
          <cell r="A3466" t="str">
            <v>10.028.050-0</v>
          </cell>
          <cell r="B3466" t="str">
            <v>ESTACA DE CONCR. FCK = 15MPA, ARMADA, MOLD. NO TER., UTILIZ.TUBO DE PVC DEFOFO DE 250MM, FORMA PERDIDA, C/CAPAC. P/ 15T</v>
          </cell>
          <cell r="C3466" t="str">
            <v>M</v>
          </cell>
          <cell r="D3466">
            <v>106.55</v>
          </cell>
        </row>
        <row r="3467">
          <cell r="A3467" t="str">
            <v>10.028.999-0</v>
          </cell>
          <cell r="B3467" t="str">
            <v>INDICE DA FAMILIA</v>
          </cell>
          <cell r="C3467">
            <v>0</v>
          </cell>
          <cell r="D3467">
            <v>2118</v>
          </cell>
        </row>
        <row r="3468">
          <cell r="A3468" t="str">
            <v>10.055.999-0</v>
          </cell>
          <cell r="B3468" t="str">
            <v>FAMILIA 10.055ESCORAM.DE VALAS CHAPA METALICA</v>
          </cell>
          <cell r="C3468">
            <v>0</v>
          </cell>
          <cell r="D3468">
            <v>1916</v>
          </cell>
        </row>
        <row r="3469">
          <cell r="A3469" t="str">
            <v>10.060.004-0</v>
          </cell>
          <cell r="B3469" t="str">
            <v>CRAVACAO DE ESTACA PRANCHA DE CONCR. PRE-MOLDADO, C/LARG. UTIL DE 30CM E COMPR. ATE 7,00M, EM TER. DE FRACA RESISTENCIA</v>
          </cell>
          <cell r="C3469" t="str">
            <v>M2</v>
          </cell>
          <cell r="D3469">
            <v>33.29</v>
          </cell>
        </row>
        <row r="3470">
          <cell r="A3470" t="str">
            <v>10.060.005-0</v>
          </cell>
          <cell r="B3470" t="str">
            <v>CRAVACAO DE ESTACA PRANCHA DE CONCR. PRE-MOLDADO, C/LARG. UTIL DE 30CM E COMPR. ATE 7,00M, EM TER. DE MEDIA RESISTENCIA</v>
          </cell>
          <cell r="C3470" t="str">
            <v>M2</v>
          </cell>
          <cell r="D3470">
            <v>44.24</v>
          </cell>
        </row>
        <row r="3471">
          <cell r="A3471" t="str">
            <v>10.060.999-0</v>
          </cell>
          <cell r="B3471" t="str">
            <v>FAMILIA 10.060CRAVACAO ESTACA PRANCHA</v>
          </cell>
          <cell r="C3471">
            <v>0</v>
          </cell>
          <cell r="D3471">
            <v>2094</v>
          </cell>
        </row>
        <row r="3472">
          <cell r="A3472" t="str">
            <v>10.065.001-0</v>
          </cell>
          <cell r="B3472" t="str">
            <v>EXECUCAO DE PAREDE DIAFRAGMA C/ 0,40M DE ESP.</v>
          </cell>
          <cell r="C3472" t="str">
            <v>M2</v>
          </cell>
          <cell r="D3472">
            <v>298.98</v>
          </cell>
        </row>
        <row r="3473">
          <cell r="A3473" t="str">
            <v>10.065.002-0</v>
          </cell>
          <cell r="B3473" t="str">
            <v>EXECUCAO DE PAREDE DIAFRAGMA C/ 0,60M DE ESP.</v>
          </cell>
          <cell r="C3473" t="str">
            <v>M2</v>
          </cell>
          <cell r="D3473">
            <v>364.7</v>
          </cell>
        </row>
        <row r="3474">
          <cell r="A3474" t="str">
            <v>10.065.003-0</v>
          </cell>
          <cell r="B3474" t="str">
            <v>EXECUCAO DE PAREDE DIAFRAGMA C/ 0,80M DE ESP.</v>
          </cell>
          <cell r="C3474" t="str">
            <v>M2</v>
          </cell>
          <cell r="D3474">
            <v>597.97</v>
          </cell>
        </row>
        <row r="3475">
          <cell r="A3475" t="str">
            <v>10.065.004-0</v>
          </cell>
          <cell r="B3475" t="str">
            <v>EXECUCAO DE PAREDE DIAFRAGMA C/ 1M DE ESP.</v>
          </cell>
          <cell r="C3475" t="str">
            <v>M2</v>
          </cell>
          <cell r="D3475">
            <v>806.82</v>
          </cell>
        </row>
        <row r="3476">
          <cell r="A3476" t="str">
            <v>10.065.999-0</v>
          </cell>
          <cell r="B3476" t="str">
            <v>FAMILIA 10.065PARADE DIAFRAGMA</v>
          </cell>
          <cell r="C3476">
            <v>0</v>
          </cell>
          <cell r="D3476">
            <v>1895</v>
          </cell>
        </row>
        <row r="3477">
          <cell r="A3477" t="str">
            <v>10.070.001-0</v>
          </cell>
          <cell r="B3477" t="str">
            <v>GAIOLA ARMADURA P/PAREDE DIAFRAGMA, EM ACO CA-50</v>
          </cell>
          <cell r="C3477" t="str">
            <v>KG</v>
          </cell>
          <cell r="D3477">
            <v>3.82</v>
          </cell>
        </row>
        <row r="3478">
          <cell r="A3478" t="str">
            <v>10.070.999-0</v>
          </cell>
          <cell r="B3478" t="str">
            <v>FAMILIA 10.070ARMADURA PARA PAREDE DIAFRAGMA</v>
          </cell>
          <cell r="C3478">
            <v>0</v>
          </cell>
          <cell r="D3478">
            <v>2539</v>
          </cell>
        </row>
        <row r="3479">
          <cell r="A3479" t="str">
            <v>10.080.001-0</v>
          </cell>
          <cell r="B3479" t="str">
            <v>MANUSEIO DE PERFIS MET. ESTRUTURAIS ATE 20,00M</v>
          </cell>
          <cell r="C3479" t="str">
            <v>T</v>
          </cell>
          <cell r="D3479">
            <v>21.63</v>
          </cell>
        </row>
        <row r="3480">
          <cell r="A3480" t="str">
            <v>10.080.999-0</v>
          </cell>
          <cell r="B3480" t="str">
            <v>FAMILIA 10.080PERFIS METALICOS</v>
          </cell>
          <cell r="C3480">
            <v>0</v>
          </cell>
          <cell r="D3480">
            <v>2382</v>
          </cell>
        </row>
        <row r="3481">
          <cell r="A3481" t="str">
            <v>11.001.001-1</v>
          </cell>
          <cell r="B3481" t="str">
            <v>CONCRETO DOSADO RACIONALMENTE P/UMA RESISTENCIA A COMPRES.DE10MPA, COMPREEND. APENAS O FORN.DOS MAT.,INCL. 5% DE PERDAS</v>
          </cell>
          <cell r="C3481" t="str">
            <v>M3</v>
          </cell>
          <cell r="D3481">
            <v>131.51</v>
          </cell>
        </row>
        <row r="3482">
          <cell r="A3482" t="str">
            <v>11.001.005-1</v>
          </cell>
          <cell r="B3482" t="str">
            <v>CONCRETO DOSADO RACIONALMENTE P/UMA RESISTENCIA A COMPRES.DE15MPA, COMPREEND. APENAS O FORN.DOS MAT.,INCL. 5% DE PERDAS</v>
          </cell>
          <cell r="C3482" t="str">
            <v>M3</v>
          </cell>
          <cell r="D3482">
            <v>145.32</v>
          </cell>
        </row>
        <row r="3483">
          <cell r="A3483" t="str">
            <v>11.001.009-1</v>
          </cell>
          <cell r="B3483" t="str">
            <v>CONCRETO DOSADO RACIONALMENTE P/UMA RESISTENCIA A COMPRES.DE20MPA, COMPREEND. APENAS O FORN.DOS MAT.,INCL. 5% DE PERDAS</v>
          </cell>
          <cell r="C3483" t="str">
            <v>M3</v>
          </cell>
          <cell r="D3483">
            <v>160.44999999999999</v>
          </cell>
        </row>
        <row r="3484">
          <cell r="A3484" t="str">
            <v>11.001.012-1</v>
          </cell>
          <cell r="B3484" t="str">
            <v>CONCRETO DOSADO RACIONALMENTE P/UMA RESISTENCIA A COMPRES.DE25MPA, COMPREEND. APENAS O FORN.DOS MAT.,INCL. 5% DE PERDAS</v>
          </cell>
          <cell r="C3484" t="str">
            <v>M3</v>
          </cell>
          <cell r="D3484">
            <v>172.75</v>
          </cell>
        </row>
        <row r="3485">
          <cell r="A3485" t="str">
            <v>11.001.016-1</v>
          </cell>
          <cell r="B3485" t="str">
            <v>CONCRETO DOSADO RACIONALMENTE P/UMA RESISTENCIA A COMPRES.DE30MPA, COMPREEND. APENAS O FORN.DOS MAT.,INCL. 5% DE PERDAS</v>
          </cell>
          <cell r="C3485" t="str">
            <v>M3</v>
          </cell>
          <cell r="D3485">
            <v>191.04</v>
          </cell>
        </row>
        <row r="3486">
          <cell r="A3486" t="str">
            <v>11.001.017-0</v>
          </cell>
          <cell r="B3486" t="str">
            <v>CONCRETO DOSADO RACIONALMENTE P/UMA RESISTENCIA A COMPRES.DE35MPA, COMPREEND. APENAS O FORN.DOS MAT.,INCL. 5% DE PERDAS</v>
          </cell>
          <cell r="C3486" t="str">
            <v>M3</v>
          </cell>
          <cell r="D3486">
            <v>201.56</v>
          </cell>
        </row>
        <row r="3487">
          <cell r="A3487" t="str">
            <v>11.001.018-0</v>
          </cell>
          <cell r="B3487" t="str">
            <v>MICRO-CONCR. ADITIVADO, P/UMA RESISTENCIA A COMPR. DE 25MPA,COMPREEND. APENAS O FORN. DOS MAT., INCL. 5% DE PERDAS</v>
          </cell>
          <cell r="C3487" t="str">
            <v>M3</v>
          </cell>
          <cell r="D3487">
            <v>578.14</v>
          </cell>
        </row>
        <row r="3488">
          <cell r="A3488" t="str">
            <v>11.001.020-1</v>
          </cell>
          <cell r="B3488" t="str">
            <v>CONCRETO P/CAMADA PREPARATORIA, C/ 180KG DE CIM. P/M3 DE CONCR., COMPREEND. APENAS O FORN. DOS MAT., INCL. 5% DE PERDAS</v>
          </cell>
          <cell r="C3488" t="str">
            <v>M3</v>
          </cell>
          <cell r="D3488">
            <v>104.88</v>
          </cell>
        </row>
        <row r="3489">
          <cell r="A3489" t="str">
            <v>11.001.999-0</v>
          </cell>
          <cell r="B3489" t="str">
            <v>INDICE 11.001.CONCRETO DOSADO</v>
          </cell>
          <cell r="C3489">
            <v>0</v>
          </cell>
          <cell r="D3489">
            <v>1574</v>
          </cell>
        </row>
        <row r="3490">
          <cell r="A3490" t="str">
            <v>11.002.010-0</v>
          </cell>
          <cell r="B3490" t="str">
            <v>PREPARO MANUAL DE CONCR., INCL. TRANSP. HORIZ., C/CARRINHO DE MAO ATE 20,00M</v>
          </cell>
          <cell r="C3490" t="str">
            <v>M3</v>
          </cell>
          <cell r="D3490">
            <v>34.6</v>
          </cell>
        </row>
        <row r="3491">
          <cell r="A3491" t="str">
            <v>11.002.011-1</v>
          </cell>
          <cell r="B3491" t="str">
            <v>PREPARO DE CONCR., EM 2 BETONEIRAS DE 600 L, PRODUCAO APROX.DE 7,00M3/H, EXCL. FORN. DOS MAT.</v>
          </cell>
          <cell r="C3491" t="str">
            <v>M3</v>
          </cell>
          <cell r="D3491">
            <v>14.03</v>
          </cell>
        </row>
        <row r="3492">
          <cell r="A3492" t="str">
            <v>11.002.012-1</v>
          </cell>
          <cell r="B3492" t="str">
            <v>PREPARO DE CONCR., EM 1 BETONEIRA DE 600 L, PRODUCAO APROX.DE 3,50M3/H, EXCL. FORN. DOS MAT.</v>
          </cell>
          <cell r="C3492" t="str">
            <v>M3</v>
          </cell>
          <cell r="D3492">
            <v>16.75</v>
          </cell>
        </row>
        <row r="3493">
          <cell r="A3493" t="str">
            <v>11.002.013-1</v>
          </cell>
          <cell r="B3493" t="str">
            <v>PREPARO DE CONCR., EM 1 BETONEIRA DE 320 L, PRODUCAO APROX.DE 2,00M3/H, EXCL. FORN. DOS MAT.</v>
          </cell>
          <cell r="C3493" t="str">
            <v>M3</v>
          </cell>
          <cell r="D3493">
            <v>21.37</v>
          </cell>
        </row>
        <row r="3494">
          <cell r="A3494" t="str">
            <v>11.002.014-1</v>
          </cell>
          <cell r="B3494" t="str">
            <v>PREPARO DE CONCR., EM CONDICOES ESPECIAIS, EM A BETONEIRA DE320 L, PRODUCAO APROX. DE 1,50M3/H, EXCL. FORN. DOS MAT.</v>
          </cell>
          <cell r="C3494" t="str">
            <v>M3</v>
          </cell>
          <cell r="D3494">
            <v>25.73</v>
          </cell>
        </row>
        <row r="3495">
          <cell r="A3495" t="str">
            <v>11.002.015-1</v>
          </cell>
          <cell r="B3495" t="str">
            <v>PREPARO DE CONCR., EM CONDICOES ESPECIAIS, EM 1 BETONEIRA DE320 L, PRODUCAO APROX. DE 1,00M3/H, EXCL. FORN. DOS MAT.</v>
          </cell>
          <cell r="C3495" t="str">
            <v>M3</v>
          </cell>
          <cell r="D3495">
            <v>29.77</v>
          </cell>
        </row>
        <row r="3496">
          <cell r="A3496" t="str">
            <v>11.002.017-1</v>
          </cell>
          <cell r="B3496" t="str">
            <v>PREPARO DE CONCR. EM USINA TIPO PAREDE, PRODUCAO DE 8,00M3/H, EXCL. FORN. DOS MAT.</v>
          </cell>
          <cell r="C3496" t="str">
            <v>M3</v>
          </cell>
          <cell r="D3496">
            <v>11.86</v>
          </cell>
        </row>
        <row r="3497">
          <cell r="A3497" t="str">
            <v>11.002.018-0</v>
          </cell>
          <cell r="B3497" t="str">
            <v>DOSAGEM DE CONCR. EM USINA DOSADORA, TIPO VERT. P/ 16,00M3/H, EXCL. FORN. DOS MAT., SENDO O TRAB. INTERMITENTE A 50%</v>
          </cell>
          <cell r="C3497" t="str">
            <v>M3</v>
          </cell>
          <cell r="D3497">
            <v>15.48</v>
          </cell>
        </row>
        <row r="3498">
          <cell r="A3498" t="str">
            <v>11.002.021-1</v>
          </cell>
          <cell r="B3498" t="str">
            <v>LANCAMENTO DE CONCR. EM PECAS ARMADAS, INCL. TRANSP. HORIZ.E VERT., PRODUCAO APROX. DE 7,00M3/H</v>
          </cell>
          <cell r="C3498" t="str">
            <v>M3</v>
          </cell>
          <cell r="D3498">
            <v>25.28</v>
          </cell>
        </row>
        <row r="3499">
          <cell r="A3499" t="str">
            <v>11.002.022-1</v>
          </cell>
          <cell r="B3499" t="str">
            <v>LANCAMENTO DE CONCR. EM PECAS ARMADAS, INCL. TRANSP. HORIZ.E VERT., PRODUCAO APROX. DE 3,50M3/H</v>
          </cell>
          <cell r="C3499" t="str">
            <v>M3</v>
          </cell>
          <cell r="D3499">
            <v>25.55</v>
          </cell>
        </row>
        <row r="3500">
          <cell r="A3500" t="str">
            <v>11.002.023-1</v>
          </cell>
          <cell r="B3500" t="str">
            <v>LANCAMENTO DE CONCR. EM PECAS ARMADAS, INCL. TRANSP. HORIZ.E VERT., PRODUCAO APROX. DE 2,00M3/H</v>
          </cell>
          <cell r="C3500" t="str">
            <v>M3</v>
          </cell>
          <cell r="D3500">
            <v>30.46</v>
          </cell>
        </row>
        <row r="3501">
          <cell r="A3501" t="str">
            <v>11.002.024-1</v>
          </cell>
          <cell r="B3501" t="str">
            <v>LANCAMENTO DE CONCR. EM PECAS ARMADAS, INCL. TRANSP. HORIZ.E VERT., C/CONDICOES ESPECIAIS, PRODUCAO APROX. DE 1,50M3/H</v>
          </cell>
          <cell r="C3501" t="str">
            <v>M3</v>
          </cell>
          <cell r="D3501">
            <v>33.42</v>
          </cell>
        </row>
        <row r="3502">
          <cell r="A3502" t="str">
            <v>11.002.025-1</v>
          </cell>
          <cell r="B3502" t="str">
            <v>LANCAMENTO DE CONCR. EM PECAS ARMADAS, INCL. TRANSP. HORIZ.E VERT., C/CONDICOES ESPECIAIS, PRODUCAO APROX. DE 1,00M3/H</v>
          </cell>
          <cell r="C3502" t="str">
            <v>M3</v>
          </cell>
          <cell r="D3502">
            <v>44.35</v>
          </cell>
        </row>
        <row r="3503">
          <cell r="A3503" t="str">
            <v>11.002.027-1</v>
          </cell>
          <cell r="B3503" t="str">
            <v>LANCAMENTO DE CONCR. EM PECAS S/ARMADURA, INCL. TRANSP. HORIZ. E VERT., PRODUCAO APROX. DE 7,00M3/H</v>
          </cell>
          <cell r="C3503" t="str">
            <v>M3</v>
          </cell>
          <cell r="D3503">
            <v>22.2</v>
          </cell>
        </row>
        <row r="3504">
          <cell r="A3504" t="str">
            <v>11.002.028-1</v>
          </cell>
          <cell r="B3504" t="str">
            <v>LANCAMENTO DE CONCR. EM PECAS S/ARMADURA, INCL. TRANSP. HORIZ. E VERT., PRODUCAO APROX. DE 3,50M3/H</v>
          </cell>
          <cell r="C3504" t="str">
            <v>M3</v>
          </cell>
          <cell r="D3504">
            <v>25.06</v>
          </cell>
        </row>
        <row r="3505">
          <cell r="A3505" t="str">
            <v>11.002.029-1</v>
          </cell>
          <cell r="B3505" t="str">
            <v>LANCAMENTO DE CONCR. EM PECAS S/ARMADURA, INCL. TRANSP. HORIZ. E VERT., PRODUCAO APROX. DE 2,00M3/H</v>
          </cell>
          <cell r="C3505" t="str">
            <v>M3</v>
          </cell>
          <cell r="D3505">
            <v>27.39</v>
          </cell>
        </row>
        <row r="3506">
          <cell r="A3506" t="str">
            <v>11.002.030-1</v>
          </cell>
          <cell r="B3506" t="str">
            <v>LANCAMENTO DE CONCR. EM PECAS S/ARMADURA, INCL. TRANSP. HORIZ. E VERT., C/CONDICOES ESPECIAIS,PRODUCAO APROX.DE 1,50M3/H</v>
          </cell>
          <cell r="C3506" t="str">
            <v>M3</v>
          </cell>
          <cell r="D3506">
            <v>30.34</v>
          </cell>
        </row>
        <row r="3507">
          <cell r="A3507" t="str">
            <v>11.002.031-1</v>
          </cell>
          <cell r="B3507" t="str">
            <v>LANCAMENTO DE CONCR. EM PECAS S/ARMADURA, INCL. TRANSP. HORIZ. E VERT., C/CONDICOES ESPECIAIS,PRODUCAO APROX.DE 1,00M3/H</v>
          </cell>
          <cell r="C3507" t="str">
            <v>M3</v>
          </cell>
          <cell r="D3507">
            <v>40</v>
          </cell>
        </row>
        <row r="3508">
          <cell r="A3508" t="str">
            <v>11.002.033-1</v>
          </cell>
          <cell r="B3508" t="str">
            <v>LANCAMENTO DE CONCR. EM PECAS S/ARMADURA, INCL. SOMENTE TRANSP. HORIZ., PRODUCAO APROX. DE 7,00M3/H</v>
          </cell>
          <cell r="C3508" t="str">
            <v>M3</v>
          </cell>
          <cell r="D3508">
            <v>19.190000000000001</v>
          </cell>
        </row>
        <row r="3509">
          <cell r="A3509" t="str">
            <v>11.002.034-1</v>
          </cell>
          <cell r="B3509" t="str">
            <v>LANCAMENTO DE CONCR. EM PECAS S/ARMADURA, INCL. SOMENTE TRANSP. HORIZ., PRODUCAO APROX. DE 3,50M3/H</v>
          </cell>
          <cell r="C3509" t="str">
            <v>M3</v>
          </cell>
          <cell r="D3509">
            <v>19.29</v>
          </cell>
        </row>
        <row r="3510">
          <cell r="A3510" t="str">
            <v>11.002.035-1</v>
          </cell>
          <cell r="B3510" t="str">
            <v>LANCAMENTO DE CONCR. EM PECAS S/ARMADURA, INCL. SOMENTE TRANSP. HORIZ., PRODUCAO APROX. DE 2,00M3/H</v>
          </cell>
          <cell r="C3510" t="str">
            <v>M3</v>
          </cell>
          <cell r="D3510">
            <v>19.45</v>
          </cell>
        </row>
        <row r="3511">
          <cell r="A3511" t="str">
            <v>11.002.036-1</v>
          </cell>
          <cell r="B3511" t="str">
            <v>LANCAMENTO DE CONCR. EM PECAS S/ARMADURA, INCL. SOMENTE TRANSP. HORIZ., C/CONDICOES ESPECIAIS,PRODUCAO APROX.DE 1,50M3/H</v>
          </cell>
          <cell r="C3511" t="str">
            <v>M3</v>
          </cell>
          <cell r="D3511">
            <v>20.170000000000002</v>
          </cell>
        </row>
        <row r="3512">
          <cell r="A3512" t="str">
            <v>11.002.037-1</v>
          </cell>
          <cell r="B3512" t="str">
            <v>LANCAMENTO DE CONCR. EM PECAS S/ARMADURA, INCL. SOMENTE TRANSP. HORIZ., C/CONDICOES ESPECIAIS,PRODUCAO APROX.DE 1,00M3/H</v>
          </cell>
          <cell r="C3512" t="str">
            <v>M3</v>
          </cell>
          <cell r="D3512">
            <v>23.25</v>
          </cell>
        </row>
        <row r="3513">
          <cell r="A3513" t="str">
            <v>11.002.039-1</v>
          </cell>
          <cell r="B3513" t="str">
            <v>ADICIONAL P/ITENS 11.002.021 A 11.002.037, CORRESPONDENTE AACRESCIMOS NA DIST. HORIZ.</v>
          </cell>
          <cell r="C3513" t="str">
            <v>M3XDAM</v>
          </cell>
          <cell r="D3513">
            <v>1.79</v>
          </cell>
        </row>
        <row r="3514">
          <cell r="A3514" t="str">
            <v>11.002.040-1</v>
          </cell>
          <cell r="B3514" t="str">
            <v>ADICIONAL P/ITENS 11.002.021 A 11.002.031, CORRESPONDENTE AACRESCIMOS NA DIST. HORIZ.</v>
          </cell>
          <cell r="C3514" t="str">
            <v>M3XDAM</v>
          </cell>
          <cell r="D3514">
            <v>1.0900000000000001</v>
          </cell>
        </row>
        <row r="3515">
          <cell r="A3515" t="str">
            <v>11.002.041-0</v>
          </cell>
          <cell r="B3515" t="str">
            <v>LANCAMENTO DE CONCR. EM PECAS ARMADAS, INCL. SOMENTE TRANSP.HORIZ., PRODUCAO APROX. DE 7,00M3/H</v>
          </cell>
          <cell r="C3515" t="str">
            <v>M3</v>
          </cell>
          <cell r="D3515">
            <v>22.07</v>
          </cell>
        </row>
        <row r="3516">
          <cell r="A3516" t="str">
            <v>11.002.042-0</v>
          </cell>
          <cell r="B3516" t="str">
            <v>LANCAMENTO DE CONCR. EM PECAS ARMADAS, INCL. SOMENTE TRANSP.HORIZ., PRODUCAO APROX. DE 3,50M3/H</v>
          </cell>
          <cell r="C3516" t="str">
            <v>M3</v>
          </cell>
          <cell r="D3516">
            <v>22.18</v>
          </cell>
        </row>
        <row r="3517">
          <cell r="A3517" t="str">
            <v>11.002.043-1</v>
          </cell>
          <cell r="B3517" t="str">
            <v>LANCAMENTO DE CONCR. EM PECAS ARMADAS, INCL. SOMENTE TRANSP.HORIZ., PRODUCAO APROX. DE 2,00M3/H</v>
          </cell>
          <cell r="C3517" t="str">
            <v>M3</v>
          </cell>
          <cell r="D3517">
            <v>22.37</v>
          </cell>
        </row>
        <row r="3518">
          <cell r="A3518" t="str">
            <v>11.002.044-0</v>
          </cell>
          <cell r="B3518" t="str">
            <v>LANCAMENTO DE CONCR. EM PECAS ARMADAS EM CONDICOES ESPECIAIS, INCL. SOMENTE TRANSP. HORIZ., PRODUCAO APROX. DE 1,50M3/H</v>
          </cell>
          <cell r="C3518" t="str">
            <v>M3</v>
          </cell>
          <cell r="D3518">
            <v>23.19</v>
          </cell>
        </row>
        <row r="3519">
          <cell r="A3519" t="str">
            <v>11.002.045-0</v>
          </cell>
          <cell r="B3519" t="str">
            <v>LANCAMENTO DE CONCR. EM PECAS ARMADAS EM CONDICOES ESPECIAIS, INCL. SOMENTE TRANSP. HORIZ., PRODUCAO APROX. DE 1,00M3/H</v>
          </cell>
          <cell r="C3519" t="str">
            <v>M3</v>
          </cell>
          <cell r="D3519">
            <v>26.74</v>
          </cell>
        </row>
        <row r="3520">
          <cell r="A3520" t="str">
            <v>11.002.060-0</v>
          </cell>
          <cell r="B3520" t="str">
            <v>LANCAMENTO DE CONCR. EM PECAS ARMADAS, INCL. TRANSP. HORIZ.E VERT., C/AUX. DE GUINDASTE E CACAMBAS DE 1,00 A 1,50M3</v>
          </cell>
          <cell r="C3520" t="str">
            <v>M3</v>
          </cell>
          <cell r="D3520">
            <v>40.229999999999997</v>
          </cell>
        </row>
        <row r="3521">
          <cell r="A3521" t="str">
            <v>11.002.999-0</v>
          </cell>
          <cell r="B3521" t="str">
            <v>INDICE 11.002.PREPARO E LANCAMENTO</v>
          </cell>
          <cell r="C3521">
            <v>0</v>
          </cell>
          <cell r="D3521">
            <v>2272</v>
          </cell>
        </row>
        <row r="3522">
          <cell r="A3522" t="str">
            <v>11.003.001-1</v>
          </cell>
          <cell r="B3522" t="str">
            <v>CONCRETO SIMPLES, P/UMA RESISTENCIA A COMPRES. DE 10MPA, INCL. MAT. E TRANSP. NA HORIZ. E NA VERT.</v>
          </cell>
          <cell r="C3522" t="str">
            <v>M3</v>
          </cell>
          <cell r="D3522">
            <v>180.29</v>
          </cell>
        </row>
        <row r="3523">
          <cell r="A3523" t="str">
            <v>11.003.002-0</v>
          </cell>
          <cell r="B3523" t="str">
            <v>CONCRETO P/PECAS ARMADAS, P/UMA RESISTENCIA A COMPRES. DE 15MPA, INCL. MAT., CONFECCAO E TRANSP. HORIZ. E VERT.</v>
          </cell>
          <cell r="C3523" t="str">
            <v>M3</v>
          </cell>
          <cell r="D3523">
            <v>197.16</v>
          </cell>
        </row>
        <row r="3524">
          <cell r="A3524" t="str">
            <v>11.003.003-1</v>
          </cell>
          <cell r="B3524" t="str">
            <v>CONCRETO P/PECAS ARMADAS, P/UMA RESISTENCIA A COMPRES. DE 20MPA, INCL. MAT., CONFECCAO E TRANSP. HORIZ. E VERT.</v>
          </cell>
          <cell r="C3524" t="str">
            <v>M3</v>
          </cell>
          <cell r="D3524">
            <v>212.29</v>
          </cell>
        </row>
        <row r="3525">
          <cell r="A3525" t="str">
            <v>11.003.005-1</v>
          </cell>
          <cell r="B3525" t="str">
            <v>CONCRETO P/PECAS ARMADAS, P/UMA RESISTENCIA A COMPRES. DE 25MPA, INCL. MAT., CONFECCAO E TRANSP. HORIZ. E VERT.</v>
          </cell>
          <cell r="C3525" t="str">
            <v>M3</v>
          </cell>
          <cell r="D3525">
            <v>219.38</v>
          </cell>
        </row>
        <row r="3526">
          <cell r="A3526" t="str">
            <v>11.003.010-0</v>
          </cell>
          <cell r="B3526" t="str">
            <v>CONCRETO P/PECAS ARMADAS, P/UMA RESISTENCIA A COMPRES. DE 15MPA, INCL. MAT.,CONFECCAO,IMPERMEABIL.E TRANSP.HORIZ.E VERT.</v>
          </cell>
          <cell r="C3526" t="str">
            <v>M3</v>
          </cell>
          <cell r="D3526">
            <v>211.16</v>
          </cell>
        </row>
        <row r="3527">
          <cell r="A3527" t="str">
            <v>11.003.014-1</v>
          </cell>
          <cell r="B3527" t="str">
            <v>CONCRETO CICLOPICO C/CONCR. P/UMA RESISTENCIA A COMPRES.DE 10MPA,TENDO 30% DO VOLUME OCUPADO P/PEDRA-DE-MAO,INCL.TRANSP.</v>
          </cell>
          <cell r="C3527" t="str">
            <v>M3</v>
          </cell>
          <cell r="D3527">
            <v>151.96</v>
          </cell>
        </row>
        <row r="3528">
          <cell r="A3528" t="str">
            <v>11.003.999-0</v>
          </cell>
          <cell r="B3528" t="str">
            <v>INDICE 11.003.CONCRETO SIMPLES</v>
          </cell>
          <cell r="C3528">
            <v>0</v>
          </cell>
          <cell r="D3528">
            <v>1748</v>
          </cell>
        </row>
        <row r="3529">
          <cell r="A3529" t="str">
            <v>11.004.001-1</v>
          </cell>
          <cell r="B3529" t="str">
            <v>FORMAS ESPECIAIS DE MAD. P/PECAS DE CONCR. PRE-MOLDADO, SERVINDO 20 VEZES, TABUAS C/ 4CM DE ESP., MOLDAGEM E DESMOLDAGEM</v>
          </cell>
          <cell r="C3529" t="str">
            <v>M2</v>
          </cell>
          <cell r="D3529">
            <v>7.53</v>
          </cell>
        </row>
        <row r="3530">
          <cell r="A3530" t="str">
            <v>11.004.002-0</v>
          </cell>
          <cell r="B3530" t="str">
            <v>FORMAS ESPECIAIS DE MAD. P/ABOBODA DE TUNEL, EM PINHO DE 3ª,C/APROVEITAMENTO 3 VEZES,INCL. FORN. DOS MAT. E DESMOLDAGEM</v>
          </cell>
          <cell r="C3530" t="str">
            <v>M2</v>
          </cell>
          <cell r="D3530">
            <v>68.650000000000006</v>
          </cell>
        </row>
        <row r="3531">
          <cell r="A3531" t="str">
            <v>11.004.003-0</v>
          </cell>
          <cell r="B3531" t="str">
            <v>FORMAS ESPECIAIS DE MAD. P/ABOBODA DE TUNEL, EM PINHO DE 3ª,C/APROVEITAMENTO 1 VEZ, INCL. FORN. DOS MAT. E DESMOLDAGEM</v>
          </cell>
          <cell r="C3531" t="str">
            <v>M2</v>
          </cell>
          <cell r="D3531">
            <v>93.54</v>
          </cell>
        </row>
        <row r="3532">
          <cell r="A3532" t="str">
            <v>11.004.020-1</v>
          </cell>
          <cell r="B3532" t="str">
            <v>FORMA DE MAD. P/MOLDAGEM DE PECAS DE CONCR. ARMADO C/PARAMENTOS PLANOS, SERVINDO A MAD. 3 VEZES,EM TABUAS DE PINHO DE 3ª</v>
          </cell>
          <cell r="C3532" t="str">
            <v>M2</v>
          </cell>
          <cell r="D3532">
            <v>16.309999999999999</v>
          </cell>
        </row>
        <row r="3533">
          <cell r="A3533" t="str">
            <v>11.004.021-1</v>
          </cell>
          <cell r="B3533" t="str">
            <v>FORMA DE MAD. P/MOLDAGEM DE PECAS DE CONCR. ARMADO C/PARAMENTOS PLANOS, SERVINDO A MAD. 2 VEZES,EM TABUAS DE PINHO DE 3ª</v>
          </cell>
          <cell r="C3533" t="str">
            <v>M2</v>
          </cell>
          <cell r="D3533">
            <v>18.84</v>
          </cell>
        </row>
        <row r="3534">
          <cell r="A3534" t="str">
            <v>11.004.022-1</v>
          </cell>
          <cell r="B3534" t="str">
            <v>FORMA DE MAD. P/MOLDAGEM DE PECAS DE CONCR. ARMADO C/PARAMENTOS PLANOS, SERVINDO A MAD. 1,4 VEZ,EM TABUAS DE PINHO DE 3ª</v>
          </cell>
          <cell r="C3534" t="str">
            <v>M2</v>
          </cell>
          <cell r="D3534">
            <v>22.16</v>
          </cell>
        </row>
        <row r="3535">
          <cell r="A3535" t="str">
            <v>11.004.023-1</v>
          </cell>
          <cell r="B3535" t="str">
            <v>FORMA DE MAD. P/MOLDAGEM DE PECAS DE CONCR. ARMADO C/PARAMENTOS PLANOS, SERVINDO A MAD. 1 VEZ, EM TABUAS DE PINHO DE 3ª</v>
          </cell>
          <cell r="C3535" t="str">
            <v>M2</v>
          </cell>
          <cell r="D3535">
            <v>26.54</v>
          </cell>
        </row>
        <row r="3536">
          <cell r="A3536" t="str">
            <v>11.004.024-1</v>
          </cell>
          <cell r="B3536" t="str">
            <v>FORMA DE MAD. EM TABUAS DE PINHO DE 3ª P/MOLDAGEM DE PECAS DE CONCR. C/PARAMENTOS CURVOS, SERVINDO A MAD. 1,4 VEZ</v>
          </cell>
          <cell r="C3536" t="str">
            <v>M2</v>
          </cell>
          <cell r="D3536">
            <v>32</v>
          </cell>
        </row>
        <row r="3537">
          <cell r="A3537" t="str">
            <v>11.004.025-1</v>
          </cell>
          <cell r="B3537" t="str">
            <v>FORMA DE MAD. EM TABUAS DE PINHO DE 3ª P/MOLDAGEM DE PECAS DE CONCR. ARMADO, SERVINDO A MAD. 2 VEZES</v>
          </cell>
          <cell r="C3537" t="str">
            <v>M2</v>
          </cell>
          <cell r="D3537">
            <v>27.9</v>
          </cell>
        </row>
        <row r="3538">
          <cell r="A3538" t="str">
            <v>11.004.026-0</v>
          </cell>
          <cell r="B3538" t="str">
            <v>FORMA DE MAD. DE PINHO DE 3ª, P/GALERIA RETANG. DE CONCR. ARMADO, SERVINDO A MAD. 3 VEZES</v>
          </cell>
          <cell r="C3538" t="str">
            <v>M2</v>
          </cell>
          <cell r="D3538">
            <v>17.39</v>
          </cell>
        </row>
        <row r="3539">
          <cell r="A3539" t="str">
            <v>11.004.027-0</v>
          </cell>
          <cell r="B3539" t="str">
            <v>FORMA DE MAD. DE PINHO DE 3ª, C/APROVEIT. DA MAD. 1 VEZ, P/VIADUTO DE CONCR., C/ESCOR. MET.</v>
          </cell>
          <cell r="C3539" t="str">
            <v>M2</v>
          </cell>
          <cell r="D3539">
            <v>50.56</v>
          </cell>
        </row>
        <row r="3540">
          <cell r="A3540" t="str">
            <v>11.004.028-0</v>
          </cell>
          <cell r="B3540" t="str">
            <v>FORMA DE MAD. DE PINHO DE 3ª, C/APROVEIT. DA MAD. 2 VEZES, P/VIADUTO DE CONCR., C/ESCOR. MET.</v>
          </cell>
          <cell r="C3540" t="str">
            <v>M2</v>
          </cell>
          <cell r="D3540">
            <v>36.32</v>
          </cell>
        </row>
        <row r="3541">
          <cell r="A3541" t="str">
            <v>11.004.029-0</v>
          </cell>
          <cell r="B3541" t="str">
            <v>FORMA DE MAD. DE PINHO DE 3ª, C/APROVEIT. DA MAD. 4 VEZES, P/MOLDAGEM DE CINTA SOBRE BALDRAME</v>
          </cell>
          <cell r="C3541" t="str">
            <v>M2</v>
          </cell>
          <cell r="D3541">
            <v>8.39</v>
          </cell>
        </row>
        <row r="3542">
          <cell r="A3542" t="str">
            <v>11.004.030-1</v>
          </cell>
          <cell r="B3542" t="str">
            <v>ESCORAMENTO DE PONTILHOES, PONTES E VIADUTOS DE CONCR. ARMADO C/MAD. DE LEI SERRADA, PINHO DE 3ª, C/ 30% DE APROVEIT.</v>
          </cell>
          <cell r="C3542" t="str">
            <v>M3</v>
          </cell>
          <cell r="D3542">
            <v>40.409999999999997</v>
          </cell>
        </row>
        <row r="3543">
          <cell r="A3543" t="str">
            <v>11.004.035-1</v>
          </cell>
          <cell r="B3543" t="str">
            <v>ESCORAMENTO DE FORMA ATE 3,30M DE PE DIREITO, C/PINHO DE 3ª,TABUAS EMPREGADAS 3 VEZES, PRUMOS 4 VEZES</v>
          </cell>
          <cell r="C3543" t="str">
            <v>M3</v>
          </cell>
          <cell r="D3543">
            <v>3.06</v>
          </cell>
        </row>
        <row r="3544">
          <cell r="A3544" t="str">
            <v>11.004.036-0</v>
          </cell>
          <cell r="B3544" t="str">
            <v>ESCORAMENTO DE FORMAS DE 3,30 ATE 3,50M DE PE DIREITO, C/PINHO DE 3ª, TABUAS EMPREGADAS 3 VEZES, PRUMOS 4 VEZES</v>
          </cell>
          <cell r="C3544" t="str">
            <v>M3</v>
          </cell>
          <cell r="D3544">
            <v>3.99</v>
          </cell>
        </row>
        <row r="3545">
          <cell r="A3545" t="str">
            <v>11.004.037-0</v>
          </cell>
          <cell r="B3545" t="str">
            <v>ESCORAMENTO DE FORMAS DE 3,50 ATE 4,00M DE PE DIREITO, C/PINHO DE 3ª, TABUAS EMPREGADAS 3 VEZES, PRUMOS 4 VEZES</v>
          </cell>
          <cell r="C3545" t="str">
            <v>M3</v>
          </cell>
          <cell r="D3545">
            <v>4.5999999999999996</v>
          </cell>
        </row>
        <row r="3546">
          <cell r="A3546" t="str">
            <v>11.004.038-1</v>
          </cell>
          <cell r="B3546" t="str">
            <v>ESCORAMENTO DE FORMAS DE 4,00 ATE 5,00M DE PE DIREITO, C/PINHO DE 3ª, TABUAS EMPREGADAS 3 VEZES, PRUMOS 4 VEZES</v>
          </cell>
          <cell r="C3546" t="str">
            <v>M3</v>
          </cell>
          <cell r="D3546">
            <v>6.14</v>
          </cell>
        </row>
        <row r="3547">
          <cell r="A3547" t="str">
            <v>11.004.053-1</v>
          </cell>
          <cell r="B3547" t="str">
            <v>ESCORAMENTO DE FORMA DE MOLDAGEM DE PECAS DE CONCR. ATE 5,00M DE PE DIREITO, C/PINHO DE 3ª, EMPREGADA 2 VEZES</v>
          </cell>
          <cell r="C3547" t="str">
            <v>M2</v>
          </cell>
          <cell r="D3547">
            <v>25.01</v>
          </cell>
        </row>
        <row r="3548">
          <cell r="A3548" t="str">
            <v>11.004.055-0</v>
          </cell>
          <cell r="B3548" t="str">
            <v>ESCORAMENTO DE ROCHA OU ENCHIMENTO, POR CIMA DE CAMBOTAS MET., C/EUCALIPTO ROLICO</v>
          </cell>
          <cell r="C3548" t="str">
            <v>M3</v>
          </cell>
          <cell r="D3548">
            <v>1063.74</v>
          </cell>
        </row>
        <row r="3549">
          <cell r="A3549" t="str">
            <v>11.004.060-0</v>
          </cell>
          <cell r="B3549" t="str">
            <v>ESCORAMENTO DE TUNEL ESCAV. EM TERRA, C/EUCALIPTO SERRADO DE2", POR CIMA DAS CAMBOTAS MET.</v>
          </cell>
          <cell r="C3549" t="str">
            <v>M2</v>
          </cell>
          <cell r="D3549">
            <v>64.08</v>
          </cell>
        </row>
        <row r="3550">
          <cell r="A3550" t="str">
            <v>11.004.061-0</v>
          </cell>
          <cell r="B3550" t="str">
            <v>REFORCO DE ESCOR. DE FORMA DE PILAR OU VIGA, C/ 30% DE APROVEIT. DA MAD.</v>
          </cell>
          <cell r="C3550" t="str">
            <v>M2</v>
          </cell>
          <cell r="D3550">
            <v>3.9</v>
          </cell>
        </row>
        <row r="3551">
          <cell r="A3551" t="str">
            <v>11.004.063-0</v>
          </cell>
          <cell r="B3551" t="str">
            <v>REFORCO DE ESCOR. DE FORMA DE PILAR OU VIGA, SERVINDO A MAD.2 VEZES</v>
          </cell>
          <cell r="C3551" t="str">
            <v>M2</v>
          </cell>
          <cell r="D3551">
            <v>3.53</v>
          </cell>
        </row>
        <row r="3552">
          <cell r="A3552" t="str">
            <v>11.004.065-0</v>
          </cell>
          <cell r="B3552" t="str">
            <v>ESCORAMENTO DE FORMA DE CX.DE CONCR.EM GERAL,CINTAS,BL. DE FUNDACAO E/OU PARAMENTOS VERT. ATE 1,50M, C/ 30% DE APROVEIT.</v>
          </cell>
          <cell r="C3552" t="str">
            <v>M2</v>
          </cell>
          <cell r="D3552">
            <v>9.74</v>
          </cell>
        </row>
        <row r="3553">
          <cell r="A3553" t="str">
            <v>11.004.066-0</v>
          </cell>
          <cell r="B3553" t="str">
            <v>ESCORAMENTO DE FORMA DE CX. DE CONCR. EM GERAL, CINTA, BL. DE FUNDACAO E/OU PARAMENTOS ATE 1,50M, C/APROVEIT. DE 2 VEZES</v>
          </cell>
          <cell r="C3553" t="str">
            <v>M2</v>
          </cell>
          <cell r="D3553">
            <v>8.3800000000000008</v>
          </cell>
        </row>
        <row r="3554">
          <cell r="A3554" t="str">
            <v>11.004.069-1</v>
          </cell>
          <cell r="B3554" t="str">
            <v>ESCORAMENTO DE FORMA DE PARAMENTO VERT., P/ALT. DE 1,50 A 5,00M, C/ 30% DE APROVEIT. DA MAD.</v>
          </cell>
          <cell r="C3554" t="str">
            <v>M2</v>
          </cell>
          <cell r="D3554">
            <v>12.29</v>
          </cell>
        </row>
        <row r="3555">
          <cell r="A3555" t="str">
            <v>11.004.070-1</v>
          </cell>
          <cell r="B3555" t="str">
            <v>ESCORAMENTO DE FORMA DE PARAMENTO VERT., P/ALT. DE 1,50 A 5,00M, C/APROVEIT. DA MAD. 2 VEZES</v>
          </cell>
          <cell r="C3555" t="str">
            <v>M2</v>
          </cell>
          <cell r="D3555">
            <v>10.87</v>
          </cell>
        </row>
        <row r="3556">
          <cell r="A3556" t="str">
            <v>11.004.072-1</v>
          </cell>
          <cell r="B3556" t="str">
            <v>ESCORAMENTO DE FORMA DE PARAMENTO VERT., P/ALT. DE 5,00 A 8,00M, C/ 30% DE APROVEIT. DA MAD.</v>
          </cell>
          <cell r="C3556" t="str">
            <v>M2</v>
          </cell>
          <cell r="D3556">
            <v>19.11</v>
          </cell>
        </row>
        <row r="3557">
          <cell r="A3557" t="str">
            <v>11.004.073-1</v>
          </cell>
          <cell r="B3557" t="str">
            <v>ESCORAMENTO DE FORMA DE PARAMENTO VERT., P/ALT. DE 5,00 A 8,00M, C/APROVEIT. DA MAD. 2 VEZES</v>
          </cell>
          <cell r="C3557" t="str">
            <v>M2</v>
          </cell>
          <cell r="D3557">
            <v>16.96</v>
          </cell>
        </row>
        <row r="3558">
          <cell r="A3558" t="str">
            <v>11.004.075-0</v>
          </cell>
          <cell r="B3558" t="str">
            <v>ESCORAMENTO DE FORMA DE PARAMENTO VERT., P/ALT. DE 8,00 A 12,00M, C/ 30% DE APROVEIT. DA MAD.</v>
          </cell>
          <cell r="C3558" t="str">
            <v>M2</v>
          </cell>
          <cell r="D3558">
            <v>21.4</v>
          </cell>
        </row>
        <row r="3559">
          <cell r="A3559" t="str">
            <v>11.004.076-1</v>
          </cell>
          <cell r="B3559" t="str">
            <v>ESCORAMENTO DE FORMA DE PARAMENTO VERT., P/ALT. DE 8,00 A 12,00M, C/APROVEIT. DA MAD. 2 VEZES</v>
          </cell>
          <cell r="C3559" t="str">
            <v>M2</v>
          </cell>
          <cell r="D3559">
            <v>19.100000000000001</v>
          </cell>
        </row>
        <row r="3560">
          <cell r="A3560" t="str">
            <v>11.004.080-0</v>
          </cell>
          <cell r="B3560" t="str">
            <v>JUNTA DE MAD. DE PINHO P/PONTES UTILIZ. SARRAFOS DE 1 X 7CM</v>
          </cell>
          <cell r="C3560" t="str">
            <v>M</v>
          </cell>
          <cell r="D3560">
            <v>1.08</v>
          </cell>
        </row>
        <row r="3561">
          <cell r="A3561" t="str">
            <v>11.004.999-0</v>
          </cell>
          <cell r="B3561" t="str">
            <v>INDICE 11004FORMAS,ESCORAMENTO E JUNTAS</v>
          </cell>
          <cell r="C3561">
            <v>0</v>
          </cell>
          <cell r="D3561">
            <v>2300</v>
          </cell>
        </row>
        <row r="3562">
          <cell r="A3562" t="str">
            <v>11.005.001-1</v>
          </cell>
          <cell r="B3562" t="str">
            <v>FORMA DE CHAPAS DE MAD. COMP., DE 14MM RESINADA E DE 20MM PLASTIF., SERVINDO 4 VEZES E A MAD. DE PINHO AUXILIAR 3 VEZES</v>
          </cell>
          <cell r="C3562" t="str">
            <v>M2</v>
          </cell>
          <cell r="D3562">
            <v>21.89</v>
          </cell>
        </row>
        <row r="3563">
          <cell r="A3563" t="str">
            <v>11.005.002-1</v>
          </cell>
          <cell r="B3563" t="str">
            <v>FORMA DE CHAPA DE MAD. COMP., DE 14MM RESINADA E DE 20MM PLASTIF., SERVINDO 1 VEZ E A MAD. DE PINHO AUXILIAR 3 VEZES</v>
          </cell>
          <cell r="C3563" t="str">
            <v>M2</v>
          </cell>
          <cell r="D3563">
            <v>35.15</v>
          </cell>
        </row>
        <row r="3564">
          <cell r="A3564" t="str">
            <v>11.005.005-1</v>
          </cell>
          <cell r="B3564" t="str">
            <v>FORMA DE CHAPAS DE MAD. COMP., DE 20MM PLASTIF., SERVINDO 1VEZ P/VIADUTOS, INCL. PECAS DE TRANSF. P/ESCOR. MET.</v>
          </cell>
          <cell r="C3564" t="str">
            <v>M2</v>
          </cell>
          <cell r="D3564">
            <v>61.52</v>
          </cell>
        </row>
        <row r="3565">
          <cell r="A3565" t="str">
            <v>11.005.006-1</v>
          </cell>
          <cell r="B3565" t="str">
            <v>FORMA DE CHAPAS DE MAD. COMP., DE 20MM PLASTIF., SERVINDO 1VEZ P/VIADUTOS, INCL. PECAS DE TRANF. P/ESCOR. MET.</v>
          </cell>
          <cell r="C3565" t="str">
            <v>M2</v>
          </cell>
          <cell r="D3565">
            <v>44.03</v>
          </cell>
        </row>
        <row r="3566">
          <cell r="A3566" t="str">
            <v>11.005.010-0</v>
          </cell>
          <cell r="B3566" t="str">
            <v>FORMA DE CHAPAS DE MAD. COMP., DE 14MM RESINADAS P/LAJES, SERVINDO 5 VEZES E MAD. DE PINHO AUXILIAR 5 VEZES</v>
          </cell>
          <cell r="C3566" t="str">
            <v>M2</v>
          </cell>
          <cell r="D3566">
            <v>16.329999999999998</v>
          </cell>
        </row>
        <row r="3567">
          <cell r="A3567" t="str">
            <v>11.005.012-0</v>
          </cell>
          <cell r="B3567" t="str">
            <v>FORMA DE CHAPAS DE MAD. COMP., DE 14MM RESINADAS P/LAJES, SERVINDO 2 VEZES E MAD. DE PINHO AUXILIAR 2 VEZES</v>
          </cell>
          <cell r="C3567" t="str">
            <v>M2</v>
          </cell>
          <cell r="D3567">
            <v>21.43</v>
          </cell>
        </row>
        <row r="3568">
          <cell r="A3568" t="str">
            <v>11.005.015-0</v>
          </cell>
          <cell r="B3568" t="str">
            <v>FORMA DE CHAPAS DE MAD. COMP., DE 20MM PLASTIF., SERVINDO 2VEZES E MAD. DE PINHO AUXILIAR 3 VEZES</v>
          </cell>
          <cell r="C3568" t="str">
            <v>M2</v>
          </cell>
          <cell r="D3568">
            <v>33.590000000000003</v>
          </cell>
        </row>
        <row r="3569">
          <cell r="A3569" t="str">
            <v>11.005.020-0</v>
          </cell>
          <cell r="B3569" t="str">
            <v>FORMA DE CHAPAS DE MAD. COMP., DE 10MM, TIPO CX. PERDIDA, C/50CM DE LARG. E 46CM DE ALT.</v>
          </cell>
          <cell r="C3569" t="str">
            <v>M</v>
          </cell>
          <cell r="D3569">
            <v>13.46</v>
          </cell>
        </row>
        <row r="3570">
          <cell r="A3570" t="str">
            <v>11.005.050-0</v>
          </cell>
          <cell r="B3570" t="str">
            <v>FORMA DE CHAPAS DE MAD. COMP., DE 20MM RESINADAS E MAD. DE PINHO AUXILIAR, USO 1 VEZ, P/ESTRUT. DE PONTES E VIADUTOS</v>
          </cell>
          <cell r="C3570" t="str">
            <v>M2</v>
          </cell>
          <cell r="D3570">
            <v>76.900000000000006</v>
          </cell>
        </row>
        <row r="3571">
          <cell r="A3571" t="str">
            <v>11.005.055-0</v>
          </cell>
          <cell r="B3571" t="str">
            <v>FORMA DE CHAPAS DE MAD. COMP., DE 17MM RESINADAS, 2 USOS, P/LAJES DE PONTES E VIADUTOS,INCL.PECAS DE TRANSF.P/ESCOR.MET.</v>
          </cell>
          <cell r="C3571" t="str">
            <v>M2</v>
          </cell>
          <cell r="D3571">
            <v>61.19</v>
          </cell>
        </row>
        <row r="3572">
          <cell r="A3572" t="str">
            <v>11.005.999-0</v>
          </cell>
          <cell r="B3572" t="str">
            <v>INDICE 11.005.FORMAS MADEIRIT</v>
          </cell>
          <cell r="C3572">
            <v>0</v>
          </cell>
          <cell r="D3572">
            <v>1771</v>
          </cell>
        </row>
        <row r="3573">
          <cell r="A3573" t="str">
            <v>11.008.001-1</v>
          </cell>
          <cell r="B3573" t="str">
            <v>BARRA DE ACO CA-25 REDONDA, S/SALIENCIA, DIAM. DE 6,3MM DESTINADA A ARMADURA DE PECAS DE CONCR. ARMADO</v>
          </cell>
          <cell r="C3573" t="str">
            <v>KG</v>
          </cell>
          <cell r="D3573">
            <v>2.7</v>
          </cell>
        </row>
        <row r="3574">
          <cell r="A3574" t="str">
            <v>11.008.003-0</v>
          </cell>
          <cell r="B3574" t="str">
            <v>BARRA DE ACO CA-25 REDONDA S/SALIENCIA DIAM. DE 8MM DESTINADA A ARMADURA DE PECAS DE CONCR. ARMADO</v>
          </cell>
          <cell r="C3574" t="str">
            <v>KG</v>
          </cell>
          <cell r="D3574">
            <v>2.5</v>
          </cell>
        </row>
        <row r="3575">
          <cell r="A3575" t="str">
            <v>11.008.004-1</v>
          </cell>
          <cell r="B3575" t="str">
            <v>BARRA DE ACO CA-25 REDONDA, S/SALIENCIA, DIAM. MAIOR OU IGUAL A 10MM, DESTINADA A ARMADURA DE PECAS DE CONCR. ARMADO</v>
          </cell>
          <cell r="C3575" t="str">
            <v>KG</v>
          </cell>
          <cell r="D3575">
            <v>2.21</v>
          </cell>
        </row>
        <row r="3576">
          <cell r="A3576" t="str">
            <v>11.008.999-0</v>
          </cell>
          <cell r="B3576" t="str">
            <v>INDICE 11.008.BARRAS DE ACO</v>
          </cell>
          <cell r="C3576">
            <v>0</v>
          </cell>
          <cell r="D3576">
            <v>2746</v>
          </cell>
        </row>
        <row r="3577">
          <cell r="A3577" t="str">
            <v>11.009.011-0</v>
          </cell>
          <cell r="B3577" t="str">
            <v>FIO DE ACO CA-60 REDONDO, C/SALIENCIA, DIAM. DE 4,2 A 6MM, DESTINADO A PECAS DE CONCR. ARMADO</v>
          </cell>
          <cell r="C3577" t="str">
            <v>KG</v>
          </cell>
          <cell r="D3577">
            <v>2.72</v>
          </cell>
        </row>
        <row r="3578">
          <cell r="A3578" t="str">
            <v>11.009.012-0</v>
          </cell>
          <cell r="B3578" t="str">
            <v>FIO DE ACO CA-60 REDONDO, C/SALIENCIA, DIAM. DE 7 A 8MM, DESTINADO A PECAS DE CONCR. ARMADO</v>
          </cell>
          <cell r="C3578" t="str">
            <v>KG</v>
          </cell>
          <cell r="D3578">
            <v>2.69</v>
          </cell>
        </row>
        <row r="3579">
          <cell r="A3579" t="str">
            <v>11.009.013-0</v>
          </cell>
          <cell r="B3579" t="str">
            <v>BARRA DE ACO CA-50B, C/SALIENCIA, DIAM. DE 6,3MM, DESTINADAA ARMADURA DE CONCR. ARMADO</v>
          </cell>
          <cell r="C3579" t="str">
            <v>KG</v>
          </cell>
          <cell r="D3579">
            <v>2.7</v>
          </cell>
        </row>
        <row r="3580">
          <cell r="A3580" t="str">
            <v>11.009.014-1</v>
          </cell>
          <cell r="B3580" t="str">
            <v>BARRA DE ACO CA-50B, C/SALIENCIA, DIAM. DE 8 A 12,5MM, DESTINADA A ARMADURA DE CONCR. ARMADO</v>
          </cell>
          <cell r="C3580" t="str">
            <v>KG</v>
          </cell>
          <cell r="D3580">
            <v>2.35</v>
          </cell>
        </row>
        <row r="3581">
          <cell r="A3581" t="str">
            <v>11.009.015-1</v>
          </cell>
          <cell r="B3581" t="str">
            <v>BARRA DE ACO CA-50B, C/SALIENCIA, DIAM. ACIMA DE 12,5MM, DESTINADA A ARMADURA DE CONCR. ARMADO</v>
          </cell>
          <cell r="C3581" t="str">
            <v>KG</v>
          </cell>
          <cell r="D3581">
            <v>2.19</v>
          </cell>
        </row>
        <row r="3582">
          <cell r="A3582" t="str">
            <v>11.009.999-0</v>
          </cell>
          <cell r="B3582" t="str">
            <v>FIOS DE ACO E BARRAS C.A-50B-50A</v>
          </cell>
          <cell r="C3582">
            <v>0</v>
          </cell>
          <cell r="D3582">
            <v>2782</v>
          </cell>
        </row>
        <row r="3583">
          <cell r="A3583" t="str">
            <v>11.010.008-0</v>
          </cell>
          <cell r="B3583" t="str">
            <v>CABO DE ACO DE 1 CORDOALHA DE 12,5MM, EXCL. BAINHA MET. E PERDAS DE PONTAS</v>
          </cell>
          <cell r="C3583" t="str">
            <v>KG</v>
          </cell>
          <cell r="D3583">
            <v>4.3099999999999996</v>
          </cell>
        </row>
        <row r="3584">
          <cell r="A3584" t="str">
            <v>11.010.009-0</v>
          </cell>
          <cell r="B3584" t="str">
            <v>CABO DE ACO P/ 2 CORDOALHAS DE 12,5MM, INCL. BAINHA MET. E PERDAS DE PONTAS</v>
          </cell>
          <cell r="C3584" t="str">
            <v>KG</v>
          </cell>
          <cell r="D3584">
            <v>7.53</v>
          </cell>
        </row>
        <row r="3585">
          <cell r="A3585" t="str">
            <v>11.010.010-0</v>
          </cell>
          <cell r="B3585" t="str">
            <v>CABO DE ACO P/ 3 CORDOALHAS DE 12,5MM, INCL. BAINHA MET. E PERDAS DE PONTAS</v>
          </cell>
          <cell r="C3585" t="str">
            <v>KG</v>
          </cell>
          <cell r="D3585">
            <v>6.46</v>
          </cell>
        </row>
        <row r="3586">
          <cell r="A3586" t="str">
            <v>11.010.011-0</v>
          </cell>
          <cell r="B3586" t="str">
            <v>CABO DE ACO P/ 4 CORDOALHAS DE 12,5MM, INCL. BAINHA MET. E PERDAS DE PONTAS</v>
          </cell>
          <cell r="C3586" t="str">
            <v>KG</v>
          </cell>
          <cell r="D3586">
            <v>6.39</v>
          </cell>
        </row>
        <row r="3587">
          <cell r="A3587" t="str">
            <v>11.010.012-0</v>
          </cell>
          <cell r="B3587" t="str">
            <v>CABO DE ACO P/ 5 CORDOALHAS DE 12,5MM, INCL. BAINHA MET. E PERDAS DE PONTAS</v>
          </cell>
          <cell r="C3587" t="str">
            <v>KG</v>
          </cell>
          <cell r="D3587">
            <v>6.24</v>
          </cell>
        </row>
        <row r="3588">
          <cell r="A3588" t="str">
            <v>11.010.013-0</v>
          </cell>
          <cell r="B3588" t="str">
            <v>CABO DE ACO P/ 6 CORDOALHAS DE 12,5MM, INCL. BAINHA MET. E PERDAS DE PONTAS</v>
          </cell>
          <cell r="C3588" t="str">
            <v>KG</v>
          </cell>
          <cell r="D3588">
            <v>6.1</v>
          </cell>
        </row>
        <row r="3589">
          <cell r="A3589" t="str">
            <v>11.010.014-0</v>
          </cell>
          <cell r="B3589" t="str">
            <v>CABO DE ACO P/ 7 CORDOALHAS DE 12,5MM, INCL. BAINHA MET. E PERDAS DE PONTAS</v>
          </cell>
          <cell r="C3589" t="str">
            <v>KG</v>
          </cell>
          <cell r="D3589">
            <v>5.92</v>
          </cell>
        </row>
        <row r="3590">
          <cell r="A3590" t="str">
            <v>11.010.015-1</v>
          </cell>
          <cell r="B3590" t="str">
            <v>CABO DE ACO P/ 12 CORDOALHAS DE 12,5MM, INCL. BAINHA MET. EPERDAS DE PONTAS</v>
          </cell>
          <cell r="C3590" t="str">
            <v>KG</v>
          </cell>
          <cell r="D3590">
            <v>5.5</v>
          </cell>
        </row>
        <row r="3591">
          <cell r="A3591" t="str">
            <v>11.010.016-0</v>
          </cell>
          <cell r="B3591" t="str">
            <v>CABO DE ACO P/ 19 CORDOALHAS DE 12,5MM, INCL. BAINHA MET. EPERDAS DE PONTAS</v>
          </cell>
          <cell r="C3591" t="str">
            <v>KG</v>
          </cell>
          <cell r="D3591">
            <v>5.27</v>
          </cell>
        </row>
        <row r="3592">
          <cell r="A3592" t="str">
            <v>11.010.017-0</v>
          </cell>
          <cell r="B3592" t="str">
            <v>CABO DE ACO P/ 22 CORDOALHAS DE 12,5MM, INCL. BAINHA MET. EPERDAS DE PONTAS</v>
          </cell>
          <cell r="C3592" t="str">
            <v>KG</v>
          </cell>
          <cell r="D3592">
            <v>5.23</v>
          </cell>
        </row>
        <row r="3593">
          <cell r="A3593" t="str">
            <v>11.010.018-0</v>
          </cell>
          <cell r="B3593" t="str">
            <v>CABO DE ACO P/ 27 CORDOALHAS DE 12,5MM, EXCL. BAINHA MET. EPERDAS DE PONTAS</v>
          </cell>
          <cell r="C3593" t="str">
            <v>KG</v>
          </cell>
          <cell r="D3593">
            <v>5.12</v>
          </cell>
        </row>
        <row r="3594">
          <cell r="A3594" t="str">
            <v>11.010.027-0</v>
          </cell>
          <cell r="B3594" t="str">
            <v>CABO DE ACO DE 1 CORDOALHA DE 12,5MM, EXCL. BAINHA DE ACO GALV. E PERDAS DE PONTAS</v>
          </cell>
          <cell r="C3594" t="str">
            <v>KG</v>
          </cell>
          <cell r="D3594">
            <v>4.3099999999999996</v>
          </cell>
        </row>
        <row r="3595">
          <cell r="A3595" t="str">
            <v>11.010.028-0</v>
          </cell>
          <cell r="B3595" t="str">
            <v>CABO DE ACO P/ 2 CORDOALHAS DE 12,5MM, INCL. BAINHA DE ACO GALV. E PERDAS DE PONTAS</v>
          </cell>
          <cell r="C3595" t="str">
            <v>KG</v>
          </cell>
          <cell r="D3595">
            <v>9.0500000000000007</v>
          </cell>
        </row>
        <row r="3596">
          <cell r="A3596" t="str">
            <v>11.010.029-0</v>
          </cell>
          <cell r="B3596" t="str">
            <v>CABO DE ACO P/ 3 CORDOALHAS DE 12,5MM, INCL. BAINHA DE ACO GALV. E PERDAS DE PONTAS</v>
          </cell>
          <cell r="C3596" t="str">
            <v>KG</v>
          </cell>
          <cell r="D3596">
            <v>7.47</v>
          </cell>
        </row>
        <row r="3597">
          <cell r="A3597" t="str">
            <v>11.010.030-0</v>
          </cell>
          <cell r="B3597" t="str">
            <v>CABO DE ACO P/ 4 CORDOALHAS DE 12,5MM, INCL. BAINHA DE ACO GALV. E PERDAS DE PONTAS</v>
          </cell>
          <cell r="C3597" t="str">
            <v>KG</v>
          </cell>
          <cell r="D3597">
            <v>7.52</v>
          </cell>
        </row>
        <row r="3598">
          <cell r="A3598" t="str">
            <v>11.010.031-0</v>
          </cell>
          <cell r="B3598" t="str">
            <v>CABO DE ACO P/ 5 CORDOALHAS DE 12,5MM, INCL. BAINHA DE ACO GALV. E PERDAS DE PONTAS</v>
          </cell>
          <cell r="C3598" t="str">
            <v>KG</v>
          </cell>
          <cell r="D3598">
            <v>7.29</v>
          </cell>
        </row>
        <row r="3599">
          <cell r="A3599" t="str">
            <v>11.010.032-0</v>
          </cell>
          <cell r="B3599" t="str">
            <v>CABO DE ACO P/ 6 CORDOALHAS DE 12,5MM, INCL. BAINHA DE ACO GALV. E PERDAS DE PONTAS</v>
          </cell>
          <cell r="C3599" t="str">
            <v>KG</v>
          </cell>
          <cell r="D3599">
            <v>7.03</v>
          </cell>
        </row>
        <row r="3600">
          <cell r="A3600" t="str">
            <v>11.010.033-0</v>
          </cell>
          <cell r="B3600" t="str">
            <v>CABO DE ACO P/ 7 CORDOALHAS DE 12,5MM, INCL. BAINHA DE ACO GALV. E PERDAS DE PONTAS</v>
          </cell>
          <cell r="C3600" t="str">
            <v>KG</v>
          </cell>
          <cell r="D3600">
            <v>6.74</v>
          </cell>
        </row>
        <row r="3601">
          <cell r="A3601" t="str">
            <v>11.010.034-0</v>
          </cell>
          <cell r="B3601" t="str">
            <v>CABO DE ACO P/ 12 CORDOALHAS DE 12,5MM, INCL. BAINHA DE ACOGALV. E PERDAS DE PONTAS</v>
          </cell>
          <cell r="C3601" t="str">
            <v>KG</v>
          </cell>
          <cell r="D3601">
            <v>6.07</v>
          </cell>
        </row>
        <row r="3602">
          <cell r="A3602" t="str">
            <v>11.010.035-0</v>
          </cell>
          <cell r="B3602" t="str">
            <v>CABO DE ACO P/ 19 CORDOALHAS DE 12,5MM, INCL. BAINHA DE ACOGALV. E PERDAS DE PONTAS</v>
          </cell>
          <cell r="C3602" t="str">
            <v>KG</v>
          </cell>
          <cell r="D3602">
            <v>5.8</v>
          </cell>
        </row>
        <row r="3603">
          <cell r="A3603" t="str">
            <v>11.010.036-0</v>
          </cell>
          <cell r="B3603" t="str">
            <v>CABO DE ACO P/ 22 CORDOALHAS DE 12,5MM, INCL. BAINHA DE ACOGALV. E PERDAS DE PONTAS</v>
          </cell>
          <cell r="C3603" t="str">
            <v>KG</v>
          </cell>
          <cell r="D3603">
            <v>5.71</v>
          </cell>
        </row>
        <row r="3604">
          <cell r="A3604" t="str">
            <v>11.010.037-0</v>
          </cell>
          <cell r="B3604" t="str">
            <v>CABO DE ACO P/ 27 CORDOALHAS DE 12,5MM, EXCL. BAINHA DE ACOGALV. E PERDAS DE PONTAS</v>
          </cell>
          <cell r="C3604" t="str">
            <v>KG</v>
          </cell>
          <cell r="D3604">
            <v>5.63</v>
          </cell>
        </row>
        <row r="3605">
          <cell r="A3605" t="str">
            <v>11.010.999-0</v>
          </cell>
          <cell r="B3605" t="str">
            <v>INDICE 11.010.CABOS DE ACO CORDOALHA</v>
          </cell>
          <cell r="C3605">
            <v>0</v>
          </cell>
          <cell r="D3605">
            <v>1551</v>
          </cell>
        </row>
        <row r="3606">
          <cell r="A3606" t="str">
            <v>11.011.010-0</v>
          </cell>
          <cell r="B3606" t="str">
            <v>PREPARO E COLOC. DE 1 CORDOALHA DE 12,5MM NA FORMA, COMPREEND. CORTE, MONT., ENFIACAO, BEM COMO FORN. DE CIM. P/INJECAO</v>
          </cell>
          <cell r="C3606" t="str">
            <v>KG</v>
          </cell>
          <cell r="D3606">
            <v>0.98</v>
          </cell>
        </row>
        <row r="3607">
          <cell r="A3607" t="str">
            <v>11.011.011-0</v>
          </cell>
          <cell r="B3607" t="str">
            <v>PREPARO E COLOC. DE 2 CORDOALHAS DE 12,5MM NA FORMA, COMPREEND. CORTE, MONT., ENFIACAO, BEM COMO FORN. DE CIM. P/INJECAO</v>
          </cell>
          <cell r="C3607" t="str">
            <v>KG</v>
          </cell>
          <cell r="D3607">
            <v>1.02</v>
          </cell>
        </row>
        <row r="3608">
          <cell r="A3608" t="str">
            <v>11.011.012-0</v>
          </cell>
          <cell r="B3608" t="str">
            <v>PREPARO E COLOC. DE 3 CORDOALHAS DE 12,5MM NA FORMA, COMPREEND. CORTE, MONT., ENFIACAO, BEM COMO FORN. DE CIM. P/INJECAO</v>
          </cell>
          <cell r="C3608" t="str">
            <v>KG</v>
          </cell>
          <cell r="D3608">
            <v>1.07</v>
          </cell>
        </row>
        <row r="3609">
          <cell r="A3609" t="str">
            <v>11.011.013-0</v>
          </cell>
          <cell r="B3609" t="str">
            <v>PREPARO E COLOC. DE 4 CORDOALHAS DE 12,5MM NA FORMA, COMPREEND. CORTE, MONT., ENFIACAO, BEM COMO FORN. DE CIM. P/INJECAO</v>
          </cell>
          <cell r="C3609" t="str">
            <v>KG</v>
          </cell>
          <cell r="D3609">
            <v>1.1000000000000001</v>
          </cell>
        </row>
        <row r="3610">
          <cell r="A3610" t="str">
            <v>11.011.014-0</v>
          </cell>
          <cell r="B3610" t="str">
            <v>PREPARO E COLOC. DE 5 CORDOALHAS DE 12,5MM NA FORMA, COMPREEND. CORTE, MONT., ENFIACAO, BEM COMO FORN. DE CIM. P/INJECAO</v>
          </cell>
          <cell r="C3610" t="str">
            <v>KG</v>
          </cell>
          <cell r="D3610">
            <v>1.1200000000000001</v>
          </cell>
        </row>
        <row r="3611">
          <cell r="A3611" t="str">
            <v>11.011.015-0</v>
          </cell>
          <cell r="B3611" t="str">
            <v>PREPARO E COLOC. DE 6 CORDOALHAS DE 12,5MM NA FORMA, COMPREEND. CORTE, MONT., ENFIACAO, BEM COMO FORN. DE CIM. P/INJECAO</v>
          </cell>
          <cell r="C3611" t="str">
            <v>KG</v>
          </cell>
          <cell r="D3611">
            <v>1.1399999999999999</v>
          </cell>
        </row>
        <row r="3612">
          <cell r="A3612" t="str">
            <v>11.011.016-0</v>
          </cell>
          <cell r="B3612" t="str">
            <v>PREPARO E COLOC. DE 7 CORDOALHAS DE 12,5MM NA FORMA, COMPREEND. CORTE, MONT., ENFIACAO, BEM COMO FORN. DE CIM. P/INJECAO</v>
          </cell>
          <cell r="C3612" t="str">
            <v>KG</v>
          </cell>
          <cell r="D3612">
            <v>1.1499999999999999</v>
          </cell>
        </row>
        <row r="3613">
          <cell r="A3613" t="str">
            <v>11.011.017-1</v>
          </cell>
          <cell r="B3613" t="str">
            <v>PREPARO E COLOC. DE 12 CORDOALHAS DE 12,5MM NA FORMA, COMPREEND. CORTE, MONT., ENFIACAO, BEM COMO FORN. DE CIM.P/INJECAO</v>
          </cell>
          <cell r="C3613" t="str">
            <v>KG</v>
          </cell>
          <cell r="D3613">
            <v>1.3</v>
          </cell>
        </row>
        <row r="3614">
          <cell r="A3614" t="str">
            <v>11.011.018-0</v>
          </cell>
          <cell r="B3614" t="str">
            <v>PREPARO E COLOC. DE 19 CORDOALHAS DE 12,5MM NA FORMA, COMPREEND. CORTE, MONT., ENFIACAO, BEM COMO FORN. DE CIM.P/INJECAO</v>
          </cell>
          <cell r="C3614" t="str">
            <v>KG</v>
          </cell>
          <cell r="D3614">
            <v>1.38</v>
          </cell>
        </row>
        <row r="3615">
          <cell r="A3615" t="str">
            <v>11.011.019-0</v>
          </cell>
          <cell r="B3615" t="str">
            <v>PREPARO E COLOC. DE 22 CORDOALHAS DE 12,5MM NA FORMA, COMPREEND. CORTE, MONT., ENFIACAO, BEM COMO FORN. DE CIM.P/INJECAO</v>
          </cell>
          <cell r="C3615" t="str">
            <v>KG</v>
          </cell>
          <cell r="D3615">
            <v>1.41</v>
          </cell>
        </row>
        <row r="3616">
          <cell r="A3616" t="str">
            <v>11.011.020-0</v>
          </cell>
          <cell r="B3616" t="str">
            <v>PREPARO E COLOC. DE 27 CORDOALHAS DE 12,5MM NA FORMA, COMPREEND. CORTE, MONT., ENFIACAO, BEM COMO FORN. DE CIM.P/INJECAO</v>
          </cell>
          <cell r="C3616" t="str">
            <v>KG</v>
          </cell>
          <cell r="D3616">
            <v>1.48</v>
          </cell>
        </row>
        <row r="3617">
          <cell r="A3617" t="str">
            <v>11.011.021-0</v>
          </cell>
          <cell r="B3617" t="str">
            <v>PREPARO E COLOC. DE 31 CORDOALHAS DE 12,5MM NA FORMA, COMPREEND. CORTE, MONT., ENFIACAO, BEM COMO FORN. DE CIM.P/INJECAO</v>
          </cell>
          <cell r="C3617" t="str">
            <v>KG</v>
          </cell>
          <cell r="D3617">
            <v>1.51</v>
          </cell>
        </row>
        <row r="3618">
          <cell r="A3618" t="str">
            <v>11.011.022-0</v>
          </cell>
          <cell r="B3618" t="str">
            <v>PREPARO E COLOC. DE 37 CORDOALHAS DE 12,5MM NA FORMA, COMPREEND. CORTE, MONT., ENFIACAO, BEM COMO FORN. DE CIM.P/INJECAO</v>
          </cell>
          <cell r="C3618" t="str">
            <v>KG</v>
          </cell>
          <cell r="D3618">
            <v>1.6</v>
          </cell>
        </row>
        <row r="3619">
          <cell r="A3619" t="str">
            <v>11.011.023-1</v>
          </cell>
          <cell r="B3619" t="str">
            <v>CORTE, DOBRAGEM, MONT. E COLOC. DE FERRAG. NA FORMA, ACO CA-25, BARRA REDONDA C/DIAM. DE 5MM</v>
          </cell>
          <cell r="C3619" t="str">
            <v>KG</v>
          </cell>
          <cell r="D3619">
            <v>1.24</v>
          </cell>
        </row>
        <row r="3620">
          <cell r="A3620" t="str">
            <v>11.011.024-1</v>
          </cell>
          <cell r="B3620" t="str">
            <v>CORTE, DOBRAGEM, MONT. E COLOC. DE FERRAG. NA FORMA, ACO CA-25, BARRA REDONDA C/DIAM. DE 6,3 A 8MM</v>
          </cell>
          <cell r="C3620" t="str">
            <v>KG</v>
          </cell>
          <cell r="D3620">
            <v>1.03</v>
          </cell>
        </row>
        <row r="3621">
          <cell r="A3621" t="str">
            <v>11.011.025-1</v>
          </cell>
          <cell r="B3621" t="str">
            <v>CORTE, DOBRAGEM, MONT. E COLOC. DE FERRAG. NA FORMA, ACO CA-25, BARRA REDONDA C/DIAM. MAIOR OU IGUAL A 10MM</v>
          </cell>
          <cell r="C3621" t="str">
            <v>KG</v>
          </cell>
          <cell r="D3621">
            <v>0.82</v>
          </cell>
        </row>
        <row r="3622">
          <cell r="A3622" t="str">
            <v>11.011.026-0</v>
          </cell>
          <cell r="B3622" t="str">
            <v>CORTE, DOBRAGEM, MONT. E COLOC. DE FERRAG. NA FORMA, ACO CA-60, EM FIO REDONDO C/DIAM. DE 3,4MM</v>
          </cell>
          <cell r="C3622" t="str">
            <v>KG</v>
          </cell>
          <cell r="D3622">
            <v>1.34</v>
          </cell>
        </row>
        <row r="3623">
          <cell r="A3623" t="str">
            <v>11.011.027-0</v>
          </cell>
          <cell r="B3623" t="str">
            <v>CORTE, DOBRAGEM, MONT. E COLOC. DE FERRAG. NA FORMA, ACO CA-60, EM FIO REDONDO C/DIAM. DE 4,2 A 6MM</v>
          </cell>
          <cell r="C3623" t="str">
            <v>KG</v>
          </cell>
          <cell r="D3623">
            <v>1.1399999999999999</v>
          </cell>
        </row>
        <row r="3624">
          <cell r="A3624" t="str">
            <v>11.011.028-1</v>
          </cell>
          <cell r="B3624" t="str">
            <v>CORTE, DOBRAGEM, MONT. E COLOC. DE FERRAG. NA FORMA, ACO CA-60, EM FIO REDONDO C/DIAM. DE 6,4 A 8MM</v>
          </cell>
          <cell r="C3624" t="str">
            <v>KG</v>
          </cell>
          <cell r="D3624">
            <v>1.24</v>
          </cell>
        </row>
        <row r="3625">
          <cell r="A3625" t="str">
            <v>11.011.029-0</v>
          </cell>
          <cell r="B3625" t="str">
            <v>CORTE, DOBRAGEM, MONT. E COLOC. DE FERRAG. NA FORMA, ACO CA-50B OU CA-50A, EM BARRA REDONDA C/DIAM. DE 6,3MM</v>
          </cell>
          <cell r="C3625" t="str">
            <v>KG</v>
          </cell>
          <cell r="D3625">
            <v>1.24</v>
          </cell>
        </row>
        <row r="3626">
          <cell r="A3626" t="str">
            <v>11.011.030-1</v>
          </cell>
          <cell r="B3626" t="str">
            <v>CORTE, DOBRAGEM, MONT. E COLOC. DE FERRAG. NA FORMA, ACO CA-50B OU CA-50A, EM BARRA REDONDA C/DIAM. DE 8 A 12,5MM</v>
          </cell>
          <cell r="C3626" t="str">
            <v>KG</v>
          </cell>
          <cell r="D3626">
            <v>1.08</v>
          </cell>
        </row>
        <row r="3627">
          <cell r="A3627" t="str">
            <v>11.011.031-1</v>
          </cell>
          <cell r="B3627" t="str">
            <v>CORTE, DOBRAGEM, MONT. E COLOC. DE FERRAG. NA FORMA, ACO CA-50B OU CA-50A, EM BARRA REDONDA C/DIAM. ACIMA DE 12,5MM</v>
          </cell>
          <cell r="C3627" t="str">
            <v>KG</v>
          </cell>
          <cell r="D3627">
            <v>0.93</v>
          </cell>
        </row>
        <row r="3628">
          <cell r="A3628" t="str">
            <v>11.011.035-0</v>
          </cell>
          <cell r="B3628" t="str">
            <v>CORTE, DOBRAGEM, COLOC. DE FERRAG. EM FORMA P/ESTRUT. DE PONTES E VIADUTOS, ACO CA-50, DIAM. ATE 6,3MM</v>
          </cell>
          <cell r="C3628" t="str">
            <v>KG</v>
          </cell>
          <cell r="D3628">
            <v>1.45</v>
          </cell>
        </row>
        <row r="3629">
          <cell r="A3629" t="str">
            <v>11.011.036-0</v>
          </cell>
          <cell r="B3629" t="str">
            <v>CORTE, DOBRAGEM, COLOC. DE FERRAG. EM FORMA P/ESTRUT. DE PONTES E VIADUTOS, ACO CA-50, DIAM. DE 8 A 12,5MM</v>
          </cell>
          <cell r="C3629" t="str">
            <v>KG</v>
          </cell>
          <cell r="D3629">
            <v>1.3</v>
          </cell>
        </row>
        <row r="3630">
          <cell r="A3630" t="str">
            <v>11.011.037-0</v>
          </cell>
          <cell r="B3630" t="str">
            <v>CORTE, DOBRAGEM, COLOC. DE FERRAG. EM FORMA P/ESTRUT. DE PONTES E VIADUTOS, ACO CA-50, DIAM. ACIMA DE 12,5MM</v>
          </cell>
          <cell r="C3630" t="str">
            <v>KG</v>
          </cell>
          <cell r="D3630">
            <v>1.1399999999999999</v>
          </cell>
        </row>
        <row r="3631">
          <cell r="A3631" t="str">
            <v>11.011.040-0</v>
          </cell>
          <cell r="B3631" t="str">
            <v>CORTE, MONTAGEM E COLOC. DE TELAS DE ACO CA-60, CRUZADAS E SOLDADAS ENTRE SI, EM PECAS DE CONCR.</v>
          </cell>
          <cell r="C3631" t="str">
            <v>KG</v>
          </cell>
          <cell r="D3631">
            <v>0.51</v>
          </cell>
        </row>
        <row r="3632">
          <cell r="A3632" t="str">
            <v>11.011.999-0</v>
          </cell>
          <cell r="B3632" t="str">
            <v>INDICE 11.011.PREPARO E COLOCACAO CABOS DE ACO</v>
          </cell>
          <cell r="C3632">
            <v>0</v>
          </cell>
          <cell r="D3632">
            <v>2219</v>
          </cell>
        </row>
        <row r="3633">
          <cell r="A3633" t="str">
            <v>11.012.005-0</v>
          </cell>
          <cell r="B3633" t="str">
            <v>CONE DE ANCORAGEM DE CABO DE ACO DE 4 CORDOALHAS DE 12,5MM</v>
          </cell>
          <cell r="C3633" t="str">
            <v>UN</v>
          </cell>
          <cell r="D3633">
            <v>218.22</v>
          </cell>
        </row>
        <row r="3634">
          <cell r="A3634" t="str">
            <v>11.012.006-0</v>
          </cell>
          <cell r="B3634" t="str">
            <v>CONE DE ANCORAGEM DE CABO DE ACO DE 6 CORDOALHAS DE 12,5MM</v>
          </cell>
          <cell r="C3634" t="str">
            <v>UN</v>
          </cell>
          <cell r="D3634">
            <v>272.86</v>
          </cell>
        </row>
        <row r="3635">
          <cell r="A3635" t="str">
            <v>11.012.008-1</v>
          </cell>
          <cell r="B3635" t="str">
            <v>CONE DE ANCORAGEM DE CABO DE ACO DE 12 CORDOALHAS DE 12,5MM</v>
          </cell>
          <cell r="C3635" t="str">
            <v>UN</v>
          </cell>
          <cell r="D3635">
            <v>556.26</v>
          </cell>
        </row>
        <row r="3636">
          <cell r="A3636" t="str">
            <v>11.012.009-0</v>
          </cell>
          <cell r="B3636" t="str">
            <v>CONE DE ANCORAGEM DE CABO DE ACO DE 19 CORDOALHAS DE 12,5MM</v>
          </cell>
          <cell r="C3636" t="str">
            <v>UN</v>
          </cell>
          <cell r="D3636">
            <v>917.4</v>
          </cell>
        </row>
        <row r="3637">
          <cell r="A3637" t="str">
            <v>11.012.010-0</v>
          </cell>
          <cell r="B3637" t="str">
            <v>CONE DE ANCORAGEM DE CABO DE ACO DE 22 CORDOALHAS DE 12,5MM</v>
          </cell>
          <cell r="C3637" t="str">
            <v>UN</v>
          </cell>
          <cell r="D3637">
            <v>1142.06</v>
          </cell>
        </row>
        <row r="3638">
          <cell r="A3638" t="str">
            <v>11.012.011-0</v>
          </cell>
          <cell r="B3638" t="str">
            <v>CONE DE ANCORAGEM DE CABO DE ACO DE 31 CORDOALHAS DE 12,5MM</v>
          </cell>
          <cell r="C3638" t="str">
            <v>UN</v>
          </cell>
          <cell r="D3638">
            <v>1360.2</v>
          </cell>
        </row>
        <row r="3639">
          <cell r="A3639" t="str">
            <v>11.012.012-0</v>
          </cell>
          <cell r="B3639" t="str">
            <v>CONE DE ANCORAGEM DE CABO DE ACO DE 37 CORDOALHAS DE 12,5MM</v>
          </cell>
          <cell r="C3639" t="str">
            <v>UN</v>
          </cell>
          <cell r="D3639">
            <v>1403.74</v>
          </cell>
        </row>
        <row r="3640">
          <cell r="A3640" t="str">
            <v>11.012.999-0</v>
          </cell>
          <cell r="B3640" t="str">
            <v>INDICE 11.012.CONE DE ANCORAGEM</v>
          </cell>
          <cell r="C3640">
            <v>0</v>
          </cell>
          <cell r="D3640">
            <v>1556</v>
          </cell>
        </row>
        <row r="3641">
          <cell r="A3641" t="str">
            <v>11.013.003-1</v>
          </cell>
          <cell r="B3641" t="str">
            <v>VERGA DE CONCR. ARMADO P/ALVEN., C/APROVEIT. DA MAD. 10 VEZES</v>
          </cell>
          <cell r="C3641" t="str">
            <v>M3</v>
          </cell>
          <cell r="D3641">
            <v>616.67999999999995</v>
          </cell>
        </row>
        <row r="3642">
          <cell r="A3642" t="str">
            <v>11.013.005-0</v>
          </cell>
          <cell r="B3642" t="str">
            <v>PEITORIL DE CONCR. ARMADO, SECAO EM "T", 70 X 20CM, ESP. DE12CM, CONCR. FCK = 15MPA, FORMA DE CHAPAS COMP.</v>
          </cell>
          <cell r="C3642" t="str">
            <v>M</v>
          </cell>
          <cell r="D3642">
            <v>100.44</v>
          </cell>
        </row>
        <row r="3643">
          <cell r="A3643" t="str">
            <v>11.013.006-0</v>
          </cell>
          <cell r="B3643" t="str">
            <v>CHAPIM DE CONCR. APARENTE, C/ACAB. DESEMPENADO, USANDO FORMADE CHAPA COMP., MED. 14 X 10CM</v>
          </cell>
          <cell r="C3643" t="str">
            <v>M</v>
          </cell>
          <cell r="D3643">
            <v>10.199999999999999</v>
          </cell>
        </row>
        <row r="3644">
          <cell r="A3644" t="str">
            <v>11.013.009-0</v>
          </cell>
          <cell r="B3644" t="str">
            <v>CAMADA IMPERMEABILIZADORA EM CONCR. ARMADO 10MPA, ESP. DE 5CM, ARMADURA DE ACO CA-25 DE 3/16" E JUNTAS DE MAD.</v>
          </cell>
          <cell r="C3644" t="str">
            <v>M2</v>
          </cell>
          <cell r="D3644">
            <v>14.15</v>
          </cell>
        </row>
        <row r="3645">
          <cell r="A3645" t="str">
            <v>11.013.011-1</v>
          </cell>
          <cell r="B3645" t="str">
            <v>CONCRETO ARMADO P/UMA RESISTENCIA DE 15MPA, 14,00M2 DE AREAMOLDADA E 60KG DE ACO CA-50</v>
          </cell>
          <cell r="C3645" t="str">
            <v>M3</v>
          </cell>
          <cell r="D3645">
            <v>779.78</v>
          </cell>
        </row>
        <row r="3646">
          <cell r="A3646" t="str">
            <v>11.013.012-0</v>
          </cell>
          <cell r="B3646" t="str">
            <v>CONCRETO ARMADO P/UMA RESISTENCIA DE 15MPA, 12,00M2 DE AREAMOLDADA E 80KG DE ACO-50B</v>
          </cell>
          <cell r="C3646" t="str">
            <v>M3</v>
          </cell>
          <cell r="D3646">
            <v>784.15</v>
          </cell>
        </row>
        <row r="3647">
          <cell r="A3647" t="str">
            <v>11.013.013-0</v>
          </cell>
          <cell r="B3647" t="str">
            <v>CONCRETO ARMADO P/UMA RESISTENCIA DE 15MPA, 12,00M2 DE FORMA, 60KG DE ACO CA-50, CORTE E DOBRAGEM</v>
          </cell>
          <cell r="C3647" t="str">
            <v>M3</v>
          </cell>
          <cell r="D3647">
            <v>658.22</v>
          </cell>
        </row>
        <row r="3648">
          <cell r="A3648" t="str">
            <v>11.013.014-0</v>
          </cell>
          <cell r="B3648" t="str">
            <v>CONCRETO ARMADO P/CORTINAS,C/ 18 A 20CM DE ESP.,FCK=15MPA, 10,00M2 DE FORMAS,SERVINDO A MAD. 1,4 VEZ E 80KG DE ACO CA-50</v>
          </cell>
          <cell r="C3648" t="str">
            <v>M3</v>
          </cell>
          <cell r="D3648">
            <v>749.88</v>
          </cell>
        </row>
        <row r="3649">
          <cell r="A3649" t="str">
            <v>11.013.020-1</v>
          </cell>
          <cell r="B3649" t="str">
            <v>CORTINA ATIRANTADA EM CONCR. ARMADO, UTILIZ. TIRANTE DE ACOCA-50 E CAPAC. DE CARGA ATE 14,5T</v>
          </cell>
          <cell r="C3649" t="str">
            <v>M2</v>
          </cell>
          <cell r="D3649">
            <v>1153.49</v>
          </cell>
        </row>
        <row r="3650">
          <cell r="A3650" t="str">
            <v>11.013.021-1</v>
          </cell>
          <cell r="B3650" t="str">
            <v>CORTINA ATIRANTADA EM CONCR. ARMADO, UTILIZ. TIRANTE DE ACO50/55 E CAPAC. DE CARGA ATE 22T</v>
          </cell>
          <cell r="C3650" t="str">
            <v>M2</v>
          </cell>
          <cell r="D3650">
            <v>1414.87</v>
          </cell>
        </row>
        <row r="3651">
          <cell r="A3651" t="str">
            <v>11.013.022-1</v>
          </cell>
          <cell r="B3651" t="str">
            <v>CORTINA ATIRANTADA EM CONCR. ARMADO, UTILIZ. TIRANTE DE ACOST 85/100 E CAPAC. DE CARGA ATE 34T</v>
          </cell>
          <cell r="C3651" t="str">
            <v>M2</v>
          </cell>
          <cell r="D3651">
            <v>1540.47</v>
          </cell>
        </row>
        <row r="3652">
          <cell r="A3652" t="str">
            <v>11.013.040-0</v>
          </cell>
          <cell r="B3652" t="str">
            <v>CORTINA ATIRANTADA EM CONCR. ARMADO, INCLUINDO SOMENTE A CONTR. DA PARTE ESTRUTURAL, PERF. E TIRANTE DE ACO CA-50</v>
          </cell>
          <cell r="C3652" t="str">
            <v>M2</v>
          </cell>
          <cell r="D3652">
            <v>923.86</v>
          </cell>
        </row>
        <row r="3653">
          <cell r="A3653" t="str">
            <v>11.013.045-0</v>
          </cell>
          <cell r="B3653" t="str">
            <v>CORTINA ATIRANTADA EM CONCR. ARMADO, INCLUINDO SOMENTE A CONTR. DA PARTE ESTRUTURAL, PERF. E TIRANTE DE ACO 50/55</v>
          </cell>
          <cell r="C3653" t="str">
            <v>M2</v>
          </cell>
          <cell r="D3653">
            <v>1171.49</v>
          </cell>
        </row>
        <row r="3654">
          <cell r="A3654" t="str">
            <v>11.013.050-0</v>
          </cell>
          <cell r="B3654" t="str">
            <v>CORTINA ATIRANTADA EM CONCR. ARMADO, INCLUINDO SOMENTE A CONTR. DA PARTE ESTRUTURAL, PERF. E TIRANTE DE ACO ST 85/100</v>
          </cell>
          <cell r="C3654" t="str">
            <v>M2</v>
          </cell>
          <cell r="D3654">
            <v>1296.6400000000001</v>
          </cell>
        </row>
        <row r="3655">
          <cell r="A3655" t="str">
            <v>11.013.999-0</v>
          </cell>
          <cell r="B3655" t="str">
            <v>INDICE DA FAMILIA</v>
          </cell>
          <cell r="C3655">
            <v>0</v>
          </cell>
          <cell r="D3655">
            <v>1997</v>
          </cell>
        </row>
        <row r="3656">
          <cell r="A3656" t="str">
            <v>11.014.999-0</v>
          </cell>
          <cell r="B3656" t="str">
            <v>INDICE 11.014.INDICE PREP./LANC.</v>
          </cell>
          <cell r="C3656">
            <v>0</v>
          </cell>
          <cell r="D3656">
            <v>1998</v>
          </cell>
        </row>
        <row r="3657">
          <cell r="A3657" t="str">
            <v>11.015.001-0</v>
          </cell>
          <cell r="B3657" t="str">
            <v>ADITIVO PLASTIFICANTE E DENSIFICADOR, ADICIONADO AO CONCR. NA PROPORCAO DE 500GR P/SACO DE CIM.</v>
          </cell>
          <cell r="C3657" t="str">
            <v>KG</v>
          </cell>
          <cell r="D3657">
            <v>1.87</v>
          </cell>
        </row>
        <row r="3658">
          <cell r="A3658" t="str">
            <v>11.015.003-0</v>
          </cell>
          <cell r="B3658" t="str">
            <v>ADITIVO PLASTIFICANTE RETARDADOR E DENSIFICADOR LIQUIDO, ADICIONADO AO CONCR. NA PROPORCAO DE 500GR P/SACO DE CIM.</v>
          </cell>
          <cell r="C3658" t="str">
            <v>KG</v>
          </cell>
          <cell r="D3658">
            <v>2.82</v>
          </cell>
        </row>
        <row r="3659">
          <cell r="A3659" t="str">
            <v>11.015.004-0</v>
          </cell>
          <cell r="B3659" t="str">
            <v>ADITIVO INCORPORADOR DE AR, ADICIONADO AO CONCR. NA PROPORCAO DE 150GR P/SACO DE CIM.</v>
          </cell>
          <cell r="C3659" t="str">
            <v>KG</v>
          </cell>
          <cell r="D3659">
            <v>1.91</v>
          </cell>
        </row>
        <row r="3660">
          <cell r="A3660" t="str">
            <v>11.015.020-0</v>
          </cell>
          <cell r="B3660" t="str">
            <v>ADITIVO INCORPORADOR DE AR, ADICIONADO AO CONCR. NA PROPORCAO DE 150GR P/SACO DE CIM.</v>
          </cell>
          <cell r="C3660" t="str">
            <v>KG</v>
          </cell>
          <cell r="D3660">
            <v>1105.73</v>
          </cell>
        </row>
        <row r="3661">
          <cell r="A3661" t="str">
            <v>11.015.999-0</v>
          </cell>
          <cell r="B3661" t="str">
            <v>INDICE 11.015.ADITIVOS P/CONCRETO</v>
          </cell>
          <cell r="C3661">
            <v>0</v>
          </cell>
          <cell r="D3661">
            <v>1489</v>
          </cell>
        </row>
        <row r="3662">
          <cell r="A3662" t="str">
            <v>11.016.001-0</v>
          </cell>
          <cell r="B3662" t="str">
            <v>ESTRUTURA MET. P/GALPOES, EM PORTICOS DE PERFIS DE ACO, VAODE 12,00M</v>
          </cell>
          <cell r="C3662" t="str">
            <v>KG</v>
          </cell>
          <cell r="D3662">
            <v>6.19</v>
          </cell>
        </row>
        <row r="3663">
          <cell r="A3663" t="str">
            <v>11.016.002-1</v>
          </cell>
          <cell r="B3663" t="str">
            <v>ESTRUTURA MET. P/PASSARELAS E PEQUENOS VIADUTOS</v>
          </cell>
          <cell r="C3663" t="str">
            <v>T</v>
          </cell>
          <cell r="D3663">
            <v>5537.29</v>
          </cell>
        </row>
        <row r="3664">
          <cell r="A3664" t="str">
            <v>11.016.003-0</v>
          </cell>
          <cell r="B3664" t="str">
            <v>ESTRUTURA MET., COMPREEND. VIGAS TRELICAS COMPOSTAS C/VERGALHOES SOLDADOS, VAO ATE 15,00M</v>
          </cell>
          <cell r="C3664" t="str">
            <v>M2</v>
          </cell>
          <cell r="D3664">
            <v>62.6</v>
          </cell>
        </row>
        <row r="3665">
          <cell r="A3665" t="str">
            <v>11.016.004-0</v>
          </cell>
          <cell r="B3665" t="str">
            <v>ESTRUTURA MET., COMPREEND. VIGAS TRELICAS COMPOSTAS C/VERGALHOES SOLDADOS, VAO ATE 15,00M</v>
          </cell>
          <cell r="C3665" t="str">
            <v>M2</v>
          </cell>
          <cell r="D3665">
            <v>66.88</v>
          </cell>
        </row>
        <row r="3666">
          <cell r="A3666" t="str">
            <v>11.016.005-0</v>
          </cell>
          <cell r="B3666" t="str">
            <v>ESTRUTURA MET., COMPREEND. VIGAS TRELICAS COMPOSTAS C/VERGALHOES SOLDADOS, VAO ATE 15,00M</v>
          </cell>
          <cell r="C3666" t="str">
            <v>M2</v>
          </cell>
          <cell r="D3666">
            <v>73.069999999999993</v>
          </cell>
        </row>
        <row r="3667">
          <cell r="A3667" t="str">
            <v>11.016.006-0</v>
          </cell>
          <cell r="B3667" t="str">
            <v>ESTRUTURA MET., COMPREEND. VIGAS TRELICAS COMPOSTAS C/VERGALHOES SOLDADOS, VAO ATE 15,00M</v>
          </cell>
          <cell r="C3667" t="str">
            <v>M2</v>
          </cell>
          <cell r="D3667">
            <v>76.16</v>
          </cell>
        </row>
        <row r="3668">
          <cell r="A3668" t="str">
            <v>11.016.008-1</v>
          </cell>
          <cell r="B3668" t="str">
            <v>ESTRUTURA MET. P/PASSARELAS E PONTES PEQUENAS</v>
          </cell>
          <cell r="C3668" t="str">
            <v>T</v>
          </cell>
          <cell r="D3668">
            <v>8580.2999999999993</v>
          </cell>
        </row>
        <row r="3669">
          <cell r="A3669" t="str">
            <v>11.016.020-0</v>
          </cell>
          <cell r="B3669" t="str">
            <v>ESTRUTURAS DE ELEM. EM PERFIS "I" ATE 8", EM ACO LAMIN., (VIGAS ISOLADAS, ESCORAS, PORTICOS, ETC.)</v>
          </cell>
          <cell r="C3669" t="str">
            <v>KG</v>
          </cell>
          <cell r="D3669">
            <v>2.7</v>
          </cell>
        </row>
        <row r="3670">
          <cell r="A3670" t="str">
            <v>11.016.022-0</v>
          </cell>
          <cell r="B3670" t="str">
            <v>ESTRUTURAS DE ELEM. EM PERFIS "I", 8" ATE 12", EM ACO LAMIN., (VIGAS ISOLADAS, ESCORAS, PORTICOS, ETC.)</v>
          </cell>
          <cell r="C3670" t="str">
            <v>KG</v>
          </cell>
          <cell r="D3670">
            <v>3.43</v>
          </cell>
        </row>
        <row r="3671">
          <cell r="A3671" t="str">
            <v>11.016.500-0</v>
          </cell>
          <cell r="B3671" t="str">
            <v>UNIDADE DE REF. P/SERV. EM ESTRUT. MET.</v>
          </cell>
          <cell r="C3671" t="str">
            <v>UR</v>
          </cell>
          <cell r="D3671">
            <v>135</v>
          </cell>
        </row>
        <row r="3672">
          <cell r="A3672" t="str">
            <v>11.016.505-1</v>
          </cell>
          <cell r="B3672" t="str">
            <v>RECONSTITUICAO DE ESTRUT. LEVE, MEDIDA P/ KG DE ACO NECESSARIO</v>
          </cell>
          <cell r="C3672" t="str">
            <v>KG</v>
          </cell>
          <cell r="D3672">
            <v>4.03</v>
          </cell>
        </row>
        <row r="3673">
          <cell r="A3673" t="str">
            <v>11.016.999-0</v>
          </cell>
          <cell r="B3673" t="str">
            <v>INDICE 11.016.ESTRUTURA METALICA</v>
          </cell>
          <cell r="C3673" t="str">
            <v>0</v>
          </cell>
          <cell r="D3673">
            <v>2068</v>
          </cell>
        </row>
        <row r="3674">
          <cell r="A3674" t="str">
            <v>11.017.001-1</v>
          </cell>
          <cell r="B3674" t="str">
            <v>APARELHO DE APOIO DE NEOPRENE, NAO FRETADO (1,4KG/DM3)</v>
          </cell>
          <cell r="C3674" t="str">
            <v>Dm3</v>
          </cell>
          <cell r="D3674">
            <v>36.67</v>
          </cell>
        </row>
        <row r="3675">
          <cell r="A3675" t="str">
            <v>11.017.002-1</v>
          </cell>
          <cell r="B3675" t="str">
            <v>APARELHO DE APOIO DE NEOPRENE, FRETADO</v>
          </cell>
          <cell r="C3675" t="str">
            <v>Dm3</v>
          </cell>
          <cell r="D3675">
            <v>71.67</v>
          </cell>
        </row>
        <row r="3676">
          <cell r="A3676" t="str">
            <v>11.017.999-0</v>
          </cell>
          <cell r="B3676" t="str">
            <v>INDICE 11.017.NEOPRENE</v>
          </cell>
          <cell r="C3676">
            <v>0</v>
          </cell>
          <cell r="D3676">
            <v>1052</v>
          </cell>
        </row>
        <row r="3677">
          <cell r="A3677" t="str">
            <v>11.018.020-0</v>
          </cell>
          <cell r="B3677" t="str">
            <v>JUNTA DE DILATACAO E VEDACAO P/OBRAS DE ARTE, MOV. DE -10 A+20MM, NAO INCLUI CORTE E REMOCAO DO PAV.</v>
          </cell>
          <cell r="C3677" t="str">
            <v>M</v>
          </cell>
          <cell r="D3677">
            <v>178</v>
          </cell>
        </row>
        <row r="3678">
          <cell r="A3678" t="str">
            <v>11.018.021-0</v>
          </cell>
          <cell r="B3678" t="str">
            <v>JUNTA DE DILATACAO E VEDACAO P/OBRAS DE ARTE, MOV. DE -10 A+20MM, INCLUI CORTE E REMOCAO DO PAV.</v>
          </cell>
          <cell r="C3678" t="str">
            <v>M</v>
          </cell>
          <cell r="D3678">
            <v>307.74</v>
          </cell>
        </row>
        <row r="3679">
          <cell r="A3679" t="str">
            <v>11.018.025-0</v>
          </cell>
          <cell r="B3679" t="str">
            <v>JUNTA DE DILATACAO E VEDACAO P/OBRAS DE ARTE, MOV. DE -15 A+25MM, NAO INCLUI CORTE E REMOCAO DO PAV.</v>
          </cell>
          <cell r="C3679" t="str">
            <v>M</v>
          </cell>
          <cell r="D3679">
            <v>280</v>
          </cell>
        </row>
        <row r="3680">
          <cell r="A3680" t="str">
            <v>11.018.026-0</v>
          </cell>
          <cell r="B3680" t="str">
            <v>JUNTA DE DILATACAO E VEDACAO P/OBRAS DE ARTE, MOV. DE -15 A+25MM, INCLUI CORTE E REMOCAO DO PAV.</v>
          </cell>
          <cell r="C3680" t="str">
            <v>M</v>
          </cell>
          <cell r="D3680">
            <v>409.74</v>
          </cell>
        </row>
        <row r="3681">
          <cell r="A3681" t="str">
            <v>11.018.030-0</v>
          </cell>
          <cell r="B3681" t="str">
            <v>JUNTA DE DILATACAO E VEDACAO P/OBRAS DE ARTE, MOV. DE -20 A+40MM, NAO INCLUI CORTE E REMOCAO DO PAV.</v>
          </cell>
          <cell r="C3681" t="str">
            <v>M</v>
          </cell>
          <cell r="D3681">
            <v>330</v>
          </cell>
        </row>
        <row r="3682">
          <cell r="A3682" t="str">
            <v>11.018.031-0</v>
          </cell>
          <cell r="B3682" t="str">
            <v>JUNTA DE DILATACAO E VEDACAO P/OBRAS DE ARTE, MOV. DE -20 A+40MM, INCLUI CORTE E REMOCAO DO PAV.</v>
          </cell>
          <cell r="C3682" t="str">
            <v>M</v>
          </cell>
          <cell r="D3682">
            <v>459.74</v>
          </cell>
        </row>
        <row r="3683">
          <cell r="A3683" t="str">
            <v>11.018.035-0</v>
          </cell>
          <cell r="B3683" t="str">
            <v>JUNTA DE DILATACAO E VEDACAO P/OBRAS DE ARTE, MOV. DE -45 A+65MM, NAO INCLUI CORTE E REMOCAO DO PAV.</v>
          </cell>
          <cell r="C3683" t="str">
            <v>M</v>
          </cell>
          <cell r="D3683">
            <v>440</v>
          </cell>
        </row>
        <row r="3684">
          <cell r="A3684" t="str">
            <v>11.018.036-0</v>
          </cell>
          <cell r="B3684" t="str">
            <v>JUNTA DE DILATACAO E VEDACAO P/OBRAS DE ARTE, MOV. DE -45 A+65MM, INCLUI CORTE E REMOCAO DO PAV.</v>
          </cell>
          <cell r="C3684" t="str">
            <v>M</v>
          </cell>
          <cell r="D3684">
            <v>569.74</v>
          </cell>
        </row>
        <row r="3685">
          <cell r="A3685" t="str">
            <v>11.018.050-0</v>
          </cell>
          <cell r="B3685" t="str">
            <v>JUNTA DE DILATACAO DE PISOS, LAJES, PILARES, FISSURAS, ALVEN., RESERVATORIOS, P/MOV. DE -10 A +30MM</v>
          </cell>
          <cell r="C3685" t="str">
            <v>M</v>
          </cell>
          <cell r="D3685">
            <v>65</v>
          </cell>
        </row>
        <row r="3686">
          <cell r="A3686" t="str">
            <v>11.018.051-0</v>
          </cell>
          <cell r="B3686" t="str">
            <v>JUNTA DE DILATACAO DE PISOS, LAJES, PILARES, FISSURAS, ALVEN., RESERVATORIOS, P/MOV. DE -15 A +40MM</v>
          </cell>
          <cell r="C3686" t="str">
            <v>M</v>
          </cell>
          <cell r="D3686">
            <v>70</v>
          </cell>
        </row>
        <row r="3687">
          <cell r="A3687" t="str">
            <v>11.018.052-0</v>
          </cell>
          <cell r="B3687" t="str">
            <v>JUNTA DE DILATACAO DE PISOS, LAJES, PILARES, FISSURAS, ALVEN., RESERVATORIOS, P/MOV. DE -7 A +10MM</v>
          </cell>
          <cell r="C3687" t="str">
            <v>M</v>
          </cell>
          <cell r="D3687">
            <v>35</v>
          </cell>
        </row>
        <row r="3688">
          <cell r="A3688" t="str">
            <v>11.018.053-0</v>
          </cell>
          <cell r="B3688" t="str">
            <v>JUNTA DE DILATACAO DE PISOS, LAJES, PILARES, FISSURAS, ALVEN., RESERVATORIOS, P/MOV. DE -16 A +23MM</v>
          </cell>
          <cell r="C3688" t="str">
            <v>M</v>
          </cell>
          <cell r="D3688">
            <v>70</v>
          </cell>
        </row>
        <row r="3689">
          <cell r="A3689" t="str">
            <v>11.018.054-0</v>
          </cell>
          <cell r="B3689" t="str">
            <v>JUNTA DE DILATACAO DE PISOS, LAJES, PILARES, FISSURAS, ALVEN., RESERVATORIOS, P/MOV. DE -20 A +30MM</v>
          </cell>
          <cell r="C3689" t="str">
            <v>M</v>
          </cell>
          <cell r="D3689">
            <v>78</v>
          </cell>
        </row>
        <row r="3690">
          <cell r="A3690" t="str">
            <v>11.018.060-0</v>
          </cell>
          <cell r="B3690" t="str">
            <v>JUNTA ELASTICA EM PVC TERMOPLASTICO, TIPO 022, P/JUNTAS SUBMETIDAS A UMA PRESSAO MEDIA E DE POUCA DEFORMACAO</v>
          </cell>
          <cell r="C3690" t="str">
            <v>M</v>
          </cell>
          <cell r="D3690">
            <v>56.76</v>
          </cell>
        </row>
        <row r="3691">
          <cell r="A3691" t="str">
            <v>11.018.999-0</v>
          </cell>
          <cell r="B3691" t="str">
            <v>INDICE 11.018.JUNTA DE DILATACAO E VEDACAO</v>
          </cell>
          <cell r="C3691">
            <v>0</v>
          </cell>
          <cell r="D3691">
            <v>1363</v>
          </cell>
        </row>
        <row r="3692">
          <cell r="A3692" t="str">
            <v>11.019.001-0</v>
          </cell>
          <cell r="B3692" t="str">
            <v>MONTAGEM DAS ARMADURAS E ESCAMAS, EM SERV. DE TERRA ARMADA</v>
          </cell>
          <cell r="C3692" t="str">
            <v>M2</v>
          </cell>
          <cell r="D3692">
            <v>19.5</v>
          </cell>
        </row>
        <row r="3693">
          <cell r="A3693" t="str">
            <v>11.019.999-0</v>
          </cell>
          <cell r="B3693" t="str">
            <v>INDICE 11.019.TERRA ARMADA</v>
          </cell>
          <cell r="C3693">
            <v>0</v>
          </cell>
          <cell r="D3693">
            <v>2569</v>
          </cell>
        </row>
        <row r="3694">
          <cell r="A3694" t="str">
            <v>11.020.001-0</v>
          </cell>
          <cell r="B3694" t="str">
            <v>CHUMBAMENTO DE ROCHA, P/REFORCO DE ABOBODA DE TUNEL, NA FASEDE ESCAV., C/CHUMBADORES DE ACO CA-50B</v>
          </cell>
          <cell r="C3694" t="str">
            <v>KG</v>
          </cell>
          <cell r="D3694">
            <v>12.36</v>
          </cell>
        </row>
        <row r="3695">
          <cell r="A3695" t="str">
            <v>11.020.002-0</v>
          </cell>
          <cell r="B3695" t="str">
            <v>CHUMBAMENTO DE ROCHA, A CEU ABERTO, C/VERGALHAO DE ACO CA-50B</v>
          </cell>
          <cell r="C3695" t="str">
            <v>KG</v>
          </cell>
          <cell r="D3695">
            <v>5.69</v>
          </cell>
        </row>
        <row r="3696">
          <cell r="A3696" t="str">
            <v>11.020.003-0</v>
          </cell>
          <cell r="B3696" t="str">
            <v>TIRANTE PROTENDIDO DE ACO CA-50B, DIAM. DE 22,5MM, C/COMPR.ATE 9,00M</v>
          </cell>
          <cell r="C3696" t="str">
            <v>M</v>
          </cell>
          <cell r="D3696">
            <v>25.45</v>
          </cell>
        </row>
        <row r="3697">
          <cell r="A3697" t="str">
            <v>11.020.004-0</v>
          </cell>
          <cell r="B3697" t="str">
            <v>TIRANTE PROTENDIDO DE ACO CA-50B, DIAM. DE 25,4MM, C/COMPR.ATE 9,00M</v>
          </cell>
          <cell r="C3697" t="str">
            <v>M</v>
          </cell>
          <cell r="D3697">
            <v>31.81</v>
          </cell>
        </row>
        <row r="3698">
          <cell r="A3698" t="str">
            <v>11.020.006-0</v>
          </cell>
          <cell r="B3698" t="str">
            <v>TIRANTE PROTENDIDO DE ACO CA-50B, DIAM. DE 32MM, C/COMPR. ATE 9,00M</v>
          </cell>
          <cell r="C3698" t="str">
            <v>M</v>
          </cell>
          <cell r="D3698">
            <v>44.18</v>
          </cell>
        </row>
        <row r="3699">
          <cell r="A3699" t="str">
            <v>11.020.007-1</v>
          </cell>
          <cell r="B3699" t="str">
            <v>TIRANTE PROTENDIDO DE ACO CA-50B, DIAM. DE 22,5MM, C/COMPR.ENTRE 9,00 E 15,00M</v>
          </cell>
          <cell r="C3699" t="str">
            <v>M</v>
          </cell>
          <cell r="D3699">
            <v>19.57</v>
          </cell>
        </row>
        <row r="3700">
          <cell r="A3700" t="str">
            <v>11.020.008-1</v>
          </cell>
          <cell r="B3700" t="str">
            <v>TIRANTE PROTENDIDO DE ACO CA-50B, DIAM. DE 25,4MM, C/COMPR.ENTRE 9,00 E 15,00M</v>
          </cell>
          <cell r="C3700" t="str">
            <v>M</v>
          </cell>
          <cell r="D3700">
            <v>24.47</v>
          </cell>
        </row>
        <row r="3701">
          <cell r="A3701" t="str">
            <v>11.020.011-1</v>
          </cell>
          <cell r="B3701" t="str">
            <v>TIRANTE PROTENDIDO DE ACO CA-50B, DIAM. DE 32MM, C/COMPR. ENTRE 9,00 E 15,00M</v>
          </cell>
          <cell r="C3701" t="str">
            <v>M</v>
          </cell>
          <cell r="D3701">
            <v>33.99</v>
          </cell>
        </row>
        <row r="3702">
          <cell r="A3702" t="str">
            <v>11.020.012-0</v>
          </cell>
          <cell r="B3702" t="str">
            <v>TIRANTE PROTENDIDO DE ACO CA-50B, DIAM. DE 22,5MM, C/COMPR.MAIOR QUE 15,00M</v>
          </cell>
          <cell r="C3702" t="str">
            <v>M</v>
          </cell>
          <cell r="D3702">
            <v>16.64</v>
          </cell>
        </row>
        <row r="3703">
          <cell r="A3703" t="str">
            <v>11.020.013-0</v>
          </cell>
          <cell r="B3703" t="str">
            <v>TIRANTE PROTENDIDO DE ACO CA-50B, DIAM. DE 25,4MM, C/COMPR.MAIOR QUE 15,00M</v>
          </cell>
          <cell r="C3703" t="str">
            <v>M</v>
          </cell>
          <cell r="D3703">
            <v>20.8</v>
          </cell>
        </row>
        <row r="3704">
          <cell r="A3704" t="str">
            <v>11.020.015-0</v>
          </cell>
          <cell r="B3704" t="str">
            <v>TIRANTE PROTENDIDO DE ACO CA-50B, DIAM. DE 32MM, C/COMPR. MAIOR QUE 15,00M</v>
          </cell>
          <cell r="C3704" t="str">
            <v>M</v>
          </cell>
          <cell r="D3704">
            <v>28.89</v>
          </cell>
        </row>
        <row r="3705">
          <cell r="A3705" t="str">
            <v>11.020.020-0</v>
          </cell>
          <cell r="B3705" t="str">
            <v>PROTENSAO DE TIRANTE DE BARRA DE ACO CA-50</v>
          </cell>
          <cell r="C3705" t="str">
            <v>UN</v>
          </cell>
          <cell r="D3705">
            <v>6.38</v>
          </cell>
        </row>
        <row r="3706">
          <cell r="A3706" t="str">
            <v>11.020.999-0</v>
          </cell>
          <cell r="B3706" t="str">
            <v>INDICE 11.020.CHUMBAMENTO E TIRANTES</v>
          </cell>
          <cell r="C3706">
            <v>0</v>
          </cell>
          <cell r="D3706">
            <v>2492</v>
          </cell>
        </row>
        <row r="3707">
          <cell r="A3707" t="str">
            <v>11.021.010-1</v>
          </cell>
          <cell r="B3707" t="str">
            <v>FORMA INTERNA EM TUBO DE PVC, DIAM. EXT. DE 25CM, P/ALIVIO DE PESO PROPRIO DE PECAS ESTRUTURAIS</v>
          </cell>
          <cell r="C3707" t="str">
            <v>M</v>
          </cell>
          <cell r="D3707">
            <v>7.99</v>
          </cell>
        </row>
        <row r="3708">
          <cell r="A3708" t="str">
            <v>11.021.999-0</v>
          </cell>
          <cell r="B3708" t="str">
            <v>INDICE 11.021.FORMA INTERNA</v>
          </cell>
          <cell r="C3708">
            <v>0</v>
          </cell>
          <cell r="D3708">
            <v>1017</v>
          </cell>
        </row>
        <row r="3709">
          <cell r="A3709" t="str">
            <v>11.022.001-0</v>
          </cell>
          <cell r="B3709" t="str">
            <v>CAMBOTA MET. CONSTITUIDA DE PERFILADOS E TIRANTES, P/ESCOR.EM TUNEL ESCAVADO A PLENA SECCAO</v>
          </cell>
          <cell r="C3709" t="str">
            <v>KG</v>
          </cell>
          <cell r="D3709">
            <v>3.52</v>
          </cell>
        </row>
        <row r="3710">
          <cell r="A3710" t="str">
            <v>11.022.002-0</v>
          </cell>
          <cell r="B3710" t="str">
            <v>CAMBOTA MET. CONSTITUIDA DE PERFILADOS E TIRANTES, P/ESCOR.EM GALERIA PILOTO ESCAVADA A PLENA SECAO</v>
          </cell>
          <cell r="C3710" t="str">
            <v>KG</v>
          </cell>
          <cell r="D3710">
            <v>8.85</v>
          </cell>
        </row>
        <row r="3711">
          <cell r="A3711" t="str">
            <v>11.022.999-0</v>
          </cell>
          <cell r="B3711" t="str">
            <v>INDICE 11.022.CAMBOTA METALICA</v>
          </cell>
          <cell r="C3711">
            <v>0</v>
          </cell>
          <cell r="D3711">
            <v>2897</v>
          </cell>
        </row>
        <row r="3712">
          <cell r="A3712" t="str">
            <v>11.023.001-0</v>
          </cell>
          <cell r="B3712" t="str">
            <v>TELA FORMADA P/BARRAS DE ACO CA-60, FORMANDO MALHA QUADRADAC/DIAM. DE 3,4MM E ESPACAMENTO ENTRE ELES DE 15 X 15CM</v>
          </cell>
          <cell r="C3712" t="str">
            <v>KG</v>
          </cell>
          <cell r="D3712">
            <v>3.36</v>
          </cell>
        </row>
        <row r="3713">
          <cell r="A3713" t="str">
            <v>11.023.002-0</v>
          </cell>
          <cell r="B3713" t="str">
            <v>TELA FORMADA P/BARRAS DE ACO CA-60, FORMANDO MALHA QUADRADAC/DIAM. DE 4,2MM E ESPACAMENTO ENTRE ELES DE 15 X 15CM</v>
          </cell>
          <cell r="C3713" t="str">
            <v>KG</v>
          </cell>
          <cell r="D3713">
            <v>3.33</v>
          </cell>
        </row>
        <row r="3714">
          <cell r="A3714" t="str">
            <v>11.023.003-0</v>
          </cell>
          <cell r="B3714" t="str">
            <v>TELA FORMADA P/BARRAS DE ACO CA-60, FORMANDO MALHA RETANG. C/DIAM. DE 4,2MM E ESPACAMENTO ENTRE ELES DE 30 X 15CM</v>
          </cell>
          <cell r="C3714" t="str">
            <v>KG</v>
          </cell>
          <cell r="D3714">
            <v>3.34</v>
          </cell>
        </row>
        <row r="3715">
          <cell r="A3715" t="str">
            <v>11.023.005-0</v>
          </cell>
          <cell r="B3715" t="str">
            <v>TELA FORMADA P/BARRAS DE ACO CA-60, FORMANDO MALHA QUADRADAC/DIAM. DE 4,2MM E ESPACAMENTO ENTRE ELES DE 10 X 10CM</v>
          </cell>
          <cell r="C3715" t="str">
            <v>KG</v>
          </cell>
          <cell r="D3715">
            <v>3.28</v>
          </cell>
        </row>
        <row r="3716">
          <cell r="A3716" t="str">
            <v>11.023.006-0</v>
          </cell>
          <cell r="B3716" t="str">
            <v>TELA DE ARAME GALV. BWG, FIO 14, MALHA 80MM, S/REVESTIM. DEPVC</v>
          </cell>
          <cell r="C3716" t="str">
            <v>M2</v>
          </cell>
          <cell r="D3716">
            <v>4.7300000000000004</v>
          </cell>
        </row>
        <row r="3717">
          <cell r="A3717" t="str">
            <v>11.023.007-0</v>
          </cell>
          <cell r="B3717" t="str">
            <v>TELA DE ARAME GALV. BWG, FIO 14, MALHA 60MM, S/REVESTIM. DEPVC</v>
          </cell>
          <cell r="C3717" t="str">
            <v>M2</v>
          </cell>
          <cell r="D3717">
            <v>6.13</v>
          </cell>
        </row>
        <row r="3718">
          <cell r="A3718" t="str">
            <v>11.023.008-0</v>
          </cell>
          <cell r="B3718" t="str">
            <v>TELA DE ARAME GALV. BWG, FIO 14, MALHA 40MM, S/REVESTIM. DEPVC</v>
          </cell>
          <cell r="C3718" t="str">
            <v>M2</v>
          </cell>
          <cell r="D3718">
            <v>8.94</v>
          </cell>
        </row>
        <row r="3719">
          <cell r="A3719" t="str">
            <v>11.023.009-0</v>
          </cell>
          <cell r="B3719" t="str">
            <v>TELA DE ARAME GALV. BWG, FIO 12, MALHA 50MM, S/REVESTIM. DEPVC</v>
          </cell>
          <cell r="C3719" t="str">
            <v>M2</v>
          </cell>
          <cell r="D3719">
            <v>10.119999999999999</v>
          </cell>
        </row>
        <row r="3720">
          <cell r="A3720" t="str">
            <v>11.023.010-0</v>
          </cell>
          <cell r="B3720" t="str">
            <v>TELA DE ARAME GALV. BWG, FIO 12, MALHA 40MM, S/REVESTIM. DEPVC</v>
          </cell>
          <cell r="C3720" t="str">
            <v>M2</v>
          </cell>
          <cell r="D3720">
            <v>13.9</v>
          </cell>
        </row>
        <row r="3721">
          <cell r="A3721" t="str">
            <v>11.023.011-0</v>
          </cell>
          <cell r="B3721" t="str">
            <v>TELA DE ARAME GALV. BWG, FIO 10, MALHA 60MM, S/REVESTIM. DEPVC</v>
          </cell>
          <cell r="C3721" t="str">
            <v>M2</v>
          </cell>
          <cell r="D3721">
            <v>13.84</v>
          </cell>
        </row>
        <row r="3722">
          <cell r="A3722" t="str">
            <v>11.023.013-0</v>
          </cell>
          <cell r="B3722" t="str">
            <v>TELA GALV., P/GABIAO, DE 2,00 X 1,00 X 1,00M, DE FIO 2,7MM,MALHA DE 8 X 10CM</v>
          </cell>
          <cell r="C3722" t="str">
            <v>M2</v>
          </cell>
          <cell r="D3722">
            <v>8.0500000000000007</v>
          </cell>
        </row>
        <row r="3723">
          <cell r="A3723" t="str">
            <v>11.023.020-0</v>
          </cell>
          <cell r="B3723" t="str">
            <v>TELA DE FIO DE ARAME Nº12 GALV., C/MALHA DE 1", FIX. EM ALVEN., P/PROTECAO DE REVESTIM.</v>
          </cell>
          <cell r="C3723" t="str">
            <v>M2</v>
          </cell>
          <cell r="D3723">
            <v>27.03</v>
          </cell>
        </row>
        <row r="3724">
          <cell r="A3724" t="str">
            <v>11.023.999-0</v>
          </cell>
          <cell r="B3724" t="str">
            <v>INDICE 11.023.TELAS DE ACO GALVANIZADAS</v>
          </cell>
          <cell r="C3724">
            <v>0</v>
          </cell>
          <cell r="D3724">
            <v>2331</v>
          </cell>
        </row>
        <row r="3725">
          <cell r="A3725" t="str">
            <v>11.024.001-1</v>
          </cell>
          <cell r="B3725" t="str">
            <v>CONCRETO PROJETADO, APLICADO EM SUPERF. VERT. OU HORIZ. SUPERIOR, MEDICAO FEITA PELO CONCR. APLIC.</v>
          </cell>
          <cell r="C3725" t="str">
            <v>M3</v>
          </cell>
          <cell r="D3725">
            <v>509.92</v>
          </cell>
        </row>
        <row r="3726">
          <cell r="A3726" t="str">
            <v>11.024.002-0</v>
          </cell>
          <cell r="B3726" t="str">
            <v>CONCRETO PROJETADO, APLICADO EM SUPERF. HORIZ. INFERIOR, MEDICAO FEITA PELO CONCR. APLIC.</v>
          </cell>
          <cell r="C3726" t="str">
            <v>M3</v>
          </cell>
          <cell r="D3726">
            <v>407.94</v>
          </cell>
        </row>
        <row r="3727">
          <cell r="A3727" t="str">
            <v>11.024.005-0</v>
          </cell>
          <cell r="B3727" t="str">
            <v>CONCRETO PROJETADO, APLICADO EM SUPERF. VERT. OU HORIZ. SUPERIOR, MEDICAO FEITA NA MAQ. DE PROJECAO</v>
          </cell>
          <cell r="C3727" t="str">
            <v>M3</v>
          </cell>
          <cell r="D3727">
            <v>356.94</v>
          </cell>
        </row>
        <row r="3728">
          <cell r="A3728" t="str">
            <v>11.024.008-0</v>
          </cell>
          <cell r="B3728" t="str">
            <v>CONCRETO PROJETADO, APLICADO EM SUPERF. HORIZ. INFERIOR, MEDICAO FEITA NA MAQ. DE PROJECAO</v>
          </cell>
          <cell r="C3728" t="str">
            <v>M3</v>
          </cell>
          <cell r="D3728">
            <v>285.55</v>
          </cell>
        </row>
        <row r="3729">
          <cell r="A3729" t="str">
            <v>11.024.010-1</v>
          </cell>
          <cell r="B3729" t="str">
            <v>CONCRETO PROJETADO ADITIVADO C/LATEX, APLIC. EM SUPERF. VERT. OU HORIZ. SUPERIOR, MEDICAO FEITA PELO CONCR. APLIC.</v>
          </cell>
          <cell r="C3729" t="str">
            <v>M3</v>
          </cell>
          <cell r="D3729">
            <v>859</v>
          </cell>
        </row>
        <row r="3730">
          <cell r="A3730" t="str">
            <v>11.024.012-0</v>
          </cell>
          <cell r="B3730" t="str">
            <v>CONCRETO PROJETADO, ADITIVADO C/LATEX, APLIC. EM SUPERF. HORIZ. INFERIOR, MEDICAO FEITA PELO CONCR. APLIC.</v>
          </cell>
          <cell r="C3730" t="str">
            <v>M3</v>
          </cell>
          <cell r="D3730">
            <v>687.2</v>
          </cell>
        </row>
        <row r="3731">
          <cell r="A3731" t="str">
            <v>11.024.015-0</v>
          </cell>
          <cell r="B3731" t="str">
            <v>CONCRETO PROJETADO, ADITIVADO C/LATEX, APLIC. EM SUPERF. VERT. OU HORIZ., MEDICAO FEITA NA MAQ. DE PROJECAO</v>
          </cell>
          <cell r="C3731" t="str">
            <v>M3</v>
          </cell>
          <cell r="D3731">
            <v>601.29999999999995</v>
          </cell>
        </row>
        <row r="3732">
          <cell r="A3732" t="str">
            <v>11.024.018-0</v>
          </cell>
          <cell r="B3732" t="str">
            <v>CONCRETO PROJETADO, ADITIVADO C/LATEX, APLIC. EM SUPERF. HORIZ. INFERIOR, MEDICAO FEITA NA MAQ. DE PROJECAO</v>
          </cell>
          <cell r="C3732" t="str">
            <v>M3</v>
          </cell>
          <cell r="D3732">
            <v>481.04</v>
          </cell>
        </row>
        <row r="3733">
          <cell r="A3733" t="str">
            <v>11.024.500-0</v>
          </cell>
          <cell r="B3733" t="str">
            <v>UNIDADE DE REF. P/RECUPERACAO ESTRUTURAL</v>
          </cell>
          <cell r="C3733" t="str">
            <v>UR</v>
          </cell>
          <cell r="D3733">
            <v>116.02</v>
          </cell>
        </row>
        <row r="3734">
          <cell r="A3734" t="str">
            <v>11.024.999-0</v>
          </cell>
          <cell r="B3734" t="str">
            <v>INDICE 11.024.CONCRETO PROJETADO</v>
          </cell>
          <cell r="C3734">
            <v>0</v>
          </cell>
          <cell r="D3734">
            <v>1488</v>
          </cell>
        </row>
        <row r="3735">
          <cell r="A3735" t="str">
            <v>11.025.002-0</v>
          </cell>
          <cell r="B3735" t="str">
            <v>CONCRETO BOMBEADO FCK = 15MPA</v>
          </cell>
          <cell r="C3735" t="str">
            <v>M3</v>
          </cell>
          <cell r="D3735">
            <v>219.4</v>
          </cell>
        </row>
        <row r="3736">
          <cell r="A3736" t="str">
            <v>11.025.006-0</v>
          </cell>
          <cell r="B3736" t="str">
            <v>CONCRETO BOMBEADO FCK = 20MPA</v>
          </cell>
          <cell r="C3736" t="str">
            <v>M3</v>
          </cell>
          <cell r="D3736">
            <v>236.85</v>
          </cell>
        </row>
        <row r="3737">
          <cell r="A3737" t="str">
            <v>11.025.009-0</v>
          </cell>
          <cell r="B3737" t="str">
            <v>CONCRETO BOMBEADO FCK = 25MPA</v>
          </cell>
          <cell r="C3737" t="str">
            <v>M3</v>
          </cell>
          <cell r="D3737">
            <v>247.84</v>
          </cell>
        </row>
        <row r="3738">
          <cell r="A3738" t="str">
            <v>11.025.012-0</v>
          </cell>
          <cell r="B3738" t="str">
            <v>CONCRETO BOMBEADO FCK = 30MPA</v>
          </cell>
          <cell r="C3738" t="str">
            <v>M3</v>
          </cell>
          <cell r="D3738">
            <v>258.2</v>
          </cell>
        </row>
        <row r="3739">
          <cell r="A3739" t="str">
            <v>11.025.013-0</v>
          </cell>
          <cell r="B3739" t="str">
            <v>CONCRETO BOMBEADO FCK = 35MPA</v>
          </cell>
          <cell r="C3739" t="str">
            <v>M3</v>
          </cell>
          <cell r="D3739">
            <v>271.44</v>
          </cell>
        </row>
        <row r="3740">
          <cell r="A3740" t="str">
            <v>11.025.999-0</v>
          </cell>
          <cell r="B3740" t="str">
            <v>INDICE 11.025.CONCRETO BOMBEADO</v>
          </cell>
          <cell r="C3740">
            <v>0</v>
          </cell>
          <cell r="D3740">
            <v>1449</v>
          </cell>
        </row>
        <row r="3741">
          <cell r="A3741" t="str">
            <v>11.026.010-0</v>
          </cell>
          <cell r="B3741" t="str">
            <v>PROTECAO DE ROCHA EM GALERIA, INCL. CHUMBADORES, EXCL. TELA</v>
          </cell>
          <cell r="C3741" t="str">
            <v>M2</v>
          </cell>
          <cell r="D3741">
            <v>11.93</v>
          </cell>
        </row>
        <row r="3742">
          <cell r="A3742" t="str">
            <v>11.026.015-0</v>
          </cell>
          <cell r="B3742" t="str">
            <v>CONTENSAO DE BL. SOLTOS EM ENCOSTA, C/TELA, EXCL. FORN. DA TELA</v>
          </cell>
          <cell r="C3742" t="str">
            <v>M2</v>
          </cell>
          <cell r="D3742">
            <v>0.73</v>
          </cell>
        </row>
        <row r="3743">
          <cell r="A3743" t="str">
            <v>11.026.016-0</v>
          </cell>
          <cell r="B3743" t="str">
            <v>PROTECAO DE REVEST. EM ALVEN., C/TELA, EXCL. FORN. DA TELA,CHAPISCO E REVEST.</v>
          </cell>
          <cell r="C3743" t="str">
            <v>M2</v>
          </cell>
          <cell r="D3743">
            <v>3.13</v>
          </cell>
        </row>
        <row r="3744">
          <cell r="A3744" t="str">
            <v>11.026.020-0</v>
          </cell>
          <cell r="B3744" t="str">
            <v>ESTABILIZACAO DE TALUDES C/MASSA DE CONCR., LIMP., REGULARIZACAO E REVESTIM., DRENO A CADA 4,00M2, EXCL. FORN. DE TELA</v>
          </cell>
          <cell r="C3744" t="str">
            <v>M2</v>
          </cell>
          <cell r="D3744">
            <v>43.73</v>
          </cell>
        </row>
        <row r="3745">
          <cell r="A3745" t="str">
            <v>11.026.999-0</v>
          </cell>
          <cell r="B3745" t="str">
            <v>INDICE 11.026.CONTENCAO E PROTECAO</v>
          </cell>
          <cell r="C3745">
            <v>0</v>
          </cell>
          <cell r="D3745">
            <v>2399</v>
          </cell>
        </row>
        <row r="3746">
          <cell r="A3746" t="str">
            <v>11.027.999-0</v>
          </cell>
          <cell r="B3746" t="str">
            <v>INDICE 11.027.INDICE FORMA METALICA</v>
          </cell>
          <cell r="C3746">
            <v>0</v>
          </cell>
          <cell r="D3746">
            <v>2067</v>
          </cell>
        </row>
        <row r="3747">
          <cell r="A3747" t="str">
            <v>11.028.999-0</v>
          </cell>
          <cell r="B3747" t="str">
            <v>INDICE 11.028.ESCORAMENTO ROCHA P/CONCRETO</v>
          </cell>
          <cell r="C3747">
            <v>0</v>
          </cell>
          <cell r="D3747">
            <v>1311</v>
          </cell>
        </row>
        <row r="3748">
          <cell r="A3748" t="str">
            <v>11.029.001-0</v>
          </cell>
          <cell r="B3748" t="str">
            <v>CONCRETO SUBMERSO, C/TEOR DE CIM. 400KG/M3, COLOC. P/MEIO DECONJ. COMPRESSOR-BOMBA PNEUMATICA</v>
          </cell>
          <cell r="C3748" t="str">
            <v>M3</v>
          </cell>
          <cell r="D3748">
            <v>230.43</v>
          </cell>
        </row>
        <row r="3749">
          <cell r="A3749" t="str">
            <v>11.029.999-0</v>
          </cell>
          <cell r="B3749" t="str">
            <v>INDICE 11.029.CONCRETO SUBMERSO</v>
          </cell>
          <cell r="C3749">
            <v>0</v>
          </cell>
          <cell r="D3749">
            <v>1655</v>
          </cell>
        </row>
        <row r="3750">
          <cell r="A3750" t="str">
            <v>11.030.015-0</v>
          </cell>
          <cell r="B3750" t="str">
            <v>LAJE PRE-MOLDADA BETA 11, P/SOBRECARGA DE 1KN/M2 E VAO DE 4,40M, INCL. CAPEAMENTO DE 3CM DE ESP., CONCR. FCK = 15MPA</v>
          </cell>
          <cell r="C3750" t="str">
            <v>M2</v>
          </cell>
          <cell r="D3750">
            <v>32.020000000000003</v>
          </cell>
        </row>
        <row r="3751">
          <cell r="A3751" t="str">
            <v>11.030.016-0</v>
          </cell>
          <cell r="B3751" t="str">
            <v>LAJE PRE-MOLDADA BETA 12, P/SOBRECARGA DE 3,5KN/M2 E VAO DE4,10M, INCL. CAPEAMENTO DE 4CM DE ESP., CONCR. FCK = 15MPA</v>
          </cell>
          <cell r="C3751" t="str">
            <v>M2</v>
          </cell>
          <cell r="D3751">
            <v>36.700000000000003</v>
          </cell>
        </row>
        <row r="3752">
          <cell r="A3752" t="str">
            <v>11.030.017-0</v>
          </cell>
          <cell r="B3752" t="str">
            <v>LAJE PRE-MOLDADA BETA 16, P/SOBRECARGA DE 3,5KN/M2 E VAO DE5,20M, INCL. CAPEAMENTO DE 4CM DE ESP., CONCR. FCK = 15MPA</v>
          </cell>
          <cell r="C3752" t="str">
            <v>M2</v>
          </cell>
          <cell r="D3752">
            <v>46.43</v>
          </cell>
        </row>
        <row r="3753">
          <cell r="A3753" t="str">
            <v>11.030.018-0</v>
          </cell>
          <cell r="B3753" t="str">
            <v>LAJE PRE-MOLDADA BETA 20, P/SOBRECARGA DE 3,5KN/M2 E VAO DE6,20M, INCL. CAPEAMENTO DE 4CM DE ESP., CONCR. FCK = 15MPA</v>
          </cell>
          <cell r="C3753" t="str">
            <v>M2</v>
          </cell>
          <cell r="D3753">
            <v>54.22</v>
          </cell>
        </row>
        <row r="3754">
          <cell r="A3754" t="str">
            <v>11.030.999-0</v>
          </cell>
          <cell r="B3754" t="str">
            <v>INDICE 11.030.LAJE PRE-MOLDADA</v>
          </cell>
          <cell r="C3754">
            <v>0</v>
          </cell>
          <cell r="D3754">
            <v>2294</v>
          </cell>
        </row>
        <row r="3755">
          <cell r="A3755" t="str">
            <v>11.034.005-0</v>
          </cell>
          <cell r="B3755" t="str">
            <v>REFORCO DE CANTO DE LAJE OU JUNTA DE VIADUTO, EM CANTONEIRADE FERRO DE 3 X 3/8", CHUMBADO NO CONCR.</v>
          </cell>
          <cell r="C3755" t="str">
            <v>M</v>
          </cell>
          <cell r="D3755">
            <v>40.9</v>
          </cell>
        </row>
        <row r="3756">
          <cell r="A3756" t="str">
            <v>11.034.010-0</v>
          </cell>
          <cell r="B3756" t="str">
            <v>REFORCO DE CANTO DE LAJE OU JUNTA DE VIADUTO, EM CANTONEIRADE FERRO DE 4 X 3/8", CHUMBADO NO CONCR.</v>
          </cell>
          <cell r="C3756" t="str">
            <v>M</v>
          </cell>
          <cell r="D3756">
            <v>49.34</v>
          </cell>
        </row>
        <row r="3757">
          <cell r="A3757" t="str">
            <v>11.034.999-0</v>
          </cell>
          <cell r="B3757" t="str">
            <v>INDICE DA FAMILIA</v>
          </cell>
          <cell r="C3757">
            <v>0</v>
          </cell>
          <cell r="D3757">
            <v>1978</v>
          </cell>
        </row>
        <row r="3758">
          <cell r="A3758" t="str">
            <v>11.035.001-1</v>
          </cell>
          <cell r="B3758" t="str">
            <v>FORMA MET. P/CONCR., ADMITINDO 25 VEZES DE UTILIZACAO</v>
          </cell>
          <cell r="C3758" t="str">
            <v>M2</v>
          </cell>
          <cell r="D3758">
            <v>6.74</v>
          </cell>
        </row>
        <row r="3759">
          <cell r="A3759" t="str">
            <v>11.035.002-1</v>
          </cell>
          <cell r="B3759" t="str">
            <v>FORMA MET. P/CONCR., ADMITINDO 50 VEZES DE UTILIZACAO</v>
          </cell>
          <cell r="C3759" t="str">
            <v>M2</v>
          </cell>
          <cell r="D3759">
            <v>4.22</v>
          </cell>
        </row>
        <row r="3760">
          <cell r="A3760" t="str">
            <v>11.035.999-0</v>
          </cell>
          <cell r="B3760" t="str">
            <v>INDICE 11.035.FORMAS METAL.P/CONCRETO</v>
          </cell>
          <cell r="C3760">
            <v>0</v>
          </cell>
          <cell r="D3760">
            <v>2237</v>
          </cell>
        </row>
        <row r="3761">
          <cell r="A3761" t="str">
            <v>11.037.001-0</v>
          </cell>
          <cell r="B3761" t="str">
            <v>APARELHO DE APOIO EM ACO EXTRA DURO (ETD)</v>
          </cell>
          <cell r="C3761" t="str">
            <v>KG</v>
          </cell>
          <cell r="D3761">
            <v>22.69</v>
          </cell>
        </row>
        <row r="3762">
          <cell r="A3762" t="str">
            <v>11.037.005-0</v>
          </cell>
          <cell r="B3762" t="str">
            <v>APARELHO DE APOIO MET., EM ACO ESPECIAL, SGT-5281 (DIN)</v>
          </cell>
          <cell r="C3762" t="str">
            <v>KG</v>
          </cell>
          <cell r="D3762">
            <v>21.71</v>
          </cell>
        </row>
        <row r="3763">
          <cell r="A3763" t="str">
            <v>11.037.999-0</v>
          </cell>
          <cell r="B3763" t="str">
            <v>INDICE 11.037.APARELHO DE APOIO</v>
          </cell>
          <cell r="C3763">
            <v>0</v>
          </cell>
          <cell r="D3763">
            <v>1413</v>
          </cell>
        </row>
        <row r="3764">
          <cell r="A3764" t="str">
            <v>11.038.001-0</v>
          </cell>
          <cell r="B3764" t="str">
            <v>FORMA MET. P/TUNEIS, DESLOC., POSICIONAMENTO, FIX. E RETIRADA, FORMAS DE 7,00M DE EXT., TRILHO EM TUNEL DE 70,00M2</v>
          </cell>
          <cell r="C3764" t="str">
            <v>M2</v>
          </cell>
          <cell r="D3764">
            <v>3.58</v>
          </cell>
        </row>
        <row r="3765">
          <cell r="A3765" t="str">
            <v>11.038.999-0</v>
          </cell>
          <cell r="B3765" t="str">
            <v>INDICE 11.038.FORMA METAL.TUNEIS</v>
          </cell>
          <cell r="C3765">
            <v>0</v>
          </cell>
          <cell r="D3765">
            <v>2330</v>
          </cell>
        </row>
        <row r="3766">
          <cell r="A3766" t="str">
            <v>11.039.001-0</v>
          </cell>
          <cell r="B3766" t="str">
            <v>FORMA MET. P/TUNEIS, FORN. DE FORMAS, DESLIZANTE S/TRILHOS DE 7,00M DE EXT., EM TUNEL DE 70,00M2, SUSPENSAS P/MACACOS</v>
          </cell>
          <cell r="C3766" t="str">
            <v>UN</v>
          </cell>
          <cell r="D3766">
            <v>40644.79</v>
          </cell>
        </row>
        <row r="3767">
          <cell r="A3767" t="str">
            <v>11.039.999-0</v>
          </cell>
          <cell r="B3767" t="str">
            <v>INDICE 11.039.FORMA METAL.TUNEIS FORNEC.</v>
          </cell>
          <cell r="C3767">
            <v>0</v>
          </cell>
          <cell r="D3767">
            <v>2459</v>
          </cell>
        </row>
        <row r="3768">
          <cell r="A3768" t="str">
            <v>11.040.001-0</v>
          </cell>
          <cell r="B3768" t="str">
            <v>ANCORAGEM DE ROCHA, UTILIZ. CHUMBADORES, C/PARAFUSO DE DIAM.ATE 3/4"</v>
          </cell>
          <cell r="C3768" t="str">
            <v>M</v>
          </cell>
          <cell r="D3768">
            <v>17.239999999999998</v>
          </cell>
        </row>
        <row r="3769">
          <cell r="A3769" t="str">
            <v>11.040.002-0</v>
          </cell>
          <cell r="B3769" t="str">
            <v>ANCORAGEM DE ROCHA, UTILIZ. CHUMBADORES, C/PARAFUSO DE DIAM.ATE 1"</v>
          </cell>
          <cell r="C3769" t="str">
            <v>M</v>
          </cell>
          <cell r="D3769">
            <v>17.97</v>
          </cell>
        </row>
        <row r="3770">
          <cell r="A3770" t="str">
            <v>11.040.003-0</v>
          </cell>
          <cell r="B3770" t="str">
            <v>ANCORAGEM DE ROCHA, UTILIZ. CHUMBADORES, C/PARAFUSO DE DIAM.ATE 1.1/8"</v>
          </cell>
          <cell r="C3770" t="str">
            <v>M</v>
          </cell>
          <cell r="D3770">
            <v>18.71</v>
          </cell>
        </row>
        <row r="3771">
          <cell r="A3771" t="str">
            <v>11.040.004-0</v>
          </cell>
          <cell r="B3771" t="str">
            <v>ANCORAGEM DE ROCHA EM TUNEIS, UTILIZ. CHUMBADORES, C/PARAFUSO DE DIAM. ATE 3/4"</v>
          </cell>
          <cell r="C3771" t="str">
            <v>M</v>
          </cell>
          <cell r="D3771">
            <v>24.06</v>
          </cell>
        </row>
        <row r="3772">
          <cell r="A3772" t="str">
            <v>11.040.005-0</v>
          </cell>
          <cell r="B3772" t="str">
            <v>ANCORAGEM DE ROCHA EM TUNEIS, UTILIZ. CHUMBADORES, C/PARAFUSO DE DIAM. ATE 1"</v>
          </cell>
          <cell r="C3772" t="str">
            <v>M</v>
          </cell>
          <cell r="D3772">
            <v>25.23</v>
          </cell>
        </row>
        <row r="3773">
          <cell r="A3773" t="str">
            <v>11.040.006-0</v>
          </cell>
          <cell r="B3773" t="str">
            <v>ANCORAGEM DE ROCHA EM TUNEIS, UTILIZ. CHUMBADORES, C/PARAFUSO DE DIAM. ATE 1.1/8"</v>
          </cell>
          <cell r="C3773" t="str">
            <v>M</v>
          </cell>
          <cell r="D3773">
            <v>26.41</v>
          </cell>
        </row>
        <row r="3774">
          <cell r="A3774" t="str">
            <v>11.040.999-0</v>
          </cell>
          <cell r="B3774" t="str">
            <v>INDICE 11.040.ANCORAGEM DE ROCHA</v>
          </cell>
          <cell r="C3774">
            <v>0</v>
          </cell>
          <cell r="D3774">
            <v>1807</v>
          </cell>
        </row>
        <row r="3775">
          <cell r="A3775" t="str">
            <v>11.041.001-0</v>
          </cell>
          <cell r="B3775" t="str">
            <v>CHUMBADOR DE CONQUILHA EXPANSIVA, DE 3/4" DE DIAM., EM ACO COMUM</v>
          </cell>
          <cell r="C3775" t="str">
            <v>M</v>
          </cell>
          <cell r="D3775">
            <v>32.03</v>
          </cell>
        </row>
        <row r="3776">
          <cell r="A3776" t="str">
            <v>11.041.002-0</v>
          </cell>
          <cell r="B3776" t="str">
            <v>CHUMBADOR DE CONQUILHA EXPANSIVA, DE 3/4" DE DIAM., EM ACO DE ALTA RESISTENCIA</v>
          </cell>
          <cell r="C3776" t="str">
            <v>M</v>
          </cell>
          <cell r="D3776">
            <v>56.04</v>
          </cell>
        </row>
        <row r="3777">
          <cell r="A3777" t="str">
            <v>11.041.999-0</v>
          </cell>
          <cell r="B3777" t="str">
            <v>INDICE 11.041.FORNEC. DE CHUMBADOR</v>
          </cell>
          <cell r="C3777">
            <v>0</v>
          </cell>
          <cell r="D3777">
            <v>963</v>
          </cell>
        </row>
        <row r="3778">
          <cell r="A3778" t="str">
            <v>11.043.002-0</v>
          </cell>
          <cell r="B3778" t="str">
            <v>TIRANTE P/PROTENSAO, P/ANCORAGEM EM ROCHA, CONSTITUIDO P/ 6FIOS DE ACO DURO DE 8MM</v>
          </cell>
          <cell r="C3778" t="str">
            <v>M</v>
          </cell>
          <cell r="D3778">
            <v>21.53</v>
          </cell>
        </row>
        <row r="3779">
          <cell r="A3779" t="str">
            <v>11.043.003-0</v>
          </cell>
          <cell r="B3779" t="str">
            <v>TIRANTE P/PROTENSAO, P/ANCORAGEM EM ROCHA, CONSTITUIDO P/ 8FIOS DE ACO DURO DE 8MM</v>
          </cell>
          <cell r="C3779" t="str">
            <v>M</v>
          </cell>
          <cell r="D3779">
            <v>26.32</v>
          </cell>
        </row>
        <row r="3780">
          <cell r="A3780" t="str">
            <v>11.043.004-0</v>
          </cell>
          <cell r="B3780" t="str">
            <v>TIRANTE P/PROTENSAO, P/ANCORAGEM EM ROCHA, CONSTITUIDO P/ 10FIOS DE ACO DURO DE 8MM</v>
          </cell>
          <cell r="C3780" t="str">
            <v>M</v>
          </cell>
          <cell r="D3780">
            <v>31.1</v>
          </cell>
        </row>
        <row r="3781">
          <cell r="A3781" t="str">
            <v>11.043.005-0</v>
          </cell>
          <cell r="B3781" t="str">
            <v>TIRANTE P/PROTENSAO, P/ANCORAGEM EM ROCHA, CONSTITUIDO P/ 12FIOS DE ACO DURO DE 8MM</v>
          </cell>
          <cell r="C3781" t="str">
            <v>M</v>
          </cell>
          <cell r="D3781">
            <v>35.880000000000003</v>
          </cell>
        </row>
        <row r="3782">
          <cell r="A3782" t="str">
            <v>11.043.006-0</v>
          </cell>
          <cell r="B3782" t="str">
            <v>TIRANTE P/PROTENSAO, P/ANCORAGEM EM ROCHA, CONSTITUIDO P/ 4CORDOALHAS DE 12,5MM</v>
          </cell>
          <cell r="C3782" t="str">
            <v>M</v>
          </cell>
          <cell r="D3782">
            <v>28.59</v>
          </cell>
        </row>
        <row r="3783">
          <cell r="A3783" t="str">
            <v>11.043.007-0</v>
          </cell>
          <cell r="B3783" t="str">
            <v>TIRANTE P/PROTENSAO, P/ANCORAGEM EM ROCHA, CONSTITUIDO P/ 6CORDOALHAS DE 12,5MM</v>
          </cell>
          <cell r="C3783" t="str">
            <v>M</v>
          </cell>
          <cell r="D3783">
            <v>38.159999999999997</v>
          </cell>
        </row>
        <row r="3784">
          <cell r="A3784" t="str">
            <v>11.043.008-0</v>
          </cell>
          <cell r="B3784" t="str">
            <v>TIRANTE P/PROTENSAO, P/ANCORAGEM EM ROCHA, CONSTITUIDO P/ 8CORDOALHAS DE 12,5MM</v>
          </cell>
          <cell r="C3784" t="str">
            <v>M</v>
          </cell>
          <cell r="D3784">
            <v>47.73</v>
          </cell>
        </row>
        <row r="3785">
          <cell r="A3785" t="str">
            <v>11.043.009-0</v>
          </cell>
          <cell r="B3785" t="str">
            <v>TIRANTE P/PROTENSAO, P/ANCORAGEM EM ROCHA, CONSTITUIDO P/ 10CORDOALHAS DE 12,5MM</v>
          </cell>
          <cell r="C3785" t="str">
            <v>M</v>
          </cell>
          <cell r="D3785">
            <v>57.31</v>
          </cell>
        </row>
        <row r="3786">
          <cell r="A3786" t="str">
            <v>11.043.010-0</v>
          </cell>
          <cell r="B3786" t="str">
            <v>TIRANTE P/PROTENSAO, P/ANCORAGEM EM ROCHA, CONSTITUIDO P/ 12CORDOALHAS DE 12,5MM</v>
          </cell>
          <cell r="C3786" t="str">
            <v>M</v>
          </cell>
          <cell r="D3786">
            <v>66.88</v>
          </cell>
        </row>
        <row r="3787">
          <cell r="A3787" t="str">
            <v>11.043.011-0</v>
          </cell>
          <cell r="B3787" t="str">
            <v>TIRANTE PROTENDIDO P/ANCORAGEM EM SOLO, CONSTITUIDO P/ 6 FIOS DE ACO DURO DE 8MM, INCL. PROT. ANTICORROSIVA</v>
          </cell>
          <cell r="C3787" t="str">
            <v>M</v>
          </cell>
          <cell r="D3787">
            <v>24.82</v>
          </cell>
        </row>
        <row r="3788">
          <cell r="A3788" t="str">
            <v>11.043.012-0</v>
          </cell>
          <cell r="B3788" t="str">
            <v>TIRANTE PROTENDIDO P/ANCORAGEM EM SOLO, CONSTITUIDO P/ 8 FIOS DE ACO DURO DE 8MM, INCL. PROT. ANTICORROSIVA</v>
          </cell>
          <cell r="C3788" t="str">
            <v>M</v>
          </cell>
          <cell r="D3788">
            <v>29.6</v>
          </cell>
        </row>
        <row r="3789">
          <cell r="A3789" t="str">
            <v>11.043.013-0</v>
          </cell>
          <cell r="B3789" t="str">
            <v>TIRANTE PROTENDIDO P/ANCORAGEM EM SOLO, CONSTITUIDO P/ 10 FIOS DE ACO DURO DE 8MM, INCL. PROT. ANTICORROSIVA</v>
          </cell>
          <cell r="C3789" t="str">
            <v>M</v>
          </cell>
          <cell r="D3789">
            <v>34.39</v>
          </cell>
        </row>
        <row r="3790">
          <cell r="A3790" t="str">
            <v>11.043.014-1</v>
          </cell>
          <cell r="B3790" t="str">
            <v>TIRANTE PROTENDIDO P/ANCORAGEM EM SOLO, CONSTITUIDO P/ 12 FIOS DE ACO DURO DE 8MM, INCL. PROT. ANTICORROSIVA</v>
          </cell>
          <cell r="C3790" t="str">
            <v>M</v>
          </cell>
          <cell r="D3790">
            <v>39.17</v>
          </cell>
        </row>
        <row r="3791">
          <cell r="A3791" t="str">
            <v>11.043.015-0</v>
          </cell>
          <cell r="B3791" t="str">
            <v>TIRANTE PROTENDIDO P/ANCORAGEM EM SOLO, CONSTITUIDO P/ 16 FIOS DE ACO DURO DE 8MM, INCL. PROT. ANTICORROSIVA</v>
          </cell>
          <cell r="C3791" t="str">
            <v>M</v>
          </cell>
          <cell r="D3791">
            <v>49.34</v>
          </cell>
        </row>
        <row r="3792">
          <cell r="A3792" t="str">
            <v>11.043.016-0</v>
          </cell>
          <cell r="B3792" t="str">
            <v>TIRANTE PROTENDIDO P/ANCORAGEM EM SOLO, CONSTITUIDO P/ 4 CORDOALHAS DE 12,5MM, INCL. PROT. ANTICORROSIVA</v>
          </cell>
          <cell r="C3792" t="str">
            <v>M</v>
          </cell>
          <cell r="D3792">
            <v>30.37</v>
          </cell>
        </row>
        <row r="3793">
          <cell r="A3793" t="str">
            <v>11.043.017-0</v>
          </cell>
          <cell r="B3793" t="str">
            <v>TIRANTE PROTENDIDO P/ANCORAGEM EM SOLO, CONSTITUIDO P/ 6 CORDOALHAS DE 12,5MM, INCL. PROT. ANTICORROSIVA</v>
          </cell>
          <cell r="C3793" t="str">
            <v>M</v>
          </cell>
          <cell r="D3793">
            <v>39.94</v>
          </cell>
        </row>
        <row r="3794">
          <cell r="A3794" t="str">
            <v>11.043.018-0</v>
          </cell>
          <cell r="B3794" t="str">
            <v>TIRANTE PROTENDIDO P/ANCORAGEM EM SOLO, CONSTITUIDO P/ 8 CORDOALHAS DE 12,5MM, INCL. PROT. ANTICORROSIVA</v>
          </cell>
          <cell r="C3794" t="str">
            <v>M</v>
          </cell>
          <cell r="D3794">
            <v>49.51</v>
          </cell>
        </row>
        <row r="3795">
          <cell r="A3795" t="str">
            <v>11.043.019-1</v>
          </cell>
          <cell r="B3795" t="str">
            <v>TIRANTE PROTENDIDO P/ANCORAGEM EM SOLO, CONSTITUIDO P/ 10 CORDOALHAS DE 12,5MM, INCL. PROT. ANTICORROSIVA</v>
          </cell>
          <cell r="C3795" t="str">
            <v>M</v>
          </cell>
          <cell r="D3795">
            <v>60.59</v>
          </cell>
        </row>
        <row r="3796">
          <cell r="A3796" t="str">
            <v>11.043.020-0</v>
          </cell>
          <cell r="B3796" t="str">
            <v>TIRANTE PROTENDIDO P/ANCORAGEM EM SOLO, CONSTITUIDO P/ 12 CORDOALHAS DE 12,5MM, INCL. PROT. ANTICORROSIVA</v>
          </cell>
          <cell r="C3796" t="str">
            <v>M</v>
          </cell>
          <cell r="D3796">
            <v>70.17</v>
          </cell>
        </row>
        <row r="3797">
          <cell r="A3797" t="str">
            <v>11.043.021-0</v>
          </cell>
          <cell r="B3797" t="str">
            <v>TIRANTE PROTENDIDO P/ANCORAGEM EM SOLO, CONSTITUIDO P/ 6 FIOS DE ACO DURO DE 8MM, INCL. PROT. ANTICORROSIVA</v>
          </cell>
          <cell r="C3797" t="str">
            <v>M</v>
          </cell>
          <cell r="D3797">
            <v>40.64</v>
          </cell>
        </row>
        <row r="3798">
          <cell r="A3798" t="str">
            <v>11.043.022-0</v>
          </cell>
          <cell r="B3798" t="str">
            <v>TIRANTE PROTENDIDO P/ANCORAGEM EM SOLO, CONSTITUIDO P/ 8 FIOS DE ACO DURO DE 8MM</v>
          </cell>
          <cell r="C3798" t="str">
            <v>M</v>
          </cell>
          <cell r="D3798">
            <v>45.42</v>
          </cell>
        </row>
        <row r="3799">
          <cell r="A3799" t="str">
            <v>11.043.023-0</v>
          </cell>
          <cell r="B3799" t="str">
            <v>TIRANTE PROTENDIDO P/ANCORAGEM EM SOLO, CONSTITUIDO P/ 10 FIOS DE ACO DURO DE 8MM</v>
          </cell>
          <cell r="C3799" t="str">
            <v>M</v>
          </cell>
          <cell r="D3799">
            <v>50.21</v>
          </cell>
        </row>
        <row r="3800">
          <cell r="A3800" t="str">
            <v>11.043.024-1</v>
          </cell>
          <cell r="B3800" t="str">
            <v>TIRANTE PROTENDIDO P/ANCORAGEM EM SOLO, CONSTITUIDO P/ 12 FIOS DE ACO DURO DE 8MM</v>
          </cell>
          <cell r="C3800" t="str">
            <v>M</v>
          </cell>
          <cell r="D3800">
            <v>50.21</v>
          </cell>
        </row>
        <row r="3801">
          <cell r="A3801" t="str">
            <v>11.043.025-0</v>
          </cell>
          <cell r="B3801" t="str">
            <v>TIRANTE PROTENDIDO P/ANCORAGEM EM SOLO, CONSTITUIDO P/ 16 FIOS DE ACO DURO DE 8MM</v>
          </cell>
          <cell r="C3801" t="str">
            <v>M</v>
          </cell>
          <cell r="D3801">
            <v>65.16</v>
          </cell>
        </row>
        <row r="3802">
          <cell r="A3802" t="str">
            <v>11.043.026-0</v>
          </cell>
          <cell r="B3802" t="str">
            <v>TIRANTE PROTENDIDO P/ANCORAGEM EM SOLO, CONSTITUIDO P/ 4 CORDOALHAS DE 12,5MM</v>
          </cell>
          <cell r="C3802" t="str">
            <v>M</v>
          </cell>
          <cell r="D3802">
            <v>46.19</v>
          </cell>
        </row>
        <row r="3803">
          <cell r="A3803" t="str">
            <v>11.043.027-0</v>
          </cell>
          <cell r="B3803" t="str">
            <v>TIRANTE PROTENDIDO P/ANCORAGEM EM SOLO, CONSTITUIDO P/ 6 CORDOALHAS DE 12,5MM</v>
          </cell>
          <cell r="C3803" t="str">
            <v>M</v>
          </cell>
          <cell r="D3803">
            <v>55.76</v>
          </cell>
        </row>
        <row r="3804">
          <cell r="A3804" t="str">
            <v>11.043.028-0</v>
          </cell>
          <cell r="B3804" t="str">
            <v>TIRANTE PROTENDIDO P/ANCORAGEM EM SOLO, CONSTITUIDO P/ 8 CORDOALHAS DE 12,5MM</v>
          </cell>
          <cell r="C3804" t="str">
            <v>M</v>
          </cell>
          <cell r="D3804">
            <v>65.33</v>
          </cell>
        </row>
        <row r="3805">
          <cell r="A3805" t="str">
            <v>11.043.029-1</v>
          </cell>
          <cell r="B3805" t="str">
            <v>TIRANTE PROTENDIDO P/ANCORAGEM EM SOLO, CONSTITUIDO P/ 10 CORDOALHAS DE 12,5MM</v>
          </cell>
          <cell r="C3805" t="str">
            <v>M</v>
          </cell>
          <cell r="D3805">
            <v>80.19</v>
          </cell>
        </row>
        <row r="3806">
          <cell r="A3806" t="str">
            <v>11.043.030-0</v>
          </cell>
          <cell r="B3806" t="str">
            <v>TIRANTE PROTENDIDO P/ANCORAGEM EM SOLO, CONSTITUIDO P/ 12 CORDOALHAS DE 12,5MM</v>
          </cell>
          <cell r="C3806" t="str">
            <v>M</v>
          </cell>
          <cell r="D3806">
            <v>89.77</v>
          </cell>
        </row>
        <row r="3807">
          <cell r="A3807" t="str">
            <v>11.043.999-0</v>
          </cell>
          <cell r="B3807" t="str">
            <v>INDICE 11.043.TIRANTE PROTENSAO ROCHA E SOLO</v>
          </cell>
          <cell r="C3807">
            <v>0</v>
          </cell>
          <cell r="D3807">
            <v>1883</v>
          </cell>
        </row>
        <row r="3808">
          <cell r="A3808" t="str">
            <v>11.044.006-0</v>
          </cell>
          <cell r="B3808" t="str">
            <v>TIRANTE PROTENDIDO P/ANCORAGEM EM ROCHA, CONSTITUIDO P/ 4 CORDOALHAS DE 12,5MM, INCL. CONE E PLACA DE ANCORAGEM</v>
          </cell>
          <cell r="C3808" t="str">
            <v>UN</v>
          </cell>
          <cell r="D3808">
            <v>694.99</v>
          </cell>
        </row>
        <row r="3809">
          <cell r="A3809" t="str">
            <v>11.044.007-0</v>
          </cell>
          <cell r="B3809" t="str">
            <v>TIRANTE PROTENDIDO P/ANCORAGEM EM ROCHA, CONSTITUIDO P/ 6 CORDOALHAS DE 12,5MM, INCL. CONE E PLACA DE ANCORAGEM</v>
          </cell>
          <cell r="C3809" t="str">
            <v>UN</v>
          </cell>
          <cell r="D3809">
            <v>864.92</v>
          </cell>
        </row>
        <row r="3810">
          <cell r="A3810" t="str">
            <v>11.044.008-0</v>
          </cell>
          <cell r="B3810" t="str">
            <v>TIRANTE PROTENDIDO P/ANCORAGEM EM ROCHA, CONSTITUIDO P/ 8 CORDOALHAS DE 12,5MM, INCL. CONE E PLACA DE ANCORAGEM</v>
          </cell>
          <cell r="C3810" t="str">
            <v>UN</v>
          </cell>
          <cell r="D3810">
            <v>1353.17</v>
          </cell>
        </row>
        <row r="3811">
          <cell r="A3811" t="str">
            <v>11.044.009-0</v>
          </cell>
          <cell r="B3811" t="str">
            <v>TIRANTE PROTENDIDO P/ANCORAGEM EM ROCHA, CONSTITUIDO P/ 1O CORDOALHAS DE 12,5MM, INCL. CONE E PLACA DE ANCORAGEM</v>
          </cell>
          <cell r="C3811" t="str">
            <v>UN</v>
          </cell>
          <cell r="D3811">
            <v>1520.83</v>
          </cell>
        </row>
        <row r="3812">
          <cell r="A3812" t="str">
            <v>11.044.010-0</v>
          </cell>
          <cell r="B3812" t="str">
            <v>TIRANTE PROTENDIDO P/ANCORAGEM EM ROCHA, CONSTITUIDO P/ 12 CORDOALHAS DE 12,5MM, INCL. CONE E PLACA DE ANCORAGEM</v>
          </cell>
          <cell r="C3812" t="str">
            <v>UN</v>
          </cell>
          <cell r="D3812">
            <v>1716.46</v>
          </cell>
        </row>
        <row r="3813">
          <cell r="A3813" t="str">
            <v>11.044.056-0</v>
          </cell>
          <cell r="B3813" t="str">
            <v>PROTENCAO DE TIRANTES DE 4 CORDOALHAS DE 1/2", EXCL. FORN. DOS MAT.</v>
          </cell>
          <cell r="C3813" t="str">
            <v>UN</v>
          </cell>
          <cell r="D3813">
            <v>239.74</v>
          </cell>
        </row>
        <row r="3814">
          <cell r="A3814" t="str">
            <v>11.044.058-0</v>
          </cell>
          <cell r="B3814" t="str">
            <v>PROTENCAO DE TIRANTES DE 6 E 8 CORDOALHAS DE 1/2", EXCL. FORN. DOS MAT.</v>
          </cell>
          <cell r="C3814" t="str">
            <v>UN</v>
          </cell>
          <cell r="D3814">
            <v>280.66000000000003</v>
          </cell>
        </row>
        <row r="3815">
          <cell r="A3815" t="str">
            <v>11.044.060-0</v>
          </cell>
          <cell r="B3815" t="str">
            <v>PROTENCAO DE TIRANTES DE 10 E 12 CORDOALHAS DE 1/2", EXCL. FORN. DOS MAT.</v>
          </cell>
          <cell r="C3815" t="str">
            <v>UN</v>
          </cell>
          <cell r="D3815">
            <v>369.1</v>
          </cell>
        </row>
        <row r="3816">
          <cell r="A3816" t="str">
            <v>11.044.999-0</v>
          </cell>
          <cell r="B3816" t="str">
            <v>INDICE 11.044.TIRANTE PROTENDIDO ROCHA</v>
          </cell>
          <cell r="C3816">
            <v>0</v>
          </cell>
          <cell r="D3816">
            <v>1991</v>
          </cell>
        </row>
        <row r="3817">
          <cell r="A3817" t="str">
            <v>11.045.006-0</v>
          </cell>
          <cell r="B3817" t="str">
            <v>TIRANTE PROTENDIDO P/ANCORAGEM EM SOLO, CONSTITUDO C/ 4 CORDOALHAS DE 12,5MM, INCL. CONE E PLACA, EXCL. PERF. E INJECAO</v>
          </cell>
          <cell r="C3817" t="str">
            <v>UN</v>
          </cell>
          <cell r="D3817">
            <v>711.42</v>
          </cell>
        </row>
        <row r="3818">
          <cell r="A3818" t="str">
            <v>11.045.007-0</v>
          </cell>
          <cell r="B3818" t="str">
            <v>TIRANTE PROTENDIDO P/ANCORAGEM EM SOLO, CONSTITUDO C/ 6 CORDOALHAS DE 12,5MM, INCL. CONE E PLACA, EXCL. PERF. E INJECAO</v>
          </cell>
          <cell r="C3818" t="str">
            <v>UN</v>
          </cell>
          <cell r="D3818">
            <v>884.33</v>
          </cell>
        </row>
        <row r="3819">
          <cell r="A3819" t="str">
            <v>11.045.008-0</v>
          </cell>
          <cell r="B3819" t="str">
            <v>TIRANTE PROTENDIDO P/ANCORAGEM EM SOLO, CONSTITUIDO C/ 8 CORDOALHAS DE 12,5MM, INCL. CONE E PLACA, EXCL. PERF. E INJECAO</v>
          </cell>
          <cell r="C3819" t="str">
            <v>UN</v>
          </cell>
          <cell r="D3819">
            <v>1374.28</v>
          </cell>
        </row>
        <row r="3820">
          <cell r="A3820" t="str">
            <v>11.045.009-0</v>
          </cell>
          <cell r="B3820" t="str">
            <v>TIRANTE PROTENDIDO, P/ANCORAGEM EM SOLO, CONSTITUIDO C/ 10 CORDOALHAS DE 12,5MM, INCL.CONE E PLACA, EXCL. PERF.E INJECAO</v>
          </cell>
          <cell r="C3820" t="str">
            <v>UN</v>
          </cell>
          <cell r="D3820">
            <v>1548.93</v>
          </cell>
        </row>
        <row r="3821">
          <cell r="A3821" t="str">
            <v>11.045.010-0</v>
          </cell>
          <cell r="B3821" t="str">
            <v>TIRANTE PROTENDIDO P/ANCORAGEM EM SOLO, CONSITUIDO C/ 12 CORDOALHAS DE 12,5MM, INCL. CONE E PLACA, EXCL. PERF. E INJECAO</v>
          </cell>
          <cell r="C3821" t="str">
            <v>UN</v>
          </cell>
          <cell r="D3821">
            <v>1752.71</v>
          </cell>
        </row>
        <row r="3822">
          <cell r="A3822" t="str">
            <v>11.045.999-0</v>
          </cell>
          <cell r="B3822" t="str">
            <v>INDICE 11.045.TIRANTE PROTENDIDO SOLO</v>
          </cell>
          <cell r="C3822">
            <v>0</v>
          </cell>
          <cell r="D3822">
            <v>1958</v>
          </cell>
        </row>
        <row r="3823">
          <cell r="A3823" t="str">
            <v>11.046.001-0</v>
          </cell>
          <cell r="B3823" t="str">
            <v>CONCRETO IMPORTADO DE USINA, DOSADO RACIONALMENTE, P/UMA RESISTENCIA A COMPRES. DE 10MPA</v>
          </cell>
          <cell r="C3823" t="str">
            <v>M3</v>
          </cell>
          <cell r="D3823">
            <v>156.36000000000001</v>
          </cell>
        </row>
        <row r="3824">
          <cell r="A3824" t="str">
            <v>11.046.004-0</v>
          </cell>
          <cell r="B3824" t="str">
            <v>CONCRETO IMPORTADO DE USINA, DOSADO RACIONALMENTE, P/UMA RESISTENCIA A COMPRES. DE 15MPA</v>
          </cell>
          <cell r="C3824" t="str">
            <v>M3</v>
          </cell>
          <cell r="D3824">
            <v>165</v>
          </cell>
        </row>
        <row r="3825">
          <cell r="A3825" t="str">
            <v>11.046.007-0</v>
          </cell>
          <cell r="B3825" t="str">
            <v>CONCRETO IMPORTADO DE USINA, DOSADO RACIONALMENTE, P/UMA RESISTENCIA A COMPRES. DE 20MPA</v>
          </cell>
          <cell r="C3825" t="str">
            <v>M3</v>
          </cell>
          <cell r="D3825">
            <v>174.72</v>
          </cell>
        </row>
        <row r="3826">
          <cell r="A3826" t="str">
            <v>11.046.010-0</v>
          </cell>
          <cell r="B3826" t="str">
            <v>CONCRETO IMPORTADO DE USINA, DOSADO RACIONALMENTE, P/UMA RESISTENCIA A COMPRES. DE 25MPA</v>
          </cell>
          <cell r="C3826" t="str">
            <v>M3</v>
          </cell>
          <cell r="D3826">
            <v>185.68</v>
          </cell>
        </row>
        <row r="3827">
          <cell r="A3827" t="str">
            <v>11.046.013-0</v>
          </cell>
          <cell r="B3827" t="str">
            <v>CONCRETO IMPORTADO DE USINA, DOSADO RACIONALMENTE, P/UMA RESISTENCIA A COMPRES. DE 30MPA</v>
          </cell>
          <cell r="C3827" t="str">
            <v>M3</v>
          </cell>
          <cell r="D3827">
            <v>194.37</v>
          </cell>
        </row>
        <row r="3828">
          <cell r="A3828" t="str">
            <v>11.046.014-0</v>
          </cell>
          <cell r="B3828" t="str">
            <v>CONCRETO IMPORTADO DE USINA, DOSADO RACIONALMENTE, P/UMA RESISTENCIA A COMPRES. DE 35MPA</v>
          </cell>
          <cell r="C3828" t="str">
            <v>M3</v>
          </cell>
          <cell r="D3828">
            <v>205.66</v>
          </cell>
        </row>
        <row r="3829">
          <cell r="A3829" t="str">
            <v>11.046.999-0</v>
          </cell>
          <cell r="B3829" t="str">
            <v>INDICE 11.046.CONCRETO IMPORTADO DE USINA</v>
          </cell>
          <cell r="C3829">
            <v>0</v>
          </cell>
          <cell r="D3829">
            <v>1467</v>
          </cell>
        </row>
        <row r="3830">
          <cell r="A3830" t="str">
            <v>11.047.010-1</v>
          </cell>
          <cell r="B3830" t="str">
            <v>TIRANTE PROTENDIDO DE ACO ST 85/105, P/CARGA ATE 34T, DIAM.DE 32MM, EXCL. LUVAS, PLACAS, CONTRA-PORCAS, ETC.</v>
          </cell>
          <cell r="C3830" t="str">
            <v>M</v>
          </cell>
          <cell r="D3830">
            <v>85.55</v>
          </cell>
        </row>
        <row r="3831">
          <cell r="A3831" t="str">
            <v>11.047.011-1</v>
          </cell>
          <cell r="B3831" t="str">
            <v>TIRANTE PROTENDIDO DE ACO ST 85/105, P/CARGA ATE 34T, DIAM.DE 32MM, INCL. FORN. E INST. DA PLACA, ANEL, PORCAS, ETC.</v>
          </cell>
          <cell r="C3831" t="str">
            <v>UN</v>
          </cell>
          <cell r="D3831">
            <v>614.29</v>
          </cell>
        </row>
        <row r="3832">
          <cell r="A3832" t="str">
            <v>11.047.012-0</v>
          </cell>
          <cell r="B3832" t="str">
            <v>TIRANTE PROTENDIDO DE ACO ST 85/105, P/CARGA ATE 34T, DIAM.DE 32MM, INCL.TUBO ESP.P/INJECAO (TUBO PVC 3/4" E MANCHETES)</v>
          </cell>
          <cell r="C3832" t="str">
            <v>M</v>
          </cell>
          <cell r="D3832">
            <v>88.22</v>
          </cell>
        </row>
        <row r="3833">
          <cell r="A3833" t="str">
            <v>11.047.015-0</v>
          </cell>
          <cell r="B3833" t="str">
            <v>TIRANTE PROTENDIDO EM ACO 50/55, P/CARGA ATE 22T, DIAM. DE 32MM, EXCL. LUVAS, PLACAS, PORCAS, CONTRA-PORCAS, ETC.</v>
          </cell>
          <cell r="C3833" t="str">
            <v>M</v>
          </cell>
          <cell r="D3833">
            <v>57.49</v>
          </cell>
        </row>
        <row r="3834">
          <cell r="A3834" t="str">
            <v>11.047.016-0</v>
          </cell>
          <cell r="B3834" t="str">
            <v>TIRANTE PROTENDIDO EM ACO 50/55, P/CARGA ATE 22T, DIAM. DE 32MM, INCL. FORN. E INST. DA PLACA, ANEL, PORCAS, LUVAS, ETC.</v>
          </cell>
          <cell r="C3834" t="str">
            <v>UN</v>
          </cell>
          <cell r="D3834">
            <v>437.2</v>
          </cell>
        </row>
        <row r="3835">
          <cell r="A3835" t="str">
            <v>11.047.050-0</v>
          </cell>
          <cell r="B3835" t="str">
            <v>PROTENSAO DE TIRANTE DE BARRA, DIAM. DE 32MM, EXCL. FORN. DOS MAT.</v>
          </cell>
          <cell r="C3835" t="str">
            <v>UN</v>
          </cell>
          <cell r="D3835">
            <v>114.95</v>
          </cell>
        </row>
        <row r="3836">
          <cell r="A3836" t="str">
            <v>11.047.999-0</v>
          </cell>
          <cell r="B3836" t="str">
            <v>INDICE 11.047.TIRANTE PROTENDIDO DE ACO</v>
          </cell>
          <cell r="C3836">
            <v>0</v>
          </cell>
          <cell r="D3836">
            <v>1946</v>
          </cell>
        </row>
        <row r="3837">
          <cell r="A3837" t="str">
            <v>11.048.010-0</v>
          </cell>
          <cell r="B3837" t="str">
            <v>CONCRETO IMPORTADO DE USINA, P/UMA RESISTENCIA A COMPRES. DE 10MPA</v>
          </cell>
          <cell r="C3837" t="str">
            <v>M3</v>
          </cell>
          <cell r="D3837">
            <v>175.88</v>
          </cell>
        </row>
        <row r="3838">
          <cell r="A3838" t="str">
            <v>11.048.015-0</v>
          </cell>
          <cell r="B3838" t="str">
            <v>CONCRETO IMPORTADO DE USINA, P/UMA RESISTENCIA A COMPRES. DE 15MPA</v>
          </cell>
          <cell r="C3838" t="str">
            <v>M3</v>
          </cell>
          <cell r="D3838">
            <v>184.52</v>
          </cell>
        </row>
        <row r="3839">
          <cell r="A3839" t="str">
            <v>11.048.020-0</v>
          </cell>
          <cell r="B3839" t="str">
            <v>CONCRETO IMPORTADO DE USINA, P/UMA RESISTENCIA A COMPRES. DE 20MPA</v>
          </cell>
          <cell r="C3839" t="str">
            <v>M3</v>
          </cell>
          <cell r="D3839">
            <v>194.24</v>
          </cell>
        </row>
        <row r="3840">
          <cell r="A3840" t="str">
            <v>11.048.025-0</v>
          </cell>
          <cell r="B3840" t="str">
            <v>CONCRETO IMPORTADO DE USINA, P/UMA RESISTENCIA A COMPRES. DE 25MPA</v>
          </cell>
          <cell r="C3840" t="str">
            <v>M3</v>
          </cell>
          <cell r="D3840">
            <v>205.2</v>
          </cell>
        </row>
        <row r="3841">
          <cell r="A3841" t="str">
            <v>11.048.999-0</v>
          </cell>
          <cell r="B3841" t="str">
            <v>FAMILIA 11.048</v>
          </cell>
          <cell r="C3841" t="str">
            <v>0</v>
          </cell>
          <cell r="D3841">
            <v>1567</v>
          </cell>
        </row>
        <row r="3842">
          <cell r="A3842" t="str">
            <v>11.050.001-1</v>
          </cell>
          <cell r="B3842" t="str">
            <v>ALUGUEL DE ESCOR. TUBULAR, C/TUBOS MET., NA DENSIDADE DE 5,00M DE TUBO EQUIPADO P/ M3 DE ESCOR.</v>
          </cell>
          <cell r="C3842" t="str">
            <v>M3XMES</v>
          </cell>
          <cell r="D3842">
            <v>3.85</v>
          </cell>
        </row>
        <row r="3843">
          <cell r="A3843" t="str">
            <v>11.050.002-0</v>
          </cell>
          <cell r="B3843" t="str">
            <v>ALUGUEL DE ESCOR. TUBULAR, C/TUBOS MET. P/QUALQUER DENSIDADEDE TUBO EQUIPADO P/ M3 DE ESCOR.</v>
          </cell>
          <cell r="C3843" t="str">
            <v>M3XMES</v>
          </cell>
          <cell r="D3843">
            <v>0.77</v>
          </cell>
        </row>
        <row r="3844">
          <cell r="A3844" t="str">
            <v>11.050.999-0</v>
          </cell>
          <cell r="B3844" t="str">
            <v>INDICE 11.050.ESCORAMENTO TUBULAR EM OBRAS DE ARTES</v>
          </cell>
          <cell r="C3844">
            <v>0</v>
          </cell>
          <cell r="D3844">
            <v>1163</v>
          </cell>
        </row>
        <row r="3845">
          <cell r="A3845" t="str">
            <v>11.055.001-1</v>
          </cell>
          <cell r="B3845" t="str">
            <v>MONTAGEM E DESMONT. DE ESCOR. TUBULAR NORMAL, NA DENSIDADE DE 5,00M DE TUBO P/ M3, PAGOS 60% NA MONT. E 40% NA DESMONT.</v>
          </cell>
          <cell r="C3845" t="str">
            <v>M3</v>
          </cell>
          <cell r="D3845">
            <v>5.37</v>
          </cell>
        </row>
        <row r="3846">
          <cell r="A3846" t="str">
            <v>11.055.002-0</v>
          </cell>
          <cell r="B3846" t="str">
            <v>MONTAGEM E DESMONT. DE ESCOR. TUBULAR NORMAL, P/QUALQUER DENSIDADE DE TUBO, SENDO PAGOS 60% NA MONT. E 40% NA DESMONT.</v>
          </cell>
          <cell r="C3846" t="str">
            <v>M</v>
          </cell>
          <cell r="D3846">
            <v>1.25</v>
          </cell>
        </row>
        <row r="3847">
          <cell r="A3847" t="str">
            <v>11.055.999-0</v>
          </cell>
          <cell r="B3847" t="str">
            <v>INDICE 11.055.MONTAGEM E DESMONTAGEM ESC.TUBULAR</v>
          </cell>
          <cell r="C3847">
            <v>0</v>
          </cell>
          <cell r="D3847">
            <v>2161</v>
          </cell>
        </row>
        <row r="3848">
          <cell r="A3848" t="str">
            <v>11.060.160-0</v>
          </cell>
          <cell r="B3848" t="str">
            <v>SUPERESTRUTURA PONTE/VIADUTO, CONCR. PROTENDIDO CL. 45, P/ 1FAIXA DE TRAFEGO,GUARDA-RODAS E 3,20M DE PISTA DE ROLAMENTO</v>
          </cell>
          <cell r="C3848" t="str">
            <v>M</v>
          </cell>
          <cell r="D3848">
            <v>5682.73</v>
          </cell>
        </row>
        <row r="3849">
          <cell r="A3849" t="str">
            <v>11.060.165-0</v>
          </cell>
          <cell r="B3849" t="str">
            <v>SUPERESTRUTURA PONTE/VIADUTO, CONCR. PROTENDIDO CL. 45, P/ 2FAIXAS DE TRAFEGO E 7,20M DE PISTA DE ROLAMENTO</v>
          </cell>
          <cell r="C3849" t="str">
            <v>M</v>
          </cell>
          <cell r="D3849">
            <v>11228.9</v>
          </cell>
        </row>
        <row r="3850">
          <cell r="A3850" t="str">
            <v>11.060.170-0</v>
          </cell>
          <cell r="B3850" t="str">
            <v>SUPERESTRUTURA PONTE/VIADUTO, CONCR. PROTENDIDO CL. 45, P/ 1FAIXA DE TRAFEGO, 3,20M DE PISTA DE ROLAMENTO E PASSEIOS</v>
          </cell>
          <cell r="C3850" t="str">
            <v>M</v>
          </cell>
          <cell r="D3850">
            <v>6492.48</v>
          </cell>
        </row>
        <row r="3851">
          <cell r="A3851" t="str">
            <v>11.060.175-0</v>
          </cell>
          <cell r="B3851" t="str">
            <v>SUPERESTRUTURA PONTE/VIADUTO, CONCR. PROTENDIDO CL. 45, P/ 2FAIXAS DE TRAFEGO, 7,20M DE PISTA DE ROLAMENTO E PASSEIOS</v>
          </cell>
          <cell r="C3851" t="str">
            <v>M</v>
          </cell>
          <cell r="D3851">
            <v>12724.59</v>
          </cell>
        </row>
        <row r="3852">
          <cell r="A3852" t="str">
            <v>11.060.180-0</v>
          </cell>
          <cell r="B3852" t="str">
            <v>SUPERESTRUTURA PONTE/VIADUTO, CONCR. PROTENDIDO CL. 45, P/ 2FAIXAS DE TRAFEGO, 7,20M DE PISTA DE ROLAMENTO E PASSEIOS</v>
          </cell>
          <cell r="C3852" t="str">
            <v>M</v>
          </cell>
          <cell r="D3852">
            <v>14198.65</v>
          </cell>
        </row>
        <row r="3853">
          <cell r="A3853" t="str">
            <v>11.060.185-0</v>
          </cell>
          <cell r="B3853" t="str">
            <v>SUPERESTRUTURA PONTE/VIADUTO, CONCR. PROTENDIDO CL. 45, P/ 2FAIXAS DE TRAFEGO DE 3,60M E LARG. TOTAL DE 9,00M</v>
          </cell>
          <cell r="C3853" t="str">
            <v>M</v>
          </cell>
          <cell r="D3853">
            <v>13253.7</v>
          </cell>
        </row>
        <row r="3854">
          <cell r="A3854" t="str">
            <v>11.060.190-0</v>
          </cell>
          <cell r="B3854" t="str">
            <v>SUPERESTRUTURA PONTE/VIADUTO, CONCR. PROTENDIDO CL. 45, P/ 2FAIXAS DE TRAFEGO DE 3,60M E LARG. TOTAL DE 11,00M</v>
          </cell>
          <cell r="C3854" t="str">
            <v>M</v>
          </cell>
          <cell r="D3854">
            <v>15352.47</v>
          </cell>
        </row>
        <row r="3855">
          <cell r="A3855" t="str">
            <v>11.060.195-0</v>
          </cell>
          <cell r="B3855" t="str">
            <v>SUPERESTRUTURA PONTE/VIADUTO, CONCR. PROTENDIDO CL. 45, P/ 2FAIXAS DE TRAFEGO DE 3,60M E 2 ACOSTAMENTOS DE 2,50M</v>
          </cell>
          <cell r="C3855" t="str">
            <v>M</v>
          </cell>
          <cell r="D3855">
            <v>17012.05</v>
          </cell>
        </row>
        <row r="3856">
          <cell r="A3856" t="str">
            <v>11.060.200-0</v>
          </cell>
          <cell r="B3856" t="str">
            <v>SUPERESTRUTURA DE PASSARELA P/PEDESTRE, PRE-FABRICADA, EM CONCR. PROTENDIDO, C/ 1,75M DE LARG. UTIL</v>
          </cell>
          <cell r="C3856" t="str">
            <v>M</v>
          </cell>
          <cell r="D3856">
            <v>2434.77</v>
          </cell>
        </row>
        <row r="3857">
          <cell r="A3857" t="str">
            <v>11.060.250-0</v>
          </cell>
          <cell r="B3857" t="str">
            <v>ABRIGO DESTINADO A PARADA DE ONIBUS, PRE-FABRICADO, EM CONCR. APARENTE PROTENDIDO E/OU ARMADO, MODELO A</v>
          </cell>
          <cell r="C3857" t="str">
            <v>UN</v>
          </cell>
          <cell r="D3857">
            <v>3652.79</v>
          </cell>
        </row>
        <row r="3858">
          <cell r="A3858" t="str">
            <v>11.060.251-0</v>
          </cell>
          <cell r="B3858" t="str">
            <v>ABRIGO DESTINADO A PARADA DE ONIBUS, PRE-FABRICADO, EM CONCR. PROTENDIDO E/OU ARMADO, MODELO B</v>
          </cell>
          <cell r="C3858" t="str">
            <v>UN</v>
          </cell>
          <cell r="D3858">
            <v>5581.68</v>
          </cell>
        </row>
        <row r="3859">
          <cell r="A3859" t="str">
            <v>11.060.252-0</v>
          </cell>
          <cell r="B3859" t="str">
            <v>ABRIGO DESTINADO A PARADA DE ONIBUS, PRE-FABRICADO, EM CONCR. PROTENDIDO E/OU ARMADO, MODELO C</v>
          </cell>
          <cell r="C3859" t="str">
            <v>UN</v>
          </cell>
          <cell r="D3859">
            <v>8669.1</v>
          </cell>
        </row>
        <row r="3860">
          <cell r="A3860" t="str">
            <v>11.060.276-0</v>
          </cell>
          <cell r="B3860" t="str">
            <v>COBERTURA DE CANAL, PRE-FABRICADO, EM CONCR. PROTENDIDO, P/TREM TIPO DE 45T, C/VAO DE 5,00M</v>
          </cell>
          <cell r="C3860" t="str">
            <v>M</v>
          </cell>
          <cell r="D3860">
            <v>4470.26</v>
          </cell>
        </row>
        <row r="3861">
          <cell r="A3861" t="str">
            <v>11.060.999-0</v>
          </cell>
          <cell r="B3861" t="str">
            <v>INDICE 11.060.ESTRUTURA CONCRETO PRE-MOLDADO</v>
          </cell>
          <cell r="C3861">
            <v>0</v>
          </cell>
          <cell r="D3861">
            <v>1860</v>
          </cell>
        </row>
        <row r="3862">
          <cell r="A3862" t="str">
            <v>11.061.001-0</v>
          </cell>
          <cell r="B3862" t="str">
            <v>MURO DE ARRIMO CELULAR, DE PECAS PRE-MOLDADAS DE CONCR., COMPREEND. CONFECCAO DAS PECAS, MONT. E COMPACT., EXCL. FORMAS</v>
          </cell>
          <cell r="C3862" t="str">
            <v>M3</v>
          </cell>
          <cell r="D3862">
            <v>107.69</v>
          </cell>
        </row>
        <row r="3863">
          <cell r="A3863" t="str">
            <v>11.061.002-0</v>
          </cell>
          <cell r="B3863" t="str">
            <v>MURO DE ARRIMO CELULAR, DE PECAS PRE-MOLDADAS DE CONCR., COMPREEND. CONFECCAO DAS PECAS, EXCL. MAT. E FORMAS</v>
          </cell>
          <cell r="C3863" t="str">
            <v>M3</v>
          </cell>
          <cell r="D3863">
            <v>36.01</v>
          </cell>
        </row>
        <row r="3864">
          <cell r="A3864" t="str">
            <v>11.061.999-0</v>
          </cell>
          <cell r="B3864" t="str">
            <v>INDICE 11.061.MURO DE ARRIMO</v>
          </cell>
          <cell r="C3864">
            <v>0</v>
          </cell>
          <cell r="D3864">
            <v>2387</v>
          </cell>
        </row>
        <row r="3865">
          <cell r="A3865" t="str">
            <v>11.090.500-0</v>
          </cell>
          <cell r="B3865" t="str">
            <v>RECUPERACAO DE ARMADURAS EM ESTRUT. DE CONCR., P/MEIO DE SOLDAS A QUENTE</v>
          </cell>
          <cell r="C3865" t="str">
            <v>KG</v>
          </cell>
          <cell r="D3865">
            <v>12.85</v>
          </cell>
        </row>
        <row r="3866">
          <cell r="A3866" t="str">
            <v>11.090.505-0</v>
          </cell>
          <cell r="B3866" t="str">
            <v>RECUPERACAO DE ARMADURAS EM ESTRUT. DE CONCR., P/MEIO DE SOLDA A FRIO</v>
          </cell>
          <cell r="C3866" t="str">
            <v>KG</v>
          </cell>
          <cell r="D3866">
            <v>28.02</v>
          </cell>
        </row>
        <row r="3867">
          <cell r="A3867" t="str">
            <v>11.090.510-0</v>
          </cell>
          <cell r="B3867" t="str">
            <v>RECUPERACAO DE FERRAG. EM ESTRUT. DE CONCR., S/UTILIZACAO DESOLDA</v>
          </cell>
          <cell r="C3867" t="str">
            <v>KG</v>
          </cell>
          <cell r="D3867">
            <v>7.36</v>
          </cell>
        </row>
        <row r="3868">
          <cell r="A3868" t="str">
            <v>11.090.999-0</v>
          </cell>
          <cell r="B3868" t="str">
            <v>INDICE 11.090.RECUPERACAO ARMADURAS</v>
          </cell>
          <cell r="C3868">
            <v>0</v>
          </cell>
          <cell r="D3868">
            <v>2289</v>
          </cell>
        </row>
        <row r="3869">
          <cell r="A3869" t="str">
            <v>12.001.010-0</v>
          </cell>
          <cell r="B3869" t="str">
            <v>FUNDACAO DE ALVEN. DE PEDRA, TENDO 0,60 A 0,80M DE LARG.</v>
          </cell>
          <cell r="C3869" t="str">
            <v>M3</v>
          </cell>
          <cell r="D3869">
            <v>156.63999999999999</v>
          </cell>
        </row>
        <row r="3870">
          <cell r="A3870" t="str">
            <v>12.001.015-0</v>
          </cell>
          <cell r="B3870" t="str">
            <v>FUNDACAO DE ALVEN. DE PEDRA, TENDO 0,35 A 0,45M DE LARG.</v>
          </cell>
          <cell r="C3870" t="str">
            <v>M3</v>
          </cell>
          <cell r="D3870">
            <v>185.03</v>
          </cell>
        </row>
        <row r="3871">
          <cell r="A3871" t="str">
            <v>12.001.020-0</v>
          </cell>
          <cell r="B3871" t="str">
            <v>ALVENARIA DE PEDRA EM ELEVACAO, FEITA C/BL. DE 30 X 30 X 30A 40 X 40 X 40CM, JUNTAS SIMPLES, ALT. ATE 1,50M</v>
          </cell>
          <cell r="C3871" t="str">
            <v>M3</v>
          </cell>
          <cell r="D3871">
            <v>141.94</v>
          </cell>
        </row>
        <row r="3872">
          <cell r="A3872" t="str">
            <v>12.001.025-0</v>
          </cell>
          <cell r="B3872" t="str">
            <v>ALVENARIA DE PEDRA EM ELEVACAO, FEITA C/BL. DE 30 X 30 X 30A 40 X 40 X 40CM, JUNTAS SIMPLES, ALT. ATE 2,00M</v>
          </cell>
          <cell r="C3872" t="str">
            <v>M3</v>
          </cell>
          <cell r="D3872">
            <v>165.93</v>
          </cell>
        </row>
        <row r="3873">
          <cell r="A3873" t="str">
            <v>12.001.030-0</v>
          </cell>
          <cell r="B3873" t="str">
            <v>ALVENARIA DE PEDRA EM ELEVACAO, FEITA C/BL. DE 30 X 30 X 30A 40 X 40 X 40CM, JUNTAS SIMPLES, ALT. ATE 2,50M</v>
          </cell>
          <cell r="C3873" t="str">
            <v>M3</v>
          </cell>
          <cell r="D3873">
            <v>192.09</v>
          </cell>
        </row>
        <row r="3874">
          <cell r="A3874" t="str">
            <v>12.001.035-0</v>
          </cell>
          <cell r="B3874" t="str">
            <v>ALVENARIA DE PEDRA EM ELEVACAO, FEITA C/BL. DE 30 X 30 X 30A 40 X 40 X 40CM, JUNTAS SIMPLES, ALT. ATE 3,00M</v>
          </cell>
          <cell r="C3874" t="str">
            <v>M3</v>
          </cell>
          <cell r="D3874">
            <v>218.89</v>
          </cell>
        </row>
        <row r="3875">
          <cell r="A3875" t="str">
            <v>12.001.040-0</v>
          </cell>
          <cell r="B3875" t="str">
            <v>JUNTAS REENTRANTES, EM ALVEN. DE PEDRA EM ELEVACAO</v>
          </cell>
          <cell r="C3875" t="str">
            <v>M2</v>
          </cell>
          <cell r="D3875">
            <v>20.95</v>
          </cell>
        </row>
        <row r="3876">
          <cell r="A3876" t="str">
            <v>12.001.045-0</v>
          </cell>
          <cell r="B3876" t="str">
            <v>JUNTAS EM RELEVO, EM ALVEN. DE PEDRA EM ELEVACAO</v>
          </cell>
          <cell r="C3876" t="str">
            <v>M2</v>
          </cell>
          <cell r="D3876">
            <v>41.9</v>
          </cell>
        </row>
        <row r="3877">
          <cell r="A3877" t="str">
            <v>12.001.070-0</v>
          </cell>
          <cell r="B3877" t="str">
            <v>ALVENARIA DE PEDRA SECA, EM ELEVACAO, DE UMA FACE, FEITA C/BL. DE 30 X 30 X 30 A 40 X 40 X 40CM, ALT. ATE 1,50M</v>
          </cell>
          <cell r="C3877" t="str">
            <v>M3</v>
          </cell>
          <cell r="D3877">
            <v>99.13</v>
          </cell>
        </row>
        <row r="3878">
          <cell r="A3878" t="str">
            <v>12.001.075-0</v>
          </cell>
          <cell r="B3878" t="str">
            <v>ALVENARIA DE PEDRA SECA EM ELEVACAO, DE DUAS FACES, FEITA C/BL. DE 30 X 30 X 30 A 40 X 40 X 40CM, ALT. ATE 1,50M</v>
          </cell>
          <cell r="C3878" t="str">
            <v>M3</v>
          </cell>
          <cell r="D3878">
            <v>120.59</v>
          </cell>
        </row>
        <row r="3879">
          <cell r="A3879" t="str">
            <v>12.001.090-0</v>
          </cell>
          <cell r="B3879" t="str">
            <v>ALVENARIA DE PEDRA EM ELEVACAO, DE UMA FACE, FEITA C/BL. DEPEDRA-DE-MAO, ALT. ATE 1,50M E ESP. ATE 0,35M</v>
          </cell>
          <cell r="C3879" t="str">
            <v>M3</v>
          </cell>
          <cell r="D3879">
            <v>204.46</v>
          </cell>
        </row>
        <row r="3880">
          <cell r="A3880" t="str">
            <v>12.001.095-0</v>
          </cell>
          <cell r="B3880" t="str">
            <v>ALVENARIA DE PEDRA EM ELEVACAO, DE UMA FACE, FEITA C/BL. DEPEDRA-DE-MAO, ALT. ATE 3,00M E ESP. ATE 0,35M</v>
          </cell>
          <cell r="C3880" t="str">
            <v>M3</v>
          </cell>
          <cell r="D3880">
            <v>235.58</v>
          </cell>
        </row>
        <row r="3881">
          <cell r="A3881" t="str">
            <v>12.001.100-0</v>
          </cell>
          <cell r="B3881" t="str">
            <v>ALVENARIA DE PEDRA EM ELEVACAO, DE DUAS FACES, FEITA C/BL. DE PEDRA-DE-MAO, ALT. ATE 1,50M E ESP. ATE 0,35M</v>
          </cell>
          <cell r="C3881" t="str">
            <v>M3</v>
          </cell>
          <cell r="D3881">
            <v>261.36</v>
          </cell>
        </row>
        <row r="3882">
          <cell r="A3882" t="str">
            <v>12.001.105-0</v>
          </cell>
          <cell r="B3882" t="str">
            <v>ALVENARIA DE PEDRA EM ELEVACAO, DE DUAS FACES, FEITA C/BL. DE PEDRA-DE-MAO, ALT. ATE 3,00M E ESP. ATE 0,35M</v>
          </cell>
          <cell r="C3882" t="str">
            <v>M3</v>
          </cell>
          <cell r="D3882">
            <v>302.86</v>
          </cell>
        </row>
        <row r="3883">
          <cell r="A3883" t="str">
            <v>12.001.115-0</v>
          </cell>
          <cell r="B3883" t="str">
            <v>JUNTAS REENTRANTES, EM ALVEN. DE PEDRA-DE-MAO</v>
          </cell>
          <cell r="C3883" t="str">
            <v>M2</v>
          </cell>
          <cell r="D3883">
            <v>36.51</v>
          </cell>
        </row>
        <row r="3884">
          <cell r="A3884" t="str">
            <v>12.001.999-0</v>
          </cell>
          <cell r="B3884" t="str">
            <v>INDICE 12.001ALVENARIA PEDRAS E FUNDACOES</v>
          </cell>
          <cell r="C3884">
            <v>0</v>
          </cell>
          <cell r="D3884">
            <v>2058</v>
          </cell>
        </row>
        <row r="3885">
          <cell r="A3885" t="str">
            <v>12.002.010-0</v>
          </cell>
          <cell r="B3885" t="str">
            <v>ALVENARIA DE TIJ. MACICOS (7 X 10 X 20)CM, ATE 3,00M DE ALT.</v>
          </cell>
          <cell r="C3885" t="str">
            <v>M3</v>
          </cell>
          <cell r="D3885">
            <v>423.39</v>
          </cell>
        </row>
        <row r="3886">
          <cell r="A3886" t="str">
            <v>12.002.011-0</v>
          </cell>
          <cell r="B3886" t="str">
            <v>ALVENARIA DE TIJ. MACICOS (7 X 10 X 20)CM, ATE 1,50M DE ALT.</v>
          </cell>
          <cell r="C3886" t="str">
            <v>M3</v>
          </cell>
          <cell r="D3886">
            <v>416.82</v>
          </cell>
        </row>
        <row r="3887">
          <cell r="A3887" t="str">
            <v>12.002.015-0</v>
          </cell>
          <cell r="B3887" t="str">
            <v>ALVENARIA DE TIJ. MACICOS (7 X 10 X 20)CM, EM PAREDES DE 20CM, DE SUPERF. CORRIDA, ATE 3,00M DE ALT.</v>
          </cell>
          <cell r="C3887" t="str">
            <v>M2</v>
          </cell>
          <cell r="D3887">
            <v>80.900000000000006</v>
          </cell>
        </row>
        <row r="3888">
          <cell r="A3888" t="str">
            <v>12.002.016-0</v>
          </cell>
          <cell r="B3888" t="str">
            <v>ALVENARIA DE TIJ. MACICOS (7 X 10 X 20)CM, EM PAREDES DE 20CM, DE SUPERF. CORRIDA, ATE 1,50M DE ALT.</v>
          </cell>
          <cell r="C3888" t="str">
            <v>M2</v>
          </cell>
          <cell r="D3888">
            <v>79.91</v>
          </cell>
        </row>
        <row r="3889">
          <cell r="A3889" t="str">
            <v>12.002.020-0</v>
          </cell>
          <cell r="B3889" t="str">
            <v>ALVENARIA DE TIJ. MACICOS (7 X 10 X 20)CM, EM PAREDES DE 20CM, C/VAOS OU ARESTAS, ATE 3,00M DE ALT.</v>
          </cell>
          <cell r="C3889" t="str">
            <v>M2</v>
          </cell>
          <cell r="D3889">
            <v>87.54</v>
          </cell>
        </row>
        <row r="3890">
          <cell r="A3890" t="str">
            <v>12.002.025-0</v>
          </cell>
          <cell r="B3890" t="str">
            <v>ALVENARIA DE TIJ. MACICOS (7 X 10 X 20)CM, EM PAREDES DE 20CM, DE SUPERF. CORRIDA, DE 3,00 A 4,50M DE ALT.</v>
          </cell>
          <cell r="C3890" t="str">
            <v>M2</v>
          </cell>
          <cell r="D3890">
            <v>95.78</v>
          </cell>
        </row>
        <row r="3891">
          <cell r="A3891" t="str">
            <v>12.002.030-0</v>
          </cell>
          <cell r="B3891" t="str">
            <v>ALVENARIA DE TIJ. MACICOS (7 X 10 X 20)CM, EM PAREDES DE 20CM, C/VAOS OU ARESTAS, DE 3,00 A 4,50M DE ALT.</v>
          </cell>
          <cell r="C3891" t="str">
            <v>M2</v>
          </cell>
          <cell r="D3891">
            <v>104.83</v>
          </cell>
        </row>
        <row r="3892">
          <cell r="A3892" t="str">
            <v>12.002.035-1</v>
          </cell>
          <cell r="B3892" t="str">
            <v>ALVENARIA DE TIJ. MACICOS (7 X 10 X 20)CM, EM PAREDES DE 10CM, DE SUPERF. CORRIDA, ATE 3,00M DE ALT.</v>
          </cell>
          <cell r="C3892" t="str">
            <v>M2</v>
          </cell>
          <cell r="D3892">
            <v>41.26</v>
          </cell>
        </row>
        <row r="3893">
          <cell r="A3893" t="str">
            <v>12.002.036-0</v>
          </cell>
          <cell r="B3893" t="str">
            <v>ALVENARIA DE TIJ. MACICOS (7 X 10 X 20)CM, EM PAREDES DE 10CM, DE SUPERF. CORRIDA, ATE 1,50M DE ALT.</v>
          </cell>
          <cell r="C3893" t="str">
            <v>M2</v>
          </cell>
          <cell r="D3893">
            <v>40.61</v>
          </cell>
        </row>
        <row r="3894">
          <cell r="A3894" t="str">
            <v>12.002.040-0</v>
          </cell>
          <cell r="B3894" t="str">
            <v>ALVENARIA DE TIJ. MACICOS (7 X 10 X 20)CM, EM PAREDES DE 10CM, C/VAOS OU ARESTAS, ATE 3,00M DE ALT.</v>
          </cell>
          <cell r="C3894" t="str">
            <v>M2</v>
          </cell>
          <cell r="D3894">
            <v>44.06</v>
          </cell>
        </row>
        <row r="3895">
          <cell r="A3895" t="str">
            <v>12.002.045-0</v>
          </cell>
          <cell r="B3895" t="str">
            <v>ALVENARIA DE TIJ. MACICOS (7 X 10 X 20)CM, EM PAREDES DE 10CM, DE SUPERF. CORRIDA, DE 3,00 A 4,50M DE ALT.</v>
          </cell>
          <cell r="C3895" t="str">
            <v>M2</v>
          </cell>
          <cell r="D3895">
            <v>49.15</v>
          </cell>
        </row>
        <row r="3896">
          <cell r="A3896" t="str">
            <v>12.002.050-0</v>
          </cell>
          <cell r="B3896" t="str">
            <v>ALVENARIA DE TIJ. MACICOS (7 X 10 X 20)CM, EM PAREDES DE 10CM, C/VAOS OU ARESTAS, DE 3,00 A 4,50M DE ALT.</v>
          </cell>
          <cell r="C3896" t="str">
            <v>M2</v>
          </cell>
          <cell r="D3896">
            <v>54.1</v>
          </cell>
        </row>
        <row r="3897">
          <cell r="A3897" t="str">
            <v>12.002.060-1</v>
          </cell>
          <cell r="B3897" t="str">
            <v>ALVENARIA P/CX. ENTERRADA, ATE 0,80M DE PROF., DE TIJ. MACICOS (7 X 10 X 20)CM, EM PAREDES DE 10CM</v>
          </cell>
          <cell r="C3897" t="str">
            <v>M2</v>
          </cell>
          <cell r="D3897">
            <v>44.81</v>
          </cell>
        </row>
        <row r="3898">
          <cell r="A3898" t="str">
            <v>12.002.065-1</v>
          </cell>
          <cell r="B3898" t="str">
            <v>ALVENARIA P/CX. ENTERRADA, ATE 0,80M DE PROF., DE TIJ. MACICOS (7 X 10 X 20)CM, EM PAREDES DE 20CM</v>
          </cell>
          <cell r="C3898" t="str">
            <v>M2</v>
          </cell>
          <cell r="D3898">
            <v>89.8</v>
          </cell>
        </row>
        <row r="3899">
          <cell r="A3899" t="str">
            <v>12.002.070-1</v>
          </cell>
          <cell r="B3899" t="str">
            <v>ALVENARIA P/CX. ENTERRADA, DE 0,80 A 1,60M DE PROF., DE TIJ.MACICOS (7 X 10 X 20)CM, EM PAREDES DE 20CM</v>
          </cell>
          <cell r="C3899" t="str">
            <v>M2</v>
          </cell>
          <cell r="D3899">
            <v>100.11</v>
          </cell>
        </row>
        <row r="3900">
          <cell r="A3900" t="str">
            <v>12.002.080-0</v>
          </cell>
          <cell r="B3900" t="str">
            <v>ALVENARIA DE APERTO EM TIJ. MACICOS (7 X 10 X 20)CM INCLINADOS, EM PAREDES DE 20CM</v>
          </cell>
          <cell r="C3900" t="str">
            <v>M</v>
          </cell>
          <cell r="D3900">
            <v>17.38</v>
          </cell>
        </row>
        <row r="3901">
          <cell r="A3901" t="str">
            <v>12.002.085-0</v>
          </cell>
          <cell r="B3901" t="str">
            <v>ALVENARIA DE APERTO EM TIJ. MACICOS (7 X 10 X 20)CM INCLINADOS, EM PAREDES DE 10CM</v>
          </cell>
          <cell r="C3901" t="str">
            <v>M</v>
          </cell>
          <cell r="D3901">
            <v>9.93</v>
          </cell>
        </row>
        <row r="3902">
          <cell r="A3902" t="str">
            <v>12.002.999-0</v>
          </cell>
          <cell r="B3902" t="str">
            <v>INDICE 12.002ALVEN. TIJOLOS MACICOS</v>
          </cell>
          <cell r="C3902">
            <v>0</v>
          </cell>
          <cell r="D3902">
            <v>2880</v>
          </cell>
        </row>
        <row r="3903">
          <cell r="A3903" t="str">
            <v>12.003.055-0</v>
          </cell>
          <cell r="B3903" t="str">
            <v>ALVENARIA DE TIJ. CERAM. FURADOS (10 X 20 X 20)CM, EM PAREDES DE 20CM, DE SUPERF. CORRIDA, ATE 3,00M DE ALT.</v>
          </cell>
          <cell r="C3903" t="str">
            <v>M2</v>
          </cell>
          <cell r="D3903">
            <v>32.270000000000003</v>
          </cell>
        </row>
        <row r="3904">
          <cell r="A3904" t="str">
            <v>12.003.056-0</v>
          </cell>
          <cell r="B3904" t="str">
            <v>ALVENARIA DE TIJ. CERAM. FURADOS (10 X 20 X 20)CM, EM PAREDES DE 20CM, DE SUPERF. CORRIDA, ATE 1,50M DE ALT.</v>
          </cell>
          <cell r="C3904" t="str">
            <v>M2</v>
          </cell>
          <cell r="D3904">
            <v>31.44</v>
          </cell>
        </row>
        <row r="3905">
          <cell r="A3905" t="str">
            <v>12.003.060-0</v>
          </cell>
          <cell r="B3905" t="str">
            <v>ALVENARIA DE TIJ. CERAM. FURADOS (10 X 20 X 20)CM, EM PAREDES DE 20CM, C/VAOS OU ARESTAS, ATE 3,00M DE ALT.</v>
          </cell>
          <cell r="C3905" t="str">
            <v>M2</v>
          </cell>
          <cell r="D3905">
            <v>36.11</v>
          </cell>
        </row>
        <row r="3906">
          <cell r="A3906" t="str">
            <v>12.003.065-0</v>
          </cell>
          <cell r="B3906" t="str">
            <v>ALVENARIA DE TIJ. CERAM. FURADOS (10 X 20 X 20)CM, EM PAREDES DE 20CM, DE SUPERF. CORRIDA, DE 3,00 A 4,50M DE ALT.</v>
          </cell>
          <cell r="C3906" t="str">
            <v>M2</v>
          </cell>
          <cell r="D3906">
            <v>43.98</v>
          </cell>
        </row>
        <row r="3907">
          <cell r="A3907" t="str">
            <v>12.003.070-0</v>
          </cell>
          <cell r="B3907" t="str">
            <v>ALVENARIA DE TIJ. CERAM. FURADOS (10 X 20 X 20)CM, EM PAREDES DE 20CM, C/VAOS OU ARESTAS, DE 3,00 A 4,50M DE ALT.</v>
          </cell>
          <cell r="C3907" t="str">
            <v>M2</v>
          </cell>
          <cell r="D3907">
            <v>50.77</v>
          </cell>
        </row>
        <row r="3908">
          <cell r="A3908" t="str">
            <v>12.003.075-1</v>
          </cell>
          <cell r="B3908" t="str">
            <v>ALVENARIA DE TIJ. CERAM. FURADOS (10 X 20 X 20)CM, EM PAREDES DE 10CM, DE SUPERF. CORRIDA, ATE 3,00M DE ALT.</v>
          </cell>
          <cell r="C3908" t="str">
            <v>M2</v>
          </cell>
          <cell r="D3908">
            <v>16</v>
          </cell>
        </row>
        <row r="3909">
          <cell r="A3909" t="str">
            <v>12.003.076-0</v>
          </cell>
          <cell r="B3909" t="str">
            <v>ALVENARIA DE TIJ. CERAM. FURADOS (10 X 20 X 20)CM, EM PAREDES DE 10CM, DE SUPERF. CORRIDA, ATE 1,50M DE ALT.</v>
          </cell>
          <cell r="C3909" t="str">
            <v>M2</v>
          </cell>
          <cell r="D3909">
            <v>15.47</v>
          </cell>
        </row>
        <row r="3910">
          <cell r="A3910" t="str">
            <v>12.003.080-0</v>
          </cell>
          <cell r="B3910" t="str">
            <v>ALVENARIA DE TIJ. CERAM. FURADOS (10 X 20 X 20)CM, EM PAREDES DE 10CM, C/VAOS OU ARESTAS, ATE 3,00M DE ALT.</v>
          </cell>
          <cell r="C3910" t="str">
            <v>M2</v>
          </cell>
          <cell r="D3910">
            <v>17.829999999999998</v>
          </cell>
        </row>
        <row r="3911">
          <cell r="A3911" t="str">
            <v>12.003.085-0</v>
          </cell>
          <cell r="B3911" t="str">
            <v>ALVENARIA DE TIJ. CERAM. FURADOS (10 X 20 X 20)CM, EM PAREDES DE 10CM, DE SUPERF. CORRIDA, DE 3,00 A 4,50M DE ALT.</v>
          </cell>
          <cell r="C3911" t="str">
            <v>M2</v>
          </cell>
          <cell r="D3911">
            <v>22.84</v>
          </cell>
        </row>
        <row r="3912">
          <cell r="A3912" t="str">
            <v>12.003.090-0</v>
          </cell>
          <cell r="B3912" t="str">
            <v>ALVENARIA DE TIJ. CERAM. FURADOS (10 X 20 X 20)CM, EM PAREDES DE 10CM, C/VAOS OU ARESTAS, DE 3,00 A 4,50M DE ALT.</v>
          </cell>
          <cell r="C3912" t="str">
            <v>M2</v>
          </cell>
          <cell r="D3912">
            <v>26.48</v>
          </cell>
        </row>
        <row r="3913">
          <cell r="A3913" t="str">
            <v>12.003.095-0</v>
          </cell>
          <cell r="B3913" t="str">
            <v>ALVENARIA DE TIJ. CERAM. FURADOS (10 X 20 X 30)CM, EM PAREDES DE 20CM, DE SUPERF. CORRIDA, ATE 3,00M DE ALT.</v>
          </cell>
          <cell r="C3913" t="str">
            <v>M2</v>
          </cell>
          <cell r="D3913">
            <v>25.94</v>
          </cell>
        </row>
        <row r="3914">
          <cell r="A3914" t="str">
            <v>12.003.096-0</v>
          </cell>
          <cell r="B3914" t="str">
            <v>ALVENARIA DE TIJ. CERAM. FURADOS (10 X 20 X 30)CM, EM PAREDES DE 20CM, DE SUPERF. CORRIDA, ATE 1,50M DE ALT.</v>
          </cell>
          <cell r="C3914" t="str">
            <v>M2</v>
          </cell>
          <cell r="D3914">
            <v>25.29</v>
          </cell>
        </row>
        <row r="3915">
          <cell r="A3915" t="str">
            <v>12.003.100-0</v>
          </cell>
          <cell r="B3915" t="str">
            <v>ALVENARIA DE TIJ. CERAM. FURADOS (10 X 20 X 30)CM, EM PAREDES DE 20CM, C/VAOS OU ARESTAS, ATE 3,00M DE ALT.</v>
          </cell>
          <cell r="C3915" t="str">
            <v>M2</v>
          </cell>
          <cell r="D3915">
            <v>28.23</v>
          </cell>
        </row>
        <row r="3916">
          <cell r="A3916" t="str">
            <v>12.003.105-0</v>
          </cell>
          <cell r="B3916" t="str">
            <v>ALVENARIA DE TIJ. CERAM. FURADOS (10 X 20 X 30)CM, EM PAREDES DE 20CM, DE SUPERF. CORRIDA, DE 3,00 A 4,50M DE ALT.</v>
          </cell>
          <cell r="C3916" t="str">
            <v>M2</v>
          </cell>
          <cell r="D3916">
            <v>34.380000000000003</v>
          </cell>
        </row>
        <row r="3917">
          <cell r="A3917" t="str">
            <v>12.003.110-0</v>
          </cell>
          <cell r="B3917" t="str">
            <v>ALVENARIA DE TIJ. CERAM. FURADOS (10 X 20 X 30)CM, EM PAREDES DE 20CM, C/VAOS OU ARESTAS, DE 3,00 A 4,50M DE ALT.</v>
          </cell>
          <cell r="C3917" t="str">
            <v>M2</v>
          </cell>
          <cell r="D3917">
            <v>38.53</v>
          </cell>
        </row>
        <row r="3918">
          <cell r="A3918" t="str">
            <v>12.003.115-0</v>
          </cell>
          <cell r="B3918" t="str">
            <v>ALVENARIA DE TIJ. CERAM. FURADOS (10 X 20 X 30)CM, EM PAREDES DE 10CM, DE SUPERF. CORRIDA, ATE 3,00M DE ALT.</v>
          </cell>
          <cell r="C3918" t="str">
            <v>M2</v>
          </cell>
          <cell r="D3918">
            <v>12.79</v>
          </cell>
        </row>
        <row r="3919">
          <cell r="A3919" t="str">
            <v>12.003.116-0</v>
          </cell>
          <cell r="B3919" t="str">
            <v>ALVENARIA DE TIJ. CERAM. FURADOS (10 X 20 X 30)CM, EM PAREDES DE 10CM, DE SUPERF. CORRIDA, ATE 1,50M DE ALT.</v>
          </cell>
          <cell r="C3919" t="str">
            <v>M2</v>
          </cell>
          <cell r="D3919">
            <v>12.5</v>
          </cell>
        </row>
        <row r="3920">
          <cell r="A3920" t="str">
            <v>12.003.120-0</v>
          </cell>
          <cell r="B3920" t="str">
            <v>ALVENARIA DE TIJ. CERAM. FURADOS (10 X 20 X 30)CM, EM PAREDES DE 10CM, C/VAOS OU ARESTAS, ATE 3,00M DE ALT.</v>
          </cell>
          <cell r="C3920" t="str">
            <v>M2</v>
          </cell>
          <cell r="D3920">
            <v>14.57</v>
          </cell>
        </row>
        <row r="3921">
          <cell r="A3921" t="str">
            <v>12.003.125-0</v>
          </cell>
          <cell r="B3921" t="str">
            <v>ALVENARIA DE TIJ. CERAM. FURADOS (10 X 20 X 30)CM, EM PAREDES DE 10CM, DE SUPERF. CORRIDA, DE 3,00 A 4,50M DE ALT.</v>
          </cell>
          <cell r="C3921" t="str">
            <v>M2</v>
          </cell>
          <cell r="D3921">
            <v>17.77</v>
          </cell>
        </row>
        <row r="3922">
          <cell r="A3922" t="str">
            <v>12.003.150-0</v>
          </cell>
          <cell r="B3922" t="str">
            <v>ALVENARIA DE TIJ. CERAM. FURADOS (10 X 20 X 30)CM, EM PAREDES DE 10CM, C/VAOS OU ARESTAS, DE 3,00 A 4,50M DE ALT.</v>
          </cell>
          <cell r="C3922" t="str">
            <v>M2</v>
          </cell>
          <cell r="D3922">
            <v>20.16</v>
          </cell>
        </row>
        <row r="3923">
          <cell r="A3923" t="str">
            <v>12.003.999-0</v>
          </cell>
          <cell r="B3923" t="str">
            <v>INDICE 12.003ALVEN. TIJOLOS CERAMICOS.</v>
          </cell>
          <cell r="C3923">
            <v>0</v>
          </cell>
          <cell r="D3923">
            <v>2214</v>
          </cell>
        </row>
        <row r="3924">
          <cell r="A3924" t="str">
            <v>12.004.160-0</v>
          </cell>
          <cell r="B3924" t="str">
            <v>ALVENARIA DE TIJ. REFRATARIOS APARENTES (7 X 10 X 20)CM, EMPAREDES DE 10CM DE ESP., C/VAOS E ARESTAS</v>
          </cell>
          <cell r="C3924" t="str">
            <v>M2</v>
          </cell>
          <cell r="D3924">
            <v>131.03</v>
          </cell>
        </row>
        <row r="3925">
          <cell r="A3925" t="str">
            <v>12.004.999-0</v>
          </cell>
          <cell r="B3925" t="str">
            <v>INDICE 12.004ALVEN.TIJOLOS CERAMICOS APARENTES</v>
          </cell>
          <cell r="C3925">
            <v>0</v>
          </cell>
          <cell r="D3925">
            <v>2495</v>
          </cell>
        </row>
        <row r="3926">
          <cell r="A3926" t="str">
            <v>12.005.010-0</v>
          </cell>
          <cell r="B3926" t="str">
            <v>ALVENARIA DE BL. DE CONCR. (10 X 20 X 40)CM, EM PAREDES DE 10CM, DE SUPERF. CORRIDA, ATE 3,00M DE ALT.</v>
          </cell>
          <cell r="C3926" t="str">
            <v>M2</v>
          </cell>
          <cell r="D3926">
            <v>17.170000000000002</v>
          </cell>
        </row>
        <row r="3927">
          <cell r="A3927" t="str">
            <v>12.005.015-0</v>
          </cell>
          <cell r="B3927" t="str">
            <v>ALVENARIA DE BL. DE CONCR. (10 X 20 X 40)CM, EM PAREDES DE 10CM, C/VAOS OU ARESTAS, ATE 3,00M DE ALT.</v>
          </cell>
          <cell r="C3927" t="str">
            <v>M2</v>
          </cell>
          <cell r="D3927">
            <v>19.239999999999998</v>
          </cell>
        </row>
        <row r="3928">
          <cell r="A3928" t="str">
            <v>12.005.020-0</v>
          </cell>
          <cell r="B3928" t="str">
            <v>ALVENARIA DE BL. DE CONCR. (10 X 20 X 40)CM, EM PAREDES DE 10CM, DE SUPERF. CORRIDA, DE 3,00 A 4,50M DE ALT.</v>
          </cell>
          <cell r="C3928" t="str">
            <v>M2</v>
          </cell>
          <cell r="D3928">
            <v>23.91</v>
          </cell>
        </row>
        <row r="3929">
          <cell r="A3929" t="str">
            <v>12.005.025-0</v>
          </cell>
          <cell r="B3929" t="str">
            <v>ALVENARIA DE BL. DE CONCR. (10 X 20 X 40)CM, EM PAREDES DE 10CM, C/VAOS OU ARESTAS, DE 3,00 A 4,50M DE ALT.</v>
          </cell>
          <cell r="C3929" t="str">
            <v>M2</v>
          </cell>
          <cell r="D3929">
            <v>24.43</v>
          </cell>
        </row>
        <row r="3930">
          <cell r="A3930" t="str">
            <v>12.005.080-0</v>
          </cell>
          <cell r="B3930" t="str">
            <v>ALVENARIA DE BL. DE CONCR. (20 X 20 X 40)CM, EM PAREDES DE 20CM, DE SUPERF. CORRIDA, ATE 3,00M DE ALT.</v>
          </cell>
          <cell r="C3930" t="str">
            <v>M2</v>
          </cell>
          <cell r="D3930">
            <v>28.61</v>
          </cell>
        </row>
        <row r="3931">
          <cell r="A3931" t="str">
            <v>12.005.085-1</v>
          </cell>
          <cell r="B3931" t="str">
            <v>ALVENARIA DE BL. DE CONCR. (20 X 20 X 40)CM, EM PAREDES DE 20CM, C/VAOS OU ARESTAS, ATE 3,00M DE ALT.</v>
          </cell>
          <cell r="C3931" t="str">
            <v>M2</v>
          </cell>
          <cell r="D3931">
            <v>29.65</v>
          </cell>
        </row>
        <row r="3932">
          <cell r="A3932" t="str">
            <v>12.005.090-0</v>
          </cell>
          <cell r="B3932" t="str">
            <v>ALVENARIA DE BL. DE CONCR. (20 X 20 X 40)CM, EM PAREDES DE 20CM, DE SUPERF. CORRIDA, DE 3,00 A 4,50M DE ALT.</v>
          </cell>
          <cell r="C3932" t="str">
            <v>M2</v>
          </cell>
          <cell r="D3932">
            <v>32.76</v>
          </cell>
        </row>
        <row r="3933">
          <cell r="A3933" t="str">
            <v>12.005.095-1</v>
          </cell>
          <cell r="B3933" t="str">
            <v>ALVENARIA DE BL. DE CONCR. (20 X 20 X 40)CM, EM PAREDES DE 20CM, C/VAOS OU ARESTAS, DE 3,00 A 4,50M DE ALT.</v>
          </cell>
          <cell r="C3933" t="str">
            <v>M2</v>
          </cell>
          <cell r="D3933">
            <v>34.840000000000003</v>
          </cell>
        </row>
        <row r="3934">
          <cell r="A3934" t="str">
            <v>12.005.130-1</v>
          </cell>
          <cell r="B3934" t="str">
            <v>ALVENARIA P/CX. ENTERRADAS, ATE 0,80M DE PROF., C/BL. DE CONCR. 10 X 20 X 40CM, EM PAREDES DE MEIA VEZ</v>
          </cell>
          <cell r="C3934" t="str">
            <v>M2</v>
          </cell>
          <cell r="D3934">
            <v>26.04</v>
          </cell>
        </row>
        <row r="3935">
          <cell r="A3935" t="str">
            <v>12.005.135-1</v>
          </cell>
          <cell r="B3935" t="str">
            <v>ALVENARIA P/CX. ENTERRADAS, ATE 1,60M DE PROF., C/BL. DE CONCR., 10 X 20 X 40CM, EM PAREDES DE UMA VEZ</v>
          </cell>
          <cell r="C3935" t="str">
            <v>M2</v>
          </cell>
          <cell r="D3935">
            <v>45.74</v>
          </cell>
        </row>
        <row r="3936">
          <cell r="A3936" t="str">
            <v>12.005.140-1</v>
          </cell>
          <cell r="B3936" t="str">
            <v>ALVENARIA P/CX. ENTERRADAS, ATE 3,00M DE PROF., C/BL. DE CONCR. 10 X 20 X 40CM, EM PAREDES DE UMA VEZ</v>
          </cell>
          <cell r="C3936" t="str">
            <v>M2</v>
          </cell>
          <cell r="D3936">
            <v>47.82</v>
          </cell>
        </row>
        <row r="3937">
          <cell r="A3937" t="str">
            <v>12.005.999-0</v>
          </cell>
          <cell r="B3937" t="str">
            <v>INDICE 12.005ALVEN.BLOCOS DE CONCRETO</v>
          </cell>
          <cell r="C3937">
            <v>0</v>
          </cell>
          <cell r="D3937">
            <v>1773</v>
          </cell>
        </row>
        <row r="3938">
          <cell r="A3938" t="str">
            <v>12.006.010-0</v>
          </cell>
          <cell r="B3938" t="str">
            <v>PAREDE DE BL. CERAM. VAZADOS (COBOGO), DE (10 X 10 X 10)CM</v>
          </cell>
          <cell r="C3938" t="str">
            <v>M2</v>
          </cell>
          <cell r="D3938">
            <v>63.98</v>
          </cell>
        </row>
        <row r="3939">
          <cell r="A3939" t="str">
            <v>12.006.999-0</v>
          </cell>
          <cell r="B3939" t="str">
            <v>INDICE 12.006PAREDES BLOCOS VAZADOS</v>
          </cell>
          <cell r="C3939">
            <v>0</v>
          </cell>
          <cell r="D3939">
            <v>2375</v>
          </cell>
        </row>
        <row r="3940">
          <cell r="A3940" t="str">
            <v>12.007.010-0</v>
          </cell>
          <cell r="B3940" t="str">
            <v>PAREDE DE BL. VAZADOS (COBOGO) DE CIM. E AREIA, C/PESO DE 0,8KG, DE (26 X 14 X 8)CM</v>
          </cell>
          <cell r="C3940" t="str">
            <v>M2</v>
          </cell>
          <cell r="D3940">
            <v>87.49</v>
          </cell>
        </row>
        <row r="3941">
          <cell r="A3941" t="str">
            <v>12.007.015-0</v>
          </cell>
          <cell r="B3941" t="str">
            <v>PAREDE DE BL. VAZADOS (COBOGO) DE CIM. E AREIA, C/PESO DE 4,6KG, DE (29 X 29 X 6)CM</v>
          </cell>
          <cell r="C3941" t="str">
            <v>M2</v>
          </cell>
          <cell r="D3941">
            <v>58.23</v>
          </cell>
        </row>
        <row r="3942">
          <cell r="A3942" t="str">
            <v>12.007.020-0</v>
          </cell>
          <cell r="B3942" t="str">
            <v>PAREDE DE BL. VAZADOS (COBOGO) DE CIM. E AREIA, C/PESO DE 11,2KG, DE (39 X 39 X 7)CM</v>
          </cell>
          <cell r="C3942" t="str">
            <v>M2</v>
          </cell>
          <cell r="D3942">
            <v>42.39</v>
          </cell>
        </row>
        <row r="3943">
          <cell r="A3943" t="str">
            <v>12.007.025-0</v>
          </cell>
          <cell r="B3943" t="str">
            <v>PAREDE DE BL. VAZADOS (COBOGO) DE CIM. E AREIA, C/PESO DE 4KG, DE (39 X 29 X 10)CM</v>
          </cell>
          <cell r="C3943" t="str">
            <v>M2</v>
          </cell>
          <cell r="D3943">
            <v>48.33</v>
          </cell>
        </row>
        <row r="3944">
          <cell r="A3944" t="str">
            <v>12.007.030-0</v>
          </cell>
          <cell r="B3944" t="str">
            <v>PAREDE DE BL. VAZADOS (COBOGO) DE CIM. E AREIA, C/PESO DE 5KG, DE (39 X 22 X 15)CM</v>
          </cell>
          <cell r="C3944" t="str">
            <v>M2</v>
          </cell>
          <cell r="D3944">
            <v>70.430000000000007</v>
          </cell>
        </row>
        <row r="3945">
          <cell r="A3945" t="str">
            <v>12.007.040-0</v>
          </cell>
          <cell r="B3945" t="str">
            <v>PAREDE DE BL. VAZADOS (COBOGO) DE CIM. E AREIA, C/PESO DE 2,2KG, DE (40 X 10 X 10)CM</v>
          </cell>
          <cell r="C3945" t="str">
            <v>M2</v>
          </cell>
          <cell r="D3945">
            <v>88.52</v>
          </cell>
        </row>
        <row r="3946">
          <cell r="A3946" t="str">
            <v>12.007.045-0</v>
          </cell>
          <cell r="B3946" t="str">
            <v>PAREDE DE BL. VAZADOS (COBOGO) DE CIM. E AREIA, C/PESO DE 11,2KG, DE (33 X 33 X 10)CM</v>
          </cell>
          <cell r="C3946" t="str">
            <v>M2</v>
          </cell>
          <cell r="D3946">
            <v>75.02</v>
          </cell>
        </row>
        <row r="3947">
          <cell r="A3947" t="str">
            <v>12.007.999-0</v>
          </cell>
          <cell r="B3947" t="str">
            <v>INDICE 12.007PAREDES BLOCOS VAZADOS TIPO NEO-REX.</v>
          </cell>
          <cell r="C3947">
            <v>0</v>
          </cell>
          <cell r="D3947">
            <v>2406</v>
          </cell>
        </row>
        <row r="3948">
          <cell r="A3948" t="str">
            <v>12.008.015-0</v>
          </cell>
          <cell r="B3948" t="str">
            <v>PAREDE DE BL. VAZADOS (COBOGO), EM PLACAS DE CONCR. (50 X 50X 5)CM, FUROS QUADRADOS</v>
          </cell>
          <cell r="C3948" t="str">
            <v>M2</v>
          </cell>
          <cell r="D3948">
            <v>50.61</v>
          </cell>
        </row>
        <row r="3949">
          <cell r="A3949" t="str">
            <v>12.008.999-0</v>
          </cell>
          <cell r="B3949" t="str">
            <v>INDICE 12.008PAREDES BLOCOS VAZADOS E PLACAS</v>
          </cell>
          <cell r="C3949">
            <v>0</v>
          </cell>
          <cell r="D3949">
            <v>1985</v>
          </cell>
        </row>
        <row r="3950">
          <cell r="A3950" t="str">
            <v>12.009.001-0</v>
          </cell>
          <cell r="B3950" t="str">
            <v>PAREDE DE BL. DE VIDRO NACIONAL, TIPO VENEZIANA, (8 X 10 X 20)CM</v>
          </cell>
          <cell r="C3950" t="str">
            <v>M2</v>
          </cell>
          <cell r="D3950">
            <v>511.21</v>
          </cell>
        </row>
        <row r="3951">
          <cell r="A3951" t="str">
            <v>12.009.006-0</v>
          </cell>
          <cell r="B3951" t="str">
            <v>PAREDE DE BL. DE VIDRO NACIONAL (20 X 20 X 10)CM</v>
          </cell>
          <cell r="C3951" t="str">
            <v>M2</v>
          </cell>
          <cell r="D3951">
            <v>266.88</v>
          </cell>
        </row>
        <row r="3952">
          <cell r="A3952" t="str">
            <v>12.009.999-0</v>
          </cell>
          <cell r="B3952" t="str">
            <v>INDICE 12.009PAREDES DE BLOCOS DE VIDROS</v>
          </cell>
          <cell r="C3952">
            <v>0</v>
          </cell>
          <cell r="D3952">
            <v>1929</v>
          </cell>
        </row>
        <row r="3953">
          <cell r="A3953" t="str">
            <v>12.010.010-0</v>
          </cell>
          <cell r="B3953" t="str">
            <v>ALVENARIA DE BL. DE CONCR. CELULAR, MED. 10 X 30 X 60CM, EMPAREDES DE 0,10M DE ESP.</v>
          </cell>
          <cell r="C3953" t="str">
            <v>M2</v>
          </cell>
          <cell r="D3953">
            <v>16.48</v>
          </cell>
        </row>
        <row r="3954">
          <cell r="A3954" t="str">
            <v>12.010.015-0</v>
          </cell>
          <cell r="B3954" t="str">
            <v>ALVENARIA DE BL. DE CONCR. CELULAR, MED. 20 X 30 X 60CM, EMPAREDES DE 0,20M DE ESP.</v>
          </cell>
          <cell r="C3954" t="str">
            <v>M2</v>
          </cell>
          <cell r="D3954">
            <v>32.74</v>
          </cell>
        </row>
        <row r="3955">
          <cell r="A3955" t="str">
            <v>12.010.999-0</v>
          </cell>
          <cell r="B3955" t="str">
            <v>INDICE 12.010ALVEN. BLOCOS PUMEX</v>
          </cell>
          <cell r="C3955">
            <v>0</v>
          </cell>
          <cell r="D3955">
            <v>1510</v>
          </cell>
        </row>
        <row r="3956">
          <cell r="A3956" t="str">
            <v>12.012.001-0</v>
          </cell>
          <cell r="B3956" t="str">
            <v>PAREDE DIVISORIA EM PAINEL CEGO, DE CHAPA DE FIBRA DE MAD.,DE 12MM DE ESP.</v>
          </cell>
          <cell r="C3956" t="str">
            <v>M2</v>
          </cell>
          <cell r="D3956">
            <v>139.84</v>
          </cell>
        </row>
        <row r="3957">
          <cell r="A3957" t="str">
            <v>12.012.002-0</v>
          </cell>
          <cell r="B3957" t="str">
            <v>PAREDE DIVISORIA EM PAINEL DE CHAPA DE FIBRA DE MAD., DE 12MM E VIDRO 4MM NA PARTE SUPERIOR</v>
          </cell>
          <cell r="C3957" t="str">
            <v>M2</v>
          </cell>
          <cell r="D3957">
            <v>137.94</v>
          </cell>
        </row>
        <row r="3958">
          <cell r="A3958" t="str">
            <v>12.012.999-0</v>
          </cell>
          <cell r="B3958" t="str">
            <v>INDICE 12.012PAREDE DIVISORIA</v>
          </cell>
          <cell r="C3958">
            <v>0</v>
          </cell>
          <cell r="D3958">
            <v>2218</v>
          </cell>
        </row>
        <row r="3959">
          <cell r="A3959" t="str">
            <v>12.013.010-0</v>
          </cell>
          <cell r="B3959" t="str">
            <v>PAREDE DIVISORIA TIPO FL. DE PORTA DE COMP. DE 60, 70 OU 80X 210CM, ESP. DE 35MM</v>
          </cell>
          <cell r="C3959" t="str">
            <v>M2</v>
          </cell>
          <cell r="D3959">
            <v>130.94</v>
          </cell>
        </row>
        <row r="3960">
          <cell r="A3960" t="str">
            <v>12.013.999-0</v>
          </cell>
          <cell r="B3960" t="str">
            <v>INDICE 12.013PAREDE DIVISORIA EM MODULOS</v>
          </cell>
          <cell r="C3960">
            <v>0</v>
          </cell>
          <cell r="D3960">
            <v>1937</v>
          </cell>
        </row>
        <row r="3961">
          <cell r="A3961" t="str">
            <v>12.015.005-0</v>
          </cell>
          <cell r="B3961" t="str">
            <v>PAREDE DIVISORIA C/ 35MM DE ESP., PAINEL DE CHAPA DE FIBRA DE MAD. C/LAMIN.MELAMINICO, MIOLO EM COLMEIA</v>
          </cell>
          <cell r="C3961" t="str">
            <v>M2</v>
          </cell>
          <cell r="D3961">
            <v>124</v>
          </cell>
        </row>
        <row r="3962">
          <cell r="A3962" t="str">
            <v>12.015.010-0</v>
          </cell>
          <cell r="B3962" t="str">
            <v>PAREDE DIVISORIA C/ 35MM DE ESP., PAINEL DE CHAPA DE FIBRA DE MAD. C/CHAPA LAMIN. MELAMINICO, MIOLO EM VERMICULITA</v>
          </cell>
          <cell r="C3962" t="str">
            <v>M2</v>
          </cell>
          <cell r="D3962">
            <v>145</v>
          </cell>
        </row>
        <row r="3963">
          <cell r="A3963" t="str">
            <v>12.015.015-0</v>
          </cell>
          <cell r="B3963" t="str">
            <v>PAREDE DIVISORIA C/ 35MM DE ESP., PAINEL DE CHAPA DE FIBRA DE MAD. C/LAMIN., MIOLO EM COLMEIA</v>
          </cell>
          <cell r="C3963" t="str">
            <v>M2</v>
          </cell>
          <cell r="D3963">
            <v>66</v>
          </cell>
        </row>
        <row r="3964">
          <cell r="A3964" t="str">
            <v>12.015.020-0</v>
          </cell>
          <cell r="B3964" t="str">
            <v>PAREDE DIVISORIA C/ 35MM DE ESP., PAINEL DE CHAPA DE FIBRA DE MAD. C/LAMIN., MIOLO EM VERMICULITA</v>
          </cell>
          <cell r="C3964" t="str">
            <v>M2</v>
          </cell>
          <cell r="D3964">
            <v>98.3</v>
          </cell>
        </row>
        <row r="3965">
          <cell r="A3965" t="str">
            <v>12.015.030-0</v>
          </cell>
          <cell r="B3965" t="str">
            <v>PAREDE DIVISORIA C/ 35MM DE ESP., PAINEL-VIDRO, REVEST. C/LAMIN. MELAMINICO, MIOLO EM COLMEIA</v>
          </cell>
          <cell r="C3965" t="str">
            <v>M2</v>
          </cell>
          <cell r="D3965">
            <v>122</v>
          </cell>
        </row>
        <row r="3966">
          <cell r="A3966" t="str">
            <v>12.015.035-0</v>
          </cell>
          <cell r="B3966" t="str">
            <v>PAREDE DIVISORIA C/ 35MM DE ESP., PAINEL-VIDRO, REVEST. C/LAMIN. MELAMINICO, MIOLO EM VERMICULITA</v>
          </cell>
          <cell r="C3966" t="str">
            <v>M2</v>
          </cell>
          <cell r="D3966">
            <v>175.64</v>
          </cell>
        </row>
        <row r="3967">
          <cell r="A3967" t="str">
            <v>12.015.040-0</v>
          </cell>
          <cell r="B3967" t="str">
            <v>PAREDE DIVISORIA C/ 35MM DE ESP., PAINEL-VIDRO, REVEST. C/CHPA LAMIN., MIOLO EM COLMEIA</v>
          </cell>
          <cell r="C3967" t="str">
            <v>M2</v>
          </cell>
          <cell r="D3967">
            <v>83.91</v>
          </cell>
        </row>
        <row r="3968">
          <cell r="A3968" t="str">
            <v>12.015.045-0</v>
          </cell>
          <cell r="B3968" t="str">
            <v>PAREDE DIVISORIA C/ 35MM DE ESP., PAINEL-VIDRO, REVEST. C/CHAPA LAMIN., MIOLO EM VERMICULITA</v>
          </cell>
          <cell r="C3968" t="str">
            <v>M2</v>
          </cell>
          <cell r="D3968">
            <v>96.8</v>
          </cell>
        </row>
        <row r="3969">
          <cell r="A3969" t="str">
            <v>12.015.060-0</v>
          </cell>
          <cell r="B3969" t="str">
            <v>PAREDE DIVISORIA C/ 35MM DE ESP., PAINEL-VIDRO-PAINEL, REVEST. C/LAMIN. MELAMINICO, MIOLO EM COLMEIA</v>
          </cell>
          <cell r="C3969" t="str">
            <v>M2</v>
          </cell>
          <cell r="D3969">
            <v>116</v>
          </cell>
        </row>
        <row r="3970">
          <cell r="A3970" t="str">
            <v>12.015.065-0</v>
          </cell>
          <cell r="B3970" t="str">
            <v>PAREDE DIVISORIA C/ 35MM DE ESP., PAINEL-VIDRO-PAINEL, REVEST. C/LAMIN. MELAMINICO, MIOLO EM VERMICULITA</v>
          </cell>
          <cell r="C3970" t="str">
            <v>M2</v>
          </cell>
          <cell r="D3970">
            <v>176</v>
          </cell>
        </row>
        <row r="3971">
          <cell r="A3971" t="str">
            <v>12.015.070-0</v>
          </cell>
          <cell r="B3971" t="str">
            <v>PAREDE DIVISORIA C/ 35MM DE ESP., PAINEL-VIDRO-PAINEL, REVEST. C/CHAPA LAMIN., MIOLO EM COLMEIA</v>
          </cell>
          <cell r="C3971" t="str">
            <v>M2</v>
          </cell>
          <cell r="D3971">
            <v>84.9</v>
          </cell>
        </row>
        <row r="3972">
          <cell r="A3972" t="str">
            <v>12.015.075-0</v>
          </cell>
          <cell r="B3972" t="str">
            <v>PAREDE DIVISORIA C/ 35MM DE ESP., PAINEL-VIDRO-PAINEL, REVEST. C/CHAPA LAMIN., MIOLO EM VERMICULITA</v>
          </cell>
          <cell r="C3972" t="str">
            <v>M2</v>
          </cell>
          <cell r="D3972">
            <v>96</v>
          </cell>
        </row>
        <row r="3973">
          <cell r="A3973" t="str">
            <v>12.015.999-0</v>
          </cell>
          <cell r="B3973" t="str">
            <v>INDICE 12.015PAREDE DIVISORIA DURATEX</v>
          </cell>
          <cell r="C3973">
            <v>0</v>
          </cell>
          <cell r="D3973">
            <v>2078</v>
          </cell>
        </row>
        <row r="3974">
          <cell r="A3974" t="str">
            <v>12.020.001-0</v>
          </cell>
          <cell r="B3974" t="str">
            <v>PAREDE DIVISORIA P/SANIT. E BANHEIROS, DE MARMORITE, ESP. DE3,5CM, ESPELHO C/ 5CM</v>
          </cell>
          <cell r="C3974" t="str">
            <v>M2</v>
          </cell>
          <cell r="D3974">
            <v>104.77</v>
          </cell>
        </row>
        <row r="3975">
          <cell r="A3975" t="str">
            <v>12.020.999-0</v>
          </cell>
          <cell r="B3975" t="str">
            <v>INDICE 12.020PAREDE DIVISORIA, SANITARIO E BANHEIRO</v>
          </cell>
          <cell r="C3975">
            <v>0</v>
          </cell>
          <cell r="D3975">
            <v>1732</v>
          </cell>
        </row>
        <row r="3976">
          <cell r="A3976" t="str">
            <v>12.025.001-0</v>
          </cell>
          <cell r="B3976" t="str">
            <v>PAREDE DIVISORIA P/SANIT. EM PLACA DE MARMORE BRANCO, ESP. DE 3CM</v>
          </cell>
          <cell r="C3976" t="str">
            <v>M2</v>
          </cell>
          <cell r="D3976">
            <v>216.38</v>
          </cell>
        </row>
        <row r="3977">
          <cell r="A3977" t="str">
            <v>12.025.999-0</v>
          </cell>
          <cell r="B3977" t="str">
            <v>INDICE 12.025PAREDE DIVISORIA SANIT.(MARMORE)</v>
          </cell>
          <cell r="C3977">
            <v>0</v>
          </cell>
          <cell r="D3977">
            <v>2065</v>
          </cell>
        </row>
        <row r="3978">
          <cell r="A3978" t="str">
            <v>12.030.001-0</v>
          </cell>
          <cell r="B3978" t="str">
            <v>PAREDE DIVISORIA P/SANIT. E BANHEIROS, EM PLACA DE CONCR. ARMADO</v>
          </cell>
          <cell r="C3978" t="str">
            <v>M2</v>
          </cell>
          <cell r="D3978">
            <v>54.31</v>
          </cell>
        </row>
        <row r="3979">
          <cell r="A3979" t="str">
            <v>12.030.999-0</v>
          </cell>
          <cell r="B3979" t="str">
            <v>INDICE 12.030PAREDE DIVISORIA SANIT.BANHEIRO - CONCRETO</v>
          </cell>
          <cell r="C3979">
            <v>0</v>
          </cell>
          <cell r="D3979">
            <v>2300</v>
          </cell>
        </row>
        <row r="3980">
          <cell r="A3980" t="str">
            <v>12.050.001-0</v>
          </cell>
          <cell r="B3980" t="str">
            <v>ALVENARIA ESTRUTURAL DE TIJ. CERAM. (14 X 19 X 29)CM, APARENTES, ESP. DE 14CM, P/SUPERF. C/VAOS E ARESTAS</v>
          </cell>
          <cell r="C3980" t="str">
            <v>M2</v>
          </cell>
          <cell r="D3980">
            <v>29.37</v>
          </cell>
        </row>
        <row r="3981">
          <cell r="A3981" t="str">
            <v>12.050.005-0</v>
          </cell>
          <cell r="B3981" t="str">
            <v>ALVENARIA ESTRUTURAL DE TIJ. CERAM. "U" (14 X 19 X 29)CM, APARENTES, ESP. DE 14CM, P/CINTAS E VERGAS DE AMARRACAO</v>
          </cell>
          <cell r="C3981" t="str">
            <v>M</v>
          </cell>
          <cell r="D3981">
            <v>9.9</v>
          </cell>
        </row>
        <row r="3982">
          <cell r="A3982" t="str">
            <v>12.050.010-0</v>
          </cell>
          <cell r="B3982" t="str">
            <v>ALVENARIA ESTRUTURAL DE TIJ. CERAM. "L" (14 X 19 X 29)CM, APARENTES, ESP. DE 14CM, P/CINTAS DE APOIO DE LAJE PRE-MOLD.</v>
          </cell>
          <cell r="C3982" t="str">
            <v>M</v>
          </cell>
          <cell r="D3982">
            <v>7.35</v>
          </cell>
        </row>
        <row r="3983">
          <cell r="A3983" t="str">
            <v>12.050.015-0</v>
          </cell>
          <cell r="B3983" t="str">
            <v>REVESTIMENTO DE VIGAS DE CONCR. C/PLACAS DE TIJ. CERAM. (14X 19 X 29)CM, APARENTES</v>
          </cell>
          <cell r="C3983" t="str">
            <v>M2</v>
          </cell>
          <cell r="D3983">
            <v>36.33</v>
          </cell>
        </row>
        <row r="3984">
          <cell r="A3984" t="str">
            <v>12.050.020-0</v>
          </cell>
          <cell r="B3984" t="str">
            <v>ALVENARIA ESTRUTURAL DE TIJ. CERAM. (14 X 19 X 29)CM, APARENTES, ESP. DE 14CM, P/EXEC. DE EMPENAS DE COBERT.</v>
          </cell>
          <cell r="C3984" t="str">
            <v>M2</v>
          </cell>
          <cell r="D3984">
            <v>36.159999999999997</v>
          </cell>
        </row>
        <row r="3985">
          <cell r="A3985" t="str">
            <v>12.050.999-0</v>
          </cell>
          <cell r="B3985" t="str">
            <v>FAMILIA 12.050</v>
          </cell>
          <cell r="C3985">
            <v>0</v>
          </cell>
          <cell r="D3985">
            <v>1957</v>
          </cell>
        </row>
        <row r="3986">
          <cell r="A3986" t="str">
            <v>13.001.001-0</v>
          </cell>
          <cell r="B3986" t="str">
            <v>UNIDADE DE REF. P/REVESTIM. ESPECIAL EM MASSA UNICA TRABALHADA EM ALTO OU BAIXO RELEVO</v>
          </cell>
          <cell r="C3986" t="str">
            <v>UR</v>
          </cell>
          <cell r="D3986">
            <v>325.61</v>
          </cell>
        </row>
        <row r="3987">
          <cell r="A3987" t="str">
            <v>13.001.008-0</v>
          </cell>
          <cell r="B3987" t="str">
            <v>CHAPISCO DE SUPERF. DE CONCR. OU ALVEN., C/ARG. DE CIM. E AREIA 1:2 ESP. 9MM</v>
          </cell>
          <cell r="C3987" t="str">
            <v>M2</v>
          </cell>
          <cell r="D3987">
            <v>3.63</v>
          </cell>
        </row>
        <row r="3988">
          <cell r="A3988" t="str">
            <v>13.001.009-0</v>
          </cell>
          <cell r="B3988" t="str">
            <v>CHAPISCO DE SUPERF. DE CONCR. OU ALVEN., C/ARG. DE CIM. E AREIA 1:2 ESP. 9MM, C/ 80KG DE LATEX P/M3</v>
          </cell>
          <cell r="C3988" t="str">
            <v>M2</v>
          </cell>
          <cell r="D3988">
            <v>7.24</v>
          </cell>
        </row>
        <row r="3989">
          <cell r="A3989" t="str">
            <v>13.001.010-1</v>
          </cell>
          <cell r="B3989" t="str">
            <v>CHAPISCO DE SUPERF. DE CONCR. OU ALVEN., C/ARG. DE CIM. E AREIA 1:3 ESP. 9MM</v>
          </cell>
          <cell r="C3989" t="str">
            <v>M2</v>
          </cell>
          <cell r="D3989">
            <v>3.28</v>
          </cell>
        </row>
        <row r="3990">
          <cell r="A3990" t="str">
            <v>13.001.011-0</v>
          </cell>
          <cell r="B3990" t="str">
            <v>CHAPISCO DE SUPERF. DE CONCR. OU ALVEN., C/ARG. DE CIM. E AREIA 1:3 ESP. 9MM, C/ 80KG DE LATEX P/M3</v>
          </cell>
          <cell r="C3990" t="str">
            <v>M2</v>
          </cell>
          <cell r="D3990">
            <v>6.88</v>
          </cell>
        </row>
        <row r="3991">
          <cell r="A3991" t="str">
            <v>13.001.013-0</v>
          </cell>
          <cell r="B3991" t="str">
            <v>REVESTIMENTO CHAPISC. DE SUPERF. DE CONCR. OU ALVEN., USANDOMAQ. MANUAL, C/ARG. DE CIM. E AREIA 1:6</v>
          </cell>
          <cell r="C3991" t="str">
            <v>M2</v>
          </cell>
          <cell r="D3991">
            <v>1.74</v>
          </cell>
        </row>
        <row r="3992">
          <cell r="A3992" t="str">
            <v>13.001.014-0</v>
          </cell>
          <cell r="B3992" t="str">
            <v>REVESTIMENTO CHAPISC. DE CIM. E AREIA 1:3, PENEIRADO, ESP. 9MM, APLIC. SOBRE EMBOCO EXISTENTE</v>
          </cell>
          <cell r="C3992" t="str">
            <v>M2</v>
          </cell>
          <cell r="D3992">
            <v>3.79</v>
          </cell>
        </row>
        <row r="3993">
          <cell r="A3993" t="str">
            <v>13.001.015-0</v>
          </cell>
          <cell r="B3993" t="str">
            <v>EMBOCO C/ARG. DE CIM. E AREIA 1:1,5, ESP. 1,5CM, INCL. CHAPISCO DE CIM. E AREIA 1:3, ESP. 9MM</v>
          </cell>
          <cell r="C3993" t="str">
            <v>M2</v>
          </cell>
          <cell r="D3993">
            <v>11.81</v>
          </cell>
        </row>
        <row r="3994">
          <cell r="A3994" t="str">
            <v>13.001.020-1</v>
          </cell>
          <cell r="B3994" t="str">
            <v>EMBOCO C/ARG. DE CIM. E AREIA 1:2, ESP. 1,5CM, INCL. CHAPISCO DE CIM. E AREIA 1:3, ESP. 9MM</v>
          </cell>
          <cell r="C3994" t="str">
            <v>M2</v>
          </cell>
          <cell r="D3994">
            <v>11.36</v>
          </cell>
        </row>
        <row r="3995">
          <cell r="A3995" t="str">
            <v>13.001.025-1</v>
          </cell>
          <cell r="B3995" t="str">
            <v>EMBOCO C/ARG. DE CIM. E AREIA 1:3, ESP. 1,5CM, INCL. CHAPISCO DE CIM. E AREIA 1:3, ESP. 9MM</v>
          </cell>
          <cell r="C3995" t="str">
            <v>M2</v>
          </cell>
          <cell r="D3995">
            <v>10.68</v>
          </cell>
        </row>
        <row r="3996">
          <cell r="A3996" t="str">
            <v>13.001.026-0</v>
          </cell>
          <cell r="B3996" t="str">
            <v>EMBOCO C/ARG. DE CIM. E AREIA 1:3, ESP. 2CM, INCL. CHAPISCODE CIM. E AREIA 1:3, ESP. 9MM</v>
          </cell>
          <cell r="C3996" t="str">
            <v>M2</v>
          </cell>
          <cell r="D3996">
            <v>13.06</v>
          </cell>
        </row>
        <row r="3997">
          <cell r="A3997" t="str">
            <v>13.001.030-1</v>
          </cell>
          <cell r="B3997" t="str">
            <v>EMBOCO C/ARG. DE CIM. E AREIA 1:4, ESP. 1,5CM, INCL. CHAPISCO DE CIM. E AREIA 1:3, ESP. 9MM</v>
          </cell>
          <cell r="C3997" t="str">
            <v>M2</v>
          </cell>
          <cell r="D3997">
            <v>10.34</v>
          </cell>
        </row>
        <row r="3998">
          <cell r="A3998" t="str">
            <v>13.001.031-0</v>
          </cell>
          <cell r="B3998" t="str">
            <v>EMBOCO C/ARG. DE CIM. E AREIA 1:3, ESP. 2,5CM, C/COR. APLIC.SOBRE CHAPISCO, EXCL. ESTE</v>
          </cell>
          <cell r="C3998" t="str">
            <v>M2</v>
          </cell>
          <cell r="D3998">
            <v>16.600000000000001</v>
          </cell>
        </row>
        <row r="3999">
          <cell r="A3999" t="str">
            <v>13.001.050-1</v>
          </cell>
          <cell r="B3999" t="str">
            <v>REVESTIMENTO EXT., DE UMA VEZ, C/ARG. DE CIM. E AREIA PRETADE EMBOCO 1:2, ESP. 3CM, INCL. CHAPISCO</v>
          </cell>
          <cell r="C3999" t="str">
            <v>M2</v>
          </cell>
          <cell r="D3999">
            <v>15.99</v>
          </cell>
        </row>
        <row r="4000">
          <cell r="A4000" t="str">
            <v>13.001.055-1</v>
          </cell>
          <cell r="B4000" t="str">
            <v>REVESTIMENTO EXT., DE UMA VEZ, C/ARG. DE CIM. E AREIA PRETADE EMBOCO 1:4, ESP. 3CM, INCL. CHAPISCO</v>
          </cell>
          <cell r="C4000" t="str">
            <v>M2</v>
          </cell>
          <cell r="D4000">
            <v>13.7</v>
          </cell>
        </row>
        <row r="4001">
          <cell r="A4001" t="str">
            <v>13.001.060-1</v>
          </cell>
          <cell r="B4001" t="str">
            <v>REVESTIMENTO EXT., DE UMA VEZ, C/ARG. DE CIM. E AREIA PRETADE EMBOCO 1:6, ESP. 3CM, INCL. CHAPISCO</v>
          </cell>
          <cell r="C4001" t="str">
            <v>M2</v>
          </cell>
          <cell r="D4001">
            <v>12.85</v>
          </cell>
        </row>
        <row r="4002">
          <cell r="A4002" t="str">
            <v>13.001.999-0</v>
          </cell>
          <cell r="B4002" t="str">
            <v>INDICE 13.001REVEST.ARGAM.PAREDES E TETOS</v>
          </cell>
          <cell r="C4002">
            <v>0</v>
          </cell>
          <cell r="D4002">
            <v>2098</v>
          </cell>
        </row>
        <row r="4003">
          <cell r="A4003" t="str">
            <v>13.002.010-1</v>
          </cell>
          <cell r="B4003" t="str">
            <v>REVESTIMENTO EXT., DE UMA VEZ, C/ARG. DE CIM., SAIBRO E AREIA FINA 1:2:2, ESP. 3,5CM, INCL. CHAPISCO</v>
          </cell>
          <cell r="C4003" t="str">
            <v>M2</v>
          </cell>
          <cell r="D4003">
            <v>14</v>
          </cell>
        </row>
        <row r="4004">
          <cell r="A4004" t="str">
            <v>13.002.011-1</v>
          </cell>
          <cell r="B4004" t="str">
            <v>REVESTIMENTO EXT., DE UMA VEZ, C/ARG. DE CIM., SAIBRO E AREIA FINA 1:3:3, ESP. 2,5CM, INCL. CHAPISCO</v>
          </cell>
          <cell r="C4004" t="str">
            <v>M2</v>
          </cell>
          <cell r="D4004">
            <v>11.71</v>
          </cell>
        </row>
        <row r="4005">
          <cell r="A4005" t="str">
            <v>13.002.015-1</v>
          </cell>
          <cell r="B4005" t="str">
            <v>REVESTIMENTO EXT., DE UMA VEZ, C/ARG. DE CIM., SAIBRO E AREIA FINA 1:3:3, ESP. 3,5CM, INCL. CHAPISCO</v>
          </cell>
          <cell r="C4005" t="str">
            <v>M2</v>
          </cell>
          <cell r="D4005">
            <v>13.14</v>
          </cell>
        </row>
        <row r="4006">
          <cell r="A4006" t="str">
            <v>13.002.016-0</v>
          </cell>
          <cell r="B4006" t="str">
            <v>EMBOCO INT., C/ARG., DE CIM. E SAIBRO 1:4, ESP. 2,5CM, INCL.CHAPISCO</v>
          </cell>
          <cell r="C4006" t="str">
            <v>M2</v>
          </cell>
          <cell r="D4006">
            <v>11.85</v>
          </cell>
        </row>
        <row r="4007">
          <cell r="A4007" t="str">
            <v>13.002.017-0</v>
          </cell>
          <cell r="B4007" t="str">
            <v>EMBOCO INT. C/ARG. DE CIM. E SAIBRO 1:6, ESP. 2,5CM, INCL. CHAPISCO</v>
          </cell>
          <cell r="C4007" t="str">
            <v>M2</v>
          </cell>
          <cell r="D4007">
            <v>11.13</v>
          </cell>
        </row>
        <row r="4008">
          <cell r="A4008" t="str">
            <v>13.002.999-0</v>
          </cell>
          <cell r="B4008" t="str">
            <v>INDICE 13.002REVEST. EXTERNO.</v>
          </cell>
          <cell r="C4008">
            <v>0</v>
          </cell>
          <cell r="D4008">
            <v>2055</v>
          </cell>
        </row>
        <row r="4009">
          <cell r="A4009" t="str">
            <v>13.003.001-0</v>
          </cell>
          <cell r="B4009" t="str">
            <v>REVESTIMENTO INT. DE UMA VEZ, C/ARG. DE CIM., CAL, SAIBRO EAREIA 1:4:4:4, ESP. 2CM, CAMURCADO, EXCL. CHAPISCO</v>
          </cell>
          <cell r="C4009" t="str">
            <v>M2</v>
          </cell>
          <cell r="D4009">
            <v>8.93</v>
          </cell>
        </row>
        <row r="4010">
          <cell r="A4010" t="str">
            <v>13.003.002-0</v>
          </cell>
          <cell r="B4010" t="str">
            <v>PINGADEIRA DE 4 X 0,5CM, EXECUTADA C/ARG. DE CIM., CAL, SAIBRO E AREIA 1:4:4:4, ACAB. CAMURCADO</v>
          </cell>
          <cell r="C4010" t="str">
            <v>M</v>
          </cell>
          <cell r="D4010">
            <v>4.13</v>
          </cell>
        </row>
        <row r="4011">
          <cell r="A4011" t="str">
            <v>13.003.003-0</v>
          </cell>
          <cell r="B4011" t="str">
            <v>REVESTIMENTO INT. EM MASSA UNICA C/ARG. DE CIM. E AREIA TERMOTRATADA, ESP. 2CM, SOBRE SUPERF. CHAPISC., EXCL. CHAPISCO</v>
          </cell>
          <cell r="C4011" t="str">
            <v>M2</v>
          </cell>
          <cell r="D4011">
            <v>10.01</v>
          </cell>
        </row>
        <row r="4012">
          <cell r="A4012" t="str">
            <v>13.003.004-0</v>
          </cell>
          <cell r="B4012" t="str">
            <v>REVESTIMENTO INT. EM MASSA UNICA, C/ARG. DE CIM. E AREIA TERMOTRATADA, ESP. 3CM, SOBRE SUPERF. CHAPISC., EXCL. CHAPISCO</v>
          </cell>
          <cell r="C4012" t="str">
            <v>M2</v>
          </cell>
          <cell r="D4012">
            <v>14.96</v>
          </cell>
        </row>
        <row r="4013">
          <cell r="A4013" t="str">
            <v>13.003.999-0</v>
          </cell>
          <cell r="B4013" t="str">
            <v>INDICE 13.003REVEST.EXTERNO SUPERF.CHAPISC.2 MASSAS</v>
          </cell>
          <cell r="C4013">
            <v>0</v>
          </cell>
          <cell r="D4013">
            <v>2111</v>
          </cell>
        </row>
        <row r="4014">
          <cell r="A4014" t="str">
            <v>13.004.005-0</v>
          </cell>
          <cell r="B4014" t="str">
            <v>UNIDADE DE REF. P/REVESTIM. ESPECIAL EM 2 MASSAS</v>
          </cell>
          <cell r="C4014" t="str">
            <v>UR</v>
          </cell>
          <cell r="D4014">
            <v>19.82</v>
          </cell>
        </row>
        <row r="4015">
          <cell r="A4015" t="str">
            <v>13.004.010-0</v>
          </cell>
          <cell r="B4015" t="str">
            <v>REVESTIMENTO EXT. EM 2 MASSAS, C/ARG. DE CIM. E SAIBRO 1:2,ESP. 2,5CM E REBOCO DE CIM. E PO-DE-PEDRA 1:3, ESP. 5MM</v>
          </cell>
          <cell r="C4015" t="str">
            <v>M2</v>
          </cell>
          <cell r="D4015">
            <v>19.82</v>
          </cell>
        </row>
        <row r="4016">
          <cell r="A4016" t="str">
            <v>13.004.015-0</v>
          </cell>
          <cell r="B4016" t="str">
            <v>REVESTIMENTO EXT. EM 2 MASSAS, C/ARG. DE CIM. E SAIBRO 1:2,ESP. 2CM E REBOCO DE CIM. E PO-DE-PEDRA 1:3, ESP. 5MM</v>
          </cell>
          <cell r="C4016" t="str">
            <v>M2</v>
          </cell>
          <cell r="D4016">
            <v>16.260000000000002</v>
          </cell>
        </row>
        <row r="4017">
          <cell r="A4017" t="str">
            <v>13.004.999-0</v>
          </cell>
          <cell r="B4017" t="str">
            <v>INDICE 13.004REVEST.EXT.SUPERF.CHAP.2 MASSAS-CIM.E PO DE PEDRA</v>
          </cell>
          <cell r="C4017">
            <v>0</v>
          </cell>
          <cell r="D4017">
            <v>2049</v>
          </cell>
        </row>
        <row r="4018">
          <cell r="A4018" t="str">
            <v>13.005.010-0</v>
          </cell>
          <cell r="B4018" t="str">
            <v>REVESTIMENTO EXT. EM 2 MASSAS, C/ARG. DE CIM., SAIBRO E AREIA 1:2:2 ESP. 3,5CM E REBOCO C/ARG. C/SILICONE, ESP.3MM</v>
          </cell>
          <cell r="C4018" t="str">
            <v>M2</v>
          </cell>
          <cell r="D4018">
            <v>19.07</v>
          </cell>
        </row>
        <row r="4019">
          <cell r="A4019" t="str">
            <v>13.005.015-0</v>
          </cell>
          <cell r="B4019" t="str">
            <v>REVESTIMENTO EXT. EM 2 MASSAS, C/ARG. DE CIM., SAIBRO E AREIA 1:2:2 ESP. 3CM E REBOCO C/ARG. C/SILICONE, ESP. 3MM</v>
          </cell>
          <cell r="C4019" t="str">
            <v>M2</v>
          </cell>
          <cell r="D4019">
            <v>17.329999999999998</v>
          </cell>
        </row>
        <row r="4020">
          <cell r="A4020" t="str">
            <v>13.005.020-0</v>
          </cell>
          <cell r="B4020" t="str">
            <v>REVESTIMENTO EXT. EM 2 MASSAS, C/ARG. DE CIM., SAIBRO E AREIA 1:2:2 ESP. 2CM E REBOCO C/ARG. C/SILICONE, ESP. 3MM</v>
          </cell>
          <cell r="C4020" t="str">
            <v>M2</v>
          </cell>
          <cell r="D4020">
            <v>15.35</v>
          </cell>
        </row>
        <row r="4021">
          <cell r="A4021" t="str">
            <v>13.005.999-0</v>
          </cell>
          <cell r="B4021" t="str">
            <v>INDICE 13.005REVEST.EXT.CIM.SAIBRO E AREIA 2 MASSAS</v>
          </cell>
          <cell r="C4021">
            <v>0</v>
          </cell>
          <cell r="D4021">
            <v>2211</v>
          </cell>
        </row>
        <row r="4022">
          <cell r="A4022" t="str">
            <v>13.006.010-0</v>
          </cell>
          <cell r="B4022" t="str">
            <v>REVESTIMENTO EXT. EM 2 MASSAS, CIM., SAIBRO E AREIA 1:3:3, ESP. 3,5CM E REBOCO C/CIM., CAL E AREIA 1:3:5, ESP. 5MM</v>
          </cell>
          <cell r="C4022" t="str">
            <v>M2</v>
          </cell>
          <cell r="D4022">
            <v>16.37</v>
          </cell>
        </row>
        <row r="4023">
          <cell r="A4023" t="str">
            <v>13.006.020-0</v>
          </cell>
          <cell r="B4023" t="str">
            <v>REVESTIMENTO EXT. EM 2 MASSAS, CIM., SAIBRO E AREIA 1:3:3, ESP. 3CM E REBOCO C/CIM., CAL E AREIA 1:3:5, ESP. 5MM</v>
          </cell>
          <cell r="C4023" t="str">
            <v>M2</v>
          </cell>
          <cell r="D4023">
            <v>15.26</v>
          </cell>
        </row>
        <row r="4024">
          <cell r="A4024" t="str">
            <v>13.006.025-0</v>
          </cell>
          <cell r="B4024" t="str">
            <v>REVESTIMENTO EXT. EM 2 MASSAS, CIM., SAIBRO E AREIA 1:3:3, ESP. 2CM E REBOCO C/CIM., CAL E AREIA 1:3:5, ESP. 5MM</v>
          </cell>
          <cell r="C4024" t="str">
            <v>M2</v>
          </cell>
          <cell r="D4024">
            <v>13</v>
          </cell>
        </row>
        <row r="4025">
          <cell r="A4025" t="str">
            <v>13.006.030-0</v>
          </cell>
          <cell r="B4025" t="str">
            <v>PINGADEIRA DE 4 X 0,5CM EXECUTADA C/ARG., DE CIM., SAIBRO EAREIA 1:3:3 E REBOCO C/CIM., CAL E AREIA 1:3:5, ESP. 5MM</v>
          </cell>
          <cell r="C4025" t="str">
            <v>M</v>
          </cell>
          <cell r="D4025">
            <v>5.94</v>
          </cell>
        </row>
        <row r="4026">
          <cell r="A4026" t="str">
            <v>13.006.999-0</v>
          </cell>
          <cell r="B4026" t="str">
            <v>INDICE 13.006IDEM, CIMENTO,SAIBRO E AREIA 1:3:3</v>
          </cell>
          <cell r="C4026">
            <v>0</v>
          </cell>
          <cell r="D4026">
            <v>2108</v>
          </cell>
        </row>
        <row r="4027">
          <cell r="A4027" t="str">
            <v>13.007.999-0</v>
          </cell>
          <cell r="B4027" t="str">
            <v>INDICE DA FAMILIA</v>
          </cell>
          <cell r="C4027">
            <v>0</v>
          </cell>
          <cell r="D4027">
            <v>2401</v>
          </cell>
        </row>
        <row r="4028">
          <cell r="A4028" t="str">
            <v>13.008.010-0</v>
          </cell>
          <cell r="B4028" t="str">
            <v>REBOCO EXT. OU INT., C/ARG. DE CIM., CAL E AREIA 1:3:5, ESP.3MM, APLIC. SOBRE EMBOCO EXIST., EXCL. EMBOCO</v>
          </cell>
          <cell r="C4028" t="str">
            <v>M2</v>
          </cell>
          <cell r="D4028">
            <v>5.33</v>
          </cell>
        </row>
        <row r="4029">
          <cell r="A4029" t="str">
            <v>13.008.020-0</v>
          </cell>
          <cell r="B4029" t="str">
            <v>REBOCO EXT. OU INT. C/ARG. DE CIM., CAL E AREIA 1:3:5, ESP.3MM, C/ 80KG DE LATEX P/M3, SOBRE EMBOCO, EXCL. ESTE</v>
          </cell>
          <cell r="C4029" t="str">
            <v>M2</v>
          </cell>
          <cell r="D4029">
            <v>6.53</v>
          </cell>
        </row>
        <row r="4030">
          <cell r="A4030" t="str">
            <v>13.008.999-0</v>
          </cell>
          <cell r="B4030" t="str">
            <v>INDICE 13.008REBOCO EXTERNO</v>
          </cell>
          <cell r="C4030">
            <v>0</v>
          </cell>
          <cell r="D4030">
            <v>2212</v>
          </cell>
        </row>
        <row r="4031">
          <cell r="A4031" t="str">
            <v>13.009.030-0</v>
          </cell>
          <cell r="B4031" t="str">
            <v>REBOCO PRONTO DE CIM., CAL E CALCARIO ESP. 5MM, LAVADO A ACIDO, SOBRE SUPERF. CHAPISC. E EMBOCADA, EXCL. ESTES</v>
          </cell>
          <cell r="C4031" t="str">
            <v>M2</v>
          </cell>
          <cell r="D4031">
            <v>12.79</v>
          </cell>
        </row>
        <row r="4032">
          <cell r="A4032" t="str">
            <v>13.009.999-0</v>
          </cell>
          <cell r="B4032" t="str">
            <v>INDICE 13.009REVEST.EXTERNO EM REBOCO</v>
          </cell>
          <cell r="C4032">
            <v>0</v>
          </cell>
          <cell r="D4032">
            <v>2774</v>
          </cell>
        </row>
        <row r="4033">
          <cell r="A4033" t="str">
            <v>13.010.999-0</v>
          </cell>
          <cell r="B4033" t="str">
            <v>INDICE DA FAMILIA</v>
          </cell>
          <cell r="C4033">
            <v>0</v>
          </cell>
          <cell r="D4033">
            <v>2176</v>
          </cell>
        </row>
        <row r="4034">
          <cell r="A4034" t="str">
            <v>13.011.999-0</v>
          </cell>
          <cell r="B4034" t="str">
            <v>INDICE 13.011REVEST. INTERNO E EXTERNO (UMA VEZ)</v>
          </cell>
          <cell r="C4034">
            <v>0</v>
          </cell>
          <cell r="D4034">
            <v>2140</v>
          </cell>
        </row>
        <row r="4035">
          <cell r="A4035" t="str">
            <v>13.012.999-0</v>
          </cell>
          <cell r="B4035" t="str">
            <v>INDICE 13.012REVEST.INTERNO E REBOCO 2 MASSAS</v>
          </cell>
          <cell r="C4035">
            <v>0</v>
          </cell>
          <cell r="D4035">
            <v>2359</v>
          </cell>
        </row>
        <row r="4036">
          <cell r="A4036" t="str">
            <v>13.013.999-0</v>
          </cell>
          <cell r="B4036" t="str">
            <v>INDICE 13.013REBOCO INTERNO CIM.CAL.E AREIA</v>
          </cell>
          <cell r="C4036">
            <v>0</v>
          </cell>
          <cell r="D4036">
            <v>2336</v>
          </cell>
        </row>
        <row r="4037">
          <cell r="A4037" t="str">
            <v>13.014.999-0</v>
          </cell>
          <cell r="B4037" t="str">
            <v>INDICE 13.014REBOCO INTERNO C/MASSA ESPECIAL</v>
          </cell>
          <cell r="C4037">
            <v>0</v>
          </cell>
          <cell r="D4037">
            <v>2889</v>
          </cell>
        </row>
        <row r="4038">
          <cell r="A4038" t="str">
            <v>13.015.999-0</v>
          </cell>
          <cell r="B4038" t="str">
            <v>INDICE DA FAMILIA</v>
          </cell>
          <cell r="C4038">
            <v>0</v>
          </cell>
          <cell r="D4038">
            <v>2199</v>
          </cell>
        </row>
        <row r="4039">
          <cell r="A4039" t="str">
            <v>13.022.001-0</v>
          </cell>
          <cell r="B4039" t="str">
            <v>UNIDADE DE REF. P/FORN. DE PAST.</v>
          </cell>
          <cell r="C4039" t="str">
            <v>UR</v>
          </cell>
          <cell r="D4039">
            <v>46.45</v>
          </cell>
        </row>
        <row r="4040">
          <cell r="A4040" t="str">
            <v>13.022.005-0</v>
          </cell>
          <cell r="B4040" t="str">
            <v>ASSENTAMENTO E REJUNT. DE PAST., EXCL. FORN. DESTAS, SOBRE SUPERF. CHAPISC. E EMBOCADA, REJUNT. C/CIM. BRANCO</v>
          </cell>
          <cell r="C4040" t="str">
            <v>M2</v>
          </cell>
          <cell r="D4040">
            <v>23.51</v>
          </cell>
        </row>
        <row r="4041">
          <cell r="A4041" t="str">
            <v>13.022.010-0</v>
          </cell>
          <cell r="B4041" t="str">
            <v>REVESTIMENTO C/PAST. CERAM. 2 X 2CM, CINZA, INCL. CHAPISCO EEMBOCO, ASSENT. E REJUNT. C/PASTA DE CIM. BRANCO</v>
          </cell>
          <cell r="C4041" t="str">
            <v>M2</v>
          </cell>
          <cell r="D4041">
            <v>69.97</v>
          </cell>
        </row>
        <row r="4042">
          <cell r="A4042" t="str">
            <v>13.022.015-0</v>
          </cell>
          <cell r="B4042" t="str">
            <v>REVESTIMENTO C/PAST. CERAM. 2 X 2CM, BEGE OU HAVANA, INCL. CHAPISCO E EMBOCO, ASSENT. E REJUNT. C/CIM. BRANCO</v>
          </cell>
          <cell r="C4042" t="str">
            <v>M2</v>
          </cell>
          <cell r="D4042">
            <v>69.97</v>
          </cell>
        </row>
        <row r="4043">
          <cell r="A4043" t="str">
            <v>13.022.020-0</v>
          </cell>
          <cell r="B4043" t="str">
            <v>REVESTIMENTO C/PAST. CERAM. FOSCA 2,5 X 2,5CM, BEGE OU HAVANA, INCL. CHAPISCO E EMBOCO, ASSENT. E REJUNT. C/CIM. BRANCO</v>
          </cell>
          <cell r="C4043" t="str">
            <v>M2</v>
          </cell>
          <cell r="D4043">
            <v>64.739999999999995</v>
          </cell>
        </row>
        <row r="4044">
          <cell r="A4044" t="str">
            <v>13.022.025-0</v>
          </cell>
          <cell r="B4044" t="str">
            <v>REVESTIMENTO C/PAST. CERAM. 2,5 X 2,5CM, BEGE OU HAVANA, ESMALT.,INCL. CHAPISCO E EMBOCO,ASSENT. E REJUNT. C/CIM. BRANCO</v>
          </cell>
          <cell r="C4044" t="str">
            <v>M2</v>
          </cell>
          <cell r="D4044">
            <v>74.25</v>
          </cell>
        </row>
        <row r="4045">
          <cell r="A4045" t="str">
            <v>13.022.500-0</v>
          </cell>
          <cell r="B4045" t="str">
            <v>RECOMPOSICAO DE REVESTIM. DE PAREDE EM PAST., EXCL. ESTAS, INCL. MAO-DE-OBRA TOTAL E MAT. DE ASSENT.</v>
          </cell>
          <cell r="C4045" t="str">
            <v>M2</v>
          </cell>
          <cell r="D4045">
            <v>27.31</v>
          </cell>
        </row>
        <row r="4046">
          <cell r="A4046" t="str">
            <v>13.022.999-0</v>
          </cell>
          <cell r="B4046" t="str">
            <v>INDICE 13.022REVEST.PAST.CERAMICAS</v>
          </cell>
          <cell r="C4046">
            <v>0</v>
          </cell>
          <cell r="D4046">
            <v>2442</v>
          </cell>
        </row>
        <row r="4047">
          <cell r="A4047" t="str">
            <v>13.024.010-0</v>
          </cell>
          <cell r="B4047" t="str">
            <v>REVESTIMENTO C/PAST. DE VIDRO 2 X 2CM, INCL. SUPERF. CHAPISC. E EMBOCADA, ASSENT. E REJUNT. C/CIM. BRANCO</v>
          </cell>
          <cell r="C4047" t="str">
            <v>M2</v>
          </cell>
          <cell r="D4047">
            <v>164.38</v>
          </cell>
        </row>
        <row r="4048">
          <cell r="A4048" t="str">
            <v>13.024.999-0</v>
          </cell>
          <cell r="B4048" t="str">
            <v>INDICE 13.024REVEST.PASTILHA DE VIDRO</v>
          </cell>
          <cell r="C4048">
            <v>0</v>
          </cell>
          <cell r="D4048">
            <v>2283</v>
          </cell>
        </row>
        <row r="4049">
          <cell r="A4049" t="str">
            <v>13.025.001-0</v>
          </cell>
          <cell r="B4049" t="str">
            <v>ASSENTAMENTO DE AZUL., EXCL. ESTES, INCL. CHAPISCO E EMBOCO,ASSENT. C/NATA DE CIM. COMUM E REJUNT. C/CIM. BRANCO</v>
          </cell>
          <cell r="C4049" t="str">
            <v>M2</v>
          </cell>
          <cell r="D4049">
            <v>27.26</v>
          </cell>
        </row>
        <row r="4050">
          <cell r="A4050" t="str">
            <v>13.025.005-0</v>
          </cell>
          <cell r="B4050" t="str">
            <v>ASSENTAMENTO DE AZUL., EXCL. ESTES, C/NATA DE CIM. COMUM SOBRE EMBOCO EXIST., INCL. REJUNT. C/CIM. BRANCO</v>
          </cell>
          <cell r="C4050" t="str">
            <v>M2</v>
          </cell>
          <cell r="D4050">
            <v>12.27</v>
          </cell>
        </row>
        <row r="4051">
          <cell r="A4051" t="str">
            <v>13.025.010-0</v>
          </cell>
          <cell r="B4051" t="str">
            <v>ASSENTAMENTO DE LADRILHOS EM PAREDES, INCL. CHAPISCO E EMBOCO, ASSENT. C/CIM. COMUM E REJUNT. C/CIM. BRANCO</v>
          </cell>
          <cell r="C4051" t="str">
            <v>M2</v>
          </cell>
          <cell r="D4051">
            <v>29.44</v>
          </cell>
        </row>
        <row r="4052">
          <cell r="A4052" t="str">
            <v>13.025.016-0</v>
          </cell>
          <cell r="B4052" t="str">
            <v>ASSENTAMENTO DE LADRILHOS EM PAREDES, INCL. CHAPISCO E EMBOCO, ASSENT. C/CIM. COMUM E REJUNT. C/CIM. BRANCO E COR.</v>
          </cell>
          <cell r="C4052" t="str">
            <v>M2</v>
          </cell>
          <cell r="D4052">
            <v>31.04</v>
          </cell>
        </row>
        <row r="4053">
          <cell r="A4053" t="str">
            <v>13.025.020-0</v>
          </cell>
          <cell r="B4053" t="str">
            <v>REJUNTAMENTO DE AZUL., C/CIM. BRANCO</v>
          </cell>
          <cell r="C4053" t="str">
            <v>M2</v>
          </cell>
          <cell r="D4053">
            <v>0.65</v>
          </cell>
        </row>
        <row r="4054">
          <cell r="A4054" t="str">
            <v>13.025.030-0</v>
          </cell>
          <cell r="B4054" t="str">
            <v>REVESTIMENTO C/NATA DE CIM. E ADES. APLIC. UNIFORM. SOBRE SUPERF. DE AZUL., PAST. OU CER. ALIZ. A COLHER E LIXADO</v>
          </cell>
          <cell r="C4054" t="str">
            <v>M2</v>
          </cell>
          <cell r="D4054">
            <v>7.22</v>
          </cell>
        </row>
        <row r="4055">
          <cell r="A4055" t="str">
            <v>13.025.500-0</v>
          </cell>
          <cell r="B4055" t="str">
            <v>RECOMPOSICAO DE REVESTIM. DE PAREDE EM AZUL. E CERAM., EXCL.ESTES, INCL. MAO-DE-OBRA TOTAL E MAT. DE ASSENT.</v>
          </cell>
          <cell r="C4055" t="str">
            <v>M2</v>
          </cell>
          <cell r="D4055">
            <v>38.130000000000003</v>
          </cell>
        </row>
        <row r="4056">
          <cell r="A4056" t="str">
            <v>13.025.999-0</v>
          </cell>
          <cell r="B4056" t="str">
            <v>INDICE 13.025ASSENT.AZULEJOS</v>
          </cell>
          <cell r="C4056">
            <v>0</v>
          </cell>
          <cell r="D4056">
            <v>2177</v>
          </cell>
        </row>
        <row r="4057">
          <cell r="A4057" t="str">
            <v>13.026.001-0</v>
          </cell>
          <cell r="B4057" t="str">
            <v>UNIDADE DE REF. P/FORN. DE AZUL.</v>
          </cell>
          <cell r="C4057" t="str">
            <v>UR</v>
          </cell>
          <cell r="D4057">
            <v>212.6</v>
          </cell>
        </row>
        <row r="4058">
          <cell r="A4058" t="str">
            <v>13.026.010-0</v>
          </cell>
          <cell r="B4058" t="str">
            <v>REVESTIMENTO DE AZUL. BRANCO, 15 X 15CM EXTRA</v>
          </cell>
          <cell r="C4058" t="str">
            <v>M2</v>
          </cell>
          <cell r="D4058">
            <v>37.14</v>
          </cell>
        </row>
        <row r="4059">
          <cell r="A4059" t="str">
            <v>13.026.015-1</v>
          </cell>
          <cell r="B4059" t="str">
            <v>REVESTIMENTO DE AZUL. BRANCO, 15 X 15CM, DE 1ª</v>
          </cell>
          <cell r="C4059" t="str">
            <v>M2</v>
          </cell>
          <cell r="D4059">
            <v>36.08</v>
          </cell>
        </row>
        <row r="4060">
          <cell r="A4060" t="str">
            <v>13.026.020-0</v>
          </cell>
          <cell r="B4060" t="str">
            <v>REVESTIMENTO DE AZUL. DE COR, 15 X 15CM EXTRA</v>
          </cell>
          <cell r="C4060" t="str">
            <v>M2</v>
          </cell>
          <cell r="D4060">
            <v>38.93</v>
          </cell>
        </row>
        <row r="4061">
          <cell r="A4061" t="str">
            <v>13.026.025-0</v>
          </cell>
          <cell r="B4061" t="str">
            <v>REVESTIMENTO DE AZUL. DE COR, 15 X 15CM, DE 1ª</v>
          </cell>
          <cell r="C4061" t="str">
            <v>M2</v>
          </cell>
          <cell r="D4061">
            <v>36.75</v>
          </cell>
        </row>
        <row r="4062">
          <cell r="A4062" t="str">
            <v>13.026.030-0</v>
          </cell>
          <cell r="B4062" t="str">
            <v>REVESTIMENTO DE AZUL. DECOR. EM 2 CORES, 15 X 15CM</v>
          </cell>
          <cell r="C4062" t="str">
            <v>M2</v>
          </cell>
          <cell r="D4062">
            <v>40.53</v>
          </cell>
        </row>
        <row r="4063">
          <cell r="A4063" t="str">
            <v>13.026.999-0</v>
          </cell>
          <cell r="B4063" t="str">
            <v>INDICE 13.026REVEST.COM AZULEJOS.</v>
          </cell>
          <cell r="C4063">
            <v>0</v>
          </cell>
          <cell r="D4063">
            <v>1885</v>
          </cell>
        </row>
        <row r="4064">
          <cell r="A4064" t="str">
            <v>13.030.001-0</v>
          </cell>
          <cell r="B4064" t="str">
            <v>UNIDADE DE REF. P/FORN. DE REVESTIM. CERAM.</v>
          </cell>
          <cell r="C4064" t="str">
            <v>UR</v>
          </cell>
          <cell r="D4064">
            <v>106.95</v>
          </cell>
        </row>
        <row r="4065">
          <cell r="A4065" t="str">
            <v>13.030.200-0</v>
          </cell>
          <cell r="B4065" t="str">
            <v>REVESTIMENTO DE PAREDES C/TIJ. CERAM. BOCA DE SAPO</v>
          </cell>
          <cell r="C4065" t="str">
            <v>M2</v>
          </cell>
          <cell r="D4065">
            <v>60.34</v>
          </cell>
        </row>
        <row r="4066">
          <cell r="A4066" t="str">
            <v>13.030.210-0</v>
          </cell>
          <cell r="B4066" t="str">
            <v>REVESTIMENTO DE PAREDE C/TIJ. CERAM. 4 FACES</v>
          </cell>
          <cell r="C4066" t="str">
            <v>M2</v>
          </cell>
          <cell r="D4066">
            <v>59.12</v>
          </cell>
        </row>
        <row r="4067">
          <cell r="A4067" t="str">
            <v>13.030.999-0</v>
          </cell>
          <cell r="B4067" t="str">
            <v>INDICE 13.030REVESTIMENTOS CERAMICOS</v>
          </cell>
          <cell r="C4067">
            <v>0</v>
          </cell>
          <cell r="D4067">
            <v>2040</v>
          </cell>
        </row>
        <row r="4068">
          <cell r="A4068" t="str">
            <v>13.035.010-0</v>
          </cell>
          <cell r="B4068" t="str">
            <v>REVESTIMENTO C/PLACAS DE GRAN. RETANGULARES, ACAB. RUSTICO,ASSENT. E REJUNT. C/ARG., 4 PC. P/M2, LAVAGEM C/ACIDO</v>
          </cell>
          <cell r="C4068" t="str">
            <v>M2</v>
          </cell>
          <cell r="D4068">
            <v>108.44</v>
          </cell>
        </row>
        <row r="4069">
          <cell r="A4069" t="str">
            <v>13.035.015-0</v>
          </cell>
          <cell r="B4069" t="str">
            <v>REVESTIMENTO C/PLACAS DE GRAN. IRREGULARES, ACAB. RUSTICO, ASSENT. E REJUNT. C/ARG., 4 PC. P/M2, LAVAGEM C/ACIDO</v>
          </cell>
          <cell r="C4069" t="str">
            <v>M2</v>
          </cell>
          <cell r="D4069">
            <v>140.34</v>
          </cell>
        </row>
        <row r="4070">
          <cell r="A4070" t="str">
            <v>13.035.020-0</v>
          </cell>
          <cell r="B4070" t="str">
            <v>REVESTIMENTO C/PLACAS DE GRAN. RETANGULARES, ACAB. RUSTICO,ASSENT. E REJUNT. C/ARG., 8 PC. P/M2, LAVAGEM C/ACIDO</v>
          </cell>
          <cell r="C4070" t="str">
            <v>M2</v>
          </cell>
          <cell r="D4070">
            <v>150.88999999999999</v>
          </cell>
        </row>
        <row r="4071">
          <cell r="A4071" t="str">
            <v>13.035.025-0</v>
          </cell>
          <cell r="B4071" t="str">
            <v>REVESTIMENTO C/PLACAS DE GRAN. IRREGULARES, ACAB. RUSTICO, ASSENT. E REJUNT. C/ARG., 8 PC. P/M2, LAVAGEM C/ACIDO</v>
          </cell>
          <cell r="C4071" t="str">
            <v>M2</v>
          </cell>
          <cell r="D4071">
            <v>193.17</v>
          </cell>
        </row>
        <row r="4072">
          <cell r="A4072" t="str">
            <v>13.035.999-0</v>
          </cell>
          <cell r="B4072" t="str">
            <v>INDICE 13.035REVEST.PLACAS DE GRANITO</v>
          </cell>
          <cell r="C4072">
            <v>0</v>
          </cell>
          <cell r="D4072">
            <v>2265</v>
          </cell>
        </row>
        <row r="4073">
          <cell r="A4073" t="str">
            <v>13.045.040-0</v>
          </cell>
          <cell r="B4073" t="str">
            <v>PEITORIL DE MARM. BRANCO NACIONAL, DE 2 X 18CM C/ 2 POLIMENTOS, ASSENT. C/ARG. E NATA DE CIM., REJUNT. C/CIM. BRANCO</v>
          </cell>
          <cell r="C4073" t="str">
            <v>M</v>
          </cell>
          <cell r="D4073">
            <v>17.829999999999998</v>
          </cell>
        </row>
        <row r="4074">
          <cell r="A4074" t="str">
            <v>13.045.045-0</v>
          </cell>
          <cell r="B4074" t="str">
            <v>PEITORIL DE MARM. BRANCO, ESP. 2CM, EM 2 TIRAS SOMANDO 20CM,SUPERPOSTAS, C/ 2 POLIMENTOS, ASSENT. C/ARG. E NATA DE CIM.</v>
          </cell>
          <cell r="C4074" t="str">
            <v>M</v>
          </cell>
          <cell r="D4074">
            <v>24.31</v>
          </cell>
        </row>
        <row r="4075">
          <cell r="A4075" t="str">
            <v>13.045.050-0</v>
          </cell>
          <cell r="B4075" t="str">
            <v>PEITORIL DE MARM. BRANCO NACIONAL, DE 2 X 28CM, C/ 2 POLIMENTOS, ASSENT. C/ARG. E NATA DE CIM., REJUNT. C/CIM. BRANCO</v>
          </cell>
          <cell r="C4075" t="str">
            <v>M</v>
          </cell>
          <cell r="D4075">
            <v>28.8</v>
          </cell>
        </row>
        <row r="4076">
          <cell r="A4076" t="str">
            <v>13.045.051-0</v>
          </cell>
          <cell r="B4076" t="str">
            <v>PEITORIL DE MARM. BRANCO NACIONAL, DE 2 X 7CM, C/ 2 POLIMENTOS, ASSENT. C/ARG. E NATA DE CIM., TIPO CEHAB</v>
          </cell>
          <cell r="C4076" t="str">
            <v>M</v>
          </cell>
          <cell r="D4076">
            <v>8.7200000000000006</v>
          </cell>
        </row>
        <row r="4077">
          <cell r="A4077" t="str">
            <v>13.045.052-0</v>
          </cell>
          <cell r="B4077" t="str">
            <v>PEITORIL DE MARM. BRANCO NACIONAL, DE 2 X 16CM, C/ 2 POLIMENTOS, ASSENT. C/ARG. E NATA DE CIM., REJUNT. C/CIM. BRANCO</v>
          </cell>
          <cell r="C4077" t="str">
            <v>M</v>
          </cell>
          <cell r="D4077">
            <v>15.68</v>
          </cell>
        </row>
        <row r="4078">
          <cell r="A4078" t="str">
            <v>13.045.065-0</v>
          </cell>
          <cell r="B4078" t="str">
            <v>REVESTIMENTO DE PAREDES C/MARM. BRANCO NACIONAL, C/ 2 POLIMENTOS, ESP. 2CM, ASSENT. C/GRAMPO, ARG. E NATA DE CIM.</v>
          </cell>
          <cell r="C4078" t="str">
            <v>M2</v>
          </cell>
          <cell r="D4078">
            <v>95.42</v>
          </cell>
        </row>
        <row r="4079">
          <cell r="A4079" t="str">
            <v>13.045.070-0</v>
          </cell>
          <cell r="B4079" t="str">
            <v>REVESTIMENTO DE COLUNAS C/MARM. BRANCO NACIONAL, C/ 2 POLIMENTOS, ESP. 2CM, ASSENT. C/GRAMPO, ARG. E NATA DE CIM.</v>
          </cell>
          <cell r="C4079" t="str">
            <v>M2</v>
          </cell>
          <cell r="D4079">
            <v>103.63</v>
          </cell>
        </row>
        <row r="4080">
          <cell r="A4080" t="str">
            <v>13.045.999-0</v>
          </cell>
          <cell r="B4080" t="str">
            <v>INDICE 13.045PEITORIL MARMORE BRANCO</v>
          </cell>
          <cell r="C4080">
            <v>0</v>
          </cell>
          <cell r="D4080">
            <v>2266</v>
          </cell>
        </row>
        <row r="4081">
          <cell r="A4081" t="str">
            <v>13.050.040-0</v>
          </cell>
          <cell r="B4081" t="str">
            <v>PEITORIL DE MARM. ITALVA, DE 2 X 18CM C/ 2 POLIMENTOS, ASSENT. C/ARG. E NATA DE CIM., REJUNT. C/CIM. BRANCO</v>
          </cell>
          <cell r="C4081" t="str">
            <v>M</v>
          </cell>
          <cell r="D4081">
            <v>17.829999999999998</v>
          </cell>
        </row>
        <row r="4082">
          <cell r="A4082" t="str">
            <v>13.050.050-0</v>
          </cell>
          <cell r="B4082" t="str">
            <v>PEITORIL DE MARM. ITALVA, DE 2 X 28CM, C/ 2 POLIMENTOS, ASSENT. C/ARG. E NATA DE CIM., REJUNT. C/CIM. BRANCO</v>
          </cell>
          <cell r="C4082" t="str">
            <v>M</v>
          </cell>
          <cell r="D4082">
            <v>28.8</v>
          </cell>
        </row>
        <row r="4083">
          <cell r="A4083" t="str">
            <v>13.050.051-0</v>
          </cell>
          <cell r="B4083" t="str">
            <v>PEITORIL DE MARM. ITALVA, DE 2 X 7CM, C/ 2 POLIMENTOS, ASSENT. C/ARG. E NATA DE CIM., REJUNT. C/CIM. BRANCO, TIPO CEHAB</v>
          </cell>
          <cell r="C4083" t="str">
            <v>M</v>
          </cell>
          <cell r="D4083">
            <v>8.7200000000000006</v>
          </cell>
        </row>
        <row r="4084">
          <cell r="A4084" t="str">
            <v>13.050.052-0</v>
          </cell>
          <cell r="B4084" t="str">
            <v>PEITORIL DE MARM. ITALVA, DE 2 X 16CM, C/ 2 POLIMENTOS, ASSENT. C/ARG. E NATA DE CIM., REJUNT. C/CIM. BRANCO</v>
          </cell>
          <cell r="C4084" t="str">
            <v>M</v>
          </cell>
          <cell r="D4084">
            <v>15.68</v>
          </cell>
        </row>
        <row r="4085">
          <cell r="A4085" t="str">
            <v>13.050.055-0</v>
          </cell>
          <cell r="B4085" t="str">
            <v>CHAPIM OU ESPELHO DE MARM. ITALVA, DE 2 X 17CM, C/ 1 POLIMENTO, ASSENT. C/ARG. E NATA DE CIM., REJUNT. C/CIM. BRANCO</v>
          </cell>
          <cell r="C4085" t="str">
            <v>M</v>
          </cell>
          <cell r="D4085">
            <v>16.350000000000001</v>
          </cell>
        </row>
        <row r="4086">
          <cell r="A4086" t="str">
            <v>13.050.065-0</v>
          </cell>
          <cell r="B4086" t="str">
            <v>REVESTIMENTO DE PAREDE C/MARM.ITALVA,C/ 2 POLIMENTOS,ESP. 2CM, ASSENT.C/GRAMPO, ARG.E NATA DE CIM.,REJUNT. C/CIM. BRANCO</v>
          </cell>
          <cell r="C4086" t="str">
            <v>M2</v>
          </cell>
          <cell r="D4086">
            <v>95.42</v>
          </cell>
        </row>
        <row r="4087">
          <cell r="A4087" t="str">
            <v>13.050.070-0</v>
          </cell>
          <cell r="B4087" t="str">
            <v>REVESTIMENTO DE COLUNAS C/MARMORE ITALVA, C/ 2 POLIMENTOS, ESP. 2CM, ASSENT. C/GRAMPO, ARG. E NATA DE CIM.</v>
          </cell>
          <cell r="C4087" t="str">
            <v>M2</v>
          </cell>
          <cell r="D4087">
            <v>103.63</v>
          </cell>
        </row>
        <row r="4088">
          <cell r="A4088" t="str">
            <v>13.050.999-0</v>
          </cell>
          <cell r="B4088" t="str">
            <v>INDICE 13.050PEITORIL MARMORE ITALVA</v>
          </cell>
          <cell r="C4088">
            <v>0</v>
          </cell>
          <cell r="D4088">
            <v>1632</v>
          </cell>
        </row>
        <row r="4089">
          <cell r="A4089" t="str">
            <v>13.060.999-0</v>
          </cell>
          <cell r="B4089" t="str">
            <v>INDICE 13.060PEITORIL GRANITO</v>
          </cell>
          <cell r="C4089">
            <v>0</v>
          </cell>
          <cell r="D4089">
            <v>1241</v>
          </cell>
        </row>
        <row r="4090">
          <cell r="A4090" t="str">
            <v>13.065.010-0</v>
          </cell>
          <cell r="B4090" t="str">
            <v>REVESTIMENTO DE PAREDES C/GRAN. PRETO, DE 60 X 40CM, ESP. 2CM, ASSENT. C/GRAMPO, ARG. E CIM., REJUNT. C/CIM. E COR.</v>
          </cell>
          <cell r="C4090" t="str">
            <v>M2</v>
          </cell>
          <cell r="D4090">
            <v>137.97</v>
          </cell>
        </row>
        <row r="4091">
          <cell r="A4091" t="str">
            <v>13.065.015-0</v>
          </cell>
          <cell r="B4091" t="str">
            <v>REVESTIMENTO DE PAREDES C/GRAN. PRETO, DE 60 X 40CM, ESP. 3CM, ASSENT. C/GRAMPO, ARG. E CIM., REJUNT. C/CIM. E COR.</v>
          </cell>
          <cell r="C4091" t="str">
            <v>M2</v>
          </cell>
          <cell r="D4091">
            <v>203.92</v>
          </cell>
        </row>
        <row r="4092">
          <cell r="A4092" t="str">
            <v>13.065.030-0</v>
          </cell>
          <cell r="B4092" t="str">
            <v>REVESTIMENTO DE COLUNAS C/GRAN. PRETO, DE 60 X 40CM, ESP. 3CM, ASSENT. C/GRAMPO, ARG. E CIM., REJUNT. C/CIM. E COR.</v>
          </cell>
          <cell r="C4092" t="str">
            <v>M2</v>
          </cell>
          <cell r="D4092">
            <v>209.35</v>
          </cell>
        </row>
        <row r="4093">
          <cell r="A4093" t="str">
            <v>13.065.050-0</v>
          </cell>
          <cell r="B4093" t="str">
            <v>UNIDADE DE REF. P/SERV. DE REVESTIM. DE PAREDES EM MARM. OUGRAN.</v>
          </cell>
          <cell r="C4093" t="str">
            <v>UR</v>
          </cell>
          <cell r="D4093">
            <v>206.33</v>
          </cell>
        </row>
        <row r="4094">
          <cell r="A4094" t="str">
            <v>13.065.999-0</v>
          </cell>
          <cell r="B4094" t="str">
            <v>FAMILIA 13.065REVEST.PAREDE COM GRANITO PRETO</v>
          </cell>
          <cell r="C4094">
            <v>0</v>
          </cell>
          <cell r="D4094">
            <v>1563</v>
          </cell>
        </row>
        <row r="4095">
          <cell r="A4095" t="str">
            <v>13.150.999-0</v>
          </cell>
          <cell r="B4095" t="str">
            <v>INDICE 13.150REVEST.PAREDE C/CHAPA LISA</v>
          </cell>
          <cell r="C4095">
            <v>0</v>
          </cell>
          <cell r="D4095">
            <v>2093</v>
          </cell>
        </row>
        <row r="4096">
          <cell r="A4096" t="str">
            <v>13.155.999-0</v>
          </cell>
          <cell r="B4096" t="str">
            <v>INDICE 13.155REVEST.PAREDE C/VULCATEX</v>
          </cell>
          <cell r="C4096">
            <v>0</v>
          </cell>
          <cell r="D4096">
            <v>3322</v>
          </cell>
        </row>
        <row r="4097">
          <cell r="A4097" t="str">
            <v>13.157.010-0</v>
          </cell>
          <cell r="B4097" t="str">
            <v>REVESTIMENTO DE PAREDE OU TETO C/TECIDO ISOLANTE ACUSTICO, TIPO FELTRO OU CARPETE</v>
          </cell>
          <cell r="C4097" t="str">
            <v>M2</v>
          </cell>
          <cell r="D4097">
            <v>18.97</v>
          </cell>
        </row>
        <row r="4098">
          <cell r="A4098" t="str">
            <v>13.157.999-0</v>
          </cell>
          <cell r="B4098" t="str">
            <v>INDICE 13.157REVEST.PAREDE C/MANTA MURALFLEX</v>
          </cell>
          <cell r="C4098">
            <v>0</v>
          </cell>
          <cell r="D4098">
            <v>2977</v>
          </cell>
        </row>
        <row r="4099">
          <cell r="A4099" t="str">
            <v>13.160.010-0</v>
          </cell>
          <cell r="B4099" t="str">
            <v>REVESTIMENTO DE PAREDES C/LENCOL DE CHUMBO, ESP. 2MM, ASSENT. SOBRE COMP. 5MM, INCL. ENTARUGAMENTO</v>
          </cell>
          <cell r="C4099" t="str">
            <v>M2</v>
          </cell>
          <cell r="D4099">
            <v>179.94</v>
          </cell>
        </row>
        <row r="4100">
          <cell r="A4100" t="str">
            <v>13.160.999-0</v>
          </cell>
          <cell r="B4100" t="str">
            <v>INDICE 13.160REVEST.PAREDE C/LENCOL DE CHUMBO</v>
          </cell>
          <cell r="C4100">
            <v>0</v>
          </cell>
          <cell r="D4100">
            <v>2486</v>
          </cell>
        </row>
        <row r="4101">
          <cell r="A4101" t="str">
            <v>13.165.010-0</v>
          </cell>
          <cell r="B4101" t="str">
            <v>REVESTIMENTO C/ARG. DE CIM. E BARITA, NO TRACO 1:1:1, P/PAREDE DE SALA RADIOLOGICA, ESP. 2,5CM, EXCL. CHAPISCO</v>
          </cell>
          <cell r="C4101" t="str">
            <v>M2</v>
          </cell>
          <cell r="D4101">
            <v>101.66</v>
          </cell>
        </row>
        <row r="4102">
          <cell r="A4102" t="str">
            <v>13.165.999-0</v>
          </cell>
          <cell r="B4102" t="str">
            <v>INDICE 13.165REVEST.C.ARGAMASSA DE BARITA FINA E GROSSA</v>
          </cell>
          <cell r="C4102">
            <v>0</v>
          </cell>
          <cell r="D4102">
            <v>1653</v>
          </cell>
        </row>
        <row r="4103">
          <cell r="A4103" t="str">
            <v>13.167.999-0</v>
          </cell>
          <cell r="B4103" t="str">
            <v>INDICE 13.167CHAPISCO C/ARGAMASSA</v>
          </cell>
          <cell r="C4103">
            <v>0</v>
          </cell>
          <cell r="D4103">
            <v>1728</v>
          </cell>
        </row>
        <row r="4104">
          <cell r="A4104" t="str">
            <v>13.170.011-0</v>
          </cell>
          <cell r="B4104" t="str">
            <v>REVESTIMENTO DE PAREDE C/LAMBRI DE LOURO OU CEREJEIRA, FEITOC/REGUAS DE 9 A 10CM DE LARG., EXCL. ENTARUGAMENTO</v>
          </cell>
          <cell r="C4104" t="str">
            <v>M2</v>
          </cell>
          <cell r="D4104">
            <v>44.4</v>
          </cell>
        </row>
        <row r="4105">
          <cell r="A4105" t="str">
            <v>13.170.016-0</v>
          </cell>
          <cell r="B4105" t="str">
            <v>REVESTIMENTO DE TETO C/LAMBRI DE LOURO OU CEREJEIRA, FEITO C/REGUAS DE 9 A 10CM DE LARG., EXCL. ENTARUGAMENTO</v>
          </cell>
          <cell r="C4105" t="str">
            <v>M2</v>
          </cell>
          <cell r="D4105">
            <v>50.13</v>
          </cell>
        </row>
        <row r="4106">
          <cell r="A4106" t="str">
            <v>13.170.020-0</v>
          </cell>
          <cell r="B4106" t="str">
            <v>ENTARUGAMENTO P/LAMBRI EM PAREDE, FEITO C/MAD. DE 1.1/2" X 3", DE MACARANDUBA, C/SECAO TRAPEZOIDAL</v>
          </cell>
          <cell r="C4106" t="str">
            <v>M2</v>
          </cell>
          <cell r="D4106">
            <v>15.85</v>
          </cell>
        </row>
        <row r="4107">
          <cell r="A4107" t="str">
            <v>13.170.025-0</v>
          </cell>
          <cell r="B4107" t="str">
            <v>BARROTEAMENTO P/FORRO C/MAD. DE 2 X 10CM, ESPACADO DE 50CM</v>
          </cell>
          <cell r="C4107" t="str">
            <v>M2</v>
          </cell>
          <cell r="D4107">
            <v>14.85</v>
          </cell>
        </row>
        <row r="4108">
          <cell r="A4108" t="str">
            <v>13.170.999-0</v>
          </cell>
          <cell r="B4108" t="str">
            <v>INDICE 13.170LAMBRIS</v>
          </cell>
          <cell r="C4108">
            <v>0</v>
          </cell>
          <cell r="D4108">
            <v>1966</v>
          </cell>
        </row>
        <row r="4109">
          <cell r="A4109" t="str">
            <v>13.175.500-0</v>
          </cell>
          <cell r="B4109" t="str">
            <v>UNIDADE DE REF. P/REVESTIM. ACUSTICO OU PLAST. EM PAREDES ETETOS</v>
          </cell>
          <cell r="C4109" t="str">
            <v>UR</v>
          </cell>
          <cell r="D4109">
            <v>14.85</v>
          </cell>
        </row>
        <row r="4110">
          <cell r="A4110" t="str">
            <v>13.175.999-0</v>
          </cell>
          <cell r="B4110" t="str">
            <v>INDICE DA FAMILIA</v>
          </cell>
          <cell r="C4110">
            <v>0</v>
          </cell>
          <cell r="D4110">
            <v>1999</v>
          </cell>
        </row>
        <row r="4111">
          <cell r="A4111" t="str">
            <v>13.180.001-0</v>
          </cell>
          <cell r="B4111" t="str">
            <v>UNIDADE DE REF., P/REVESTIM. OU REBAIXAMENTO EM GESSO, SANCAS, FRISOS OU ACAB. INCLINADO OU VERT. ATE 50CM</v>
          </cell>
          <cell r="C4111" t="str">
            <v>UR</v>
          </cell>
          <cell r="D4111">
            <v>150</v>
          </cell>
        </row>
        <row r="4112">
          <cell r="A4112" t="str">
            <v>13.180.010-0</v>
          </cell>
          <cell r="B4112" t="str">
            <v>FORRO DE GESSO ESTAFE, C/PLACAS DE 1,00 X 0,70M FUNDIDAS NAOBRA PRESAS P/ESBIRROS</v>
          </cell>
          <cell r="C4112" t="str">
            <v>M2</v>
          </cell>
          <cell r="D4112">
            <v>15.81</v>
          </cell>
        </row>
        <row r="4113">
          <cell r="A4113" t="str">
            <v>13.180.015-1</v>
          </cell>
          <cell r="B4113" t="str">
            <v>FORRO DE GESSO C/PLACA PRE-MOLDADA, DE 60 X 60CM, PRESAS P/TIRANTES DE ARAME</v>
          </cell>
          <cell r="C4113" t="str">
            <v>M2</v>
          </cell>
          <cell r="D4113">
            <v>15</v>
          </cell>
        </row>
        <row r="4114">
          <cell r="A4114" t="str">
            <v>13.180.999-0</v>
          </cell>
          <cell r="B4114" t="str">
            <v>INDICE 13.180FORROS</v>
          </cell>
          <cell r="C4114">
            <v>0</v>
          </cell>
          <cell r="D4114">
            <v>2486</v>
          </cell>
        </row>
        <row r="4115">
          <cell r="A4115" t="str">
            <v>13.185.999-0</v>
          </cell>
          <cell r="B4115" t="str">
            <v>INDICE 13.185FORRO PLACA FIBRAROC</v>
          </cell>
          <cell r="C4115">
            <v>0</v>
          </cell>
          <cell r="D4115">
            <v>1295</v>
          </cell>
        </row>
        <row r="4116">
          <cell r="A4116" t="str">
            <v>13.190.015-0</v>
          </cell>
          <cell r="B4116" t="str">
            <v>FORRO TIPO ACUSTICO EM PLACAS DE 12MM DE ESP., APLICADO SOBRE PERFIS MET. E PRESO AO TETO P/TIRANTES DE ARAME</v>
          </cell>
          <cell r="C4116" t="str">
            <v>M2</v>
          </cell>
          <cell r="D4116">
            <v>29</v>
          </cell>
        </row>
        <row r="4117">
          <cell r="A4117" t="str">
            <v>13.190.999-0</v>
          </cell>
          <cell r="B4117" t="str">
            <v>INDICE 13.190FORRO EUCATEX ACUSTICO</v>
          </cell>
          <cell r="C4117">
            <v>0</v>
          </cell>
          <cell r="D4117">
            <v>1975</v>
          </cell>
        </row>
        <row r="4118">
          <cell r="A4118" t="str">
            <v>13.192.999-0</v>
          </cell>
          <cell r="B4118" t="str">
            <v>FAMILIA 13.192</v>
          </cell>
          <cell r="C4118">
            <v>0</v>
          </cell>
          <cell r="D4118">
            <v>1312</v>
          </cell>
        </row>
        <row r="4119">
          <cell r="A4119" t="str">
            <v>13.195.010-0</v>
          </cell>
          <cell r="B4119" t="str">
            <v>FORRO DE TABUAS DE PINHO MACHO-FEMEA, C/ 10 X 1CM, PREGADASEM SARRAFOS DE MAD. DE LEI 2 X 10CM, ESPACADAS DE 50CM</v>
          </cell>
          <cell r="C4119" t="str">
            <v>M2</v>
          </cell>
          <cell r="D4119">
            <v>23.63</v>
          </cell>
        </row>
        <row r="4120">
          <cell r="A4120" t="str">
            <v>13.195.015-0</v>
          </cell>
          <cell r="B4120" t="str">
            <v>FORRO DE TABUAS DE CEDRO MACHO-FEMEA, C/ 10 X 1CM, PREGADASEM SARRAFOS DE MAD. DE LEI 2 X 10CM, ESPACADAS DE 50CM</v>
          </cell>
          <cell r="C4120" t="str">
            <v>M2</v>
          </cell>
          <cell r="D4120">
            <v>58.87</v>
          </cell>
        </row>
        <row r="4121">
          <cell r="A4121" t="str">
            <v>13.195.999-0</v>
          </cell>
          <cell r="B4121" t="str">
            <v>INDICE 13.195FORRO DE TABUA DE PINHO</v>
          </cell>
          <cell r="C4121">
            <v>0</v>
          </cell>
          <cell r="D4121">
            <v>2479</v>
          </cell>
        </row>
        <row r="4122">
          <cell r="A4122" t="str">
            <v>13.198.999-0</v>
          </cell>
          <cell r="B4122" t="str">
            <v>INDICE 13.198BRIZE SOLEIL</v>
          </cell>
          <cell r="C4122">
            <v>0</v>
          </cell>
          <cell r="D4122">
            <v>2548</v>
          </cell>
        </row>
        <row r="4123">
          <cell r="A4123" t="str">
            <v>13.200.010-0</v>
          </cell>
          <cell r="B4123" t="str">
            <v>REVESTIMENTO EM CHAPA LAMIN., ACAB. TEXTURIZADO, ESP. 1,3MM,EM PAREDES, SOBRE REVESTIM. LIXADO E ESCOVADO</v>
          </cell>
          <cell r="C4123" t="str">
            <v>M2</v>
          </cell>
          <cell r="D4123">
            <v>26.49</v>
          </cell>
        </row>
        <row r="4124">
          <cell r="A4124" t="str">
            <v>13.200.015-1</v>
          </cell>
          <cell r="B4124" t="str">
            <v>REVESTIMENTO EM CHAPA LAMIN., ACAB. BRILHANTE, ESP. 1MM, SOBRE PECAS DE MAD., COMO PORTAS, MESAS, ARMARIOS, ETC</v>
          </cell>
          <cell r="C4124" t="str">
            <v>M2</v>
          </cell>
          <cell r="D4124">
            <v>29.58</v>
          </cell>
        </row>
        <row r="4125">
          <cell r="A4125" t="str">
            <v>13.200.020-0</v>
          </cell>
          <cell r="B4125" t="str">
            <v>REVESTIMENTO EM CHAPA LAMIN., ACAB. BRILHANTE, ESP. 1MM, SOBRE PECAS AMPLAS EM UMA SO DIM., COMO PRATELEIRAS, ETC</v>
          </cell>
          <cell r="C4125" t="str">
            <v>M2</v>
          </cell>
          <cell r="D4125">
            <v>38.31</v>
          </cell>
        </row>
        <row r="4126">
          <cell r="A4126" t="str">
            <v>13.200.025-0</v>
          </cell>
          <cell r="B4126" t="str">
            <v>REVESTIMENTO EM CHAPA LAMIN., ACAB. BRILHANTE, ESP. 1MM, SOBRE GAVETAS, ARMARIOS, CONSOLES, MESAS PEQUENAS, ETC</v>
          </cell>
          <cell r="C4126" t="str">
            <v>M2</v>
          </cell>
          <cell r="D4126">
            <v>47.05</v>
          </cell>
        </row>
        <row r="4127">
          <cell r="A4127" t="str">
            <v>13.200.999-0</v>
          </cell>
          <cell r="B4127" t="str">
            <v>INDICE 13.200REVEST. FORMICA</v>
          </cell>
          <cell r="C4127">
            <v>0</v>
          </cell>
          <cell r="D4127">
            <v>1654</v>
          </cell>
        </row>
        <row r="4128">
          <cell r="A4128" t="str">
            <v>13.201.999-0</v>
          </cell>
          <cell r="B4128" t="str">
            <v>INDICE 13.201REVEST. E PLASTICOTE</v>
          </cell>
          <cell r="C4128">
            <v>0</v>
          </cell>
          <cell r="D4128">
            <v>2091</v>
          </cell>
        </row>
        <row r="4129">
          <cell r="A4129" t="str">
            <v>13.301.080-1</v>
          </cell>
          <cell r="B4129" t="str">
            <v>PISO CIMENTADO, ESP. 1,5CM, C/ARG. DE CIM. E AREIA 1:3, ALIS. A COLHER SOBRE BASE EXIST.</v>
          </cell>
          <cell r="C4129" t="str">
            <v>M2</v>
          </cell>
          <cell r="D4129">
            <v>11.04</v>
          </cell>
        </row>
        <row r="4130">
          <cell r="A4130" t="str">
            <v>13.301.081-0</v>
          </cell>
          <cell r="B4130" t="str">
            <v>PISO CIMENTADO, ESP. 1,5CM, C/ARG. DE CIM. E AREIA 1:3, C/ACAB. ASPERO SOBRE BASE EXIST.</v>
          </cell>
          <cell r="C4130" t="str">
            <v>M2</v>
          </cell>
          <cell r="D4130">
            <v>10.210000000000001</v>
          </cell>
        </row>
        <row r="4131">
          <cell r="A4131" t="str">
            <v>13.301.082-0</v>
          </cell>
          <cell r="B4131" t="str">
            <v>PISO CIMENTADO, ESP. 1,5CM, C/ARG. DE CIM. E AREIA 1:3, ALIS. A COLHER, C/COR., SOBRE BASE EXIST.</v>
          </cell>
          <cell r="C4131" t="str">
            <v>M2</v>
          </cell>
          <cell r="D4131">
            <v>16.77</v>
          </cell>
        </row>
        <row r="4132">
          <cell r="A4132" t="str">
            <v>13.301.083-0</v>
          </cell>
          <cell r="B4132" t="str">
            <v>PISO CIMENTADO, ESP. 1,5CM, C/ARG. DE CIM. E AREIA 1:3, ALIS. A COLHER, C/IMPERMEABIL. DE PEGA NORMAL, C/COR.</v>
          </cell>
          <cell r="C4132" t="str">
            <v>M2</v>
          </cell>
          <cell r="D4132">
            <v>16.41</v>
          </cell>
        </row>
        <row r="4133">
          <cell r="A4133" t="str">
            <v>13.301.085-0</v>
          </cell>
          <cell r="B4133" t="str">
            <v>PISO CIMENTADO, ESP. 1,5CM, C/ARG. DE CIM. E AREIA 1:3, ALIS. A COLHER, C/JUNTAS BATIDAS, FORMANDO QUADROS</v>
          </cell>
          <cell r="C4133" t="str">
            <v>M2</v>
          </cell>
          <cell r="D4133">
            <v>14.28</v>
          </cell>
        </row>
        <row r="4134">
          <cell r="A4134" t="str">
            <v>13.301.090-0</v>
          </cell>
          <cell r="B4134" t="str">
            <v>PISO CIMENTADO, ESP. 1,5CM, C/ARG. DE CIM. E AREIA 1:3, ALIS. A COLHER, C/NOVO ALISAMENTO SOBRE CIM. ESPARGIDO</v>
          </cell>
          <cell r="C4134" t="str">
            <v>M2</v>
          </cell>
          <cell r="D4134">
            <v>13.28</v>
          </cell>
        </row>
        <row r="4135">
          <cell r="A4135" t="str">
            <v>13.301.092-0</v>
          </cell>
          <cell r="B4135" t="str">
            <v>RODAPE DE ARG. DE CIM. E AREIA 1:3, C/ 15CM DE ALT., ESP. DE2CM, SOBRE PAREDE EM OSSO</v>
          </cell>
          <cell r="C4135" t="str">
            <v>M</v>
          </cell>
          <cell r="D4135">
            <v>4.8499999999999996</v>
          </cell>
        </row>
        <row r="4136">
          <cell r="A4136" t="str">
            <v>13.301.093-0</v>
          </cell>
          <cell r="B4136" t="str">
            <v>RODAPE DE ARG. DE CIM. E AREIA 1:3, C/ 15CM DE ALT., ESP. DE2CM, SOBRE PAREDE EM OSSO, C/COR.</v>
          </cell>
          <cell r="C4136" t="str">
            <v>M</v>
          </cell>
          <cell r="D4136">
            <v>7.31</v>
          </cell>
        </row>
        <row r="4137">
          <cell r="A4137" t="str">
            <v>13.301.094-0</v>
          </cell>
          <cell r="B4137" t="str">
            <v>RODAPE DE ARG. DE CIM. E AREIA 1:3, C/ 7CM DE ALT., ESP. DE2CM, SOBRE PAREDE EM OSSO, TIPO CEHAB</v>
          </cell>
          <cell r="C4137" t="str">
            <v>M</v>
          </cell>
          <cell r="D4137">
            <v>3.82</v>
          </cell>
        </row>
        <row r="4138">
          <cell r="A4138" t="str">
            <v>13.301.095-0</v>
          </cell>
          <cell r="B4138" t="str">
            <v>PISO CIMENTADO ESP. 1,5CM, C/ARG. DE CIM. E AREIA 1:3 E IMPERMEABIL., ALIS. A COLHER, SOBRE BASE OU CONTRA PISO EXIST.</v>
          </cell>
          <cell r="C4138" t="str">
            <v>M2</v>
          </cell>
          <cell r="D4138">
            <v>10.35</v>
          </cell>
        </row>
        <row r="4139">
          <cell r="A4139" t="str">
            <v>13.301.100-0</v>
          </cell>
          <cell r="B4139" t="str">
            <v>PISO CIMENTADO, ESP. DE 3CM EM 2 CAMADAS, C/ARG. DE CIM. E AREIA 1:3 E IMPERMEABIL., ALIS. A COLHER SOBRE BASE EXIST.</v>
          </cell>
          <cell r="C4139" t="str">
            <v>M2</v>
          </cell>
          <cell r="D4139">
            <v>20.53</v>
          </cell>
        </row>
        <row r="4140">
          <cell r="A4140" t="str">
            <v>13.301.105-0</v>
          </cell>
          <cell r="B4140" t="str">
            <v>RODAPE DE CIM. IMPERMEAVEL C/ 7CM DE ALT., ESP. DE 2CM, ARG.DE CIM. E AREIA 1:3, ALIS. A COLHER SOBRE PAREDE EM OSSO</v>
          </cell>
          <cell r="C4140" t="str">
            <v>M</v>
          </cell>
          <cell r="D4140">
            <v>4.08</v>
          </cell>
        </row>
        <row r="4141">
          <cell r="A4141" t="str">
            <v>13.301.110-0</v>
          </cell>
          <cell r="B4141" t="str">
            <v>RODAPE DE CIM. IMPERMEAVEL C/ 10CM DE ALT., ESP. DE 3CM, ARG. DE CIM. E AREIA 1:3, ALIS. A COLHER SOBRE PAREDE EM OSSO</v>
          </cell>
          <cell r="C4141" t="str">
            <v>M</v>
          </cell>
          <cell r="D4141">
            <v>4.66</v>
          </cell>
        </row>
        <row r="4142">
          <cell r="A4142" t="str">
            <v>13.301.117-0</v>
          </cell>
          <cell r="B4142" t="str">
            <v>CONTRAPISO, BASE OU CAMADA REGULARIZADORA, EXECUTADA C/ARG.DE CIM. E AREIA 1:4, ESP. DE 1CM</v>
          </cell>
          <cell r="C4142" t="str">
            <v>M2</v>
          </cell>
          <cell r="D4142">
            <v>5.34</v>
          </cell>
        </row>
        <row r="4143">
          <cell r="A4143" t="str">
            <v>13.301.118-0</v>
          </cell>
          <cell r="B4143" t="str">
            <v>CONTRAPISO, BASE OU CAMADA REGULARIZADORA, EXECUTADA C/ARG.DE CIM. E AREIA 1:4, ESP. DE 1,5CM</v>
          </cell>
          <cell r="C4143" t="str">
            <v>M2</v>
          </cell>
          <cell r="D4143">
            <v>6.71</v>
          </cell>
        </row>
        <row r="4144">
          <cell r="A4144" t="str">
            <v>13.301.119-0</v>
          </cell>
          <cell r="B4144" t="str">
            <v>CONTRAPISO, BASE OU CAMADA REGULARIZADORA, EXECUTADA C/ARG.DE CIM. E AREIA 1:4, ESP. DE 2CM</v>
          </cell>
          <cell r="C4144" t="str">
            <v>M2</v>
          </cell>
          <cell r="D4144">
            <v>8.09</v>
          </cell>
        </row>
        <row r="4145">
          <cell r="A4145" t="str">
            <v>13.301.120-1</v>
          </cell>
          <cell r="B4145" t="str">
            <v>CONTRAPISO, BASE OU CAMADA REGULARIZADORA, EXECUTADA C/ARG.DE CIM. E AREIA 1:4, ESP. DE 2,5CM</v>
          </cell>
          <cell r="C4145" t="str">
            <v>M2</v>
          </cell>
          <cell r="D4145">
            <v>9.4600000000000009</v>
          </cell>
        </row>
        <row r="4146">
          <cell r="A4146" t="str">
            <v>13.301.125-1</v>
          </cell>
          <cell r="B4146" t="str">
            <v>CONTRAPISO, BASE OU CAMADA REGULARIZADORA, EXECUTADA C/ARG.DE CIM. E AREIA 1:4, ESP. DE 3CM</v>
          </cell>
          <cell r="C4146" t="str">
            <v>M2</v>
          </cell>
          <cell r="D4146">
            <v>10.84</v>
          </cell>
        </row>
        <row r="4147">
          <cell r="A4147" t="str">
            <v>13.301.130-1</v>
          </cell>
          <cell r="B4147" t="str">
            <v>CONTRAPISO, BASE OU CAMADA REGULARIZADORA, EXECUTADA C/ARG.DE CIM. E AREIA 1:4, ESP. DE 3,5CM</v>
          </cell>
          <cell r="C4147" t="str">
            <v>M2</v>
          </cell>
          <cell r="D4147">
            <v>12.21</v>
          </cell>
        </row>
        <row r="4148">
          <cell r="A4148" t="str">
            <v>13.301.131-0</v>
          </cell>
          <cell r="B4148" t="str">
            <v>CONTRAPISO, BASE OU CAMADA REGULARIZADORA, EXECUTADA C/ARG.DE CIM. E AREIA 1:4, ESP. DE 4CM</v>
          </cell>
          <cell r="C4148" t="str">
            <v>M2</v>
          </cell>
          <cell r="D4148">
            <v>13.59</v>
          </cell>
        </row>
        <row r="4149">
          <cell r="A4149" t="str">
            <v>13.301.132-0</v>
          </cell>
          <cell r="B4149" t="str">
            <v>CONTRAPISO, BASE OU CAMADA REGULARIZADORA, EXECUTADA C/ARG.DE CIM. E AREIA 1:4, ESP. DE 5CM</v>
          </cell>
          <cell r="C4149" t="str">
            <v>M2</v>
          </cell>
          <cell r="D4149">
            <v>16.34</v>
          </cell>
        </row>
        <row r="4150">
          <cell r="A4150" t="str">
            <v>13.301.133-0</v>
          </cell>
          <cell r="B4150" t="str">
            <v>CONTRAPISO, BASE OU CAMADA REGULARIZADORA, EXECUTADA C/ARG.DE CIM. E AREIA 1:4, ESP. DE 6CM</v>
          </cell>
          <cell r="C4150" t="str">
            <v>M2</v>
          </cell>
          <cell r="D4150">
            <v>19.09</v>
          </cell>
        </row>
        <row r="4151">
          <cell r="A4151" t="str">
            <v>13.301.500-0</v>
          </cell>
          <cell r="B4151" t="str">
            <v>RECOMPOSICAO DE PISO CIMENTADO, C/ARG. DE CIM. E AREIA 1:3,ESP. DE 2CM, EXCL. BASE DE CONCR.</v>
          </cell>
          <cell r="C4151" t="str">
            <v>M2</v>
          </cell>
          <cell r="D4151">
            <v>16.670000000000002</v>
          </cell>
        </row>
        <row r="4152">
          <cell r="A4152" t="str">
            <v>13.301.505-0</v>
          </cell>
          <cell r="B4152" t="str">
            <v>RECOMPOSICAO DE PASSEIO, DEVIDO A ABERTURA DE VALA, INCL. REMOCAO DE MAT., CONCR. ESP. DE 0,08M, ACAB. ESP. DE 0,02M</v>
          </cell>
          <cell r="C4152" t="str">
            <v>M2</v>
          </cell>
          <cell r="D4152">
            <v>29.1</v>
          </cell>
        </row>
        <row r="4153">
          <cell r="A4153" t="str">
            <v>13.301.999-0</v>
          </cell>
          <cell r="B4153" t="str">
            <v>INDICE 13.301PISO CIMENTADO</v>
          </cell>
          <cell r="C4153">
            <v>0</v>
          </cell>
          <cell r="D4153">
            <v>2201</v>
          </cell>
        </row>
        <row r="4154">
          <cell r="A4154" t="str">
            <v>13.330.001-0</v>
          </cell>
          <cell r="B4154" t="str">
            <v>UNIDADE DE REF. P/FORN. DE LADRILHOS CERAM.</v>
          </cell>
          <cell r="C4154" t="str">
            <v>UR</v>
          </cell>
          <cell r="D4154">
            <v>44.16</v>
          </cell>
        </row>
        <row r="4155">
          <cell r="A4155" t="str">
            <v>13.330.010-0</v>
          </cell>
          <cell r="B4155" t="str">
            <v>ASSENTAMENTO DE LADRILHO, EXCL. ESTE, EM PISO DE SUPERF. EMOSSO, C/ARG. ESP. DE 3,5CM E NATA DE CIM., REJUNT.CIM.BRANCO</v>
          </cell>
          <cell r="C4155" t="str">
            <v>M2</v>
          </cell>
          <cell r="D4155">
            <v>21.21</v>
          </cell>
        </row>
        <row r="4156">
          <cell r="A4156" t="str">
            <v>13.330.032-0</v>
          </cell>
          <cell r="B4156" t="str">
            <v>REVESTIMENTO DE PISO, C/LADRILHO ESMALT. C/ 20 X 20CM, ESP.DE 8,5MM, SUJEITO A TRAFEGO, ASSENT. E REJUNT. C/ARG. E CIM.</v>
          </cell>
          <cell r="C4156" t="str">
            <v>M2</v>
          </cell>
          <cell r="D4156">
            <v>37.700000000000003</v>
          </cell>
        </row>
        <row r="4157">
          <cell r="A4157" t="str">
            <v>13.330.050-0</v>
          </cell>
          <cell r="B4157" t="str">
            <v>REVESTIMENTO DE PISO, C/LADRILHO ESMALT. C/ 30 X 30CM, ESP.DE 8,5MM, P/TRAFEGO PESADO, ASSENT. E REJUNT. C/ARG. E CIM.</v>
          </cell>
          <cell r="C4157" t="str">
            <v>M2</v>
          </cell>
          <cell r="D4157">
            <v>33.78</v>
          </cell>
        </row>
        <row r="4158">
          <cell r="A4158" t="str">
            <v>13.330.060-0</v>
          </cell>
          <cell r="B4158" t="str">
            <v>REVESTIMENTO DE PISO, C/LADRILHO ESMALT. C/ 20 X 20CM, ESP.DE 6,5MM, CERAM. GRAY, ASSENT. E REJUNT. C/ARG. E CIM.</v>
          </cell>
          <cell r="C4158" t="str">
            <v>M2</v>
          </cell>
          <cell r="D4158">
            <v>37.299999999999997</v>
          </cell>
        </row>
        <row r="4159">
          <cell r="A4159" t="str">
            <v>13.330.070-0</v>
          </cell>
          <cell r="B4159" t="str">
            <v>REVESTIMENTO DE PISO, C/LADRILHO CERAM. ANTI-DERRAPANTE, C/11 X 24CM E ESP. DE 13MM, ASSENT. E REJUNT. C/ARG. E CIM.</v>
          </cell>
          <cell r="C4159" t="str">
            <v>M2</v>
          </cell>
          <cell r="D4159">
            <v>46.51</v>
          </cell>
        </row>
        <row r="4160">
          <cell r="A4160" t="str">
            <v>13.330.500-0</v>
          </cell>
          <cell r="B4160" t="str">
            <v>RECOMPOSICAO DE PISO DE CERAM., EXCL. ESTAS, INCL. MAO-DE-OBRA TOTAL E MAT. DE ASSENT. E REJUNT.</v>
          </cell>
          <cell r="C4160" t="str">
            <v>M2</v>
          </cell>
          <cell r="D4160">
            <v>18.04</v>
          </cell>
        </row>
        <row r="4161">
          <cell r="A4161" t="str">
            <v>13.330.999-0</v>
          </cell>
          <cell r="B4161" t="str">
            <v>INDICE 13.330PISOS CERAMICOS</v>
          </cell>
          <cell r="C4161">
            <v>0</v>
          </cell>
          <cell r="D4161">
            <v>1996</v>
          </cell>
        </row>
        <row r="4162">
          <cell r="A4162" t="str">
            <v>13.335.030-0</v>
          </cell>
          <cell r="B4162" t="str">
            <v>PISO DE PLACAS NAO TRABALHADAS, DE GRAN., RETANGULAR, SOBRETER. NIVELADO, ASSENT. C/ARG.</v>
          </cell>
          <cell r="C4162" t="str">
            <v>M2</v>
          </cell>
          <cell r="D4162">
            <v>53.9</v>
          </cell>
        </row>
        <row r="4163">
          <cell r="A4163" t="str">
            <v>13.335.999-0</v>
          </cell>
          <cell r="B4163" t="str">
            <v>INDICE 13.335PISOS GRANITOS EM PLACAS</v>
          </cell>
          <cell r="C4163">
            <v>0</v>
          </cell>
          <cell r="D4163">
            <v>2356</v>
          </cell>
        </row>
        <row r="4164">
          <cell r="A4164" t="str">
            <v>13.340.001-0</v>
          </cell>
          <cell r="B4164" t="str">
            <v>UNIDADE DE REF. P/FORN. DE MARM. OU GRAN. EM PLACAS OU EM TIRAS, EM CORES</v>
          </cell>
          <cell r="C4164" t="str">
            <v>UR</v>
          </cell>
          <cell r="D4164">
            <v>161.69999999999999</v>
          </cell>
        </row>
        <row r="4165">
          <cell r="A4165" t="str">
            <v>13.340.010-0</v>
          </cell>
          <cell r="B4165" t="str">
            <v>ASSENTAMENTO DE PISO DE MARM. OU GRAN., EXCL. ESTE, EM PLACAS ACIMA DE 30 X 30CM, ASSENT. E REJUNT. C/ARG. E CIM. C/COR.</v>
          </cell>
          <cell r="C4165" t="str">
            <v>M2</v>
          </cell>
          <cell r="D4165">
            <v>31.2</v>
          </cell>
        </row>
        <row r="4166">
          <cell r="A4166" t="str">
            <v>13.340.015-0</v>
          </cell>
          <cell r="B4166" t="str">
            <v>ASSENTAMENTO DE RODAPE DE MARM. OU GRAN., EXCL. ESTE, C/ 10CM DE ALT., ASSENT. E REJUNT. C/ARG. E CIM. C/COR.</v>
          </cell>
          <cell r="C4166" t="str">
            <v>M</v>
          </cell>
          <cell r="D4166">
            <v>7.68</v>
          </cell>
        </row>
        <row r="4167">
          <cell r="A4167" t="str">
            <v>13.340.016-0</v>
          </cell>
          <cell r="B4167" t="str">
            <v>ASSENTAMENTO DE CHAPIM OU ESPELHO DE MARM. OU GRAN., EXCL. ESTE, C/ 17CM, ASSENT. E REJUNT. C/ARG. E CIM. C/COR.</v>
          </cell>
          <cell r="C4167" t="str">
            <v>M</v>
          </cell>
          <cell r="D4167">
            <v>18.63</v>
          </cell>
        </row>
        <row r="4168">
          <cell r="A4168" t="str">
            <v>13.340.017-0</v>
          </cell>
          <cell r="B4168" t="str">
            <v>ASSENTAMENTO DE SOLEIRA DE MARM. OU GRAN., EXCL. ESTE, C/ 13CM, ASSENT. E REJUNT. C/ARG. E CIM. BRANCO C/COR.</v>
          </cell>
          <cell r="C4168" t="str">
            <v>M</v>
          </cell>
          <cell r="D4168">
            <v>5.95</v>
          </cell>
        </row>
        <row r="4169">
          <cell r="A4169" t="str">
            <v>13.340.018-0</v>
          </cell>
          <cell r="B4169" t="str">
            <v>ASSENTAMENTO DE SOLEIRA DE MARM. OU GRAN., EXCL. ESTE, C/ 15CM, ASSENT. E REJUNT. C/ARG. E CIM. BRANCO C/COR.</v>
          </cell>
          <cell r="C4169" t="str">
            <v>M</v>
          </cell>
          <cell r="D4169">
            <v>7.07</v>
          </cell>
        </row>
        <row r="4170">
          <cell r="A4170" t="str">
            <v>13.340.019-0</v>
          </cell>
          <cell r="B4170" t="str">
            <v>ASSENTAMENTO DE SOLEIRA DE MARM. OU GRAN., EXCL. ESTE, C/ 25CM, ASSENT. E REJUNT. C/ARG. E CIM. BRANCO C/COR.</v>
          </cell>
          <cell r="C4170" t="str">
            <v>M</v>
          </cell>
          <cell r="D4170">
            <v>9.75</v>
          </cell>
        </row>
        <row r="4171">
          <cell r="A4171" t="str">
            <v>13.340.020-0</v>
          </cell>
          <cell r="B4171" t="str">
            <v>ASSENTAMENTO DE CAPA DE DEGRAU DE MARM. OU GRAN., EXCL. ESTE, C/ 28CM, ASSENT. E REJUNT. C/ARG. E CIM. BRANCO C/COR.</v>
          </cell>
          <cell r="C4171" t="str">
            <v>M</v>
          </cell>
          <cell r="D4171">
            <v>22.09</v>
          </cell>
        </row>
        <row r="4172">
          <cell r="A4172" t="str">
            <v>13.340.025-0</v>
          </cell>
          <cell r="B4172" t="str">
            <v>ASSENTAMENTO DE CAPA DE DEGRAU DE MARM. OU GRAN., EXCL. ESTE, C/ 30CM, ASSENT. E REJUNT. C/ARG. E CIM. BRANCO C/COR.</v>
          </cell>
          <cell r="C4172" t="str">
            <v>M</v>
          </cell>
          <cell r="D4172">
            <v>22.39</v>
          </cell>
        </row>
        <row r="4173">
          <cell r="A4173" t="str">
            <v>13.340.999-0</v>
          </cell>
          <cell r="B4173" t="str">
            <v>INDICE DA FAMILIA</v>
          </cell>
          <cell r="C4173">
            <v>0</v>
          </cell>
          <cell r="D4173">
            <v>1714</v>
          </cell>
        </row>
        <row r="4174">
          <cell r="A4174" t="str">
            <v>13.345.015-0</v>
          </cell>
          <cell r="B4174" t="str">
            <v>REVESTIMENTO DE PISO EM MARM. BRANCO NACIONAL, PC. C/ 30 X 30CM, ESP. DE 2CM, POLIDO, ASSENT. C/ARG. E REJUNT. C/CIM.</v>
          </cell>
          <cell r="C4174" t="str">
            <v>M2</v>
          </cell>
          <cell r="D4174">
            <v>88.55</v>
          </cell>
        </row>
        <row r="4175">
          <cell r="A4175" t="str">
            <v>13.345.016-0</v>
          </cell>
          <cell r="B4175" t="str">
            <v>REVESTIMENTO DE PISO EM MARM. BRANCO NACIONAL, PC. DE 30 X 30CM, ESP. DE 3CM, POLIDO, ASSENT. C/ARG. E REJUNT. C/CIM.</v>
          </cell>
          <cell r="C4175" t="str">
            <v>M2</v>
          </cell>
          <cell r="D4175">
            <v>111.65</v>
          </cell>
        </row>
        <row r="4176">
          <cell r="A4176" t="str">
            <v>13.345.020-0</v>
          </cell>
          <cell r="B4176" t="str">
            <v>RODAPE DE MARM. BRANCO NACIONAL, C/ 10CM DE ALT., ESP. DE 2CM, 2 POLIMENTOS, ASSENT. C/ARG. E REJUNT. C/CIM. BRANCO</v>
          </cell>
          <cell r="C4176" t="str">
            <v>M</v>
          </cell>
          <cell r="D4176">
            <v>13.92</v>
          </cell>
        </row>
        <row r="4177">
          <cell r="A4177" t="str">
            <v>13.345.025-0</v>
          </cell>
          <cell r="B4177" t="str">
            <v>SOLEIRA DE MARM. BRANCO NACIONAL, 3 X 13CM, C/ 2 POLIMENTOS,ASSENT. C/ARG. E REJUNT. C/CIM. BRANCO</v>
          </cell>
          <cell r="C4177" t="str">
            <v>M</v>
          </cell>
          <cell r="D4177">
            <v>16.79</v>
          </cell>
        </row>
        <row r="4178">
          <cell r="A4178" t="str">
            <v>13.345.030-0</v>
          </cell>
          <cell r="B4178" t="str">
            <v>SOLEIRA DE MARM. BRANCO NACIONAL, 3 X 15CM, C/ 2 POLIMENTOS,ASSENT. C/ARG. E REJUNT. C/CIM. BRANCO</v>
          </cell>
          <cell r="C4178" t="str">
            <v>M</v>
          </cell>
          <cell r="D4178">
            <v>18.5</v>
          </cell>
        </row>
        <row r="4179">
          <cell r="A4179" t="str">
            <v>13.345.035-0</v>
          </cell>
          <cell r="B4179" t="str">
            <v>SOLEIRA DE MARM. BRANCO NACIONAL, 3 X 25CM, C/ 2 POLIMENTOS,ASSENT. C/ARG. E REJUNT. C/CIM. BRANCO</v>
          </cell>
          <cell r="C4179" t="str">
            <v>M</v>
          </cell>
          <cell r="D4179">
            <v>29.5</v>
          </cell>
        </row>
        <row r="4180">
          <cell r="A4180" t="str">
            <v>13.345.055-0</v>
          </cell>
          <cell r="B4180" t="str">
            <v>CHAPIM OU ESPELHO DE MARM. BRANCO NACIONAL, C/ 2 X 17CM, POLIDO, ASSENT. C/ARG. E REJUNT. C/CIM. BRANCO</v>
          </cell>
          <cell r="C4180" t="str">
            <v>M</v>
          </cell>
          <cell r="D4180">
            <v>31.72</v>
          </cell>
        </row>
        <row r="4181">
          <cell r="A4181" t="str">
            <v>13.345.060-0</v>
          </cell>
          <cell r="B4181" t="str">
            <v>CAPA DE DEGRAU, DE MARM. BRANCO NACIONAL, C/ 3 X 28CM, POLIDO, ASSENT. C/ARG. E REJUNT. C/CIM. BRANCO</v>
          </cell>
          <cell r="C4181" t="str">
            <v>M</v>
          </cell>
          <cell r="D4181">
            <v>44.9</v>
          </cell>
        </row>
        <row r="4182">
          <cell r="A4182" t="str">
            <v>13.345.065-0</v>
          </cell>
          <cell r="B4182" t="str">
            <v>CAPA DE DEGRAU, DE MARM. BRANCO NACIONAL, C/ 3 X 30CM, POLIDO, ASSENT. C/ARG. E REJUNT. C/CIM. BRANCO</v>
          </cell>
          <cell r="C4182" t="str">
            <v>M</v>
          </cell>
          <cell r="D4182">
            <v>46.14</v>
          </cell>
        </row>
        <row r="4183">
          <cell r="A4183" t="str">
            <v>13.345.999-0</v>
          </cell>
          <cell r="B4183" t="str">
            <v>INDICE 13.345PISO DE MOSAICO</v>
          </cell>
          <cell r="C4183">
            <v>0</v>
          </cell>
          <cell r="D4183">
            <v>2214</v>
          </cell>
        </row>
        <row r="4184">
          <cell r="A4184" t="str">
            <v>13.350.999-0</v>
          </cell>
          <cell r="B4184" t="str">
            <v>INDICE 13.350PISO PLACA MARMORE</v>
          </cell>
          <cell r="C4184">
            <v>0</v>
          </cell>
          <cell r="D4184">
            <v>1633</v>
          </cell>
        </row>
        <row r="4185">
          <cell r="A4185" t="str">
            <v>13.360.999-0</v>
          </cell>
          <cell r="B4185" t="str">
            <v>INDICE 13.360PISO PLACA GRANITO AMENDOA</v>
          </cell>
          <cell r="C4185">
            <v>0</v>
          </cell>
          <cell r="D4185">
            <v>1280</v>
          </cell>
        </row>
        <row r="4186">
          <cell r="A4186" t="str">
            <v>13.365.010-0</v>
          </cell>
          <cell r="B4186" t="str">
            <v>REVESTIMENTO DE PISO C/GRAN. PRETO DE 30 X 30CM, ESP. DE 2CM, 2 POLIMENTOS, ASSENT. C/ARG. E REJUNT. C/CIM. E COR.</v>
          </cell>
          <cell r="C4186" t="str">
            <v>M2</v>
          </cell>
          <cell r="D4186">
            <v>129.9</v>
          </cell>
        </row>
        <row r="4187">
          <cell r="A4187" t="str">
            <v>13.365.015-0</v>
          </cell>
          <cell r="B4187" t="str">
            <v>REVESTIMENTO DE PISO C/GRAN. PRETO, ACIMA DE 30 X 30CM, ESP.DE 3CM., 2 POLIMENTOS, ASSENT. C/ARG. E REJUNT.C/CIM.E COR.</v>
          </cell>
          <cell r="C4187" t="str">
            <v>M2</v>
          </cell>
          <cell r="D4187">
            <v>192.9</v>
          </cell>
        </row>
        <row r="4188">
          <cell r="A4188" t="str">
            <v>13.365.020-0</v>
          </cell>
          <cell r="B4188" t="str">
            <v>RODAPE DE GRAN. PRETO C/ 10CM DE ALT., ESP. DE 2CM, C/ 2 POLIMENTOS, ASSENT. C/ARG. E REJUNT. C/CIM. E COR.</v>
          </cell>
          <cell r="C4188" t="str">
            <v>M</v>
          </cell>
          <cell r="D4188">
            <v>18.02</v>
          </cell>
        </row>
        <row r="4189">
          <cell r="A4189" t="str">
            <v>13.365.025-0</v>
          </cell>
          <cell r="B4189" t="str">
            <v>SOLEIRA DE GRAN. PRETO 3 X 13CM C/ 2 POLIMENTOS, ASSENT. C/ARG. E REJUNT. C/CIM. E COR.</v>
          </cell>
          <cell r="C4189" t="str">
            <v>M</v>
          </cell>
          <cell r="D4189">
            <v>27.51</v>
          </cell>
        </row>
        <row r="4190">
          <cell r="A4190" t="str">
            <v>13.365.030-0</v>
          </cell>
          <cell r="B4190" t="str">
            <v>SOLEIRA DE GRAN. PRETO 3 X 15CM C/ 2 POLIMENTOS, ASSENT. C/ARG. E REJUNT. C/CIM. E COR.</v>
          </cell>
          <cell r="C4190" t="str">
            <v>M</v>
          </cell>
          <cell r="D4190">
            <v>31.71</v>
          </cell>
        </row>
        <row r="4191">
          <cell r="A4191" t="str">
            <v>13.365.035-0</v>
          </cell>
          <cell r="B4191" t="str">
            <v>SOLEIRA DE GRAN. PRETO 3 X 25CM C/ 2 POLIMENTOS, ASSENT. C/ARG. E REJUNT. C/CIM. E COR.</v>
          </cell>
          <cell r="C4191" t="str">
            <v>M</v>
          </cell>
          <cell r="D4191">
            <v>49.62</v>
          </cell>
        </row>
        <row r="4192">
          <cell r="A4192" t="str">
            <v>13.365.055-0</v>
          </cell>
          <cell r="B4192" t="str">
            <v>CHAPIM OU ESPELHO DE GRAN. PRETO C/ 2 X 17CM, C/ 1 POLIMENTO, ASSENT. C/ARG. E REJUNT. C/CIM. E COR.</v>
          </cell>
          <cell r="C4192" t="str">
            <v>M</v>
          </cell>
          <cell r="D4192">
            <v>40.99</v>
          </cell>
        </row>
        <row r="4193">
          <cell r="A4193" t="str">
            <v>13.365.060-0</v>
          </cell>
          <cell r="B4193" t="str">
            <v>CAPA DE DEGRAU DE GRAN. PRETO, C/ 3 X 28CM, C/ 1 POLIMENTO,ASSENT. C/ARG. E REJUNT. C/CIM. E COR.</v>
          </cell>
          <cell r="C4193" t="str">
            <v>M</v>
          </cell>
          <cell r="D4193">
            <v>68.290000000000006</v>
          </cell>
        </row>
        <row r="4194">
          <cell r="A4194" t="str">
            <v>13.365.065-0</v>
          </cell>
          <cell r="B4194" t="str">
            <v>CAPA DE DEGRAU DE GRAN. PRETO, C/ 3 X 30CM, C/ 1 POLIMENTO,ASSENT. C/ARG. E REJUNT. C/CIM. E COR.</v>
          </cell>
          <cell r="C4194" t="str">
            <v>M</v>
          </cell>
          <cell r="D4194">
            <v>70.13</v>
          </cell>
        </row>
        <row r="4195">
          <cell r="A4195" t="str">
            <v>13.365.999-0</v>
          </cell>
          <cell r="B4195" t="str">
            <v>INDICE 13.365REVEST. PISO GRANITO PRETO</v>
          </cell>
          <cell r="C4195">
            <v>0</v>
          </cell>
          <cell r="D4195">
            <v>1559</v>
          </cell>
        </row>
        <row r="4196">
          <cell r="A4196" t="str">
            <v>13.370.010-0</v>
          </cell>
          <cell r="B4196" t="str">
            <v>PATIO DE CONCR.,ESP. DE 8CM, TRACO 1:3:3, EM QUADROS DE 1,00X 1,00M, C/SARRAFOS DE PINHO INCORPORADOS,EXCL.PREP.DO TER.</v>
          </cell>
          <cell r="C4196" t="str">
            <v>M2</v>
          </cell>
          <cell r="D4196">
            <v>20.16</v>
          </cell>
        </row>
        <row r="4197">
          <cell r="A4197" t="str">
            <v>13.370.015-0</v>
          </cell>
          <cell r="B4197" t="str">
            <v>PATIO DE CONCR.,ESP.DE 10CM, TRACO 1:2:3, EM QUADROS DE 1,50X 1,50M, C/SARRAFOS DE PINHO INCORPORADOS,EXCL.PREP.DO TER.</v>
          </cell>
          <cell r="C4197" t="str">
            <v>M2</v>
          </cell>
          <cell r="D4197">
            <v>21.96</v>
          </cell>
        </row>
        <row r="4198">
          <cell r="A4198" t="str">
            <v>13.370.020-0</v>
          </cell>
          <cell r="B4198" t="str">
            <v>PATIO DE CONCR.,ESP.DE 12CM,TRACO 1:2:2,5,EM QUADROS DE 1,50X 1,50M, C/SARRAFOS DE PINHO INCORPORADOS,EXCL.PREP.DO TER.</v>
          </cell>
          <cell r="C4198" t="str">
            <v>M2</v>
          </cell>
          <cell r="D4198">
            <v>25.61</v>
          </cell>
        </row>
        <row r="4199">
          <cell r="A4199" t="str">
            <v>13.370.025-0</v>
          </cell>
          <cell r="B4199" t="str">
            <v>PATIO DE CONCR.,ESP.DE 15CM, TRACO 1:2:2, EM QUADROS DE 1,50X 1,50M, C/SARRAFOS DE PINHO INCORPORADOS,EXCL.PREP.DO TER.</v>
          </cell>
          <cell r="C4199" t="str">
            <v>M2</v>
          </cell>
          <cell r="D4199">
            <v>31.93</v>
          </cell>
        </row>
        <row r="4200">
          <cell r="A4200" t="str">
            <v>13.370.040-0</v>
          </cell>
          <cell r="B4200" t="str">
            <v>PAVIMENTACAO TIPO PLAQUEAMENTO, DE 40 X 80 X 10CM DE CONCR.(FCK=10MPA), JUNTA DE 2CM, INCL. PREP. DO TER.</v>
          </cell>
          <cell r="C4200" t="str">
            <v>M2</v>
          </cell>
          <cell r="D4200">
            <v>24.24</v>
          </cell>
        </row>
        <row r="4201">
          <cell r="A4201" t="str">
            <v>13.370.045-0</v>
          </cell>
          <cell r="B4201" t="str">
            <v>PAVIMENTACAO TIPO PLAQUAMENTO, DE 40 X 80 X 10CM DE CONCR.,C/TELA ESTRUT., JUNTA DE 2CM, INCL. PREP. DO TER.</v>
          </cell>
          <cell r="C4201" t="str">
            <v>M2</v>
          </cell>
          <cell r="D4201">
            <v>29.08</v>
          </cell>
        </row>
        <row r="4202">
          <cell r="A4202" t="str">
            <v>13.370.050-0</v>
          </cell>
          <cell r="B4202" t="str">
            <v>PAVIMENTACAO TIPO PLAQUEAMENTO, DE 40 X 80 X 10CM DE CONCR.,C/TELA ESTRUT., JUNTA DE 8CM C/GRAMA, INCL. PREP. DO TER.</v>
          </cell>
          <cell r="C4202" t="str">
            <v>M2</v>
          </cell>
          <cell r="D4202">
            <v>26.08</v>
          </cell>
        </row>
        <row r="4203">
          <cell r="A4203" t="str">
            <v>13.370.055-0</v>
          </cell>
          <cell r="B4203" t="str">
            <v>PAVIMENTACAO C/PLACAS DE CONCR. PRE-MOLDADAS, 40 X 40 X 6CM,ASSENT. C/ARG., EXCL. TOMADA DE JUNTAS E PREP. DO TER.</v>
          </cell>
          <cell r="C4203" t="str">
            <v>M2</v>
          </cell>
          <cell r="D4203">
            <v>26.05</v>
          </cell>
        </row>
        <row r="4204">
          <cell r="A4204" t="str">
            <v>13.370.060-0</v>
          </cell>
          <cell r="B4204" t="str">
            <v>PAVIMENTACAO TIPO PLAQUEAMENTO "IN SITU", P/PROT. DE IMPERMEABIL. C/ 60 X 60 X 2,5CM, REVESTIM. C/ARG.DE CIM.E AREIA 1:3</v>
          </cell>
          <cell r="C4204" t="str">
            <v>M2</v>
          </cell>
          <cell r="D4204">
            <v>17.600000000000001</v>
          </cell>
        </row>
        <row r="4205">
          <cell r="A4205" t="str">
            <v>13.370.500-0</v>
          </cell>
          <cell r="B4205" t="str">
            <v>UNIDADE DE REF. P/REPAROS EM PLAQUEAMENTO E RESPECTIVAS JUNTAS, INCL. RETIRADA DO MAT. DANIFICADO</v>
          </cell>
          <cell r="C4205" t="str">
            <v>UR</v>
          </cell>
          <cell r="D4205">
            <v>11.04</v>
          </cell>
        </row>
        <row r="4206">
          <cell r="A4206" t="str">
            <v>13.370.999-0</v>
          </cell>
          <cell r="B4206" t="str">
            <v>INDICE 13.370PATIO DE CONCRETO</v>
          </cell>
          <cell r="C4206">
            <v>0</v>
          </cell>
          <cell r="D4206">
            <v>1868</v>
          </cell>
        </row>
        <row r="4207">
          <cell r="A4207" t="str">
            <v>13.371.010-0</v>
          </cell>
          <cell r="B4207" t="str">
            <v>PATIO DE CONCR. IMPORTADO DE USINA, EM QUADROS 1,00 X 1,00M,C/SARRAFOS DE PINHO DEINCORPORADO, EXCL. PREP. DO TER.</v>
          </cell>
          <cell r="C4207" t="str">
            <v>M2</v>
          </cell>
          <cell r="D4207">
            <v>21.2</v>
          </cell>
        </row>
        <row r="4208">
          <cell r="A4208" t="str">
            <v>13.371.015-0</v>
          </cell>
          <cell r="B4208" t="str">
            <v>PATIO DE CONCR. IMPORTADO DE USINA, EM QUADROS DE 1,50 X 1,50M, C/SARRAFOS DE PINHO INCORPORADOS, EXCL. PREP. DO TER.</v>
          </cell>
          <cell r="C4208" t="str">
            <v>M2</v>
          </cell>
          <cell r="D4208">
            <v>22.63</v>
          </cell>
        </row>
        <row r="4209">
          <cell r="A4209" t="str">
            <v>13.371.020-0</v>
          </cell>
          <cell r="B4209" t="str">
            <v>PATIO DE CONCR.,ESP. 12CM,IMPORTADO DE USINA,EM QUADROS DE 1,50X1,50M,C/SARRAFOS DE PINHO INCORPORADOS,EXCL.PREP.DO TER.</v>
          </cell>
          <cell r="C4209" t="str">
            <v>M2</v>
          </cell>
          <cell r="D4209">
            <v>26.15</v>
          </cell>
        </row>
        <row r="4210">
          <cell r="A4210" t="str">
            <v>13.371.025-0</v>
          </cell>
          <cell r="B4210" t="str">
            <v>PATIO DE CONCR.,ESP. 15CM,IMPORTADO DE USINA,EM QUADROS DE 1,50X1,50M,C/SARRAFOS DE PINHO INCORPORADOS,EXCL.PREP.DO TER.</v>
          </cell>
          <cell r="C4210" t="str">
            <v>M2</v>
          </cell>
          <cell r="D4210">
            <v>31.42</v>
          </cell>
        </row>
        <row r="4211">
          <cell r="A4211" t="str">
            <v>13.371.999-0</v>
          </cell>
          <cell r="B4211" t="str">
            <v>INDICE DA FAMILIA</v>
          </cell>
          <cell r="C4211">
            <v>0</v>
          </cell>
          <cell r="D4211">
            <v>1681</v>
          </cell>
        </row>
        <row r="4212">
          <cell r="A4212" t="str">
            <v>13.373.010-0</v>
          </cell>
          <cell r="B4212" t="str">
            <v>PATIO DE CONCR. ARMADO CAPEADO C/AGREG. DE ALTA RESISTENCIA,ESP. DE 8 A 10CM, INCL. JUNTA, MAO-DE-OBRA E EQUIP.</v>
          </cell>
          <cell r="C4212" t="str">
            <v>M2</v>
          </cell>
          <cell r="D4212">
            <v>10.18</v>
          </cell>
        </row>
        <row r="4213">
          <cell r="A4213" t="str">
            <v>13.373.999-0</v>
          </cell>
          <cell r="B4213" t="str">
            <v>FAMILIA 13.373</v>
          </cell>
          <cell r="C4213">
            <v>0</v>
          </cell>
          <cell r="D4213">
            <v>2092</v>
          </cell>
        </row>
        <row r="4214">
          <cell r="A4214" t="str">
            <v>13.375.010-0</v>
          </cell>
          <cell r="B4214" t="str">
            <v>CAMADA IMPERMEABILIZADORA DE PISO DE CONCR. SIMPLES, ESP. DE8CM, C/IMPERMEABILIZANTE DE PEGA NORMAL ADICIONADO A AGUA</v>
          </cell>
          <cell r="C4214" t="str">
            <v>M2</v>
          </cell>
          <cell r="D4214">
            <v>12.6</v>
          </cell>
        </row>
        <row r="4215">
          <cell r="A4215" t="str">
            <v>13.375.015-0</v>
          </cell>
          <cell r="B4215" t="str">
            <v>CAMADA IMPERMEABILIZADORA DE PISO DE CONCR. SIMPLES, ESP. DE10CM, C/IMPERMEABILIZANTE DE PEGA NORMAL ADICIONADO A AGUA</v>
          </cell>
          <cell r="C4215" t="str">
            <v>M2</v>
          </cell>
          <cell r="D4215">
            <v>15.68</v>
          </cell>
        </row>
        <row r="4216">
          <cell r="A4216" t="str">
            <v>13.375.999-0</v>
          </cell>
          <cell r="B4216" t="str">
            <v>INDICE 13.375CAMADA IMPERMEABILIZADORA DE PISO</v>
          </cell>
          <cell r="C4216">
            <v>0</v>
          </cell>
          <cell r="D4216">
            <v>2014</v>
          </cell>
        </row>
        <row r="4217">
          <cell r="A4217" t="str">
            <v>13.380.010-0</v>
          </cell>
          <cell r="B4217" t="str">
            <v>PISO MARMORITE, ESP. DE 4CM DE ARG. DE CIM. E AREIA 1:4, CAMADA DE MARMORITE ESP. 1CM, GRANA Nº1 BRANCA, C/ 3 POLIMENTOS</v>
          </cell>
          <cell r="C4217" t="str">
            <v>M2</v>
          </cell>
          <cell r="D4217">
            <v>39.369999999999997</v>
          </cell>
        </row>
        <row r="4218">
          <cell r="A4218" t="str">
            <v>13.380.011-0</v>
          </cell>
          <cell r="B4218" t="str">
            <v>PISO MARMORITE, ESP. DE 4CM DE ARG. DE CIM. E AREIA 1:4, CAMADA DE MARMORITE ESP. 1CM, GRANA Nº1 PRETA, C/ 3 POLIMENTOS</v>
          </cell>
          <cell r="C4218" t="str">
            <v>M2</v>
          </cell>
          <cell r="D4218">
            <v>44.03</v>
          </cell>
        </row>
        <row r="4219">
          <cell r="A4219" t="str">
            <v>13.380.015-0</v>
          </cell>
          <cell r="B4219" t="str">
            <v>RODAPE DE MARMORITE 10 X 1CM, TERMINANDO EM CANTO RETO JUNTOAO PISO, FEITO C/CIM. E GRANA Nº1 BRANCA, POLIMENTO MANUAL</v>
          </cell>
          <cell r="C4219" t="str">
            <v>M</v>
          </cell>
          <cell r="D4219">
            <v>13.18</v>
          </cell>
        </row>
        <row r="4220">
          <cell r="A4220" t="str">
            <v>13.380.016-0</v>
          </cell>
          <cell r="B4220" t="str">
            <v>RODAPE DE MARMORITE 10 X 1CM, TERMINANDO EM CANTO RETO JUNTOAO PISO, FEITO C/CIM. E GRANA Nº1 PRETA, POLIMENTO MANUAL</v>
          </cell>
          <cell r="C4220" t="str">
            <v>M</v>
          </cell>
          <cell r="D4220">
            <v>13.97</v>
          </cell>
        </row>
        <row r="4221">
          <cell r="A4221" t="str">
            <v>13.380.020-0</v>
          </cell>
          <cell r="B4221" t="str">
            <v>ESCADA DE MARMORITE, CAPA E ESPELHO PRE-MOLDADOS EM OFICINA,FEITOS C/GRANA Nº1 BRANCA E CIM., C/CAMADA DE 6MM</v>
          </cell>
          <cell r="C4221" t="str">
            <v>M</v>
          </cell>
          <cell r="D4221">
            <v>24.69</v>
          </cell>
        </row>
        <row r="4222">
          <cell r="A4222" t="str">
            <v>13.380.021-0</v>
          </cell>
          <cell r="B4222" t="str">
            <v>ESCADA DE MARMORITE, CAPA E ESPELHO PRE-MOLDADOS EM OFICINA,FEITOS C/GRANA Nº1 PRETA E CIM., C/CAMADA DE 6MM</v>
          </cell>
          <cell r="C4222" t="str">
            <v>M</v>
          </cell>
          <cell r="D4222">
            <v>26.3</v>
          </cell>
        </row>
        <row r="4223">
          <cell r="A4223" t="str">
            <v>13.380.025-0</v>
          </cell>
          <cell r="B4223" t="str">
            <v>SOLEIRA, PEITORIL OU CHAPIM DE MARMORITE, PRE-MOLDADO EM OFICINA, FEITO C/GRANA Nº1 BRANCA E CIM., ESP. 6MM</v>
          </cell>
          <cell r="C4223" t="str">
            <v>M2</v>
          </cell>
          <cell r="D4223">
            <v>54.93</v>
          </cell>
        </row>
        <row r="4224">
          <cell r="A4224" t="str">
            <v>13.380.026-0</v>
          </cell>
          <cell r="B4224" t="str">
            <v>SOLEIRA, PEITORIL OU CHAPIM DE MARMORITE, PRE-MOLDADO EM OFICINA, FEITO C/GRANA Nº1 PRETA E CIM., ESP. 6MM</v>
          </cell>
          <cell r="C4224" t="str">
            <v>M2</v>
          </cell>
          <cell r="D4224">
            <v>63.1</v>
          </cell>
        </row>
        <row r="4225">
          <cell r="A4225" t="str">
            <v>13.380.999-0</v>
          </cell>
          <cell r="B4225" t="str">
            <v>INDICE 13.380PISO DE MARMORITE</v>
          </cell>
          <cell r="C4225">
            <v>0</v>
          </cell>
          <cell r="D4225">
            <v>2087</v>
          </cell>
        </row>
        <row r="4226">
          <cell r="A4226" t="str">
            <v>13.381.050-0</v>
          </cell>
          <cell r="B4226" t="str">
            <v>JUNTA PLASTICA 17 X 3MM, P/PISO CONTINUO</v>
          </cell>
          <cell r="C4226" t="str">
            <v>M</v>
          </cell>
          <cell r="D4226">
            <v>2.44</v>
          </cell>
        </row>
        <row r="4227">
          <cell r="A4227" t="str">
            <v>13.381.051-0</v>
          </cell>
          <cell r="B4227" t="str">
            <v>JUNTA PLASTICA 27 X 3MM P/PISO CONTINUO</v>
          </cell>
          <cell r="C4227" t="str">
            <v>M</v>
          </cell>
          <cell r="D4227">
            <v>2.64</v>
          </cell>
        </row>
        <row r="4228">
          <cell r="A4228" t="str">
            <v>13.381.085-0</v>
          </cell>
          <cell r="B4228" t="str">
            <v>JUNTA MET. EM LATAO 17 X 0,71MM, P/PISO CONTINUO</v>
          </cell>
          <cell r="C4228" t="str">
            <v>M</v>
          </cell>
          <cell r="D4228">
            <v>4.17</v>
          </cell>
        </row>
        <row r="4229">
          <cell r="A4229" t="str">
            <v>13.381.999-0</v>
          </cell>
          <cell r="B4229" t="str">
            <v>INDICE 13.381JUNTAS P/PISO</v>
          </cell>
          <cell r="C4229">
            <v>0</v>
          </cell>
          <cell r="D4229">
            <v>2089</v>
          </cell>
        </row>
        <row r="4230">
          <cell r="A4230" t="str">
            <v>13.382.001-0</v>
          </cell>
          <cell r="B4230" t="str">
            <v>JUNTA FORMADA DE ARG. DE CIM. E AREIA, NO TRACO 1:3, C/ 5 X5CM</v>
          </cell>
          <cell r="C4230" t="str">
            <v>M</v>
          </cell>
          <cell r="D4230">
            <v>3.59</v>
          </cell>
        </row>
        <row r="4231">
          <cell r="A4231" t="str">
            <v>13.382.999-0</v>
          </cell>
          <cell r="B4231" t="str">
            <v>INDICE DA FAMILIA</v>
          </cell>
          <cell r="C4231">
            <v>0</v>
          </cell>
          <cell r="D4231">
            <v>1779</v>
          </cell>
        </row>
        <row r="4232">
          <cell r="A4232" t="str">
            <v>13.383.002-0</v>
          </cell>
          <cell r="B4232" t="str">
            <v>JUNTA IMPERMEABIL. DE HIDROASFALTO, CIM. E AREIA, NO TRACO 1:1:3, C/ 2,5 X 2,5CM</v>
          </cell>
          <cell r="C4232" t="str">
            <v>M</v>
          </cell>
          <cell r="D4232">
            <v>9.5</v>
          </cell>
        </row>
        <row r="4233">
          <cell r="A4233" t="str">
            <v>13.383.003-0</v>
          </cell>
          <cell r="B4233" t="str">
            <v>JUNTA IMPERMEABIL. DE HIDROASFALTO, CIM. E AREIA, NO TRACO 1:1:3, C/ 2 X 2,5CM</v>
          </cell>
          <cell r="C4233" t="str">
            <v>M</v>
          </cell>
          <cell r="D4233">
            <v>7.06</v>
          </cell>
        </row>
        <row r="4234">
          <cell r="A4234" t="str">
            <v>13.383.999-0</v>
          </cell>
          <cell r="B4234" t="str">
            <v>INDICE DA FAMILIA</v>
          </cell>
          <cell r="C4234">
            <v>0</v>
          </cell>
          <cell r="D4234">
            <v>2293</v>
          </cell>
        </row>
        <row r="4235">
          <cell r="A4235" t="str">
            <v>13.384.001-0</v>
          </cell>
          <cell r="B4235" t="str">
            <v>JUNTA GRAMADA C/ 5CM DE LARG.</v>
          </cell>
          <cell r="C4235" t="str">
            <v>M</v>
          </cell>
          <cell r="D4235">
            <v>4.34</v>
          </cell>
        </row>
        <row r="4236">
          <cell r="A4236" t="str">
            <v>13.384.002-0</v>
          </cell>
          <cell r="B4236" t="str">
            <v>JUNTA GRAMADA C/ 8CM DE LARG.</v>
          </cell>
          <cell r="C4236" t="str">
            <v>M</v>
          </cell>
          <cell r="D4236">
            <v>4.46</v>
          </cell>
        </row>
        <row r="4237">
          <cell r="A4237" t="str">
            <v>13.384.999-0</v>
          </cell>
          <cell r="B4237" t="str">
            <v>INDICE DA FAMILIA</v>
          </cell>
          <cell r="C4237">
            <v>0</v>
          </cell>
          <cell r="D4237">
            <v>1679</v>
          </cell>
        </row>
        <row r="4238">
          <cell r="A4238" t="str">
            <v>13.385.001-0</v>
          </cell>
          <cell r="B4238" t="str">
            <v>PISO DE ALTA RESISTENCIA, MONOLITICO, EM ARG. DE CIM. E AGREG. MINERAL, ESP.DE 0,8CM COR NATURAL, 3 POLIMENTOS,INCL.BASE</v>
          </cell>
          <cell r="C4238" t="str">
            <v>M2</v>
          </cell>
          <cell r="D4238">
            <v>38.35</v>
          </cell>
        </row>
        <row r="4239">
          <cell r="A4239" t="str">
            <v>13.385.002-0</v>
          </cell>
          <cell r="B4239" t="str">
            <v>PISO DE ALTA RESISTENCIA, MONOLITICO, EM ARG. DE CIM. E AGREG. MINERAL, ESP. DE 0,8CM COR PRETA, 3 POLIMENTOS, INCL.BASE</v>
          </cell>
          <cell r="C4239" t="str">
            <v>M2</v>
          </cell>
          <cell r="D4239">
            <v>43.85</v>
          </cell>
        </row>
        <row r="4240">
          <cell r="A4240" t="str">
            <v>13.385.005-0</v>
          </cell>
          <cell r="B4240" t="str">
            <v>RODAPE EM ARG. DE CIM. E AGREG. MINERAL, C/ 10CM DE ALT., COR NATURAL, 3 POLIMENTOS, JUNTO AO PISO EM MEIA CANA</v>
          </cell>
          <cell r="C4240" t="str">
            <v>M</v>
          </cell>
          <cell r="D4240">
            <v>14.26</v>
          </cell>
        </row>
        <row r="4241">
          <cell r="A4241" t="str">
            <v>13.385.006-0</v>
          </cell>
          <cell r="B4241" t="str">
            <v>RODAPE EM ARG. DE CIM. E AGREG. MINERAL, C/ 10CM DE ALT., COR PRETA, 3 POLIMENTOS, JUNTO AO PISO EM MEIA CANA</v>
          </cell>
          <cell r="C4241" t="str">
            <v>M</v>
          </cell>
          <cell r="D4241">
            <v>14.95</v>
          </cell>
        </row>
        <row r="4242">
          <cell r="A4242" t="str">
            <v>13.385.008-0</v>
          </cell>
          <cell r="B4242" t="str">
            <v>DEGRAU DE ESCADA, COMPOSTA DE CAPA E ESPELHO, EM ARG. DE CIM. E AGREG. MINERAIS, COR NATURAL DO CIM., INCL. 3 POLIMENTOS</v>
          </cell>
          <cell r="C4242" t="str">
            <v>M</v>
          </cell>
          <cell r="D4242">
            <v>32.840000000000003</v>
          </cell>
        </row>
        <row r="4243">
          <cell r="A4243" t="str">
            <v>13.385.009-0</v>
          </cell>
          <cell r="B4243" t="str">
            <v>DEGRAU DE ESCADA, EM ARG. DE CIM. E AGREG. MINERAL, COR PRETA, INCL. 3 POLIMENTOS</v>
          </cell>
          <cell r="C4243" t="str">
            <v>M</v>
          </cell>
          <cell r="D4243">
            <v>38.130000000000003</v>
          </cell>
        </row>
        <row r="4244">
          <cell r="A4244" t="str">
            <v>13.385.999-0</v>
          </cell>
          <cell r="B4244" t="str">
            <v>INDICE 13.385PISO DE ALTA RESISTENCIA</v>
          </cell>
          <cell r="C4244">
            <v>0</v>
          </cell>
          <cell r="D4244">
            <v>1760</v>
          </cell>
        </row>
        <row r="4245">
          <cell r="A4245" t="str">
            <v>13.390.020-0</v>
          </cell>
          <cell r="B4245" t="str">
            <v>PISO VINILICO DE RESINA PVC PLASTIFICANTE, C/ 30 X 30CM, ESP. DE 2MM, ASSENT. C/FLASH SOBRE BASE EXIST.</v>
          </cell>
          <cell r="C4245" t="str">
            <v>M2</v>
          </cell>
          <cell r="D4245">
            <v>26.4</v>
          </cell>
        </row>
        <row r="4246">
          <cell r="A4246" t="str">
            <v>13.390.050-0</v>
          </cell>
          <cell r="B4246" t="str">
            <v>TESTEIRA EM MAT. VINILICO C/ 6CM DE LARG.</v>
          </cell>
          <cell r="C4246" t="str">
            <v>M</v>
          </cell>
          <cell r="D4246">
            <v>7.49</v>
          </cell>
        </row>
        <row r="4247">
          <cell r="A4247" t="str">
            <v>13.390.999-0</v>
          </cell>
          <cell r="B4247" t="str">
            <v>INDICE 13.390PISOS VINILICOS</v>
          </cell>
          <cell r="C4247">
            <v>0</v>
          </cell>
          <cell r="D4247">
            <v>1768</v>
          </cell>
        </row>
        <row r="4248">
          <cell r="A4248" t="str">
            <v>13.391.500-0</v>
          </cell>
          <cell r="B4248" t="str">
            <v>RECOMPOSICAO DE PLACAS DE PISO DE MAT. VINILICO OU PLAST.</v>
          </cell>
          <cell r="C4248" t="str">
            <v>M2</v>
          </cell>
          <cell r="D4248">
            <v>11.04</v>
          </cell>
        </row>
        <row r="4249">
          <cell r="A4249" t="str">
            <v>13.391.999-0</v>
          </cell>
          <cell r="B4249" t="str">
            <v>FAMILIA 13.391</v>
          </cell>
          <cell r="C4249" t="str">
            <v>0</v>
          </cell>
          <cell r="D4249">
            <v>2952</v>
          </cell>
        </row>
        <row r="4250">
          <cell r="A4250" t="str">
            <v>13.395.010-0</v>
          </cell>
          <cell r="B4250" t="str">
            <v>FORRACAO DE PISO C/CARPETE DE NYLON, ESP. 6MM, SOBRE BASE EXIST.</v>
          </cell>
          <cell r="C4250" t="str">
            <v>M2</v>
          </cell>
          <cell r="D4250">
            <v>33.6</v>
          </cell>
        </row>
        <row r="4251">
          <cell r="A4251" t="str">
            <v>13.395.011-0</v>
          </cell>
          <cell r="B4251" t="str">
            <v>FORRACAO DE PISO C/CARPETE DE NYLON, ESP. 10MM, SOBRE BASE EXIST.</v>
          </cell>
          <cell r="C4251" t="str">
            <v>M2</v>
          </cell>
          <cell r="D4251">
            <v>51.15</v>
          </cell>
        </row>
        <row r="4252">
          <cell r="A4252" t="str">
            <v>13.395.015-0</v>
          </cell>
          <cell r="B4252" t="str">
            <v>FORRACAO DE PISO C/CARPETE ESP. 5MM</v>
          </cell>
          <cell r="C4252" t="str">
            <v>M2</v>
          </cell>
          <cell r="D4252">
            <v>26</v>
          </cell>
        </row>
        <row r="4253">
          <cell r="A4253" t="str">
            <v>13.395.500-0</v>
          </cell>
          <cell r="B4253" t="str">
            <v>UNIDADE DE REF. P/FORN. E COLOC. DE TAPETE OU FORRACAO DE PISOS</v>
          </cell>
          <cell r="C4253" t="str">
            <v>UR</v>
          </cell>
          <cell r="D4253">
            <v>26</v>
          </cell>
        </row>
        <row r="4254">
          <cell r="A4254" t="str">
            <v>13.395.999-0</v>
          </cell>
          <cell r="B4254" t="str">
            <v>INDICE 13.395CARPETES</v>
          </cell>
          <cell r="C4254">
            <v>0</v>
          </cell>
          <cell r="D4254">
            <v>2887</v>
          </cell>
        </row>
        <row r="4255">
          <cell r="A4255" t="str">
            <v>13.398.010-1</v>
          </cell>
          <cell r="B4255" t="str">
            <v>PISO DE TACOS DE IPE OU MAD. EQUIV., DE 7 X 21CM, FIX. E INCRUSTADOS C/PEDRISCOS, ASSENT. C/ARG.</v>
          </cell>
          <cell r="C4255" t="str">
            <v>M2</v>
          </cell>
          <cell r="D4255">
            <v>43.54</v>
          </cell>
        </row>
        <row r="4256">
          <cell r="A4256" t="str">
            <v>13.398.015-0</v>
          </cell>
          <cell r="B4256" t="str">
            <v>PISO DE IPE, LARG. 10CM, ESP. DE 2CM, PREGADO SOBRE REGUAS DE MACARANDUBA 1.1/2" X 3", EMBUTIDAS EM CONCR.</v>
          </cell>
          <cell r="C4256" t="str">
            <v>M2</v>
          </cell>
          <cell r="D4256">
            <v>85.94</v>
          </cell>
        </row>
        <row r="4257">
          <cell r="A4257" t="str">
            <v>13.398.016-0</v>
          </cell>
          <cell r="B4257" t="str">
            <v>PISO DE FRISO DE IPE C/ 20 X 2CM,PREGADO SOBRE BARROTEAMENTOOU REGUAS DE MACARANDUBA A CADA 50CM,EXCL.BARROTES E REGUAS</v>
          </cell>
          <cell r="C4257" t="str">
            <v>M2</v>
          </cell>
          <cell r="D4257">
            <v>64.260000000000005</v>
          </cell>
        </row>
        <row r="4258">
          <cell r="A4258" t="str">
            <v>13.398.017-0</v>
          </cell>
          <cell r="B4258" t="str">
            <v>REGUA DE MACARANDUBA TRAPEZOIDAL C/ 5 X 3CM, FIX. EM CONTRAPISO DE CIM. E AREIA 1:3, EXCL. CONTRAPISO</v>
          </cell>
          <cell r="C4258" t="str">
            <v>M</v>
          </cell>
          <cell r="D4258">
            <v>5.67</v>
          </cell>
        </row>
        <row r="4259">
          <cell r="A4259" t="str">
            <v>13.398.018-0</v>
          </cell>
          <cell r="B4259" t="str">
            <v>BARROTE DE MACARANDUBA DE 3 X 4.1/2", APOIADO EM PILARETES DE ALVEN.DE TIJ.MACICOS,OU OUTROS,DE 20 X 20CM,EXCL.PILARETES</v>
          </cell>
          <cell r="C4259" t="str">
            <v>M</v>
          </cell>
          <cell r="D4259">
            <v>10.64</v>
          </cell>
        </row>
        <row r="4260">
          <cell r="A4260" t="str">
            <v>13.398.020-0</v>
          </cell>
          <cell r="B4260" t="str">
            <v>RODAPE DE CANELA C/SECAO DE 5 X 2CM, PREGADO EM TACOS EMBUTIDOS NA ALVEN.</v>
          </cell>
          <cell r="C4260" t="str">
            <v>M</v>
          </cell>
          <cell r="D4260">
            <v>5.46</v>
          </cell>
        </row>
        <row r="4261">
          <cell r="A4261" t="str">
            <v>13.398.025-0</v>
          </cell>
          <cell r="B4261" t="str">
            <v>RODAPE DE CANELA C/SECAO DE 7 X 2CM, PREGADO EM TACOS EMBUTIDOS NA ALVEN.</v>
          </cell>
          <cell r="C4261" t="str">
            <v>M</v>
          </cell>
          <cell r="D4261">
            <v>5.46</v>
          </cell>
        </row>
        <row r="4262">
          <cell r="A4262" t="str">
            <v>13.398.030-0</v>
          </cell>
          <cell r="B4262" t="str">
            <v>RODAPE DE IPE, DE 10 X 2CM, ACAB. BOLEADO, FIX. EM TACOS EMBUTIDOS NA ALVEN.</v>
          </cell>
          <cell r="C4262" t="str">
            <v>M</v>
          </cell>
          <cell r="D4262">
            <v>7.25</v>
          </cell>
        </row>
        <row r="4263">
          <cell r="A4263" t="str">
            <v>13.398.999-0</v>
          </cell>
          <cell r="B4263" t="str">
            <v>INDICE 13.398PISOS TACOS IPE</v>
          </cell>
          <cell r="C4263">
            <v>0</v>
          </cell>
          <cell r="D4263">
            <v>2298</v>
          </cell>
        </row>
        <row r="4264">
          <cell r="A4264" t="str">
            <v>13.400.500-0</v>
          </cell>
          <cell r="B4264" t="str">
            <v>UNIDADE DE REF. P/REFORMA EM FORRO, SOALHOS, ETC., INCL., RETIRADA DE MAT. EM CASO DE REFORMA</v>
          </cell>
          <cell r="C4264" t="str">
            <v>UR</v>
          </cell>
          <cell r="D4264">
            <v>209.06</v>
          </cell>
        </row>
        <row r="4265">
          <cell r="A4265" t="str">
            <v>13.400.999-0</v>
          </cell>
          <cell r="B4265" t="str">
            <v>INDICE 13.400PISO PARQUET PAULISTA</v>
          </cell>
          <cell r="C4265">
            <v>0</v>
          </cell>
          <cell r="D4265">
            <v>2835</v>
          </cell>
        </row>
        <row r="4266">
          <cell r="A4266" t="str">
            <v>13.410.010-0</v>
          </cell>
          <cell r="B4266" t="str">
            <v>PISO DE PEDRA PORTUGUESA, ASSENT. SOBRE MISTURA DE CIM. E SAIBRO 1:5</v>
          </cell>
          <cell r="C4266" t="str">
            <v>M2</v>
          </cell>
          <cell r="D4266">
            <v>29.4</v>
          </cell>
        </row>
        <row r="4267">
          <cell r="A4267" t="str">
            <v>13.410.011-0</v>
          </cell>
          <cell r="B4267" t="str">
            <v>PISO DE PEDRA PORTUGUESA DESENHADO, 40% PRETA E 60% BRANCA,ASSENT. C/CIM. E SAIBRO 1:5</v>
          </cell>
          <cell r="C4267" t="str">
            <v>M2</v>
          </cell>
          <cell r="D4267">
            <v>32.950000000000003</v>
          </cell>
        </row>
        <row r="4268">
          <cell r="A4268" t="str">
            <v>13.410.012-0</v>
          </cell>
          <cell r="B4268" t="str">
            <v>PEDRA PORTUGUESA C/ 60% DE PEDRA BRANCA</v>
          </cell>
          <cell r="C4268" t="str">
            <v>M2</v>
          </cell>
          <cell r="D4268">
            <v>13.65</v>
          </cell>
        </row>
        <row r="4269">
          <cell r="A4269" t="str">
            <v>13.410.999-0</v>
          </cell>
          <cell r="B4269" t="str">
            <v>INDICE 13.410PISO PEDRA PORTUGUESA</v>
          </cell>
          <cell r="C4269">
            <v>0</v>
          </cell>
          <cell r="D4269">
            <v>1727</v>
          </cell>
        </row>
        <row r="4270">
          <cell r="A4270" t="str">
            <v>13.411.500-0</v>
          </cell>
          <cell r="B4270" t="str">
            <v>RECOMPOSICAO DE PAVIMENT. DE PEDRA PORTUGUESA, ASSENT. C/CIM. E SAIBRO 1:5</v>
          </cell>
          <cell r="C4270" t="str">
            <v>M2</v>
          </cell>
          <cell r="D4270">
            <v>25.25</v>
          </cell>
        </row>
        <row r="4271">
          <cell r="A4271" t="str">
            <v>13.411.999-0</v>
          </cell>
          <cell r="B4271" t="str">
            <v>INDICE 13.411RECOMPOSICAO PAVIM.PEDRA PORTUGUESA</v>
          </cell>
          <cell r="C4271">
            <v>0</v>
          </cell>
          <cell r="D4271">
            <v>2199</v>
          </cell>
        </row>
        <row r="4272">
          <cell r="A4272" t="str">
            <v>13.413.010-0</v>
          </cell>
          <cell r="B4272" t="str">
            <v>PISO DE PLACAS DE ARENITO, SAO TOME, ASSENT. C/ARG. DE CIM.,SAIBRO E AREIA 1:2:2</v>
          </cell>
          <cell r="C4272" t="str">
            <v>M2</v>
          </cell>
          <cell r="D4272">
            <v>49.03</v>
          </cell>
        </row>
        <row r="4273">
          <cell r="A4273" t="str">
            <v>13.413.020-0</v>
          </cell>
          <cell r="B4273" t="str">
            <v>PISO DE PLACAS DE ARDOSIA CINZA C/ 40 X 40CM, ESP. DE 1CM, ASSENT. C/ARG. DE CIM., SAIBRO E AREIA 1:2:2</v>
          </cell>
          <cell r="C4273" t="str">
            <v>M2</v>
          </cell>
          <cell r="D4273">
            <v>24.77</v>
          </cell>
        </row>
        <row r="4274">
          <cell r="A4274" t="str">
            <v>13.413.025-0</v>
          </cell>
          <cell r="B4274" t="str">
            <v>PISO DE PLACAS DE ARDOSIA CINZA C/ 30 X 30CM, ESP. DE 1CM, ASSENT. C/ARG. DE CIM., SAIBRO E AREIA 1:2:2</v>
          </cell>
          <cell r="C4274" t="str">
            <v>M2</v>
          </cell>
          <cell r="D4274">
            <v>24.56</v>
          </cell>
        </row>
        <row r="4275">
          <cell r="A4275" t="str">
            <v>13.413.030-0</v>
          </cell>
          <cell r="B4275" t="str">
            <v>RODAPE DE ARDOSIA C/ALT. DE 10CM, ASSENT. C/ARG. DE CIM., SAIBRO E AREIA 1:2:2, SOBRE CHAPISCO 1:3</v>
          </cell>
          <cell r="C4275" t="str">
            <v>M</v>
          </cell>
          <cell r="D4275">
            <v>6.95</v>
          </cell>
        </row>
        <row r="4276">
          <cell r="A4276" t="str">
            <v>13.413.999-0</v>
          </cell>
          <cell r="B4276" t="str">
            <v>INDICE 13.413PISO PLACA ARENITO</v>
          </cell>
          <cell r="C4276">
            <v>0</v>
          </cell>
          <cell r="D4276">
            <v>2097</v>
          </cell>
        </row>
        <row r="4277">
          <cell r="A4277" t="str">
            <v>13.415.010-0</v>
          </cell>
          <cell r="B4277" t="str">
            <v>PISO DE BORRACHA SINT., SBR, PRETO, DE 50 X 50CM, ESP. DE 0,45CM, SUPERF. PASTILHADA, COLADO EM BASE EXIST.</v>
          </cell>
          <cell r="C4277" t="str">
            <v>M2</v>
          </cell>
          <cell r="D4277">
            <v>33.58</v>
          </cell>
        </row>
        <row r="4278">
          <cell r="A4278" t="str">
            <v>13.415.015-0</v>
          </cell>
          <cell r="B4278" t="str">
            <v>RODAPE DE BORRACHA SINT., SBR, PRETO, C/ 7 X 0,3CM, TEXTURADA SUPERF. LISA, COLADO SOBRE PAREDE EMBOCADA</v>
          </cell>
          <cell r="C4278" t="str">
            <v>M</v>
          </cell>
          <cell r="D4278">
            <v>8.74</v>
          </cell>
        </row>
        <row r="4279">
          <cell r="A4279" t="str">
            <v>13.415.020-0</v>
          </cell>
          <cell r="B4279" t="str">
            <v>DEGRAU DE ESCADA DE BORRACHA SINT., SBR, PRETO, C/ 50 X 32CM, SUPERF. PASTILHADA, COLADO EM BASE EXIST.</v>
          </cell>
          <cell r="C4279" t="str">
            <v>M</v>
          </cell>
          <cell r="D4279">
            <v>36.409999999999997</v>
          </cell>
        </row>
        <row r="4280">
          <cell r="A4280" t="str">
            <v>13.415.500-0</v>
          </cell>
          <cell r="B4280" t="str">
            <v>UNIDADE DE REF. P/PISO DE BORRACHA SINT., SBR, EM PLACAS OUEM LENCOL, COLOC. C/COLA SOBRE BASE EXIST.</v>
          </cell>
          <cell r="C4280" t="str">
            <v>UR</v>
          </cell>
          <cell r="D4280">
            <v>33.58</v>
          </cell>
        </row>
        <row r="4281">
          <cell r="A4281" t="str">
            <v>13.415.999-0</v>
          </cell>
          <cell r="B4281" t="str">
            <v>INDICE 13.415PISO PLURIGOMA</v>
          </cell>
          <cell r="C4281">
            <v>0</v>
          </cell>
          <cell r="D4281">
            <v>1448</v>
          </cell>
        </row>
        <row r="4282">
          <cell r="A4282" t="str">
            <v>13.416.999-0</v>
          </cell>
          <cell r="B4282" t="str">
            <v>INDICE 13.416PISO DE BORRACHA</v>
          </cell>
          <cell r="C4282">
            <v>0</v>
          </cell>
          <cell r="D4282">
            <v>2009</v>
          </cell>
        </row>
        <row r="4283">
          <cell r="A4283" t="str">
            <v>13.420.999-0</v>
          </cell>
          <cell r="B4283" t="str">
            <v>INDICE 13.420PISO VITRIFICADO PISOMALTE</v>
          </cell>
          <cell r="C4283">
            <v>0</v>
          </cell>
          <cell r="D4283">
            <v>1937</v>
          </cell>
        </row>
        <row r="4284">
          <cell r="A4284" t="str">
            <v>13.460.010-0</v>
          </cell>
          <cell r="B4284" t="str">
            <v>PISO ELEVADO C/ 30CM, C/PLACAS DE AGLOMERADO, ESP. DE 30MM,REVESTIM. LAMINADO, SOBRE BASE DE ALUMINIO OU ACO</v>
          </cell>
          <cell r="C4284" t="str">
            <v>M2</v>
          </cell>
          <cell r="D4284">
            <v>99.5</v>
          </cell>
        </row>
        <row r="4285">
          <cell r="A4285" t="str">
            <v>13.460.015-0</v>
          </cell>
          <cell r="B4285" t="str">
            <v>PISO ELEVADO C/ 30CM, C/PLACAS DE AGLOMERADO, ESP. DE 30MM,REVESTIM. LAMINADO, SOBRE BASE DE ALUMINIO OU ACO</v>
          </cell>
          <cell r="C4285" t="str">
            <v>M2</v>
          </cell>
          <cell r="D4285">
            <v>150</v>
          </cell>
        </row>
        <row r="4286">
          <cell r="A4286" t="str">
            <v>13.460.500-0</v>
          </cell>
          <cell r="B4286" t="str">
            <v>UNIDADE DE REF. P/EXEC. DE PISO ELEVADO</v>
          </cell>
          <cell r="C4286" t="str">
            <v>UR</v>
          </cell>
          <cell r="D4286">
            <v>99.5</v>
          </cell>
        </row>
        <row r="4287">
          <cell r="A4287" t="str">
            <v>13.460.999-0</v>
          </cell>
          <cell r="B4287" t="str">
            <v>FAMILIA 13.460</v>
          </cell>
          <cell r="C4287">
            <v>0</v>
          </cell>
          <cell r="D4287">
            <v>1439</v>
          </cell>
        </row>
        <row r="4288">
          <cell r="A4288" t="str">
            <v>13.468.010-0</v>
          </cell>
          <cell r="B4288" t="str">
            <v>CAMADA DE ISOLAMENTO EXECUTADA C/BL. DE CONCR. 10 X 20 X 40CM, CAPEADO C/ARG. DE CIM. E AREIA 1:4</v>
          </cell>
          <cell r="C4288" t="str">
            <v>M2</v>
          </cell>
          <cell r="D4288">
            <v>28.7</v>
          </cell>
        </row>
        <row r="4289">
          <cell r="A4289" t="str">
            <v>13.468.999-0</v>
          </cell>
          <cell r="B4289" t="str">
            <v>INDICE 13.468CAMADA DE ISOLAMENTO</v>
          </cell>
          <cell r="C4289">
            <v>0</v>
          </cell>
          <cell r="D4289">
            <v>1866</v>
          </cell>
        </row>
        <row r="4290">
          <cell r="A4290" t="str">
            <v>13.469.010-0</v>
          </cell>
          <cell r="B4290" t="str">
            <v>CAMADA DE ISOLAMENTO EXECUTADA C/BL. DE CONCR. CELULAR, 10 X40 X 60CM, ASSENT. C/ARG. DE CIM. E SAIBRO 1:8</v>
          </cell>
          <cell r="C4290" t="str">
            <v>M2</v>
          </cell>
          <cell r="D4290">
            <v>31.71</v>
          </cell>
        </row>
        <row r="4291">
          <cell r="A4291" t="str">
            <v>13.469.999-0</v>
          </cell>
          <cell r="B4291" t="str">
            <v>INDICE 13.469CAMADA DE ISOLAMENTO DE CONCRETO CELULAR</v>
          </cell>
          <cell r="C4291">
            <v>0</v>
          </cell>
          <cell r="D4291">
            <v>1800</v>
          </cell>
        </row>
        <row r="4292">
          <cell r="A4292" t="str">
            <v>14.001.001-0</v>
          </cell>
          <cell r="B4292" t="str">
            <v>JANELA DE PVC, DE CORRER, 2 FL. MOVEIS, DE 1,20 X 1,20M</v>
          </cell>
          <cell r="C4292" t="str">
            <v>UN</v>
          </cell>
          <cell r="D4292">
            <v>398.61</v>
          </cell>
        </row>
        <row r="4293">
          <cell r="A4293" t="str">
            <v>14.001.006-0</v>
          </cell>
          <cell r="B4293" t="str">
            <v>JANELA DE PVC, DE CORRER, 4 FL., 2 FIXAS E 2 MOVEIS, DE 2,00X 1,20M</v>
          </cell>
          <cell r="C4293" t="str">
            <v>UN</v>
          </cell>
          <cell r="D4293">
            <v>584.19000000000005</v>
          </cell>
        </row>
        <row r="4294">
          <cell r="A4294" t="str">
            <v>14.001.011-0</v>
          </cell>
          <cell r="B4294" t="str">
            <v>JANELA DE PVC, DE CORRER, 4 FL., 2 FIXAS E 2 MOVEIS, DE 3,20X 2,00M, MAXIM-AR NAS EXTREM.</v>
          </cell>
          <cell r="C4294" t="str">
            <v>UN</v>
          </cell>
          <cell r="D4294">
            <v>1164.79</v>
          </cell>
        </row>
        <row r="4295">
          <cell r="A4295" t="str">
            <v>14.001.016-0</v>
          </cell>
          <cell r="B4295" t="str">
            <v>JANELA DE PVC, DE PROJETAR TIPO MAXIM-AR, C/ 1 FL., DE 0,80X 0,80M</v>
          </cell>
          <cell r="C4295" t="str">
            <v>UN</v>
          </cell>
          <cell r="D4295">
            <v>276.58999999999997</v>
          </cell>
        </row>
        <row r="4296">
          <cell r="A4296" t="str">
            <v>14.001.030-0</v>
          </cell>
          <cell r="B4296" t="str">
            <v>PORTA DE PVC, 1 FL. C/TRAVESSA INTERMED., DE ABRIR, DE 0,80X 2,10M</v>
          </cell>
          <cell r="C4296" t="str">
            <v>UN</v>
          </cell>
          <cell r="D4296">
            <v>597.16999999999996</v>
          </cell>
        </row>
        <row r="4297">
          <cell r="A4297" t="str">
            <v>14.001.035-0</v>
          </cell>
          <cell r="B4297" t="str">
            <v>PORTA DE PVC, 1 FL. C/TRAVESSA INTERMED., DE ABRIR, DE 0,70X 2,10M</v>
          </cell>
          <cell r="C4297" t="str">
            <v>UN</v>
          </cell>
          <cell r="D4297">
            <v>587.16999999999996</v>
          </cell>
        </row>
        <row r="4298">
          <cell r="A4298" t="str">
            <v>14.001.040-0</v>
          </cell>
          <cell r="B4298" t="str">
            <v>PORTA DE PVC, 1 FL. C/TRAVESSA INTERMED., DE ABRIR, DE 0,60X 2,10M</v>
          </cell>
          <cell r="C4298" t="str">
            <v>UN</v>
          </cell>
          <cell r="D4298">
            <v>579.16999999999996</v>
          </cell>
        </row>
        <row r="4299">
          <cell r="A4299" t="str">
            <v>14.001.045-0</v>
          </cell>
          <cell r="B4299" t="str">
            <v>PORTA DE PVC, DE CORRER, 2 FL. MOVEIS C/TRAVESSA INTERMED.,DE 1,60 X 2,10M</v>
          </cell>
          <cell r="C4299" t="str">
            <v>UN</v>
          </cell>
          <cell r="D4299">
            <v>985.74</v>
          </cell>
        </row>
        <row r="4300">
          <cell r="A4300" t="str">
            <v>14.001.050-0</v>
          </cell>
          <cell r="B4300" t="str">
            <v>PORTA DE PVC, DE CORRER, 2 FL. MOVEIS C/TRAVESSA INTERMED.,DE 1,40 X 2,10M</v>
          </cell>
          <cell r="C4300" t="str">
            <v>UN</v>
          </cell>
          <cell r="D4300">
            <v>959.74</v>
          </cell>
        </row>
        <row r="4301">
          <cell r="A4301" t="str">
            <v>14.001.055-0</v>
          </cell>
          <cell r="B4301" t="str">
            <v>PORTA DE PVC, DE CORRER, 4 FL. C/TRAVESSA INTERMED., 2 FIXASE 2 MOVEIS, DE 2,00 X 2,10M</v>
          </cell>
          <cell r="C4301" t="str">
            <v>UN</v>
          </cell>
          <cell r="D4301">
            <v>1234.79</v>
          </cell>
        </row>
        <row r="4302">
          <cell r="A4302" t="str">
            <v>14.001.100-0</v>
          </cell>
          <cell r="B4302" t="str">
            <v>VENEZIANA C/ALETAS DE PVC TRANSLUCIDAS E MONTANTES DE ALUMINIO NATURAL</v>
          </cell>
          <cell r="C4302" t="str">
            <v>M2</v>
          </cell>
          <cell r="D4302">
            <v>75</v>
          </cell>
        </row>
        <row r="4303">
          <cell r="A4303" t="str">
            <v>14.001.105-0</v>
          </cell>
          <cell r="B4303" t="str">
            <v>VENEZIANA C/ALETAS DE FIBERGLASS E MONTANTES DE ALUMINIO NATURAL</v>
          </cell>
          <cell r="C4303" t="str">
            <v>M2</v>
          </cell>
          <cell r="D4303">
            <v>70</v>
          </cell>
        </row>
        <row r="4304">
          <cell r="A4304" t="str">
            <v>14.001.110-0</v>
          </cell>
          <cell r="B4304" t="str">
            <v>VENEZIANA C/ALETAS DE PVC TRANSLUCIDAS E MONTANTES EM CHAPADE ACO GALV.</v>
          </cell>
          <cell r="C4304" t="str">
            <v>M2</v>
          </cell>
          <cell r="D4304">
            <v>65</v>
          </cell>
        </row>
        <row r="4305">
          <cell r="A4305" t="str">
            <v>14.001.115-0</v>
          </cell>
          <cell r="B4305" t="str">
            <v>VENEZIANA C/ALETAS DE FIBERGLASS E MONTANTES EM CHAPA DE ACOGALV.</v>
          </cell>
          <cell r="C4305" t="str">
            <v>M2</v>
          </cell>
          <cell r="D4305">
            <v>55</v>
          </cell>
        </row>
        <row r="4306">
          <cell r="A4306" t="str">
            <v>14.001.120-0</v>
          </cell>
          <cell r="B4306" t="str">
            <v>VENEZIANA C/ALETAS DE PVC TRANSLUCIDAS E MONTANTES EM ACO PRE-PINTADO</v>
          </cell>
          <cell r="C4306" t="str">
            <v>M2</v>
          </cell>
          <cell r="D4306">
            <v>74.2</v>
          </cell>
        </row>
        <row r="4307">
          <cell r="A4307" t="str">
            <v>14.001.125-0</v>
          </cell>
          <cell r="B4307" t="str">
            <v>VENEZIANA C/ALETAS DE FIBERGLASS E MONTANTES EM ACO PRE-PINTADO</v>
          </cell>
          <cell r="C4307" t="str">
            <v>M2</v>
          </cell>
          <cell r="D4307">
            <v>66.2</v>
          </cell>
        </row>
        <row r="4308">
          <cell r="A4308" t="str">
            <v>14.001.130-0</v>
          </cell>
          <cell r="B4308" t="str">
            <v>VENEZIANA EXT. DE ENROLAR, C/ESTEIRAS EM PVC RIGIDO E PERFISEM FºGALV.</v>
          </cell>
          <cell r="C4308" t="str">
            <v>M2</v>
          </cell>
          <cell r="D4308">
            <v>135</v>
          </cell>
        </row>
        <row r="4309">
          <cell r="A4309" t="str">
            <v>14.001.999-0</v>
          </cell>
          <cell r="B4309" t="str">
            <v>FAMILIA 14.001</v>
          </cell>
          <cell r="C4309">
            <v>0</v>
          </cell>
          <cell r="D4309">
            <v>1386</v>
          </cell>
        </row>
        <row r="4310">
          <cell r="A4310" t="str">
            <v>14.002.010-0</v>
          </cell>
          <cell r="B4310" t="str">
            <v>PORTA DE FERRO ATE 1,00M DE LARG. EM BARRAS DE 1.1/4" X 5/16", UTILIZ. DOBRADICAS TIPO GONZO</v>
          </cell>
          <cell r="C4310" t="str">
            <v>M2</v>
          </cell>
          <cell r="D4310">
            <v>332.69</v>
          </cell>
        </row>
        <row r="4311">
          <cell r="A4311" t="str">
            <v>14.002.012-0</v>
          </cell>
          <cell r="B4311" t="str">
            <v>PORTA DE FERRO ATE 1,00M DE LARG.EM BARRAS DE 1.1/4" X 5/16", C/DOBRADICA 3" X 4" DE FºGALV.C/PINO,BOLAS E ANEL DE LATAO</v>
          </cell>
          <cell r="C4311" t="str">
            <v>M2</v>
          </cell>
          <cell r="D4311">
            <v>358.3</v>
          </cell>
        </row>
        <row r="4312">
          <cell r="A4312" t="str">
            <v>14.002.013-0</v>
          </cell>
          <cell r="B4312" t="str">
            <v>PORTA DE FERRO EM BARRAS HORIZ. DE 1.1/4" X 1/4" A CADA 10CM, REVEST. C/CHAPA DE FºGALV. 16</v>
          </cell>
          <cell r="C4312" t="str">
            <v>M2</v>
          </cell>
          <cell r="D4312">
            <v>360.39</v>
          </cell>
        </row>
        <row r="4313">
          <cell r="A4313" t="str">
            <v>14.002.014-0</v>
          </cell>
          <cell r="B4313" t="str">
            <v>PORTA DE FERRO EM BARRAS HORIZ. DE 1.1/4" X 1/4" A CADA 10CM, REVEST. C/CHAPA DE FºGALV. 16, C/ 60CM DE ALT.</v>
          </cell>
          <cell r="C4313" t="str">
            <v>M2</v>
          </cell>
          <cell r="D4313">
            <v>317.83999999999997</v>
          </cell>
        </row>
        <row r="4314">
          <cell r="A4314" t="str">
            <v>14.002.016-0</v>
          </cell>
          <cell r="B4314" t="str">
            <v>PORTAO DE FERRO, C/ 1 OU 2 FL., C/ALT. DE 1,00 A 1,50M; LARG. DE 1,00 A 3,00M; FORMADO P/BARRAS VERT.</v>
          </cell>
          <cell r="C4314" t="str">
            <v>M2</v>
          </cell>
          <cell r="D4314">
            <v>295.95999999999998</v>
          </cell>
        </row>
        <row r="4315">
          <cell r="A4315" t="str">
            <v>14.002.020-0</v>
          </cell>
          <cell r="B4315" t="str">
            <v>PORTA DE ENROLAR, CHAPA RAIADA 24, COMPLETA, C/GUIAS, EIXOSE MOLAS, C/FECHADURA E CADEADO DE PISO</v>
          </cell>
          <cell r="C4315" t="str">
            <v>M2</v>
          </cell>
          <cell r="D4315">
            <v>101.04</v>
          </cell>
        </row>
        <row r="4316">
          <cell r="A4316" t="str">
            <v>14.002.025-0</v>
          </cell>
          <cell r="B4316" t="str">
            <v>PORTA DE ENROLAR, EM PERFIS DE ACO EM "U", 20 X 20MM, FORMANDO RETANGULOS VAZADOS</v>
          </cell>
          <cell r="C4316" t="str">
            <v>M2</v>
          </cell>
          <cell r="D4316">
            <v>149.21</v>
          </cell>
        </row>
        <row r="4317">
          <cell r="A4317" t="str">
            <v>14.002.030-0</v>
          </cell>
          <cell r="B4317" t="str">
            <v>PORTAO DE CHAPA DE FºGALV. 16, C/ 2,50 A 3,00M DE ALT. E AREA TOTAL DE 6,00 A 9,00M2, EM 2 FL.</v>
          </cell>
          <cell r="C4317" t="str">
            <v>M2</v>
          </cell>
          <cell r="D4317">
            <v>453.48</v>
          </cell>
        </row>
        <row r="4318">
          <cell r="A4318" t="str">
            <v>14.002.032-0</v>
          </cell>
          <cell r="B4318" t="str">
            <v>PORTAO DE FERRO, DE 1 OU 2 FL., EM BARRAS VERT. DE 2" X 3/8", ESPACADAS DE 10CM</v>
          </cell>
          <cell r="C4318" t="str">
            <v>M2</v>
          </cell>
          <cell r="D4318">
            <v>551.01</v>
          </cell>
        </row>
        <row r="4319">
          <cell r="A4319" t="str">
            <v>14.002.034-0</v>
          </cell>
          <cell r="B4319" t="str">
            <v>PORTAO DE FERRO, DE 2 FL., SENDO 1 FIXA MED. 1,50 X 2,00M, EM BARRAS DE 2" X 3/8" ESPACADAS DE 10CM</v>
          </cell>
          <cell r="C4319" t="str">
            <v>M2</v>
          </cell>
          <cell r="D4319">
            <v>558.25</v>
          </cell>
        </row>
        <row r="4320">
          <cell r="A4320" t="str">
            <v>14.002.041-0</v>
          </cell>
          <cell r="B4320" t="str">
            <v>PORTA DE CELA, EM BARRAS VERT. DE 1" ESPACADAS DE 10CM</v>
          </cell>
          <cell r="C4320" t="str">
            <v>M2</v>
          </cell>
          <cell r="D4320">
            <v>658.13</v>
          </cell>
        </row>
        <row r="4321">
          <cell r="A4321" t="str">
            <v>14.002.046-0</v>
          </cell>
          <cell r="B4321" t="str">
            <v>PORTA DE FERRO, P/SUBESTACAO TRANSFORMADORA C/ 1 OU 2 FL.</v>
          </cell>
          <cell r="C4321" t="str">
            <v>M2</v>
          </cell>
          <cell r="D4321">
            <v>309.5</v>
          </cell>
        </row>
        <row r="4322">
          <cell r="A4322" t="str">
            <v>14.002.048-0</v>
          </cell>
          <cell r="B4322" t="str">
            <v>PORTAO DE FERRO, DE 1,00 X 2,10M; EM BARRAS DE 1/2", ESPACADA DE 10CM, FAIXA HORIZ. EM CHAPA DE FERRO DE 1/8" DE ESP.</v>
          </cell>
          <cell r="C4322" t="str">
            <v>M2</v>
          </cell>
          <cell r="D4322">
            <v>331.84</v>
          </cell>
        </row>
        <row r="4323">
          <cell r="A4323" t="str">
            <v>14.002.049-0</v>
          </cell>
          <cell r="B4323" t="str">
            <v>PORTAO EM TUBOS DE FºGALV. DE 1" E 1.1/2", C/ 2 FL., DE ABRIR, FECHAM. C/TELA DE ARAME GALV. Nº12, MALHA DE 2"</v>
          </cell>
          <cell r="C4323" t="str">
            <v>M2</v>
          </cell>
          <cell r="D4323">
            <v>340.34</v>
          </cell>
        </row>
        <row r="4324">
          <cell r="A4324" t="str">
            <v>14.002.050-0</v>
          </cell>
          <cell r="B4324" t="str">
            <v>PORTA DE CHAPA DE FºGALV. Nº18 EM ESTRUT. DE TUBOS DE FºGALV. DE 2,50 A 3,00M DE ALT. E AREA DE 6,00 A 9,00M2, EM 2 FL.</v>
          </cell>
          <cell r="C4324" t="str">
            <v>M2</v>
          </cell>
          <cell r="D4324">
            <v>455.81</v>
          </cell>
        </row>
        <row r="4325">
          <cell r="A4325" t="str">
            <v>14.002.051-0</v>
          </cell>
          <cell r="B4325" t="str">
            <v>PORTAO EM ESTRUT. DE TUBOS DE FºGALV. DE 1" E 1.1/2", C/ 2 FL. DE ABRIR, FECHAM. EM CHAPA DE FºGALV. Nº16</v>
          </cell>
          <cell r="C4325" t="str">
            <v>M2</v>
          </cell>
          <cell r="D4325">
            <v>436.37</v>
          </cell>
        </row>
        <row r="4326">
          <cell r="A4326" t="str">
            <v>14.002.055-0</v>
          </cell>
          <cell r="B4326" t="str">
            <v>PORTA CORTA FOGO DE 0,90 X 2,10M; 4,5CM DE ESP., REVEST. DECHAPA DE ACO</v>
          </cell>
          <cell r="C4326" t="str">
            <v>UN</v>
          </cell>
          <cell r="D4326">
            <v>248.32</v>
          </cell>
        </row>
        <row r="4327">
          <cell r="A4327" t="str">
            <v>14.002.075-0</v>
          </cell>
          <cell r="B4327" t="str">
            <v>BASCULANTE DE FERRO, DE 0,50 X 0,30M; EM CANTON. DE 3/4" X 1/8", C/ 1 BASCULA EM CANTON. DE 5/8" X 1/8"</v>
          </cell>
          <cell r="C4327" t="str">
            <v>UN</v>
          </cell>
          <cell r="D4327">
            <v>125.74</v>
          </cell>
        </row>
        <row r="4328">
          <cell r="A4328" t="str">
            <v>14.002.080-0</v>
          </cell>
          <cell r="B4328" t="str">
            <v>BASCULANTE DE FERRO, DE 0,50 X 0,50M; EM CANTON. DE 3/4" X 1/8", C/ 1 BASCULA EM CANTON. DE 5/8" X 1/8"</v>
          </cell>
          <cell r="C4328" t="str">
            <v>UN</v>
          </cell>
          <cell r="D4328">
            <v>140.04</v>
          </cell>
        </row>
        <row r="4329">
          <cell r="A4329" t="str">
            <v>14.002.086-0</v>
          </cell>
          <cell r="B4329" t="str">
            <v>BASCULANTE DE FERRO, EM CAIXILHO DE CANTON. DE 7/8" OU 3/4",P/AREA MAIOR QUE 0,50M2 E MENOR QUE 3,75M2</v>
          </cell>
          <cell r="C4329" t="str">
            <v>M2</v>
          </cell>
          <cell r="D4329">
            <v>139.06</v>
          </cell>
        </row>
        <row r="4330">
          <cell r="A4330" t="str">
            <v>14.002.090-0</v>
          </cell>
          <cell r="B4330" t="str">
            <v>JANELA C/ 4 MOD. DE BASCUL. DE FERRO DISPOSTO HORIZONTALMENTE, EM ESTRUT. DE MAD., FIX. EM QUADROS DE IPE C/ 5 X 10CM</v>
          </cell>
          <cell r="C4330" t="str">
            <v>M2</v>
          </cell>
          <cell r="D4330">
            <v>330.81</v>
          </cell>
        </row>
        <row r="4331">
          <cell r="A4331" t="str">
            <v>14.002.131-0</v>
          </cell>
          <cell r="B4331" t="str">
            <v>GRADE PANTOGRAFICA DE FERRO, P/JANELA OU PORTA, EM PERFIS "U", DE 3/4", C/ALT. ATE 2,20M</v>
          </cell>
          <cell r="C4331" t="str">
            <v>M2</v>
          </cell>
          <cell r="D4331">
            <v>252.65</v>
          </cell>
        </row>
        <row r="4332">
          <cell r="A4332" t="str">
            <v>14.002.133-0</v>
          </cell>
          <cell r="B4332" t="str">
            <v>GRADE DE FERRO, FORMADA P/BARRAS VERT. DE 1.1/2" X 3/8" E HORIZ. DE 2" X 3/8"</v>
          </cell>
          <cell r="C4332" t="str">
            <v>M2</v>
          </cell>
          <cell r="D4332">
            <v>315.27</v>
          </cell>
        </row>
        <row r="4333">
          <cell r="A4333" t="str">
            <v>14.002.134-0</v>
          </cell>
          <cell r="B4333" t="str">
            <v>GRADE DE FERRO ARTICULADA P/PROT. DE ESCADA, EXEC. EM VERGALHOES DE 3/8" E CONTORNO EM CANTON. DE 1", PADRAO CEHAB</v>
          </cell>
          <cell r="C4333" t="str">
            <v>M2</v>
          </cell>
          <cell r="D4333">
            <v>317.04000000000002</v>
          </cell>
        </row>
        <row r="4334">
          <cell r="A4334" t="str">
            <v>14.002.136-0</v>
          </cell>
          <cell r="B4334" t="str">
            <v>GRADE DE FERRO P/PROT. DE JANELA OU APARELHO DE AR CONDICIONADO, FORMADA P/BARRAS QUADRADAS DE 3/8"</v>
          </cell>
          <cell r="C4334" t="str">
            <v>M2</v>
          </cell>
          <cell r="D4334">
            <v>164.69</v>
          </cell>
        </row>
        <row r="4335">
          <cell r="A4335" t="str">
            <v>14.002.137-0</v>
          </cell>
          <cell r="B4335" t="str">
            <v>TELA P/PROT. DE JANELA, DE ARAME GALV. Nº12, C/MALHA DE 1",FIX. EM GRADE DE FERRO SECAO 3/4" X 1/8"</v>
          </cell>
          <cell r="C4335" t="str">
            <v>M2</v>
          </cell>
          <cell r="D4335">
            <v>182.47</v>
          </cell>
        </row>
        <row r="4336">
          <cell r="A4336" t="str">
            <v>14.002.145-0</v>
          </cell>
          <cell r="B4336" t="str">
            <v>GUARDA-CORPO DE FERRO EM LANCES DE 3,00 A 4,00M E 1,00M DE ALT., C/ 2 TRAVESSAS HORIZ. EM BARRAS DE 1.1/4" X 3/8"</v>
          </cell>
          <cell r="C4336" t="str">
            <v>M</v>
          </cell>
          <cell r="D4336">
            <v>201.43</v>
          </cell>
        </row>
        <row r="4337">
          <cell r="A4337" t="str">
            <v>14.002.150-0</v>
          </cell>
          <cell r="B4337" t="str">
            <v>GUARDA-CORPO DE FERRO EM LANCES DE 3,00 A 4,00M E 1,00M DE ALT., C/ 21 BARRAS VERT. DE 1/2" X 1/2"</v>
          </cell>
          <cell r="C4337" t="str">
            <v>M</v>
          </cell>
          <cell r="D4337">
            <v>284.26</v>
          </cell>
        </row>
        <row r="4338">
          <cell r="A4338" t="str">
            <v>14.002.155-0</v>
          </cell>
          <cell r="B4338" t="str">
            <v>GRADIL DE FERRO, ALT. DE 1,20M; EM BARRAS VERT. QUADRADAS DE5/8" E ESPACADAS DE 12,5CM; MONTANTES A CADA 1,50M</v>
          </cell>
          <cell r="C4338" t="str">
            <v>M</v>
          </cell>
          <cell r="D4338">
            <v>295.20999999999998</v>
          </cell>
        </row>
        <row r="4339">
          <cell r="A4339" t="str">
            <v>14.002.156-0</v>
          </cell>
          <cell r="B4339" t="str">
            <v>GRADE DE FECHAM., ALT. DE 1,50M; EXEC. C/TELA DE CHAPA DE FERRO EXPANDIDA DE 1,50 X 1,93M C/ESP. DE 3/16"</v>
          </cell>
          <cell r="C4339" t="str">
            <v>M</v>
          </cell>
          <cell r="D4339">
            <v>95.35</v>
          </cell>
        </row>
        <row r="4340">
          <cell r="A4340" t="str">
            <v>14.002.157-0</v>
          </cell>
          <cell r="B4340" t="str">
            <v>CORRIMAO DE TUBO DE FºGALV. DE 1.1/4", PRESO P/CHUMBADORES ACADA METRO</v>
          </cell>
          <cell r="C4340" t="str">
            <v>M</v>
          </cell>
          <cell r="D4340">
            <v>33.880000000000003</v>
          </cell>
        </row>
        <row r="4341">
          <cell r="A4341" t="str">
            <v>14.002.161-0</v>
          </cell>
          <cell r="B4341" t="str">
            <v>GRADE P/PRISAO EM BARRAS VERT. DE 1", ESPACADAS A CADA 10CME HORIZ. DE 1.3/4" X 1/2", A CADA 50CM</v>
          </cell>
          <cell r="C4341" t="str">
            <v>M2</v>
          </cell>
          <cell r="D4341">
            <v>468.95</v>
          </cell>
        </row>
        <row r="4342">
          <cell r="A4342" t="str">
            <v>14.002.162-0</v>
          </cell>
          <cell r="B4342" t="str">
            <v>PROTECAO DE SUBESTACAO ELETR. C/GRADE OU ALAMBRADO EM TELA DE ARAME GALV. Nº12, FIX. EM MONTANTE DE TUBOS GALV. DE 2"</v>
          </cell>
          <cell r="C4342" t="str">
            <v>M2</v>
          </cell>
          <cell r="D4342">
            <v>271.64</v>
          </cell>
        </row>
        <row r="4343">
          <cell r="A4343" t="str">
            <v>14.002.165-0</v>
          </cell>
          <cell r="B4343" t="str">
            <v>ESCADA DE MARINHEIRO, C/LARG. DE 0,40CM; EXEC. EM BARRA DE 1.1/2" X 1/4", DEGRAUS EM FERRO REDONDO DE 5/8"</v>
          </cell>
          <cell r="C4343" t="str">
            <v>M</v>
          </cell>
          <cell r="D4343">
            <v>112.92</v>
          </cell>
        </row>
        <row r="4344">
          <cell r="A4344" t="str">
            <v>14.002.171-0</v>
          </cell>
          <cell r="B4344" t="str">
            <v>PORTINHOLA P/ALCAPAO, CISTERNA OU CX. D'AGUA ELEVADA, EM CHAPA DE FºGALV. Nº16, MED. 0,80 X 0,80M</v>
          </cell>
          <cell r="C4344" t="str">
            <v>M2</v>
          </cell>
          <cell r="D4344">
            <v>167.63</v>
          </cell>
        </row>
        <row r="4345">
          <cell r="A4345" t="str">
            <v>14.002.185-0</v>
          </cell>
          <cell r="B4345" t="str">
            <v>PORTINHOLA DE CHAPA DE FºGALV. Nº16, MED. 0,60 X 0,40M; C/GUARNICAO DE CANTON. DE 3/4" X 1/8"</v>
          </cell>
          <cell r="C4345" t="str">
            <v>M2</v>
          </cell>
          <cell r="D4345">
            <v>494.48</v>
          </cell>
        </row>
        <row r="4346">
          <cell r="A4346" t="str">
            <v>14.002.300-0</v>
          </cell>
          <cell r="B4346" t="str">
            <v>SUPORTE P/APARELHO DE AR CONDICIONADO DE 1 A 2HP, EM CANTON.DE FERRO DE 1.1/4" X 1/8"</v>
          </cell>
          <cell r="C4346" t="str">
            <v>UN</v>
          </cell>
          <cell r="D4346">
            <v>131.88</v>
          </cell>
        </row>
        <row r="4347">
          <cell r="A4347" t="str">
            <v>14.002.310-0</v>
          </cell>
          <cell r="B4347" t="str">
            <v>ESQUADRIA MET., EM CHAPA DE ACO C/ADICAO DE COBRE, TIPO JAN.DE CORRER, MED. 2,00 X 1,20M; 4 FL. C/DIVISOES HORIZ.</v>
          </cell>
          <cell r="C4347" t="str">
            <v>UN</v>
          </cell>
          <cell r="D4347">
            <v>214.77</v>
          </cell>
        </row>
        <row r="4348">
          <cell r="A4348" t="str">
            <v>14.002.312-0</v>
          </cell>
          <cell r="B4348" t="str">
            <v>ESQUADRIA MET., EM CHAPA DE ACO C/ADICAO DE COBRE, TIPO JAN.DE CORRER, MED. 1,50 X 1,20M; 4 FL. C/DIVISOES HORIZ.</v>
          </cell>
          <cell r="C4348" t="str">
            <v>UN</v>
          </cell>
          <cell r="D4348">
            <v>181.1</v>
          </cell>
        </row>
        <row r="4349">
          <cell r="A4349" t="str">
            <v>14.002.313-0</v>
          </cell>
          <cell r="B4349" t="str">
            <v>ESQUADRIA MET., EM CHAPA DE ACO C/ADICAO DE COBRE, TIPO JAN.DE CORRER, MED. 1,20 X 1,00M; 4 FL. C/DIVISOES HORIZ.</v>
          </cell>
          <cell r="C4349" t="str">
            <v>UN</v>
          </cell>
          <cell r="D4349">
            <v>149.87</v>
          </cell>
        </row>
        <row r="4350">
          <cell r="A4350" t="str">
            <v>14.002.325-0</v>
          </cell>
          <cell r="B4350" t="str">
            <v>ESQUADRIA MET., EM CHAPA DE ACO C/ADICAO DE COBRE, TIPO JAN.DE CORRER, MED. 2,00 X 1,20M; 4 FL. C/DIVISOES HORIZ.</v>
          </cell>
          <cell r="C4350" t="str">
            <v>UN</v>
          </cell>
          <cell r="D4350">
            <v>195.73</v>
          </cell>
        </row>
        <row r="4351">
          <cell r="A4351" t="str">
            <v>14.002.330-0</v>
          </cell>
          <cell r="B4351" t="str">
            <v>ESQUADRIA MET., EM CHAPA DE ACO C/ADICAO DE COBRE, TIPO JAN.DE CORRER, MED. 1,50 X 1,20M; 4 FL. C/DIVISOES HORIZ.</v>
          </cell>
          <cell r="C4351" t="str">
            <v>UN</v>
          </cell>
          <cell r="D4351">
            <v>166.67</v>
          </cell>
        </row>
        <row r="4352">
          <cell r="A4352" t="str">
            <v>14.002.335-0</v>
          </cell>
          <cell r="B4352" t="str">
            <v>ESQUADRIA MET., EM CHAPA DE ACO C/ADICAO DE COBRE, TIPO JAN.DE CORRER, MED. 1,20 X 1,20M; 4 FL. C/DIVISOES HORIZ.</v>
          </cell>
          <cell r="C4352" t="str">
            <v>UN</v>
          </cell>
          <cell r="D4352">
            <v>150.88</v>
          </cell>
        </row>
        <row r="4353">
          <cell r="A4353" t="str">
            <v>14.002.340-0</v>
          </cell>
          <cell r="B4353" t="str">
            <v>ESQUADRIA MET., EM CHAPA DE ACO C/ADICAO DE COBRE, TIPO JAN.BASCUL., MED. 1,00 X 1,00M; FORMADA P/CAIXILHOS FIXOS</v>
          </cell>
          <cell r="C4353" t="str">
            <v>UN</v>
          </cell>
          <cell r="D4353">
            <v>91.73</v>
          </cell>
        </row>
        <row r="4354">
          <cell r="A4354" t="str">
            <v>14.002.345-0</v>
          </cell>
          <cell r="B4354" t="str">
            <v>ESQUADRIA MET., EM CHAPA DE ACO C/ADICAO DE COBRE, TIPO JAN.BASCUL., MED. 1,50 X 1,20M; FORMADA P/CAIXILHOS FIXOS</v>
          </cell>
          <cell r="C4354" t="str">
            <v>UN</v>
          </cell>
          <cell r="D4354">
            <v>145.5</v>
          </cell>
        </row>
        <row r="4355">
          <cell r="A4355" t="str">
            <v>14.002.350-0</v>
          </cell>
          <cell r="B4355" t="str">
            <v>ESQUADRIA MET., EM CHAPA DE ACO C/ADICAO DE COBRE, TIPO JAN.BASCUL., MED. 0,80 X 0,80M; 4 FL., 2 OU 3 ARTICULADAS</v>
          </cell>
          <cell r="C4355" t="str">
            <v>UN</v>
          </cell>
          <cell r="D4355">
            <v>68.3</v>
          </cell>
        </row>
        <row r="4356">
          <cell r="A4356" t="str">
            <v>14.002.355-0</v>
          </cell>
          <cell r="B4356" t="str">
            <v>ESQUADRIA MET., EM CHAPA DE ACO C/ADICAO DE COBRE, TIPO JAN.BASCUL., MED. 0,60 X 0,80M; 4 FL., 2 OU 3 ARTICULADAS</v>
          </cell>
          <cell r="C4356" t="str">
            <v>UN</v>
          </cell>
          <cell r="D4356">
            <v>57.24</v>
          </cell>
        </row>
        <row r="4357">
          <cell r="A4357" t="str">
            <v>14.002.360-0</v>
          </cell>
          <cell r="B4357" t="str">
            <v>ESQUADRIA MET., EM CHAPA DE ACO C/ADICAO DE COBRE, TIPO JAN.BASCUL., MED. 0,60 X 0,60M; 4FL., 2 OU 3 ARTICULADAS</v>
          </cell>
          <cell r="C4357" t="str">
            <v>UN</v>
          </cell>
          <cell r="D4357">
            <v>46.61</v>
          </cell>
        </row>
        <row r="4358">
          <cell r="A4358" t="str">
            <v>14.002.370-0</v>
          </cell>
          <cell r="B4358" t="str">
            <v>ESQUADRIA MET., EM CHAPA DE ACO C/ADICAO DE COBRE, TIPO PORTA DE ABRIR, MED. 0,80 X 2,10M; C/ 1 FL. CHAPEADA</v>
          </cell>
          <cell r="C4358" t="str">
            <v>UN</v>
          </cell>
          <cell r="D4358">
            <v>211.04</v>
          </cell>
        </row>
        <row r="4359">
          <cell r="A4359" t="str">
            <v>14.002.500-0</v>
          </cell>
          <cell r="B4359" t="str">
            <v>UNIDADE DE REF. P/ FORN. E/OU REPARO EM PECAS DE SERRALHERIA</v>
          </cell>
          <cell r="C4359" t="str">
            <v>UR</v>
          </cell>
          <cell r="D4359">
            <v>162.06</v>
          </cell>
        </row>
        <row r="4360">
          <cell r="A4360" t="str">
            <v>14.002.505-0</v>
          </cell>
          <cell r="B4360" t="str">
            <v>UNIDADE DE REF. P/REPARO DE PORTAS DE FERRO</v>
          </cell>
          <cell r="C4360" t="str">
            <v>UR</v>
          </cell>
          <cell r="D4360">
            <v>166</v>
          </cell>
        </row>
        <row r="4361">
          <cell r="A4361" t="str">
            <v>14.002.510-0</v>
          </cell>
          <cell r="B4361" t="str">
            <v>UNIDADE DE REF. P/REPARO DE PORTOES DE FERRO</v>
          </cell>
          <cell r="C4361" t="str">
            <v>UR</v>
          </cell>
          <cell r="D4361">
            <v>162.06</v>
          </cell>
        </row>
        <row r="4362">
          <cell r="A4362" t="str">
            <v>14.002.515-0</v>
          </cell>
          <cell r="B4362" t="str">
            <v>UNIDADE DE REF. P/REPARO DE GRADES OU PORTAS DE CELA</v>
          </cell>
          <cell r="C4362" t="str">
            <v>UR</v>
          </cell>
          <cell r="D4362">
            <v>167.28</v>
          </cell>
        </row>
        <row r="4363">
          <cell r="A4363" t="str">
            <v>14.002.520-0</v>
          </cell>
          <cell r="B4363" t="str">
            <v>UNIDADE DE REF. P/REPARO DE JANELAS DE FERRO DE CORRER</v>
          </cell>
          <cell r="C4363" t="str">
            <v>UR</v>
          </cell>
          <cell r="D4363">
            <v>228.82</v>
          </cell>
        </row>
        <row r="4364">
          <cell r="A4364" t="str">
            <v>14.002.525-0</v>
          </cell>
          <cell r="B4364" t="str">
            <v>UNIDADE DE REF. P/REPARO DE BASCULANTES DE FERRO</v>
          </cell>
          <cell r="C4364" t="str">
            <v>UR</v>
          </cell>
          <cell r="D4364">
            <v>172.69</v>
          </cell>
        </row>
        <row r="4365">
          <cell r="A4365" t="str">
            <v>14.002.530-0</v>
          </cell>
          <cell r="B4365" t="str">
            <v>UNIDADE DE REF. P/REPARO DE GRADES DE FERRO C/ OU S/TELA</v>
          </cell>
          <cell r="C4365" t="str">
            <v>UR</v>
          </cell>
          <cell r="D4365">
            <v>155.58000000000001</v>
          </cell>
        </row>
        <row r="4366">
          <cell r="A4366" t="str">
            <v>14.002.535-0</v>
          </cell>
          <cell r="B4366" t="str">
            <v>UNIDADE DE REF. P/REPARO DE GRADIL OU GUARDA-CORPO DE FERRO</v>
          </cell>
          <cell r="C4366" t="str">
            <v>UR</v>
          </cell>
          <cell r="D4366">
            <v>148.79</v>
          </cell>
        </row>
        <row r="4367">
          <cell r="A4367" t="str">
            <v>14.002.999-0</v>
          </cell>
          <cell r="B4367" t="str">
            <v>FAMILIA 14.002ESQUADRIAS DE FERRO</v>
          </cell>
          <cell r="C4367">
            <v>0</v>
          </cell>
          <cell r="D4367">
            <v>2077</v>
          </cell>
        </row>
        <row r="4368">
          <cell r="A4368" t="str">
            <v>14.003.016-0</v>
          </cell>
          <cell r="B4368" t="str">
            <v>JANELA DE ALUMINIO ANODIZADO DE CORRER, MED. 1,50 X 1,50M; 2FL. DE CORRER E BANDEIRA</v>
          </cell>
          <cell r="C4368" t="str">
            <v>M2</v>
          </cell>
          <cell r="D4368">
            <v>269.10000000000002</v>
          </cell>
        </row>
        <row r="4369">
          <cell r="A4369" t="str">
            <v>14.003.020-0</v>
          </cell>
          <cell r="B4369" t="str">
            <v>JANELA DE ALUMINIO ANODIZADO DE CORRER, MED. 2,50 X 1,50M; 2FL. FIXAS E 2 DE CORRER</v>
          </cell>
          <cell r="C4369" t="str">
            <v>M2</v>
          </cell>
          <cell r="D4369">
            <v>238.79</v>
          </cell>
        </row>
        <row r="4370">
          <cell r="A4370" t="str">
            <v>14.003.025-0</v>
          </cell>
          <cell r="B4370" t="str">
            <v>JANELA DE ALUMINIO ANODIZADO DE CORRER, MED. 1,50 X 1,20M; C/ 2 FL. DE CORRER</v>
          </cell>
          <cell r="C4370" t="str">
            <v>M2</v>
          </cell>
          <cell r="D4370">
            <v>191.63</v>
          </cell>
        </row>
        <row r="4371">
          <cell r="A4371" t="str">
            <v>14.003.031-0</v>
          </cell>
          <cell r="B4371" t="str">
            <v>JANELA DE ALUMINIO ANODIZADO DE CORRER, MED. 2,00 X 1,20M; C/ 2 FL. FIXAS E 2 DE CORRER</v>
          </cell>
          <cell r="C4371" t="str">
            <v>M2</v>
          </cell>
          <cell r="D4371">
            <v>218.45</v>
          </cell>
        </row>
        <row r="4372">
          <cell r="A4372" t="str">
            <v>14.003.035-0</v>
          </cell>
          <cell r="B4372" t="str">
            <v>JANELA DE ALUMINIO ANODIZADO, TIPO MAXIM-AR, MED. 0,60 X 0,60M, C/ 1 PAINEL DESLIZANTE PROJETANTE</v>
          </cell>
          <cell r="C4372" t="str">
            <v>M2</v>
          </cell>
          <cell r="D4372">
            <v>395.04</v>
          </cell>
        </row>
        <row r="4373">
          <cell r="A4373" t="str">
            <v>14.003.046-0</v>
          </cell>
          <cell r="B4373" t="str">
            <v>JANELA DE ALUMINIO ANODIZADO, TIPO MAXIM-AR, MED. 0,60 X 0,90M, C/ 1 PAINEL DESLIZANTE PROJETANTE</v>
          </cell>
          <cell r="C4373" t="str">
            <v>M2</v>
          </cell>
          <cell r="D4373">
            <v>314.45999999999998</v>
          </cell>
        </row>
        <row r="4374">
          <cell r="A4374" t="str">
            <v>14.003.050-0</v>
          </cell>
          <cell r="B4374" t="str">
            <v>JANELA DE ALUMINIO ANODIZADO, TIPO PROJETANTE, MED. 0,60 X 0,60M, C/ 1 PAINEL PROJETANTE</v>
          </cell>
          <cell r="C4374" t="str">
            <v>M2</v>
          </cell>
          <cell r="D4374">
            <v>361.18</v>
          </cell>
        </row>
        <row r="4375">
          <cell r="A4375" t="str">
            <v>14.003.055-0</v>
          </cell>
          <cell r="B4375" t="str">
            <v>JANELA DE ALUMINIO ANODIZADO, TIPO PROJETANTE, MED. 0,60 X 0,90M, C/ 1 PAINEL PROJETANTE</v>
          </cell>
          <cell r="C4375" t="str">
            <v>M2</v>
          </cell>
          <cell r="D4375">
            <v>313.60000000000002</v>
          </cell>
        </row>
        <row r="4376">
          <cell r="A4376" t="str">
            <v>14.003.061-0</v>
          </cell>
          <cell r="B4376" t="str">
            <v>JANELA DE ALUMINIO ANODIZADO, TIPO PIVOTANTE, MED. 0,60 X 0,60M, C/PAINEL PIVOTANTE VERT.</v>
          </cell>
          <cell r="C4376" t="str">
            <v>M2</v>
          </cell>
          <cell r="D4376">
            <v>359.78</v>
          </cell>
        </row>
        <row r="4377">
          <cell r="A4377" t="str">
            <v>14.003.065-0</v>
          </cell>
          <cell r="B4377" t="str">
            <v>JANELA DE ALUMINIO ANODIZADO, TIPO PIVOTANTE, MED. 0,60 X 0,90M, C/PAINEL PIVOTANTE VERT.</v>
          </cell>
          <cell r="C4377" t="str">
            <v>M2</v>
          </cell>
          <cell r="D4377">
            <v>296.31</v>
          </cell>
        </row>
        <row r="4378">
          <cell r="A4378" t="str">
            <v>14.003.070-0</v>
          </cell>
          <cell r="B4378" t="str">
            <v>JANELA BASCUL. DE ALUMINIO ANODIZADO, MED. 1,20 X 0,60M; C/2 ALAVANCAS DE COMANDO</v>
          </cell>
          <cell r="C4378" t="str">
            <v>M2</v>
          </cell>
          <cell r="D4378">
            <v>365.44</v>
          </cell>
        </row>
        <row r="4379">
          <cell r="A4379" t="str">
            <v>14.003.076-0</v>
          </cell>
          <cell r="B4379" t="str">
            <v>JANELA BASCUL. DE ALUMINIO ANODIZADO, MED. 2,00 X 1,00M; 2 ORDENS DE 5 BASCULAS, C/ 2 ALAVANCAS DE COMANDO</v>
          </cell>
          <cell r="C4379" t="str">
            <v>M2</v>
          </cell>
          <cell r="D4379">
            <v>303.14</v>
          </cell>
        </row>
        <row r="4380">
          <cell r="A4380" t="str">
            <v>14.003.080-0</v>
          </cell>
          <cell r="B4380" t="str">
            <v>PORTA DE ALUMINIO ANODIZADO, MED. 0,80 X 2,10M; TENDO 1 CONTRA-PINAZIO DIVIDINDO A ESQUADRIA EM 2 VAZIOS P/VIDRO</v>
          </cell>
          <cell r="C4380" t="str">
            <v>M2</v>
          </cell>
          <cell r="D4380">
            <v>258.3</v>
          </cell>
        </row>
        <row r="4381">
          <cell r="A4381" t="str">
            <v>14.003.085-0</v>
          </cell>
          <cell r="B4381" t="str">
            <v>PORTA DE ALUMINIO ANODIZADO, MED. 1,60 X 2,10M, 2 FL. DE ABRIR, TENDO CONTRA-PINAZIO DIVIDINDO A ESQUADRIA EM 2 VAZIOS</v>
          </cell>
          <cell r="C4381" t="str">
            <v>M2</v>
          </cell>
          <cell r="D4381">
            <v>228.52</v>
          </cell>
        </row>
        <row r="4382">
          <cell r="A4382" t="str">
            <v>14.003.091-0</v>
          </cell>
          <cell r="B4382" t="str">
            <v>PORTA DE ALUMINIO ANODIZADO, DE CORRER, MED. 1,60 X 2,10M, C/ 2 FL. TENDO 1 CONTRA-PINAZIO DIVIDINDO A ESQUADRIA</v>
          </cell>
          <cell r="C4382" t="str">
            <v>M2</v>
          </cell>
          <cell r="D4382">
            <v>265.27999999999997</v>
          </cell>
        </row>
        <row r="4383">
          <cell r="A4383" t="str">
            <v>14.003.121-0</v>
          </cell>
          <cell r="B4383" t="str">
            <v>JANELA DE CORRER DE ALUMINIO ANODIZADO FOSCO, C/ 8 FL. DE 1,20M DE ALT. E BANDEIRA DE 0,40M</v>
          </cell>
          <cell r="C4383" t="str">
            <v>M2</v>
          </cell>
          <cell r="D4383">
            <v>413</v>
          </cell>
        </row>
        <row r="4384">
          <cell r="A4384" t="str">
            <v>14.003.130-0</v>
          </cell>
          <cell r="B4384" t="str">
            <v>JANELA DE ALUMINIO ANODIZADO FOSCO, TIPO MAXIM-AR, C/ 0,90MDE ALT. EM 4 MODULOS</v>
          </cell>
          <cell r="C4384" t="str">
            <v>M2</v>
          </cell>
          <cell r="D4384">
            <v>328.08</v>
          </cell>
        </row>
        <row r="4385">
          <cell r="A4385" t="str">
            <v>14.003.145-0</v>
          </cell>
          <cell r="B4385" t="str">
            <v>JANELA DE ALUMINIO ANODIZADO FOSCO, TIPO MAXIM-AR, C/ 0,50MDE ALT. EM 4 MODULOS</v>
          </cell>
          <cell r="C4385" t="str">
            <v>M2</v>
          </cell>
          <cell r="D4385">
            <v>392.54</v>
          </cell>
        </row>
        <row r="4386">
          <cell r="A4386" t="str">
            <v>14.003.151-0</v>
          </cell>
          <cell r="B4386" t="str">
            <v>JANELA DE ALUMINIO ANODIZADO FOSCO, TIPO MAXIM-AR, DE 0,80 X0,50M</v>
          </cell>
          <cell r="C4386" t="str">
            <v>M2</v>
          </cell>
          <cell r="D4386">
            <v>416</v>
          </cell>
        </row>
        <row r="4387">
          <cell r="A4387" t="str">
            <v>14.003.155-0</v>
          </cell>
          <cell r="B4387" t="str">
            <v>PORTA DE ALUMINIO DE CORRER, MED. 5,70 X 2,70M, C/CONTRAMARCO</v>
          </cell>
          <cell r="C4387" t="str">
            <v>M2</v>
          </cell>
          <cell r="D4387">
            <v>338.28</v>
          </cell>
        </row>
        <row r="4388">
          <cell r="A4388" t="str">
            <v>14.003.160-0</v>
          </cell>
          <cell r="B4388" t="str">
            <v>CAIXILHO FIXO DE ALUMINIO ANODIZADO, EM VENEZIANA</v>
          </cell>
          <cell r="C4388" t="str">
            <v>M2</v>
          </cell>
          <cell r="D4388">
            <v>268.94</v>
          </cell>
        </row>
        <row r="4389">
          <cell r="A4389" t="str">
            <v>14.003.163-0</v>
          </cell>
          <cell r="B4389" t="str">
            <v>CAIXILHO FIXO DE ALUMINIO ANODIZADO P/VIDRO</v>
          </cell>
          <cell r="C4389" t="str">
            <v>M2</v>
          </cell>
          <cell r="D4389">
            <v>179.32</v>
          </cell>
        </row>
        <row r="4390">
          <cell r="A4390" t="str">
            <v>14.003.170-0</v>
          </cell>
          <cell r="B4390" t="str">
            <v>PROTECAO DE ARESTAS DE PAREDE EM CANTON. DE ALUMINIO DE 1.1/2' X 1/8"</v>
          </cell>
          <cell r="C4390" t="str">
            <v>M</v>
          </cell>
          <cell r="D4390">
            <v>14.49</v>
          </cell>
        </row>
        <row r="4391">
          <cell r="A4391" t="str">
            <v>14.003.175-0</v>
          </cell>
          <cell r="B4391" t="str">
            <v>CANTONEIRA DE ALUMINIO DE ABAS IGUAIS DE 1/2" X 1/2" X 1/8"PREFORCO DE CANTO DE PAREDE (ARESTA VIVA)</v>
          </cell>
          <cell r="C4391" t="str">
            <v>M</v>
          </cell>
          <cell r="D4391">
            <v>4.5999999999999996</v>
          </cell>
        </row>
        <row r="4392">
          <cell r="A4392" t="str">
            <v>14.003.180-0</v>
          </cell>
          <cell r="B4392" t="str">
            <v>CANTONEIRA DE ALUMINIO DE ABAS IGUAIS DE 3/4" X 3/4" X 1/8"P/REFORCO DE CANTO DE PAREDE (ARESTA VIVA)</v>
          </cell>
          <cell r="C4392" t="str">
            <v>M</v>
          </cell>
          <cell r="D4392">
            <v>6.24</v>
          </cell>
        </row>
        <row r="4393">
          <cell r="A4393" t="str">
            <v>14.003.500-0</v>
          </cell>
          <cell r="B4393" t="str">
            <v>UNIDADE DE REF. P/FORN. E/OU REPARO DE ESQUADRIAS DE ALUMINIO</v>
          </cell>
          <cell r="C4393" t="str">
            <v>UR</v>
          </cell>
          <cell r="D4393">
            <v>217.23</v>
          </cell>
        </row>
        <row r="4394">
          <cell r="A4394" t="str">
            <v>14.003.505-0</v>
          </cell>
          <cell r="B4394" t="str">
            <v>UNIDADE DE REF. P/REPARO DE JANELAS DE ALUMINIO</v>
          </cell>
          <cell r="C4394" t="str">
            <v>UR</v>
          </cell>
          <cell r="D4394">
            <v>217.23</v>
          </cell>
        </row>
        <row r="4395">
          <cell r="A4395" t="str">
            <v>14.003.510-0</v>
          </cell>
          <cell r="B4395" t="str">
            <v>UNIDADE DE REF. P/REPARO DE PORTAS DE ALUMINIO</v>
          </cell>
          <cell r="C4395" t="str">
            <v>UR</v>
          </cell>
          <cell r="D4395">
            <v>218.51</v>
          </cell>
        </row>
        <row r="4396">
          <cell r="A4396" t="str">
            <v>14.003.515-0</v>
          </cell>
          <cell r="B4396" t="str">
            <v>UNIDADE DE REF. P/REPARO DE GRADIL OU GUARDA-CORPO DE ALUMINIO</v>
          </cell>
          <cell r="C4396" t="str">
            <v>UR</v>
          </cell>
          <cell r="D4396">
            <v>217.23</v>
          </cell>
        </row>
        <row r="4397">
          <cell r="A4397" t="str">
            <v>14.003.520-0</v>
          </cell>
          <cell r="B4397" t="str">
            <v>UNIDADE DE REF. P/REPARO DE DIVISORIAS EM PERFIS DE ALUMINIO</v>
          </cell>
          <cell r="C4397" t="str">
            <v>UR</v>
          </cell>
          <cell r="D4397">
            <v>217.23</v>
          </cell>
        </row>
        <row r="4398">
          <cell r="A4398" t="str">
            <v>14.003.999-0</v>
          </cell>
          <cell r="B4398" t="str">
            <v>FAMILIA 14.003ESQUADRIAS DE ALUMINIO</v>
          </cell>
          <cell r="C4398">
            <v>0</v>
          </cell>
          <cell r="D4398">
            <v>2007</v>
          </cell>
        </row>
        <row r="4399">
          <cell r="A4399" t="str">
            <v>14.004.010-0</v>
          </cell>
          <cell r="B4399" t="str">
            <v>VIDRO PLANO TRANSPARENTE, COMUM, DE 3MM DE ESP., INDICADO P/VAOS ATE 1,00 X 0,80M</v>
          </cell>
          <cell r="C4399" t="str">
            <v>M2</v>
          </cell>
          <cell r="D4399">
            <v>31.2</v>
          </cell>
        </row>
        <row r="4400">
          <cell r="A4400" t="str">
            <v>14.004.015-0</v>
          </cell>
          <cell r="B4400" t="str">
            <v>VIDRO PLANO TRANSPARENTE, COMUM, DE 4MM DE ESP., INDICADO P/VAOS ATE 1,60 X 0,80M</v>
          </cell>
          <cell r="C4400" t="str">
            <v>M2</v>
          </cell>
          <cell r="D4400">
            <v>38.4</v>
          </cell>
        </row>
        <row r="4401">
          <cell r="A4401" t="str">
            <v>14.004.020-0</v>
          </cell>
          <cell r="B4401" t="str">
            <v>VIDRO PLANO TRANSPARENTE, COMUM, DE 5MM DE ESP., INDICADO P/VAOS ATE 2,10 X 1,00M</v>
          </cell>
          <cell r="C4401" t="str">
            <v>M2</v>
          </cell>
          <cell r="D4401">
            <v>50.92</v>
          </cell>
        </row>
        <row r="4402">
          <cell r="A4402" t="str">
            <v>14.004.025-0</v>
          </cell>
          <cell r="B4402" t="str">
            <v>VIDRO PLANO TRANSPARENTE, COMUM, DE 6MM DE ESP., INDICADO P/VAOS ATE 2,10 X 1,40M</v>
          </cell>
          <cell r="C4402" t="str">
            <v>M2</v>
          </cell>
          <cell r="D4402">
            <v>63.6</v>
          </cell>
        </row>
        <row r="4403">
          <cell r="A4403" t="str">
            <v>14.004.040-0</v>
          </cell>
          <cell r="B4403" t="str">
            <v>VIDRO TRANSPARENTE, FANTASIA, DE 4MM DE ESP., DO TIPO MARTELADO, ARTICO OU LIXA</v>
          </cell>
          <cell r="C4403" t="str">
            <v>M2</v>
          </cell>
          <cell r="D4403">
            <v>23.22</v>
          </cell>
        </row>
        <row r="4404">
          <cell r="A4404" t="str">
            <v>14.004.045-0</v>
          </cell>
          <cell r="B4404" t="str">
            <v>VIDRO TRANSPARENTE, FANTASIA, DE 4MM DE ESP., DO TIPO CANELADO</v>
          </cell>
          <cell r="C4404" t="str">
            <v>M2</v>
          </cell>
          <cell r="D4404">
            <v>22.2</v>
          </cell>
        </row>
        <row r="4405">
          <cell r="A4405" t="str">
            <v>14.004.046-0</v>
          </cell>
          <cell r="B4405" t="str">
            <v>VIDRO ARAMADO, 7MM DE ESP.</v>
          </cell>
          <cell r="C4405" t="str">
            <v>M2</v>
          </cell>
          <cell r="D4405">
            <v>95</v>
          </cell>
        </row>
        <row r="4406">
          <cell r="A4406" t="str">
            <v>14.004.060-0</v>
          </cell>
          <cell r="B4406" t="str">
            <v>VIDRO COLORIDO, FUME, DE 4MM DE ESP.</v>
          </cell>
          <cell r="C4406" t="str">
            <v>M2</v>
          </cell>
          <cell r="D4406">
            <v>54.6</v>
          </cell>
        </row>
        <row r="4407">
          <cell r="A4407" t="str">
            <v>14.004.100-0</v>
          </cell>
          <cell r="B4407" t="str">
            <v>ESPELHO DE CRISTAL DE 4MM DE ESP., C/MOLDURA DE MAD.</v>
          </cell>
          <cell r="C4407" t="str">
            <v>M2</v>
          </cell>
          <cell r="D4407">
            <v>92.44</v>
          </cell>
        </row>
        <row r="4408">
          <cell r="A4408" t="str">
            <v>14.004.120-0</v>
          </cell>
          <cell r="B4408" t="str">
            <v>VIDRO TEMPERADO, INCOLOR, DE 10MM, P/PORTAS OU PAINEIS FIXOS</v>
          </cell>
          <cell r="C4408" t="str">
            <v>M2</v>
          </cell>
          <cell r="D4408">
            <v>185.25</v>
          </cell>
        </row>
        <row r="4409">
          <cell r="A4409" t="str">
            <v>14.004.121-0</v>
          </cell>
          <cell r="B4409" t="str">
            <v>VIDRO TEMPERADO, INCOLOR, DE 6MM DE ESP., CAIXILHO EM MAD.,ALUMINIO OU FERRO</v>
          </cell>
          <cell r="C4409" t="str">
            <v>M2</v>
          </cell>
          <cell r="D4409">
            <v>140</v>
          </cell>
        </row>
        <row r="4410">
          <cell r="A4410" t="str">
            <v>14.004.999-0</v>
          </cell>
          <cell r="B4410" t="str">
            <v>FAMILIA 14.004</v>
          </cell>
          <cell r="C4410">
            <v>0</v>
          </cell>
          <cell r="D4410">
            <v>2233</v>
          </cell>
        </row>
        <row r="4411">
          <cell r="A4411" t="str">
            <v>14.005.999-0</v>
          </cell>
          <cell r="B4411" t="str">
            <v>FAMILIA 14.005</v>
          </cell>
          <cell r="C4411">
            <v>0</v>
          </cell>
          <cell r="D4411">
            <v>1825</v>
          </cell>
        </row>
        <row r="4412">
          <cell r="A4412" t="str">
            <v>14.006.010-0</v>
          </cell>
          <cell r="B4412" t="str">
            <v>PORTA COMP. DE CEDRO OU CANELA, DE 80 X 210 X 3CM, FOLHEADANAS 2 FACES</v>
          </cell>
          <cell r="C4412" t="str">
            <v>UN</v>
          </cell>
          <cell r="D4412">
            <v>127.62</v>
          </cell>
        </row>
        <row r="4413">
          <cell r="A4413" t="str">
            <v>14.006.012-0</v>
          </cell>
          <cell r="B4413" t="str">
            <v>PORTA COMP. DE CEDRO OU CANELA, DE 70 X 210 X 3CM, FOLHEADANAS 2 FACES</v>
          </cell>
          <cell r="C4413" t="str">
            <v>UN</v>
          </cell>
          <cell r="D4413">
            <v>126.92</v>
          </cell>
        </row>
        <row r="4414">
          <cell r="A4414" t="str">
            <v>14.006.014-0</v>
          </cell>
          <cell r="B4414" t="str">
            <v>PORTA COMP. DE CEDRO OU CANELA, DE 60 X 210 X 3CM, FOLHEADANAS 2 FACES</v>
          </cell>
          <cell r="C4414" t="str">
            <v>UN</v>
          </cell>
          <cell r="D4414">
            <v>126.22</v>
          </cell>
        </row>
        <row r="4415">
          <cell r="A4415" t="str">
            <v>14.006.017-0</v>
          </cell>
          <cell r="B4415" t="str">
            <v>PORTA COMP. DE CEDRO OU CANELA, DE 60 X 210 X 3CM, FOLHEADANAS 2 FACES, EXCL. FORN. DE ADUELA E ALIZAR</v>
          </cell>
          <cell r="C4415" t="str">
            <v>UN</v>
          </cell>
          <cell r="D4415">
            <v>65.37</v>
          </cell>
        </row>
        <row r="4416">
          <cell r="A4416" t="str">
            <v>14.006.019-0</v>
          </cell>
          <cell r="B4416" t="str">
            <v>PORTA COMP. DE CEDRO OU CANELA, DE 70 X 210 X 3CM, FOLHEADANAS 2 FACES, EXCL. FORN. DE ADUELA E ALIZAR</v>
          </cell>
          <cell r="C4416" t="str">
            <v>UN</v>
          </cell>
          <cell r="D4416">
            <v>65.37</v>
          </cell>
        </row>
        <row r="4417">
          <cell r="A4417" t="str">
            <v>14.006.021-0</v>
          </cell>
          <cell r="B4417" t="str">
            <v>PORTA COMP. DE CEDRO OU CANELA, DE 80 X 210 X 3CM, FOLHEADANAS 2 FACES, EXCL. FORN. DE ADUELA E ALIZAR</v>
          </cell>
          <cell r="C4417" t="str">
            <v>UN</v>
          </cell>
          <cell r="D4417">
            <v>65.37</v>
          </cell>
        </row>
        <row r="4418">
          <cell r="A4418" t="str">
            <v>14.006.023-0</v>
          </cell>
          <cell r="B4418" t="str">
            <v>PORTA COMP. DE CEDRO OU CANELA, DE 90 X 210 X 3CM, FOLHEADANAS 2 FACES, EXCL. FORN. DE ADUELA E ALIZAR</v>
          </cell>
          <cell r="C4418" t="str">
            <v>UN</v>
          </cell>
          <cell r="D4418">
            <v>83.76</v>
          </cell>
        </row>
        <row r="4419">
          <cell r="A4419" t="str">
            <v>14.006.025-0</v>
          </cell>
          <cell r="B4419" t="str">
            <v>PORTA COMP. DE CEDRO OU CANELA, DE 100 X 210 X 3CM, FOLHEADANAS 2 FACES, EXCL. FORN. DE ADUELA E ALIZAR</v>
          </cell>
          <cell r="C4419" t="str">
            <v>UN</v>
          </cell>
          <cell r="D4419">
            <v>91.21</v>
          </cell>
        </row>
        <row r="4420">
          <cell r="A4420" t="str">
            <v>14.006.030-0</v>
          </cell>
          <cell r="B4420" t="str">
            <v>PORTA C/ 1 ALMOFADA REBAIXADA, DE CEDRO OU CANELA, DE 80 X 210 X 3CM</v>
          </cell>
          <cell r="C4420" t="str">
            <v>UN</v>
          </cell>
          <cell r="D4420">
            <v>302.07</v>
          </cell>
        </row>
        <row r="4421">
          <cell r="A4421" t="str">
            <v>14.006.033-0</v>
          </cell>
          <cell r="B4421" t="str">
            <v>PORTA C/ 1 ALMOFADA REBAIXADA, DE CEDRO OU CANELA, DE 70 X 210 X 3CM</v>
          </cell>
          <cell r="C4421" t="str">
            <v>UN</v>
          </cell>
          <cell r="D4421">
            <v>275.19</v>
          </cell>
        </row>
        <row r="4422">
          <cell r="A4422" t="str">
            <v>14.006.036-0</v>
          </cell>
          <cell r="B4422" t="str">
            <v>PORTA C/ 1 ALMOFADA REBAIXADA, DE CEDRO OU CANELA, DE 60 X 210 X 3CM</v>
          </cell>
          <cell r="C4422" t="str">
            <v>UN</v>
          </cell>
          <cell r="D4422">
            <v>250.18</v>
          </cell>
        </row>
        <row r="4423">
          <cell r="A4423" t="str">
            <v>14.006.037-0</v>
          </cell>
          <cell r="B4423" t="str">
            <v>PORTA EXT. DE MAD. MACICA, ALMOFADADA, DE 80 X 210CM, C/MARCO DE 7 X 3,5CM</v>
          </cell>
          <cell r="C4423" t="str">
            <v>UN</v>
          </cell>
          <cell r="D4423">
            <v>283.49</v>
          </cell>
        </row>
        <row r="4424">
          <cell r="A4424" t="str">
            <v>14.006.038-0</v>
          </cell>
          <cell r="B4424" t="str">
            <v>PORTA EXT. DE MAD. MACICA, ALMOFADADA, DE 70 X 210CM, C/MARCO DE 7 X 3,5CM</v>
          </cell>
          <cell r="C4424" t="str">
            <v>UN</v>
          </cell>
          <cell r="D4424">
            <v>265.04000000000002</v>
          </cell>
        </row>
        <row r="4425">
          <cell r="A4425" t="str">
            <v>14.006.039-0</v>
          </cell>
          <cell r="B4425" t="str">
            <v>PORTA C/ 1 ALMOFADA REBAIXADA, DE 80 X 210 X 3CM DE CEDRO OUCANELA</v>
          </cell>
          <cell r="C4425" t="str">
            <v>UN</v>
          </cell>
          <cell r="D4425">
            <v>239.82</v>
          </cell>
        </row>
        <row r="4426">
          <cell r="A4426" t="str">
            <v>14.006.041-0</v>
          </cell>
          <cell r="B4426" t="str">
            <v>PORTA C/ 1 ALMOFADA REBAIXADA, DE 70 X 210 X 3CM DE CEDRO OUCANELA</v>
          </cell>
          <cell r="C4426" t="str">
            <v>UN</v>
          </cell>
          <cell r="D4426">
            <v>213.64</v>
          </cell>
        </row>
        <row r="4427">
          <cell r="A4427" t="str">
            <v>14.006.043-0</v>
          </cell>
          <cell r="B4427" t="str">
            <v>PORTA C/ 1 ALMOFADA REBAIXADA, DE 60 X 210 X 3CM DE CEDRO OUCANELA</v>
          </cell>
          <cell r="C4427" t="str">
            <v>UN</v>
          </cell>
          <cell r="D4427">
            <v>189.33</v>
          </cell>
        </row>
        <row r="4428">
          <cell r="A4428" t="str">
            <v>14.006.050-0</v>
          </cell>
          <cell r="B4428" t="str">
            <v>PORTA C/PAINEL DE VENEZIANA, DE CEDRO OU CANELA, DE 80 X 210X 3CM</v>
          </cell>
          <cell r="C4428" t="str">
            <v>UN</v>
          </cell>
          <cell r="D4428">
            <v>225.72</v>
          </cell>
        </row>
        <row r="4429">
          <cell r="A4429" t="str">
            <v>14.006.052-0</v>
          </cell>
          <cell r="B4429" t="str">
            <v>PORTA C/PAINEL DE VENEZIANA, DE CEDRO OU CANELA, DE 70 X 210X 3CM</v>
          </cell>
          <cell r="C4429" t="str">
            <v>UN</v>
          </cell>
          <cell r="D4429">
            <v>220.02</v>
          </cell>
        </row>
        <row r="4430">
          <cell r="A4430" t="str">
            <v>14.006.054-0</v>
          </cell>
          <cell r="B4430" t="str">
            <v>PORTA C/PAINEL DE VENEZIANA, DE CEDRO OU CANELA, DE 60 X 210X 3CM</v>
          </cell>
          <cell r="C4430" t="str">
            <v>UN</v>
          </cell>
          <cell r="D4430">
            <v>214.32</v>
          </cell>
        </row>
        <row r="4431">
          <cell r="A4431" t="str">
            <v>14.006.055-0</v>
          </cell>
          <cell r="B4431" t="str">
            <v>PORTA DE MAD. MACICA, TIPO VVA, DE 70 X 210CM, C/MARCO DE 7X 3CM</v>
          </cell>
          <cell r="C4431" t="str">
            <v>UN</v>
          </cell>
          <cell r="D4431">
            <v>222.03</v>
          </cell>
        </row>
        <row r="4432">
          <cell r="A4432" t="str">
            <v>14.006.056-0</v>
          </cell>
          <cell r="B4432" t="str">
            <v>PORTA DE MAD. MACICA, TIPO VVA, DE 60 X 210CM, C/MARCO DE 7X 3CM</v>
          </cell>
          <cell r="C4432" t="str">
            <v>UN</v>
          </cell>
          <cell r="D4432">
            <v>210.7</v>
          </cell>
        </row>
        <row r="4433">
          <cell r="A4433" t="str">
            <v>14.006.058-0</v>
          </cell>
          <cell r="B4433" t="str">
            <v>PORTA C/PAINEL DE VENEZIANA, EM CEDRO OU CANELA DE 80 X 210X 3CM, EXCL. FORN. DE ADUELA E ALIZAR</v>
          </cell>
          <cell r="C4433" t="str">
            <v>UN</v>
          </cell>
          <cell r="D4433">
            <v>163.47</v>
          </cell>
        </row>
        <row r="4434">
          <cell r="A4434" t="str">
            <v>14.006.062-0</v>
          </cell>
          <cell r="B4434" t="str">
            <v>PORTA C/PAINEL DE VENEZIANA, EM CEDRO OU CANELA DE 70 X 210X 3CM, EXCL. FORN. DE ADUELA E ALIZAR</v>
          </cell>
          <cell r="C4434" t="str">
            <v>UN</v>
          </cell>
          <cell r="D4434">
            <v>158.47</v>
          </cell>
        </row>
        <row r="4435">
          <cell r="A4435" t="str">
            <v>14.006.064-0</v>
          </cell>
          <cell r="B4435" t="str">
            <v>PORTA C/PAINEL DE VENEZIANA, EM CEDRO OU CANELA DE 60 X 210X 3CM, EXCL. FORN. DE ADUELA E ALIZAR</v>
          </cell>
          <cell r="C4435" t="str">
            <v>UN</v>
          </cell>
          <cell r="D4435">
            <v>153.47</v>
          </cell>
        </row>
        <row r="4436">
          <cell r="A4436" t="str">
            <v>14.006.070-0</v>
          </cell>
          <cell r="B4436" t="str">
            <v>PORTA DE SERV., DE 80 X 210 X 3CM, DE CEDRO OU CANELA, ALMOFADA NA PARTE INFERIOR E VENEZIANA ACIMA, C/MARCO DE 7 X 3CM</v>
          </cell>
          <cell r="C4436" t="str">
            <v>UN</v>
          </cell>
          <cell r="D4436">
            <v>235.44</v>
          </cell>
        </row>
        <row r="4437">
          <cell r="A4437" t="str">
            <v>14.006.072-0</v>
          </cell>
          <cell r="B4437" t="str">
            <v>PORTA DE SERV., DE 70 X 210 X 3CM, DE CEDRO OU CANELA, ALMOFADA NA PARTE INFERIOR E VENEZIANA ACIMA, C/MARCO DE 7 X 3CM</v>
          </cell>
          <cell r="C4437" t="str">
            <v>UN</v>
          </cell>
          <cell r="D4437">
            <v>223.85</v>
          </cell>
        </row>
        <row r="4438">
          <cell r="A4438" t="str">
            <v>14.006.073-0</v>
          </cell>
          <cell r="B4438" t="str">
            <v>PORTA DE SERV., DE 60 X 210 X 3CM, DE CEDRO OU CANELA, ALMOFADA NA PARTE INFERIOR E VENEZIANA ACIMA, C/MARCO DE 7 X 3CM</v>
          </cell>
          <cell r="C4438" t="str">
            <v>UN</v>
          </cell>
          <cell r="D4438">
            <v>212.46</v>
          </cell>
        </row>
        <row r="4439">
          <cell r="A4439" t="str">
            <v>14.006.074-0</v>
          </cell>
          <cell r="B4439" t="str">
            <v>PORTA DE SERV., DE 80 X 210 X 3CM, DE CEDRO OU CANELA, ALMOFADA NA PARTE INFERIOR E VENEZIANA ACIMA</v>
          </cell>
          <cell r="C4439" t="str">
            <v>UN</v>
          </cell>
          <cell r="D4439">
            <v>195.1</v>
          </cell>
        </row>
        <row r="4440">
          <cell r="A4440" t="str">
            <v>14.006.075-0</v>
          </cell>
          <cell r="B4440" t="str">
            <v>PORTA DE SERV., DE 70 X 210 X 3CM, DE CEDRO OU CANELA, ALMOFADA NA PARTE INFERIOR E VENEZIANA ACIMA</v>
          </cell>
          <cell r="C4440" t="str">
            <v>UN</v>
          </cell>
          <cell r="D4440">
            <v>183.9</v>
          </cell>
        </row>
        <row r="4441">
          <cell r="A4441" t="str">
            <v>14.006.076-0</v>
          </cell>
          <cell r="B4441" t="str">
            <v>PORTA DE SERV., DE 60 X 210 X 3CM, DE CEDRO OU CANELA, ALMOFADA NA PARTE INFERIOR E VENEZIANA ACIMA</v>
          </cell>
          <cell r="C4441" t="str">
            <v>UN</v>
          </cell>
          <cell r="D4441">
            <v>172.9</v>
          </cell>
        </row>
        <row r="4442">
          <cell r="A4442" t="str">
            <v>14.006.077-0</v>
          </cell>
          <cell r="B4442" t="str">
            <v>PORTA DE MAD. MACICA, DE CEDRO OU CANELA, DE ABRIR, DE 60 X210 X 3CM, P/ENTRADA DE SANIT., 1 FL., C/ALMOFADA</v>
          </cell>
          <cell r="C4442" t="str">
            <v>UN</v>
          </cell>
          <cell r="D4442">
            <v>232.56</v>
          </cell>
        </row>
        <row r="4443">
          <cell r="A4443" t="str">
            <v>14.006.078-0</v>
          </cell>
          <cell r="B4443" t="str">
            <v>PORTA DE MAD. MACICA, C/ 5 ALMOFADAS, DE 80 X 210 X 3,5CM; DE CEDRO OU CANELA</v>
          </cell>
          <cell r="C4443" t="str">
            <v>UN</v>
          </cell>
          <cell r="D4443">
            <v>276.24</v>
          </cell>
        </row>
        <row r="4444">
          <cell r="A4444" t="str">
            <v>14.006.079-0</v>
          </cell>
          <cell r="B4444" t="str">
            <v>PORTA DE MAD. MACICA, C/ 5 ALMOFADAS, DE 70 X 210 X 3,5CM; DE CEDRO OU CANELA</v>
          </cell>
          <cell r="C4444" t="str">
            <v>UN</v>
          </cell>
          <cell r="D4444">
            <v>257.85000000000002</v>
          </cell>
        </row>
        <row r="4445">
          <cell r="A4445" t="str">
            <v>14.006.081-0</v>
          </cell>
          <cell r="B4445" t="str">
            <v>PORTA DE MAD. MACICA, C/ 5 ALMOFADAS, DE 60 X 210 X 3,5CM; DE CEDRO OU CANELA</v>
          </cell>
          <cell r="C4445" t="str">
            <v>UN.</v>
          </cell>
          <cell r="D4445">
            <v>239.46</v>
          </cell>
        </row>
        <row r="4446">
          <cell r="A4446" t="str">
            <v>14.006.082-0</v>
          </cell>
          <cell r="B4446" t="str">
            <v>PORTA DE MAD. MACICA, C/ 5 ALMOFADAS, DE 80 X 210 X 3,5CM; DE CEDRO OU CANELA, EXCL. FORN. DE MARCO E ALIZAR</v>
          </cell>
          <cell r="C4446" t="str">
            <v>UN.</v>
          </cell>
          <cell r="D4446">
            <v>230.47</v>
          </cell>
        </row>
        <row r="4447">
          <cell r="A4447" t="str">
            <v>14.006.083-0</v>
          </cell>
          <cell r="B4447" t="str">
            <v>PORTA DE MAD. MACICA, C/ 5 ALMOFADAS, DE 70 X 210 X 3,5CM, DE CEDRO OU CANELA, EXCL. FORN. DE MARCO E ALIZAR</v>
          </cell>
          <cell r="C4447" t="str">
            <v>UN</v>
          </cell>
          <cell r="D4447">
            <v>212.47</v>
          </cell>
        </row>
        <row r="4448">
          <cell r="A4448" t="str">
            <v>14.006.084-0</v>
          </cell>
          <cell r="B4448" t="str">
            <v>PORTA DE MAD. MACICA, C/ 5 ALMOFADAS, DE 60 X 210 X 3,5CM; DE CEDRO OU CANELA, EXCL. FORN. DE MARCO E ALIZAR</v>
          </cell>
          <cell r="C4448" t="str">
            <v>UN</v>
          </cell>
          <cell r="D4448">
            <v>194.47</v>
          </cell>
        </row>
        <row r="4449">
          <cell r="A4449" t="str">
            <v>14.006.085-0</v>
          </cell>
          <cell r="B4449" t="str">
            <v>PORTA LISA DE FIBRA DE MAD. PRENSADA, DE 80 X 210 X 3,5CM; P/ACAB., EXCL. FORN. DE ADUELA E ALIZAR</v>
          </cell>
          <cell r="C4449" t="str">
            <v>UN</v>
          </cell>
          <cell r="D4449">
            <v>75.540000000000006</v>
          </cell>
        </row>
        <row r="4450">
          <cell r="A4450" t="str">
            <v>14.006.086-0</v>
          </cell>
          <cell r="B4450" t="str">
            <v>PORTA LISA DE FIBRA DE MAD. PRENSADA, DE 70 X 210 X 3,5CM; P/ACAB., EXCL. FORN. DE ADUELA E ALIZAR</v>
          </cell>
          <cell r="C4450" t="str">
            <v>UN</v>
          </cell>
          <cell r="D4450">
            <v>75.540000000000006</v>
          </cell>
        </row>
        <row r="4451">
          <cell r="A4451" t="str">
            <v>14.006.087-0</v>
          </cell>
          <cell r="B4451" t="str">
            <v>PORTA LISA DE FIBRA DE MAD. PRENSADA, DE 60 X 210 X 3,5CM; P/ACAB., EXCL. FORN. DE ADUELA E ALIZAR</v>
          </cell>
          <cell r="C4451" t="str">
            <v>UN</v>
          </cell>
          <cell r="D4451">
            <v>75.540000000000006</v>
          </cell>
        </row>
        <row r="4452">
          <cell r="A4452" t="str">
            <v>14.006.088-0</v>
          </cell>
          <cell r="B4452" t="str">
            <v>PORTA COMP. DE CANELA, DE 60 X 180 X 3CM, FOLHEADA NAS 2 FACES, MARCO DE CANELA DE 7 X 3CM</v>
          </cell>
          <cell r="C4452" t="str">
            <v>UN</v>
          </cell>
          <cell r="D4452">
            <v>79.59</v>
          </cell>
        </row>
        <row r="4453">
          <cell r="A4453" t="str">
            <v>14.006.089-0</v>
          </cell>
          <cell r="B4453" t="str">
            <v>PORTA COMP. DE CANELA, DE 60 X 150 X 3CM, FOLHEADA NAS 2 FACES, MARCO DE 7 X 3CM</v>
          </cell>
          <cell r="C4453" t="str">
            <v>UN</v>
          </cell>
          <cell r="D4453">
            <v>77.94</v>
          </cell>
        </row>
        <row r="4454">
          <cell r="A4454" t="str">
            <v>14.006.093-0</v>
          </cell>
          <cell r="B4454" t="str">
            <v>PORTA MACICA DE FRISOS DE CANELA, DE 80 X 210 X 3,5CM</v>
          </cell>
          <cell r="C4454" t="str">
            <v>UN</v>
          </cell>
          <cell r="D4454">
            <v>340.97</v>
          </cell>
        </row>
        <row r="4455">
          <cell r="A4455" t="str">
            <v>14.006.094-0</v>
          </cell>
          <cell r="B4455" t="str">
            <v>PORTA MACICA DE FRISOS DE CANELA, DE 70 X 210 X 3,5CM</v>
          </cell>
          <cell r="C4455" t="str">
            <v>UN</v>
          </cell>
          <cell r="D4455">
            <v>329.9</v>
          </cell>
        </row>
        <row r="4456">
          <cell r="A4456" t="str">
            <v>14.006.095-0</v>
          </cell>
          <cell r="B4456" t="str">
            <v>PORTA MACICA DE FRISOS DE CANELA, DE 60 X 210 X 3,5CM</v>
          </cell>
          <cell r="C4456" t="str">
            <v>UN</v>
          </cell>
          <cell r="D4456">
            <v>318.82</v>
          </cell>
        </row>
        <row r="4457">
          <cell r="A4457" t="str">
            <v>14.006.096-0</v>
          </cell>
          <cell r="B4457" t="str">
            <v>PORTA MACICA DE FRISOS DE CANELA, DE 140 X 210 X 3,5CM; EM 2FL.</v>
          </cell>
          <cell r="C4457" t="str">
            <v>UN</v>
          </cell>
          <cell r="D4457">
            <v>597.20000000000005</v>
          </cell>
        </row>
        <row r="4458">
          <cell r="A4458" t="str">
            <v>14.006.097-0</v>
          </cell>
          <cell r="B4458" t="str">
            <v>PORTA MACICA DE FRISOS DE CANELA, DE 160 X 210 X 3,5CM; EM 2FL. E BANDEIRA DE 60CM</v>
          </cell>
          <cell r="C4458" t="str">
            <v>UN</v>
          </cell>
          <cell r="D4458">
            <v>855.41</v>
          </cell>
        </row>
        <row r="4459">
          <cell r="A4459" t="str">
            <v>14.006.098-0</v>
          </cell>
          <cell r="B4459" t="str">
            <v>PORTA MACICA DE FRISOS DE CANELA, DE 80 X 160 X 3,5CM; EXCL.FORN. DE ADUELA E CONTRAMARCO</v>
          </cell>
          <cell r="C4459" t="str">
            <v>UN</v>
          </cell>
          <cell r="D4459">
            <v>253.47</v>
          </cell>
        </row>
        <row r="4460">
          <cell r="A4460" t="str">
            <v>14.006.099-0</v>
          </cell>
          <cell r="B4460" t="str">
            <v>PORTA MACICA DE FRISOS DE CANELA, DE 55 X 160 X 3,5CM; EXCL.FORN. DE ADUELA E CONTRAMARCO</v>
          </cell>
          <cell r="C4460" t="str">
            <v>UN</v>
          </cell>
          <cell r="D4460">
            <v>233.47</v>
          </cell>
        </row>
        <row r="4461">
          <cell r="A4461" t="str">
            <v>14.006.105-0</v>
          </cell>
          <cell r="B4461" t="str">
            <v>PORTA VAZADA P/VIDRO, DE 80 X 210 X 3CM; DE CEDRO OU CANELA,C/PINAZIOS DE 3CM E CORDOES DE 1 X 1CM</v>
          </cell>
          <cell r="C4461" t="str">
            <v>UN</v>
          </cell>
          <cell r="D4461">
            <v>238.02</v>
          </cell>
        </row>
        <row r="4462">
          <cell r="A4462" t="str">
            <v>14.006.110-0</v>
          </cell>
          <cell r="B4462" t="str">
            <v>PORTA VAZADA P/VIDRO, DE 70 X 210 X 3CM; DE CEDRO OU CANELA,C/PINAZIOS DE 3CM E CORDOES DE 1 X 1CM</v>
          </cell>
          <cell r="C4462" t="str">
            <v>UN</v>
          </cell>
          <cell r="D4462">
            <v>231.92</v>
          </cell>
        </row>
        <row r="4463">
          <cell r="A4463" t="str">
            <v>14.006.115-0</v>
          </cell>
          <cell r="B4463" t="str">
            <v>PORTA VAZADA P/VIDRO, DE 60 X 210 X 3CM, DE CEDRO OU CANELA,C/PINAZIOS DE 3CM E CORDOES DE 1 X 1CM</v>
          </cell>
          <cell r="C4463" t="str">
            <v>UN</v>
          </cell>
          <cell r="D4463">
            <v>225.82</v>
          </cell>
        </row>
        <row r="4464">
          <cell r="A4464" t="str">
            <v>14.006.120-0</v>
          </cell>
          <cell r="B4464" t="str">
            <v>PORTA C/PAINEL DE VENEZIANA, DE CEDRO OU CANELA, DE 120 X 210 X 3CM, EM 2 FL., C/MARCO DE 7 X 3CM, PADRAO CEHAB</v>
          </cell>
          <cell r="C4464" t="str">
            <v>UN</v>
          </cell>
          <cell r="D4464">
            <v>332.59</v>
          </cell>
        </row>
        <row r="4465">
          <cell r="A4465" t="str">
            <v>14.006.121-0</v>
          </cell>
          <cell r="B4465" t="str">
            <v>PORTA C/PAINEL DE VENEZIANA,DE CEDRO OU CANELA,DE 120 X 210X 3CM, EM 2 FL.,C/MARCO DE 7 X 3CM, EXCL.ALIZAR,PADRAO CEHAB</v>
          </cell>
          <cell r="C4465" t="str">
            <v>UN</v>
          </cell>
          <cell r="D4465">
            <v>330.25</v>
          </cell>
        </row>
        <row r="4466">
          <cell r="A4466" t="str">
            <v>14.006.123-0</v>
          </cell>
          <cell r="B4466" t="str">
            <v>PORTA C/PAINEL DE VENEZIANA, P/PC, DE CEDRO OU CANELA, DE 300 X 200 X 3CM; EM 4 FL., C/MARCO DE 7 X 3CM, PADRAO CEHAB</v>
          </cell>
          <cell r="C4466" t="str">
            <v>UN</v>
          </cell>
          <cell r="D4466">
            <v>664.3</v>
          </cell>
        </row>
        <row r="4467">
          <cell r="A4467" t="str">
            <v>14.006.124-0</v>
          </cell>
          <cell r="B4467" t="str">
            <v>PORTA C/PAINEL DE VENEZIANA, P/PC, DE CEDRO OU CANELA, DE 300 X 200 X 3CM, EM 4 FL. DE 70CM, C/MARCOS SIMPLES E DUPLOS</v>
          </cell>
          <cell r="C4467" t="str">
            <v>UN</v>
          </cell>
          <cell r="D4467">
            <v>2055.7399999999998</v>
          </cell>
        </row>
        <row r="4468">
          <cell r="A4468" t="str">
            <v>14.006.126-0</v>
          </cell>
          <cell r="B4468" t="str">
            <v>PORTA C/PAINEL DE VENEZIANA, P/MEDIDOR DE GAS,DE CEDRO OU CANELA,DE 176 X 140CM,EM 3 FL.,C/MARCO DE 7 X 3CM,PADRAO CEHAB</v>
          </cell>
          <cell r="C4468" t="str">
            <v>UN</v>
          </cell>
          <cell r="D4468">
            <v>477.65</v>
          </cell>
        </row>
        <row r="4469">
          <cell r="A4469" t="str">
            <v>14.006.127-0</v>
          </cell>
          <cell r="B4469" t="str">
            <v>PORTA C/PAINEL DE VENEZIANA,DE CEDRO OU CANELA, DE 70 X 100X 3CM,1 FL.,DE ABRIR,C/MARCO SIMPLES DE 7 X 3CM,PADRAO CEHAB</v>
          </cell>
          <cell r="C4469" t="str">
            <v>UN</v>
          </cell>
          <cell r="D4469">
            <v>211.79</v>
          </cell>
        </row>
        <row r="4470">
          <cell r="A4470" t="str">
            <v>14.006.150-0</v>
          </cell>
          <cell r="B4470" t="str">
            <v>PORTA COMP. DE CEDRO OU CANELA, DE 120 X 210 X 3CM, EM 2 FL.</v>
          </cell>
          <cell r="C4470" t="str">
            <v>UN</v>
          </cell>
          <cell r="D4470">
            <v>212.15</v>
          </cell>
        </row>
        <row r="4471">
          <cell r="A4471" t="str">
            <v>14.006.155-0</v>
          </cell>
          <cell r="B4471" t="str">
            <v>PORTA COMP. DE CEDRO OU CANELA, DE 140 X 210 X 3CM, EM 2 FL.</v>
          </cell>
          <cell r="C4471" t="str">
            <v>UN</v>
          </cell>
          <cell r="D4471">
            <v>213.56</v>
          </cell>
        </row>
        <row r="4472">
          <cell r="A4472" t="str">
            <v>14.006.156-0</v>
          </cell>
          <cell r="B4472" t="str">
            <v>PORTA COMP. DE CEDRO OU CANELA, DE 150 X 210 X 3CM, EM 2 FL.</v>
          </cell>
          <cell r="C4472" t="str">
            <v>UN</v>
          </cell>
          <cell r="D4472">
            <v>214.26</v>
          </cell>
        </row>
        <row r="4473">
          <cell r="A4473" t="str">
            <v>14.006.160-0</v>
          </cell>
          <cell r="B4473" t="str">
            <v>PORTA COMP. DE CEDRO OU CANELA, DE 160 X 210 X 3CM, EM 2 FL.</v>
          </cell>
          <cell r="C4473" t="str">
            <v>UN</v>
          </cell>
          <cell r="D4473">
            <v>214.96</v>
          </cell>
        </row>
        <row r="4474">
          <cell r="A4474" t="str">
            <v>14.006.185-0</v>
          </cell>
          <cell r="B4474" t="str">
            <v>PORTA MACICA DE FRISOS DE CEDRO OU CANELA, DE 80 X 210 X 3,5CM, MARCO DE 7 X 3CM</v>
          </cell>
          <cell r="C4474" t="str">
            <v>UN</v>
          </cell>
          <cell r="D4474">
            <v>272.11</v>
          </cell>
        </row>
        <row r="4475">
          <cell r="A4475" t="str">
            <v>14.006.190-0</v>
          </cell>
          <cell r="B4475" t="str">
            <v>PORTA COMP. DE CEDRO OU CANELA, DE 80 X 210 X 3CM, COMPLEMENTADA P/BANDEIRA FIXA DE 40CM DE ALT.</v>
          </cell>
          <cell r="C4475" t="str">
            <v>UN</v>
          </cell>
          <cell r="D4475">
            <v>202.04</v>
          </cell>
        </row>
        <row r="4476">
          <cell r="A4476" t="str">
            <v>14.006.192-0</v>
          </cell>
          <cell r="B4476" t="str">
            <v>PORTINHOLA DE COMP. DE CEDRO DE 20MM P/FECHAM. DE QUADROS DELUZ OU ARMARIO</v>
          </cell>
          <cell r="C4476" t="str">
            <v>UN</v>
          </cell>
          <cell r="D4476">
            <v>85.49</v>
          </cell>
        </row>
        <row r="4477">
          <cell r="A4477" t="str">
            <v>14.006.200-0</v>
          </cell>
          <cell r="B4477" t="str">
            <v>PORTAO DE 300 X 250CM, 2 FL. DE ABRIR, REVEST. DE TABUAS DEPINHO DE 1ª</v>
          </cell>
          <cell r="C4477" t="str">
            <v>M2</v>
          </cell>
          <cell r="D4477">
            <v>622.02</v>
          </cell>
        </row>
        <row r="4478">
          <cell r="A4478" t="str">
            <v>14.006.220-0</v>
          </cell>
          <cell r="B4478" t="str">
            <v>PORTA DE CORRER COMP., DE CEDRO OU CANELA, DE 80 X 210 X 3CM, PENDURADA EM ROLDANAS, C/MARCO DE 7 X 3CM</v>
          </cell>
          <cell r="C4478" t="str">
            <v>UN</v>
          </cell>
          <cell r="D4478">
            <v>104.99</v>
          </cell>
        </row>
        <row r="4479">
          <cell r="A4479" t="str">
            <v>14.006.225-0</v>
          </cell>
          <cell r="B4479" t="str">
            <v>PORTA DE CORRER COMP., DE CEDRO OU CANELA, DE 2 FL. DE 80 X210 X 3CM, PENDURADA EM ROLDANAS, EXCL. FORN. DO MARCO</v>
          </cell>
          <cell r="C4479" t="str">
            <v>UN</v>
          </cell>
          <cell r="D4479">
            <v>168.77</v>
          </cell>
        </row>
        <row r="4480">
          <cell r="A4480" t="str">
            <v>14.006.226-0</v>
          </cell>
          <cell r="B4480" t="str">
            <v>PORTINHOLA DE MAD. MACICA, DE 80 X 20CM, EM 2 FL. DE CORRER</v>
          </cell>
          <cell r="C4480" t="str">
            <v>UN</v>
          </cell>
          <cell r="D4480">
            <v>62.19</v>
          </cell>
        </row>
        <row r="4481">
          <cell r="A4481" t="str">
            <v>14.006.230-0</v>
          </cell>
          <cell r="B4481" t="str">
            <v>PORTA P/CENTRO RADIOLOGICO, REVEST. DE LENCOL DE CHUMBO DE 2MM, C/ACAB. EM PLACA DE FIBRA DE MAD. PRENSADA</v>
          </cell>
          <cell r="C4481" t="str">
            <v>M2</v>
          </cell>
          <cell r="D4481">
            <v>938</v>
          </cell>
        </row>
        <row r="4482">
          <cell r="A4482" t="str">
            <v>14.006.235-0</v>
          </cell>
          <cell r="B4482" t="str">
            <v>PORTA EM CHAPAS DURAS DE FIBRA DE MAD. PRENSADA, NAS 2 FACES, DE 80 X 210CM, C/MIOLO MACICO DE MAD. AGLOMERADA</v>
          </cell>
          <cell r="C4482" t="str">
            <v>UN</v>
          </cell>
          <cell r="D4482">
            <v>128.56</v>
          </cell>
        </row>
        <row r="4483">
          <cell r="A4483" t="str">
            <v>14.006.236-0</v>
          </cell>
          <cell r="B4483" t="str">
            <v>PORTA EM CHAPAS DURAS DE FIBRA DE MAD. PRENSADA, NAS 2 FACES, DE 60 X 210CM, C/MIOLO MACICO DE MAD. AGLOMERADA</v>
          </cell>
          <cell r="C4483" t="str">
            <v>UN</v>
          </cell>
          <cell r="D4483">
            <v>127.58</v>
          </cell>
        </row>
        <row r="4484">
          <cell r="A4484" t="str">
            <v>14.006.260-0</v>
          </cell>
          <cell r="B4484" t="str">
            <v>JANELA GUILHOTINA, DE 150 X 150 X 3,5CM; EM 2 FL., DE CEDRO,EM CAIXILHO P/VIDRO</v>
          </cell>
          <cell r="C4484" t="str">
            <v>UN</v>
          </cell>
          <cell r="D4484">
            <v>362.36</v>
          </cell>
        </row>
        <row r="4485">
          <cell r="A4485" t="str">
            <v>14.006.265-0</v>
          </cell>
          <cell r="B4485" t="str">
            <v>JANELA GUILHOTINA, DE 100 X 150 X 3CM, EM 2 FL., DE CEDRO, EM CAIXILHO P/VIDRO, PRESOS EM BORBOLETAS</v>
          </cell>
          <cell r="C4485" t="str">
            <v>UN</v>
          </cell>
          <cell r="D4485">
            <v>422.77</v>
          </cell>
        </row>
        <row r="4486">
          <cell r="A4486" t="str">
            <v>14.006.270-0</v>
          </cell>
          <cell r="B4486" t="str">
            <v>JANELA GUILHOTINA, DE 120 X 150 X 3CM, EM 2 FL., DE CEDRO, EMCAIXILHO P/VIDRO, PRESOS EM BORBOLETAS</v>
          </cell>
          <cell r="C4486" t="str">
            <v>UN</v>
          </cell>
          <cell r="D4486">
            <v>492.62</v>
          </cell>
        </row>
        <row r="4487">
          <cell r="A4487" t="str">
            <v>14.006.275-0</v>
          </cell>
          <cell r="B4487" t="str">
            <v>JANELA GUILHOTINA, DE 150 X 150 X 3CM, EM 2 FL., DE CEDRO, EM CAIXILHO P/VIDRO, PRESOS EM BORBOLETAS</v>
          </cell>
          <cell r="C4487" t="str">
            <v>UN</v>
          </cell>
          <cell r="D4487">
            <v>611.67999999999995</v>
          </cell>
        </row>
        <row r="4488">
          <cell r="A4488" t="str">
            <v>14.006.285-0</v>
          </cell>
          <cell r="B4488" t="str">
            <v>JANELA DE ABRIR, DE 120 X 150 X 3CM, DE CEDRO, TIPO VVP, EM2 FL., MARCOS DE 7 X 3CM</v>
          </cell>
          <cell r="C4488" t="str">
            <v>UN</v>
          </cell>
          <cell r="D4488">
            <v>384.14</v>
          </cell>
        </row>
        <row r="4489">
          <cell r="A4489" t="str">
            <v>14.006.290-0</v>
          </cell>
          <cell r="B4489" t="str">
            <v>JANELA DE CORRER, DE 150 X 150 X 3,5CM; DE CEDRO, EM 2 FL.,P/VIDRO, C/BANDEIRA EM CAIXILHO DE VIDRO</v>
          </cell>
          <cell r="C4489" t="str">
            <v>UN</v>
          </cell>
          <cell r="D4489">
            <v>628.98</v>
          </cell>
        </row>
        <row r="4490">
          <cell r="A4490" t="str">
            <v>14.006.295-0</v>
          </cell>
          <cell r="B4490" t="str">
            <v>JANELA DE CORRER, DE 200 X 150 X 3,5CM; DE CEDRO, EM 4 FL.,SENDO 2 DE CORRER, P/VIDRO, C/BANDEIRA EM CAIXILHO DE VIDRO</v>
          </cell>
          <cell r="C4490" t="str">
            <v>UN</v>
          </cell>
          <cell r="D4490">
            <v>816.85</v>
          </cell>
        </row>
        <row r="4491">
          <cell r="A4491" t="str">
            <v>14.006.297-0</v>
          </cell>
          <cell r="B4491" t="str">
            <v>JANELA DE CORRER, DE 2 FL., DE 110 X 120CM, DE CEDRO</v>
          </cell>
          <cell r="C4491" t="str">
            <v>UN</v>
          </cell>
          <cell r="D4491">
            <v>543.1</v>
          </cell>
        </row>
        <row r="4492">
          <cell r="A4492" t="str">
            <v>14.006.299-0</v>
          </cell>
          <cell r="B4492" t="str">
            <v>JANELA DE CORRER, DE 2 FL., DE 110 X 140CM, DE CEDRO</v>
          </cell>
          <cell r="C4492" t="str">
            <v>UN</v>
          </cell>
          <cell r="D4492">
            <v>621.1</v>
          </cell>
        </row>
        <row r="4493">
          <cell r="A4493" t="str">
            <v>14.006.301-0</v>
          </cell>
          <cell r="B4493" t="str">
            <v>JANELA DE CORRER, DE 4 FL., DE 160 X 120CM, DE CEDRO</v>
          </cell>
          <cell r="C4493" t="str">
            <v>UN</v>
          </cell>
          <cell r="D4493">
            <v>779.33</v>
          </cell>
        </row>
        <row r="4494">
          <cell r="A4494" t="str">
            <v>14.006.303-0</v>
          </cell>
          <cell r="B4494" t="str">
            <v>JANELA DE CORRER, DE 4 FL., DE 210 X 140CM, DE CEDRO</v>
          </cell>
          <cell r="C4494" t="str">
            <v>UN</v>
          </cell>
          <cell r="D4494">
            <v>1160.7</v>
          </cell>
        </row>
        <row r="4495">
          <cell r="A4495" t="str">
            <v>14.006.350-0</v>
          </cell>
          <cell r="B4495" t="str">
            <v>CERCA DE SARRAFOS VERT. DE MAD. DE LEI, 2 X 4CM E 120CM DE ALT.</v>
          </cell>
          <cell r="C4495" t="str">
            <v>M2</v>
          </cell>
          <cell r="D4495">
            <v>56.02</v>
          </cell>
        </row>
        <row r="4496">
          <cell r="A4496" t="str">
            <v>14.006.355-0</v>
          </cell>
          <cell r="B4496" t="str">
            <v>GRADE DE RIPAS DE MAD. DE LEI, CRUZADAS, MONTADAS E FIX. SOBRE PECAS DE 5 X 5CM, FORMANDO QUADROS DE 60 X 60CM</v>
          </cell>
          <cell r="C4496" t="str">
            <v>M2</v>
          </cell>
          <cell r="D4496">
            <v>81.5</v>
          </cell>
        </row>
        <row r="4497">
          <cell r="A4497" t="str">
            <v>14.006.360-0</v>
          </cell>
          <cell r="B4497" t="str">
            <v>ESTRADO DE MAD. DE LEI, FORMADO P/RIPAS C/INTERVALO DE 2,5CME APOIADAS EM TRAVESSAS DE 4CM, ESPACADAS DE 10CM</v>
          </cell>
          <cell r="C4497" t="str">
            <v>M2</v>
          </cell>
          <cell r="D4497">
            <v>107.73</v>
          </cell>
        </row>
        <row r="4498">
          <cell r="A4498" t="str">
            <v>14.006.362-0</v>
          </cell>
          <cell r="B4498" t="str">
            <v>QUADRO DE MAD., P/COLOC. DE APARELHOS DE AR CONDICIONADO</v>
          </cell>
          <cell r="C4498" t="str">
            <v>UN</v>
          </cell>
          <cell r="D4498">
            <v>34.090000000000003</v>
          </cell>
        </row>
        <row r="4499">
          <cell r="A4499" t="str">
            <v>14.006.370-0</v>
          </cell>
          <cell r="B4499" t="str">
            <v>QUADRO MURAL EM COMP. DE CEDRO DE 8MM</v>
          </cell>
          <cell r="C4499" t="str">
            <v>M2</v>
          </cell>
          <cell r="D4499">
            <v>97.39</v>
          </cell>
        </row>
        <row r="4500">
          <cell r="A4500" t="str">
            <v>14.006.372-0</v>
          </cell>
          <cell r="B4500" t="str">
            <v>QUADRO MURAL DE CELULOSE PRENSADA C/FLANELOGRAFO,MED.504X123CM,MOLDURA DE MAD.ENVERNIZADA,CONF.DETALHE EMOP Nº6012 SEARQ</v>
          </cell>
          <cell r="C4500" t="str">
            <v>UN</v>
          </cell>
          <cell r="D4500">
            <v>399.84</v>
          </cell>
        </row>
        <row r="4501">
          <cell r="A4501" t="str">
            <v>14.006.373-0</v>
          </cell>
          <cell r="B4501" t="str">
            <v>BALCAO DE ATENDIMENTO DE MAD., VAO DE 130 X 105CM, C/PORTA DE FRISOS DE MAD., EM 2 FL. C/ 1 PRATELEIRA</v>
          </cell>
          <cell r="C4501" t="str">
            <v>UN</v>
          </cell>
          <cell r="D4501">
            <v>470.69</v>
          </cell>
        </row>
        <row r="4502">
          <cell r="A4502" t="str">
            <v>14.006.375-0</v>
          </cell>
          <cell r="B4502" t="str">
            <v>PRATELEIRA DE MAD. COMP. DE CEDRO 20MM E 40CM DE LARG., SOBRE CANTON. DE FERRO</v>
          </cell>
          <cell r="C4502" t="str">
            <v>M</v>
          </cell>
          <cell r="D4502">
            <v>26.14</v>
          </cell>
        </row>
        <row r="4503">
          <cell r="A4503" t="str">
            <v>14.006.380-0</v>
          </cell>
          <cell r="B4503" t="str">
            <v>PRATELEIRA DE MAD. COMP. DE CEDRO 20MM E 50CM DE LARG., SOBRE CANTON. DE FERRO</v>
          </cell>
          <cell r="C4503" t="str">
            <v>M</v>
          </cell>
          <cell r="D4503">
            <v>29.22</v>
          </cell>
        </row>
        <row r="4504">
          <cell r="A4504" t="str">
            <v>14.006.385-0</v>
          </cell>
          <cell r="B4504" t="str">
            <v>PRATELEIRA DE MAD. COMP. DE CEDRO 20MM E 60CM DE LARG., SOBRE CANTON. DE FERRO</v>
          </cell>
          <cell r="C4504" t="str">
            <v>M</v>
          </cell>
          <cell r="D4504">
            <v>32.200000000000003</v>
          </cell>
        </row>
        <row r="4505">
          <cell r="A4505" t="str">
            <v>14.006.395-0</v>
          </cell>
          <cell r="B4505" t="str">
            <v>QUADRO DE AULA EM ARG., EMPREGNANDO-SE COR. VERDE, C/MOLDURAE PORTA-GIZ DE MAD.</v>
          </cell>
          <cell r="C4505" t="str">
            <v>M2</v>
          </cell>
          <cell r="D4505">
            <v>61.06</v>
          </cell>
        </row>
        <row r="4506">
          <cell r="A4506" t="str">
            <v>14.006.400-0</v>
          </cell>
          <cell r="B4506" t="str">
            <v>BARRA DE MACARANDUBA, DE 20 X 2,5CM; APARELHADA EM 1 FACE ENOS TOPOS, P/PROT. DE PAREDES DE SALA DE AULA</v>
          </cell>
          <cell r="C4506" t="str">
            <v>M</v>
          </cell>
          <cell r="D4506">
            <v>19.760000000000002</v>
          </cell>
        </row>
        <row r="4507">
          <cell r="A4507" t="str">
            <v>14.006.401-0</v>
          </cell>
          <cell r="B4507" t="str">
            <v>FRISO DE CEDRO, DE 3 X 1,5CM; BOLEADO</v>
          </cell>
          <cell r="C4507" t="str">
            <v>M</v>
          </cell>
          <cell r="D4507">
            <v>7.02</v>
          </cell>
        </row>
        <row r="4508">
          <cell r="A4508" t="str">
            <v>14.006.402-0</v>
          </cell>
          <cell r="B4508" t="str">
            <v>CAIXA COLETORA DE CORRESPONDENCIA, MED. 107 X 38 X 27CM, EMCOMP. DE CEDRO 20MM, TOTAL DE 21 ESCANINHOS, PADRAO CEHAB</v>
          </cell>
          <cell r="C4508" t="str">
            <v>UN</v>
          </cell>
          <cell r="D4508">
            <v>420.66</v>
          </cell>
        </row>
        <row r="4509">
          <cell r="A4509" t="str">
            <v>14.006.405-0</v>
          </cell>
          <cell r="B4509" t="str">
            <v>ADUELA DE CANELA DE 13 X 3CM</v>
          </cell>
          <cell r="C4509" t="str">
            <v>M</v>
          </cell>
          <cell r="D4509">
            <v>9.6199999999999992</v>
          </cell>
        </row>
        <row r="4510">
          <cell r="A4510" t="str">
            <v>14.006.407-0</v>
          </cell>
          <cell r="B4510" t="str">
            <v>ADUELA DE CANELA DE 14 X 3CM, C/ 3,5CM DE REBAIXO</v>
          </cell>
          <cell r="C4510" t="str">
            <v>M</v>
          </cell>
          <cell r="D4510">
            <v>12.49</v>
          </cell>
        </row>
        <row r="4511">
          <cell r="A4511" t="str">
            <v>14.006.408-0</v>
          </cell>
          <cell r="B4511" t="str">
            <v>MARCO DE CANELA DE 7 X 3CM</v>
          </cell>
          <cell r="C4511" t="str">
            <v>M</v>
          </cell>
          <cell r="D4511">
            <v>7.48</v>
          </cell>
        </row>
        <row r="4512">
          <cell r="A4512" t="str">
            <v>14.006.409-0</v>
          </cell>
          <cell r="B4512" t="str">
            <v>ALIZAR DE CANELA DE 5 X 2CM</v>
          </cell>
          <cell r="C4512" t="str">
            <v>M</v>
          </cell>
          <cell r="D4512">
            <v>2.1</v>
          </cell>
        </row>
        <row r="4513">
          <cell r="A4513" t="str">
            <v>14.006.415-0</v>
          </cell>
          <cell r="B4513" t="str">
            <v>MOLDURA DE MAD., ENVERNIZADA, DE 10 X 2,5CM; P/QUADRO DE AULA</v>
          </cell>
          <cell r="C4513" t="str">
            <v>M</v>
          </cell>
          <cell r="D4513">
            <v>15.5</v>
          </cell>
        </row>
        <row r="4514">
          <cell r="A4514" t="str">
            <v>14.006.417-0</v>
          </cell>
          <cell r="B4514" t="str">
            <v>PORTA-GIZ DE MAD., ENVERNIZADA, DE 10 X 2,5CM; P/QUADRO DE AULA</v>
          </cell>
          <cell r="C4514" t="str">
            <v>M</v>
          </cell>
          <cell r="D4514">
            <v>20.07</v>
          </cell>
        </row>
        <row r="4515">
          <cell r="A4515" t="str">
            <v>14.006.420-0</v>
          </cell>
          <cell r="B4515" t="str">
            <v>PORTA COMP., DE CEDRO OU CANELA, FOLHEADA NAS 2 FACES, C/ 3CM DE ESP., EXCL. FORN. DE ADUELA E ALIZAR</v>
          </cell>
          <cell r="C4515" t="str">
            <v>M2</v>
          </cell>
          <cell r="D4515">
            <v>224.55</v>
          </cell>
        </row>
        <row r="4516">
          <cell r="A4516" t="str">
            <v>14.006.422-1</v>
          </cell>
          <cell r="B4516" t="str">
            <v>PORTA C/PAINEL DE VENEZIANA, DE CEDRO OU CANELA, C/ 3CM DE ESP., EXCL. FORN. DE ADUELA E ALIZAR</v>
          </cell>
          <cell r="C4516" t="str">
            <v>M2</v>
          </cell>
          <cell r="D4516">
            <v>302.55</v>
          </cell>
        </row>
        <row r="4517">
          <cell r="A4517" t="str">
            <v>14.006.424-0</v>
          </cell>
          <cell r="B4517" t="str">
            <v>JANELA DE MAD., DE CEDRO OU CANELA, DE ABRIR OU CORRER, EM VENEZIANA, C/ 3CM DE ESP.</v>
          </cell>
          <cell r="C4517" t="str">
            <v>M2</v>
          </cell>
          <cell r="D4517">
            <v>296.89999999999998</v>
          </cell>
        </row>
        <row r="4518">
          <cell r="A4518" t="str">
            <v>14.006.426-0</v>
          </cell>
          <cell r="B4518" t="str">
            <v>JANELA DE MAD., DE CEDRO OU CANELA, DE ABRIR OU DE CORRER, P/VIDRO, C/ 3CM DE ESP.</v>
          </cell>
          <cell r="C4518" t="str">
            <v>M2</v>
          </cell>
          <cell r="D4518">
            <v>199.4</v>
          </cell>
        </row>
        <row r="4519">
          <cell r="A4519" t="str">
            <v>14.006.428-0</v>
          </cell>
          <cell r="B4519" t="str">
            <v>CAIXILHO FIXO DE MAD., DE CEDRO OU CANELA, EM VENEZIANA, C/3CM DE ESP.</v>
          </cell>
          <cell r="C4519" t="str">
            <v>M2</v>
          </cell>
          <cell r="D4519">
            <v>283.86</v>
          </cell>
        </row>
        <row r="4520">
          <cell r="A4520" t="str">
            <v>14.006.430-0</v>
          </cell>
          <cell r="B4520" t="str">
            <v>CAIXILHO FIXO DE MAD., DE CEDRO OU CANELA, P/VIDRO, C/ 3CM DE ESP.</v>
          </cell>
          <cell r="C4520" t="str">
            <v>M2</v>
          </cell>
          <cell r="D4520">
            <v>183.65</v>
          </cell>
        </row>
        <row r="4521">
          <cell r="A4521" t="str">
            <v>14.006.500-0</v>
          </cell>
          <cell r="B4521" t="str">
            <v>UNIDADE DE REF. P/FORN. E/OU REPARO DE ESQUADRIAS DE MAD. OUSIMILAR</v>
          </cell>
          <cell r="C4521" t="str">
            <v>UR</v>
          </cell>
          <cell r="D4521">
            <v>220.52</v>
          </cell>
        </row>
        <row r="4522">
          <cell r="A4522" t="str">
            <v>14.006.505-0</v>
          </cell>
          <cell r="B4522" t="str">
            <v>UNIDADE DE REF., P/REPARO DE PORTA DE MAD.</v>
          </cell>
          <cell r="C4522" t="str">
            <v>UR</v>
          </cell>
          <cell r="D4522">
            <v>220.51</v>
          </cell>
        </row>
        <row r="4523">
          <cell r="A4523" t="str">
            <v>14.006.510-0</v>
          </cell>
          <cell r="B4523" t="str">
            <v>UNIDADE DE REF., P/REPARO DE JANELAS DE MAD.</v>
          </cell>
          <cell r="C4523" t="str">
            <v>UR</v>
          </cell>
          <cell r="D4523">
            <v>301.42</v>
          </cell>
        </row>
        <row r="4524">
          <cell r="A4524" t="str">
            <v>14.006.515-0</v>
          </cell>
          <cell r="B4524" t="str">
            <v>UNIDADE DE REF., P/REPARO DE DIVISORIAS DE MAD.</v>
          </cell>
          <cell r="C4524" t="str">
            <v>UR</v>
          </cell>
          <cell r="D4524">
            <v>301.42</v>
          </cell>
        </row>
        <row r="4525">
          <cell r="A4525" t="str">
            <v>14.006.520-0</v>
          </cell>
          <cell r="B4525" t="str">
            <v>UNIDADE DE REF., P/FORN. DE PC. DE MAD. DE QUALQUER NATUREZA</v>
          </cell>
          <cell r="C4525" t="str">
            <v>UR</v>
          </cell>
          <cell r="D4525">
            <v>229.62</v>
          </cell>
        </row>
        <row r="4526">
          <cell r="A4526" t="str">
            <v>14.006.600-0</v>
          </cell>
          <cell r="B4526" t="str">
            <v>TABUA DE PINHO DE 1ª, DE 1" X 12"</v>
          </cell>
          <cell r="C4526" t="str">
            <v>M</v>
          </cell>
          <cell r="D4526">
            <v>10.5</v>
          </cell>
        </row>
        <row r="4527">
          <cell r="A4527" t="str">
            <v>14.006.603-0</v>
          </cell>
          <cell r="B4527" t="str">
            <v>PECA DE PINHO DE 1ª, DE 3" X 3"</v>
          </cell>
          <cell r="C4527" t="str">
            <v>M</v>
          </cell>
          <cell r="D4527">
            <v>7</v>
          </cell>
        </row>
        <row r="4528">
          <cell r="A4528" t="str">
            <v>14.006.606-0</v>
          </cell>
          <cell r="B4528" t="str">
            <v>PECA DE PINHO DE 1ª, DE 3" X 6"</v>
          </cell>
          <cell r="C4528" t="str">
            <v>M</v>
          </cell>
          <cell r="D4528">
            <v>18</v>
          </cell>
        </row>
        <row r="4529">
          <cell r="A4529" t="str">
            <v>14.006.609-0</v>
          </cell>
          <cell r="B4529" t="str">
            <v>PECA DE MACARANDUBA, SERRADA, DE 3" X 3"</v>
          </cell>
          <cell r="C4529" t="str">
            <v>M</v>
          </cell>
          <cell r="D4529">
            <v>4.5999999999999996</v>
          </cell>
        </row>
        <row r="4530">
          <cell r="A4530" t="str">
            <v>14.006.612-0</v>
          </cell>
          <cell r="B4530" t="str">
            <v>PECA DE MACARANDUBA, SERRADA, DE 3" X 4.1/2"</v>
          </cell>
          <cell r="C4530" t="str">
            <v>M</v>
          </cell>
          <cell r="D4530">
            <v>7</v>
          </cell>
        </row>
        <row r="4531">
          <cell r="A4531" t="str">
            <v>14.006.615-0</v>
          </cell>
          <cell r="B4531" t="str">
            <v>PECA DE MACARANDUBA, SERRADA, DE 3" X 6"</v>
          </cell>
          <cell r="C4531" t="str">
            <v>M</v>
          </cell>
          <cell r="D4531">
            <v>9.3000000000000007</v>
          </cell>
        </row>
        <row r="4532">
          <cell r="A4532" t="str">
            <v>14.006.624-0</v>
          </cell>
          <cell r="B4532" t="str">
            <v>COMPENSADO DE CEDRO DE 6MM, CHAPA DE 2,20 X 1,60M</v>
          </cell>
          <cell r="C4532" t="str">
            <v>M2</v>
          </cell>
          <cell r="D4532">
            <v>10.42</v>
          </cell>
        </row>
        <row r="4533">
          <cell r="A4533" t="str">
            <v>14.006.627-0</v>
          </cell>
          <cell r="B4533" t="str">
            <v>COMPENSADO DE CEDRO DE 8MM, CHAPA DE 2,20 X 1,60M</v>
          </cell>
          <cell r="C4533" t="str">
            <v>M2</v>
          </cell>
          <cell r="D4533">
            <v>13.63</v>
          </cell>
        </row>
        <row r="4534">
          <cell r="A4534" t="str">
            <v>14.006.630-0</v>
          </cell>
          <cell r="B4534" t="str">
            <v>COMPENSADO DE CEDRO DE 15MM, CHAPA DE 2,20 X 1,60M</v>
          </cell>
          <cell r="C4534" t="str">
            <v>M2</v>
          </cell>
          <cell r="D4534">
            <v>19.43</v>
          </cell>
        </row>
        <row r="4535">
          <cell r="A4535" t="str">
            <v>14.006.633-0</v>
          </cell>
          <cell r="B4535" t="str">
            <v>COMPENSADO DE CEDRO DE 20MM, CHAPA DE 2,20 X 1,60M</v>
          </cell>
          <cell r="C4535" t="str">
            <v>M2</v>
          </cell>
          <cell r="D4535">
            <v>25.24</v>
          </cell>
        </row>
        <row r="4536">
          <cell r="A4536" t="str">
            <v>14.006.636-0</v>
          </cell>
          <cell r="B4536" t="str">
            <v>COMPENSADO DE CEDRO DE 25MM, CHAPA DE 2,20 X 1,60M</v>
          </cell>
          <cell r="C4536" t="str">
            <v>M2</v>
          </cell>
          <cell r="D4536">
            <v>31.1</v>
          </cell>
        </row>
        <row r="4537">
          <cell r="A4537" t="str">
            <v>14.006.639-0</v>
          </cell>
          <cell r="B4537" t="str">
            <v>COMPENSADO NAVAL DE 10MM, CHAPA DE 2,20 X 1,10M</v>
          </cell>
          <cell r="C4537" t="str">
            <v>M2</v>
          </cell>
          <cell r="D4537">
            <v>13.4</v>
          </cell>
        </row>
        <row r="4538">
          <cell r="A4538" t="str">
            <v>14.006.645-0</v>
          </cell>
          <cell r="B4538" t="str">
            <v>COMPENSADO NAVAL DE 14MM, CHAPA DE 2,20 X 1,10M</v>
          </cell>
          <cell r="C4538" t="str">
            <v>M2</v>
          </cell>
          <cell r="D4538">
            <v>18.38</v>
          </cell>
        </row>
        <row r="4539">
          <cell r="A4539" t="str">
            <v>14.006.648-0</v>
          </cell>
          <cell r="B4539" t="str">
            <v>CHAPA DELGADA DE FIBRA DE MAD., MOIDA E PRENSADA, RESISTENTE, DURA E LISA, DE 1,22 X 2,75M; C/ 3,2MM DE ESP.</v>
          </cell>
          <cell r="C4539" t="str">
            <v>FL.</v>
          </cell>
          <cell r="D4539">
            <v>14.9</v>
          </cell>
        </row>
        <row r="4540">
          <cell r="A4540" t="str">
            <v>14.006.651-0</v>
          </cell>
          <cell r="B4540" t="str">
            <v>CHAPA DE CELULOSE PRENSADA, DE 1,22 X 2,24M; DE 12MM DE ESP.</v>
          </cell>
          <cell r="C4540" t="str">
            <v>FL.</v>
          </cell>
          <cell r="D4540">
            <v>28.9</v>
          </cell>
        </row>
        <row r="4541">
          <cell r="A4541" t="str">
            <v>14.006.999-0</v>
          </cell>
          <cell r="B4541" t="str">
            <v>FAMILIA 14.006ESQUADRIAS DE MADEIRA</v>
          </cell>
          <cell r="C4541">
            <v>0</v>
          </cell>
          <cell r="D4541">
            <v>1900</v>
          </cell>
        </row>
        <row r="4542">
          <cell r="A4542" t="str">
            <v>14.007.005-0</v>
          </cell>
          <cell r="B4542" t="str">
            <v>CONJUNTO DE FERRAG. P/PORTA DE MAD. DE 1 FL., DE ABRIR, DE ENTRADA PRINCIPAL</v>
          </cell>
          <cell r="C4542" t="str">
            <v>UN</v>
          </cell>
          <cell r="D4542">
            <v>230.32</v>
          </cell>
        </row>
        <row r="4543">
          <cell r="A4543" t="str">
            <v>14.007.010-0</v>
          </cell>
          <cell r="B4543" t="str">
            <v>CONJUNTO DE FERRAG. P/PORTA DE MAD. DE 1 FL., DE ENTRADA PRINCIPAL</v>
          </cell>
          <cell r="C4543" t="str">
            <v>UN</v>
          </cell>
          <cell r="D4543">
            <v>208.59</v>
          </cell>
        </row>
        <row r="4544">
          <cell r="A4544" t="str">
            <v>14.007.015-0</v>
          </cell>
          <cell r="B4544" t="str">
            <v>CONJUNTO DE FERRAG. P/PORTA DE MAD. DE 1 FL., DE ENTRADA PRINCIPAL</v>
          </cell>
          <cell r="C4544" t="str">
            <v>UN</v>
          </cell>
          <cell r="D4544">
            <v>25.6</v>
          </cell>
        </row>
        <row r="4545">
          <cell r="A4545" t="str">
            <v>14.007.020-0</v>
          </cell>
          <cell r="B4545" t="str">
            <v>CONJUNTO DE FERRAG. P/PORTA DE MAD. DE 1 FL., DE ENTRADA PRINCIPAL</v>
          </cell>
          <cell r="C4545" t="str">
            <v>UN</v>
          </cell>
          <cell r="D4545">
            <v>129.77000000000001</v>
          </cell>
        </row>
        <row r="4546">
          <cell r="A4546" t="str">
            <v>14.007.025-0</v>
          </cell>
          <cell r="B4546" t="str">
            <v>CONJUNTO DE FERRAG. P/PORTA DE MAD. DE 2 FL., DE ABRIR, DE ENTRADA PRINCIPAL</v>
          </cell>
          <cell r="C4546" t="str">
            <v>UN</v>
          </cell>
          <cell r="D4546">
            <v>172.55</v>
          </cell>
        </row>
        <row r="4547">
          <cell r="A4547" t="str">
            <v>14.007.030-0</v>
          </cell>
          <cell r="B4547" t="str">
            <v>CONJUNTO DE FERRAG. P/PORTA DE MAD. DE 1 FL., ENTRADA DE SERV.</v>
          </cell>
          <cell r="C4547" t="str">
            <v>UN</v>
          </cell>
          <cell r="D4547">
            <v>44.19</v>
          </cell>
        </row>
        <row r="4548">
          <cell r="A4548" t="str">
            <v>14.007.035-0</v>
          </cell>
          <cell r="B4548" t="str">
            <v>CONJUNTO DE FERRAG. P/PORTA DE MAD. DE 1 FL., DE ENTRADA SERV.</v>
          </cell>
          <cell r="C4548" t="str">
            <v>UN</v>
          </cell>
          <cell r="D4548">
            <v>202.3</v>
          </cell>
        </row>
        <row r="4549">
          <cell r="A4549" t="str">
            <v>14.007.040-0</v>
          </cell>
          <cell r="B4549" t="str">
            <v>CONJUNTO DE FERRAG. P/PORTA DE MAD. DE 1 FL., INT., SOCIAL OU DE SERV.</v>
          </cell>
          <cell r="C4549" t="str">
            <v>UN</v>
          </cell>
          <cell r="D4549">
            <v>35.83</v>
          </cell>
        </row>
        <row r="4550">
          <cell r="A4550" t="str">
            <v>14.007.045-0</v>
          </cell>
          <cell r="B4550" t="str">
            <v>CONJUNTO DE FERRAG. P/PORTA DE MAD. DE 1 FL., INT., SOCIAL OU DE SERV.</v>
          </cell>
          <cell r="C4550" t="str">
            <v>UN</v>
          </cell>
          <cell r="D4550">
            <v>30.61</v>
          </cell>
        </row>
        <row r="4551">
          <cell r="A4551" t="str">
            <v>14.007.050-0</v>
          </cell>
          <cell r="B4551" t="str">
            <v>CONJUNTO DE FERRAG. P/PORTA DE MAD. INT. DE 2 FL., DE ABRIR</v>
          </cell>
          <cell r="C4551" t="str">
            <v>UN</v>
          </cell>
          <cell r="D4551">
            <v>72.97</v>
          </cell>
        </row>
        <row r="4552">
          <cell r="A4552" t="str">
            <v>14.007.055-0</v>
          </cell>
          <cell r="B4552" t="str">
            <v>CONJUNTO DE FERRAG. P/PORTA DE MAD. INT. DE SALAS E QUARTOSDE HOSPITAIS</v>
          </cell>
          <cell r="C4552" t="str">
            <v>UN</v>
          </cell>
          <cell r="D4552">
            <v>288.38</v>
          </cell>
        </row>
        <row r="4553">
          <cell r="A4553" t="str">
            <v>14.007.060-0</v>
          </cell>
          <cell r="B4553" t="str">
            <v>CONJUNTO DE FERRAG. P/PORTA DE MAD. DE 1 FL., DE ABRIR, P/BANHEIRO</v>
          </cell>
          <cell r="C4553" t="str">
            <v>UN</v>
          </cell>
          <cell r="D4553">
            <v>64.17</v>
          </cell>
        </row>
        <row r="4554">
          <cell r="A4554" t="str">
            <v>14.007.065-0</v>
          </cell>
          <cell r="B4554" t="str">
            <v>CONJUNTO DE FERRAG. P/PORTA DE MAD. DE 1 FL., DE ABRIR, INT., P/BANHEIRO DE SERV.</v>
          </cell>
          <cell r="C4554" t="str">
            <v>UN</v>
          </cell>
          <cell r="D4554">
            <v>47.57</v>
          </cell>
        </row>
        <row r="4555">
          <cell r="A4555" t="str">
            <v>14.007.070-0</v>
          </cell>
          <cell r="B4555" t="str">
            <v>CONJUNTO DE FERRAG. P/PORTA DE MAD. DE 1 FL., DE ABRIR, P/SANIT. OU CHUVEIRO COLETIVO</v>
          </cell>
          <cell r="C4555" t="str">
            <v>UN</v>
          </cell>
          <cell r="D4555">
            <v>23.14</v>
          </cell>
        </row>
        <row r="4556">
          <cell r="A4556" t="str">
            <v>14.007.075-0</v>
          </cell>
          <cell r="B4556" t="str">
            <v>CONJUNTO DE FERRAG. P/PORTA DE MAD. DE 1 FL., DE ABRIR, P/SANIT. OU CHUVEIRO COLETIVO</v>
          </cell>
          <cell r="C4556" t="str">
            <v>UN</v>
          </cell>
          <cell r="D4556">
            <v>24.82</v>
          </cell>
        </row>
        <row r="4557">
          <cell r="A4557" t="str">
            <v>14.007.080-0</v>
          </cell>
          <cell r="B4557" t="str">
            <v>CONJUNTO DE FERRAG. P/PORTA DE MAD. DE 1 FL., DE ABRIR, P/BANHEIRO</v>
          </cell>
          <cell r="C4557" t="str">
            <v>UN</v>
          </cell>
          <cell r="D4557">
            <v>30.61</v>
          </cell>
        </row>
        <row r="4558">
          <cell r="A4558" t="str">
            <v>14.007.085-0</v>
          </cell>
          <cell r="B4558" t="str">
            <v>CONJUNTO DE FERRAG. P/PORTA DE MAD. COLOCADA EM DIVISORIA DEMARMORE, MARMORITE OU CONCR., ATE 4CM DE ESP.</v>
          </cell>
          <cell r="C4558" t="str">
            <v>UN</v>
          </cell>
          <cell r="D4558">
            <v>115.16</v>
          </cell>
        </row>
        <row r="4559">
          <cell r="A4559" t="str">
            <v>14.007.090-0</v>
          </cell>
          <cell r="B4559" t="str">
            <v>CONJUNTO DE FERRAG. P/PORTA DE MAD., DE CORRER, DE 1 FL.</v>
          </cell>
          <cell r="C4559" t="str">
            <v>UN</v>
          </cell>
          <cell r="D4559">
            <v>176.9</v>
          </cell>
        </row>
        <row r="4560">
          <cell r="A4560" t="str">
            <v>14.007.095-0</v>
          </cell>
          <cell r="B4560" t="str">
            <v>CONJUNTO DE FERRAG. P/PORTA DE MAD., DE CORRER, DE 2 FL.</v>
          </cell>
          <cell r="C4560" t="str">
            <v>UN</v>
          </cell>
          <cell r="D4560">
            <v>321.54000000000002</v>
          </cell>
        </row>
        <row r="4561">
          <cell r="A4561" t="str">
            <v>14.007.101-0</v>
          </cell>
          <cell r="B4561" t="str">
            <v>CONJUNTO DE FERRAG. P/PORTA DE DIVISORIA, DE 1 FL., REVEST.DE MAD. OU LAMIN. VINILICO</v>
          </cell>
          <cell r="C4561" t="str">
            <v>UN</v>
          </cell>
          <cell r="D4561">
            <v>256.27</v>
          </cell>
        </row>
        <row r="4562">
          <cell r="A4562" t="str">
            <v>14.007.105-0</v>
          </cell>
          <cell r="B4562" t="str">
            <v>CONJUNTO DE FERRAG. P/PORTA DE DIVISORIA, DE 2 FL., REVEST.DE MAD. OU LAMIN. VINILICO</v>
          </cell>
          <cell r="C4562" t="str">
            <v>UN</v>
          </cell>
          <cell r="D4562">
            <v>288.19</v>
          </cell>
        </row>
        <row r="4563">
          <cell r="A4563" t="str">
            <v>14.007.110-0</v>
          </cell>
          <cell r="B4563" t="str">
            <v>CONJUNTO DE FERRAG. P/PORTA DE MAD. DE BARRACAO DE OBRA OU CASA POPULAR</v>
          </cell>
          <cell r="C4563" t="str">
            <v>UN</v>
          </cell>
          <cell r="D4563">
            <v>9.58</v>
          </cell>
        </row>
        <row r="4564">
          <cell r="A4564" t="str">
            <v>14.007.115-0</v>
          </cell>
          <cell r="B4564" t="str">
            <v>FERRAGEM P/PORTA DE MAD. DE ARMARIO</v>
          </cell>
          <cell r="C4564" t="str">
            <v>UN</v>
          </cell>
          <cell r="D4564">
            <v>35.97</v>
          </cell>
        </row>
        <row r="4565">
          <cell r="A4565" t="str">
            <v>14.007.120-0</v>
          </cell>
          <cell r="B4565" t="str">
            <v>CONJUNTO DE FERRAG. P/PORTA DE CORRER DE ARMARIO EM BANCA</v>
          </cell>
          <cell r="C4565" t="str">
            <v>UN</v>
          </cell>
          <cell r="D4565">
            <v>8.6</v>
          </cell>
        </row>
        <row r="4566">
          <cell r="A4566" t="str">
            <v>14.007.125-0</v>
          </cell>
          <cell r="B4566" t="str">
            <v>CONJUNTO DE FERRAG. P/JANELA DE MAD. TIPO GUILHOTINA</v>
          </cell>
          <cell r="C4566" t="str">
            <v>UN</v>
          </cell>
          <cell r="D4566">
            <v>16.239999999999998</v>
          </cell>
        </row>
        <row r="4567">
          <cell r="A4567" t="str">
            <v>14.007.130-0</v>
          </cell>
          <cell r="B4567" t="str">
            <v>CONJUNTO DE FERRAG. P/JANELA DE MAD. TIPO GUILHOTINA DE CONTRAPESO</v>
          </cell>
          <cell r="C4567" t="str">
            <v>UN</v>
          </cell>
          <cell r="D4567">
            <v>132.11000000000001</v>
          </cell>
        </row>
        <row r="4568">
          <cell r="A4568" t="str">
            <v>14.007.135-0</v>
          </cell>
          <cell r="B4568" t="str">
            <v>CONJUNTO DE FERRAG. P/JANELA DE MAD., BASCULANTE</v>
          </cell>
          <cell r="C4568" t="str">
            <v>UN</v>
          </cell>
          <cell r="D4568">
            <v>17.760000000000002</v>
          </cell>
        </row>
        <row r="4569">
          <cell r="A4569" t="str">
            <v>14.007.140-0</v>
          </cell>
          <cell r="B4569" t="str">
            <v>CONJUNTO DE FERRAG. P/JANELA DE MAD., DE ABRIR, DE 2 FL.</v>
          </cell>
          <cell r="C4569" t="str">
            <v>UN</v>
          </cell>
          <cell r="D4569">
            <v>60.26</v>
          </cell>
        </row>
        <row r="4570">
          <cell r="A4570" t="str">
            <v>14.007.145-0</v>
          </cell>
          <cell r="B4570" t="str">
            <v>CONJUNTO DE FERRAG. P/JANELA DE MAD., DE CORRER, DE 2 FL.</v>
          </cell>
          <cell r="C4570" t="str">
            <v>UN</v>
          </cell>
          <cell r="D4570">
            <v>40.03</v>
          </cell>
        </row>
        <row r="4571">
          <cell r="A4571" t="str">
            <v>14.007.150-0</v>
          </cell>
          <cell r="B4571" t="str">
            <v>CONJUNTO DE FERRAG. P/JANELA DE MAD., DE CORRER, DE 4 FL.</v>
          </cell>
          <cell r="C4571" t="str">
            <v>UN</v>
          </cell>
          <cell r="D4571">
            <v>74.819999999999993</v>
          </cell>
        </row>
        <row r="4572">
          <cell r="A4572" t="str">
            <v>14.007.155-0</v>
          </cell>
          <cell r="B4572" t="str">
            <v>CONJUNTO DE FERRAG. P/JANELA DE MAD., DE ABRIR, DE 2 FL., TIPO VVP</v>
          </cell>
          <cell r="C4572" t="str">
            <v>UN</v>
          </cell>
          <cell r="D4572">
            <v>31.88</v>
          </cell>
        </row>
        <row r="4573">
          <cell r="A4573" t="str">
            <v>14.007.160-0</v>
          </cell>
          <cell r="B4573" t="str">
            <v>CONJUNTO COMPLETO DE FERRAG. P/PORTA DE 1 FL. DE VIDRO TEMPERADO 10MM</v>
          </cell>
          <cell r="C4573" t="str">
            <v>UN</v>
          </cell>
          <cell r="D4573">
            <v>189.44</v>
          </cell>
        </row>
        <row r="4574">
          <cell r="A4574" t="str">
            <v>14.007.165-0</v>
          </cell>
          <cell r="B4574" t="str">
            <v>CONJUNTO COMPLETO DE FERRAG. P/PORTA DE 1 FL., C/BANDEIRA, DE VIDRO TEMPERADO 10MM</v>
          </cell>
          <cell r="C4574" t="str">
            <v>UN</v>
          </cell>
          <cell r="D4574">
            <v>226.04</v>
          </cell>
        </row>
        <row r="4575">
          <cell r="A4575" t="str">
            <v>14.007.170-0</v>
          </cell>
          <cell r="B4575" t="str">
            <v>CONJUNTO COMPLETO DE FERRAG. P/PORTA DE 2 FL. DE VIDRO TEMPERADO 10MM</v>
          </cell>
          <cell r="C4575" t="str">
            <v>UN</v>
          </cell>
          <cell r="D4575">
            <v>340.46</v>
          </cell>
        </row>
        <row r="4576">
          <cell r="A4576" t="str">
            <v>14.007.175-0</v>
          </cell>
          <cell r="B4576" t="str">
            <v>CONJUNTO COMPLETO DE FERRAG. P/PORTA DE 2 FL., C/BANDEIRA, DE VIDRO TEMPERADO 10MM</v>
          </cell>
          <cell r="C4576" t="str">
            <v>UN</v>
          </cell>
          <cell r="D4576">
            <v>412.64</v>
          </cell>
        </row>
        <row r="4577">
          <cell r="A4577" t="str">
            <v>14.007.185-0</v>
          </cell>
          <cell r="B4577" t="str">
            <v>CONJUNTO COMPLETO FERRAG. P/PORTA DE 2 FL., C/BANDEIRA E 2 PAINEIS FIXOS LATERAIS, DE VIDRO TEMPERADO 10MM</v>
          </cell>
          <cell r="C4577" t="str">
            <v>UN</v>
          </cell>
          <cell r="D4577">
            <v>566.72</v>
          </cell>
        </row>
        <row r="4578">
          <cell r="A4578" t="str">
            <v>14.007.190-0</v>
          </cell>
          <cell r="B4578" t="str">
            <v>MOLA HIDR. DE PISO, P/PORTA DE VIDRO TEMPERADO 10MM</v>
          </cell>
          <cell r="C4578" t="str">
            <v>UN</v>
          </cell>
          <cell r="D4578">
            <v>380</v>
          </cell>
        </row>
        <row r="4579">
          <cell r="A4579" t="str">
            <v>14.007.195-0</v>
          </cell>
          <cell r="B4579" t="str">
            <v>CONJUNTO COMPLETO DE FERRAG. P/PAINEIS FIXOS DE VIDRO TEMPERADO 10MM</v>
          </cell>
          <cell r="C4579" t="str">
            <v>UN</v>
          </cell>
          <cell r="D4579">
            <v>66.88</v>
          </cell>
        </row>
        <row r="4580">
          <cell r="A4580" t="str">
            <v>14.007.200-0</v>
          </cell>
          <cell r="B4580" t="str">
            <v>CONJUNTO DE FERRAG. P/DIVISORIA DE MARM. OU MARMORITE, DE SANIT.</v>
          </cell>
          <cell r="C4580" t="str">
            <v>UN</v>
          </cell>
          <cell r="D4580">
            <v>47.8</v>
          </cell>
        </row>
        <row r="4581">
          <cell r="A4581" t="str">
            <v>14.007.250-0</v>
          </cell>
          <cell r="B4581" t="str">
            <v>CONJUNTO DE FERRAG. P/PORTA MAD. DE ENTRADA PRINCIPAL</v>
          </cell>
          <cell r="C4581" t="str">
            <v>UN</v>
          </cell>
          <cell r="D4581">
            <v>44.94</v>
          </cell>
        </row>
        <row r="4582">
          <cell r="A4582" t="str">
            <v>14.007.251-0</v>
          </cell>
          <cell r="B4582" t="str">
            <v>CONJUNTO DE FERRAG. P/PORTA MAD. DE ENTRADA PRINCIPAL</v>
          </cell>
          <cell r="C4582" t="str">
            <v>UN</v>
          </cell>
          <cell r="D4582">
            <v>20.38</v>
          </cell>
        </row>
        <row r="4583">
          <cell r="A4583" t="str">
            <v>14.007.253-0</v>
          </cell>
          <cell r="B4583" t="str">
            <v>FECHADURA DE CILINDRO, EM LATAO, ACAB. CROM., P/PORTA DE MAD., DE ENTRADA PRINCIPAL</v>
          </cell>
          <cell r="C4583" t="str">
            <v>UN</v>
          </cell>
          <cell r="D4583">
            <v>147.51</v>
          </cell>
        </row>
        <row r="4584">
          <cell r="A4584" t="str">
            <v>14.007.255-0</v>
          </cell>
          <cell r="B4584" t="str">
            <v>CONJUNTO DE FERRAG. P/PORTA DE MAD. DE ENTRADA PRINCIPAL</v>
          </cell>
          <cell r="C4584" t="str">
            <v>UN</v>
          </cell>
          <cell r="D4584">
            <v>67.25</v>
          </cell>
        </row>
        <row r="4585">
          <cell r="A4585" t="str">
            <v>14.007.256-0</v>
          </cell>
          <cell r="B4585" t="str">
            <v>CONJUNTO DE FERRAG. P/PORTA INT. DE MAD.</v>
          </cell>
          <cell r="C4585" t="str">
            <v>UN</v>
          </cell>
          <cell r="D4585">
            <v>9.85</v>
          </cell>
        </row>
        <row r="4586">
          <cell r="A4586" t="str">
            <v>14.007.258-0</v>
          </cell>
          <cell r="B4586" t="str">
            <v>FECHADURA P/PORTA INT. DE MAD., TIPO GORGE, TRINCO REVERSIVEL, EM LATAO, ACAB. CROMADO</v>
          </cell>
          <cell r="C4586" t="str">
            <v>UN</v>
          </cell>
          <cell r="D4586">
            <v>37.68</v>
          </cell>
        </row>
        <row r="4587">
          <cell r="A4587" t="str">
            <v>14.007.261-0</v>
          </cell>
          <cell r="B4587" t="str">
            <v>CONJUNTO DE FERRAG. P/PORTA DE MAD., DE BANHEIRO, FECHADURASIMPLES</v>
          </cell>
          <cell r="C4587" t="str">
            <v>UN</v>
          </cell>
          <cell r="D4587">
            <v>9.85</v>
          </cell>
        </row>
        <row r="4588">
          <cell r="A4588" t="str">
            <v>14.007.263-0</v>
          </cell>
          <cell r="B4588" t="str">
            <v>FECHADURA P/PORTA DE MAD. DE BANHEIRO, TIPO TRANQUETA, ACAB.CROM.</v>
          </cell>
          <cell r="C4588" t="str">
            <v>UN</v>
          </cell>
          <cell r="D4588">
            <v>61.73</v>
          </cell>
        </row>
        <row r="4589">
          <cell r="A4589" t="str">
            <v>14.007.266-0</v>
          </cell>
          <cell r="B4589" t="str">
            <v>CONJUNTO DE FERRAG. P/PORTA DE ABRIR, DE FERRO OU ALUMINIO</v>
          </cell>
          <cell r="C4589" t="str">
            <v>UN</v>
          </cell>
          <cell r="D4589">
            <v>29</v>
          </cell>
        </row>
        <row r="4590">
          <cell r="A4590" t="str">
            <v>14.007.270-0</v>
          </cell>
          <cell r="B4590" t="str">
            <v>FECHADURA DE CILINDRO OVALADO, DE LATAO, ACAB. CROM., P/PORTA DE CORRER, DE FERRO OU ALUMINIO</v>
          </cell>
          <cell r="C4590" t="str">
            <v>UN</v>
          </cell>
          <cell r="D4590">
            <v>23.79</v>
          </cell>
        </row>
        <row r="4591">
          <cell r="A4591" t="str">
            <v>14.007.274-0</v>
          </cell>
          <cell r="B4591" t="str">
            <v>FECHADURA DE SOBREPOR, C/CILINDRO, 2 VOLTAS, EM FERRO RESINADO PRETO, P/PORTAO</v>
          </cell>
          <cell r="C4591" t="str">
            <v>UN</v>
          </cell>
          <cell r="D4591">
            <v>11.94</v>
          </cell>
        </row>
        <row r="4592">
          <cell r="A4592" t="str">
            <v>14.007.276-0</v>
          </cell>
          <cell r="B4592" t="str">
            <v>FECHADURA DE SOBREPOR, C/CILINDRO, EM LATAO, ACAB. CROM., P/PORTAO</v>
          </cell>
          <cell r="C4592" t="str">
            <v>UN</v>
          </cell>
          <cell r="D4592">
            <v>76.84</v>
          </cell>
        </row>
        <row r="4593">
          <cell r="A4593" t="str">
            <v>14.007.278-0</v>
          </cell>
          <cell r="B4593" t="str">
            <v>DOBRADICA 3" X 3.1/2", DE LATAO CROM., C/PINO, BOLAS E ANEISDE LATAO</v>
          </cell>
          <cell r="C4593" t="str">
            <v>UN</v>
          </cell>
          <cell r="D4593">
            <v>8.16</v>
          </cell>
        </row>
        <row r="4594">
          <cell r="A4594" t="str">
            <v>14.007.280-0</v>
          </cell>
          <cell r="B4594" t="str">
            <v>DOBRADICA 3" X 3", DE LATAO CROM., C/PINO, BOLAS E ANEIS DELATAO</v>
          </cell>
          <cell r="C4594" t="str">
            <v>UN</v>
          </cell>
          <cell r="D4594">
            <v>5.76</v>
          </cell>
        </row>
        <row r="4595">
          <cell r="A4595" t="str">
            <v>14.007.282-0</v>
          </cell>
          <cell r="B4595" t="str">
            <v>DOBRADICA 3" X 2.1/2", DE LATAO CROM., C/PINO, BOLAS E ANEISDE LATAO</v>
          </cell>
          <cell r="C4595" t="str">
            <v>UN</v>
          </cell>
          <cell r="D4595">
            <v>5.47</v>
          </cell>
        </row>
        <row r="4596">
          <cell r="A4596" t="str">
            <v>14.007.284-0</v>
          </cell>
          <cell r="B4596" t="str">
            <v>DOBRADICA 2.1/2" X 1.3/8", DE LATAO CROM., C/PINO E BOLAS DELATAO</v>
          </cell>
          <cell r="C4596" t="str">
            <v>UN</v>
          </cell>
          <cell r="D4596">
            <v>3.48</v>
          </cell>
        </row>
        <row r="4597">
          <cell r="A4597" t="str">
            <v>14.007.286-0</v>
          </cell>
          <cell r="B4597" t="str">
            <v>DOBRADICA 4" X 3", DE FºGALV., C/PINO, BOLAS E ANEIS DE LATAO</v>
          </cell>
          <cell r="C4597" t="str">
            <v>UN</v>
          </cell>
          <cell r="D4597">
            <v>3.42</v>
          </cell>
        </row>
        <row r="4598">
          <cell r="A4598" t="str">
            <v>14.007.288-0</v>
          </cell>
          <cell r="B4598" t="str">
            <v>DOBRADICA 3" X 3", DE FºGALV., C/PINO DE FERRO E BOLAS DE LATAO</v>
          </cell>
          <cell r="C4598" t="str">
            <v>UN</v>
          </cell>
          <cell r="D4598">
            <v>1.74</v>
          </cell>
        </row>
        <row r="4599">
          <cell r="A4599" t="str">
            <v>14.007.290-0</v>
          </cell>
          <cell r="B4599" t="str">
            <v>DOBRADICA 3" X 2.1/2", DE FºGALV., C/PINO DE FERRO E BOLAS DE LATAO</v>
          </cell>
          <cell r="C4599" t="str">
            <v>UN</v>
          </cell>
          <cell r="D4599">
            <v>1.61</v>
          </cell>
        </row>
        <row r="4600">
          <cell r="A4600" t="str">
            <v>14.007.292-0</v>
          </cell>
          <cell r="B4600" t="str">
            <v>DOBRADICA DE 1.3/4" X 2" DE FºGALV., C/PINO DE FERRO E BOLASDE LATAO</v>
          </cell>
          <cell r="C4600" t="str">
            <v>UN</v>
          </cell>
          <cell r="D4600">
            <v>1.51</v>
          </cell>
        </row>
        <row r="4601">
          <cell r="A4601" t="str">
            <v>14.007.294-0</v>
          </cell>
          <cell r="B4601" t="str">
            <v>DOBRADICA P/PORTA VAI-E-VEM, DE 3", EM LATAO NIQUELADO</v>
          </cell>
          <cell r="C4601" t="str">
            <v>UN</v>
          </cell>
          <cell r="D4601">
            <v>24.62</v>
          </cell>
        </row>
        <row r="4602">
          <cell r="A4602" t="str">
            <v>14.007.296-0</v>
          </cell>
          <cell r="B4602" t="str">
            <v>FECHO SOBREPOR LIVRE - OCUPADO</v>
          </cell>
          <cell r="C4602" t="str">
            <v>UN</v>
          </cell>
          <cell r="D4602">
            <v>19.600000000000001</v>
          </cell>
        </row>
        <row r="4603">
          <cell r="A4603" t="str">
            <v>14.007.298-0</v>
          </cell>
          <cell r="B4603" t="str">
            <v>FECHO DE EMBUTIR DE ALAVANCA, EM LATAO CROM., DE 40CM DE ALT.</v>
          </cell>
          <cell r="C4603" t="str">
            <v>UN</v>
          </cell>
          <cell r="D4603">
            <v>15.51</v>
          </cell>
        </row>
        <row r="4604">
          <cell r="A4604" t="str">
            <v>14.007.300-0</v>
          </cell>
          <cell r="B4604" t="str">
            <v>FECHO DE EMBUTIR, DE SEGURANCA, EM LATAO CROM.</v>
          </cell>
          <cell r="C4604" t="str">
            <v>UN</v>
          </cell>
          <cell r="D4604">
            <v>5.3</v>
          </cell>
        </row>
        <row r="4605">
          <cell r="A4605" t="str">
            <v>14.007.302-0</v>
          </cell>
          <cell r="B4605" t="str">
            <v>FECHO DE HASTE REDONDA, EM FERRO, P/PINTAR, C/ 20CM</v>
          </cell>
          <cell r="C4605" t="str">
            <v>UN</v>
          </cell>
          <cell r="D4605">
            <v>6.17</v>
          </cell>
        </row>
        <row r="4606">
          <cell r="A4606" t="str">
            <v>14.007.304-0</v>
          </cell>
          <cell r="B4606" t="str">
            <v>FECHO DE HASTE REDONDA, EM FERRO, P/PINTAR, C/ 30CM</v>
          </cell>
          <cell r="C4606" t="str">
            <v>UN</v>
          </cell>
          <cell r="D4606">
            <v>8.01</v>
          </cell>
        </row>
        <row r="4607">
          <cell r="A4607" t="str">
            <v>14.007.306-0</v>
          </cell>
          <cell r="B4607" t="str">
            <v>FECHO DE 80MM EM FERRO NIQUELADO, LINGUETA CENTRAL MOVEL</v>
          </cell>
          <cell r="C4607" t="str">
            <v>UN</v>
          </cell>
          <cell r="D4607">
            <v>1.03</v>
          </cell>
        </row>
        <row r="4608">
          <cell r="A4608" t="str">
            <v>14.007.308-0</v>
          </cell>
          <cell r="B4608" t="str">
            <v>VISOR OTICO C/LENTES, TIPO LINGUETA, ACAB. CROM.</v>
          </cell>
          <cell r="C4608" t="str">
            <v>UN</v>
          </cell>
          <cell r="D4608">
            <v>7.9</v>
          </cell>
        </row>
        <row r="4609">
          <cell r="A4609" t="str">
            <v>14.007.310-0</v>
          </cell>
          <cell r="B4609" t="str">
            <v>CREMONE EM LATAO CROM., C/VARA DE FERRO, DE 1,50M; ACAB. CROM., POLIDO OU PINTADO</v>
          </cell>
          <cell r="C4609" t="str">
            <v>UN</v>
          </cell>
          <cell r="D4609">
            <v>29.8</v>
          </cell>
        </row>
        <row r="4610">
          <cell r="A4610" t="str">
            <v>14.007.312-0</v>
          </cell>
          <cell r="B4610" t="str">
            <v>CARRANCA P/FIX. EXT. DE JANELA DE ABRIR, EM LATAO, CABECOTEARTICULADO</v>
          </cell>
          <cell r="C4610" t="str">
            <v>UN</v>
          </cell>
          <cell r="D4610">
            <v>10.4</v>
          </cell>
        </row>
        <row r="4611">
          <cell r="A4611" t="str">
            <v>14.007.313-0</v>
          </cell>
          <cell r="B4611" t="str">
            <v>MOLA FECHA-PORTA, AEREA, C/PINHAO E CREMALHEIRA, EM ALUMINIO, C/PINT. ELETROSTATICA, P/PORTA DE FERRO DE 0,90 A 1,00M</v>
          </cell>
          <cell r="C4611" t="str">
            <v>UN</v>
          </cell>
          <cell r="D4611">
            <v>135.86000000000001</v>
          </cell>
        </row>
        <row r="4612">
          <cell r="A4612" t="str">
            <v>14.007.314-0</v>
          </cell>
          <cell r="B4612" t="str">
            <v>MOLA FECHA-PORTA, AEREA, C/PINHAO E CREMALHEIRA, EM ALUMINIO, C/PINT.ELETROSTATICA, P/PORTA DE MAD.OU ALUMINIO ATE 0,90M</v>
          </cell>
          <cell r="C4612" t="str">
            <v>UN</v>
          </cell>
          <cell r="D4612">
            <v>114.05</v>
          </cell>
        </row>
        <row r="4613">
          <cell r="A4613" t="str">
            <v>14.007.315-0</v>
          </cell>
          <cell r="B4613" t="str">
            <v>MOLA FECHA PORTA, AEREA, C/PINHAO E CREMALHEIRA, C/POTENCIANº 4 P/PORTAS CORTA-FOGO</v>
          </cell>
          <cell r="C4613" t="str">
            <v>UN</v>
          </cell>
          <cell r="D4613">
            <v>161.01</v>
          </cell>
        </row>
        <row r="4614">
          <cell r="A4614" t="str">
            <v>14.007.316-0</v>
          </cell>
          <cell r="B4614" t="str">
            <v>PUXADOR DE 12CM, EM ZAMAK CROM.</v>
          </cell>
          <cell r="C4614" t="str">
            <v>UN</v>
          </cell>
          <cell r="D4614">
            <v>2.06</v>
          </cell>
        </row>
        <row r="4615">
          <cell r="A4615" t="str">
            <v>14.007.318-0</v>
          </cell>
          <cell r="B4615" t="str">
            <v>PUXADOR TUBULAR, DE PUNHO, EM LATAO CROM.</v>
          </cell>
          <cell r="C4615" t="str">
            <v>UN</v>
          </cell>
          <cell r="D4615">
            <v>36</v>
          </cell>
        </row>
        <row r="4616">
          <cell r="A4616" t="str">
            <v>14.007.320-0</v>
          </cell>
          <cell r="B4616" t="str">
            <v>PUXADOR TUBULAR, EM ZAMAK CROM.</v>
          </cell>
          <cell r="C4616" t="str">
            <v>UN</v>
          </cell>
          <cell r="D4616">
            <v>11.28</v>
          </cell>
        </row>
        <row r="4617">
          <cell r="A4617" t="str">
            <v>14.007.322-0</v>
          </cell>
          <cell r="B4617" t="str">
            <v>CADEADO DE 30MM, C/DUPLA TRAVA, DISCO DE SEGURANCA ANTI GAZUA, CORPO DE LATAO MACICO E CILINDRO DE LATAO TREFILADO</v>
          </cell>
          <cell r="C4617" t="str">
            <v>UN</v>
          </cell>
          <cell r="D4617">
            <v>6.8</v>
          </cell>
        </row>
        <row r="4618">
          <cell r="A4618" t="str">
            <v>14.007.324-0</v>
          </cell>
          <cell r="B4618" t="str">
            <v>CADEADO DE 50MM, C/DUPLA TRAVA, DISCO DE SEGURANCA ANTI GAZUA, CORPO DE LATAO MACICO E CILINDRO DE LATAO TREFILADO</v>
          </cell>
          <cell r="C4618" t="str">
            <v>UN</v>
          </cell>
          <cell r="D4618">
            <v>14.07</v>
          </cell>
        </row>
        <row r="4619">
          <cell r="A4619" t="str">
            <v>14.007.326-0</v>
          </cell>
          <cell r="B4619" t="str">
            <v>CADEADO DE 30MM ADAPTADO P/USO DE 1 SO CHAVE</v>
          </cell>
          <cell r="C4619" t="str">
            <v>UN</v>
          </cell>
          <cell r="D4619">
            <v>11.22</v>
          </cell>
        </row>
        <row r="4620">
          <cell r="A4620" t="str">
            <v>14.007.328-0</v>
          </cell>
          <cell r="B4620" t="str">
            <v>PORTA CADEADO DE 4.1/2", DE FERRO ZINCADO</v>
          </cell>
          <cell r="C4620" t="str">
            <v>UN</v>
          </cell>
          <cell r="D4620">
            <v>4.3</v>
          </cell>
        </row>
        <row r="4621">
          <cell r="A4621" t="str">
            <v>14.007.330-0</v>
          </cell>
          <cell r="B4621" t="str">
            <v>TARGETAO DE FºGALV., DE 36CM, C/ADAPTACAO DE HASTE P/DUPLO FUNCIONAMENTO, FECHAM. C/CADEADO</v>
          </cell>
          <cell r="C4621" t="str">
            <v>UN</v>
          </cell>
          <cell r="D4621">
            <v>44.32</v>
          </cell>
        </row>
        <row r="4622">
          <cell r="A4622" t="str">
            <v>14.007.332-0</v>
          </cell>
          <cell r="B4622" t="str">
            <v>TARGETA DE FIO REDONDO, DE 2", EM FERRO CROM.</v>
          </cell>
          <cell r="C4622" t="str">
            <v>UN</v>
          </cell>
          <cell r="D4622">
            <v>1</v>
          </cell>
        </row>
        <row r="4623">
          <cell r="A4623" t="str">
            <v>14.007.334-0</v>
          </cell>
          <cell r="B4623" t="str">
            <v>PRENDEDOR DE PORTA DE LATAO CROM., FIX. NO PISO, HASTE ACIONADA P/PRESSAO DA PORTA OU DO PE</v>
          </cell>
          <cell r="C4623" t="str">
            <v>UN</v>
          </cell>
          <cell r="D4623">
            <v>14.8</v>
          </cell>
        </row>
        <row r="4624">
          <cell r="A4624" t="str">
            <v>14.007.335-0</v>
          </cell>
          <cell r="B4624" t="str">
            <v>MANCAL SUPERIOR P/PORTA DE VIDRO TEMPERADO 10MM</v>
          </cell>
          <cell r="C4624" t="str">
            <v>UN</v>
          </cell>
          <cell r="D4624">
            <v>7.79</v>
          </cell>
        </row>
        <row r="4625">
          <cell r="A4625" t="str">
            <v>14.007.336-0</v>
          </cell>
          <cell r="B4625" t="str">
            <v>SUPORTE SIMPLES DE CENTRO P/VIDRO TEMPERADO 10MM</v>
          </cell>
          <cell r="C4625" t="str">
            <v>UN</v>
          </cell>
          <cell r="D4625">
            <v>11.5</v>
          </cell>
        </row>
        <row r="4626">
          <cell r="A4626" t="str">
            <v>14.007.337-0</v>
          </cell>
          <cell r="B4626" t="str">
            <v>SUPORTE DUPLO HORIZ. P/VIDRO TEMPERADO 10MM</v>
          </cell>
          <cell r="C4626" t="str">
            <v>UN</v>
          </cell>
          <cell r="D4626">
            <v>17.25</v>
          </cell>
        </row>
        <row r="4627">
          <cell r="A4627" t="str">
            <v>14.007.338-0</v>
          </cell>
          <cell r="B4627" t="str">
            <v>FECHADURA DE CENTRO P/PORTA DE VIDRO TEMPERADO 10MM</v>
          </cell>
          <cell r="C4627" t="str">
            <v>UN</v>
          </cell>
          <cell r="D4627">
            <v>91.02</v>
          </cell>
        </row>
        <row r="4628">
          <cell r="A4628" t="str">
            <v>14.007.339-0</v>
          </cell>
          <cell r="B4628" t="str">
            <v>DOBRADICA INFERIOR P/PORTA DE VIDRO TEMPERADO 10MM</v>
          </cell>
          <cell r="C4628" t="str">
            <v>UN</v>
          </cell>
          <cell r="D4628">
            <v>27.8</v>
          </cell>
        </row>
        <row r="4629">
          <cell r="A4629" t="str">
            <v>14.007.340-0</v>
          </cell>
          <cell r="B4629" t="str">
            <v>CONTRA FECHADURA DE CENTRO P/PORTA DE VIDRO TEMPERADO 10MM</v>
          </cell>
          <cell r="C4629" t="str">
            <v>UN</v>
          </cell>
          <cell r="D4629">
            <v>34.5</v>
          </cell>
        </row>
        <row r="4630">
          <cell r="A4630" t="str">
            <v>14.007.341-0</v>
          </cell>
          <cell r="B4630" t="str">
            <v>DOBRADICA SUPERIOR P/PORTA DE VIDRO TEMPERADO 10MM</v>
          </cell>
          <cell r="C4630" t="str">
            <v>UN</v>
          </cell>
          <cell r="D4630">
            <v>24.08</v>
          </cell>
        </row>
        <row r="4631">
          <cell r="A4631" t="str">
            <v>14.007.342-0</v>
          </cell>
          <cell r="B4631" t="str">
            <v>ESPELHO DE FECHADURA P/PORTA DE VIDRO TEMPERADO 10MM</v>
          </cell>
          <cell r="C4631" t="str">
            <v>UN</v>
          </cell>
          <cell r="D4631">
            <v>8.32</v>
          </cell>
        </row>
        <row r="4632">
          <cell r="A4632" t="str">
            <v>14.007.344-0</v>
          </cell>
          <cell r="B4632" t="str">
            <v>SUPORTE TIPO "L" P/PORTA DE VIDRO TEMPERADO 10MM</v>
          </cell>
          <cell r="C4632" t="str">
            <v>UN</v>
          </cell>
          <cell r="D4632">
            <v>37.83</v>
          </cell>
        </row>
        <row r="4633">
          <cell r="A4633" t="str">
            <v>14.007.345-0</v>
          </cell>
          <cell r="B4633" t="str">
            <v>ESPELHO DO TRINCO DE PISO P/PORTA DE VIDRO TEMPERADO</v>
          </cell>
          <cell r="C4633" t="str">
            <v>UN</v>
          </cell>
          <cell r="D4633">
            <v>6.38</v>
          </cell>
        </row>
        <row r="4634">
          <cell r="A4634" t="str">
            <v>14.007.346-0</v>
          </cell>
          <cell r="B4634" t="str">
            <v>SUPORTE SIMPLES, DE CANTO, P/VIDRO TEMPERADO 10MM</v>
          </cell>
          <cell r="C4634" t="str">
            <v>UN</v>
          </cell>
          <cell r="D4634">
            <v>10.97</v>
          </cell>
        </row>
        <row r="4635">
          <cell r="A4635" t="str">
            <v>14.007.347-0</v>
          </cell>
          <cell r="B4635" t="str">
            <v>PUXADOR DE MAD. P/PORTA DE VIDRO TEMPERADO</v>
          </cell>
          <cell r="C4635" t="str">
            <v>UN</v>
          </cell>
          <cell r="D4635">
            <v>23.75</v>
          </cell>
        </row>
        <row r="4636">
          <cell r="A4636" t="str">
            <v>14.007.348-0</v>
          </cell>
          <cell r="B4636" t="str">
            <v>CONJUNTO DE PIVO P/PORTA DE VIDRO TEMPERADO</v>
          </cell>
          <cell r="C4636" t="str">
            <v>UN</v>
          </cell>
          <cell r="D4636">
            <v>6.68</v>
          </cell>
        </row>
        <row r="4637">
          <cell r="A4637" t="str">
            <v>14.007.360-0</v>
          </cell>
          <cell r="B4637" t="str">
            <v>PUXADOR PLAST. P/PORTA DE ARMARIO DE MAD., C/APROX. 10CM DECOMPR. E LARG. PROXIMA DE 3CM, ACAB. CROM.</v>
          </cell>
          <cell r="C4637" t="str">
            <v>UN</v>
          </cell>
          <cell r="D4637">
            <v>1.4</v>
          </cell>
        </row>
        <row r="4638">
          <cell r="A4638" t="str">
            <v>14.007.365-0</v>
          </cell>
          <cell r="B4638" t="str">
            <v>PUXADOR PLAST. P/GAVETA DE MAD. C/APROX. 7CM DE COMPR. E LARG. PROXIMA DE 2,5CM, ACAB. CROM.</v>
          </cell>
          <cell r="C4638" t="str">
            <v>UN</v>
          </cell>
          <cell r="D4638">
            <v>1.1000000000000001</v>
          </cell>
        </row>
        <row r="4639">
          <cell r="A4639" t="str">
            <v>14.007.370-0</v>
          </cell>
          <cell r="B4639" t="str">
            <v>FECHADURA DE CILINDRO P/MOVEL DE MAD., DE ENTALHAR, REVERSIVEL, EM FERRO ZINCADO</v>
          </cell>
          <cell r="C4639" t="str">
            <v>UN</v>
          </cell>
          <cell r="D4639">
            <v>9.9499999999999993</v>
          </cell>
        </row>
        <row r="4640">
          <cell r="A4640" t="str">
            <v>14.007.371-0</v>
          </cell>
          <cell r="B4640" t="str">
            <v>FECHADURA DE CILINDRO P/MOVEL DE MAD., DE SOBREPOR, REVERSIVEL, EM ACO NIQUELADA</v>
          </cell>
          <cell r="C4640" t="str">
            <v>UN</v>
          </cell>
          <cell r="D4640">
            <v>2.72</v>
          </cell>
        </row>
        <row r="4641">
          <cell r="A4641" t="str">
            <v>14.007.375-0</v>
          </cell>
          <cell r="B4641" t="str">
            <v>FECHADURA DE CILINDRO P/GAVETA, 4 PINOS, C/ROTACAO DE 360° E2 CHAVES</v>
          </cell>
          <cell r="C4641" t="str">
            <v>UN</v>
          </cell>
          <cell r="D4641">
            <v>5.25</v>
          </cell>
        </row>
        <row r="4642">
          <cell r="A4642" t="str">
            <v>14.007.376-0</v>
          </cell>
          <cell r="B4642" t="str">
            <v>FECHADURA DE CILINDRO P/ARMARIO, 4 PINOS, C/ROTACAO DE 360°,2 CHAVES</v>
          </cell>
          <cell r="C4642" t="str">
            <v>UN</v>
          </cell>
          <cell r="D4642">
            <v>5.25</v>
          </cell>
        </row>
        <row r="4643">
          <cell r="A4643" t="str">
            <v>14.007.380-0</v>
          </cell>
          <cell r="B4643" t="str">
            <v>DOBRADICA TIPO PIANO, EM FERRO LATONADO, DE 1" X 3,00M</v>
          </cell>
          <cell r="C4643" t="str">
            <v>M</v>
          </cell>
          <cell r="D4643">
            <v>2.77</v>
          </cell>
        </row>
        <row r="4644">
          <cell r="A4644" t="str">
            <v>14.007.381-0</v>
          </cell>
          <cell r="B4644" t="str">
            <v>DOBRADICA TIPO PIANO, EM LATAO POLIDO, DE 1" X 3,00M</v>
          </cell>
          <cell r="C4644" t="str">
            <v>M</v>
          </cell>
          <cell r="D4644">
            <v>8.51</v>
          </cell>
        </row>
        <row r="4645">
          <cell r="A4645" t="str">
            <v>14.007.385-0</v>
          </cell>
          <cell r="B4645" t="str">
            <v>DOBRADICA COPO, TIPO ALTA OU BAIXA, CURVA OU RETA, FURACAO DE 35 OU 26MM, C/FECHO DE METAL CROM.</v>
          </cell>
          <cell r="C4645" t="str">
            <v>UN</v>
          </cell>
          <cell r="D4645">
            <v>1.8</v>
          </cell>
        </row>
        <row r="4646">
          <cell r="A4646" t="str">
            <v>14.007.390-0</v>
          </cell>
          <cell r="B4646" t="str">
            <v>MOLA DE BILHA DE ACO, TAMANHO 12MM</v>
          </cell>
          <cell r="C4646" t="str">
            <v>UN</v>
          </cell>
          <cell r="D4646">
            <v>1.5</v>
          </cell>
        </row>
        <row r="4647">
          <cell r="A4647" t="str">
            <v>14.007.396-0</v>
          </cell>
          <cell r="B4647" t="str">
            <v>TRILHO DE ALUMINIO P/ROLDANA, EM ESQUADRIA DE CORRER, OCO, C/ 3,00M P/APROX. 30 X 29MM</v>
          </cell>
          <cell r="C4647" t="str">
            <v>UN</v>
          </cell>
          <cell r="D4647">
            <v>4.62</v>
          </cell>
        </row>
        <row r="4648">
          <cell r="A4648" t="str">
            <v>14.007.400-0</v>
          </cell>
          <cell r="B4648" t="str">
            <v>MOLA VAI-E-VEM C/ESFERA DE ACO E CORPO EM LATAO POLIDO</v>
          </cell>
          <cell r="C4648" t="str">
            <v>UN</v>
          </cell>
          <cell r="D4648">
            <v>24.12</v>
          </cell>
        </row>
        <row r="4649">
          <cell r="A4649" t="str">
            <v>14.007.500-0</v>
          </cell>
          <cell r="B4649" t="str">
            <v>UNIDADE DE REF. P/FORN. DE FERRAG. P/ESQUADRIAS</v>
          </cell>
          <cell r="C4649" t="str">
            <v>UR</v>
          </cell>
          <cell r="D4649">
            <v>99.77</v>
          </cell>
        </row>
        <row r="4650">
          <cell r="A4650" t="str">
            <v>14.007.999-0</v>
          </cell>
          <cell r="B4650" t="str">
            <v>FAMILIA 14.007FERRAGENS P/ESQUADRIAS</v>
          </cell>
          <cell r="C4650">
            <v>0</v>
          </cell>
          <cell r="D4650">
            <v>2073</v>
          </cell>
        </row>
        <row r="4651">
          <cell r="A4651" t="str">
            <v>14.008.010-0</v>
          </cell>
          <cell r="B4651" t="str">
            <v>PORTA COMP. DE 60 X 210 X 3CM, MARCO DE 7 X 3CM, A PORTA COMO O MARCO SERAO REVEST. C/CHAPA LAMIN. DE 1MM DE ESP.</v>
          </cell>
          <cell r="C4651" t="str">
            <v>UN</v>
          </cell>
          <cell r="D4651">
            <v>212.9</v>
          </cell>
        </row>
        <row r="4652">
          <cell r="A4652" t="str">
            <v>14.008.015-0</v>
          </cell>
          <cell r="B4652" t="str">
            <v>PORTA COMP. DE 70 X 210 X 3CM, MARCO DE 7 X 3CM, A PORTA COMO O MARCO SERAO REVEST. C/CHAPA LAMIN. DE 1MM DE ESP.</v>
          </cell>
          <cell r="C4652" t="str">
            <v>UN</v>
          </cell>
          <cell r="D4652">
            <v>327.07</v>
          </cell>
        </row>
        <row r="4653">
          <cell r="A4653" t="str">
            <v>14.008.020-0</v>
          </cell>
          <cell r="B4653" t="str">
            <v>PORTA COMP. DE 80 X 210 X 3CM, MARCO DE 7 X 3CM, A PORTA COMO O MARCO SERAO REVEST. C/CHAPA LAMIN. DE 1MM DE ESP.</v>
          </cell>
          <cell r="C4653" t="str">
            <v>UN</v>
          </cell>
          <cell r="D4653">
            <v>327.33999999999997</v>
          </cell>
        </row>
        <row r="4654">
          <cell r="A4654" t="str">
            <v>14.008.025-0</v>
          </cell>
          <cell r="B4654" t="str">
            <v>PORTA COMP.DE 120 X 210 X 3CM, EM 2 FL.,MARCO DE 7 X 3CM, APORTA COMO O MARCO SERAO REVEST.C/CHAPA LAMIN.DE 1MM DE ESP.</v>
          </cell>
          <cell r="C4654" t="str">
            <v>UN</v>
          </cell>
          <cell r="D4654">
            <v>410.16</v>
          </cell>
        </row>
        <row r="4655">
          <cell r="A4655" t="str">
            <v>14.008.030-0</v>
          </cell>
          <cell r="B4655" t="str">
            <v>PORTA COMP.DE 140 X 210 X 3CM, EM 2 FL.,MARCO DE 7 X 3CM, APORTA COMO O MARCO SERAO REVEST.C/CHAPA LAMIN.DE 1MM DE ESP.</v>
          </cell>
          <cell r="C4655" t="str">
            <v>UN</v>
          </cell>
          <cell r="D4655">
            <v>638.49</v>
          </cell>
        </row>
        <row r="4656">
          <cell r="A4656" t="str">
            <v>14.008.035-0</v>
          </cell>
          <cell r="B4656" t="str">
            <v>PORTA COMP.DE 160 X 210 X 3CM, EM 2 FL.,MARCO DE 7 X 3CM, APORTA COMO O MARCO SERAO REVEST.C/CHAPA LAMIN.DE 1MM DE ESP.</v>
          </cell>
          <cell r="C4656" t="str">
            <v>UN</v>
          </cell>
          <cell r="D4656">
            <v>639.04</v>
          </cell>
        </row>
        <row r="4657">
          <cell r="A4657" t="str">
            <v>14.008.045-0</v>
          </cell>
          <cell r="B4657" t="str">
            <v>PORTA COMP. DE 60 X 180 X 3CM, MARCO DE 7 X 3CM, REVEST. DECHAPA LAMIN. DE 1MM DE ESP.</v>
          </cell>
          <cell r="C4657" t="str">
            <v>UN</v>
          </cell>
          <cell r="D4657">
            <v>192.38</v>
          </cell>
        </row>
        <row r="4658">
          <cell r="A4658" t="str">
            <v>14.008.070-0</v>
          </cell>
          <cell r="B4658" t="str">
            <v>PRATELEIRA DE COMP. DE CEDRO C/ESP. DE 2CM E LARG. DE 40CM,REVEST. C/CHAPA LAMIN. NAS FACES E ESP.</v>
          </cell>
          <cell r="C4658" t="str">
            <v>M</v>
          </cell>
          <cell r="D4658">
            <v>52.77</v>
          </cell>
        </row>
        <row r="4659">
          <cell r="A4659" t="str">
            <v>14.008.075-0</v>
          </cell>
          <cell r="B4659" t="str">
            <v>PRATELEIRA DE COMP. DE CEDRO C/ESP. DE 2CM E LARG. DE 50CM,REVEST. C/CHAPA LAMIN. NAS FACES E ESP.</v>
          </cell>
          <cell r="C4659" t="str">
            <v>M</v>
          </cell>
          <cell r="D4659">
            <v>61.76</v>
          </cell>
        </row>
        <row r="4660">
          <cell r="A4660" t="str">
            <v>14.008.080-0</v>
          </cell>
          <cell r="B4660" t="str">
            <v>PRATELEIRA DE COMP. DE CEDRO C/ESP. DE 2CM E LARG. DE 60CM,REVEST. C/CHAPA LAMIN. NAS FACES E ESP.</v>
          </cell>
          <cell r="C4660" t="str">
            <v>M</v>
          </cell>
          <cell r="D4660">
            <v>70.66</v>
          </cell>
        </row>
        <row r="4661">
          <cell r="A4661" t="str">
            <v>14.008.090-0</v>
          </cell>
          <cell r="B4661" t="str">
            <v>QUADRO AULA EM COMP. DE CEDRO DE 8MM DE ESP., REVEST. C/CHAPA DE LAMIN. VERDE SUPER QUADRO ESCOLAR, MED. 5,00 X 1,20M</v>
          </cell>
          <cell r="C4661" t="str">
            <v>UN</v>
          </cell>
          <cell r="D4661">
            <v>624.66</v>
          </cell>
        </row>
        <row r="4662">
          <cell r="A4662" t="str">
            <v>14.008.092-0</v>
          </cell>
          <cell r="B4662" t="str">
            <v>QUADRO DE AULA; MED. 5,85 X 1,20M, EM COMP. DE CEDRO DE 8MMDE ESP, REVEST. C/CHAPA LAMIN. VERDE OFICIAL 450</v>
          </cell>
          <cell r="C4662" t="str">
            <v>UN</v>
          </cell>
          <cell r="D4662">
            <v>720.62</v>
          </cell>
        </row>
        <row r="4663">
          <cell r="A4663" t="str">
            <v>14.008.100-0</v>
          </cell>
          <cell r="B4663" t="str">
            <v>PORTA DE CORRER, 2 FL., P/ARMARIO EM BANCA, 50 X 70CM, DE COMP. DE CEDRO DE 20MM, REVEST. C/CHAPA LAMIN. NAS 3 FACES</v>
          </cell>
          <cell r="C4663" t="str">
            <v>UN</v>
          </cell>
          <cell r="D4663">
            <v>197.05</v>
          </cell>
        </row>
        <row r="4664">
          <cell r="A4664" t="str">
            <v>14.008.500-0</v>
          </cell>
          <cell r="B4664" t="str">
            <v>UNIDADE DE REF. P/FORN. E/OU REPARO DE ESQUADRIAS REVESTIDASDE CHAPA LAMIN.</v>
          </cell>
          <cell r="C4664" t="str">
            <v>UR</v>
          </cell>
          <cell r="D4664">
            <v>131.72999999999999</v>
          </cell>
        </row>
        <row r="4665">
          <cell r="A4665" t="str">
            <v>14.008.999-0</v>
          </cell>
          <cell r="B4665" t="str">
            <v>FAMILIA 14.008ESQUADRIAS REVEST. DE FORMICA</v>
          </cell>
          <cell r="C4665">
            <v>0</v>
          </cell>
          <cell r="D4665">
            <v>1640</v>
          </cell>
        </row>
        <row r="4666">
          <cell r="A4666" t="str">
            <v>14.009.010-0</v>
          </cell>
          <cell r="B4666" t="str">
            <v>COLOCACAO DE FECHADURA DE EMBUTIR, C/ALT. APROX. DE 20CM, EMMAD.</v>
          </cell>
          <cell r="C4666" t="str">
            <v>UN</v>
          </cell>
          <cell r="D4666">
            <v>14.71</v>
          </cell>
        </row>
        <row r="4667">
          <cell r="A4667" t="str">
            <v>14.009.015-0</v>
          </cell>
          <cell r="B4667" t="str">
            <v>COLOCACAO DE FECHADURA DE EMBUTIR, C/ALT. APROX. DE 15CM, EMMAD.</v>
          </cell>
          <cell r="C4667" t="str">
            <v>UN</v>
          </cell>
          <cell r="D4667">
            <v>13.41</v>
          </cell>
        </row>
        <row r="4668">
          <cell r="A4668" t="str">
            <v>14.009.020-0</v>
          </cell>
          <cell r="B4668" t="str">
            <v>COLOCACAO DE FECHADURA DE EMBUTIR, C/ALT. APROX. DE 10CM, EMMAD.</v>
          </cell>
          <cell r="C4668" t="str">
            <v>UN</v>
          </cell>
          <cell r="D4668">
            <v>12.16</v>
          </cell>
        </row>
        <row r="4669">
          <cell r="A4669" t="str">
            <v>14.009.022-0</v>
          </cell>
          <cell r="B4669" t="str">
            <v>SUBSTITUICAO DE FECHADURA DE EMBUTIR, C/ALT. APROX. DE 20CM,EM MAD.</v>
          </cell>
          <cell r="C4669" t="str">
            <v>UN</v>
          </cell>
          <cell r="D4669">
            <v>5.88</v>
          </cell>
        </row>
        <row r="4670">
          <cell r="A4670" t="str">
            <v>14.009.024-0</v>
          </cell>
          <cell r="B4670" t="str">
            <v>SUBSTITUICAO DE FECHADURA DE EMBUTIR, C/ALT. APROX. DE 15CM,EM MAD.</v>
          </cell>
          <cell r="C4670" t="str">
            <v>UN</v>
          </cell>
          <cell r="D4670">
            <v>5.36</v>
          </cell>
        </row>
        <row r="4671">
          <cell r="A4671" t="str">
            <v>14.009.026-0</v>
          </cell>
          <cell r="B4671" t="str">
            <v>SUBSTITUICAO DE FECHADURA DE EMBUTIR, C/ALT. APROX. DE 10CM,EM MAD.</v>
          </cell>
          <cell r="C4671" t="str">
            <v>UN</v>
          </cell>
          <cell r="D4671">
            <v>4.84</v>
          </cell>
        </row>
        <row r="4672">
          <cell r="A4672" t="str">
            <v>14.009.040-0</v>
          </cell>
          <cell r="B4672" t="str">
            <v>COLOCACAO DE 1 DOBR. C/AS DIM. DE 3" X 4" OU 3" X 3.1/2", EMMAD.</v>
          </cell>
          <cell r="C4672" t="str">
            <v>UN</v>
          </cell>
          <cell r="D4672">
            <v>4.9000000000000004</v>
          </cell>
        </row>
        <row r="4673">
          <cell r="A4673" t="str">
            <v>14.009.045-0</v>
          </cell>
          <cell r="B4673" t="str">
            <v>COLOCACAO DE 1 DOBR. C/AS DIM. DE 3" X 3" OU 3" X 2.1/2", EMMAD.</v>
          </cell>
          <cell r="C4673" t="str">
            <v>UN</v>
          </cell>
          <cell r="D4673">
            <v>3.92</v>
          </cell>
        </row>
        <row r="4674">
          <cell r="A4674" t="str">
            <v>14.009.050-0</v>
          </cell>
          <cell r="B4674" t="str">
            <v>COLOCACAO DE 1 DOBR. C/AS DIM. DE 2" X 2.1/2" OU 1.1/2" X 2", EM MAD.</v>
          </cell>
          <cell r="C4674" t="str">
            <v>UN</v>
          </cell>
          <cell r="D4674">
            <v>2.94</v>
          </cell>
        </row>
        <row r="4675">
          <cell r="A4675" t="str">
            <v>14.009.052-0</v>
          </cell>
          <cell r="B4675" t="str">
            <v>SUBSTITUICAO DE 1 DOBR. C/AS DIM. DE 3" X 4" OU 3" X 3.1/2",EM MAD.</v>
          </cell>
          <cell r="C4675" t="str">
            <v>UN</v>
          </cell>
          <cell r="D4675">
            <v>2.2799999999999998</v>
          </cell>
        </row>
        <row r="4676">
          <cell r="A4676" t="str">
            <v>14.009.054-0</v>
          </cell>
          <cell r="B4676" t="str">
            <v>SUBSTITUICAO DE 1 DOBR. C/AS DIM. DE 3" X 3" OU 3" X 2.1/2",EM MAD.</v>
          </cell>
          <cell r="C4676" t="str">
            <v>UN</v>
          </cell>
          <cell r="D4676">
            <v>1.96</v>
          </cell>
        </row>
        <row r="4677">
          <cell r="A4677" t="str">
            <v>14.009.056-0</v>
          </cell>
          <cell r="B4677" t="str">
            <v>SUBSTITUICAO DE 1 DOBR. C/AS DIM. DE 2" X 2.1/2" OU 1.1/2" X2", EM MAD.</v>
          </cell>
          <cell r="C4677" t="str">
            <v>UN</v>
          </cell>
          <cell r="D4677">
            <v>1.63</v>
          </cell>
        </row>
        <row r="4678">
          <cell r="A4678" t="str">
            <v>14.009.060-0</v>
          </cell>
          <cell r="B4678" t="str">
            <v>COLOCACAO DE VISOR OTICO, EM MAD.</v>
          </cell>
          <cell r="C4678" t="str">
            <v>UN</v>
          </cell>
          <cell r="D4678">
            <v>3.27</v>
          </cell>
        </row>
        <row r="4679">
          <cell r="A4679" t="str">
            <v>14.009.070-0</v>
          </cell>
          <cell r="B4679" t="str">
            <v>COLOCACAO DE FECHO DE EMBUTIR DE 40CM, EM MAD.</v>
          </cell>
          <cell r="C4679" t="str">
            <v>UN</v>
          </cell>
          <cell r="D4679">
            <v>14.71</v>
          </cell>
        </row>
        <row r="4680">
          <cell r="A4680" t="str">
            <v>14.009.075-0</v>
          </cell>
          <cell r="B4680" t="str">
            <v>COLOCACAO DE FECHO DE EMBUTIR DE 20CM, EM MAD.</v>
          </cell>
          <cell r="C4680" t="str">
            <v>UN</v>
          </cell>
          <cell r="D4680">
            <v>11.12</v>
          </cell>
        </row>
        <row r="4681">
          <cell r="A4681" t="str">
            <v>14.009.080-0</v>
          </cell>
          <cell r="B4681" t="str">
            <v>COLOCACAO DE SISTEMA DE ROLDANAS, CABOS E CONTRAPESOS, EM JANELA GUILHOTINA</v>
          </cell>
          <cell r="C4681" t="str">
            <v>UN</v>
          </cell>
          <cell r="D4681">
            <v>22.89</v>
          </cell>
        </row>
        <row r="4682">
          <cell r="A4682" t="str">
            <v>14.009.085-0</v>
          </cell>
          <cell r="B4682" t="str">
            <v>COLOCACAO DE PRENDEDOR DE PORTA, EM PISO DE MAD.</v>
          </cell>
          <cell r="C4682" t="str">
            <v>UN</v>
          </cell>
          <cell r="D4682">
            <v>1.63</v>
          </cell>
        </row>
        <row r="4683">
          <cell r="A4683" t="str">
            <v>14.009.090-0</v>
          </cell>
          <cell r="B4683" t="str">
            <v>COLOCACAO DE FECHO DE SOBREPOR, DE FIO REDONDO DE 20 OU 30CM, EM MAD.</v>
          </cell>
          <cell r="C4683" t="str">
            <v>UN</v>
          </cell>
          <cell r="D4683">
            <v>1.96</v>
          </cell>
        </row>
        <row r="4684">
          <cell r="A4684" t="str">
            <v>14.009.095-0</v>
          </cell>
          <cell r="B4684" t="str">
            <v>COLOCACAO DE FECHO DE SOBREPOR, DE FIO REDONDO DE 5 OU 10CM,EM MAD.</v>
          </cell>
          <cell r="C4684" t="str">
            <v>UN</v>
          </cell>
          <cell r="D4684">
            <v>1.3</v>
          </cell>
        </row>
        <row r="4685">
          <cell r="A4685" t="str">
            <v>14.009.110-0</v>
          </cell>
          <cell r="B4685" t="str">
            <v>COLOCACAO DE MOLA FECHA PORTA, EM MAD.</v>
          </cell>
          <cell r="C4685" t="str">
            <v>UN</v>
          </cell>
          <cell r="D4685">
            <v>6.54</v>
          </cell>
        </row>
        <row r="4686">
          <cell r="A4686" t="str">
            <v>14.009.120-0</v>
          </cell>
          <cell r="B4686" t="str">
            <v>COLOCACAO DE CREMONE, EM MAD., C/VARA DE FERRO DE 150MM</v>
          </cell>
          <cell r="C4686" t="str">
            <v>UN</v>
          </cell>
          <cell r="D4686">
            <v>13.08</v>
          </cell>
        </row>
        <row r="4687">
          <cell r="A4687" t="str">
            <v>14.009.125-0</v>
          </cell>
          <cell r="B4687" t="str">
            <v>COLOCACAO DE CARRANCA, FIX. NA PARTE EXT. DE JANELAS DE ABRIR</v>
          </cell>
          <cell r="C4687" t="str">
            <v>UN</v>
          </cell>
          <cell r="D4687">
            <v>6.54</v>
          </cell>
        </row>
        <row r="4688">
          <cell r="A4688" t="str">
            <v>14.009.130-0</v>
          </cell>
          <cell r="B4688" t="str">
            <v>COLOCACAO DE DOBR., TIPO VAI-E-VEM, EM MAD.</v>
          </cell>
          <cell r="C4688" t="str">
            <v>UN</v>
          </cell>
          <cell r="D4688">
            <v>6.54</v>
          </cell>
        </row>
        <row r="4689">
          <cell r="A4689" t="str">
            <v>14.009.999-0</v>
          </cell>
          <cell r="B4689" t="str">
            <v>FAMILIA 14.009COLOCACAO FECHADURA</v>
          </cell>
          <cell r="C4689">
            <v>0</v>
          </cell>
          <cell r="D4689">
            <v>2337</v>
          </cell>
        </row>
        <row r="4690">
          <cell r="A4690" t="str">
            <v>14.010.010-0</v>
          </cell>
          <cell r="B4690" t="str">
            <v>MASTRO MET. EM TUBO DE FºGALV. DE 3" C/ALT. DE 6,00M, EQUIPADO C/ROLDANA, C/FIX. EM PRISMA DE CONCR. DE 30 X 30 X 50CM</v>
          </cell>
          <cell r="C4690" t="str">
            <v>UN</v>
          </cell>
          <cell r="D4690">
            <v>387.58</v>
          </cell>
        </row>
        <row r="4691">
          <cell r="A4691" t="str">
            <v>14.010.015-0</v>
          </cell>
          <cell r="B4691" t="str">
            <v>MASTRO MET. EM TUBO DE FºGALV. DE 3" C/ALT. DE 5,50M; EQUIPADO C/ROLDANA, C/FIX. EM PRISMA DE CONCR. DE 30 X 30 X 50CM</v>
          </cell>
          <cell r="C4691" t="str">
            <v>UN</v>
          </cell>
          <cell r="D4691">
            <v>364.01</v>
          </cell>
        </row>
        <row r="4692">
          <cell r="A4692" t="str">
            <v>14.010.999-0</v>
          </cell>
          <cell r="B4692" t="str">
            <v>FAMILIA 14.010MASTROS METALICOS</v>
          </cell>
          <cell r="C4692">
            <v>0</v>
          </cell>
          <cell r="D4692">
            <v>1824</v>
          </cell>
        </row>
        <row r="4693">
          <cell r="A4693" t="str">
            <v>15.000.999-0</v>
          </cell>
          <cell r="B4693" t="str">
            <v>FAMILIA 15.000INDICE INST.ELETR.HIDRO-SANITARIA</v>
          </cell>
          <cell r="C4693">
            <v>0</v>
          </cell>
          <cell r="D4693">
            <v>1888</v>
          </cell>
        </row>
        <row r="4694">
          <cell r="A4694" t="str">
            <v>15.001.020-1</v>
          </cell>
          <cell r="B4694" t="str">
            <v>CAIXA DE ALVEN. DE TIJ. MACICO (7 X 10 X 20CM), EM PAREDES DE MEIA VEZ DE 0,20 X 0,20 X 0,30M, C/TAMPA DE 5CM DE ESP.</v>
          </cell>
          <cell r="C4694" t="str">
            <v>UN</v>
          </cell>
          <cell r="D4694">
            <v>65.55</v>
          </cell>
        </row>
        <row r="4695">
          <cell r="A4695" t="str">
            <v>15.001.025-0</v>
          </cell>
          <cell r="B4695" t="str">
            <v>CAIXA DE ALVEN. DE TIJ. MACICO (7 X 10 X 20CM), EM PAREDES DE MEIA VEZ DE 0,30 X 0,30 X 0,30M, C/TAMPA DE 5CM DE ESP.</v>
          </cell>
          <cell r="C4695" t="str">
            <v>UN</v>
          </cell>
          <cell r="D4695">
            <v>84.48</v>
          </cell>
        </row>
        <row r="4696">
          <cell r="A4696" t="str">
            <v>15.001.026-0</v>
          </cell>
          <cell r="B4696" t="str">
            <v>CAIXA DE ALVEN. DE TIJ. MACICO (7 X 10 X 20CM), EM PAREDES DE MEIA VEZ DE 0,40 X 0,40 X 0,40M, C/TAMPA DE 5CM DE ESP.</v>
          </cell>
          <cell r="C4696" t="str">
            <v>UN</v>
          </cell>
          <cell r="D4696">
            <v>108.94</v>
          </cell>
        </row>
        <row r="4697">
          <cell r="A4697" t="str">
            <v>15.001.027-0</v>
          </cell>
          <cell r="B4697" t="str">
            <v>CAIXA DE ALVEN. DE TIJ. MACICO (7 X 10 X 20CM), EM PAREDES DE MEIA VEZ DE 0,60 X 0,60 X 0,60M, C/TAMPA DE 8CM DE ESP.</v>
          </cell>
          <cell r="C4697" t="str">
            <v>UN</v>
          </cell>
          <cell r="D4697">
            <v>182.71</v>
          </cell>
        </row>
        <row r="4698">
          <cell r="A4698" t="str">
            <v>15.001.028-0</v>
          </cell>
          <cell r="B4698" t="str">
            <v>CAIXA DE ALVEN. DE TIJ. MACICO (7 X 10 X 20CM), EM PAREDES DE MEIA VEZ DE 0,60 X 0,60 X 0,40M, C/TAMPA DE 8CM DE ESP.</v>
          </cell>
          <cell r="C4698" t="str">
            <v>UN</v>
          </cell>
          <cell r="D4698">
            <v>156.58000000000001</v>
          </cell>
        </row>
        <row r="4699">
          <cell r="A4699" t="str">
            <v>15.001.029-0</v>
          </cell>
          <cell r="B4699" t="str">
            <v>CAIXA DE ALVEN. DE TIJ. MACICO (7 X 10 X 20CM), EM PAREDES DE MEIA VEZ DE 0,60 X 0,60 X 1,20M, C/TAMPA DE 8CM DE ESP.</v>
          </cell>
          <cell r="C4699" t="str">
            <v>UN</v>
          </cell>
          <cell r="D4699">
            <v>290.17</v>
          </cell>
        </row>
        <row r="4700">
          <cell r="A4700" t="str">
            <v>15.001.030-0</v>
          </cell>
          <cell r="B4700" t="str">
            <v>CAIXA DE ALVEN. DE TIJ. MACICO (7 X 10 X 20CM), EM PAREDES DE MEIA VEZ DE 0,80 X 0,80 X 1,00M, C/TAMPA DE 10CM DE ESP.</v>
          </cell>
          <cell r="C4700" t="str">
            <v>UN</v>
          </cell>
          <cell r="D4700">
            <v>358.12</v>
          </cell>
        </row>
        <row r="4701">
          <cell r="A4701" t="str">
            <v>15.001.031-0</v>
          </cell>
          <cell r="B4701" t="str">
            <v>CAIXA DE ALVEN. DE TIJ. MACICO (7 X 10 X 20CM), EM PAREDES DE MEIA VEZ DE 0,30 X 0,90 X 1,00M, S/TAMPA</v>
          </cell>
          <cell r="C4701" t="str">
            <v>UN</v>
          </cell>
          <cell r="D4701">
            <v>215.59</v>
          </cell>
        </row>
        <row r="4702">
          <cell r="A4702" t="str">
            <v>15.001.053-0</v>
          </cell>
          <cell r="B4702" t="str">
            <v>ABRIGO P/ 4 BOTIJOES DE GAS DE 45KG, EXCL. LIGACOES, DIM. DE2,00 X 0,50 X 1,50M, EM ALVEN. DE TIJ.</v>
          </cell>
          <cell r="C4702" t="str">
            <v>UN</v>
          </cell>
          <cell r="D4702">
            <v>1259.8900000000001</v>
          </cell>
        </row>
        <row r="4703">
          <cell r="A4703" t="str">
            <v>15.001.054-0</v>
          </cell>
          <cell r="B4703" t="str">
            <v>ABRIGO P/ 2 BOTIJOES DE GAS DE 45KG, EXCL. LIGACOES, DIM. DE1,00 X 0,50 X 1,50M, EM ALVEN. DE TIJ.</v>
          </cell>
          <cell r="C4703" t="str">
            <v>UN</v>
          </cell>
          <cell r="D4703">
            <v>714.9</v>
          </cell>
        </row>
        <row r="4704">
          <cell r="A4704" t="str">
            <v>15.001.055-0</v>
          </cell>
          <cell r="B4704" t="str">
            <v>ABRIGO P/ 4 BOTIJOES DE GAS DE 13KG, EXCL. LIGACOES, DIM. DE2,00 X 0,50 X 0,80M EM ALVEN. DE TIJ.</v>
          </cell>
          <cell r="C4704" t="str">
            <v>UN</v>
          </cell>
          <cell r="D4704">
            <v>768.7</v>
          </cell>
        </row>
        <row r="4705">
          <cell r="A4705" t="str">
            <v>15.001.056-0</v>
          </cell>
          <cell r="B4705" t="str">
            <v>ABRIGO P/ 2 BOTIJOES DE GAS DE 13KG, EXCL. LIGACOES, DIM. DE1,00 X 0,50 X 0,80M, EM ALVEN. DE TIJ.</v>
          </cell>
          <cell r="C4705" t="str">
            <v>UN</v>
          </cell>
          <cell r="D4705">
            <v>454.09</v>
          </cell>
        </row>
        <row r="4706">
          <cell r="A4706" t="str">
            <v>15.001.070-0</v>
          </cell>
          <cell r="B4706" t="str">
            <v>ABRIGO P/HIDROMETRO DE 1/2" OU 3/4", DIM. DE 0,80 X 0,40 X 0,50M, EM ALVEN. DE TIJ., C/PORTA DE 0,70 X 0,40M</v>
          </cell>
          <cell r="C4706" t="str">
            <v>UN</v>
          </cell>
          <cell r="D4706">
            <v>195.67</v>
          </cell>
        </row>
        <row r="4707">
          <cell r="A4707" t="str">
            <v>15.001.071-0</v>
          </cell>
          <cell r="B4707" t="str">
            <v>ABRIGO P/HIDROMETRO DE 1", DIM. DE 0,90 X 0,50 X 0,60M, EM ALVEN. DE TIJ., C/PORTA DE 0,80 X 0,50M</v>
          </cell>
          <cell r="C4707" t="str">
            <v>UN</v>
          </cell>
          <cell r="D4707">
            <v>226.58</v>
          </cell>
        </row>
        <row r="4708">
          <cell r="A4708" t="str">
            <v>15.001.072-0</v>
          </cell>
          <cell r="B4708" t="str">
            <v>ABRIGO P/HIDROMETRO DE 1.1/2", DIM. DE 1,10 X 0,60 X 0,70M,EM ALVEN. DE TIJ., C/PORTA DE 1,00 X 0,60M</v>
          </cell>
          <cell r="C4708" t="str">
            <v>UN</v>
          </cell>
          <cell r="D4708">
            <v>258.20999999999998</v>
          </cell>
        </row>
        <row r="4709">
          <cell r="A4709" t="str">
            <v>15.001.073-0</v>
          </cell>
          <cell r="B4709" t="str">
            <v>ABRIGO P/HIDROMETRO DE 2", DIM. DE 1,50 X 0,70 X 0,90M, EM ALVEN. DE TIJOLOS, C/PORTA DE 1,40 X 0,70M</v>
          </cell>
          <cell r="C4709" t="str">
            <v>UN</v>
          </cell>
          <cell r="D4709">
            <v>312.31</v>
          </cell>
        </row>
        <row r="4710">
          <cell r="A4710" t="str">
            <v>15.001.075-0</v>
          </cell>
          <cell r="B4710" t="str">
            <v>ABRIGO P/BOMBA, DIM. DE 0,70 X 0,50 X 0,50M, EM ALVEN. DE TIJ., C/PORTA DE 0,60 X 0,40M</v>
          </cell>
          <cell r="C4710" t="str">
            <v>UN</v>
          </cell>
          <cell r="D4710">
            <v>213.84</v>
          </cell>
        </row>
        <row r="4711">
          <cell r="A4711" t="str">
            <v>15.001.076-0</v>
          </cell>
          <cell r="B4711" t="str">
            <v>ABRIGO P/BOMBA, DIM. DE 1,20 X 0,60 X 0,80M, EM ALVEN. DE TIJ., C/PORTA DE 1,00 X 0,60M</v>
          </cell>
          <cell r="C4711" t="str">
            <v>UN</v>
          </cell>
          <cell r="D4711">
            <v>257.70999999999998</v>
          </cell>
        </row>
        <row r="4712">
          <cell r="A4712" t="str">
            <v>15.001.080-0</v>
          </cell>
          <cell r="B4712" t="str">
            <v>TAMPA DE CONCR. ARMADO, ESP. DE 6CM, P/CX. DE INSPECAO, C/ 60CM DE DIAM.</v>
          </cell>
          <cell r="C4712" t="str">
            <v>UN</v>
          </cell>
          <cell r="D4712">
            <v>16.850000000000001</v>
          </cell>
        </row>
        <row r="4713">
          <cell r="A4713" t="str">
            <v>15.001.090-0</v>
          </cell>
          <cell r="B4713" t="str">
            <v>REPARO EM CX. DE PASSAGEM DE ENERGIA ELETR., DE ALVEN. DE 30X 30CM, C/TROCA DE TAMPA</v>
          </cell>
          <cell r="C4713" t="str">
            <v>M2</v>
          </cell>
          <cell r="D4713">
            <v>22.27</v>
          </cell>
        </row>
        <row r="4714">
          <cell r="A4714" t="str">
            <v>15.001.095-0</v>
          </cell>
          <cell r="B4714" t="str">
            <v>REPARO EM CX. DE PASSAGEM DE ENERGIA ELETR., DE ALVEN. DE 40X 40CM, C/TROCA DE TAMPA</v>
          </cell>
          <cell r="C4714" t="str">
            <v>M2</v>
          </cell>
          <cell r="D4714">
            <v>30.85</v>
          </cell>
        </row>
        <row r="4715">
          <cell r="A4715" t="str">
            <v>15.001.100-0</v>
          </cell>
          <cell r="B4715" t="str">
            <v>REPARO EM CX. DE PASSAGEM DE ENERGIA ELETR., DE ALVEN. DE 60X 60CM, C/TROCA DE TAMPA</v>
          </cell>
          <cell r="C4715" t="str">
            <v>M2</v>
          </cell>
          <cell r="D4715">
            <v>43.05</v>
          </cell>
        </row>
        <row r="4716">
          <cell r="A4716" t="str">
            <v>15.001.999-0</v>
          </cell>
          <cell r="B4716" t="str">
            <v>FAMILIA 15.001CAIXA ALVENARIA</v>
          </cell>
          <cell r="C4716">
            <v>0</v>
          </cell>
          <cell r="D4716">
            <v>2300</v>
          </cell>
        </row>
        <row r="4717">
          <cell r="A4717" t="str">
            <v>15.002.010-0</v>
          </cell>
          <cell r="B4717" t="str">
            <v>FOSSA SEPTICA, CAMARA SUBMERSA, TIPO IMHOFF, CAPAC. P/ 5 CONTRIBUINTES</v>
          </cell>
          <cell r="C4717" t="str">
            <v>UN</v>
          </cell>
          <cell r="D4717">
            <v>725.43</v>
          </cell>
        </row>
        <row r="4718">
          <cell r="A4718" t="str">
            <v>15.002.015-0</v>
          </cell>
          <cell r="B4718" t="str">
            <v>FOSSA SEPTICA, CAMARA SUBMERSA, TIPO IMHOFF, CAPAC. P/ 10 CONTRIBUINTES</v>
          </cell>
          <cell r="C4718" t="str">
            <v>UN</v>
          </cell>
          <cell r="D4718">
            <v>935.65</v>
          </cell>
        </row>
        <row r="4719">
          <cell r="A4719" t="str">
            <v>15.002.020-0</v>
          </cell>
          <cell r="B4719" t="str">
            <v>FOSSA SEPTICA, CAMARA SUBMERSA, TIPO IMHOFF, CAPAC. P/ 30 CONTRIBUINTES</v>
          </cell>
          <cell r="C4719" t="str">
            <v>UN</v>
          </cell>
          <cell r="D4719">
            <v>1422.77</v>
          </cell>
        </row>
        <row r="4720">
          <cell r="A4720" t="str">
            <v>15.002.025-0</v>
          </cell>
          <cell r="B4720" t="str">
            <v>FOSSA SEPTICA, CAMARA SUBMERSA, TIPO IMHOFF, CAPAC. P/ 50 CONTRIBUINTES</v>
          </cell>
          <cell r="C4720" t="str">
            <v>UN</v>
          </cell>
          <cell r="D4720">
            <v>2067.27</v>
          </cell>
        </row>
        <row r="4721">
          <cell r="A4721" t="str">
            <v>15.002.030-0</v>
          </cell>
          <cell r="B4721" t="str">
            <v>FOSSA SEPTICA, CAMARA SUBMERSA, TIPO IMHOFF, CAPAC. P/ 75 CONTRIBUINTES</v>
          </cell>
          <cell r="C4721" t="str">
            <v>UN</v>
          </cell>
          <cell r="D4721">
            <v>2825.72</v>
          </cell>
        </row>
        <row r="4722">
          <cell r="A4722" t="str">
            <v>15.002.035-0</v>
          </cell>
          <cell r="B4722" t="str">
            <v>FOSSA SEPTICA, CAMARA SUBMERSA, TIPO IMHOFF, CAPAC. P/ 100 CONTRIBUINTES</v>
          </cell>
          <cell r="C4722" t="str">
            <v>UN</v>
          </cell>
          <cell r="D4722">
            <v>3954.33</v>
          </cell>
        </row>
        <row r="4723">
          <cell r="A4723" t="str">
            <v>15.002.040-0</v>
          </cell>
          <cell r="B4723" t="str">
            <v>FOSSA SEPTICA, CAMARA SUBMERSA, TIPO IMHOFF, CAPAC. P/ 150 CONTRIBUINTES</v>
          </cell>
          <cell r="C4723" t="str">
            <v>UN</v>
          </cell>
          <cell r="D4723">
            <v>4959.0200000000004</v>
          </cell>
        </row>
        <row r="4724">
          <cell r="A4724" t="str">
            <v>15.002.045-0</v>
          </cell>
          <cell r="B4724" t="str">
            <v>FOSSA SEPTICA, CAMARA SUBMERSA, TIPO IMHOFF, CAPAC. P/ 200 CONTRIBUINTES</v>
          </cell>
          <cell r="C4724" t="str">
            <v>UN</v>
          </cell>
          <cell r="D4724">
            <v>6615.98</v>
          </cell>
        </row>
        <row r="4725">
          <cell r="A4725" t="str">
            <v>15.002.062-0</v>
          </cell>
          <cell r="B4725" t="str">
            <v>CAIXA DE GORDURA SIMPLES CILINDRICA, EM ANEIS DE CONCR., 40CM DIAM., 60CM PROF., INCL. TAMPA</v>
          </cell>
          <cell r="C4725" t="str">
            <v>UN</v>
          </cell>
          <cell r="D4725">
            <v>40.04</v>
          </cell>
        </row>
        <row r="4726">
          <cell r="A4726" t="str">
            <v>15.002.063-0</v>
          </cell>
          <cell r="B4726" t="str">
            <v>CAIXA DE GORDURA DUPLA, CILINDRICA, EM ANEIS DE CONCR., 60CMDIAM., 90CM PROF., INCL. TAMPA</v>
          </cell>
          <cell r="C4726" t="str">
            <v>UN</v>
          </cell>
          <cell r="D4726">
            <v>71.13</v>
          </cell>
        </row>
        <row r="4727">
          <cell r="A4727" t="str">
            <v>15.002.080-0</v>
          </cell>
          <cell r="B4727" t="str">
            <v>CAIXA DE GORDURA EM ALVEN. DE TIJ. MACICO (7 X 10 X 20CM), PAREDES DE 0,20M, MED. 0,80 X 0,80 X 0,90M</v>
          </cell>
          <cell r="C4727" t="str">
            <v>UN</v>
          </cell>
          <cell r="D4727">
            <v>526.64</v>
          </cell>
        </row>
        <row r="4728">
          <cell r="A4728" t="str">
            <v>15.002.082-0</v>
          </cell>
          <cell r="B4728" t="str">
            <v>CAIXA DE GORDURA EM ALVEN. DE TIJ. MACICO (7 X 10 X 20CM), PAREDES DE 0,20M, MED. 1,00 X 1,00 X 0,90M</v>
          </cell>
          <cell r="C4728" t="str">
            <v>UN</v>
          </cell>
          <cell r="D4728">
            <v>650.74</v>
          </cell>
        </row>
        <row r="4729">
          <cell r="A4729" t="str">
            <v>15.002.084-0</v>
          </cell>
          <cell r="B4729" t="str">
            <v>CAIXA DE GORDURA EM ALVEN. DE TIJ. MACICO (7 X 10 X 20CM), PAREDES DE 0,20M, MED. 1,20 X 1,00 X 0,90M</v>
          </cell>
          <cell r="C4729" t="str">
            <v>UN</v>
          </cell>
          <cell r="D4729">
            <v>708.65</v>
          </cell>
        </row>
        <row r="4730">
          <cell r="A4730" t="str">
            <v>15.002.086-0</v>
          </cell>
          <cell r="B4730" t="str">
            <v>CAIXA DE GORDURA EM ALVEN. DE TIJ. MACICO (7 X 10 X 20CM), PAREDES DE 0,20M, MED. 1,20 X 1,20 X 0,90M</v>
          </cell>
          <cell r="C4730" t="str">
            <v>UN</v>
          </cell>
          <cell r="D4730">
            <v>757.96</v>
          </cell>
        </row>
        <row r="4731">
          <cell r="A4731" t="str">
            <v>15.002.088-0</v>
          </cell>
          <cell r="B4731" t="str">
            <v>CAIXA DE GORDURA EM ALVEN. DE TIJ. MACICO (7 X 10 X 20CM), PAREDES DE 0,20M, MED. 1,00 X 1,50 X 0,90M</v>
          </cell>
          <cell r="C4731" t="str">
            <v>UN</v>
          </cell>
          <cell r="D4731">
            <v>784.54</v>
          </cell>
        </row>
        <row r="4732">
          <cell r="A4732" t="str">
            <v>15.002.090-0</v>
          </cell>
          <cell r="B4732" t="str">
            <v>CAIXA DE GORDURA EM ALVEN. DE TIJ. MACICO (7 X 10 X 20CM), PAREDES DE 0,20M, MED. 1,20 X 1,50 X 0,90M</v>
          </cell>
          <cell r="C4732" t="str">
            <v>UN</v>
          </cell>
          <cell r="D4732">
            <v>837.3</v>
          </cell>
        </row>
        <row r="4733">
          <cell r="A4733" t="str">
            <v>15.002.092-0</v>
          </cell>
          <cell r="B4733" t="str">
            <v>CAIXA DE GORDURA EM ALVEN. DE TIJ. MACICO (7 X 10 X 20CM), PAREDES DE 0,20M, MED. 1,50 X 1,50 X 0,90M</v>
          </cell>
          <cell r="C4733" t="str">
            <v>UN</v>
          </cell>
          <cell r="D4733">
            <v>918.34</v>
          </cell>
        </row>
        <row r="4734">
          <cell r="A4734" t="str">
            <v>15.002.094-0</v>
          </cell>
          <cell r="B4734" t="str">
            <v>CAIXA DE GORDURA EM ALVEN. DE TIJ. MACICO (7 X 10 X 20CM), PAREDES DE 0,20M, MED. 1,50 X 2,00 X 0,90M</v>
          </cell>
          <cell r="C4734" t="str">
            <v>UN</v>
          </cell>
          <cell r="D4734">
            <v>1053.83</v>
          </cell>
        </row>
        <row r="4735">
          <cell r="A4735" t="str">
            <v>15.002.096-0</v>
          </cell>
          <cell r="B4735" t="str">
            <v>CAIXA DE GORDURA EM ALVEN. DE TIJ. MACICO (7 X 10 X 20CM), PAREDES DE 0,20M, MED. 1,50 X 2,20 X 0,90M</v>
          </cell>
          <cell r="C4735" t="str">
            <v>UN</v>
          </cell>
          <cell r="D4735">
            <v>1138.92</v>
          </cell>
        </row>
        <row r="4736">
          <cell r="A4736" t="str">
            <v>15.002.120-0</v>
          </cell>
          <cell r="B4736" t="str">
            <v>CAIXA ENTERRADA P/INSTAL. TELEFONICAS, TIPO R1, MED. 0,60 X0,35 X 0,50M, EM BL. DE CONCR. DE 0,10 X 0,20 X 0,40M</v>
          </cell>
          <cell r="C4736" t="str">
            <v>UN</v>
          </cell>
          <cell r="D4736">
            <v>70.69</v>
          </cell>
        </row>
        <row r="4737">
          <cell r="A4737" t="str">
            <v>15.002.125-0</v>
          </cell>
          <cell r="B4737" t="str">
            <v>CAIXA ENTERRADA P/INSTAL. TELEFONICAS, TIPO R2, MED. 1,07 X0,52 X 0,50M, EM BL. DE CONCR. DE 0,10 X 0,20 X 0,40M</v>
          </cell>
          <cell r="C4737" t="str">
            <v>UN</v>
          </cell>
          <cell r="D4737">
            <v>130.99</v>
          </cell>
        </row>
        <row r="4738">
          <cell r="A4738" t="str">
            <v>15.002.130-0</v>
          </cell>
          <cell r="B4738" t="str">
            <v>CAIXA ENTERRADA P/INSTAL. TELEFONICAS, TIPO R3, MED. 1,30 X1,20 X 1,30M, EM BL. DE CONCR. DE 0,10 X 0,20 X 0,40M</v>
          </cell>
          <cell r="C4738" t="str">
            <v>UN</v>
          </cell>
          <cell r="D4738">
            <v>432.08</v>
          </cell>
        </row>
        <row r="4739">
          <cell r="A4739" t="str">
            <v>15.002.135-0</v>
          </cell>
          <cell r="B4739" t="str">
            <v>CAIXA ENTERRADA P/INSTAL. TELEFONICAS, TIPO I, MED. 2,15 X 1,30 X 1,80M, EM BL. DE CONCR. DE 0,10 X 0,20 X 0,40M</v>
          </cell>
          <cell r="C4739" t="str">
            <v>UN</v>
          </cell>
          <cell r="D4739">
            <v>813.06</v>
          </cell>
        </row>
        <row r="4740">
          <cell r="A4740" t="str">
            <v>15.002.150-0</v>
          </cell>
          <cell r="B4740" t="str">
            <v>SUMIDOURO P/ 10 CONTRIBUINTES</v>
          </cell>
          <cell r="C4740" t="str">
            <v>UN</v>
          </cell>
          <cell r="D4740">
            <v>879.35</v>
          </cell>
        </row>
        <row r="4741">
          <cell r="A4741" t="str">
            <v>15.002.155-0</v>
          </cell>
          <cell r="B4741" t="str">
            <v>SUMIDOURO P/ 30 CONTRIBUINTES</v>
          </cell>
          <cell r="C4741" t="str">
            <v>UN</v>
          </cell>
          <cell r="D4741">
            <v>1449.28</v>
          </cell>
        </row>
        <row r="4742">
          <cell r="A4742" t="str">
            <v>15.002.160-0</v>
          </cell>
          <cell r="B4742" t="str">
            <v>SUMIDOURO P/ 50 CONTRIBUINTES</v>
          </cell>
          <cell r="C4742" t="str">
            <v>UN</v>
          </cell>
          <cell r="D4742">
            <v>1918.8</v>
          </cell>
        </row>
        <row r="4743">
          <cell r="A4743" t="str">
            <v>15.002.165-0</v>
          </cell>
          <cell r="B4743" t="str">
            <v>SUMIDOURO P/ 75 CONTRIBUINTES</v>
          </cell>
          <cell r="C4743" t="str">
            <v>UN</v>
          </cell>
          <cell r="D4743">
            <v>3094.19</v>
          </cell>
        </row>
        <row r="4744">
          <cell r="A4744" t="str">
            <v>15.002.170-0</v>
          </cell>
          <cell r="B4744" t="str">
            <v>SUMIDOURO P/ 100 CONTRIBUINTES</v>
          </cell>
          <cell r="C4744" t="str">
            <v>UN</v>
          </cell>
          <cell r="D4744">
            <v>3831.78</v>
          </cell>
        </row>
        <row r="4745">
          <cell r="A4745" t="str">
            <v>15.002.175-0</v>
          </cell>
          <cell r="B4745" t="str">
            <v>SUMIDOURO P/ 150 CONTRIBUINTES</v>
          </cell>
          <cell r="C4745" t="str">
            <v>UN</v>
          </cell>
          <cell r="D4745">
            <v>5222.7299999999996</v>
          </cell>
        </row>
        <row r="4746">
          <cell r="A4746" t="str">
            <v>15.002.180-0</v>
          </cell>
          <cell r="B4746" t="str">
            <v>SUMIDOURO P/ 200 CONTRIBUINTES</v>
          </cell>
          <cell r="C4746" t="str">
            <v>UN</v>
          </cell>
          <cell r="D4746">
            <v>6537.36</v>
          </cell>
        </row>
        <row r="4747">
          <cell r="A4747" t="str">
            <v>15.002.200-0</v>
          </cell>
          <cell r="B4747" t="str">
            <v>CAIXA DE INSPECAO DE CONCR. PRE-MOLDADO, C/ 925MM DE ALT. TOTAL</v>
          </cell>
          <cell r="C4747" t="str">
            <v>UN</v>
          </cell>
          <cell r="D4747">
            <v>63.36</v>
          </cell>
        </row>
        <row r="4748">
          <cell r="A4748" t="str">
            <v>15.002.205-0</v>
          </cell>
          <cell r="B4748" t="str">
            <v>CAIXA DE INSPECAO DE CONCR. PRE-MOLDADO, C/ 625MM DE ALT. TOTAL</v>
          </cell>
          <cell r="C4748" t="str">
            <v>UN</v>
          </cell>
          <cell r="D4748">
            <v>48.14</v>
          </cell>
        </row>
        <row r="4749">
          <cell r="A4749" t="str">
            <v>15.002.210-0</v>
          </cell>
          <cell r="B4749" t="str">
            <v>CAIXA DE INSPECAO DE CONCR. PRE-MOLDADO, C/ 475MM DE ALT. TOTAL</v>
          </cell>
          <cell r="C4749" t="str">
            <v>UN</v>
          </cell>
          <cell r="D4749">
            <v>39.520000000000003</v>
          </cell>
        </row>
        <row r="4750">
          <cell r="A4750" t="str">
            <v>15.002.310-0</v>
          </cell>
          <cell r="B4750" t="str">
            <v>CAIXA SEPARADORA DE OLEO E CX. RECEPTORA LATERAL, MED. 0,60X 0,60 X 0,60M CADA UMA, EM BL. DE CONCR. DE 10 X 20 X 40CM</v>
          </cell>
          <cell r="C4750" t="str">
            <v>UN</v>
          </cell>
          <cell r="D4750">
            <v>576.85</v>
          </cell>
        </row>
        <row r="4751">
          <cell r="A4751" t="str">
            <v>15.002.400-0</v>
          </cell>
          <cell r="B4751" t="str">
            <v>CAIXA SIFONADA DE ANEL DE CONCR. DE 42CM DE DIAM. E 60CM DEPROF.</v>
          </cell>
          <cell r="C4751" t="str">
            <v>UN</v>
          </cell>
          <cell r="D4751">
            <v>40.04</v>
          </cell>
        </row>
        <row r="4752">
          <cell r="A4752" t="str">
            <v>15.002.500-0</v>
          </cell>
          <cell r="B4752" t="str">
            <v>FOSSA SEPTICA RETANG., CAMARA UNICA, P/ESCOLAS E EDIF. PUBL., 25 CONTRIBUINTES, C/ 2,00 X 0,90 X 1,00M, EM CONCR.</v>
          </cell>
          <cell r="C4752" t="str">
            <v>UN</v>
          </cell>
          <cell r="D4752">
            <v>2003.68</v>
          </cell>
        </row>
        <row r="4753">
          <cell r="A4753" t="str">
            <v>15.002.501-0</v>
          </cell>
          <cell r="B4753" t="str">
            <v>FOSSA SEPTICA RETANG., CAMARA UNICA, P/RESIDENCIAS E QUARTEIS, 7 CONTRIBUINTES, C/ 2,00 X 0,90 X 1,00M, EM CONCR.</v>
          </cell>
          <cell r="C4753" t="str">
            <v>UN</v>
          </cell>
          <cell r="D4753">
            <v>2004.82</v>
          </cell>
        </row>
        <row r="4754">
          <cell r="A4754" t="str">
            <v>15.002.502-0</v>
          </cell>
          <cell r="B4754" t="str">
            <v>FOSSA SEPTICA RETANG., CAMARA UNICA, P/ESCOLAS E EDIF. PUBL., 50 CONTRIBUINTES, C/ 2,40 X 1,20 X 1,20M, EM CONCR.</v>
          </cell>
          <cell r="C4754" t="str">
            <v>UN</v>
          </cell>
          <cell r="D4754">
            <v>2440.73</v>
          </cell>
        </row>
        <row r="4755">
          <cell r="A4755" t="str">
            <v>15.002.503-0</v>
          </cell>
          <cell r="B4755" t="str">
            <v>FOSSA SEPTICA RETANG., CAMARA UNICA, P/RESIDENCIAS E QUARTEIS, 12 CONTRIBUINTES, C/ 2,40 X 1,20 X 1,20M, EM CONCR.</v>
          </cell>
          <cell r="C4755" t="str">
            <v>UN</v>
          </cell>
          <cell r="D4755">
            <v>2440.73</v>
          </cell>
        </row>
        <row r="4756">
          <cell r="A4756" t="str">
            <v>15.002.504-0</v>
          </cell>
          <cell r="B4756" t="str">
            <v>FOSSA SEPTICA RETANG., CAMARA UNICA, P/POSTOS DE SAUDE E HOSPITAIS, 10 CONTRIBUINTES, C/ 2,40 X 1,20 X 1,20M, EM CONCR.</v>
          </cell>
          <cell r="C4756" t="str">
            <v>UN</v>
          </cell>
          <cell r="D4756">
            <v>2440.73</v>
          </cell>
        </row>
        <row r="4757">
          <cell r="A4757" t="str">
            <v>15.002.505-0</v>
          </cell>
          <cell r="B4757" t="str">
            <v>FOSSA SEPTICA RETANG., CAMARA UNICA, P/ESCOLAS E EDIF. PUBL., 100 CONTRIBUINTES, C/ 3,50 X 1,60 X 1,20M, EM CONCR.</v>
          </cell>
          <cell r="C4757" t="str">
            <v>UN</v>
          </cell>
          <cell r="D4757">
            <v>3675.85</v>
          </cell>
        </row>
        <row r="4758">
          <cell r="A4758" t="str">
            <v>15.002.506-0</v>
          </cell>
          <cell r="B4758" t="str">
            <v>FOSSA SEPTICA RETANG., CAMARA UNICA, P/RESIDENCIAS E QUARTEIS, 25 CONTRIBUINTES, C/ 3,50 X 1,60 X 1,20M, EM CONCR.</v>
          </cell>
          <cell r="C4758" t="str">
            <v>UN</v>
          </cell>
          <cell r="D4758">
            <v>3675.85</v>
          </cell>
        </row>
        <row r="4759">
          <cell r="A4759" t="str">
            <v>15.002.507-0</v>
          </cell>
          <cell r="B4759" t="str">
            <v>FOSSA SEPTICA RETANG., CAMARA UNICA, P/POSTOS DE SAUDE E HOSPITAIS, 20 CONTRIBUINTES, C/ 3,50 X 1,60 X 1,20M, EM CONCR.</v>
          </cell>
          <cell r="C4759" t="str">
            <v>UN</v>
          </cell>
          <cell r="D4759">
            <v>3675.85</v>
          </cell>
        </row>
        <row r="4760">
          <cell r="A4760" t="str">
            <v>15.002.508-0</v>
          </cell>
          <cell r="B4760" t="str">
            <v>FOSSA SEPTICA RETANG., CAMARA UNICA, P/ESCOLAS E EDIF. PUBL., 150 CONTRIBUINTES, C/ 4,00 X 2,00 X 1,20M, EM CONCR.</v>
          </cell>
          <cell r="C4760" t="str">
            <v>UN</v>
          </cell>
          <cell r="D4760">
            <v>4264.29</v>
          </cell>
        </row>
        <row r="4761">
          <cell r="A4761" t="str">
            <v>15.002.509-0</v>
          </cell>
          <cell r="B4761" t="str">
            <v>FOSSA SEPTICA RETANG., CAMARA UNICA, P/RESIDENCIAS E QUARTEIS, 40 CONTRIBUINTES, C/ 4,00 X 2,00 X 1,20M, EM CONCR.</v>
          </cell>
          <cell r="C4761" t="str">
            <v>UN</v>
          </cell>
          <cell r="D4761">
            <v>4264.29</v>
          </cell>
        </row>
        <row r="4762">
          <cell r="A4762" t="str">
            <v>15.002.510-0</v>
          </cell>
          <cell r="B4762" t="str">
            <v>FOSSA SEPTICA RETANG., CAMARA UNICA, P/POSTOS DE SAUDE E HOSPITAIS, 30 CONTRIBUINTES, C/ 4,00 X 2,00 X 1,20M, EM CONCR.</v>
          </cell>
          <cell r="C4762" t="str">
            <v>UN</v>
          </cell>
          <cell r="D4762">
            <v>4264.29</v>
          </cell>
        </row>
        <row r="4763">
          <cell r="A4763" t="str">
            <v>15.002.511-0</v>
          </cell>
          <cell r="B4763" t="str">
            <v>FOSSA SEPTICA RETANG., CAMARA UNICA, P/ESCOLAS E EDIF. PUBL., 200 CONTRIBUINTES, C/ 4,00 X 2,00 X 1,40M, EM CONCR.</v>
          </cell>
          <cell r="C4763" t="str">
            <v>UN</v>
          </cell>
          <cell r="D4763">
            <v>4515.4799999999996</v>
          </cell>
        </row>
        <row r="4764">
          <cell r="A4764" t="str">
            <v>15.002.512-0</v>
          </cell>
          <cell r="B4764" t="str">
            <v>FOSSA SEPTICA RETANG., CAMARA UNICA, P/RESIDENCIAS E QUARTEIS, 50 CONTRIBUINTES, C/ 4,00 X 2,00 X 1,40M, EM CONCR.</v>
          </cell>
          <cell r="C4764" t="str">
            <v>UN</v>
          </cell>
          <cell r="D4764">
            <v>4515.4799999999996</v>
          </cell>
        </row>
        <row r="4765">
          <cell r="A4765" t="str">
            <v>15.002.513-0</v>
          </cell>
          <cell r="B4765" t="str">
            <v>FOSSA SEPTICA RETANG.CAMARA UNICA, P/POSTOS DE SAUDE E HOSPITAIS, P/ 40 CONTRIBUINTES, C/ 4,00 X 2,00 X 1,40M, EM CONCR.</v>
          </cell>
          <cell r="C4765" t="str">
            <v>UN</v>
          </cell>
          <cell r="D4765">
            <v>4515.4799999999996</v>
          </cell>
        </row>
        <row r="4766">
          <cell r="A4766" t="str">
            <v>15.002.514-0</v>
          </cell>
          <cell r="B4766" t="str">
            <v>FOSSA SEPTICA RETANG., CAMARA UNICA, P/ESCOLAS E EDIF. PUBL., 300 CONTRIBUINTES, C/ 5,00 X 2,50 X 1,20M, EM CONCR.</v>
          </cell>
          <cell r="C4766" t="str">
            <v>UN</v>
          </cell>
          <cell r="D4766">
            <v>6715.78</v>
          </cell>
        </row>
        <row r="4767">
          <cell r="A4767" t="str">
            <v>15.002.515-0</v>
          </cell>
          <cell r="B4767" t="str">
            <v>FOSSA SEPTICA RETANG., CAMARA UNICA, P/RESIDENCIAS E QUARTEIS, 75 CONTRIBUINTES, C/ 5,00 X 2,50 X 1,20M, EM CONCR.</v>
          </cell>
          <cell r="C4767" t="str">
            <v>UN</v>
          </cell>
          <cell r="D4767">
            <v>6715.78</v>
          </cell>
        </row>
        <row r="4768">
          <cell r="A4768" t="str">
            <v>15.002.516-0</v>
          </cell>
          <cell r="B4768" t="str">
            <v>FOSSA SEPTICA RETANG., CAMARA UNICA, P/POSTOS DE SAUDE E HOSPITAIS, 50 CONTRIBUINTES, C/ 5,00 X 2,50 X 1,20M, EM CONCR.</v>
          </cell>
          <cell r="C4768" t="str">
            <v>UN</v>
          </cell>
          <cell r="D4768">
            <v>6715.78</v>
          </cell>
        </row>
        <row r="4769">
          <cell r="A4769" t="str">
            <v>15.002.517-0</v>
          </cell>
          <cell r="B4769" t="str">
            <v>FOSSA SEPTICA RETANG., CAMARA UNICA, P/RESIDENCIAS E QUARTEIS, 100 CONTRIBUINTES, C/ 5,00 X 2,50 X 1,50M, EM CONCR.</v>
          </cell>
          <cell r="C4769" t="str">
            <v>UN</v>
          </cell>
          <cell r="D4769">
            <v>7429.04</v>
          </cell>
        </row>
        <row r="4770">
          <cell r="A4770" t="str">
            <v>15.002.518-0</v>
          </cell>
          <cell r="B4770" t="str">
            <v>FOSSA SEPTICA RETANG., CAMARA UNICA, P/RESIDENCIAS E QUARTEIS, 150 CONTRIBUINTES, C/ 5,30 X 2,60 X 1,80M, EM CONCR.</v>
          </cell>
          <cell r="C4770" t="str">
            <v>UN</v>
          </cell>
          <cell r="D4770">
            <v>8981.76</v>
          </cell>
        </row>
        <row r="4771">
          <cell r="A4771" t="str">
            <v>15.002.519-0</v>
          </cell>
          <cell r="B4771" t="str">
            <v>FOSSA SEPTICA RETANG., CAMARA UNICA, P/RESIDENCIAS E QUARTEIS, 200 CONTRIBUINTES, C/ 6,00 X 3,00 X 2,10M, EM CONCR.</v>
          </cell>
          <cell r="C4771" t="str">
            <v>UN</v>
          </cell>
          <cell r="D4771">
            <v>11797.56</v>
          </cell>
        </row>
        <row r="4772">
          <cell r="A4772" t="str">
            <v>15.002.520-0</v>
          </cell>
          <cell r="B4772" t="str">
            <v>FOSSA SEPTICA RETANG., CAMARA UNICA, P/RESIDENCIAS E QUARTEIS, 250 CONTRIBUINTES, C/ 6,00 X 3,00 X 2,40M, EM CONCR.</v>
          </cell>
          <cell r="C4772" t="str">
            <v>UN</v>
          </cell>
          <cell r="D4772">
            <v>12725.8</v>
          </cell>
        </row>
        <row r="4773">
          <cell r="A4773" t="str">
            <v>15.002.550-0</v>
          </cell>
          <cell r="B4773" t="str">
            <v>FILTRO ANAEROBIO P/ESCOLAS E EDIF. PUBL., 25 CONTRIBUINTES,C/ 1,00 X 1,00 X 2,00M, EM CONCR.</v>
          </cell>
          <cell r="C4773" t="str">
            <v>UN</v>
          </cell>
          <cell r="D4773">
            <v>1302.3</v>
          </cell>
        </row>
        <row r="4774">
          <cell r="A4774" t="str">
            <v>15.002.551-0</v>
          </cell>
          <cell r="B4774" t="str">
            <v>FILTRO ANAEROBIO P/ESCOLAS E EDIF. PUBL., 50 CONTRIBUINTES,C/ 1,40 X 1,40 X 2,00M, EM CONCR.</v>
          </cell>
          <cell r="C4774" t="str">
            <v>UN</v>
          </cell>
          <cell r="D4774">
            <v>2019.88</v>
          </cell>
        </row>
        <row r="4775">
          <cell r="A4775" t="str">
            <v>15.002.552-0</v>
          </cell>
          <cell r="B4775" t="str">
            <v>FILTRO ANAEROBIO P/ESCOLAS E EDIF. PUBL., 100 CONTRIBUINTES,C/ 2,00 X 2,00 X 2,00M, EM CONCR.</v>
          </cell>
          <cell r="C4775" t="str">
            <v>UN</v>
          </cell>
          <cell r="D4775">
            <v>2727.33</v>
          </cell>
        </row>
        <row r="4776">
          <cell r="A4776" t="str">
            <v>15.002.553-0</v>
          </cell>
          <cell r="B4776" t="str">
            <v>FILTRO ANAEROBIO P/ESCOLAS E EDIF. PUBL., 150 CONTRIBUINTES,C/ 2,30 X 2,30 X 2,00M, EM CONCR.</v>
          </cell>
          <cell r="C4776" t="str">
            <v>UN</v>
          </cell>
          <cell r="D4776">
            <v>3228.75</v>
          </cell>
        </row>
        <row r="4777">
          <cell r="A4777" t="str">
            <v>15.002.554-0</v>
          </cell>
          <cell r="B4777" t="str">
            <v>FILTRO ANAEROBIO P/ESCOLAS E EDIF. PUBL., 200 CONTRIBUINTES,C/ 2,50 X 2,50 X 2,00M, EM CONCR.</v>
          </cell>
          <cell r="C4777" t="str">
            <v>UN</v>
          </cell>
          <cell r="D4777">
            <v>3533.51</v>
          </cell>
        </row>
        <row r="4778">
          <cell r="A4778" t="str">
            <v>15.002.555-0</v>
          </cell>
          <cell r="B4778" t="str">
            <v>FILTRO ANAEROBIO P/ESCOLAS E EDIF. PUBL., 300 CONTRIBUINTES,C/ 2,70 X 2,70 X 2,00M, EM CONCR.</v>
          </cell>
          <cell r="C4778" t="str">
            <v>UN</v>
          </cell>
          <cell r="D4778">
            <v>4098.37</v>
          </cell>
        </row>
        <row r="4779">
          <cell r="A4779" t="str">
            <v>15.002.560-0</v>
          </cell>
          <cell r="B4779" t="str">
            <v>FILTRO ANAEROBIO P/POSTOS DE SAUDE E HOSPITAIS, 10 CONTRIBUINTES, C/ 1,40 X 1,40 X 2,00M, EM CONCR.</v>
          </cell>
          <cell r="C4779" t="str">
            <v>UN</v>
          </cell>
          <cell r="D4779">
            <v>1859.58</v>
          </cell>
        </row>
        <row r="4780">
          <cell r="A4780" t="str">
            <v>15.002.561-0</v>
          </cell>
          <cell r="B4780" t="str">
            <v>FILTRO ANAEROBIO P/POSTOS DE SAUDE E HOSPITAIS, 20 CONTRIBUINTES, C/ 2,00 X 2,00 X 2,00M, EM CONCR.</v>
          </cell>
          <cell r="C4780" t="str">
            <v>UN</v>
          </cell>
          <cell r="D4780">
            <v>2727.33</v>
          </cell>
        </row>
        <row r="4781">
          <cell r="A4781" t="str">
            <v>15.002.562-0</v>
          </cell>
          <cell r="B4781" t="str">
            <v>FILTRO ANAEROBIO P/POSTOS DE SAUDE E HOSPITAIS, 30 CONTRIBUINTES, C/ 2,30 X 2,30 X 2,00M, EM CONCR.</v>
          </cell>
          <cell r="C4781" t="str">
            <v>UN</v>
          </cell>
          <cell r="D4781">
            <v>3228.75</v>
          </cell>
        </row>
        <row r="4782">
          <cell r="A4782" t="str">
            <v>15.002.563-0</v>
          </cell>
          <cell r="B4782" t="str">
            <v>FILTRO ANAEROBIO P/POSTOS DE SAUDE E HOSPITAIS, 40 CONTRIBUINTES, C/ 2,50 X 2,50 X 2,00M, EM CONCR.</v>
          </cell>
          <cell r="C4782" t="str">
            <v>UN</v>
          </cell>
          <cell r="D4782">
            <v>3533.51</v>
          </cell>
        </row>
        <row r="4783">
          <cell r="A4783" t="str">
            <v>15.002.564-0</v>
          </cell>
          <cell r="B4783" t="str">
            <v>FILTRO ANAEROBIO P/POSTOS DE SAUDE E HOSPITAIS, 50 CONTRIBUINTES, C/ 2,70 X 2,70 X 2,00M, EM CONCR.</v>
          </cell>
          <cell r="C4783" t="str">
            <v>UN</v>
          </cell>
          <cell r="D4783">
            <v>4098.37</v>
          </cell>
        </row>
        <row r="4784">
          <cell r="A4784" t="str">
            <v>15.002.570-0</v>
          </cell>
          <cell r="B4784" t="str">
            <v>FILTRO ANAEROBIO P/RESIDENCIAS E QUARTEIS, 7 CONTRIBUINTES,C/ 1,00 X 1,00 X 2,00M, EM CONCR.</v>
          </cell>
          <cell r="C4784" t="str">
            <v>UN</v>
          </cell>
          <cell r="D4784">
            <v>1221.6600000000001</v>
          </cell>
        </row>
        <row r="4785">
          <cell r="A4785" t="str">
            <v>15.002.571-0</v>
          </cell>
          <cell r="B4785" t="str">
            <v>FILTRO ANAEROBIO P/RESIDENCIAS E QUARTEIS, 12 CONTRIBUINTES,C/ 1,40 X 1,40 X 2,00M, EM CONCR.</v>
          </cell>
          <cell r="C4785" t="str">
            <v>UN</v>
          </cell>
          <cell r="D4785">
            <v>1927.67</v>
          </cell>
        </row>
        <row r="4786">
          <cell r="A4786" t="str">
            <v>15.002.572-0</v>
          </cell>
          <cell r="B4786" t="str">
            <v>FILTRO ANAEROBIO P/RESIDENCIAS E QUARTEIS, 25 CONTRIBUINTES,C/ 2,00 X 2,00 X 2,00M, EM CONCR.</v>
          </cell>
          <cell r="C4786" t="str">
            <v>UN</v>
          </cell>
          <cell r="D4786">
            <v>2664.21</v>
          </cell>
        </row>
        <row r="4787">
          <cell r="A4787" t="str">
            <v>15.002.573-0</v>
          </cell>
          <cell r="B4787" t="str">
            <v>FILTRO ANAEROBIO P/RESIDENCIAS E QUARTEIS, 40 CONTRIBUINTES,C/ 2,30 X 2,30 X 2,00M, EM CONCR.</v>
          </cell>
          <cell r="C4787" t="str">
            <v>UN</v>
          </cell>
          <cell r="D4787">
            <v>3137.74</v>
          </cell>
        </row>
        <row r="4788">
          <cell r="A4788" t="str">
            <v>15.002.574-0</v>
          </cell>
          <cell r="B4788" t="str">
            <v>FILTRO ANAEROBIO P/RESIDENCIAS E QUARTEIS, 50 CONTRIBUINTES,C/ 2,50 X 2,50 X 2,00M, EM CONCR.</v>
          </cell>
          <cell r="C4788" t="str">
            <v>UN</v>
          </cell>
          <cell r="D4788">
            <v>3522.4</v>
          </cell>
        </row>
        <row r="4789">
          <cell r="A4789" t="str">
            <v>15.002.575-0</v>
          </cell>
          <cell r="B4789" t="str">
            <v>FILTRO ANAEROBIO P/RESIDENCIAS E QUARTEIS, 75 CONTRIBUINTES,C/ 2,70 X 2,70 X 2,00M, EM CONCR.</v>
          </cell>
          <cell r="C4789" t="str">
            <v>UN</v>
          </cell>
          <cell r="D4789">
            <v>3969.72</v>
          </cell>
        </row>
        <row r="4790">
          <cell r="A4790" t="str">
            <v>15.002.576-0</v>
          </cell>
          <cell r="B4790" t="str">
            <v>FILTRO ANAEROBIO P/RESIDENCIAS E QUARTEIS, 100 CONTRIBUINTES, C/ 3,00 X 3,00 X 2,00M, EM CONCR.</v>
          </cell>
          <cell r="C4790" t="str">
            <v>UN</v>
          </cell>
          <cell r="D4790">
            <v>4361.32</v>
          </cell>
        </row>
        <row r="4791">
          <cell r="A4791" t="str">
            <v>15.002.577-0</v>
          </cell>
          <cell r="B4791" t="str">
            <v>FILTRO ANAEROBIO P/RESIDENCIAS E QUARTEIS, 150 CONTRIBUINTES, C/ 3,20 X 3,20 X 2,00M, EM CONCR.</v>
          </cell>
          <cell r="C4791" t="str">
            <v>UN</v>
          </cell>
          <cell r="D4791">
            <v>4892.92</v>
          </cell>
        </row>
        <row r="4792">
          <cell r="A4792" t="str">
            <v>15.002.578-0</v>
          </cell>
          <cell r="B4792" t="str">
            <v>FILTRO ANAEROBIO P/RESIDENCIAS E QUARTEIS, 200 CONTRIBUINTES, C/ 3,40 X 3,40 X 2,00M, EM CONCR.</v>
          </cell>
          <cell r="C4792" t="str">
            <v>UN</v>
          </cell>
          <cell r="D4792">
            <v>5332.87</v>
          </cell>
        </row>
        <row r="4793">
          <cell r="A4793" t="str">
            <v>15.002.579-0</v>
          </cell>
          <cell r="B4793" t="str">
            <v>FILTRO ANAEROBIO P/RESIDENCIAS E QUARTEIS, 250 CONTRIBUINTES, C/ 3,60 X 3,60 X 2,00M, EM CONCR.</v>
          </cell>
          <cell r="C4793" t="str">
            <v>UN</v>
          </cell>
          <cell r="D4793">
            <v>5806.46</v>
          </cell>
        </row>
        <row r="4794">
          <cell r="A4794" t="str">
            <v>15.002.999-0</v>
          </cell>
          <cell r="B4794" t="str">
            <v>INDICE 15.002FOSSA, CAIXA, SUMIDOURO.</v>
          </cell>
          <cell r="C4794">
            <v>0</v>
          </cell>
          <cell r="D4794">
            <v>2440</v>
          </cell>
        </row>
        <row r="4795">
          <cell r="A4795" t="str">
            <v>15.003.010-0</v>
          </cell>
          <cell r="B4795" t="str">
            <v>ALCA P/BARRILETE DE DISTRIB., COMPREEND. 5,50M DE TUBO DE FºGALV. DE 1.1/2"</v>
          </cell>
          <cell r="C4795" t="str">
            <v>UN</v>
          </cell>
          <cell r="D4795">
            <v>357.63</v>
          </cell>
        </row>
        <row r="4796">
          <cell r="A4796" t="str">
            <v>15.003.011-0</v>
          </cell>
          <cell r="B4796" t="str">
            <v>ALCA P/BARRILETE DE DISTRIB., COMPREEND. 5,50M DE TUBO DE FºGALV. DE 2"</v>
          </cell>
          <cell r="C4796" t="str">
            <v>UN</v>
          </cell>
          <cell r="D4796">
            <v>447.19</v>
          </cell>
        </row>
        <row r="4797">
          <cell r="A4797" t="str">
            <v>15.003.012-0</v>
          </cell>
          <cell r="B4797" t="str">
            <v>ALCA P/BARRILETE DE DISTRIB., COMPREEND. 5,50M DE TUBO DE FºGALV. DE 2.1/2"</v>
          </cell>
          <cell r="C4797" t="str">
            <v>UN</v>
          </cell>
          <cell r="D4797">
            <v>747.38</v>
          </cell>
        </row>
        <row r="4798">
          <cell r="A4798" t="str">
            <v>15.003.013-0</v>
          </cell>
          <cell r="B4798" t="str">
            <v>ALCA P/BARRILETE DE DISTRIB., COMPREEND. 7,00M DE TUBO DE FºGALV. DE 3"</v>
          </cell>
          <cell r="C4798" t="str">
            <v>UN</v>
          </cell>
          <cell r="D4798">
            <v>994.58</v>
          </cell>
        </row>
        <row r="4799">
          <cell r="A4799" t="str">
            <v>15.003.014-0</v>
          </cell>
          <cell r="B4799" t="str">
            <v>ALCA P/BARRILETE DE DISTRIB., COMPREEND. 7,00M DE TUBO DE FºGALV. DE 4"</v>
          </cell>
          <cell r="C4799" t="str">
            <v>UN</v>
          </cell>
          <cell r="D4799">
            <v>1435.83</v>
          </cell>
        </row>
        <row r="4800">
          <cell r="A4800" t="str">
            <v>15.003.023-0</v>
          </cell>
          <cell r="B4800" t="str">
            <v>COLUNA DE FºGALV., DIAM. DE 3/4"</v>
          </cell>
          <cell r="C4800" t="str">
            <v>M</v>
          </cell>
          <cell r="D4800">
            <v>11.21</v>
          </cell>
        </row>
        <row r="4801">
          <cell r="A4801" t="str">
            <v>15.003.024-0</v>
          </cell>
          <cell r="B4801" t="str">
            <v>COLUNA DE FºGALV., DIAM. DE 1"</v>
          </cell>
          <cell r="C4801" t="str">
            <v>M</v>
          </cell>
          <cell r="D4801">
            <v>16.32</v>
          </cell>
        </row>
        <row r="4802">
          <cell r="A4802" t="str">
            <v>15.003.025-1</v>
          </cell>
          <cell r="B4802" t="str">
            <v>COLUNA DE FºGALV., DIAM. DE 1.1/4"</v>
          </cell>
          <cell r="C4802" t="str">
            <v>M</v>
          </cell>
          <cell r="D4802">
            <v>21.82</v>
          </cell>
        </row>
        <row r="4803">
          <cell r="A4803" t="str">
            <v>15.003.026-1</v>
          </cell>
          <cell r="B4803" t="str">
            <v>COLUNA DE FºGALV., DIAM. DE 1.1/2"</v>
          </cell>
          <cell r="C4803" t="str">
            <v>M</v>
          </cell>
          <cell r="D4803">
            <v>27.48</v>
          </cell>
        </row>
        <row r="4804">
          <cell r="A4804" t="str">
            <v>15.003.027-1</v>
          </cell>
          <cell r="B4804" t="str">
            <v>COLUNA DE FºGALV., DIAM. DE 2"</v>
          </cell>
          <cell r="C4804" t="str">
            <v>M</v>
          </cell>
          <cell r="D4804">
            <v>32.71</v>
          </cell>
        </row>
        <row r="4805">
          <cell r="A4805" t="str">
            <v>15.003.028-0</v>
          </cell>
          <cell r="B4805" t="str">
            <v>COLUNA DE FºGALV., DIAM. DE 2.1/2"</v>
          </cell>
          <cell r="C4805" t="str">
            <v>M</v>
          </cell>
          <cell r="D4805">
            <v>42.78</v>
          </cell>
        </row>
        <row r="4806">
          <cell r="A4806" t="str">
            <v>15.003.045-0</v>
          </cell>
          <cell r="B4806" t="str">
            <v>INSTALACAO E ASSENT. DE CHUVEIRO</v>
          </cell>
          <cell r="C4806" t="str">
            <v>UN</v>
          </cell>
          <cell r="D4806">
            <v>231.12</v>
          </cell>
        </row>
        <row r="4807">
          <cell r="A4807" t="str">
            <v>15.003.046-0</v>
          </cell>
          <cell r="B4807" t="str">
            <v>INSTALACAO E ASSENT. DE CHUVEIRO ELETR.</v>
          </cell>
          <cell r="C4807" t="str">
            <v>UN</v>
          </cell>
          <cell r="D4807">
            <v>288.91000000000003</v>
          </cell>
        </row>
        <row r="4808">
          <cell r="A4808" t="str">
            <v>15.003.050-0</v>
          </cell>
          <cell r="B4808" t="str">
            <v>INSTALACAO E ASSENT. DE MICTORIO</v>
          </cell>
          <cell r="C4808" t="str">
            <v>UN</v>
          </cell>
          <cell r="D4808">
            <v>250.47</v>
          </cell>
        </row>
        <row r="4809">
          <cell r="A4809" t="str">
            <v>15.003.053-0</v>
          </cell>
          <cell r="B4809" t="str">
            <v>INSTALACAO E ASSENT. DE MICTORIO TIPO CALHA</v>
          </cell>
          <cell r="C4809" t="str">
            <v>UN</v>
          </cell>
          <cell r="D4809">
            <v>272.75</v>
          </cell>
        </row>
        <row r="4810">
          <cell r="A4810" t="str">
            <v>15.003.055-0</v>
          </cell>
          <cell r="B4810" t="str">
            <v>INSTALACAO E ASSENT. DE BANHEIRA</v>
          </cell>
          <cell r="C4810" t="str">
            <v>UN</v>
          </cell>
          <cell r="D4810">
            <v>205.54</v>
          </cell>
        </row>
        <row r="4811">
          <cell r="A4811" t="str">
            <v>15.003.058-0</v>
          </cell>
          <cell r="B4811" t="str">
            <v>INSTALACAO E ASSENT. DE BIDE</v>
          </cell>
          <cell r="C4811" t="str">
            <v>UN</v>
          </cell>
          <cell r="D4811">
            <v>228.58</v>
          </cell>
        </row>
        <row r="4812">
          <cell r="A4812" t="str">
            <v>15.003.059-0</v>
          </cell>
          <cell r="B4812" t="str">
            <v>INSTALACAO E ASSENT. DE DUCHINHA MANUAL</v>
          </cell>
          <cell r="C4812" t="str">
            <v>UN</v>
          </cell>
          <cell r="D4812">
            <v>69.77</v>
          </cell>
        </row>
        <row r="4813">
          <cell r="A4813" t="str">
            <v>15.003.060-1</v>
          </cell>
          <cell r="B4813" t="str">
            <v>INSTALACAO E ASSENT. DE PIA C/ 1 CUBA</v>
          </cell>
          <cell r="C4813" t="str">
            <v>UN</v>
          </cell>
          <cell r="D4813">
            <v>265.10000000000002</v>
          </cell>
        </row>
        <row r="4814">
          <cell r="A4814" t="str">
            <v>15.003.061-0</v>
          </cell>
          <cell r="B4814" t="str">
            <v>INSTALACAO E ASSENT. DE PIA C/ 2 CUBAS</v>
          </cell>
          <cell r="C4814" t="str">
            <v>UN</v>
          </cell>
          <cell r="D4814">
            <v>278.36</v>
          </cell>
        </row>
        <row r="4815">
          <cell r="A4815" t="str">
            <v>15.003.062-0</v>
          </cell>
          <cell r="B4815" t="str">
            <v>INSTALACAO E ASSENT. DE PIA C/CUBA DUPLA</v>
          </cell>
          <cell r="C4815" t="str">
            <v>UN</v>
          </cell>
          <cell r="D4815">
            <v>278.36</v>
          </cell>
        </row>
        <row r="4816">
          <cell r="A4816" t="str">
            <v>15.003.063-0</v>
          </cell>
          <cell r="B4816" t="str">
            <v>INSTALACAO E ASSENT. DE LAVATORIO DE 1 TORNEIRA</v>
          </cell>
          <cell r="C4816" t="str">
            <v>UN</v>
          </cell>
          <cell r="D4816">
            <v>207.76</v>
          </cell>
        </row>
        <row r="4817">
          <cell r="A4817" t="str">
            <v>15.003.064-1</v>
          </cell>
          <cell r="B4817" t="str">
            <v>INSTALACAO E ASSENT. DE LAVATORIO DE 2 TORNEIRA</v>
          </cell>
          <cell r="C4817" t="str">
            <v>UN</v>
          </cell>
          <cell r="D4817">
            <v>259.7</v>
          </cell>
        </row>
        <row r="4818">
          <cell r="A4818" t="str">
            <v>15.003.065-0</v>
          </cell>
          <cell r="B4818" t="str">
            <v>INSTALACAO E ASSENT. DE FILTRO</v>
          </cell>
          <cell r="C4818" t="str">
            <v>UN</v>
          </cell>
          <cell r="D4818">
            <v>69.89</v>
          </cell>
        </row>
        <row r="4819">
          <cell r="A4819" t="str">
            <v>15.003.067-0</v>
          </cell>
          <cell r="B4819" t="str">
            <v>INSTALACAO E ASSENT. DE FILTRO INDUSTRIAL</v>
          </cell>
          <cell r="C4819" t="str">
            <v>UN</v>
          </cell>
          <cell r="D4819">
            <v>364.47</v>
          </cell>
        </row>
        <row r="4820">
          <cell r="A4820" t="str">
            <v>15.003.068-0</v>
          </cell>
          <cell r="B4820" t="str">
            <v>INSTALACAO E ASSENT. DE FOGAO A GAS ENCANADO</v>
          </cell>
          <cell r="C4820" t="str">
            <v>UN</v>
          </cell>
          <cell r="D4820">
            <v>370.29</v>
          </cell>
        </row>
        <row r="4821">
          <cell r="A4821" t="str">
            <v>15.003.069-0</v>
          </cell>
          <cell r="B4821" t="str">
            <v>INSTALACAO E ASSENT. DE FOGAO A GAS LIQUEFEITO DE PETROLEO</v>
          </cell>
          <cell r="C4821" t="str">
            <v>UN</v>
          </cell>
          <cell r="D4821">
            <v>145.9</v>
          </cell>
        </row>
        <row r="4822">
          <cell r="A4822" t="str">
            <v>15.003.070-0</v>
          </cell>
          <cell r="B4822" t="str">
            <v>INSTALACAO E ASSENT. DE TANQUE DE SERV.</v>
          </cell>
          <cell r="C4822" t="str">
            <v>UN</v>
          </cell>
          <cell r="D4822">
            <v>222.37</v>
          </cell>
        </row>
        <row r="4823">
          <cell r="A4823" t="str">
            <v>15.003.073-0</v>
          </cell>
          <cell r="B4823" t="str">
            <v>INSTALACAO COMPLETA DE AQUECEDOR A GAS ENCANADO OU LIQUEFEITO DE PETROLEO</v>
          </cell>
          <cell r="C4823" t="str">
            <v>UN</v>
          </cell>
          <cell r="D4823">
            <v>228.78</v>
          </cell>
        </row>
        <row r="4824">
          <cell r="A4824" t="str">
            <v>15.003.074-0</v>
          </cell>
          <cell r="B4824" t="str">
            <v>INSTALACAO E ASSENTAMENTO DE BACIA TURCA</v>
          </cell>
          <cell r="C4824" t="str">
            <v>UN</v>
          </cell>
          <cell r="D4824">
            <v>343.6</v>
          </cell>
        </row>
        <row r="4825">
          <cell r="A4825" t="str">
            <v>15.003.075-0</v>
          </cell>
          <cell r="B4825" t="str">
            <v>INSTALACAO E ASSENT. DE CX. DE DESC. ELEVADA</v>
          </cell>
          <cell r="C4825" t="str">
            <v>UN</v>
          </cell>
          <cell r="D4825">
            <v>75</v>
          </cell>
        </row>
        <row r="4826">
          <cell r="A4826" t="str">
            <v>15.003.080-0</v>
          </cell>
          <cell r="B4826" t="str">
            <v>INSTALACAO E ASSENT. DE CX. DE DESC. DE EMBUTIR</v>
          </cell>
          <cell r="C4826" t="str">
            <v>UN</v>
          </cell>
          <cell r="D4826">
            <v>97.27</v>
          </cell>
        </row>
        <row r="4827">
          <cell r="A4827" t="str">
            <v>15.003.085-0</v>
          </cell>
          <cell r="B4827" t="str">
            <v>INSTALACAO E ASSENT. DE VALV. DE DESC.</v>
          </cell>
          <cell r="C4827" t="str">
            <v>UN</v>
          </cell>
          <cell r="D4827">
            <v>116.67</v>
          </cell>
        </row>
        <row r="4828">
          <cell r="A4828" t="str">
            <v>15.003.092-1</v>
          </cell>
          <cell r="B4828" t="str">
            <v>INSTALACAO E ASSENT. DE VASO SANIT. INDIVIDUAL, EM PAV. ELEVADO</v>
          </cell>
          <cell r="C4828" t="str">
            <v>UN</v>
          </cell>
          <cell r="D4828">
            <v>384.28</v>
          </cell>
        </row>
        <row r="4829">
          <cell r="A4829" t="str">
            <v>15.003.097-1</v>
          </cell>
          <cell r="B4829" t="str">
            <v>INSTALACAO E ASSENT. DE VASO SANIT. INDIVIDUAL EM PAV. TERREO</v>
          </cell>
          <cell r="C4829" t="str">
            <v>UN</v>
          </cell>
          <cell r="D4829">
            <v>384.28</v>
          </cell>
        </row>
        <row r="4830">
          <cell r="A4830" t="str">
            <v>15.003.100-0</v>
          </cell>
          <cell r="B4830" t="str">
            <v>INSTALACAO E ASSENT. DE 1 VASO SANIT. INDIVIDUAL EM PAV. TERREO</v>
          </cell>
          <cell r="C4830" t="str">
            <v>UN</v>
          </cell>
          <cell r="D4830">
            <v>404.36</v>
          </cell>
        </row>
        <row r="4831">
          <cell r="A4831" t="str">
            <v>15.003.106-1</v>
          </cell>
          <cell r="B4831" t="str">
            <v>INSTALACAO E ASSENT. DE 1 VASO SANIT. EM PAV. ELEVADO, PARTEDE 1 CONJ. DE 2 OU MAIS VASOS</v>
          </cell>
          <cell r="C4831" t="str">
            <v>UN</v>
          </cell>
          <cell r="D4831">
            <v>401.12</v>
          </cell>
        </row>
        <row r="4832">
          <cell r="A4832" t="str">
            <v>15.003.109-0</v>
          </cell>
          <cell r="B4832" t="str">
            <v>INSTALACAO E ASSENT. DE 1 VASO SANIT. EM PAV. TERREO, PARTEDE 1 CONJ. DE 2 OU MAIS VASOS, C/TUBO DE FºGALV. DE 3/4"</v>
          </cell>
          <cell r="C4832" t="str">
            <v>UN</v>
          </cell>
          <cell r="D4832">
            <v>329.32</v>
          </cell>
        </row>
        <row r="4833">
          <cell r="A4833" t="str">
            <v>15.003.111-1</v>
          </cell>
          <cell r="B4833" t="str">
            <v>INSTALACAO E ASSENT. DE 1 VASO SANIT. EM PAV. TERREO, PARTEDE 1 CONJ. DE 2 OU MAIS VASOS, C/TUBO DE FºGALV. DE 1.1/2"</v>
          </cell>
          <cell r="C4833" t="str">
            <v>UN</v>
          </cell>
          <cell r="D4833">
            <v>360.05</v>
          </cell>
        </row>
        <row r="4834">
          <cell r="A4834" t="str">
            <v>15.003.115-0</v>
          </cell>
          <cell r="B4834" t="str">
            <v>INSTALACAO E ASSENT. DE 1 LAVATORIO EM BATERIA</v>
          </cell>
          <cell r="C4834" t="str">
            <v>UN</v>
          </cell>
          <cell r="D4834">
            <v>184.66</v>
          </cell>
        </row>
        <row r="4835">
          <cell r="A4835" t="str">
            <v>15.003.116-0</v>
          </cell>
          <cell r="B4835" t="str">
            <v>INSTALACAO E ASSENT. DE BEBEDOURO TIPO CALHA, EM BATERIA</v>
          </cell>
          <cell r="C4835" t="str">
            <v>UN</v>
          </cell>
          <cell r="D4835">
            <v>179.78</v>
          </cell>
        </row>
        <row r="4836">
          <cell r="A4836" t="str">
            <v>15.003.120-0</v>
          </cell>
          <cell r="B4836" t="str">
            <v>INSTALACAO HIDR. E ASSENT. DE 1 CHUVEIRO, EM BATERIA</v>
          </cell>
          <cell r="C4836" t="str">
            <v>UN</v>
          </cell>
          <cell r="D4836">
            <v>58.56</v>
          </cell>
        </row>
        <row r="4837">
          <cell r="A4837" t="str">
            <v>15.003.121-0</v>
          </cell>
          <cell r="B4837" t="str">
            <v>INSTALACAO HIDR. E ASSENT. DE ATE 8 CHUVEIROS, EM BATERIA</v>
          </cell>
          <cell r="C4837" t="str">
            <v>UN</v>
          </cell>
          <cell r="D4837">
            <v>80.89</v>
          </cell>
        </row>
        <row r="4838">
          <cell r="A4838" t="str">
            <v>15.003.125-0</v>
          </cell>
          <cell r="B4838" t="str">
            <v>RALO SECO SIMPLES, DE FºFº, C/GRELHA E CAIXILHO DE METAL CROM.</v>
          </cell>
          <cell r="C4838" t="str">
            <v>UN</v>
          </cell>
          <cell r="D4838">
            <v>186.7</v>
          </cell>
        </row>
        <row r="4839">
          <cell r="A4839" t="str">
            <v>15.003.149-0</v>
          </cell>
          <cell r="B4839" t="str">
            <v>RALO SIFONADO SIMPLES, DE FºFº, EM PAV. ELEVADO, C/TAMPA CEGA</v>
          </cell>
          <cell r="C4839" t="str">
            <v>UN</v>
          </cell>
          <cell r="D4839">
            <v>217.48</v>
          </cell>
        </row>
        <row r="4840">
          <cell r="A4840" t="str">
            <v>15.003.150-1</v>
          </cell>
          <cell r="B4840" t="str">
            <v>RALO SIFONADO, EM PAV. ELEVADO, DE FºFº, C/GRELHA, DIST. DEATE 1,00M ENTRE CENTRO DO RALO E TUBO DE QUEDA</v>
          </cell>
          <cell r="C4840" t="str">
            <v>UN</v>
          </cell>
          <cell r="D4840">
            <v>326.18</v>
          </cell>
        </row>
        <row r="4841">
          <cell r="A4841" t="str">
            <v>15.003.151-1</v>
          </cell>
          <cell r="B4841" t="str">
            <v>RALO SIFONADO, EM PAV. ELEVADO, DE FºFº, C/GRELHA, DIST. DE2,00M ENTRE CENTRO DO RALO E TUBO DE QUEDA</v>
          </cell>
          <cell r="C4841" t="str">
            <v>UN</v>
          </cell>
          <cell r="D4841">
            <v>362.43</v>
          </cell>
        </row>
        <row r="4842">
          <cell r="A4842" t="str">
            <v>15.003.152-1</v>
          </cell>
          <cell r="B4842" t="str">
            <v>RALO SIFONADO, EM PAV. ELEVADO, DE FºFº, C/GRELHA, DIST. DE2,50M ENTRE CENTRO DO RALO E TUBO DE QUEDA</v>
          </cell>
          <cell r="C4842" t="str">
            <v>UN</v>
          </cell>
          <cell r="D4842">
            <v>380.55</v>
          </cell>
        </row>
        <row r="4843">
          <cell r="A4843" t="str">
            <v>15.003.153-1</v>
          </cell>
          <cell r="B4843" t="str">
            <v>RALO SIFONADO, EM PAV. ELEVADO, DE FºFº, C/GRELHA, DIST. DE3,00M ENTRE CENTRO DO RALO E TUBO DE QUEDA</v>
          </cell>
          <cell r="C4843" t="str">
            <v>UN</v>
          </cell>
          <cell r="D4843">
            <v>391.42</v>
          </cell>
        </row>
        <row r="4844">
          <cell r="A4844" t="str">
            <v>15.003.154-1</v>
          </cell>
          <cell r="B4844" t="str">
            <v>RALO SIFONADO, EM PAV. ELEVADO, DE FºFº, C/GRELHA, DIST. DE3,50M ENTRE CENTRO DO RALO E TUBO DE QUEDA</v>
          </cell>
          <cell r="C4844" t="str">
            <v>UN</v>
          </cell>
          <cell r="D4844">
            <v>407.73</v>
          </cell>
        </row>
        <row r="4845">
          <cell r="A4845" t="str">
            <v>15.003.169-0</v>
          </cell>
          <cell r="B4845" t="str">
            <v>RALO SIFONADO SIMPLES, DE FºFº, EM PAV. TERREO, C/TAMPA CEGA</v>
          </cell>
          <cell r="C4845" t="str">
            <v>UN</v>
          </cell>
          <cell r="D4845">
            <v>193.57</v>
          </cell>
        </row>
        <row r="4846">
          <cell r="A4846" t="str">
            <v>15.003.170-1</v>
          </cell>
          <cell r="B4846" t="str">
            <v>RALO SIFONADO EM PAV. TERREO, DE FºFº, C/GRELHA, DIST. DO TUBO DE VENTIL. AO CENTRO DO RALO DE ATE 1,00M</v>
          </cell>
          <cell r="C4846" t="str">
            <v>UN</v>
          </cell>
          <cell r="D4846">
            <v>234.5</v>
          </cell>
        </row>
        <row r="4847">
          <cell r="A4847" t="str">
            <v>15.003.171-1</v>
          </cell>
          <cell r="B4847" t="str">
            <v>RALO SIFONADO EM PAV. TERREO, DE FºFº, C/GRELHA, DIST. DO TUBO DE VENTIL. AO CENTRO DO RALO DE 2,00M</v>
          </cell>
          <cell r="C4847" t="str">
            <v>UN</v>
          </cell>
          <cell r="D4847">
            <v>260.56</v>
          </cell>
        </row>
        <row r="4848">
          <cell r="A4848" t="str">
            <v>15.003.172-1</v>
          </cell>
          <cell r="B4848" t="str">
            <v>RALO SIFONADO EM PAV. TERREO, DE FºFº, C/GRELHA, DIST. DO TUBO DE VENTIL. AO CENTRO DO RALO DE 2,50M</v>
          </cell>
          <cell r="C4848" t="str">
            <v>UN</v>
          </cell>
          <cell r="D4848">
            <v>273.58</v>
          </cell>
        </row>
        <row r="4849">
          <cell r="A4849" t="str">
            <v>15.003.173-1</v>
          </cell>
          <cell r="B4849" t="str">
            <v>RALO SIFONADO EM PAV. TERREO, DE FºFº, C/GRELHA, DIST. DO TUBO DE VENTIL. AO CENTRO DO RALO DE 3,00M</v>
          </cell>
          <cell r="C4849" t="str">
            <v>UN</v>
          </cell>
          <cell r="D4849">
            <v>281.39999999999998</v>
          </cell>
        </row>
        <row r="4850">
          <cell r="A4850" t="str">
            <v>15.003.174-1</v>
          </cell>
          <cell r="B4850" t="str">
            <v>RALO SIFONADO EM PAV. TERREO, DE FºFº, C/GRELHA, DIST. DO TUBO DE VENTIL. AO CENTRO DO RALO DE 3,50M</v>
          </cell>
          <cell r="C4850" t="str">
            <v>UN</v>
          </cell>
          <cell r="D4850">
            <v>293.13</v>
          </cell>
        </row>
        <row r="4851">
          <cell r="A4851" t="str">
            <v>15.003.175-0</v>
          </cell>
          <cell r="B4851" t="str">
            <v>TAMPA CEGA E CAIXILHO P/RALO SIFONADO</v>
          </cell>
          <cell r="C4851" t="str">
            <v>UN</v>
          </cell>
          <cell r="D4851">
            <v>20.73</v>
          </cell>
        </row>
        <row r="4852">
          <cell r="A4852" t="str">
            <v>15.003.176-0</v>
          </cell>
          <cell r="B4852" t="str">
            <v>GRELHA P/AGUAS PLUVIAIS, C/CAIXILHO DE 50 X 50CM</v>
          </cell>
          <cell r="C4852" t="str">
            <v>UN</v>
          </cell>
          <cell r="D4852">
            <v>104.56</v>
          </cell>
        </row>
        <row r="4853">
          <cell r="A4853" t="str">
            <v>15.003.177-0</v>
          </cell>
          <cell r="B4853" t="str">
            <v>RALO DE COBERTURA SEMI-ESFERICO, C/ 3"</v>
          </cell>
          <cell r="C4853" t="str">
            <v>UN</v>
          </cell>
          <cell r="D4853">
            <v>8.8699999999999992</v>
          </cell>
        </row>
        <row r="4854">
          <cell r="A4854" t="str">
            <v>15.003.178-0</v>
          </cell>
          <cell r="B4854" t="str">
            <v>RALO DE COBERTURA SEMI-ESFERICO, C/ 4"</v>
          </cell>
          <cell r="C4854" t="str">
            <v>UN</v>
          </cell>
          <cell r="D4854">
            <v>14.75</v>
          </cell>
        </row>
        <row r="4855">
          <cell r="A4855" t="str">
            <v>15.003.179-0</v>
          </cell>
          <cell r="B4855" t="str">
            <v>RALO DE COBERTURA SEMI-ESFERICO, C/ 5"</v>
          </cell>
          <cell r="C4855" t="str">
            <v>UN</v>
          </cell>
          <cell r="D4855">
            <v>19.079999999999998</v>
          </cell>
        </row>
        <row r="4856">
          <cell r="A4856" t="str">
            <v>15.003.180-0</v>
          </cell>
          <cell r="B4856" t="str">
            <v>RALO DE COBERTURA SEMI-ESFERICO, C/ 6"</v>
          </cell>
          <cell r="C4856" t="str">
            <v>UN</v>
          </cell>
          <cell r="D4856">
            <v>20.52</v>
          </cell>
        </row>
        <row r="4857">
          <cell r="A4857" t="str">
            <v>15.003.181-0</v>
          </cell>
          <cell r="B4857" t="str">
            <v>GRELHA DE FERRO, 20 X 20CM P/RALO</v>
          </cell>
          <cell r="C4857" t="str">
            <v>UN</v>
          </cell>
          <cell r="D4857">
            <v>19.77</v>
          </cell>
        </row>
        <row r="4858">
          <cell r="A4858" t="str">
            <v>15.003.182-0</v>
          </cell>
          <cell r="B4858" t="str">
            <v>TUBO DE QUEDA DE FºFº DE 150MM, INCL. "T" SANIT.</v>
          </cell>
          <cell r="C4858" t="str">
            <v>M</v>
          </cell>
          <cell r="D4858">
            <v>171.75</v>
          </cell>
        </row>
        <row r="4859">
          <cell r="A4859" t="str">
            <v>15.003.184-1</v>
          </cell>
          <cell r="B4859" t="str">
            <v>TUBO DE QUEDA DE FºFº DE 100MM, INCL. "T" SANIT.</v>
          </cell>
          <cell r="C4859" t="str">
            <v>M</v>
          </cell>
          <cell r="D4859">
            <v>113.12</v>
          </cell>
        </row>
        <row r="4860">
          <cell r="A4860" t="str">
            <v>15.003.189-0</v>
          </cell>
          <cell r="B4860" t="str">
            <v>TUBO DE QUEDA DE FºFº DE 75MM, INCL. "T" SANIT.</v>
          </cell>
          <cell r="C4860" t="str">
            <v>M</v>
          </cell>
          <cell r="D4860">
            <v>63.46</v>
          </cell>
        </row>
        <row r="4861">
          <cell r="A4861" t="str">
            <v>15.003.211-0</v>
          </cell>
          <cell r="B4861" t="str">
            <v>LIGACAO A COLUNA DE GORDURA DE ESGOTO DE PIAS, EM TUBO DE FºFº DE 50MM, C/CONEXOES</v>
          </cell>
          <cell r="C4861" t="str">
            <v>UN</v>
          </cell>
          <cell r="D4861">
            <v>89.73</v>
          </cell>
        </row>
        <row r="4862">
          <cell r="A4862" t="str">
            <v>15.003.250-1</v>
          </cell>
          <cell r="B4862" t="str">
            <v>EXECUCAO DE 1 JUNTA ELASTICA EM TUBO DE FºFº, C/DIAM. DE 50MM</v>
          </cell>
          <cell r="C4862" t="str">
            <v>UN</v>
          </cell>
          <cell r="D4862">
            <v>5.61</v>
          </cell>
        </row>
        <row r="4863">
          <cell r="A4863" t="str">
            <v>15.003.251-0</v>
          </cell>
          <cell r="B4863" t="str">
            <v>EXECUCAO DE 1 JUNTA ELASTICA EM TUBO DE FºFº, C/DIAM. DE 75MM</v>
          </cell>
          <cell r="C4863" t="str">
            <v>UN</v>
          </cell>
          <cell r="D4863">
            <v>7.85</v>
          </cell>
        </row>
        <row r="4864">
          <cell r="A4864" t="str">
            <v>15.003.252-0</v>
          </cell>
          <cell r="B4864" t="str">
            <v>EXECUCAO DE 1 JUNTA ELASTICA EM TUBO DE FºFº, C/DIAM. DE 100MM</v>
          </cell>
          <cell r="C4864" t="str">
            <v>UN</v>
          </cell>
          <cell r="D4864">
            <v>10.65</v>
          </cell>
        </row>
        <row r="4865">
          <cell r="A4865" t="str">
            <v>15.003.253-0</v>
          </cell>
          <cell r="B4865" t="str">
            <v>EXECUCAO DE 1 JUNTA ELASTICA EM TUBO DE FºFº, C/DIAM. DE 150MM</v>
          </cell>
          <cell r="C4865" t="str">
            <v>UN</v>
          </cell>
          <cell r="D4865">
            <v>16.829999999999998</v>
          </cell>
        </row>
        <row r="4866">
          <cell r="A4866" t="str">
            <v>15.003.300-0</v>
          </cell>
          <cell r="B4866" t="str">
            <v>APARELHO DE AR CONDICIONADO, TIPO PAREDE, EXCL. FORN. INSTAL. E ASSENT.</v>
          </cell>
          <cell r="C4866" t="str">
            <v>UN</v>
          </cell>
          <cell r="D4866">
            <v>111.73</v>
          </cell>
        </row>
        <row r="4867">
          <cell r="A4867" t="str">
            <v>15.003.301-0</v>
          </cell>
          <cell r="B4867" t="str">
            <v>APARELHO DE AR CONDICIONADO, TIPO PAREDE, EXCL. FORN., SENDOA INSTAL. APARENTE INCL. ABRACADEIRAS. INSTAL. E ASSENT.</v>
          </cell>
          <cell r="C4867" t="str">
            <v>UN</v>
          </cell>
          <cell r="D4867">
            <v>118.4</v>
          </cell>
        </row>
        <row r="4868">
          <cell r="A4868" t="str">
            <v>15.003.305-0</v>
          </cell>
          <cell r="B4868" t="str">
            <v>BEBEDOURO ELETR., TIPO PRESSAO, C/FILTRO INT.</v>
          </cell>
          <cell r="C4868" t="str">
            <v>UN</v>
          </cell>
          <cell r="D4868">
            <v>377.49</v>
          </cell>
        </row>
        <row r="4869">
          <cell r="A4869" t="str">
            <v>15.003.350-0</v>
          </cell>
          <cell r="B4869" t="str">
            <v>SUPORTE C/ 2 CHUMBADORES, P/FIX. DE TUBUL. C/DIAM. INT. DE 1/2" ATE 1"</v>
          </cell>
          <cell r="C4869" t="str">
            <v>UN</v>
          </cell>
          <cell r="D4869">
            <v>3.63</v>
          </cell>
        </row>
        <row r="4870">
          <cell r="A4870" t="str">
            <v>15.003.351-0</v>
          </cell>
          <cell r="B4870" t="str">
            <v>SUPORTE DUPLO C/ 2 CHUMBADORES, P/FIX. DE 2 TUBUL., C/DIAM.INT. DE 1/2" ATE 1"</v>
          </cell>
          <cell r="C4870" t="str">
            <v>UN</v>
          </cell>
          <cell r="D4870">
            <v>5.7</v>
          </cell>
        </row>
        <row r="4871">
          <cell r="A4871" t="str">
            <v>15.003.352-0</v>
          </cell>
          <cell r="B4871" t="str">
            <v>SUPORTE C/ 2 CHUMBADORES, P/FIX. DE TUBUL., C/DIAM. INT. DE1.1/4" E 1.1/2"</v>
          </cell>
          <cell r="C4871" t="str">
            <v>UN</v>
          </cell>
          <cell r="D4871">
            <v>6.22</v>
          </cell>
        </row>
        <row r="4872">
          <cell r="A4872" t="str">
            <v>15.003.353-0</v>
          </cell>
          <cell r="B4872" t="str">
            <v>SUPORTE DUPLO C/ 2 CHUMBADORES, P/FIX. DE 2 TUBUL., C/DIAM.INT. DE 1.1/4" E 1.1/2"</v>
          </cell>
          <cell r="C4872" t="str">
            <v>UN</v>
          </cell>
          <cell r="D4872">
            <v>9.34</v>
          </cell>
        </row>
        <row r="4873">
          <cell r="A4873" t="str">
            <v>15.003.354-1</v>
          </cell>
          <cell r="B4873" t="str">
            <v>SUPORTE C/ 2 CHUMBADORES, P/FIX. DE TUBUL., C/DIAM. INT. DE2"</v>
          </cell>
          <cell r="C4873" t="str">
            <v>UN</v>
          </cell>
          <cell r="D4873">
            <v>10.38</v>
          </cell>
        </row>
        <row r="4874">
          <cell r="A4874" t="str">
            <v>15.003.355-0</v>
          </cell>
          <cell r="B4874" t="str">
            <v>SUPORTE DUPLO C/ 2 CHUMBADORES, P/FIX. DE 2 TUBUL., C/DIAM.INT. DE 2"</v>
          </cell>
          <cell r="C4874" t="str">
            <v>UN</v>
          </cell>
          <cell r="D4874">
            <v>15.57</v>
          </cell>
        </row>
        <row r="4875">
          <cell r="A4875" t="str">
            <v>15.003.356-1</v>
          </cell>
          <cell r="B4875" t="str">
            <v>SUPORTE C/ 2 CHUMBADORES, P/FIX. DE TUBUL., C/DIAM. INT. DE2.1/2" E 3"</v>
          </cell>
          <cell r="C4875" t="str">
            <v>UN</v>
          </cell>
          <cell r="D4875">
            <v>12.57</v>
          </cell>
        </row>
        <row r="4876">
          <cell r="A4876" t="str">
            <v>15.003.357-0</v>
          </cell>
          <cell r="B4876" t="str">
            <v>SUPORTE DUPLO C/ 2 CHUMBADORES, P/FIX. DE 2 TUBUL., C/DIAM.INT. DE 2.1/2" E 3"</v>
          </cell>
          <cell r="C4876" t="str">
            <v>UN</v>
          </cell>
          <cell r="D4876">
            <v>18.850000000000001</v>
          </cell>
        </row>
        <row r="4877">
          <cell r="A4877" t="str">
            <v>15.003.358-1</v>
          </cell>
          <cell r="B4877" t="str">
            <v>SUPORTE C/ 2 CHUMBADORES, P/FIX. DE TUBUL., C/DIAM. INT. DE4" E 6"</v>
          </cell>
          <cell r="C4877" t="str">
            <v>UN</v>
          </cell>
          <cell r="D4877">
            <v>17.14</v>
          </cell>
        </row>
        <row r="4878">
          <cell r="A4878" t="str">
            <v>15.003.359-0</v>
          </cell>
          <cell r="B4878" t="str">
            <v>SUPORTE DUPLO C/ 2 CHUMBADORES, P/FIX. DE 2 TUBUL., C/DIAM.INT. DE 4" E 6"</v>
          </cell>
          <cell r="C4878" t="str">
            <v>UN</v>
          </cell>
          <cell r="D4878">
            <v>28.28</v>
          </cell>
        </row>
        <row r="4879">
          <cell r="A4879" t="str">
            <v>15.003.360-0</v>
          </cell>
          <cell r="B4879" t="str">
            <v>ASSENTAMENTO DE LAVATORIO</v>
          </cell>
          <cell r="C4879" t="str">
            <v>UN</v>
          </cell>
          <cell r="D4879">
            <v>21.67</v>
          </cell>
        </row>
        <row r="4880">
          <cell r="A4880" t="str">
            <v>15.003.361-0</v>
          </cell>
          <cell r="B4880" t="str">
            <v>RETIRADA E REASSENTAM. DE LAVATORIO</v>
          </cell>
          <cell r="C4880" t="str">
            <v>UN</v>
          </cell>
          <cell r="D4880">
            <v>31.49</v>
          </cell>
        </row>
        <row r="4881">
          <cell r="A4881" t="str">
            <v>15.003.365-0</v>
          </cell>
          <cell r="B4881" t="str">
            <v>ASSENTAMENTO DE CX. DE DESC. ELEVADA EXT.</v>
          </cell>
          <cell r="C4881" t="str">
            <v>UN</v>
          </cell>
          <cell r="D4881">
            <v>8.49</v>
          </cell>
        </row>
        <row r="4882">
          <cell r="A4882" t="str">
            <v>15.003.370-0</v>
          </cell>
          <cell r="B4882" t="str">
            <v>FIXACAO ATRAVES DE PINOS CRAVADOS C/PISTOLA E FITA MET.RECARTILHADA,DE TUBUL.C/DIAM.INT. DE 1/2 A 4", P/INSTAL. APARENTE</v>
          </cell>
          <cell r="C4882" t="str">
            <v>UN</v>
          </cell>
          <cell r="D4882">
            <v>3.34</v>
          </cell>
        </row>
        <row r="4883">
          <cell r="A4883" t="str">
            <v>15.003.371-0</v>
          </cell>
          <cell r="B4883" t="str">
            <v>FIXACAO ATRAVES DE PINOS CRAVADOS C/PISTOLA E FITA MET. PERFURADA, DE TUBUL. C/DIAM. INT. DE 1/2 A 2", P/INSTAL.APARENTE</v>
          </cell>
          <cell r="C4883" t="str">
            <v>UN</v>
          </cell>
          <cell r="D4883">
            <v>3.14</v>
          </cell>
        </row>
        <row r="4884">
          <cell r="A4884" t="str">
            <v>15.003.372-0</v>
          </cell>
          <cell r="B4884" t="str">
            <v>FIXACAO ATRAVES DE PINOS CRAVADOS C/PISTOLA E FITA MET. PERFURADA, DE TUBUL. C/DIAM. INT. DE 1/2 A 4", P/INSTAL.APARENTE</v>
          </cell>
          <cell r="C4884" t="str">
            <v>UN</v>
          </cell>
          <cell r="D4884">
            <v>3.15</v>
          </cell>
        </row>
        <row r="4885">
          <cell r="A4885" t="str">
            <v>15.003.373-0</v>
          </cell>
          <cell r="B4885" t="str">
            <v>FIXACAO ATRAVES DE PINOS CRAVADOS C/PISTOLA E FITA MET. DE TUBUL. C/DIAM.INT. DE 2 A 6", P/UTILIZACAO EM INSTAL.ESPECIAL</v>
          </cell>
          <cell r="C4885" t="str">
            <v>UN</v>
          </cell>
          <cell r="D4885">
            <v>4.29</v>
          </cell>
        </row>
        <row r="4886">
          <cell r="A4886" t="str">
            <v>15.003.380-0</v>
          </cell>
          <cell r="B4886" t="str">
            <v>ASSENTAMENTO DE CHUVEIRO ELETR.</v>
          </cell>
          <cell r="C4886" t="str">
            <v>UN</v>
          </cell>
          <cell r="D4886">
            <v>11.92</v>
          </cell>
        </row>
        <row r="4887">
          <cell r="A4887" t="str">
            <v>15.003.390-0</v>
          </cell>
          <cell r="B4887" t="str">
            <v>ABRACADEIRA DE FIX., TIPO COPO, COMPOSTA DE CANOPLA E PARAFUSOS, NO DIAM. DE 1/2"</v>
          </cell>
          <cell r="C4887" t="str">
            <v>UN</v>
          </cell>
          <cell r="D4887">
            <v>2.13</v>
          </cell>
        </row>
        <row r="4888">
          <cell r="A4888" t="str">
            <v>15.003.391-0</v>
          </cell>
          <cell r="B4888" t="str">
            <v>ABRACADEIRA DE FIX., TIPO COPO, COMPOSTA DE CANOPLA E PARAFUSOS, NO DIAM. DE 3/4"</v>
          </cell>
          <cell r="C4888" t="str">
            <v>UN</v>
          </cell>
          <cell r="D4888">
            <v>2.21</v>
          </cell>
        </row>
        <row r="4889">
          <cell r="A4889" t="str">
            <v>15.003.392-0</v>
          </cell>
          <cell r="B4889" t="str">
            <v>ABRACADEIRA DE FIX., TIPO COPO, COMPOSTA DE CANOPLA E PARAFUSOS, NO DIAM. DE 1"</v>
          </cell>
          <cell r="C4889" t="str">
            <v>UN</v>
          </cell>
          <cell r="D4889">
            <v>2.2400000000000002</v>
          </cell>
        </row>
        <row r="4890">
          <cell r="A4890" t="str">
            <v>15.003.393-0</v>
          </cell>
          <cell r="B4890" t="str">
            <v>ABRACADEIRA DE FIX., TIPO COPO, COMPOSTA DE CANOPLA E PARAFUSOS, NO DIAM. DE 1.1/4"</v>
          </cell>
          <cell r="C4890" t="str">
            <v>UN</v>
          </cell>
          <cell r="D4890">
            <v>2.5299999999999998</v>
          </cell>
        </row>
        <row r="4891">
          <cell r="A4891" t="str">
            <v>15.003.394-0</v>
          </cell>
          <cell r="B4891" t="str">
            <v>ABRACADEIRA DE FIX., TIPO COPO, COMPOSTA DE CANOPLA E PARAFUSOS, NO DIAM. DE 1.1/2"</v>
          </cell>
          <cell r="C4891" t="str">
            <v>UN</v>
          </cell>
          <cell r="D4891">
            <v>2.58</v>
          </cell>
        </row>
        <row r="4892">
          <cell r="A4892" t="str">
            <v>15.003.395-0</v>
          </cell>
          <cell r="B4892" t="str">
            <v>ABRACADEIRA DE FIX., TIPO COPO, COMPOSTA DE CANOPLA E PARAFUSOS, NO DIAM. DE 2"</v>
          </cell>
          <cell r="C4892" t="str">
            <v>UN</v>
          </cell>
          <cell r="D4892">
            <v>3.05</v>
          </cell>
        </row>
        <row r="4893">
          <cell r="A4893" t="str">
            <v>15.003.396-0</v>
          </cell>
          <cell r="B4893" t="str">
            <v>ABRACADEIRA DE FIX., TIPO COPO, COMPOSTA DE CANOPLA E PARAFUSOS, NO DIAM. DE 2.1/2"</v>
          </cell>
          <cell r="C4893" t="str">
            <v>UN</v>
          </cell>
          <cell r="D4893">
            <v>3.15</v>
          </cell>
        </row>
        <row r="4894">
          <cell r="A4894" t="str">
            <v>15.003.397-0</v>
          </cell>
          <cell r="B4894" t="str">
            <v>ABRACADEIRA DE FIX., TIPO COPO, COMPOSTA DE CANOPLA E PARAFUSOS, NO DIAM. DE 3"</v>
          </cell>
          <cell r="C4894" t="str">
            <v>UN</v>
          </cell>
          <cell r="D4894">
            <v>3.72</v>
          </cell>
        </row>
        <row r="4895">
          <cell r="A4895" t="str">
            <v>15.003.398-0</v>
          </cell>
          <cell r="B4895" t="str">
            <v>ABRACADEIRA DE FIX., TIPO COPO, COMPOSTA DE CANOPLA E PARAFUSOS, NO DIAM. DE 4"</v>
          </cell>
          <cell r="C4895" t="str">
            <v>UN</v>
          </cell>
          <cell r="D4895">
            <v>3.96</v>
          </cell>
        </row>
        <row r="4896">
          <cell r="A4896" t="str">
            <v>15.003.400-0</v>
          </cell>
          <cell r="B4896" t="str">
            <v>RETIRADA E REASSENTAM. DE BIDE C/ 2 REGISTROS</v>
          </cell>
          <cell r="C4896" t="str">
            <v>UN</v>
          </cell>
          <cell r="D4896">
            <v>53.95</v>
          </cell>
        </row>
        <row r="4897">
          <cell r="A4897" t="str">
            <v>15.003.405-0</v>
          </cell>
          <cell r="B4897" t="str">
            <v>ASSENTAMENTO DE VASO SANIT.</v>
          </cell>
          <cell r="C4897" t="str">
            <v>UN</v>
          </cell>
          <cell r="D4897">
            <v>13.55</v>
          </cell>
        </row>
        <row r="4898">
          <cell r="A4898" t="str">
            <v>15.003.410-0</v>
          </cell>
          <cell r="B4898" t="str">
            <v>RETIRADA E REASSENTAM. DE VASO SANIT.</v>
          </cell>
          <cell r="C4898" t="str">
            <v>UN</v>
          </cell>
          <cell r="D4898">
            <v>40.119999999999997</v>
          </cell>
        </row>
        <row r="4899">
          <cell r="A4899" t="str">
            <v>15.003.415-0</v>
          </cell>
          <cell r="B4899" t="str">
            <v>RETIRADA E REASSENTAM. DE VALV. DE DESC.</v>
          </cell>
          <cell r="C4899" t="str">
            <v>UN</v>
          </cell>
          <cell r="D4899">
            <v>41.67</v>
          </cell>
        </row>
        <row r="4900">
          <cell r="A4900" t="str">
            <v>15.003.420-0</v>
          </cell>
          <cell r="B4900" t="str">
            <v>RETIRADA E REASSENTAM. DE TUBO VENTILADOR, DE CIM. AMIANTO,C/DIAM. DE 3"</v>
          </cell>
          <cell r="C4900" t="str">
            <v>M</v>
          </cell>
          <cell r="D4900">
            <v>6.73</v>
          </cell>
        </row>
        <row r="4901">
          <cell r="A4901" t="str">
            <v>15.003.421-0</v>
          </cell>
          <cell r="B4901" t="str">
            <v>RETIRADA E REASSENTAM. DE TUBO VENTILADOR, DE CIM. AMIANTO,C/DIAM. DE 4"</v>
          </cell>
          <cell r="C4901" t="str">
            <v>M</v>
          </cell>
          <cell r="D4901">
            <v>8.98</v>
          </cell>
        </row>
        <row r="4902">
          <cell r="A4902" t="str">
            <v>15.003.500-0</v>
          </cell>
          <cell r="B4902" t="str">
            <v>UNIDADE DE REF. P/INSTAL. HIDRO-SANIT., EM TUBOS DE FºGALV.</v>
          </cell>
          <cell r="C4902" t="str">
            <v>UR</v>
          </cell>
          <cell r="D4902">
            <v>163.4</v>
          </cell>
        </row>
        <row r="4903">
          <cell r="A4903" t="str">
            <v>15.003.606-0</v>
          </cell>
          <cell r="B4903" t="str">
            <v>INSTALACAO E ASSENT. DE TUBUL. E CONEXOES VERT. P/INSTAL. HIDR. EM BL. DE APART. PADRAO CEHAB, TIPO B 39</v>
          </cell>
          <cell r="C4903" t="str">
            <v>UN</v>
          </cell>
          <cell r="D4903">
            <v>2031.18</v>
          </cell>
        </row>
        <row r="4904">
          <cell r="A4904" t="str">
            <v>15.003.630-0</v>
          </cell>
          <cell r="B4904" t="str">
            <v>INSTALACAO E ASSENT. DE EQUIP. HIDR. DE COMBATE A INCENDIO P/PREDIO PADRAO CEHAB, TIPO B 39</v>
          </cell>
          <cell r="C4904" t="str">
            <v>UN</v>
          </cell>
          <cell r="D4904">
            <v>3148.52</v>
          </cell>
        </row>
        <row r="4905">
          <cell r="A4905" t="str">
            <v>15.003.635-0</v>
          </cell>
          <cell r="B4905" t="str">
            <v>INSTALACAO E ASSENT. DE PRUMADA P/INST. HIDR. EM BL. DE APART. PADRAO CEHAB, TIPO B 50</v>
          </cell>
          <cell r="C4905" t="str">
            <v>UN</v>
          </cell>
          <cell r="D4905">
            <v>4685.5</v>
          </cell>
        </row>
        <row r="4906">
          <cell r="A4906" t="str">
            <v>15.003.640-0</v>
          </cell>
          <cell r="B4906" t="str">
            <v>INSTALACAO E ASSENT. DE EQUIP. HIDR. CONTRA INCENDIO P/PREDIO PADRAO CEHAB, TIPO B 50</v>
          </cell>
          <cell r="C4906" t="str">
            <v>UN</v>
          </cell>
          <cell r="D4906">
            <v>3269.84</v>
          </cell>
        </row>
        <row r="4907">
          <cell r="A4907" t="str">
            <v>15.003.645-0</v>
          </cell>
          <cell r="B4907" t="str">
            <v>INSTALACAO E ASSENT. DE EQUIP. DE PRESSURIZACAO P/SISTEMA CONTRA INCENDIO EM BL. DE APART. PADRAO CEHAB, TIPO B 50</v>
          </cell>
          <cell r="C4907" t="str">
            <v>UN</v>
          </cell>
          <cell r="D4907">
            <v>1276.82</v>
          </cell>
        </row>
        <row r="4908">
          <cell r="A4908" t="str">
            <v>15.003.700-0</v>
          </cell>
          <cell r="B4908" t="str">
            <v>INSTALACAO E ASSENT. DE TUBUL. E CONEXOES P/FORN. DE GAS, INCL. ARMARIO P/MEDIDORES, EM PREDIOS PADRAO CEHAB, TIPO B 39</v>
          </cell>
          <cell r="C4908" t="str">
            <v>UN</v>
          </cell>
          <cell r="D4908">
            <v>6091.82</v>
          </cell>
        </row>
        <row r="4909">
          <cell r="A4909" t="str">
            <v>15.003.702-0</v>
          </cell>
          <cell r="B4909" t="str">
            <v>INSTALACAO E ASSENT. DE TUBUL. E CONEXOES P/FORN. DE GAS, INCL. ARMARIO P/MEDIDORES, EM PREDIOS PADRAO CEHAB, TIPO B 50</v>
          </cell>
          <cell r="C4909" t="str">
            <v>UN</v>
          </cell>
          <cell r="D4909">
            <v>6796.67</v>
          </cell>
        </row>
        <row r="4910">
          <cell r="A4910" t="str">
            <v>15.003.704-0</v>
          </cell>
          <cell r="B4910" t="str">
            <v>INSTALACAO E ASSENT. DE TUBUL. E CONEXOES, DE ENTRADA DE AGUA EM CASAS PADRAO CEHAB, TIPO RJ 35 20</v>
          </cell>
          <cell r="C4910" t="str">
            <v>UN</v>
          </cell>
          <cell r="D4910">
            <v>170.67</v>
          </cell>
        </row>
        <row r="4911">
          <cell r="A4911" t="str">
            <v>15.003.706-0</v>
          </cell>
          <cell r="B4911" t="str">
            <v>INSTALACAO E ASSENT. DE TUBUL. E CONEXOES, DE ENTRADA DE AGUA EM CASAS PADRAO CEHAB</v>
          </cell>
          <cell r="C4911" t="str">
            <v>UN</v>
          </cell>
          <cell r="D4911">
            <v>215.43</v>
          </cell>
        </row>
        <row r="4912">
          <cell r="A4912" t="str">
            <v>15.003.999-0</v>
          </cell>
          <cell r="B4912" t="str">
            <v>FAMILIA 15.003BARRILETES.</v>
          </cell>
          <cell r="C4912">
            <v>0</v>
          </cell>
          <cell r="D4912">
            <v>2407</v>
          </cell>
        </row>
        <row r="4913">
          <cell r="A4913" t="str">
            <v>15.004.010-0</v>
          </cell>
          <cell r="B4913" t="str">
            <v>ALCA P/BARRILETE DE DISTRIB., EM TUBO PVC DE 50MM</v>
          </cell>
          <cell r="C4913" t="str">
            <v>UN</v>
          </cell>
          <cell r="D4913">
            <v>206.53</v>
          </cell>
        </row>
        <row r="4914">
          <cell r="A4914" t="str">
            <v>15.004.011-0</v>
          </cell>
          <cell r="B4914" t="str">
            <v>ALCA P/BARRILETE DE DISTRIB., EM TUBO PVC DE 60MM</v>
          </cell>
          <cell r="C4914" t="str">
            <v>UN</v>
          </cell>
          <cell r="D4914">
            <v>294.48</v>
          </cell>
        </row>
        <row r="4915">
          <cell r="A4915" t="str">
            <v>15.004.012-0</v>
          </cell>
          <cell r="B4915" t="str">
            <v>ALCA P/BARRILETE DE DISTRIB., EM TUBO PVC DE 75MM</v>
          </cell>
          <cell r="C4915" t="str">
            <v>UN</v>
          </cell>
          <cell r="D4915">
            <v>570.16999999999996</v>
          </cell>
        </row>
        <row r="4916">
          <cell r="A4916" t="str">
            <v>15.004.013-0</v>
          </cell>
          <cell r="B4916" t="str">
            <v>ALCA P/BARRILETE DE DISTRIB., EM TUBO PVC DE 85MM</v>
          </cell>
          <cell r="C4916" t="str">
            <v>UN</v>
          </cell>
          <cell r="D4916">
            <v>801.49</v>
          </cell>
        </row>
        <row r="4917">
          <cell r="A4917" t="str">
            <v>15.004.014-0</v>
          </cell>
          <cell r="B4917" t="str">
            <v>ALCA P/BARRILETE DE DISTRIB., EM TUBO PVC DE 110MM</v>
          </cell>
          <cell r="C4917" t="str">
            <v>UN</v>
          </cell>
          <cell r="D4917">
            <v>1238.47</v>
          </cell>
        </row>
        <row r="4918">
          <cell r="A4918" t="str">
            <v>15.004.023-0</v>
          </cell>
          <cell r="B4918" t="str">
            <v>COLUNA DE PVC, C/DIAM. DE 25MM</v>
          </cell>
          <cell r="C4918" t="str">
            <v>M</v>
          </cell>
          <cell r="D4918">
            <v>5.88</v>
          </cell>
        </row>
        <row r="4919">
          <cell r="A4919" t="str">
            <v>15.004.024-0</v>
          </cell>
          <cell r="B4919" t="str">
            <v>COLUNA DE PVC, C/DIAM. DE 32MM</v>
          </cell>
          <cell r="C4919" t="str">
            <v>M</v>
          </cell>
          <cell r="D4919">
            <v>7.3</v>
          </cell>
        </row>
        <row r="4920">
          <cell r="A4920" t="str">
            <v>15.004.025-0</v>
          </cell>
          <cell r="B4920" t="str">
            <v>COLUNA DE PVC, C/DIAM. DE 40MM</v>
          </cell>
          <cell r="C4920" t="str">
            <v>M</v>
          </cell>
          <cell r="D4920">
            <v>8.93</v>
          </cell>
        </row>
        <row r="4921">
          <cell r="A4921" t="str">
            <v>15.004.026-0</v>
          </cell>
          <cell r="B4921" t="str">
            <v>COLUNA DE PVC, C/DIAM. DE 50MM</v>
          </cell>
          <cell r="C4921" t="str">
            <v>M</v>
          </cell>
          <cell r="D4921">
            <v>10.38</v>
          </cell>
        </row>
        <row r="4922">
          <cell r="A4922" t="str">
            <v>15.004.027-0</v>
          </cell>
          <cell r="B4922" t="str">
            <v>COLUNA DE PVC, C/DIAM. DE 60MM</v>
          </cell>
          <cell r="C4922" t="str">
            <v>M</v>
          </cell>
          <cell r="D4922">
            <v>14.44</v>
          </cell>
        </row>
        <row r="4923">
          <cell r="A4923" t="str">
            <v>15.004.028-0</v>
          </cell>
          <cell r="B4923" t="str">
            <v>COLUNA DE PVC, C/DIAM. DE 75MM</v>
          </cell>
          <cell r="C4923" t="str">
            <v>M</v>
          </cell>
          <cell r="D4923">
            <v>19.13</v>
          </cell>
        </row>
        <row r="4924">
          <cell r="A4924" t="str">
            <v>15.004.045-0</v>
          </cell>
          <cell r="B4924" t="str">
            <v>INSTALACAO E ASSENT. DE CHUVEIRO</v>
          </cell>
          <cell r="C4924" t="str">
            <v>UN</v>
          </cell>
          <cell r="D4924">
            <v>68.150000000000006</v>
          </cell>
        </row>
        <row r="4925">
          <cell r="A4925" t="str">
            <v>15.004.046-0</v>
          </cell>
          <cell r="B4925" t="str">
            <v>INSTALACAO E ASSENT. DE CHUVEIRO ELETR.</v>
          </cell>
          <cell r="C4925" t="str">
            <v>UN</v>
          </cell>
          <cell r="D4925">
            <v>110.25</v>
          </cell>
        </row>
        <row r="4926">
          <cell r="A4926" t="str">
            <v>15.004.050-0</v>
          </cell>
          <cell r="B4926" t="str">
            <v>INSTALACAO E ASSENT. DE MICTORIO</v>
          </cell>
          <cell r="C4926" t="str">
            <v>UN</v>
          </cell>
          <cell r="D4926">
            <v>54.24</v>
          </cell>
        </row>
        <row r="4927">
          <cell r="A4927" t="str">
            <v>15.004.053-0</v>
          </cell>
          <cell r="B4927" t="str">
            <v>INSTALACAO E ASSENT. DE MICTORIO TIPO CALHA</v>
          </cell>
          <cell r="C4927" t="str">
            <v>UN</v>
          </cell>
          <cell r="D4927">
            <v>102.08</v>
          </cell>
        </row>
        <row r="4928">
          <cell r="A4928" t="str">
            <v>15.004.055-0</v>
          </cell>
          <cell r="B4928" t="str">
            <v>INSTALACAO E ASSENT. DE BANHEIRA</v>
          </cell>
          <cell r="C4928" t="str">
            <v>UN</v>
          </cell>
          <cell r="D4928">
            <v>86.45</v>
          </cell>
        </row>
        <row r="4929">
          <cell r="A4929" t="str">
            <v>15.004.058-0</v>
          </cell>
          <cell r="B4929" t="str">
            <v>INSTALACAO E ASSENT. DE BIDE</v>
          </cell>
          <cell r="C4929" t="str">
            <v>UN</v>
          </cell>
          <cell r="D4929">
            <v>84.18</v>
          </cell>
        </row>
        <row r="4930">
          <cell r="A4930" t="str">
            <v>15.004.059-0</v>
          </cell>
          <cell r="B4930" t="str">
            <v>INSTALACAO E ASSENT. DE DUCHINHA MANUAL P/BANHEIRO</v>
          </cell>
          <cell r="C4930" t="str">
            <v>UN</v>
          </cell>
          <cell r="D4930">
            <v>44.15</v>
          </cell>
        </row>
        <row r="4931">
          <cell r="A4931" t="str">
            <v>15.004.060-1</v>
          </cell>
          <cell r="B4931" t="str">
            <v>INSTALACAO E ASSENT. DE PIA C/ 1 CUBA</v>
          </cell>
          <cell r="C4931" t="str">
            <v>UN</v>
          </cell>
          <cell r="D4931">
            <v>73.52</v>
          </cell>
        </row>
        <row r="4932">
          <cell r="A4932" t="str">
            <v>15.004.061-0</v>
          </cell>
          <cell r="B4932" t="str">
            <v>INSTALACAO E ASSENT. DE PIA C/ 2 CUBAS</v>
          </cell>
          <cell r="C4932" t="str">
            <v>UN</v>
          </cell>
          <cell r="D4932">
            <v>77.2</v>
          </cell>
        </row>
        <row r="4933">
          <cell r="A4933" t="str">
            <v>15.004.062-0</v>
          </cell>
          <cell r="B4933" t="str">
            <v>INSTALACAO E ASSENT. DE PIA C/CUBA DUPLA</v>
          </cell>
          <cell r="C4933" t="str">
            <v>UN</v>
          </cell>
          <cell r="D4933">
            <v>77.2</v>
          </cell>
        </row>
        <row r="4934">
          <cell r="A4934" t="str">
            <v>15.004.063-0</v>
          </cell>
          <cell r="B4934" t="str">
            <v>INSTALACAO E ASSENT. DE LAVATORIO DE 1 TORNEIRA</v>
          </cell>
          <cell r="C4934" t="str">
            <v>UN</v>
          </cell>
          <cell r="D4934">
            <v>54.55</v>
          </cell>
        </row>
        <row r="4935">
          <cell r="A4935" t="str">
            <v>15.004.064-0</v>
          </cell>
          <cell r="B4935" t="str">
            <v>INSTALACAO E ASSENT. DE LAVATORIO DE 2 TORNEIRAS</v>
          </cell>
          <cell r="C4935" t="str">
            <v>UN</v>
          </cell>
          <cell r="D4935">
            <v>68.19</v>
          </cell>
        </row>
        <row r="4936">
          <cell r="A4936" t="str">
            <v>15.004.065-0</v>
          </cell>
          <cell r="B4936" t="str">
            <v>INSTALACAO E ASSENT. DE FILTRO RESIDENCIAL</v>
          </cell>
          <cell r="C4936" t="str">
            <v>UN</v>
          </cell>
          <cell r="D4936">
            <v>45.02</v>
          </cell>
        </row>
        <row r="4937">
          <cell r="A4937" t="str">
            <v>15.004.067-0</v>
          </cell>
          <cell r="B4937" t="str">
            <v>INSTALACAO E ASSENT. DE FILTRO INDUSTRIAL</v>
          </cell>
          <cell r="C4937" t="str">
            <v>UN</v>
          </cell>
          <cell r="D4937">
            <v>66.7</v>
          </cell>
        </row>
        <row r="4938">
          <cell r="A4938" t="str">
            <v>15.004.070-0</v>
          </cell>
          <cell r="B4938" t="str">
            <v>INSTALACAO E ASSENT. DE TANQUE DE SERV.</v>
          </cell>
          <cell r="C4938" t="str">
            <v>UN</v>
          </cell>
          <cell r="D4938">
            <v>71.569999999999993</v>
          </cell>
        </row>
        <row r="4939">
          <cell r="A4939" t="str">
            <v>15.004.074-0</v>
          </cell>
          <cell r="B4939" t="str">
            <v>INSTALACAO E ASSENT. DE BACIA TURCA</v>
          </cell>
          <cell r="C4939" t="str">
            <v>UN</v>
          </cell>
          <cell r="D4939">
            <v>105.19</v>
          </cell>
        </row>
        <row r="4940">
          <cell r="A4940" t="str">
            <v>15.004.075-0</v>
          </cell>
          <cell r="B4940" t="str">
            <v>INSTALACAO E ASSENT. DE CX. DE DESC. ELEVADA</v>
          </cell>
          <cell r="C4940" t="str">
            <v>UN</v>
          </cell>
          <cell r="D4940">
            <v>51.26</v>
          </cell>
        </row>
        <row r="4941">
          <cell r="A4941" t="str">
            <v>15.004.076-0</v>
          </cell>
          <cell r="B4941" t="str">
            <v>REPARO DE VALV. DE DESC.</v>
          </cell>
          <cell r="C4941" t="str">
            <v>UN</v>
          </cell>
          <cell r="D4941">
            <v>19.920000000000002</v>
          </cell>
        </row>
        <row r="4942">
          <cell r="A4942" t="str">
            <v>15.004.080-0</v>
          </cell>
          <cell r="B4942" t="str">
            <v>INSTALACAO E ASSENT. DE CX. DE DESC. DE EMBUTIR</v>
          </cell>
          <cell r="C4942" t="str">
            <v>UN</v>
          </cell>
          <cell r="D4942">
            <v>59.15</v>
          </cell>
        </row>
        <row r="4943">
          <cell r="A4943" t="str">
            <v>15.004.085-0</v>
          </cell>
          <cell r="B4943" t="str">
            <v>INSTALACAO E ASSENT. DE VALV. DE DESC.</v>
          </cell>
          <cell r="C4943" t="str">
            <v>UN</v>
          </cell>
          <cell r="D4943">
            <v>65.069999999999993</v>
          </cell>
        </row>
        <row r="4944">
          <cell r="A4944" t="str">
            <v>15.004.086-0</v>
          </cell>
          <cell r="B4944" t="str">
            <v>REPARO EM CX. DE DESC. ELEVADA</v>
          </cell>
          <cell r="C4944" t="str">
            <v>UN</v>
          </cell>
          <cell r="D4944">
            <v>7.77</v>
          </cell>
        </row>
        <row r="4945">
          <cell r="A4945" t="str">
            <v>15.004.102-1</v>
          </cell>
          <cell r="B4945" t="str">
            <v>INSTALACAO E ASSENT. DE VASO SANIT. INDIVIDUAL, EM PAV. ELEVADO,M C/TUBO PVC DE 50MM</v>
          </cell>
          <cell r="C4945" t="str">
            <v>UN</v>
          </cell>
          <cell r="D4945">
            <v>105.94</v>
          </cell>
        </row>
        <row r="4946">
          <cell r="A4946" t="str">
            <v>15.004.105-0</v>
          </cell>
          <cell r="B4946" t="str">
            <v>INSTALACAO E ASSENT. DE VASO SANIT. INDIVIDUAL EM PAV. TERREO, C/TUBO DE PVC DE 50MM</v>
          </cell>
          <cell r="C4946" t="str">
            <v>UN</v>
          </cell>
          <cell r="D4946">
            <v>106.17</v>
          </cell>
        </row>
        <row r="4947">
          <cell r="A4947" t="str">
            <v>15.004.108-0</v>
          </cell>
          <cell r="B4947" t="str">
            <v>INSTALACAO E ASSENT. DE VASO SANIT. INDIVIDUAL EM PAV. TERREO, C/ TUBO PVC DE 25MM</v>
          </cell>
          <cell r="C4947" t="str">
            <v>UN</v>
          </cell>
          <cell r="D4947">
            <v>100.54</v>
          </cell>
        </row>
        <row r="4948">
          <cell r="A4948" t="str">
            <v>15.004.125-0</v>
          </cell>
          <cell r="B4948" t="str">
            <v>INSTALACAO E ASSENT. DE VASO SANIT. EM PAV. ELEVADO, PARTE DE 1 CONJ. DE 2 OU MAIS VASOS, C/TUBO PVC DE 50MM</v>
          </cell>
          <cell r="C4948" t="str">
            <v>UN</v>
          </cell>
          <cell r="D4948">
            <v>106.16</v>
          </cell>
        </row>
        <row r="4949">
          <cell r="A4949" t="str">
            <v>15.004.130-0</v>
          </cell>
          <cell r="B4949" t="str">
            <v>INSTALACAO E ASSENT. DE VASO SANIT. EM PAV. TERREO, PARTE DE1 CONJ. DE 2 OU MAIS VASOS, C/ TUBO PVC DE 50MM</v>
          </cell>
          <cell r="C4949" t="str">
            <v>UN</v>
          </cell>
          <cell r="D4949">
            <v>102.33</v>
          </cell>
        </row>
        <row r="4950">
          <cell r="A4950" t="str">
            <v>15.004.131-0</v>
          </cell>
          <cell r="B4950" t="str">
            <v>INSTALACAO E ASSENT. DE VASO SANIT. EM PAV. TERREO, PARTE DE1 CONJ. DE 2 OU MAIS VASOS, C/TUBO PVC DE 25MM</v>
          </cell>
          <cell r="C4950" t="str">
            <v>UN</v>
          </cell>
          <cell r="D4950">
            <v>84.24</v>
          </cell>
        </row>
        <row r="4951">
          <cell r="A4951" t="str">
            <v>15.004.150-0</v>
          </cell>
          <cell r="B4951" t="str">
            <v>INSTALACAO E ASSENT. DE LAVATORIO OU APARELHO DE INSTAL. SEMELHANTE, EM BATERIA</v>
          </cell>
          <cell r="C4951" t="str">
            <v>UN</v>
          </cell>
          <cell r="D4951">
            <v>76.22</v>
          </cell>
        </row>
        <row r="4952">
          <cell r="A4952" t="str">
            <v>15.004.151-0</v>
          </cell>
          <cell r="B4952" t="str">
            <v>INSTALACAO E ASSENT. DE BEBEDOURO TIPO CALHA, EM BATERIA C/1 PONTO A CADA 50CM</v>
          </cell>
          <cell r="C4952" t="str">
            <v>UN</v>
          </cell>
          <cell r="D4952">
            <v>65.73</v>
          </cell>
        </row>
        <row r="4953">
          <cell r="A4953" t="str">
            <v>15.004.160-0</v>
          </cell>
          <cell r="B4953" t="str">
            <v>INSTALACAO HIDR. E ASSENT. DE 1 CHUVEIRO EM BATERIA, ATE 4 CHUVEIROS</v>
          </cell>
          <cell r="C4953" t="str">
            <v>UN</v>
          </cell>
          <cell r="D4953">
            <v>42.5</v>
          </cell>
        </row>
        <row r="4954">
          <cell r="A4954" t="str">
            <v>15.004.161-0</v>
          </cell>
          <cell r="B4954" t="str">
            <v>INSTALACAO HIDR. E ASSENT. DE 1 CHUVEIRO EM BATERIA, ATE 8 CHUVEIROS</v>
          </cell>
          <cell r="C4954" t="str">
            <v>UN</v>
          </cell>
          <cell r="D4954">
            <v>55.6</v>
          </cell>
        </row>
        <row r="4955">
          <cell r="A4955" t="str">
            <v>15.004.170-0</v>
          </cell>
          <cell r="B4955" t="str">
            <v>RALO SECO (SIMPLES) DE PVC, DE ALT. REGULAVEL, C/GRELHA</v>
          </cell>
          <cell r="C4955" t="str">
            <v>UN</v>
          </cell>
          <cell r="D4955">
            <v>22.42</v>
          </cell>
        </row>
        <row r="4956">
          <cell r="A4956" t="str">
            <v>15.004.175-1</v>
          </cell>
          <cell r="B4956" t="str">
            <v>RALO SIFONADO DE PVC RIGIDO EM PAV. ELEVADO, C/SAIDA DE 75MM, GRELHA REDONDA E PORTA GRELHA</v>
          </cell>
          <cell r="C4956" t="str">
            <v>UN</v>
          </cell>
          <cell r="D4956">
            <v>62.43</v>
          </cell>
        </row>
        <row r="4957">
          <cell r="A4957" t="str">
            <v>15.004.176-0</v>
          </cell>
          <cell r="B4957" t="str">
            <v>CAIXA SIFONADA DE PVC, EM PAV. ELEVADO, C/TAMPA CEGA, C/ 1 ENTRADA DE 40MM E SAIDA DE 50MM</v>
          </cell>
          <cell r="C4957" t="str">
            <v>UN</v>
          </cell>
          <cell r="D4957">
            <v>36.659999999999997</v>
          </cell>
        </row>
        <row r="4958">
          <cell r="A4958" t="str">
            <v>15.004.180-0</v>
          </cell>
          <cell r="B4958" t="str">
            <v>RALO SIFONADO DE PVC RIGIDO EM PAV. TERREO, C/SAIDA DE 75MM,GRELHA REDONDA E PORTA GRELHA</v>
          </cell>
          <cell r="C4958" t="str">
            <v>UN</v>
          </cell>
          <cell r="D4958">
            <v>34.71</v>
          </cell>
        </row>
        <row r="4959">
          <cell r="A4959" t="str">
            <v>15.004.181-0</v>
          </cell>
          <cell r="B4959" t="str">
            <v>CAIXA SIFONADA DE PVC EM PAV. TERREO, C/TAMPA CEGA, C/ 1 ENTRADA DE 40MM E SAIDA DE 50MM</v>
          </cell>
          <cell r="C4959" t="str">
            <v>UN</v>
          </cell>
          <cell r="D4959">
            <v>27.14</v>
          </cell>
        </row>
        <row r="4960">
          <cell r="A4960" t="str">
            <v>15.004.190-0</v>
          </cell>
          <cell r="B4960" t="str">
            <v>LIGACAO A COLUNA DE GORDURA DE ESG. DE PIAS EM TUBO DE PVC,DIAM. DE 50MM, C/CONEXOES</v>
          </cell>
          <cell r="C4960" t="str">
            <v>UN</v>
          </cell>
          <cell r="D4960">
            <v>13.55</v>
          </cell>
        </row>
        <row r="4961">
          <cell r="A4961" t="str">
            <v>15.004.200-0</v>
          </cell>
          <cell r="B4961" t="str">
            <v>TUBO DE QUEDA EM PVC, DE 150MM, INCL. "T" SANIT.</v>
          </cell>
          <cell r="C4961" t="str">
            <v>M</v>
          </cell>
          <cell r="D4961">
            <v>44.21</v>
          </cell>
        </row>
        <row r="4962">
          <cell r="A4962" t="str">
            <v>15.004.202-0</v>
          </cell>
          <cell r="B4962" t="str">
            <v>TUBO DE QUEDA EM PVC, DE 100MM, INCL."T" SANIT.</v>
          </cell>
          <cell r="C4962" t="str">
            <v>M</v>
          </cell>
          <cell r="D4962">
            <v>27.56</v>
          </cell>
        </row>
        <row r="4963">
          <cell r="A4963" t="str">
            <v>15.004.204-0</v>
          </cell>
          <cell r="B4963" t="str">
            <v>TUBO DE QUEDA EM PVC, DE 75MM, INCL. "T" SANIT.</v>
          </cell>
          <cell r="C4963" t="str">
            <v>M</v>
          </cell>
          <cell r="D4963">
            <v>16.690000000000001</v>
          </cell>
        </row>
        <row r="4964">
          <cell r="A4964" t="str">
            <v>15.004.210-0</v>
          </cell>
          <cell r="B4964" t="str">
            <v>TUBO P/VENTIL. EM PVC, DE 100MM</v>
          </cell>
          <cell r="C4964" t="str">
            <v>M</v>
          </cell>
          <cell r="D4964">
            <v>8.6</v>
          </cell>
        </row>
        <row r="4965">
          <cell r="A4965" t="str">
            <v>15.004.212-0</v>
          </cell>
          <cell r="B4965" t="str">
            <v>TUBO P/VENTIL. EM PVC, DE 75MM</v>
          </cell>
          <cell r="C4965" t="str">
            <v>M</v>
          </cell>
          <cell r="D4965">
            <v>6.9</v>
          </cell>
        </row>
        <row r="4966">
          <cell r="A4966" t="str">
            <v>15.004.220-0</v>
          </cell>
          <cell r="B4966" t="str">
            <v>TUBO DE QUEDA EM PVC REFORCADO, DE 150MM, INCL. "T" SANIT.</v>
          </cell>
          <cell r="C4966" t="str">
            <v>M</v>
          </cell>
          <cell r="D4966">
            <v>53.02</v>
          </cell>
        </row>
        <row r="4967">
          <cell r="A4967" t="str">
            <v>15.004.222-0</v>
          </cell>
          <cell r="B4967" t="str">
            <v>TUBO DE QUEDA EM PVC REFORCADO, DE 100MM, INCL. "T" SANIT.</v>
          </cell>
          <cell r="C4967" t="str">
            <v>M</v>
          </cell>
          <cell r="D4967">
            <v>36.369999999999997</v>
          </cell>
        </row>
        <row r="4968">
          <cell r="A4968" t="str">
            <v>15.004.224-0</v>
          </cell>
          <cell r="B4968" t="str">
            <v>TUBO DE QUEDA EM PVC REFORCADO, DE 75MM, INCL. "T" SANIT.</v>
          </cell>
          <cell r="C4968" t="str">
            <v>M</v>
          </cell>
          <cell r="D4968">
            <v>19.55</v>
          </cell>
        </row>
        <row r="4969">
          <cell r="A4969" t="str">
            <v>15.004.250-0</v>
          </cell>
          <cell r="B4969" t="str">
            <v>APARELHO DE AR CONDICIONADO, TIPO PAREDE, EXCL. FORN. DO APARELHO. INSTAL. E ASSENT.</v>
          </cell>
          <cell r="C4969" t="str">
            <v>UN</v>
          </cell>
          <cell r="D4969">
            <v>73.790000000000006</v>
          </cell>
        </row>
        <row r="4970">
          <cell r="A4970" t="str">
            <v>15.004.251-0</v>
          </cell>
          <cell r="B4970" t="str">
            <v>APARELHO DE AR CONDICIONADO, TIPO PAREDE, EXCL. FORN. DO APARELHO. INSTAL. APARENTE, INCL.ABRACADEIRAS. INSTAL.E ASSENT.</v>
          </cell>
          <cell r="C4970" t="str">
            <v>UN</v>
          </cell>
          <cell r="D4970">
            <v>101.81</v>
          </cell>
        </row>
        <row r="4971">
          <cell r="A4971" t="str">
            <v>15.004.255-0</v>
          </cell>
          <cell r="B4971" t="str">
            <v>BEBEDOURO ELETR., TIPO PRESSAO, C/FILTRO INT.</v>
          </cell>
          <cell r="C4971" t="str">
            <v>UN</v>
          </cell>
          <cell r="D4971">
            <v>95.32</v>
          </cell>
        </row>
        <row r="4972">
          <cell r="A4972" t="str">
            <v>15.004.400-0</v>
          </cell>
          <cell r="B4972" t="str">
            <v>INSTALACAO E ASSENT. DE EQUIP. SANIT. EM CASAS PADRAO CEHAB</v>
          </cell>
          <cell r="C4972" t="str">
            <v>UN</v>
          </cell>
          <cell r="D4972">
            <v>555.84</v>
          </cell>
        </row>
        <row r="4973">
          <cell r="A4973" t="str">
            <v>15.004.402-0</v>
          </cell>
          <cell r="B4973" t="str">
            <v>INSTALACAO E ASSENT. DE EQUIP. SANIT. EM BL. DE APART. PADRAO CEHAB, TIPO B 39/50</v>
          </cell>
          <cell r="C4973" t="str">
            <v>UN</v>
          </cell>
          <cell r="D4973">
            <v>7852.43</v>
          </cell>
        </row>
        <row r="4974">
          <cell r="A4974" t="str">
            <v>15.004.404-0</v>
          </cell>
          <cell r="B4974" t="str">
            <v>INSTALACAO E ASSENT. DE EQUIP. P/ 1 UN. SANIT. EM EDIF. PADRAO CEHAB</v>
          </cell>
          <cell r="C4974" t="str">
            <v>UN</v>
          </cell>
          <cell r="D4974">
            <v>418.39</v>
          </cell>
        </row>
        <row r="4975">
          <cell r="A4975" t="str">
            <v>15.004.406-0</v>
          </cell>
          <cell r="B4975" t="str">
            <v>INSTALACAO E ASSENT. DE EQUIP. SANIT. ("PAI" INCOMPLETA) EMEDIF. PADRAO CEHAB</v>
          </cell>
          <cell r="C4975" t="str">
            <v>UN</v>
          </cell>
          <cell r="D4975">
            <v>419.33</v>
          </cell>
        </row>
        <row r="4976">
          <cell r="A4976" t="str">
            <v>15.004.408-0</v>
          </cell>
          <cell r="B4976" t="str">
            <v>INSTALACAO E ASSENT. DE EQUIP. SANIT. ("PAI" COMPLETA) EM EDIF. PADRAO CEHAB</v>
          </cell>
          <cell r="C4976" t="str">
            <v>UN</v>
          </cell>
          <cell r="D4976">
            <v>543.01</v>
          </cell>
        </row>
        <row r="4977">
          <cell r="A4977" t="str">
            <v>15.004.412-0</v>
          </cell>
          <cell r="B4977" t="str">
            <v>INSTALACAO E ASSENT. DE TUBUL. HORIZ., ESGOTO PRIMARIO, EM PAV. TIPO, P/BL. DE APART. PADRAO CEHAB, TIPO B 39</v>
          </cell>
          <cell r="C4977" t="str">
            <v>UN</v>
          </cell>
          <cell r="D4977">
            <v>1857.79</v>
          </cell>
        </row>
        <row r="4978">
          <cell r="A4978" t="str">
            <v>15.004.422-0</v>
          </cell>
          <cell r="B4978" t="str">
            <v>INSTALACAO E ASSENT. DE RAMAIS P/ESGOTO PRIMARIO E SECUNDARIO, NO PAV. TERREO, P/BL. DE APART. PADRAO CEHAB, TIPO B 39</v>
          </cell>
          <cell r="C4978" t="str">
            <v>UN</v>
          </cell>
          <cell r="D4978">
            <v>10739.6</v>
          </cell>
        </row>
        <row r="4979">
          <cell r="A4979" t="str">
            <v>15.004.430-0</v>
          </cell>
          <cell r="B4979" t="str">
            <v>INSTALACAO E ASSENT. DAS TUBUL. VERT. DE ESGOTO PRIMARIO, P/BL. DE APART. PADRAO CEHAB, TIPO B 50</v>
          </cell>
          <cell r="C4979" t="str">
            <v>UN</v>
          </cell>
          <cell r="D4979">
            <v>954.25</v>
          </cell>
        </row>
        <row r="4980">
          <cell r="A4980" t="str">
            <v>15.004.432-0</v>
          </cell>
          <cell r="B4980" t="str">
            <v>INSTALACAO E ASSENT. DAS TUBUL. HORIZ. DE ESGOTO PRIMARIO, EM PAV. TIPO, P/BL. DE APART. PADRAO CEHAB, TIPO B 50</v>
          </cell>
          <cell r="C4980" t="str">
            <v>UN</v>
          </cell>
          <cell r="D4980">
            <v>1858.26</v>
          </cell>
        </row>
        <row r="4981">
          <cell r="A4981" t="str">
            <v>15.004.434-0</v>
          </cell>
          <cell r="B4981" t="str">
            <v>INSTALACAO E ASSENT. DAS TUBUL. HORIZ. DE ESGOTO PRIMARIO, NOS PAV. TERREOS, P/BL. DE APART. PADRAO CEHAB, TIPO B 50</v>
          </cell>
          <cell r="C4981" t="str">
            <v>UN</v>
          </cell>
          <cell r="D4981">
            <v>902.66</v>
          </cell>
        </row>
        <row r="4982">
          <cell r="A4982" t="str">
            <v>15.004.436-0</v>
          </cell>
          <cell r="B4982" t="str">
            <v>INSTALACAO E ASSENT. DAS TUBUL. VERT. DE ESGOTO SECUNDARIO,P/BL. DE APART. PADRAO CEHAB, TIPO B 50</v>
          </cell>
          <cell r="C4982" t="str">
            <v>UN</v>
          </cell>
          <cell r="D4982">
            <v>1631.76</v>
          </cell>
        </row>
        <row r="4983">
          <cell r="A4983" t="str">
            <v>15.004.438-0</v>
          </cell>
          <cell r="B4983" t="str">
            <v>INSTALACAO E ASSENT. DAS TUBUL. DE ESGOTO SECUNDARIO, NOS PAV. ELEVADOS, P/BL. DE APART. PADRAO CEHAB, TIPO B 50</v>
          </cell>
          <cell r="C4983" t="str">
            <v>UN</v>
          </cell>
          <cell r="D4983">
            <v>2067.5100000000002</v>
          </cell>
        </row>
        <row r="4984">
          <cell r="A4984" t="str">
            <v>15.004.440-0</v>
          </cell>
          <cell r="B4984" t="str">
            <v>INSTALACAO E ASSENT. DAS TUBUL. DE ESGOTO SECUNDARIO, NOS PAV. TERREOS, P/BL. DE APART. PADRAO CEHAB, TIPO B 50</v>
          </cell>
          <cell r="C4984" t="str">
            <v>UN</v>
          </cell>
          <cell r="D4984">
            <v>1360.15</v>
          </cell>
        </row>
        <row r="4985">
          <cell r="A4985" t="str">
            <v>15.004.442-0</v>
          </cell>
          <cell r="B4985" t="str">
            <v>INSTALACAO E ASSENT. DE RAMAIS P/ESGOTOS PRIMARIO E SECUNDARIO, NO PAV. TERREO, P/BL. DE APART. PADRAO CEHAB, TIPO B 50</v>
          </cell>
          <cell r="C4985" t="str">
            <v>UN</v>
          </cell>
          <cell r="D4985">
            <v>10807.87</v>
          </cell>
        </row>
        <row r="4986">
          <cell r="A4986" t="str">
            <v>15.004.444-0</v>
          </cell>
          <cell r="B4986" t="str">
            <v>INSTALACAO E ASSENT. DAS PRUMADAS DE VENTIL., P/BL. DE APART. PADRAO CEHAB, TIPO B 50</v>
          </cell>
          <cell r="C4986" t="str">
            <v>UN</v>
          </cell>
          <cell r="D4986">
            <v>1524.54</v>
          </cell>
        </row>
        <row r="4987">
          <cell r="A4987" t="str">
            <v>15.004.446-0</v>
          </cell>
          <cell r="B4987" t="str">
            <v>INSTALACAO E ASSENT. DAS TUBUL. HORIZ. DE VENTIL., NOS PAV.ELEVADOS, P/BL. DE APART. PADRAO CEHAB, TIPO B 50</v>
          </cell>
          <cell r="C4987" t="str">
            <v>UN</v>
          </cell>
          <cell r="D4987">
            <v>339.75</v>
          </cell>
        </row>
        <row r="4988">
          <cell r="A4988" t="str">
            <v>15.004.448-0</v>
          </cell>
          <cell r="B4988" t="str">
            <v>INSTALACAO E ASSENT. DAS TUBUL. HORIZ. DE VENTIL., NOS PAV.TERREOS, P/BL. DE APART. PADRAO CEHAB, TIPO B 50</v>
          </cell>
          <cell r="C4988" t="str">
            <v>UN</v>
          </cell>
          <cell r="D4988">
            <v>63.33</v>
          </cell>
        </row>
        <row r="4989">
          <cell r="A4989" t="str">
            <v>15.004.450-0</v>
          </cell>
          <cell r="B4989" t="str">
            <v>INSTALACAO E ASSENT. DE RAMAL DE AGUAS PLUVIAIS, NO PAV. TERREO, EM BL. DE APART. PADRAO CEHAB, TIPO B 39</v>
          </cell>
          <cell r="C4989" t="str">
            <v>UN</v>
          </cell>
          <cell r="D4989">
            <v>728.33</v>
          </cell>
        </row>
        <row r="4990">
          <cell r="A4990" t="str">
            <v>15.004.452-0</v>
          </cell>
          <cell r="B4990" t="str">
            <v>INSTALACAO E ASSENT. DE RAMAL DE AGUAS PLUVIAIS, NO PAV. TERREO, EM BL. DE APART. PADRAO CEHAB, TIPO B 50</v>
          </cell>
          <cell r="C4990" t="str">
            <v>UN</v>
          </cell>
          <cell r="D4990">
            <v>561.01</v>
          </cell>
        </row>
        <row r="4991">
          <cell r="A4991" t="str">
            <v>15.004.454-0</v>
          </cell>
          <cell r="B4991" t="str">
            <v>INSTALACAO E ASSENT. DAS TUBUL. E CONEXOES DE ESGOTO, P/CASAS PADRAO CEHAB, TIPO RJ 41</v>
          </cell>
          <cell r="C4991" t="str">
            <v>UN</v>
          </cell>
          <cell r="D4991">
            <v>1142.48</v>
          </cell>
        </row>
        <row r="4992">
          <cell r="A4992" t="str">
            <v>15.004.456-0</v>
          </cell>
          <cell r="B4992" t="str">
            <v>INSTALACAO E ASSENT. DAS TUBUL. E CONEXOES DE ESGOTO, P/CASAS PADRAO CEHAB, TIPO GD 44</v>
          </cell>
          <cell r="C4992" t="str">
            <v>UN</v>
          </cell>
          <cell r="D4992">
            <v>1094.5</v>
          </cell>
        </row>
        <row r="4993">
          <cell r="A4993" t="str">
            <v>15.004.458-0</v>
          </cell>
          <cell r="B4993" t="str">
            <v>INSTALACAO E ASSENT. DAS TUBUL. E CONEXOES DE ESGOTO, P/ 1 UN. SANIT., PADRAO CEHAB</v>
          </cell>
          <cell r="C4993" t="str">
            <v>UN</v>
          </cell>
          <cell r="D4993">
            <v>962.61</v>
          </cell>
        </row>
        <row r="4994">
          <cell r="A4994" t="str">
            <v>15.004.460-0</v>
          </cell>
          <cell r="B4994" t="str">
            <v>INSTALACAO E ASSENT. DAS TUBUL. E CONEXOES DE ESGOTO, P/CASAS PADRAO CEHAB, TIPO RJ 35 20</v>
          </cell>
          <cell r="C4994" t="str">
            <v>UN</v>
          </cell>
          <cell r="D4994">
            <v>957.84</v>
          </cell>
        </row>
        <row r="4995">
          <cell r="A4995" t="str">
            <v>15.004.462-0</v>
          </cell>
          <cell r="B4995" t="str">
            <v>INSTALACAO E ASSENT. DAS TUBUL. E CONEXOES DE ESGOTO, P/CASAS PADRAO CEHAB, TIPO RJ 39 22</v>
          </cell>
          <cell r="C4995" t="str">
            <v>UN</v>
          </cell>
          <cell r="D4995">
            <v>1059.21</v>
          </cell>
        </row>
        <row r="4996">
          <cell r="A4996" t="str">
            <v>15.004.464-0</v>
          </cell>
          <cell r="B4996" t="str">
            <v>INSTALACAO E ASSENT. DAS TUBUL. E CONEXOES DE ESGOTO, P/CASAS PADRAO CEHAB, TIPO RJ 45/46</v>
          </cell>
          <cell r="C4996" t="str">
            <v>UN</v>
          </cell>
          <cell r="D4996">
            <v>1024.93</v>
          </cell>
        </row>
        <row r="4997">
          <cell r="A4997" t="str">
            <v>15.004.466-0</v>
          </cell>
          <cell r="B4997" t="str">
            <v>INSTALACAO HIDR. DE 1 UN. SANIT.</v>
          </cell>
          <cell r="C4997" t="str">
            <v>UN</v>
          </cell>
          <cell r="D4997">
            <v>303.11</v>
          </cell>
        </row>
        <row r="4998">
          <cell r="A4998" t="str">
            <v>15.004.468-0</v>
          </cell>
          <cell r="B4998" t="str">
            <v>INSTALACAO HIDR. P/CASAS PADRAO CEHAB, TIPO RJ 41</v>
          </cell>
          <cell r="C4998" t="str">
            <v>UN</v>
          </cell>
          <cell r="D4998">
            <v>362.72</v>
          </cell>
        </row>
        <row r="4999">
          <cell r="A4999" t="str">
            <v>15.004.470-0</v>
          </cell>
          <cell r="B4999" t="str">
            <v>INSTALACAO HIDR. P/CASAS PADRAO CEHAB, TIPO RJ 39.GD 2 44</v>
          </cell>
          <cell r="C4999" t="str">
            <v>UN</v>
          </cell>
          <cell r="D4999">
            <v>400.49</v>
          </cell>
        </row>
        <row r="5000">
          <cell r="A5000" t="str">
            <v>15.004.472-0</v>
          </cell>
          <cell r="B5000" t="str">
            <v>INSTALACAO HIDR. P/CASAS PADRAO CEHAB, TIPO RJ 35 20</v>
          </cell>
          <cell r="C5000" t="str">
            <v>UN</v>
          </cell>
          <cell r="D5000">
            <v>329.44</v>
          </cell>
        </row>
        <row r="5001">
          <cell r="A5001" t="str">
            <v>15.004.474-0</v>
          </cell>
          <cell r="B5001" t="str">
            <v>INSTALACAO HIDR. P/CASAS PADRAO CEHAB, TIPO RJ 39 22</v>
          </cell>
          <cell r="C5001" t="str">
            <v>UN</v>
          </cell>
          <cell r="D5001">
            <v>354.7</v>
          </cell>
        </row>
        <row r="5002">
          <cell r="A5002" t="str">
            <v>15.004.476-0</v>
          </cell>
          <cell r="B5002" t="str">
            <v>INSTALACAO HIDR. P/CASAS PADRAO CEHAB, TIPO RJ 45/46</v>
          </cell>
          <cell r="C5002" t="str">
            <v>UN</v>
          </cell>
          <cell r="D5002">
            <v>340.76</v>
          </cell>
        </row>
        <row r="5003">
          <cell r="A5003" t="str">
            <v>15.004.478-0</v>
          </cell>
          <cell r="B5003" t="str">
            <v>INSTALACAO HIDR. P/SISTEMA DE BOMBAS, NO PAV. TERREO, EM PREDIOS DE APART. PADRAO CEHAB, TIPO B 39</v>
          </cell>
          <cell r="C5003" t="str">
            <v>UN</v>
          </cell>
          <cell r="D5003">
            <v>659.14</v>
          </cell>
        </row>
        <row r="5004">
          <cell r="A5004" t="str">
            <v>15.004.480-0</v>
          </cell>
          <cell r="B5004" t="str">
            <v>INSTALACAO E ASSENT. DE BARRILETE EM PVC P/BL. DE APART. PADRAO CEHAB, TIPO B 39</v>
          </cell>
          <cell r="C5004" t="str">
            <v>UN</v>
          </cell>
          <cell r="D5004">
            <v>2006.91</v>
          </cell>
        </row>
        <row r="5005">
          <cell r="A5005" t="str">
            <v>15.004.482-0</v>
          </cell>
          <cell r="B5005" t="str">
            <v>INSTALACAO E ASSENT. DAS TUBUL. VERT. DE AGUA POTAVEL, INCL.CONEXOES, P/BL. DE APART. PADRAO CEHAB, TIPO B 39</v>
          </cell>
          <cell r="C5005" t="str">
            <v>UN</v>
          </cell>
          <cell r="D5005">
            <v>1166.07</v>
          </cell>
        </row>
        <row r="5006">
          <cell r="A5006" t="str">
            <v>15.004.484-0</v>
          </cell>
          <cell r="B5006" t="str">
            <v>INSTALACAO E ASSENT. DE TUBUL. DE DISTRIB. EM PVC SD, P/BL.DE APART. PADRAO CEHAB, TIPO B 39</v>
          </cell>
          <cell r="C5006" t="str">
            <v>UN</v>
          </cell>
          <cell r="D5006">
            <v>2555.58</v>
          </cell>
        </row>
        <row r="5007">
          <cell r="A5007" t="str">
            <v>15.004.486-0</v>
          </cell>
          <cell r="B5007" t="str">
            <v>INSTALACAO E ASSENT. DE TUBUL. EM PVC SD P/LIMP. EM BL. DE APART. PADRAO CEHAB, TIPO B 39</v>
          </cell>
          <cell r="C5007" t="str">
            <v>UN</v>
          </cell>
          <cell r="D5007">
            <v>237.2</v>
          </cell>
        </row>
        <row r="5008">
          <cell r="A5008" t="str">
            <v>15.004.488-0</v>
          </cell>
          <cell r="B5008" t="str">
            <v>INSTALACAO E ASSENT. DE TUBUL. HIDR. P/ENTRADA, SUCCAO E RECALQUE EM BL. DE APART. PADRAO CEHAB, TIPO B 50</v>
          </cell>
          <cell r="C5008" t="str">
            <v>UN</v>
          </cell>
          <cell r="D5008">
            <v>1580.54</v>
          </cell>
        </row>
        <row r="5009">
          <cell r="A5009" t="str">
            <v>15.004.490-0</v>
          </cell>
          <cell r="B5009" t="str">
            <v>INSTALACAO E ASSENT. DE BARRILETE EM PVC P/BL. DE APART. PADRAO CEHAB, TIPO B 50</v>
          </cell>
          <cell r="C5009" t="str">
            <v>UN</v>
          </cell>
          <cell r="D5009">
            <v>1356.41</v>
          </cell>
        </row>
        <row r="5010">
          <cell r="A5010" t="str">
            <v>15.004.492-0</v>
          </cell>
          <cell r="B5010" t="str">
            <v>INSTALACAO E ASSENT. DAS TUBUL. VERT. DE AGUA POTAVEL, INCL.CONEXOES, P/BL. DE APART. PADRAO CEHAB, TIPO B 50</v>
          </cell>
          <cell r="C5010" t="str">
            <v>UN</v>
          </cell>
          <cell r="D5010">
            <v>1249.53</v>
          </cell>
        </row>
        <row r="5011">
          <cell r="A5011" t="str">
            <v>15.004.494-0</v>
          </cell>
          <cell r="B5011" t="str">
            <v>INSTALACAO E ASSENT. DE TUBUL. DE DISTRIB. EM PVC SOLDAVEL,INCL. CONEXOES, P/BL. DE APART. PADRAO CEHAB, TIPO B 50</v>
          </cell>
          <cell r="C5011" t="str">
            <v>UN</v>
          </cell>
          <cell r="D5011">
            <v>3094.41</v>
          </cell>
        </row>
        <row r="5012">
          <cell r="A5012" t="str">
            <v>15.004.496-0</v>
          </cell>
          <cell r="B5012" t="str">
            <v>INSTALACAO E ASSENT. DE TUBUL. EM PVC SOLDAVEL P/LIMPEZA EMBL. DE APART. PADRAO CEHAB, TIPO B 50</v>
          </cell>
          <cell r="C5012" t="str">
            <v>UN</v>
          </cell>
          <cell r="D5012">
            <v>267.64999999999998</v>
          </cell>
        </row>
        <row r="5013">
          <cell r="A5013" t="str">
            <v>15.004.498-0</v>
          </cell>
          <cell r="B5013" t="str">
            <v>INSTALACAO E ASSENT. DAS PRUMADAS DE VENTIL., INCL.CONEXOES,P/BL. DE APART. PADRAO CEHAB, TIPO B 39</v>
          </cell>
          <cell r="C5013" t="str">
            <v>UN</v>
          </cell>
          <cell r="D5013">
            <v>310.35000000000002</v>
          </cell>
        </row>
        <row r="5014">
          <cell r="A5014" t="str">
            <v>15.004.500-0</v>
          </cell>
          <cell r="B5014" t="str">
            <v>UNIDADE DE REF., P/RECUPERACAO DE INSTAL. HIDRO-SANIT. EM TUBOS DE PVC</v>
          </cell>
          <cell r="C5014" t="str">
            <v>UR</v>
          </cell>
          <cell r="D5014">
            <v>120.64</v>
          </cell>
        </row>
        <row r="5015">
          <cell r="A5015" t="str">
            <v>15.004.501-0</v>
          </cell>
          <cell r="B5015" t="str">
            <v>INSTALACAO E ASSENT. DAS TUBUL. HORIZ. DE VENTIL., NOS PAV.ELEVADOS, P/BL. DE APART. PADRAO CEHAB, TIPO B 39</v>
          </cell>
          <cell r="C5015" t="str">
            <v>UN</v>
          </cell>
          <cell r="D5015">
            <v>316.35000000000002</v>
          </cell>
        </row>
        <row r="5016">
          <cell r="A5016" t="str">
            <v>15.004.502-0</v>
          </cell>
          <cell r="B5016" t="str">
            <v>NSTALACAO E ASSENT. DAS TUBUL. HORIZ. DE VENTIL., NOS PAV. TERREOS, P/BL. DE APART. PADRAO CEHAB, TIPO B 39</v>
          </cell>
          <cell r="C5016" t="str">
            <v>UN</v>
          </cell>
          <cell r="D5016">
            <v>79.78</v>
          </cell>
        </row>
        <row r="5017">
          <cell r="A5017" t="str">
            <v>15.004.504-0</v>
          </cell>
          <cell r="B5017" t="str">
            <v>INSTALACAO E ASSENT. DAS TUBUL. VERT. DE ESGOTO PRIMARIO, INCL. CONEXOES, P/BL. DE APART. PADRAO CEHAB, TIPO B 39</v>
          </cell>
          <cell r="C5017" t="str">
            <v>UN</v>
          </cell>
          <cell r="D5017">
            <v>1202.07</v>
          </cell>
        </row>
        <row r="5018">
          <cell r="A5018" t="str">
            <v>15.004.506-0</v>
          </cell>
          <cell r="B5018" t="str">
            <v>INSTALACAO E ASSENT. DAS TUBUL. DE ESGOTO PRIMARIO, NOS PAV.TERREOS, P/BL. DE APART. PADRAO CEHAB, TIPO B 39</v>
          </cell>
          <cell r="C5018" t="str">
            <v>UN</v>
          </cell>
          <cell r="D5018">
            <v>991.01</v>
          </cell>
        </row>
        <row r="5019">
          <cell r="A5019" t="str">
            <v>15.004.508-0</v>
          </cell>
          <cell r="B5019" t="str">
            <v>INSTALACAO E ASSENT. DAS TUBUL. VERT. DE ESGOTO SECUNDARIO,INCL. CONEXOES, P/BL. DE APART. PADRAO CEHAB, TIPO B 39</v>
          </cell>
          <cell r="C5019" t="str">
            <v>UN</v>
          </cell>
          <cell r="D5019">
            <v>953.13</v>
          </cell>
        </row>
        <row r="5020">
          <cell r="A5020" t="str">
            <v>15.004.510-0</v>
          </cell>
          <cell r="B5020" t="str">
            <v>INSTALACAO E ASSENT. DAS TUBUL. DE ESGOTO SECUNDARIO, NOS PAV. ELEVADOS, P/BL. DE APART. PADRAO CEHAB, TIPO B 39</v>
          </cell>
          <cell r="C5020" t="str">
            <v>UN</v>
          </cell>
          <cell r="D5020">
            <v>1288.06</v>
          </cell>
        </row>
        <row r="5021">
          <cell r="A5021" t="str">
            <v>15.004.512-0</v>
          </cell>
          <cell r="B5021" t="str">
            <v>INSTALACAO E ASSENT. DAS TUBUL. DE ESGOTO SECUNDARIO, NOS PAV. TERREOS, P/BL. DE APART. PADRAO CEHAB, TIPO B 39</v>
          </cell>
          <cell r="C5021" t="str">
            <v>UN</v>
          </cell>
          <cell r="D5021">
            <v>714.99</v>
          </cell>
        </row>
        <row r="5022">
          <cell r="A5022" t="str">
            <v>15.004.999-0</v>
          </cell>
          <cell r="B5022" t="str">
            <v>FAMILIA 15.004BARRILETES EM PVC.</v>
          </cell>
          <cell r="C5022">
            <v>0</v>
          </cell>
          <cell r="D5022">
            <v>1622</v>
          </cell>
        </row>
        <row r="5023">
          <cell r="A5023" t="str">
            <v>15.005.010-0</v>
          </cell>
          <cell r="B5023" t="str">
            <v>INSTALACAO E ASSENT. DE CHUVEIRO</v>
          </cell>
          <cell r="C5023" t="str">
            <v>UN</v>
          </cell>
          <cell r="D5023">
            <v>71.900000000000006</v>
          </cell>
        </row>
        <row r="5024">
          <cell r="A5024" t="str">
            <v>15.005.020-0</v>
          </cell>
          <cell r="B5024" t="str">
            <v>INSTALACAO E ASSENT. DE BANHEIRA</v>
          </cell>
          <cell r="C5024" t="str">
            <v>UN</v>
          </cell>
          <cell r="D5024">
            <v>110.04</v>
          </cell>
        </row>
        <row r="5025">
          <cell r="A5025" t="str">
            <v>15.005.030-0</v>
          </cell>
          <cell r="B5025" t="str">
            <v>INSTALACAO E ASSENT. DE DUCHINHA MANUAL P/BANHEIRO</v>
          </cell>
          <cell r="C5025" t="str">
            <v>UN</v>
          </cell>
          <cell r="D5025">
            <v>67.23</v>
          </cell>
        </row>
        <row r="5026">
          <cell r="A5026" t="str">
            <v>15.005.040-1</v>
          </cell>
          <cell r="B5026" t="str">
            <v>INSTALACAO E ASSENT. DE PIA C/ 1 CUBA</v>
          </cell>
          <cell r="C5026" t="str">
            <v>UN</v>
          </cell>
          <cell r="D5026">
            <v>65.02</v>
          </cell>
        </row>
        <row r="5027">
          <cell r="A5027" t="str">
            <v>15.005.050-0</v>
          </cell>
          <cell r="B5027" t="str">
            <v>INSTALACAO E ASSENT. DE PIA C/ 2 CUBAS</v>
          </cell>
          <cell r="C5027" t="str">
            <v>UN</v>
          </cell>
          <cell r="D5027">
            <v>71.52</v>
          </cell>
        </row>
        <row r="5028">
          <cell r="A5028" t="str">
            <v>15.005.060-0</v>
          </cell>
          <cell r="B5028" t="str">
            <v>INSTALACAO E ASSENT. DE LAVATORIO DE 1 TORNEIRA</v>
          </cell>
          <cell r="C5028" t="str">
            <v>UN</v>
          </cell>
          <cell r="D5028">
            <v>78.42</v>
          </cell>
        </row>
        <row r="5029">
          <cell r="A5029" t="str">
            <v>15.005.070-0</v>
          </cell>
          <cell r="B5029" t="str">
            <v>INSTALACAO E ASSENT. DE TANQUE DE SERV.</v>
          </cell>
          <cell r="C5029" t="str">
            <v>UN</v>
          </cell>
          <cell r="D5029">
            <v>67.180000000000007</v>
          </cell>
        </row>
        <row r="5030">
          <cell r="A5030" t="str">
            <v>15.005.100-0</v>
          </cell>
          <cell r="B5030" t="str">
            <v>COLUNA DE COBRE DE 28MM</v>
          </cell>
          <cell r="C5030" t="str">
            <v>M</v>
          </cell>
          <cell r="D5030">
            <v>17.79</v>
          </cell>
        </row>
        <row r="5031">
          <cell r="A5031" t="str">
            <v>15.005.110-0</v>
          </cell>
          <cell r="B5031" t="str">
            <v>COLUNA DE COBRE DE 35MM</v>
          </cell>
          <cell r="C5031" t="str">
            <v>M</v>
          </cell>
          <cell r="D5031">
            <v>22.65</v>
          </cell>
        </row>
        <row r="5032">
          <cell r="A5032" t="str">
            <v>15.005.120-0</v>
          </cell>
          <cell r="B5032" t="str">
            <v>COLUNA DE COBRE DE 42MM</v>
          </cell>
          <cell r="C5032" t="str">
            <v>M</v>
          </cell>
          <cell r="D5032">
            <v>28.21</v>
          </cell>
        </row>
        <row r="5033">
          <cell r="A5033" t="str">
            <v>15.005.130-0</v>
          </cell>
          <cell r="B5033" t="str">
            <v>COLUNA DE COBRE DE 54MM</v>
          </cell>
          <cell r="C5033" t="str">
            <v>M</v>
          </cell>
          <cell r="D5033">
            <v>36.67</v>
          </cell>
        </row>
        <row r="5034">
          <cell r="A5034" t="str">
            <v>15.005.140-0</v>
          </cell>
          <cell r="B5034" t="str">
            <v>COLUNA DE COBRE DE 66MM</v>
          </cell>
          <cell r="C5034" t="str">
            <v>M</v>
          </cell>
          <cell r="D5034">
            <v>51.33</v>
          </cell>
        </row>
        <row r="5035">
          <cell r="A5035" t="str">
            <v>15.005.999-0</v>
          </cell>
          <cell r="B5035" t="str">
            <v>FAMILIA 15.005INSTALACOES EM COBRE</v>
          </cell>
          <cell r="C5035">
            <v>0</v>
          </cell>
          <cell r="D5035">
            <v>1943</v>
          </cell>
        </row>
        <row r="5036">
          <cell r="A5036" t="str">
            <v>15.006.010-0</v>
          </cell>
          <cell r="B5036" t="str">
            <v>CAIXA DE INCENDIO DE EMBUTIR PADRAO CBERJ, MED. 70 X 50 X 25CM, 2 LANCES DE MANGUEIRA C/ 15,00M E REGISTRO</v>
          </cell>
          <cell r="C5036" t="str">
            <v>UN</v>
          </cell>
          <cell r="D5036">
            <v>310.87</v>
          </cell>
        </row>
        <row r="5037">
          <cell r="A5037" t="str">
            <v>15.006.011-0</v>
          </cell>
          <cell r="B5037" t="str">
            <v>CAIXA DE INCENDIO DE EMBUTIR PADRAO CBERJ, MED. 70 X 50 X 25CM, 1 LANCE DE MANGUEIRA C/ 15,00M E REGISTRO</v>
          </cell>
          <cell r="C5037" t="str">
            <v>UN</v>
          </cell>
          <cell r="D5037">
            <v>232.87</v>
          </cell>
        </row>
        <row r="5038">
          <cell r="A5038" t="str">
            <v>15.006.012-0</v>
          </cell>
          <cell r="B5038" t="str">
            <v>CAIXA DE INCENDIO EXT. PADRAO CBERJ, MED. 70 X 50 X 25CM, 2LANCES DE MANGUEIRA C/ 15,00M E REGISTRO</v>
          </cell>
          <cell r="C5038" t="str">
            <v>UN</v>
          </cell>
          <cell r="D5038">
            <v>310.87</v>
          </cell>
        </row>
        <row r="5039">
          <cell r="A5039" t="str">
            <v>15.006.013-0</v>
          </cell>
          <cell r="B5039" t="str">
            <v>CAIXA DE INCENDIO EXT. PADRAO CBERJ, MED. 70 X 50 X 25CM, 1LANCE DE MANGUEIRA C/ 15,00M E REGISTRO</v>
          </cell>
          <cell r="C5039" t="str">
            <v>UN</v>
          </cell>
          <cell r="D5039">
            <v>232.87</v>
          </cell>
        </row>
        <row r="5040">
          <cell r="A5040" t="str">
            <v>15.006.015-0</v>
          </cell>
          <cell r="B5040" t="str">
            <v>UM LANCE DE 15,00M DE MANGUEIRA DE FIBRA DE POLIESTER PURA,REVEST. INTERNAMENTE C/BORRACHA, DIAM. DE 1.1/2"</v>
          </cell>
          <cell r="C5040" t="str">
            <v>UN</v>
          </cell>
          <cell r="D5040">
            <v>92</v>
          </cell>
        </row>
        <row r="5041">
          <cell r="A5041" t="str">
            <v>15.006.016-0</v>
          </cell>
          <cell r="B5041" t="str">
            <v>DOIS LANCES DE 15,00M DE MANGUEIRA DE FIBRA DE POLIESTER PURA, REVEST. INTERNAMENTE C/BORRACHA, DIAM. DE 1.1/2"</v>
          </cell>
          <cell r="C5041" t="str">
            <v>UN</v>
          </cell>
          <cell r="D5041">
            <v>184</v>
          </cell>
        </row>
        <row r="5042">
          <cell r="A5042" t="str">
            <v>15.006.999-0</v>
          </cell>
          <cell r="B5042" t="str">
            <v>FAMILIA 15.006CAIXA DE INCENDIO.</v>
          </cell>
          <cell r="C5042">
            <v>0</v>
          </cell>
          <cell r="D5042">
            <v>1960</v>
          </cell>
        </row>
        <row r="5043">
          <cell r="A5043" t="str">
            <v>15.007.210-0</v>
          </cell>
          <cell r="B5043" t="str">
            <v>PARA-RAIO DE TELHADO, TIPO FRANKLIN, EM LATAO CROMADO H=37,5CM</v>
          </cell>
          <cell r="C5043" t="str">
            <v>UN</v>
          </cell>
          <cell r="D5043">
            <v>336.36</v>
          </cell>
        </row>
        <row r="5044">
          <cell r="A5044" t="str">
            <v>15.007.212-0</v>
          </cell>
          <cell r="B5044" t="str">
            <v>INSTALACAO E ASSENT. DE PARA-RAIO TIPO FRANKLIN, EM BL. DE APART. PADRAO CEHAB, TIPO B 39/50</v>
          </cell>
          <cell r="C5044" t="str">
            <v>UN</v>
          </cell>
          <cell r="D5044">
            <v>227.45</v>
          </cell>
        </row>
        <row r="5045">
          <cell r="A5045" t="str">
            <v>15.007.334-0</v>
          </cell>
          <cell r="B5045" t="str">
            <v>VARA DE MANOBRA EM FENOLITE, TESTADA EM 25KV, C/ 3,00M DE COMPR.</v>
          </cell>
          <cell r="C5045" t="str">
            <v>UN</v>
          </cell>
          <cell r="D5045">
            <v>183.35</v>
          </cell>
        </row>
        <row r="5046">
          <cell r="A5046" t="str">
            <v>15.007.335-0</v>
          </cell>
          <cell r="B5046" t="str">
            <v>HASTE P/ATERRAMENTO, DE COBRE DE 5/8", C/ 3,00M DE COMPR.</v>
          </cell>
          <cell r="C5046" t="str">
            <v>UN</v>
          </cell>
          <cell r="D5046">
            <v>56.06</v>
          </cell>
        </row>
        <row r="5047">
          <cell r="A5047" t="str">
            <v>15.007.336-0</v>
          </cell>
          <cell r="B5047" t="str">
            <v>DISJUNTOR TRIFASICO, A VOLUME REDUZIDO DE OLEO, 15KV - 350MVA, C/RELES PRIMARIOS</v>
          </cell>
          <cell r="C5047" t="str">
            <v>UN</v>
          </cell>
          <cell r="D5047">
            <v>7393.47</v>
          </cell>
        </row>
        <row r="5048">
          <cell r="A5048" t="str">
            <v>15.007.337-0</v>
          </cell>
          <cell r="B5048" t="str">
            <v>DISJUNTOR TRIFASICO A VOLUME REDUZIDO DE OLEO, 15KV - 500MVAC/RELES PRIMARIOS</v>
          </cell>
          <cell r="C5048" t="str">
            <v>UN</v>
          </cell>
          <cell r="D5048">
            <v>11394.47</v>
          </cell>
        </row>
        <row r="5049">
          <cell r="A5049" t="str">
            <v>15.007.338-0</v>
          </cell>
          <cell r="B5049" t="str">
            <v>MUFLA TERMINAL, INT. OU EXT., P/CABO SINGELO, 15KV</v>
          </cell>
          <cell r="C5049" t="str">
            <v>UN</v>
          </cell>
          <cell r="D5049">
            <v>216.73</v>
          </cell>
        </row>
        <row r="5050">
          <cell r="A5050" t="str">
            <v>15.007.340-0</v>
          </cell>
          <cell r="B5050" t="str">
            <v>VERGALHAO DE COBRE DE 3/8"</v>
          </cell>
          <cell r="C5050" t="str">
            <v>M</v>
          </cell>
          <cell r="D5050">
            <v>12.9</v>
          </cell>
        </row>
        <row r="5051">
          <cell r="A5051" t="str">
            <v>15.007.345-0</v>
          </cell>
          <cell r="B5051" t="str">
            <v>ISOLADOR DE PINO, TIPO HITOP, CILINDRICO CLASSE 15KV</v>
          </cell>
          <cell r="C5051" t="str">
            <v>UN</v>
          </cell>
          <cell r="D5051">
            <v>9.44</v>
          </cell>
        </row>
        <row r="5052">
          <cell r="A5052" t="str">
            <v>15.007.347-0</v>
          </cell>
          <cell r="B5052" t="str">
            <v>ISOLADOR DE SUSPENSAO (DISCO), TIPO CAVILHA CLASSE 15KV</v>
          </cell>
          <cell r="C5052" t="str">
            <v>UN</v>
          </cell>
          <cell r="D5052">
            <v>21.5</v>
          </cell>
        </row>
        <row r="5053">
          <cell r="A5053" t="str">
            <v>15.007.350-0</v>
          </cell>
          <cell r="B5053" t="str">
            <v>INTERTRAVAMENTO MEC. (DISJ. X CHAVE FACA), C/FECHADURA</v>
          </cell>
          <cell r="C5053" t="str">
            <v>UN</v>
          </cell>
          <cell r="D5053">
            <v>422.94</v>
          </cell>
        </row>
        <row r="5054">
          <cell r="A5054" t="str">
            <v>15.007.351-0</v>
          </cell>
          <cell r="B5054" t="str">
            <v>PARA-RAIO, TIPO VALV., P/ 15KV / 5KA</v>
          </cell>
          <cell r="C5054" t="str">
            <v>UN</v>
          </cell>
          <cell r="D5054">
            <v>151.19999999999999</v>
          </cell>
        </row>
        <row r="5055">
          <cell r="A5055" t="str">
            <v>15.007.353-0</v>
          </cell>
          <cell r="B5055" t="str">
            <v>SECCIONADOR TRIPOLAR, COMANDO P/VARA DE MANOBRA, 15KV-400A</v>
          </cell>
          <cell r="C5055" t="str">
            <v>UN</v>
          </cell>
          <cell r="D5055">
            <v>944.86</v>
          </cell>
        </row>
        <row r="5056">
          <cell r="A5056" t="str">
            <v>15.007.354-0</v>
          </cell>
          <cell r="B5056" t="str">
            <v>SECCIONADOR TRIPOLAR, COMANDO P/PUNHO DE MANOBRA, 15KV-400A</v>
          </cell>
          <cell r="C5056" t="str">
            <v>UN</v>
          </cell>
          <cell r="D5056">
            <v>1074.8599999999999</v>
          </cell>
        </row>
        <row r="5057">
          <cell r="A5057" t="str">
            <v>15.007.355-0</v>
          </cell>
          <cell r="B5057" t="str">
            <v>SECCIONADOR TRIPOLAR C/FUSIVEIS, COMANDO P/VARA DE MANOBRA,15KV-400A</v>
          </cell>
          <cell r="C5057" t="str">
            <v>UN</v>
          </cell>
          <cell r="D5057">
            <v>1533.86</v>
          </cell>
        </row>
        <row r="5058">
          <cell r="A5058" t="str">
            <v>15.007.356-0</v>
          </cell>
          <cell r="B5058" t="str">
            <v>SECCIONADOR TRIPOLAR C/FUSIVEIS, COMANDO P/PUNHO DE MANOBRA,15KV-400A</v>
          </cell>
          <cell r="C5058" t="str">
            <v>UN</v>
          </cell>
          <cell r="D5058">
            <v>1717.86</v>
          </cell>
        </row>
        <row r="5059">
          <cell r="A5059" t="str">
            <v>15.007.357-0</v>
          </cell>
          <cell r="B5059" t="str">
            <v>CHAVE FUSIVEL, UNIIPOLAR, COMANDO P/VARA DE MANOBRA 15KV-100A</v>
          </cell>
          <cell r="C5059" t="str">
            <v>UN</v>
          </cell>
          <cell r="D5059">
            <v>110.36</v>
          </cell>
        </row>
        <row r="5060">
          <cell r="A5060" t="str">
            <v>15.007.358-0</v>
          </cell>
          <cell r="B5060" t="str">
            <v>CUBICULO DE MEDICAO, PADRAO LIGHT OU CERJ, P/ALTA TENSAO</v>
          </cell>
          <cell r="C5060" t="str">
            <v>UN</v>
          </cell>
          <cell r="D5060">
            <v>1625.25</v>
          </cell>
        </row>
        <row r="5061">
          <cell r="A5061" t="str">
            <v>15.007.359-0</v>
          </cell>
          <cell r="B5061" t="str">
            <v>BOTOEIRA COMANDO A DIST., BLINDADA, EM CX. DE ALUMINIO C/PORTA DE VIDRO</v>
          </cell>
          <cell r="C5061" t="str">
            <v>UN</v>
          </cell>
          <cell r="D5061">
            <v>781.09</v>
          </cell>
        </row>
        <row r="5062">
          <cell r="A5062" t="str">
            <v>15.007.495-0</v>
          </cell>
          <cell r="B5062" t="str">
            <v>QUADRO DE DISTRIB. DE ENERGIA DE EMBUTIR P/INSTAL. DE ATE 3DISJ. S/DISPOSITIVO P/CHAVE GERAL</v>
          </cell>
          <cell r="C5062" t="str">
            <v>UN</v>
          </cell>
          <cell r="D5062">
            <v>28.9</v>
          </cell>
        </row>
        <row r="5063">
          <cell r="A5063" t="str">
            <v>15.007.498-0</v>
          </cell>
          <cell r="B5063" t="str">
            <v>QUADRO DE DISTRIB. DE ENERGIA DE EMBUTIR P/INSTAL. DE ATE 6DISJ. S/DISPOSITIVO P/CHAVE GERAL</v>
          </cell>
          <cell r="C5063" t="str">
            <v>UN</v>
          </cell>
          <cell r="D5063">
            <v>30.63</v>
          </cell>
        </row>
        <row r="5064">
          <cell r="A5064" t="str">
            <v>15.007.500-0</v>
          </cell>
          <cell r="B5064" t="str">
            <v>UNIDADE DE REF. P/RECUPERACAO DE INSTAL. ELETR.</v>
          </cell>
          <cell r="C5064" t="str">
            <v>UR</v>
          </cell>
          <cell r="D5064">
            <v>221.29</v>
          </cell>
        </row>
        <row r="5065">
          <cell r="A5065" t="str">
            <v>15.007.501-0</v>
          </cell>
          <cell r="B5065" t="str">
            <v>QUADRO DE DISTRIB. DE ENERGIA DE EMBUTIR P/INSTAL. DE ATE 12DISJ. S/DISPOSITIVO P/CHAVE GERAL</v>
          </cell>
          <cell r="C5065" t="str">
            <v>UN</v>
          </cell>
          <cell r="D5065">
            <v>42.66</v>
          </cell>
        </row>
        <row r="5066">
          <cell r="A5066" t="str">
            <v>15.007.504-0</v>
          </cell>
          <cell r="B5066" t="str">
            <v>QUADRO DE DISTRIB. DE ENERGIA DE EMBUTIR P/INSTAL. DE ATE 18DISJ. C/DISPOSITIVO P/CHAVE GERAL</v>
          </cell>
          <cell r="C5066" t="str">
            <v>UN</v>
          </cell>
          <cell r="D5066">
            <v>120.61</v>
          </cell>
        </row>
        <row r="5067">
          <cell r="A5067" t="str">
            <v>15.007.507-0</v>
          </cell>
          <cell r="B5067" t="str">
            <v>QUADRO DE DISTRIB. DE ENERGIA DE EMBUTIR P/INSTAL. DE ATE 24DISJ. C/DISPOSITIVO P/CHAVE GERAL</v>
          </cell>
          <cell r="C5067" t="str">
            <v>UN</v>
          </cell>
          <cell r="D5067">
            <v>137.63</v>
          </cell>
        </row>
        <row r="5068">
          <cell r="A5068" t="str">
            <v>15.007.511-0</v>
          </cell>
          <cell r="B5068" t="str">
            <v>QUADRO DE DISTRIB. DE ENERGIA DE EMBUTIR P/INSTAL. DE ATE 32DISJ. C/DISPOSITIVO P/CHAVE GERAL</v>
          </cell>
          <cell r="C5068" t="str">
            <v>UN</v>
          </cell>
          <cell r="D5068">
            <v>182.63</v>
          </cell>
        </row>
        <row r="5069">
          <cell r="A5069" t="str">
            <v>15.007.514-0</v>
          </cell>
          <cell r="B5069" t="str">
            <v>QUADRO DE DISTRIB. DE ENERGIA DE EMBUTIR P/INSTAL. DE ATE 40DISJ. C/DISPOSITIVO P/CHAVE GERAL</v>
          </cell>
          <cell r="C5069" t="str">
            <v>UN</v>
          </cell>
          <cell r="D5069">
            <v>236.53</v>
          </cell>
        </row>
        <row r="5070">
          <cell r="A5070" t="str">
            <v>15.007.517-0</v>
          </cell>
          <cell r="B5070" t="str">
            <v>QUADRO DE DISTRIB. DE ENERGIA DE EMBUTIR P/INSTAL. DE ATE 50DISJ. C/DISPOSITIVO P/CHAVE GERAL</v>
          </cell>
          <cell r="C5070" t="str">
            <v>UN</v>
          </cell>
          <cell r="D5070">
            <v>277.7</v>
          </cell>
        </row>
        <row r="5071">
          <cell r="A5071" t="str">
            <v>15.007.550-0</v>
          </cell>
          <cell r="B5071" t="str">
            <v>FUSIVEL CARTUCHO, DE 15 A 30A, 250V, FIXO</v>
          </cell>
          <cell r="C5071" t="str">
            <v>UN</v>
          </cell>
          <cell r="D5071">
            <v>1.35</v>
          </cell>
        </row>
        <row r="5072">
          <cell r="A5072" t="str">
            <v>15.007.552-0</v>
          </cell>
          <cell r="B5072" t="str">
            <v>FUSIVEL CARTUCHO, DE 35 A 60A, 250V, FIXO</v>
          </cell>
          <cell r="C5072" t="str">
            <v>UN</v>
          </cell>
          <cell r="D5072">
            <v>1.67</v>
          </cell>
        </row>
        <row r="5073">
          <cell r="A5073" t="str">
            <v>15.007.554-0</v>
          </cell>
          <cell r="B5073" t="str">
            <v>FUSIVEL FACA, DE 100A, 250V, FIXO</v>
          </cell>
          <cell r="C5073" t="str">
            <v>UN</v>
          </cell>
          <cell r="D5073">
            <v>6.14</v>
          </cell>
        </row>
        <row r="5074">
          <cell r="A5074" t="str">
            <v>15.007.556-0</v>
          </cell>
          <cell r="B5074" t="str">
            <v>FUSIVEL FACA, DE 125 A 200A, 250V, FIXO</v>
          </cell>
          <cell r="C5074" t="str">
            <v>UN</v>
          </cell>
          <cell r="D5074">
            <v>10.08</v>
          </cell>
        </row>
        <row r="5075">
          <cell r="A5075" t="str">
            <v>15.007.558-0</v>
          </cell>
          <cell r="B5075" t="str">
            <v>FUSIVEL FACA, DE 250 A 400A, 250V, FIXO</v>
          </cell>
          <cell r="C5075" t="str">
            <v>UN</v>
          </cell>
          <cell r="D5075">
            <v>19.96</v>
          </cell>
        </row>
        <row r="5076">
          <cell r="A5076" t="str">
            <v>15.007.560-0</v>
          </cell>
          <cell r="B5076" t="str">
            <v>FUSIVEL FACA DE 500 A 600A, 250V, FIXO</v>
          </cell>
          <cell r="C5076" t="str">
            <v>UN</v>
          </cell>
          <cell r="D5076">
            <v>33.6</v>
          </cell>
        </row>
        <row r="5077">
          <cell r="A5077" t="str">
            <v>15.007.565-0</v>
          </cell>
          <cell r="B5077" t="str">
            <v>FUSIVEL DE ROSCA, 15A, 250V, FIXO</v>
          </cell>
          <cell r="C5077" t="str">
            <v>UN</v>
          </cell>
          <cell r="D5077">
            <v>1.64</v>
          </cell>
        </row>
        <row r="5078">
          <cell r="A5078" t="str">
            <v>15.007.566-0</v>
          </cell>
          <cell r="B5078" t="str">
            <v>FUSIVEL NH, TAMANHO 00, DE 6 A 125A, 500V</v>
          </cell>
          <cell r="C5078" t="str">
            <v>UN</v>
          </cell>
          <cell r="D5078">
            <v>7.07</v>
          </cell>
        </row>
        <row r="5079">
          <cell r="A5079" t="str">
            <v>15.007.567-0</v>
          </cell>
          <cell r="B5079" t="str">
            <v>FUSIVEL NH, TAMANHO 1, DE 36 A 200A, 500V</v>
          </cell>
          <cell r="C5079" t="str">
            <v>UN</v>
          </cell>
          <cell r="D5079">
            <v>12.27</v>
          </cell>
        </row>
        <row r="5080">
          <cell r="A5080" t="str">
            <v>15.007.568-0</v>
          </cell>
          <cell r="B5080" t="str">
            <v>FUSIVEL NH, TAMANHO 1, DE 224 A 250A, 500V</v>
          </cell>
          <cell r="C5080" t="str">
            <v>UN</v>
          </cell>
          <cell r="D5080">
            <v>12.27</v>
          </cell>
        </row>
        <row r="5081">
          <cell r="A5081" t="str">
            <v>15.007.569-0</v>
          </cell>
          <cell r="B5081" t="str">
            <v>FUSIVEL NH, TAMANHO 2, DE 224 A 400A, 500V</v>
          </cell>
          <cell r="C5081" t="str">
            <v>UN</v>
          </cell>
          <cell r="D5081">
            <v>19.3</v>
          </cell>
        </row>
        <row r="5082">
          <cell r="A5082" t="str">
            <v>15.007.570-0</v>
          </cell>
          <cell r="B5082" t="str">
            <v>DISJUNTOR TERMOMAGNETICO UNIPOLAR, DE 10 A 30A X 240V</v>
          </cell>
          <cell r="C5082" t="str">
            <v>UN</v>
          </cell>
          <cell r="D5082">
            <v>3.94</v>
          </cell>
        </row>
        <row r="5083">
          <cell r="A5083" t="str">
            <v>15.007.572-0</v>
          </cell>
          <cell r="B5083" t="str">
            <v>DISJUNTOR TERMOMAGNETICO UNIPOLAR, DE 35 A 50A X 240V</v>
          </cell>
          <cell r="C5083" t="str">
            <v>UN</v>
          </cell>
          <cell r="D5083">
            <v>6.31</v>
          </cell>
        </row>
        <row r="5084">
          <cell r="A5084" t="str">
            <v>15.007.575-0</v>
          </cell>
          <cell r="B5084" t="str">
            <v>DISJUNTOR TERMOMAGNETICO, BIPOLAR, DE 10 A 50A X 240V</v>
          </cell>
          <cell r="C5084" t="str">
            <v>UN</v>
          </cell>
          <cell r="D5084">
            <v>19.39</v>
          </cell>
        </row>
        <row r="5085">
          <cell r="A5085" t="str">
            <v>15.007.600-0</v>
          </cell>
          <cell r="B5085" t="str">
            <v>DISJUNTOR TERMOMAGNETICO, TRIPOLAR, DE 10 A 50A X 240V</v>
          </cell>
          <cell r="C5085" t="str">
            <v>UN</v>
          </cell>
          <cell r="D5085">
            <v>24.52</v>
          </cell>
        </row>
        <row r="5086">
          <cell r="A5086" t="str">
            <v>15.007.605-0</v>
          </cell>
          <cell r="B5086" t="str">
            <v>DISJUNTOR TERMOMAGNETICO, TRIPOLAR, DE 60 A 100A X 240V</v>
          </cell>
          <cell r="C5086" t="str">
            <v>UN</v>
          </cell>
          <cell r="D5086">
            <v>34</v>
          </cell>
        </row>
        <row r="5087">
          <cell r="A5087" t="str">
            <v>15.007.608-0</v>
          </cell>
          <cell r="B5087" t="str">
            <v>DISJUNTOR TERMOMAGNETICO, TRIPOLAR, DE 125 A 150A X 240V</v>
          </cell>
          <cell r="C5087" t="str">
            <v>UN</v>
          </cell>
          <cell r="D5087">
            <v>103.34</v>
          </cell>
        </row>
        <row r="5088">
          <cell r="A5088" t="str">
            <v>15.007.609-0</v>
          </cell>
          <cell r="B5088" t="str">
            <v>DISJUNTOR TERMOMAGNETICO, TRIPOLAR, DE 175 A 225A X 240V</v>
          </cell>
          <cell r="C5088" t="str">
            <v>UN</v>
          </cell>
          <cell r="D5088">
            <v>103.34</v>
          </cell>
        </row>
        <row r="5089">
          <cell r="A5089" t="str">
            <v>15.007.610-0</v>
          </cell>
          <cell r="B5089" t="str">
            <v>DISJUNTOR TERMOMAGNETICO, TRIPOLAR, DE 250A X 240V</v>
          </cell>
          <cell r="C5089" t="str">
            <v>UN</v>
          </cell>
          <cell r="D5089">
            <v>935.12</v>
          </cell>
        </row>
        <row r="5090">
          <cell r="A5090" t="str">
            <v>15.007.611-0</v>
          </cell>
          <cell r="B5090" t="str">
            <v>DISJUNTOR TERMOMAGNETICO, TRIPOLAR, DE 300 A 400A X 240V</v>
          </cell>
          <cell r="C5090" t="str">
            <v>UN</v>
          </cell>
          <cell r="D5090">
            <v>935.12</v>
          </cell>
        </row>
        <row r="5091">
          <cell r="A5091" t="str">
            <v>15.007.615-0</v>
          </cell>
          <cell r="B5091" t="str">
            <v>DISJUNTOR TERMOMAGNETICO, TRIPOLAR, DE 500 A 600A X 240V</v>
          </cell>
          <cell r="C5091" t="str">
            <v>UN</v>
          </cell>
          <cell r="D5091">
            <v>2863.84</v>
          </cell>
        </row>
        <row r="5092">
          <cell r="A5092" t="str">
            <v>15.007.620-0</v>
          </cell>
          <cell r="B5092" t="str">
            <v>CHAVE FACA, BASE ARDOSIA, 250V, C/PORTA FUSIVEIS, TRIPOLAR,DE 30A</v>
          </cell>
          <cell r="C5092" t="str">
            <v>UN</v>
          </cell>
          <cell r="D5092">
            <v>12.84</v>
          </cell>
        </row>
        <row r="5093">
          <cell r="A5093" t="str">
            <v>15.007.623-0</v>
          </cell>
          <cell r="B5093" t="str">
            <v>CHAVE FACA, BASE ARDOSIA, 250V, C/PORTA FUSIVEIS, TRIPOLAR,DE 60A</v>
          </cell>
          <cell r="C5093" t="str">
            <v>UN</v>
          </cell>
          <cell r="D5093">
            <v>15.61</v>
          </cell>
        </row>
        <row r="5094">
          <cell r="A5094" t="str">
            <v>15.007.628-0</v>
          </cell>
          <cell r="B5094" t="str">
            <v>CHAVE FACA, BASE ARDOSIA, 250V, C/PORTA FUSIVEIS, TRIPOLAR,DE 100A</v>
          </cell>
          <cell r="C5094" t="str">
            <v>UN</v>
          </cell>
          <cell r="D5094">
            <v>32.56</v>
          </cell>
        </row>
        <row r="5095">
          <cell r="A5095" t="str">
            <v>15.007.630-0</v>
          </cell>
          <cell r="B5095" t="str">
            <v>CHAVE FACA, BASE ARDOSIA, 250V, C/PORTA FUSIVEIS, TRIPOLAR,DE 200A</v>
          </cell>
          <cell r="C5095" t="str">
            <v>UN</v>
          </cell>
          <cell r="D5095">
            <v>62.1</v>
          </cell>
        </row>
        <row r="5096">
          <cell r="A5096" t="str">
            <v>15.007.633-0</v>
          </cell>
          <cell r="B5096" t="str">
            <v>CHAVE FACA, BASE ARDOSIA, 250V, C/PORTA FUSIVEIS, TRIPOLAR,DE 400A</v>
          </cell>
          <cell r="C5096" t="str">
            <v>UN</v>
          </cell>
          <cell r="D5096">
            <v>214.76</v>
          </cell>
        </row>
        <row r="5097">
          <cell r="A5097" t="str">
            <v>15.007.635-0</v>
          </cell>
          <cell r="B5097" t="str">
            <v>CHAVE FACA, BASE ARDOSIA, 250V, C/PORTA FUSIVEIS, TRIPOLAR,DE 600A</v>
          </cell>
          <cell r="C5097" t="str">
            <v>UN</v>
          </cell>
          <cell r="D5097">
            <v>573.94000000000005</v>
          </cell>
        </row>
        <row r="5098">
          <cell r="A5098" t="str">
            <v>15.007.650-0</v>
          </cell>
          <cell r="B5098" t="str">
            <v>CHAVE FACA, BASE ARDOSIA, 250V, C/PORTA FUSIVEIS, DE 1 POLODE 30A</v>
          </cell>
          <cell r="C5098" t="str">
            <v>UN</v>
          </cell>
          <cell r="D5098">
            <v>8.36</v>
          </cell>
        </row>
        <row r="5099">
          <cell r="A5099" t="str">
            <v>15.007.652-0</v>
          </cell>
          <cell r="B5099" t="str">
            <v>CHAVE FACA, BASE DE MARMORE, 250V, REFORCADA, TRIPOLAR DE 30A</v>
          </cell>
          <cell r="C5099" t="str">
            <v>UN</v>
          </cell>
          <cell r="D5099">
            <v>28.48</v>
          </cell>
        </row>
        <row r="5100">
          <cell r="A5100" t="str">
            <v>15.007.655-0</v>
          </cell>
          <cell r="B5100" t="str">
            <v>CHAVE FACA, BASE DE MARMORE, 250V, REFORCADA, TRIPOLAR DE 60A</v>
          </cell>
          <cell r="C5100" t="str">
            <v>UN</v>
          </cell>
          <cell r="D5100">
            <v>35.549999999999997</v>
          </cell>
        </row>
        <row r="5101">
          <cell r="A5101" t="str">
            <v>15.007.658-0</v>
          </cell>
          <cell r="B5101" t="str">
            <v>CHAVE FACA, BASE DE MARMORE, 250V, REFORCADA, TRIPOLAR DE 100A</v>
          </cell>
          <cell r="C5101" t="str">
            <v>UN</v>
          </cell>
          <cell r="D5101">
            <v>81.650000000000006</v>
          </cell>
        </row>
        <row r="5102">
          <cell r="A5102" t="str">
            <v>15.007.660-0</v>
          </cell>
          <cell r="B5102" t="str">
            <v>CHAVE FACA, BASE DE MARMORE, 250V, REFORCADA, TRIPOLAR DE 200A</v>
          </cell>
          <cell r="C5102" t="str">
            <v>UN</v>
          </cell>
          <cell r="D5102">
            <v>148.51</v>
          </cell>
        </row>
        <row r="5103">
          <cell r="A5103" t="str">
            <v>15.007.663-0</v>
          </cell>
          <cell r="B5103" t="str">
            <v>CHAVE FACA, BASE DE MARMORE, 250V, REFORCADA, TRIPOLAR DE 400A</v>
          </cell>
          <cell r="C5103" t="str">
            <v>UN</v>
          </cell>
          <cell r="D5103">
            <v>351.05</v>
          </cell>
        </row>
        <row r="5104">
          <cell r="A5104" t="str">
            <v>15.007.665-0</v>
          </cell>
          <cell r="B5104" t="str">
            <v>CHAVE FACA, BASE DE MARMORE, 250V, REFORCADA, TRIPOLAR DE 600A</v>
          </cell>
          <cell r="C5104" t="str">
            <v>UN</v>
          </cell>
          <cell r="D5104">
            <v>454.05</v>
          </cell>
        </row>
        <row r="5105">
          <cell r="A5105" t="str">
            <v>15.007.670-0</v>
          </cell>
          <cell r="B5105" t="str">
            <v>CHAVE FACA, BASE DE PORCELANA, BIPOLAR, DE 30A</v>
          </cell>
          <cell r="C5105" t="str">
            <v>UN</v>
          </cell>
          <cell r="D5105">
            <v>16.52</v>
          </cell>
        </row>
        <row r="5106">
          <cell r="A5106" t="str">
            <v>15.007.673-0</v>
          </cell>
          <cell r="B5106" t="str">
            <v>CHAVE FACA, BASE DE PORCELANA, TRIPOLAR, DE 30A</v>
          </cell>
          <cell r="C5106" t="str">
            <v>UN</v>
          </cell>
          <cell r="D5106">
            <v>22.34</v>
          </cell>
        </row>
        <row r="5107">
          <cell r="A5107" t="str">
            <v>15.007.679-0</v>
          </cell>
          <cell r="B5107" t="str">
            <v>CHAVE BLINDADA, BIPOLAR, 250V, 30A</v>
          </cell>
          <cell r="C5107" t="str">
            <v>UN</v>
          </cell>
          <cell r="D5107">
            <v>83.26</v>
          </cell>
        </row>
        <row r="5108">
          <cell r="A5108" t="str">
            <v>15.007.680-0</v>
          </cell>
          <cell r="B5108" t="str">
            <v>CHAVE BLINDADA, TRIPOLAR, DE 250V, 30A</v>
          </cell>
          <cell r="C5108" t="str">
            <v>UN</v>
          </cell>
          <cell r="D5108">
            <v>49.94</v>
          </cell>
        </row>
        <row r="5109">
          <cell r="A5109" t="str">
            <v>15.007.682-0</v>
          </cell>
          <cell r="B5109" t="str">
            <v>CHAVE BLINDADA, TRIPOLAR, DE 250V, 60A</v>
          </cell>
          <cell r="C5109" t="str">
            <v>UN</v>
          </cell>
          <cell r="D5109">
            <v>70.400000000000006</v>
          </cell>
        </row>
        <row r="5110">
          <cell r="A5110" t="str">
            <v>15.007.684-0</v>
          </cell>
          <cell r="B5110" t="str">
            <v>CHAVE BLINDADA, TRIPOLAR, DE 250V, 100A</v>
          </cell>
          <cell r="C5110" t="str">
            <v>UN</v>
          </cell>
          <cell r="D5110">
            <v>119.7</v>
          </cell>
        </row>
        <row r="5111">
          <cell r="A5111" t="str">
            <v>15.007.686-0</v>
          </cell>
          <cell r="B5111" t="str">
            <v>CHAVE BLINDADA, TRIPOLAR, DE 250V, 200A</v>
          </cell>
          <cell r="C5111" t="str">
            <v>UN</v>
          </cell>
          <cell r="D5111">
            <v>184.25</v>
          </cell>
        </row>
        <row r="5112">
          <cell r="A5112" t="str">
            <v>15.007.688-0</v>
          </cell>
          <cell r="B5112" t="str">
            <v>CHAVE BLINDADA, TRIPOLAR, DE 250V, 400A</v>
          </cell>
          <cell r="C5112" t="str">
            <v>UN</v>
          </cell>
          <cell r="D5112">
            <v>502.5</v>
          </cell>
        </row>
        <row r="5113">
          <cell r="A5113" t="str">
            <v>15.007.689-0</v>
          </cell>
          <cell r="B5113" t="str">
            <v>CHAVE BLINDADA, TRIPOLAR, DE 250V, 600A</v>
          </cell>
          <cell r="C5113" t="str">
            <v>UN</v>
          </cell>
          <cell r="D5113">
            <v>749.14</v>
          </cell>
        </row>
        <row r="5114">
          <cell r="A5114" t="str">
            <v>15.007.696-0</v>
          </cell>
          <cell r="B5114" t="str">
            <v>CHAVE GUARDA MOTOR, TRIFASICA, ATE 3CV, 220V</v>
          </cell>
          <cell r="C5114" t="str">
            <v>UN</v>
          </cell>
          <cell r="D5114">
            <v>103.86</v>
          </cell>
        </row>
        <row r="5115">
          <cell r="A5115" t="str">
            <v>15.007.697-0</v>
          </cell>
          <cell r="B5115" t="str">
            <v>CHAVE GUARDA MOTOR, TRIFASICA, DE 5CV, 220V</v>
          </cell>
          <cell r="C5115" t="str">
            <v>UN</v>
          </cell>
          <cell r="D5115">
            <v>133.96</v>
          </cell>
        </row>
        <row r="5116">
          <cell r="A5116" t="str">
            <v>15.007.699-0</v>
          </cell>
          <cell r="B5116" t="str">
            <v>CHAVE GUARDA MOTOR, TRIFASICA, 7,5/10CV, 220V</v>
          </cell>
          <cell r="C5116" t="str">
            <v>UN</v>
          </cell>
          <cell r="D5116">
            <v>220.61</v>
          </cell>
        </row>
        <row r="5117">
          <cell r="A5117" t="str">
            <v>15.007.705-0</v>
          </cell>
          <cell r="B5117" t="str">
            <v>CHAVE BOIA, AUTOMATICA, DE MERCURIO, UNIPOLAR</v>
          </cell>
          <cell r="C5117" t="str">
            <v>UN</v>
          </cell>
          <cell r="D5117">
            <v>34.65</v>
          </cell>
        </row>
        <row r="5118">
          <cell r="A5118" t="str">
            <v>15.007.710-0</v>
          </cell>
          <cell r="B5118" t="str">
            <v>ARMACAO SECUNDARIA OU REX, P/ 2 LINHAS, COMPLETA</v>
          </cell>
          <cell r="C5118" t="str">
            <v>UN</v>
          </cell>
          <cell r="D5118">
            <v>29.92</v>
          </cell>
        </row>
        <row r="5119">
          <cell r="A5119" t="str">
            <v>15.007.711-0</v>
          </cell>
          <cell r="B5119" t="str">
            <v>ARMACAO SECUNDARIA OU REX, P/ 3 LINHAS, COMPLETA</v>
          </cell>
          <cell r="C5119" t="str">
            <v>UN</v>
          </cell>
          <cell r="D5119">
            <v>43.95</v>
          </cell>
        </row>
        <row r="5120">
          <cell r="A5120" t="str">
            <v>15.007.712-0</v>
          </cell>
          <cell r="B5120" t="str">
            <v>ARMACAO SECUNDARIA OU REX, P/ 4 LINHAS, COMPLETA</v>
          </cell>
          <cell r="C5120" t="str">
            <v>UN</v>
          </cell>
          <cell r="D5120">
            <v>59.3</v>
          </cell>
        </row>
        <row r="5121">
          <cell r="A5121" t="str">
            <v>15.007.713-0</v>
          </cell>
          <cell r="B5121" t="str">
            <v>CHAVE TIPO FACA ABERTA, REFORCADA, DE REVERSAO, BASE DE MARMORE, 250V, UNIPOLAR, 30A</v>
          </cell>
          <cell r="C5121" t="str">
            <v>UN</v>
          </cell>
          <cell r="D5121">
            <v>12.71</v>
          </cell>
        </row>
        <row r="5122">
          <cell r="A5122" t="str">
            <v>15.007.714-0</v>
          </cell>
          <cell r="B5122" t="str">
            <v>CHAVE TIPO FACA ABERTA, REFORCADA, DE REVERSAO, BASE DE MARMORE, 250V, BIPOLAR, 30A</v>
          </cell>
          <cell r="C5122" t="str">
            <v>UN</v>
          </cell>
          <cell r="D5122">
            <v>20.329999999999998</v>
          </cell>
        </row>
        <row r="5123">
          <cell r="A5123" t="str">
            <v>15.007.715-0</v>
          </cell>
          <cell r="B5123" t="str">
            <v>CHAVE TIPO FACA ABERTA, REFORCADA, DE REVERSAO, BASE DE MARMORE, 250V, BIPOLAR, 60A</v>
          </cell>
          <cell r="C5123" t="str">
            <v>UN</v>
          </cell>
          <cell r="D5123">
            <v>25.33</v>
          </cell>
        </row>
        <row r="5124">
          <cell r="A5124" t="str">
            <v>15.007.716-0</v>
          </cell>
          <cell r="B5124" t="str">
            <v>CHAVE TIPO FACA ABERTA, REFORCADA, DE REVERSAO, BASE DE MARMORE, 250V, TRIPOLAR, 30A</v>
          </cell>
          <cell r="C5124" t="str">
            <v>UN</v>
          </cell>
          <cell r="D5124">
            <v>28.48</v>
          </cell>
        </row>
        <row r="5125">
          <cell r="A5125" t="str">
            <v>15.007.717-0</v>
          </cell>
          <cell r="B5125" t="str">
            <v>CHAVE TIPO FACA ABERTA, REFORCADA, DE REVERSAO, BASE DE MARMORE, 250V, TRIPOLAR, 60A</v>
          </cell>
          <cell r="C5125" t="str">
            <v>UN</v>
          </cell>
          <cell r="D5125">
            <v>35.549999999999997</v>
          </cell>
        </row>
        <row r="5126">
          <cell r="A5126" t="str">
            <v>15.007.718-0</v>
          </cell>
          <cell r="B5126" t="str">
            <v>CHAVE TIPO FACA ABERTA, REFORCADA, DE REVERSAO, BASE DE MARMORE, 250V, TRIPOLAR, 100A</v>
          </cell>
          <cell r="C5126" t="str">
            <v>UN</v>
          </cell>
          <cell r="D5126">
            <v>81.650000000000006</v>
          </cell>
        </row>
        <row r="5127">
          <cell r="A5127" t="str">
            <v>15.007.999-0</v>
          </cell>
          <cell r="B5127" t="str">
            <v>FAMILIA 15.007PONTOS DE LUZ.</v>
          </cell>
          <cell r="C5127">
            <v>0</v>
          </cell>
          <cell r="D5127">
            <v>2171</v>
          </cell>
        </row>
        <row r="5128">
          <cell r="A5128" t="str">
            <v>15.008.010-0</v>
          </cell>
          <cell r="B5128" t="str">
            <v>FIO C/ISOLAMENTO TERMOPLASTICO, ANTI-CHAMA, BITOLA 1MM2, 450/ 750V</v>
          </cell>
          <cell r="C5128" t="str">
            <v>M</v>
          </cell>
          <cell r="D5128">
            <v>0.45</v>
          </cell>
        </row>
        <row r="5129">
          <cell r="A5129" t="str">
            <v>15.008.015-0</v>
          </cell>
          <cell r="B5129" t="str">
            <v>FIO C/ISOLAMENTO TERMOPLASTICO, ANTI-CHAMA, BITOLA 1,5MM2, 450 / 750V</v>
          </cell>
          <cell r="C5129" t="str">
            <v>M</v>
          </cell>
          <cell r="D5129">
            <v>0.6</v>
          </cell>
        </row>
        <row r="5130">
          <cell r="A5130" t="str">
            <v>15.008.020-0</v>
          </cell>
          <cell r="B5130" t="str">
            <v>FIO C/ISOLAMENTO TERMOPLASTICO, ANTI-CHAMA, BITOLA 2,5MM2, 450 / 750V</v>
          </cell>
          <cell r="C5130" t="str">
            <v>M</v>
          </cell>
          <cell r="D5130">
            <v>0.8</v>
          </cell>
        </row>
        <row r="5131">
          <cell r="A5131" t="str">
            <v>15.008.025-0</v>
          </cell>
          <cell r="B5131" t="str">
            <v>FIO C/ISOLAMENTO TERMOPLASTICO, ANTI-CHAMA, BITOLA 4MM2, 450/ 750V</v>
          </cell>
          <cell r="C5131" t="str">
            <v>M</v>
          </cell>
          <cell r="D5131">
            <v>1.06</v>
          </cell>
        </row>
        <row r="5132">
          <cell r="A5132" t="str">
            <v>15.008.030-0</v>
          </cell>
          <cell r="B5132" t="str">
            <v>FIO C/ISOLAMENTO TERMOPLASTICO, ANTI-CHAMA, BITOLA 6MM2, 450/ 750V</v>
          </cell>
          <cell r="C5132" t="str">
            <v>M</v>
          </cell>
          <cell r="D5132">
            <v>1.34</v>
          </cell>
        </row>
        <row r="5133">
          <cell r="A5133" t="str">
            <v>15.008.035-0</v>
          </cell>
          <cell r="B5133" t="str">
            <v>FIO C/ISOLAMENTO TERMOPLASTICO, ANTI-CHAMA, BITOLA 10MM2, 450 / 750V</v>
          </cell>
          <cell r="C5133" t="str">
            <v>M</v>
          </cell>
          <cell r="D5133">
            <v>1.84</v>
          </cell>
        </row>
        <row r="5134">
          <cell r="A5134" t="str">
            <v>15.008.080-0</v>
          </cell>
          <cell r="B5134" t="str">
            <v>CABO C/ISOLAMENTO TERMOPLASTICO, BITOLA 1,5MM2, 450 / 750V</v>
          </cell>
          <cell r="C5134" t="str">
            <v>M</v>
          </cell>
          <cell r="D5134">
            <v>0.62</v>
          </cell>
        </row>
        <row r="5135">
          <cell r="A5135" t="str">
            <v>15.008.085-0</v>
          </cell>
          <cell r="B5135" t="str">
            <v>CABO C/ISOLAMENTO TERMOPLASTICO, BITOLA 2,5MM2, 450 / 750V</v>
          </cell>
          <cell r="C5135" t="str">
            <v>M</v>
          </cell>
          <cell r="D5135">
            <v>0.85</v>
          </cell>
        </row>
        <row r="5136">
          <cell r="A5136" t="str">
            <v>15.008.090-0</v>
          </cell>
          <cell r="B5136" t="str">
            <v>CABO C/ISOLAMENTO TERMOPLASTICO, BITOLA 4MM2, 450 / 750V</v>
          </cell>
          <cell r="C5136" t="str">
            <v>M</v>
          </cell>
          <cell r="D5136">
            <v>1.1200000000000001</v>
          </cell>
        </row>
        <row r="5137">
          <cell r="A5137" t="str">
            <v>15.008.095-0</v>
          </cell>
          <cell r="B5137" t="str">
            <v>CABO C/ISOLAMENTO TERMOPLASTICO, BITOLA 6MM2, 450 / 750V</v>
          </cell>
          <cell r="C5137" t="str">
            <v>M</v>
          </cell>
          <cell r="D5137">
            <v>1.39</v>
          </cell>
        </row>
        <row r="5138">
          <cell r="A5138" t="str">
            <v>15.008.100-0</v>
          </cell>
          <cell r="B5138" t="str">
            <v>CABO C/ISOLAMENTO TERMOPLASTICO, BITOLA 10MM2, 450 / 750V</v>
          </cell>
          <cell r="C5138" t="str">
            <v>M</v>
          </cell>
          <cell r="D5138">
            <v>1.96</v>
          </cell>
        </row>
        <row r="5139">
          <cell r="A5139" t="str">
            <v>15.008.105-0</v>
          </cell>
          <cell r="B5139" t="str">
            <v>CABO C/ISOLAMENTO TERMOPLASTICO, BITOLA 16MM2, 450 / 750V</v>
          </cell>
          <cell r="C5139" t="str">
            <v>M</v>
          </cell>
          <cell r="D5139">
            <v>2.68</v>
          </cell>
        </row>
        <row r="5140">
          <cell r="A5140" t="str">
            <v>15.008.110-0</v>
          </cell>
          <cell r="B5140" t="str">
            <v>CABO C/ISOLAMENTO TERMOPLASTICO, BITOLA 25MM2, 450 / 750V</v>
          </cell>
          <cell r="C5140" t="str">
            <v>M</v>
          </cell>
          <cell r="D5140">
            <v>3.73</v>
          </cell>
        </row>
        <row r="5141">
          <cell r="A5141" t="str">
            <v>15.008.112-0</v>
          </cell>
          <cell r="B5141" t="str">
            <v>CABO C/ISOLAMENTO TERMOPLASTICO, BITOLA 35MM2, 450 / 750V</v>
          </cell>
          <cell r="C5141" t="str">
            <v>M</v>
          </cell>
          <cell r="D5141">
            <v>5.37</v>
          </cell>
        </row>
        <row r="5142">
          <cell r="A5142" t="str">
            <v>15.008.115-0</v>
          </cell>
          <cell r="B5142" t="str">
            <v>CABO C/ISOLAMENTO TERMOPLASTICO, BITOLA 50MM2, 450 / 750V</v>
          </cell>
          <cell r="C5142" t="str">
            <v>M</v>
          </cell>
          <cell r="D5142">
            <v>7.42</v>
          </cell>
        </row>
        <row r="5143">
          <cell r="A5143" t="str">
            <v>15.008.120-0</v>
          </cell>
          <cell r="B5143" t="str">
            <v>CABO C/ISOLAMENTO TERMOPLASTICO, BITOLA 70MM2, 450 / 750V</v>
          </cell>
          <cell r="C5143" t="str">
            <v>M</v>
          </cell>
          <cell r="D5143">
            <v>9.98</v>
          </cell>
        </row>
        <row r="5144">
          <cell r="A5144" t="str">
            <v>15.008.125-0</v>
          </cell>
          <cell r="B5144" t="str">
            <v>CABO C/ISOLAMENTO TERMOPLASTICO, BITOLA 95MM2, 450 / 750V</v>
          </cell>
          <cell r="C5144" t="str">
            <v>M</v>
          </cell>
          <cell r="D5144">
            <v>13.41</v>
          </cell>
        </row>
        <row r="5145">
          <cell r="A5145" t="str">
            <v>15.008.130-0</v>
          </cell>
          <cell r="B5145" t="str">
            <v>CABO C/ISOLAMENTO TERMOPLASTICO, BITOLA 120MM2, 450 / 750V</v>
          </cell>
          <cell r="C5145" t="str">
            <v>M</v>
          </cell>
          <cell r="D5145">
            <v>16.72</v>
          </cell>
        </row>
        <row r="5146">
          <cell r="A5146" t="str">
            <v>15.008.135-0</v>
          </cell>
          <cell r="B5146" t="str">
            <v>CABO C/ISOLAMENTO TERMOPLASTICO, BITOLA 150MM2, 450 / 750V</v>
          </cell>
          <cell r="C5146" t="str">
            <v>M</v>
          </cell>
          <cell r="D5146">
            <v>20.32</v>
          </cell>
        </row>
        <row r="5147">
          <cell r="A5147" t="str">
            <v>15.008.140-0</v>
          </cell>
          <cell r="B5147" t="str">
            <v>CABO C/ISOLAMENTO TERMOPLASTICO, BITOLA 185MM2, 450 / 750V</v>
          </cell>
          <cell r="C5147" t="str">
            <v>M</v>
          </cell>
          <cell r="D5147">
            <v>25.12</v>
          </cell>
        </row>
        <row r="5148">
          <cell r="A5148" t="str">
            <v>15.008.145-0</v>
          </cell>
          <cell r="B5148" t="str">
            <v>CABO C/ISOLAMENTO TERMOPLASTICO, BITOLA 240MM2, 450 / 750V</v>
          </cell>
          <cell r="C5148" t="str">
            <v>M</v>
          </cell>
          <cell r="D5148">
            <v>31.66</v>
          </cell>
        </row>
        <row r="5149">
          <cell r="A5149" t="str">
            <v>15.008.150-0</v>
          </cell>
          <cell r="B5149" t="str">
            <v>CABO C/ISOLAMENTO TERMOPLASTICO, BITOLA 300MM2, 450 / 750V</v>
          </cell>
          <cell r="C5149" t="str">
            <v>M</v>
          </cell>
          <cell r="D5149">
            <v>39.229999999999997</v>
          </cell>
        </row>
        <row r="5150">
          <cell r="A5150" t="str">
            <v>15.008.200-0</v>
          </cell>
          <cell r="B5150" t="str">
            <v>CABO C/ISOLAMENTO TERMOPLASTICO, BITOLA 1,5MM2, 600 / 1000V</v>
          </cell>
          <cell r="C5150" t="str">
            <v>M</v>
          </cell>
          <cell r="D5150">
            <v>0.82</v>
          </cell>
        </row>
        <row r="5151">
          <cell r="A5151" t="str">
            <v>15.008.205-0</v>
          </cell>
          <cell r="B5151" t="str">
            <v>CABO C/ISOLAMENTO TERMOPLASTICO, BITOLA 2,5MM2, 600 / 1000V</v>
          </cell>
          <cell r="C5151" t="str">
            <v>M</v>
          </cell>
          <cell r="D5151">
            <v>1.05</v>
          </cell>
        </row>
        <row r="5152">
          <cell r="A5152" t="str">
            <v>15.008.210-0</v>
          </cell>
          <cell r="B5152" t="str">
            <v>CABO C/ISOLAMENTO TERMOPLASTICO, BITOLA 4MM2, 600 / 1000V</v>
          </cell>
          <cell r="C5152" t="str">
            <v>M</v>
          </cell>
          <cell r="D5152">
            <v>1.41</v>
          </cell>
        </row>
        <row r="5153">
          <cell r="A5153" t="str">
            <v>15.008.215-0</v>
          </cell>
          <cell r="B5153" t="str">
            <v>CABO C/ISOLAMENTO TERMOPLASTICO, BITOLA 6MM2, 600 / 1000V</v>
          </cell>
          <cell r="C5153" t="str">
            <v>M</v>
          </cell>
          <cell r="D5153">
            <v>1.75</v>
          </cell>
        </row>
        <row r="5154">
          <cell r="A5154" t="str">
            <v>15.008.220-0</v>
          </cell>
          <cell r="B5154" t="str">
            <v>CABO C/ISOLAMENTO TERMOPLASTICO, BITOLA 10MM2, 600 / 1000V</v>
          </cell>
          <cell r="C5154" t="str">
            <v>M</v>
          </cell>
          <cell r="D5154">
            <v>2.27</v>
          </cell>
        </row>
        <row r="5155">
          <cell r="A5155" t="str">
            <v>15.008.225-0</v>
          </cell>
          <cell r="B5155" t="str">
            <v>CABO C/ISOLAMENTO TERMOPLASTICO, BITOLA 16MM2, 600 / 1000V</v>
          </cell>
          <cell r="C5155" t="str">
            <v>M</v>
          </cell>
          <cell r="D5155">
            <v>3</v>
          </cell>
        </row>
        <row r="5156">
          <cell r="A5156" t="str">
            <v>15.008.230-0</v>
          </cell>
          <cell r="B5156" t="str">
            <v>CABO C/ISOLAMENTO TERMOPLASTICO, BITOLA 25MM2, 600 / 1000V</v>
          </cell>
          <cell r="C5156" t="str">
            <v>M</v>
          </cell>
          <cell r="D5156">
            <v>4.1100000000000003</v>
          </cell>
        </row>
        <row r="5157">
          <cell r="A5157" t="str">
            <v>15.008.232-0</v>
          </cell>
          <cell r="B5157" t="str">
            <v>CABO C/ISOLAMENTO TERMOPLASTICO, BITOLA 35MM2, 600 / 1000V</v>
          </cell>
          <cell r="C5157" t="str">
            <v>M</v>
          </cell>
          <cell r="D5157">
            <v>5.69</v>
          </cell>
        </row>
        <row r="5158">
          <cell r="A5158" t="str">
            <v>15.008.235-0</v>
          </cell>
          <cell r="B5158" t="str">
            <v>CABO C/ISOLAMENTO TERMOPLASTICO, BITOLA 50MM2, 600 / 1000V</v>
          </cell>
          <cell r="C5158" t="str">
            <v>M</v>
          </cell>
          <cell r="D5158">
            <v>7.73</v>
          </cell>
        </row>
        <row r="5159">
          <cell r="A5159" t="str">
            <v>15.008.240-0</v>
          </cell>
          <cell r="B5159" t="str">
            <v>CABO C/ISOLAMENTO TERMOPLASTICO, BITOLA 70MM2, 600 / 1000V</v>
          </cell>
          <cell r="C5159" t="str">
            <v>M</v>
          </cell>
          <cell r="D5159">
            <v>10.59</v>
          </cell>
        </row>
        <row r="5160">
          <cell r="A5160" t="str">
            <v>15.008.245-0</v>
          </cell>
          <cell r="B5160" t="str">
            <v>CABO C/ISOLAMENTO TERMOPLASTICO, BITOLA 95MM2, 600 / 1000V</v>
          </cell>
          <cell r="C5160" t="str">
            <v>M</v>
          </cell>
          <cell r="D5160">
            <v>13.94</v>
          </cell>
        </row>
        <row r="5161">
          <cell r="A5161" t="str">
            <v>15.008.250-0</v>
          </cell>
          <cell r="B5161" t="str">
            <v>CABO C/ISOLAMENTO TERMOPLASTICO, BITOLA 120MM2, 600 / 1000V</v>
          </cell>
          <cell r="C5161" t="str">
            <v>M</v>
          </cell>
          <cell r="D5161">
            <v>18.149999999999999</v>
          </cell>
        </row>
        <row r="5162">
          <cell r="A5162" t="str">
            <v>15.008.255-0</v>
          </cell>
          <cell r="B5162" t="str">
            <v>CABO C/ISOLAMENTO TERMOPLASTICO, BITOLA 150MM2, 600 / 1000V</v>
          </cell>
          <cell r="C5162" t="str">
            <v>M</v>
          </cell>
          <cell r="D5162">
            <v>21.33</v>
          </cell>
        </row>
        <row r="5163">
          <cell r="A5163" t="str">
            <v>15.008.260-0</v>
          </cell>
          <cell r="B5163" t="str">
            <v>CABO C/ISOLAMENTO TERMOPLASTICO, BITOLA 185MM2, 600 / 1000V</v>
          </cell>
          <cell r="C5163" t="str">
            <v>M</v>
          </cell>
          <cell r="D5163">
            <v>26.03</v>
          </cell>
        </row>
        <row r="5164">
          <cell r="A5164" t="str">
            <v>15.008.265-0</v>
          </cell>
          <cell r="B5164" t="str">
            <v>CABO C/ISOLAMENTO TERMOPLASTICO, BITOLA 240MM2 600 / 1000V</v>
          </cell>
          <cell r="C5164" t="str">
            <v>M</v>
          </cell>
          <cell r="D5164">
            <v>33.18</v>
          </cell>
        </row>
        <row r="5165">
          <cell r="A5165" t="str">
            <v>15.008.270-0</v>
          </cell>
          <cell r="B5165" t="str">
            <v>CABO C/ISOLAMENTO TERMOPLASTICO, BITOLA 300MM2, 600 / 1000V</v>
          </cell>
          <cell r="C5165" t="str">
            <v>M</v>
          </cell>
          <cell r="D5165">
            <v>41.08</v>
          </cell>
        </row>
        <row r="5166">
          <cell r="A5166" t="str">
            <v>15.008.275-0</v>
          </cell>
          <cell r="B5166" t="str">
            <v>INSTALACAO E ASSENT. DE FIO ELETR. C/ISOLAMENTO TERMOPLASTICO, P/BL. DE APART. PADRAO CEHAB, TIPO B 50</v>
          </cell>
          <cell r="C5166" t="str">
            <v>UN</v>
          </cell>
          <cell r="D5166">
            <v>5511.17</v>
          </cell>
        </row>
        <row r="5167">
          <cell r="A5167" t="str">
            <v>15.008.280-0</v>
          </cell>
          <cell r="B5167" t="str">
            <v>INSTALACAO E ASSENT. DE FIO ELETR. C/ISOLAMENTO TERMOPLASTICO, P/BL. DE APART. PADRAO CEHAB, TIPO B 39</v>
          </cell>
          <cell r="C5167" t="str">
            <v>UN</v>
          </cell>
          <cell r="D5167">
            <v>5726.31</v>
          </cell>
        </row>
        <row r="5168">
          <cell r="A5168" t="str">
            <v>15.008.300-0</v>
          </cell>
          <cell r="B5168" t="str">
            <v>FIO PARALELO C/ISOLAMENTO TERMOPLASTICO, BITOLA 2 X 1,5MM2</v>
          </cell>
          <cell r="C5168" t="str">
            <v>M</v>
          </cell>
          <cell r="D5168">
            <v>0.94</v>
          </cell>
        </row>
        <row r="5169">
          <cell r="A5169" t="str">
            <v>15.008.301-0</v>
          </cell>
          <cell r="B5169" t="str">
            <v>FIO PARALELO C/ISOLAMENTO TERMOPLASTICO, BITOLA 2 X 2,5MM2</v>
          </cell>
          <cell r="C5169" t="str">
            <v>M</v>
          </cell>
          <cell r="D5169">
            <v>1.25</v>
          </cell>
        </row>
        <row r="5170">
          <cell r="A5170" t="str">
            <v>15.008.302-0</v>
          </cell>
          <cell r="B5170" t="str">
            <v>FIO PARALELO C/ISOLAMENTO TERMOPLASTICO, BITOLA 2 X 4MM2</v>
          </cell>
          <cell r="C5170" t="str">
            <v>M</v>
          </cell>
          <cell r="D5170">
            <v>1.88</v>
          </cell>
        </row>
        <row r="5171">
          <cell r="A5171" t="str">
            <v>15.008.391-0</v>
          </cell>
          <cell r="B5171" t="str">
            <v>CABO C/ISOLAMENTO TERMOPLASTICO P/TENSAO DE SERV. DE 8,7 / 15KV, NA BITOLA DE 25MM2</v>
          </cell>
          <cell r="C5171" t="str">
            <v>M</v>
          </cell>
          <cell r="D5171">
            <v>14.8</v>
          </cell>
        </row>
        <row r="5172">
          <cell r="A5172" t="str">
            <v>15.008.392-0</v>
          </cell>
          <cell r="B5172" t="str">
            <v>CABO C/ISOLAMENTO TERMOPLASTICO P/TENSAO DE SERV. DE 8,7 / 15KV, NA BITOLA DE 35MM2</v>
          </cell>
          <cell r="C5172" t="str">
            <v>M</v>
          </cell>
          <cell r="D5172">
            <v>17.559999999999999</v>
          </cell>
        </row>
        <row r="5173">
          <cell r="A5173" t="str">
            <v>15.008.393-0</v>
          </cell>
          <cell r="B5173" t="str">
            <v>CABO C/ISOLAMENTO TERMOPLASTICO P/TENSAO DE SERV. DE 8,7 / 15KV, NA BITOLA DE 50MM2</v>
          </cell>
          <cell r="C5173" t="str">
            <v>M</v>
          </cell>
          <cell r="D5173">
            <v>20.72</v>
          </cell>
        </row>
        <row r="5174">
          <cell r="A5174" t="str">
            <v>15.008.999-0</v>
          </cell>
          <cell r="B5174" t="str">
            <v>FAMILIA 15.008FIOS E CABOS C/SOLAMENTO TERMO PLASTICO.</v>
          </cell>
          <cell r="C5174">
            <v>0</v>
          </cell>
          <cell r="D5174">
            <v>1857</v>
          </cell>
        </row>
        <row r="5175">
          <cell r="A5175" t="str">
            <v>15.009.010-0</v>
          </cell>
          <cell r="B5175" t="str">
            <v>EXTENSAO DE REDE ELETR. AEREA, C/FIO DE 10MM2, NU, EM TER. PLANO</v>
          </cell>
          <cell r="C5175" t="str">
            <v>M</v>
          </cell>
          <cell r="D5175">
            <v>6.25</v>
          </cell>
        </row>
        <row r="5176">
          <cell r="A5176" t="str">
            <v>15.009.015-0</v>
          </cell>
          <cell r="B5176" t="str">
            <v>EXTENSAO DE REDE ELETR. AEREA, C/FIO DE 16MM2, NU, EM TER. PLANO</v>
          </cell>
          <cell r="C5176" t="str">
            <v>M</v>
          </cell>
          <cell r="D5176">
            <v>7.49</v>
          </cell>
        </row>
        <row r="5177">
          <cell r="A5177" t="str">
            <v>15.009.020-0</v>
          </cell>
          <cell r="B5177" t="str">
            <v>EXTENSAO DE REDE ELETR. AEREA, C/FIO DE 25MM2, NU, EM TER. PLANO</v>
          </cell>
          <cell r="C5177" t="str">
            <v>M</v>
          </cell>
          <cell r="D5177">
            <v>8.65</v>
          </cell>
        </row>
        <row r="5178">
          <cell r="A5178" t="str">
            <v>15.009.025-0</v>
          </cell>
          <cell r="B5178" t="str">
            <v>EXTENSAO DE REDE ELETR. AEREA, C/CABO DE 35MM2, NU, EM TER.PLANO</v>
          </cell>
          <cell r="C5178" t="str">
            <v>M</v>
          </cell>
          <cell r="D5178">
            <v>9.02</v>
          </cell>
        </row>
        <row r="5179">
          <cell r="A5179" t="str">
            <v>15.009.100-0</v>
          </cell>
          <cell r="B5179" t="str">
            <v>FIO DE COBRE NU, BITOLA 1MM2</v>
          </cell>
          <cell r="C5179" t="str">
            <v>M</v>
          </cell>
          <cell r="D5179">
            <v>0.17</v>
          </cell>
        </row>
        <row r="5180">
          <cell r="A5180" t="str">
            <v>15.009.105-0</v>
          </cell>
          <cell r="B5180" t="str">
            <v>FIO DE COBRE NU, BITOLA 1,5MM2</v>
          </cell>
          <cell r="C5180" t="str">
            <v>M</v>
          </cell>
          <cell r="D5180">
            <v>0.23</v>
          </cell>
        </row>
        <row r="5181">
          <cell r="A5181" t="str">
            <v>15.009.110-0</v>
          </cell>
          <cell r="B5181" t="str">
            <v>FIO DE COBRE NU, BITOLA 2,5MM2</v>
          </cell>
          <cell r="C5181" t="str">
            <v>M</v>
          </cell>
          <cell r="D5181">
            <v>0.33</v>
          </cell>
        </row>
        <row r="5182">
          <cell r="A5182" t="str">
            <v>15.009.115-0</v>
          </cell>
          <cell r="B5182" t="str">
            <v>FIO DE COBRE NU, BITOLA 4MM2</v>
          </cell>
          <cell r="C5182" t="str">
            <v>M</v>
          </cell>
          <cell r="D5182">
            <v>0.5</v>
          </cell>
        </row>
        <row r="5183">
          <cell r="A5183" t="str">
            <v>15.009.120-0</v>
          </cell>
          <cell r="B5183" t="str">
            <v>FIO DE COBRE NU, BITOLA 6MM2</v>
          </cell>
          <cell r="C5183" t="str">
            <v>M</v>
          </cell>
          <cell r="D5183">
            <v>0.76</v>
          </cell>
        </row>
        <row r="5184">
          <cell r="A5184" t="str">
            <v>15.009.125-0</v>
          </cell>
          <cell r="B5184" t="str">
            <v>FIO DE CPOBRE NU, BITOLA 10MM2</v>
          </cell>
          <cell r="C5184" t="str">
            <v>M</v>
          </cell>
          <cell r="D5184">
            <v>1.1599999999999999</v>
          </cell>
        </row>
        <row r="5185">
          <cell r="A5185" t="str">
            <v>15.009.130-0</v>
          </cell>
          <cell r="B5185" t="str">
            <v>FIO DE COBRE NU, BITOLA 16MM2</v>
          </cell>
          <cell r="C5185" t="str">
            <v>M</v>
          </cell>
          <cell r="D5185">
            <v>1.85</v>
          </cell>
        </row>
        <row r="5186">
          <cell r="A5186" t="str">
            <v>15.009.135-0</v>
          </cell>
          <cell r="B5186" t="str">
            <v>CABO DE COBRE NU, BITOLA 25MM2</v>
          </cell>
          <cell r="C5186" t="str">
            <v>M</v>
          </cell>
          <cell r="D5186">
            <v>3.39</v>
          </cell>
        </row>
        <row r="5187">
          <cell r="A5187" t="str">
            <v>15.009.140-0</v>
          </cell>
          <cell r="B5187" t="str">
            <v>CABO DE COBRE NU, BITOLA 35MM2</v>
          </cell>
          <cell r="C5187" t="str">
            <v>M</v>
          </cell>
          <cell r="D5187">
            <v>4.2</v>
          </cell>
        </row>
        <row r="5188">
          <cell r="A5188" t="str">
            <v>15.009.999-0</v>
          </cell>
          <cell r="B5188" t="str">
            <v>INDICE DA FAMILIA</v>
          </cell>
          <cell r="C5188">
            <v>0</v>
          </cell>
          <cell r="D5188">
            <v>2048</v>
          </cell>
        </row>
        <row r="5189">
          <cell r="A5189" t="str">
            <v>15.010.010-0</v>
          </cell>
          <cell r="B5189" t="str">
            <v>CABO TELEFONICO TIPO FI, BITOLA 0,6MM2</v>
          </cell>
          <cell r="C5189" t="str">
            <v>M</v>
          </cell>
          <cell r="D5189">
            <v>0.37</v>
          </cell>
        </row>
        <row r="5190">
          <cell r="A5190" t="str">
            <v>15.010.012-0</v>
          </cell>
          <cell r="B5190" t="str">
            <v>CABO TELEFONICO TIPO FE, BITOLA 1MM2</v>
          </cell>
          <cell r="C5190" t="str">
            <v>M</v>
          </cell>
          <cell r="D5190">
            <v>0.64</v>
          </cell>
        </row>
        <row r="5191">
          <cell r="A5191" t="str">
            <v>15.010.030-0</v>
          </cell>
          <cell r="B5191" t="str">
            <v>CABO TELEFONICO TIPO CTP APL-50 P/ 10 PARES</v>
          </cell>
          <cell r="C5191" t="str">
            <v>M</v>
          </cell>
          <cell r="D5191">
            <v>2.21</v>
          </cell>
        </row>
        <row r="5192">
          <cell r="A5192" t="str">
            <v>15.010.031-0</v>
          </cell>
          <cell r="B5192" t="str">
            <v>CABO TELEFONICO TIPO CTP APL-50 P/ 20 PARES</v>
          </cell>
          <cell r="C5192" t="str">
            <v>M</v>
          </cell>
          <cell r="D5192">
            <v>2.85</v>
          </cell>
        </row>
        <row r="5193">
          <cell r="A5193" t="str">
            <v>15.010.032-0</v>
          </cell>
          <cell r="B5193" t="str">
            <v>CABO TELEFONICO TIPO CTP APL-50 P/ 30 PARES</v>
          </cell>
          <cell r="C5193" t="str">
            <v>M</v>
          </cell>
          <cell r="D5193">
            <v>4</v>
          </cell>
        </row>
        <row r="5194">
          <cell r="A5194" t="str">
            <v>15.010.040-0</v>
          </cell>
          <cell r="B5194" t="str">
            <v>CABO TELEFONICO TIPO CI P/ 10 PARES</v>
          </cell>
          <cell r="C5194" t="str">
            <v>M</v>
          </cell>
          <cell r="D5194">
            <v>1.87</v>
          </cell>
        </row>
        <row r="5195">
          <cell r="A5195" t="str">
            <v>15.010.041-0</v>
          </cell>
          <cell r="B5195" t="str">
            <v>CABO TELEFONICO TIPO CI P/ 20 PARES</v>
          </cell>
          <cell r="C5195" t="str">
            <v>M</v>
          </cell>
          <cell r="D5195">
            <v>2.81</v>
          </cell>
        </row>
        <row r="5196">
          <cell r="A5196" t="str">
            <v>15.010.042-0</v>
          </cell>
          <cell r="B5196" t="str">
            <v>CABO TELEFONICO TIPO CI P/ 30 PARES</v>
          </cell>
          <cell r="C5196" t="str">
            <v>M</v>
          </cell>
          <cell r="D5196">
            <v>3.8</v>
          </cell>
        </row>
        <row r="5197">
          <cell r="A5197" t="str">
            <v>15.010.043-0</v>
          </cell>
          <cell r="B5197" t="str">
            <v>CABO TELEFONICO TIPO CI P/ 50 PARES</v>
          </cell>
          <cell r="C5197" t="str">
            <v>M</v>
          </cell>
          <cell r="D5197">
            <v>5.51</v>
          </cell>
        </row>
        <row r="5198">
          <cell r="A5198" t="str">
            <v>15.010.045-0</v>
          </cell>
          <cell r="B5198" t="str">
            <v>CABO TELEFONICO TIPO CI P/ 100 PARES</v>
          </cell>
          <cell r="C5198" t="str">
            <v>M</v>
          </cell>
          <cell r="D5198">
            <v>9.4600000000000009</v>
          </cell>
        </row>
        <row r="5199">
          <cell r="A5199" t="str">
            <v>15.010.046-0</v>
          </cell>
          <cell r="B5199" t="str">
            <v>CABO TELEFONICO TIPO CI P/ 200 PARES</v>
          </cell>
          <cell r="C5199" t="str">
            <v>M</v>
          </cell>
          <cell r="D5199">
            <v>18.170000000000002</v>
          </cell>
        </row>
        <row r="5200">
          <cell r="A5200" t="str">
            <v>15.010.050-0</v>
          </cell>
          <cell r="B5200" t="str">
            <v>CABO TELEFONICO TIPO CCI P/ 1 PAR</v>
          </cell>
          <cell r="C5200" t="str">
            <v>M</v>
          </cell>
          <cell r="D5200">
            <v>0.31</v>
          </cell>
        </row>
        <row r="5201">
          <cell r="A5201" t="str">
            <v>15.010.051-0</v>
          </cell>
          <cell r="B5201" t="str">
            <v>CABO TELEFONICO TIPO CCI P/ 2 PARES</v>
          </cell>
          <cell r="C5201" t="str">
            <v>M</v>
          </cell>
          <cell r="D5201">
            <v>0.4</v>
          </cell>
        </row>
        <row r="5202">
          <cell r="A5202" t="str">
            <v>15.010.052-0</v>
          </cell>
          <cell r="B5202" t="str">
            <v>CABO TELEFONICO TIPO CCI P/ 3 PARES</v>
          </cell>
          <cell r="C5202" t="str">
            <v>M</v>
          </cell>
          <cell r="D5202">
            <v>0.49</v>
          </cell>
        </row>
        <row r="5203">
          <cell r="A5203" t="str">
            <v>15.010.053-0</v>
          </cell>
          <cell r="B5203" t="str">
            <v>CABO TELEFONICO TIPO CCI P/ 4 PARES</v>
          </cell>
          <cell r="C5203" t="str">
            <v>M</v>
          </cell>
          <cell r="D5203">
            <v>0.68</v>
          </cell>
        </row>
        <row r="5204">
          <cell r="A5204" t="str">
            <v>15.010.054-0</v>
          </cell>
          <cell r="B5204" t="str">
            <v>CABO TELEFONICO TIPO CCI P/ 5 PARES</v>
          </cell>
          <cell r="C5204" t="str">
            <v>M</v>
          </cell>
          <cell r="D5204">
            <v>0.89</v>
          </cell>
        </row>
        <row r="5205">
          <cell r="A5205" t="str">
            <v>15.010.055-0</v>
          </cell>
          <cell r="B5205" t="str">
            <v>CABO TELEFONICO TIPO CCI P/ 6 PARES</v>
          </cell>
          <cell r="C5205" t="str">
            <v>M</v>
          </cell>
          <cell r="D5205">
            <v>1.21</v>
          </cell>
        </row>
        <row r="5206">
          <cell r="A5206" t="str">
            <v>15.010.999-0</v>
          </cell>
          <cell r="B5206" t="str">
            <v>FAMILIA 15.010CABOS TELEFONICOS.</v>
          </cell>
          <cell r="C5206">
            <v>0</v>
          </cell>
          <cell r="D5206">
            <v>1635</v>
          </cell>
        </row>
        <row r="5207">
          <cell r="A5207" t="str">
            <v>15.011.003-0</v>
          </cell>
          <cell r="B5207" t="str">
            <v>SUBESTACAO PADRAO CERJ, C/TRANSFORMADOR TRIFASICO DE 30KVA</v>
          </cell>
          <cell r="C5207" t="str">
            <v>UN</v>
          </cell>
          <cell r="D5207">
            <v>5665.39</v>
          </cell>
        </row>
        <row r="5208">
          <cell r="A5208" t="str">
            <v>15.011.004-0</v>
          </cell>
          <cell r="B5208" t="str">
            <v>SUBESTACAO PADRAO CERJ, C/TRANSFORMADOR TRIFASICO DE 45KVA</v>
          </cell>
          <cell r="C5208" t="str">
            <v>UN</v>
          </cell>
          <cell r="D5208">
            <v>6094.72</v>
          </cell>
        </row>
        <row r="5209">
          <cell r="A5209" t="str">
            <v>15.011.005-0</v>
          </cell>
          <cell r="B5209" t="str">
            <v>SUBESTACAO PADRAO CERJ, C/TRANSFORMADOR TRIFASICO DE 75KVA</v>
          </cell>
          <cell r="C5209" t="str">
            <v>UN</v>
          </cell>
          <cell r="D5209">
            <v>7384.72</v>
          </cell>
        </row>
        <row r="5210">
          <cell r="A5210" t="str">
            <v>15.011.006-0</v>
          </cell>
          <cell r="B5210" t="str">
            <v>SUBESTACAO PADRAO CERJ, C/TRANSFORMADOR TRIFASICO DE 112,5KVA</v>
          </cell>
          <cell r="C5210" t="str">
            <v>UN</v>
          </cell>
          <cell r="D5210">
            <v>8331.2999999999993</v>
          </cell>
        </row>
        <row r="5211">
          <cell r="A5211" t="str">
            <v>15.011.007-0</v>
          </cell>
          <cell r="B5211" t="str">
            <v>SUBESTACAO PADRAO CERJ, C/TRANSFORMADOR TRIFASICO DE 150KVA</v>
          </cell>
          <cell r="C5211" t="str">
            <v>UN</v>
          </cell>
          <cell r="D5211">
            <v>9304.3799999999992</v>
          </cell>
        </row>
        <row r="5212">
          <cell r="A5212" t="str">
            <v>15.011.008-0</v>
          </cell>
          <cell r="B5212" t="str">
            <v>SUBESTACAO DE 225KVA, 13,8KV-220/127V, PADRAO CERJ</v>
          </cell>
          <cell r="C5212" t="str">
            <v>UN</v>
          </cell>
          <cell r="D5212">
            <v>12815.68</v>
          </cell>
        </row>
        <row r="5213">
          <cell r="A5213" t="str">
            <v>15.011.010-0</v>
          </cell>
          <cell r="B5213" t="str">
            <v>ENTRADA DE SERV. PADRAO CERJ, P/MEDICAO TRIFASICA, 1 MEDIDORC/CARGA ATE 30KW</v>
          </cell>
          <cell r="C5213" t="str">
            <v>UN</v>
          </cell>
          <cell r="D5213">
            <v>1040.69</v>
          </cell>
        </row>
        <row r="5214">
          <cell r="A5214" t="str">
            <v>15.011.015-0</v>
          </cell>
          <cell r="B5214" t="str">
            <v>ENTRADA DE SERV. PADRAO CERJ, P/MEDICAO TRIFASICA, 1 MEDIDORC/CARGA DE 35 A 50KW</v>
          </cell>
          <cell r="C5214" t="str">
            <v>UN</v>
          </cell>
          <cell r="D5214">
            <v>1533.17</v>
          </cell>
        </row>
        <row r="5215">
          <cell r="A5215" t="str">
            <v>15.011.016-0</v>
          </cell>
          <cell r="B5215" t="str">
            <v>ENTRADA DE SERV. PADRAO CERJ, P/MEDICAO MONOFASICA, 1 MEDIDOR P/CARGA ATE 4KW, DISJ. 1 X 40A</v>
          </cell>
          <cell r="C5215" t="str">
            <v>UN</v>
          </cell>
          <cell r="D5215">
            <v>649.79</v>
          </cell>
        </row>
        <row r="5216">
          <cell r="A5216" t="str">
            <v>15.011.018-0</v>
          </cell>
          <cell r="B5216" t="str">
            <v>ENTRADA DE SERV. PADRAO CERJ, P/MEDICAO BIFASICA, 1 MEDIDORP/CARGA ENTRE 4 E 8KW, DISJ. 2 X 40A</v>
          </cell>
          <cell r="C5216" t="str">
            <v>UN</v>
          </cell>
          <cell r="D5216">
            <v>765.1</v>
          </cell>
        </row>
        <row r="5217">
          <cell r="A5217" t="str">
            <v>15.011.020-0</v>
          </cell>
          <cell r="B5217" t="str">
            <v>ENTRADA DE SERV. PADRAO LIGHT, P/MEDICAO MONOFASICA ATE 4,4KVA, LIGACAO AEREA, DISJ. 1 X 40A</v>
          </cell>
          <cell r="C5217" t="str">
            <v>UN</v>
          </cell>
          <cell r="D5217">
            <v>656.23</v>
          </cell>
        </row>
        <row r="5218">
          <cell r="A5218" t="str">
            <v>15.011.023-0</v>
          </cell>
          <cell r="B5218" t="str">
            <v>ENTRADA DE SERV. PADRAO LIGHT, P/MEDICAO BIFASICA ENTRE 4,4E 8KVA, LIGACAO AEREA, DISJ. 2 X 40A</v>
          </cell>
          <cell r="C5218" t="str">
            <v>UN</v>
          </cell>
          <cell r="D5218">
            <v>734.8</v>
          </cell>
        </row>
        <row r="5219">
          <cell r="A5219" t="str">
            <v>15.011.026-0</v>
          </cell>
          <cell r="B5219" t="str">
            <v>ENTRADA DE SERV. PADRAO LIGHT, P/MEDICAO TRIFASICA ATE 10KVA, LIGACAO AEREA, DISJ. 3 X 30A</v>
          </cell>
          <cell r="C5219" t="str">
            <v>UN</v>
          </cell>
          <cell r="D5219">
            <v>769.94</v>
          </cell>
        </row>
        <row r="5220">
          <cell r="A5220" t="str">
            <v>15.011.029-0</v>
          </cell>
          <cell r="B5220" t="str">
            <v>ENTRADA DE SERV. PADRAO LIGHT, P/MEDICAO TRIFASICA ATE 13,2KVA, LIGACAO AEREA, DISJ. 3 X 40A</v>
          </cell>
          <cell r="C5220" t="str">
            <v>UN</v>
          </cell>
          <cell r="D5220">
            <v>792.08</v>
          </cell>
        </row>
        <row r="5221">
          <cell r="A5221" t="str">
            <v>15.011.032-0</v>
          </cell>
          <cell r="B5221" t="str">
            <v>ENTRADA DE SERV. PADRAO LIGHT, P/MEDICAO TRIFASICA ENTRE 13,,2 E 23,2KVA, LIGACAO AEREA, DISJ. 3 X 70A</v>
          </cell>
          <cell r="C5221" t="str">
            <v>UN</v>
          </cell>
          <cell r="D5221">
            <v>828.94</v>
          </cell>
        </row>
        <row r="5222">
          <cell r="A5222" t="str">
            <v>15.011.035-0</v>
          </cell>
          <cell r="B5222" t="str">
            <v>ENTRADA DE SERV. PADRAO LIGHT, P/MEDICAO TRIFASICA ENTRE 23,,2 E 33KVA, LIGACAO AEREA, DISJ. 3 X 100A</v>
          </cell>
          <cell r="C5222" t="str">
            <v>UN</v>
          </cell>
          <cell r="D5222">
            <v>851.08</v>
          </cell>
        </row>
        <row r="5223">
          <cell r="A5223" t="str">
            <v>15.011.038-0</v>
          </cell>
          <cell r="B5223" t="str">
            <v>ENTRADA DE SERV. PADRAO LIGHT, P/MEDICAO TRIFASICA ENTRE 33E 41KVA, LIGACAO AEREA, DISJ. 3 X 125A</v>
          </cell>
          <cell r="C5223" t="str">
            <v>UN</v>
          </cell>
          <cell r="D5223">
            <v>1369.95</v>
          </cell>
        </row>
        <row r="5224">
          <cell r="A5224" t="str">
            <v>15.011.041-0</v>
          </cell>
          <cell r="B5224" t="str">
            <v>ENTRADA DE SERV. PADRAO LIGHT, P/MEDICAO TRIFASICA ENTRE 41E 49,4KVA, LIGACAO AEREA, DISJ. 3 X 150A</v>
          </cell>
          <cell r="C5224" t="str">
            <v>UN</v>
          </cell>
          <cell r="D5224">
            <v>1410.89</v>
          </cell>
        </row>
        <row r="5225">
          <cell r="A5225" t="str">
            <v>15.011.044-0</v>
          </cell>
          <cell r="B5225" t="str">
            <v>ENTRADA DE SERV. PADRAO LIGHT, P/MEDICAO TRIFASICA ENTRE 49,4 E 57,8KVA, LIGACAO AEREA, DISJ. 3 X 175A</v>
          </cell>
          <cell r="C5225" t="str">
            <v>UN</v>
          </cell>
          <cell r="D5225">
            <v>1607.31</v>
          </cell>
        </row>
        <row r="5226">
          <cell r="A5226" t="str">
            <v>15.011.047-0</v>
          </cell>
          <cell r="B5226" t="str">
            <v>ENTRADA DE SERV. PADRAO LIGHT, P/MEDICAO TRIFASICA ENTRE 57,8 E 66,1KVA, LIGACAO AEREA, DISJ. 3 X 200A</v>
          </cell>
          <cell r="C5226" t="str">
            <v>UN</v>
          </cell>
          <cell r="D5226">
            <v>1621.85</v>
          </cell>
        </row>
        <row r="5227">
          <cell r="A5227" t="str">
            <v>15.011.050-0</v>
          </cell>
          <cell r="B5227" t="str">
            <v>ENTRADA DE SERV. PADRAO LIGHT, P/MEDICAO TRIFASICA ENTRE 66,1 E 74,5KVA, LIGACAO AEREA, DISJ. 3 X 225A</v>
          </cell>
          <cell r="C5227" t="str">
            <v>UN</v>
          </cell>
          <cell r="D5227">
            <v>1650.78</v>
          </cell>
        </row>
        <row r="5228">
          <cell r="A5228" t="str">
            <v>15.011.053-0</v>
          </cell>
          <cell r="B5228" t="str">
            <v>ENTRADA DE SERV. PADRAO LIGHT, P/MEDICAO TRIFASICA ENTRE 74,5 E 82,5KVA, LIGACAO AEREA, DISJ. 3 X 250A</v>
          </cell>
          <cell r="C5228" t="str">
            <v>UN</v>
          </cell>
          <cell r="D5228">
            <v>2928.04</v>
          </cell>
        </row>
        <row r="5229">
          <cell r="A5229" t="str">
            <v>15.011.056-0</v>
          </cell>
          <cell r="B5229" t="str">
            <v>ENTRADA DE SERV. PADRAO LIGHT, P/MEDICAO TRIFASICA ENTRE 82,5 E 98,8KVA, LIGACAO AEREA, DISJ. 3 X 300A</v>
          </cell>
          <cell r="C5229" t="str">
            <v>UN</v>
          </cell>
          <cell r="D5229">
            <v>3101.6</v>
          </cell>
        </row>
        <row r="5230">
          <cell r="A5230" t="str">
            <v>15.011.059-0</v>
          </cell>
          <cell r="B5230" t="str">
            <v>ENTRADA DE SERV. PADRAO LIGHT, P/MEDICAO TRIFASICA ENTRE 98,8 E 115,5KVA, LIGACAO AEREA, DISJ. 3 X 350A</v>
          </cell>
          <cell r="C5230" t="str">
            <v>UN</v>
          </cell>
          <cell r="D5230">
            <v>3151.94</v>
          </cell>
        </row>
        <row r="5231">
          <cell r="A5231" t="str">
            <v>15.011.062-0</v>
          </cell>
          <cell r="B5231" t="str">
            <v>ENTRADA DE SERV. PADRAO LIGHT, P/MEDICAO TRIFASICA ENTRE 115,5 E 132,2KVA, LIGACAO AEREA, DISJ. 3 X 400A</v>
          </cell>
          <cell r="C5231" t="str">
            <v>UN</v>
          </cell>
          <cell r="D5231">
            <v>3145.07</v>
          </cell>
        </row>
        <row r="5232">
          <cell r="A5232" t="str">
            <v>15.011.070-0</v>
          </cell>
          <cell r="B5232" t="str">
            <v>SUBESTACAO PADRAO LIGHT, C/TRANSFORMADOR TRIFASICO DE 75KVA,13,8KV-220/127V</v>
          </cell>
          <cell r="C5232" t="str">
            <v>UN</v>
          </cell>
          <cell r="D5232">
            <v>5396.63</v>
          </cell>
        </row>
        <row r="5233">
          <cell r="A5233" t="str">
            <v>15.011.071-0</v>
          </cell>
          <cell r="B5233" t="str">
            <v>SUBESTACAO PADRAO LIGHT, C/TRANSFORMADOR TRIFASICO DE 112,5KVA, 13,8KV-220/127V</v>
          </cell>
          <cell r="C5233" t="str">
            <v>UN</v>
          </cell>
          <cell r="D5233">
            <v>6104.63</v>
          </cell>
        </row>
        <row r="5234">
          <cell r="A5234" t="str">
            <v>15.011.072-0</v>
          </cell>
          <cell r="B5234" t="str">
            <v>SUBESTACAO PADRAO LIGHT, C/TRANSFORMADOR TRIFASICO DE 150KVA, 13,8KV-220/127V</v>
          </cell>
          <cell r="C5234" t="str">
            <v>UN</v>
          </cell>
          <cell r="D5234">
            <v>6899.13</v>
          </cell>
        </row>
        <row r="5235">
          <cell r="A5235" t="str">
            <v>15.011.080-0</v>
          </cell>
          <cell r="B5235" t="str">
            <v>ENTRADA DE SERV. PADRAO LIGHT, P/MEDICAO MONOFASICA ATE 4,4KVA, LIGACAO SUBTER., DISJ. 1 X 40A</v>
          </cell>
          <cell r="C5235" t="str">
            <v>UN</v>
          </cell>
          <cell r="D5235">
            <v>415.91</v>
          </cell>
        </row>
        <row r="5236">
          <cell r="A5236" t="str">
            <v>15.011.083-0</v>
          </cell>
          <cell r="B5236" t="str">
            <v>ENTRADA DE SERV. PADRAO LIGHT, P/MEDICAO BIFASICA ENTRE 4,4E 8,8KVA, LIGACAO SUBTER., DISJ. 2 X 40A</v>
          </cell>
          <cell r="C5236" t="str">
            <v>UN</v>
          </cell>
          <cell r="D5236">
            <v>439.69</v>
          </cell>
        </row>
        <row r="5237">
          <cell r="A5237" t="str">
            <v>15.011.086-0</v>
          </cell>
          <cell r="B5237" t="str">
            <v>ENTRADA DE SERV. PADRAO LIGHT, P/MEDICAO TRIFASICA ATE 10KVA, LIGACAO SUBTER., DISJ. 3 X 30A</v>
          </cell>
          <cell r="C5237" t="str">
            <v>UN</v>
          </cell>
          <cell r="D5237">
            <v>497.06</v>
          </cell>
        </row>
        <row r="5238">
          <cell r="A5238" t="str">
            <v>15.011.089-0</v>
          </cell>
          <cell r="B5238" t="str">
            <v>ENTRADA DE SERV. PADRAO LIGHT, P/MEDICAO TRIFASICA ATE 13,2KVA, LIGACAO SUBTER., DISJ. 3 X 40A</v>
          </cell>
          <cell r="C5238" t="str">
            <v>UN</v>
          </cell>
          <cell r="D5238">
            <v>519.19000000000005</v>
          </cell>
        </row>
        <row r="5239">
          <cell r="A5239" t="str">
            <v>15.011.092-0</v>
          </cell>
          <cell r="B5239" t="str">
            <v>ENTRADA DE SERV. PADRAO LIGHT, P/MEDICAO TRIFASICA ENTRE 13,2 E 23,2KVA, LIGACAO SUBTER. DISJ. 3 X 70A</v>
          </cell>
          <cell r="C5239" t="str">
            <v>UN</v>
          </cell>
          <cell r="D5239">
            <v>567.79</v>
          </cell>
        </row>
        <row r="5240">
          <cell r="A5240" t="str">
            <v>15.011.095-0</v>
          </cell>
          <cell r="B5240" t="str">
            <v>ENTRADA DE SERV. PADRAO LIGHT, P/MEDICAO TRIFASICA ENTRE 23,2 E 33KVA, LIGACAO SUBTER., DISJ. 3 X 100A</v>
          </cell>
          <cell r="C5240" t="str">
            <v>UN</v>
          </cell>
          <cell r="D5240">
            <v>589.92999999999995</v>
          </cell>
        </row>
        <row r="5241">
          <cell r="A5241" t="str">
            <v>15.011.098-0</v>
          </cell>
          <cell r="B5241" t="str">
            <v>ENTRADA DE SERV. PADRAO LIGHT, P/MEDICAO TRIFASICA ENTRE 33E 41KVA, LIGACAO SUBTER., DISJ. 3 X 125A</v>
          </cell>
          <cell r="C5241" t="str">
            <v>UN</v>
          </cell>
          <cell r="D5241">
            <v>1004.02</v>
          </cell>
        </row>
        <row r="5242">
          <cell r="A5242" t="str">
            <v>15.011.101-0</v>
          </cell>
          <cell r="B5242" t="str">
            <v>ENTRADA DE SERV. PADRAO LIGHT, P/MEDICAO TRIFASICA ENTRE 41E 49,4KVA, LIGACAO SUBTER., DISJ. 3 X 150A</v>
          </cell>
          <cell r="C5242" t="str">
            <v>UN</v>
          </cell>
          <cell r="D5242">
            <v>1028.8499999999999</v>
          </cell>
        </row>
        <row r="5243">
          <cell r="A5243" t="str">
            <v>15.011.104-0</v>
          </cell>
          <cell r="B5243" t="str">
            <v>ENTRADA DE SERV. PADRAO LIGHT, P/MEDICAO TRIFASICA ENTRE 49,4 E 57,8KVA, LIGACAO SUBTER., DISJ. 3 X 175A</v>
          </cell>
          <cell r="C5243" t="str">
            <v>UN</v>
          </cell>
          <cell r="D5243">
            <v>1228.3399999999999</v>
          </cell>
        </row>
        <row r="5244">
          <cell r="A5244" t="str">
            <v>15.011.107-0</v>
          </cell>
          <cell r="B5244" t="str">
            <v>ENTRADA DE SERV. PADRAO LIGHT, P/MEDICAO TRIFASICA ENTRE 57,8 E 66,1KVA, LIGACAO SUBTER., DISJ. 3 X 200A</v>
          </cell>
          <cell r="C5244" t="str">
            <v>UN</v>
          </cell>
          <cell r="D5244">
            <v>1250.08</v>
          </cell>
        </row>
        <row r="5245">
          <cell r="A5245" t="str">
            <v>15.011.110-0</v>
          </cell>
          <cell r="B5245" t="str">
            <v>ENTRADA DE SERV. PADRAO LIGHT, P/MEDICAO TRIFASICA ENTRE 66,1 E 74,5KVA, LIGACAO SUBTER., DISJ. 3 X 225A</v>
          </cell>
          <cell r="C5245" t="str">
            <v>UN</v>
          </cell>
          <cell r="D5245">
            <v>1271.81</v>
          </cell>
        </row>
        <row r="5246">
          <cell r="A5246" t="str">
            <v>15.011.113-0</v>
          </cell>
          <cell r="B5246" t="str">
            <v>ENTRADA DE SERV. PADRAO LIGHT, P/MEDICAO TRIFASICA, ENTRE 74,5 E 82,5KVA, LIGACAO SUBTER., DISJ. 3 X 250A</v>
          </cell>
          <cell r="C5246" t="str">
            <v>UN</v>
          </cell>
          <cell r="D5246">
            <v>2549.08</v>
          </cell>
        </row>
        <row r="5247">
          <cell r="A5247" t="str">
            <v>15.011.116-0</v>
          </cell>
          <cell r="B5247" t="str">
            <v>ENTRADA DE SERV. PADRAO LIGHT, P/MEDICAO TRIFASICA, ENTRE 82,5 E 98,8KVA, LIGACAO SUBTER., DISJ. 3 X 300A</v>
          </cell>
          <cell r="C5247" t="str">
            <v>UN</v>
          </cell>
          <cell r="D5247">
            <v>2758.08</v>
          </cell>
        </row>
        <row r="5248">
          <cell r="A5248" t="str">
            <v>15.011.119-0</v>
          </cell>
          <cell r="B5248" t="str">
            <v>ENTRADA DE SERV. PADRAO LIGHT, P/MEDICAO TRIFASICA, ENTRE 98,8 E 115,5KVA, LIGACAO SUBTER., DISJ. 3 X 350A</v>
          </cell>
          <cell r="C5248" t="str">
            <v>UN</v>
          </cell>
          <cell r="D5248">
            <v>2779.81</v>
          </cell>
        </row>
        <row r="5249">
          <cell r="A5249" t="str">
            <v>15.011.122-0</v>
          </cell>
          <cell r="B5249" t="str">
            <v>ENTRADA DE SERV. PADRAO LIGHT, P/MEDICAO TRIFASICA ENTRE  115,5 E 132,2KVA, LIGACAO SUBTER., DISJ. 3 X 400A</v>
          </cell>
          <cell r="C5249" t="str">
            <v>UN</v>
          </cell>
          <cell r="D5249">
            <v>2801.55</v>
          </cell>
        </row>
        <row r="5250">
          <cell r="A5250" t="str">
            <v>15.011.999-0</v>
          </cell>
          <cell r="B5250" t="str">
            <v>FAMILIA 15.011ENTRADA DE SERVICO.</v>
          </cell>
          <cell r="C5250">
            <v>0</v>
          </cell>
          <cell r="D5250">
            <v>1837</v>
          </cell>
        </row>
        <row r="5251">
          <cell r="A5251" t="str">
            <v>15.012.060-0</v>
          </cell>
          <cell r="B5251" t="str">
            <v>OLEO ISOLANTE P/TRANSFORMADOR DE DISTRIB., TENSAO ATE 30KV</v>
          </cell>
          <cell r="C5251" t="str">
            <v>L</v>
          </cell>
          <cell r="D5251">
            <v>6.33</v>
          </cell>
        </row>
        <row r="5252">
          <cell r="A5252" t="str">
            <v>15.012.999-0</v>
          </cell>
          <cell r="B5252" t="str">
            <v>FAMILIA 15.012OLEO ISOLANTE P/TRANSFORMADOR.</v>
          </cell>
          <cell r="C5252">
            <v>0</v>
          </cell>
          <cell r="D5252">
            <v>2023</v>
          </cell>
        </row>
        <row r="5253">
          <cell r="A5253" t="str">
            <v>15.013.010-0</v>
          </cell>
          <cell r="B5253" t="str">
            <v>POSTE DE CONCR. SECAO CIRCULAR C/ 5,00M DE COMPR. E CARGA DE100KG</v>
          </cell>
          <cell r="C5253" t="str">
            <v>UN</v>
          </cell>
          <cell r="D5253">
            <v>141.51</v>
          </cell>
        </row>
        <row r="5254">
          <cell r="A5254" t="str">
            <v>15.013.011-0</v>
          </cell>
          <cell r="B5254" t="str">
            <v>POSTE DE CONCR. SECAO CIRCULAR C/ 5,00M DE COMPR. E CARGA DE200KG</v>
          </cell>
          <cell r="C5254" t="str">
            <v>UN</v>
          </cell>
          <cell r="D5254">
            <v>163.08000000000001</v>
          </cell>
        </row>
        <row r="5255">
          <cell r="A5255" t="str">
            <v>15.013.012-0</v>
          </cell>
          <cell r="B5255" t="str">
            <v>POSTE DE CONCR. SECAO CIRCULAR C/ 5,00M DE COMPR. E CARGA DE300KG</v>
          </cell>
          <cell r="C5255" t="str">
            <v>UN</v>
          </cell>
          <cell r="D5255">
            <v>195.61</v>
          </cell>
        </row>
        <row r="5256">
          <cell r="A5256" t="str">
            <v>15.013.013-0</v>
          </cell>
          <cell r="B5256" t="str">
            <v>POSTE DE CONCR. SECAO CIRCULAR C/ 5,00M DE COMPR. E CARGA DE400KG</v>
          </cell>
          <cell r="C5256" t="str">
            <v>UN</v>
          </cell>
          <cell r="D5256">
            <v>209.96</v>
          </cell>
        </row>
        <row r="5257">
          <cell r="A5257" t="str">
            <v>15.013.015-0</v>
          </cell>
          <cell r="B5257" t="str">
            <v>POSTE DE CONCR. SECAO CIRCULAR C/ 7,00M DE COMPR. E CARGA DE100KG</v>
          </cell>
          <cell r="C5257" t="str">
            <v>UN</v>
          </cell>
          <cell r="D5257">
            <v>190.51</v>
          </cell>
        </row>
        <row r="5258">
          <cell r="A5258" t="str">
            <v>15.013.016-0</v>
          </cell>
          <cell r="B5258" t="str">
            <v>POSTE DE CONCR. SECAO CIRCULAR C/ 7,00M DE COMPR. E CARGA DE200KG</v>
          </cell>
          <cell r="C5258" t="str">
            <v>UN</v>
          </cell>
          <cell r="D5258">
            <v>239.77</v>
          </cell>
        </row>
        <row r="5259">
          <cell r="A5259" t="str">
            <v>15.013.017-1</v>
          </cell>
          <cell r="B5259" t="str">
            <v>POSTE DE CONCR. SECAO CIRCULAR C/ 7,00M DE COMPR. E CARGA DE300KG</v>
          </cell>
          <cell r="C5259" t="str">
            <v>UN</v>
          </cell>
          <cell r="D5259">
            <v>280.67</v>
          </cell>
        </row>
        <row r="5260">
          <cell r="A5260" t="str">
            <v>15.013.018-0</v>
          </cell>
          <cell r="B5260" t="str">
            <v>POSTE DE CONCR. SECAO CIRCULAR C/ 7,00M DE COMPR. E CARGA DE400KG</v>
          </cell>
          <cell r="C5260" t="str">
            <v>UN</v>
          </cell>
          <cell r="D5260">
            <v>339.78</v>
          </cell>
        </row>
        <row r="5261">
          <cell r="A5261" t="str">
            <v>15.013.025-0</v>
          </cell>
          <cell r="B5261" t="str">
            <v>POSTE DE CONCR. SECAO CIRCULAR C/ 9,00M DE COMPR. E CARGA DE150KG</v>
          </cell>
          <cell r="C5261" t="str">
            <v>UN</v>
          </cell>
          <cell r="D5261">
            <v>304.18</v>
          </cell>
        </row>
        <row r="5262">
          <cell r="A5262" t="str">
            <v>15.013.026-0</v>
          </cell>
          <cell r="B5262" t="str">
            <v>POSTE DE CONCR. SECAO CIRCULAR C/ 9,00M DE COMPR. E CARGA DE200KG</v>
          </cell>
          <cell r="C5262" t="str">
            <v>UN</v>
          </cell>
          <cell r="D5262">
            <v>322.83999999999997</v>
          </cell>
        </row>
        <row r="5263">
          <cell r="A5263" t="str">
            <v>15.013.027-0</v>
          </cell>
          <cell r="B5263" t="str">
            <v>POSTE DE CONCR. SECAO CIRCULAR C/ 9,00M DE COMPR. E CARGA DE300KG</v>
          </cell>
          <cell r="C5263" t="str">
            <v>UN</v>
          </cell>
          <cell r="D5263">
            <v>389.64</v>
          </cell>
        </row>
        <row r="5264">
          <cell r="A5264" t="str">
            <v>15.013.028-0</v>
          </cell>
          <cell r="B5264" t="str">
            <v>POSTE DE CONCR. SECAO CIRCULAR C/ 9,00M DE CONPR. E CARGA DE400KG</v>
          </cell>
          <cell r="C5264" t="str">
            <v>UN</v>
          </cell>
          <cell r="D5264">
            <v>424.03</v>
          </cell>
        </row>
        <row r="5265">
          <cell r="A5265" t="str">
            <v>15.013.030-0</v>
          </cell>
          <cell r="B5265" t="str">
            <v>POSTE DE CONCR. SECAO CIRCULAR C/ 11,00M DE COMPR. E CARGA DE 200KG</v>
          </cell>
          <cell r="C5265" t="str">
            <v>UN</v>
          </cell>
          <cell r="D5265">
            <v>430.39</v>
          </cell>
        </row>
        <row r="5266">
          <cell r="A5266" t="str">
            <v>15.013.031-0</v>
          </cell>
          <cell r="B5266" t="str">
            <v>POSTE DE CONCR. SECAO CIRCULAR C/ 11,00M DE COMPR. E CARGA DE 300KG</v>
          </cell>
          <cell r="C5266" t="str">
            <v>UN</v>
          </cell>
          <cell r="D5266">
            <v>512.33000000000004</v>
          </cell>
        </row>
        <row r="5267">
          <cell r="A5267" t="str">
            <v>15.013.032-0</v>
          </cell>
          <cell r="B5267" t="str">
            <v>POSTE DE CONCR. SECAO CIRCULAR C/ 11,00M DE COMPR. E CARGA DE 400KG</v>
          </cell>
          <cell r="C5267" t="str">
            <v>UN</v>
          </cell>
          <cell r="D5267">
            <v>577.20000000000005</v>
          </cell>
        </row>
        <row r="5268">
          <cell r="A5268" t="str">
            <v>15.013.035-0</v>
          </cell>
          <cell r="B5268" t="str">
            <v>POSTE DE CONCR. SECAO CIRCULAR C/ 14,00M DE COMPR. E CARGA DE 400KG</v>
          </cell>
          <cell r="C5268" t="str">
            <v>UN</v>
          </cell>
          <cell r="D5268">
            <v>824.12</v>
          </cell>
        </row>
        <row r="5269">
          <cell r="A5269" t="str">
            <v>15.013.999-0</v>
          </cell>
          <cell r="B5269" t="str">
            <v>FAMILIA 15.013POSTES DE CONCRETO.</v>
          </cell>
          <cell r="C5269">
            <v>0</v>
          </cell>
          <cell r="D5269">
            <v>2336</v>
          </cell>
        </row>
        <row r="5270">
          <cell r="A5270" t="str">
            <v>15.015.020-0</v>
          </cell>
          <cell r="B5270" t="str">
            <v>INSTALACAO DE PONTO DE LUZ EQUIV. A 2 VARAS DE ELETR. DE PVCRIGIDO DE 3/4"</v>
          </cell>
          <cell r="C5270" t="str">
            <v>UN</v>
          </cell>
          <cell r="D5270">
            <v>60.5</v>
          </cell>
        </row>
        <row r="5271">
          <cell r="A5271" t="str">
            <v>15.015.025-0</v>
          </cell>
          <cell r="B5271" t="str">
            <v>INSTALACAO DE PONTO DE LUZ EQUIV. A 2 VARAS DE ELETR. DE PVCRIGIDO DE 1/2"</v>
          </cell>
          <cell r="C5271" t="str">
            <v>UN</v>
          </cell>
          <cell r="D5271">
            <v>53.14</v>
          </cell>
        </row>
        <row r="5272">
          <cell r="A5272" t="str">
            <v>15.015.035-0</v>
          </cell>
          <cell r="B5272" t="str">
            <v>INSTALACAO DE 1 CONJ. DE 2 PONTOS DE LUZ EQUIV. A 5 VARAS DEELETR. DE PVC RIGIDO DE 3/4"</v>
          </cell>
          <cell r="C5272" t="str">
            <v>UN</v>
          </cell>
          <cell r="D5272">
            <v>104.83</v>
          </cell>
        </row>
        <row r="5273">
          <cell r="A5273" t="str">
            <v>15.015.040-0</v>
          </cell>
          <cell r="B5273" t="str">
            <v>INSTALACAO DE 1 CONJ. DE 2 PONTOS DE LUZ EQUIV. A 5 VARAS DEELETR. DE PVC RIGIDO DE 1/2"</v>
          </cell>
          <cell r="C5273" t="str">
            <v>UN</v>
          </cell>
          <cell r="D5273">
            <v>92.19</v>
          </cell>
        </row>
        <row r="5274">
          <cell r="A5274" t="str">
            <v>15.015.050-0</v>
          </cell>
          <cell r="B5274" t="str">
            <v>INSTALACAO DE 1 CONJ. DE 3 PONTOS DE LUZ EQUIV. A 6 VARAS DEELETR. DE PVC RIGIDO DE 3/4"</v>
          </cell>
          <cell r="C5274" t="str">
            <v>UN</v>
          </cell>
          <cell r="D5274">
            <v>138.85</v>
          </cell>
        </row>
        <row r="5275">
          <cell r="A5275" t="str">
            <v>15.015.055-0</v>
          </cell>
          <cell r="B5275" t="str">
            <v>INSTALACAO DE 1 CONJ. DE 3 PONTOS DE LUZ EQUIV. A 6 VARAS DEELETR. DE PVC RIGIDO DE 1/2"</v>
          </cell>
          <cell r="C5275" t="str">
            <v>UN</v>
          </cell>
          <cell r="D5275">
            <v>122.66</v>
          </cell>
        </row>
        <row r="5276">
          <cell r="A5276" t="str">
            <v>15.015.065-0</v>
          </cell>
          <cell r="B5276" t="str">
            <v>INSTALACAO DE 1 CONJ. DE 4 PONTOS DE LUZ EQUIV. A 7 VARAS DEELETR. DE PVC RIGIDO DE 3/4"</v>
          </cell>
          <cell r="C5276" t="str">
            <v>UN</v>
          </cell>
          <cell r="D5276">
            <v>144.12</v>
          </cell>
        </row>
        <row r="5277">
          <cell r="A5277" t="str">
            <v>15.015.070-0</v>
          </cell>
          <cell r="B5277" t="str">
            <v>INSTALACAO DE 1 CONJ. DE 4 PONTOS DE LUZ EQUIV. A 7 VARAS DEELETR. DE PVC RIGIDO DE 1/2"</v>
          </cell>
          <cell r="C5277" t="str">
            <v>UN</v>
          </cell>
          <cell r="D5277">
            <v>131.13999999999999</v>
          </cell>
        </row>
        <row r="5278">
          <cell r="A5278" t="str">
            <v>15.015.080-0</v>
          </cell>
          <cell r="B5278" t="str">
            <v>INSTALACAO DE 1 CONJ. DE 5 PONTOS DE LUZ EQUIV. A 8 VARAS DEELETR. DE PVC RIGIDO DE 3/4"</v>
          </cell>
          <cell r="C5278" t="str">
            <v>UN</v>
          </cell>
          <cell r="D5278">
            <v>163.58000000000001</v>
          </cell>
        </row>
        <row r="5279">
          <cell r="A5279" t="str">
            <v>15.015.085-0</v>
          </cell>
          <cell r="B5279" t="str">
            <v>INSTALACAO DE 1 CONJ. DE 5 PONTOS DE LUZ EQUIV. A 8 VARAS DEELETR. DE PVC RIGIDO DE 1/2"</v>
          </cell>
          <cell r="C5279" t="str">
            <v>UN</v>
          </cell>
          <cell r="D5279">
            <v>149.72999999999999</v>
          </cell>
        </row>
        <row r="5280">
          <cell r="A5280" t="str">
            <v>15.015.095-0</v>
          </cell>
          <cell r="B5280" t="str">
            <v>INSTALACAO DE 1 CONJ. DE 6 PONTOS DE LUZ EQUIV. A 9 VARAS DEELETR. DE PVC RIGIDO DE 3/4"</v>
          </cell>
          <cell r="C5280" t="str">
            <v>UN</v>
          </cell>
          <cell r="D5280">
            <v>190.58</v>
          </cell>
        </row>
        <row r="5281">
          <cell r="A5281" t="str">
            <v>15.015.100-0</v>
          </cell>
          <cell r="B5281" t="str">
            <v>INSTALACAO DE 1 CONJ. DE 6 PONTOS DE LUZ EQUIV. A 9 VARAS DEELETR. DE PVC RIGIDO DE 1/2"</v>
          </cell>
          <cell r="C5281" t="str">
            <v>UN</v>
          </cell>
          <cell r="D5281">
            <v>172.12</v>
          </cell>
        </row>
        <row r="5282">
          <cell r="A5282" t="str">
            <v>15.015.110-0</v>
          </cell>
          <cell r="B5282" t="str">
            <v>INSTALACAO DE 1 CONJ. DE 8 PONTOS DE LUZ EQUIV. A 10 VARAS DE ELETR. DE PVC RIGIDO DE 3/4"</v>
          </cell>
          <cell r="C5282" t="str">
            <v>UN</v>
          </cell>
          <cell r="D5282">
            <v>221.89</v>
          </cell>
        </row>
        <row r="5283">
          <cell r="A5283" t="str">
            <v>15.015.112-0</v>
          </cell>
          <cell r="B5283" t="str">
            <v>INSTALACAO DE 1 CONJ. DE 2 PONTOS DE LUZ EQUIV. A 3 VARAS DEELETR. DE PVC RIGIDO DE 3/4"</v>
          </cell>
          <cell r="C5283" t="str">
            <v>UN</v>
          </cell>
          <cell r="D5283">
            <v>95.93</v>
          </cell>
        </row>
        <row r="5284">
          <cell r="A5284" t="str">
            <v>15.015.113-0</v>
          </cell>
          <cell r="B5284" t="str">
            <v>INSTALACAO DE 1 CONJ. DE 2 PONTOS DE LUZ EQUIV. A 3 VARAS DEELETR. DE PVC RIGIDO DE 1/2"</v>
          </cell>
          <cell r="C5284" t="str">
            <v>UN</v>
          </cell>
          <cell r="D5284">
            <v>93.08</v>
          </cell>
        </row>
        <row r="5285">
          <cell r="A5285" t="str">
            <v>15.015.115-0</v>
          </cell>
          <cell r="B5285" t="str">
            <v>INSTALACAO DE 1 CONJ. DE 3 PONTOS DE LUZ EQUIV. A 5 VARAS DEELETR. DE PVC RIGIDO DE 3/4"</v>
          </cell>
          <cell r="C5285" t="str">
            <v>UN</v>
          </cell>
          <cell r="D5285">
            <v>115.84</v>
          </cell>
        </row>
        <row r="5286">
          <cell r="A5286" t="str">
            <v>15.015.116-0</v>
          </cell>
          <cell r="B5286" t="str">
            <v>INSTALACAO DE 1 CONJ. DE 3 PONTOS DE LUZ EQUIV. A 5 VARAS DEELETR. DE PVC RIGIDO DE 1/2"</v>
          </cell>
          <cell r="C5286" t="str">
            <v>UN</v>
          </cell>
          <cell r="D5286">
            <v>111.14</v>
          </cell>
        </row>
        <row r="5287">
          <cell r="A5287" t="str">
            <v>15.015.120-0</v>
          </cell>
          <cell r="B5287" t="str">
            <v>INSTALACAO DE 1 CONJ. DE 4 PONTOS DE LUZ EQUIV. A 6 VARAS DEELETR. DE PVC RIGIDO DE 3/4"</v>
          </cell>
          <cell r="C5287" t="str">
            <v>UN</v>
          </cell>
          <cell r="D5287">
            <v>109.35</v>
          </cell>
        </row>
        <row r="5288">
          <cell r="A5288" t="str">
            <v>15.015.125-0</v>
          </cell>
          <cell r="B5288" t="str">
            <v>INSTALACAO DE 1 CONJ. DE 4 PONTOS DE LUZ EQUIV. A 6 VARAS DEELETR. DE PVC RIGIDO DE 1/2"</v>
          </cell>
          <cell r="C5288" t="str">
            <v>UN</v>
          </cell>
          <cell r="D5288">
            <v>95.45</v>
          </cell>
        </row>
        <row r="5289">
          <cell r="A5289" t="str">
            <v>15.015.135-0</v>
          </cell>
          <cell r="B5289" t="str">
            <v>INSTALACAO DE 1 CONJ. DE 5 PONTOS DE LUZ EQUIV. A 7 VARAS DEELETR. DE PVC RIGIDO DE 3/4"</v>
          </cell>
          <cell r="C5289" t="str">
            <v>UN</v>
          </cell>
          <cell r="D5289">
            <v>125.7</v>
          </cell>
        </row>
        <row r="5290">
          <cell r="A5290" t="str">
            <v>15.015.140-0</v>
          </cell>
          <cell r="B5290" t="str">
            <v>INSTALACAO DE 1 CONJ. DE 5 PONTOS DE LUZ EQUIV. A 7 VARAS DEELETR. DE PVC RIGIDO DE 1/2"</v>
          </cell>
          <cell r="C5290" t="str">
            <v>UN</v>
          </cell>
          <cell r="D5290">
            <v>111.41</v>
          </cell>
        </row>
        <row r="5291">
          <cell r="A5291" t="str">
            <v>15.015.150-0</v>
          </cell>
          <cell r="B5291" t="str">
            <v>INSTALACAO DE 1 CONJ. DE 6 PONTOS DE LUZ EQUIV. A 8 VARAS DEELETR. DE PVC RIGIDO DE 3/4"</v>
          </cell>
          <cell r="C5291" t="str">
            <v>UN</v>
          </cell>
          <cell r="D5291">
            <v>147.63</v>
          </cell>
        </row>
        <row r="5292">
          <cell r="A5292" t="str">
            <v>15.015.155-0</v>
          </cell>
          <cell r="B5292" t="str">
            <v>INSTALACAO DE 1 CONJ. DE 6 PONTOS DE LUZ EQUIV. A 8 VARAS DEELETR. DE PVC RIGIDO DE 1/2"</v>
          </cell>
          <cell r="C5292" t="str">
            <v>UN</v>
          </cell>
          <cell r="D5292">
            <v>129.19</v>
          </cell>
        </row>
        <row r="5293">
          <cell r="A5293" t="str">
            <v>15.015.165-0</v>
          </cell>
          <cell r="B5293" t="str">
            <v>INSTALACAO DE 1 CONJ. DE 8 PONTOS DE LUZ EQUIV. A 9 VARAS DEELETR. DE PVC RIGIDO DE 3/4"</v>
          </cell>
          <cell r="C5293" t="str">
            <v>UN</v>
          </cell>
          <cell r="D5293">
            <v>165.65</v>
          </cell>
        </row>
        <row r="5294">
          <cell r="A5294" t="str">
            <v>15.015.167-0</v>
          </cell>
          <cell r="B5294" t="str">
            <v>INSTALACAO DE PONTO DE LUZ APARENTE SOBRE MADEIRAM.</v>
          </cell>
          <cell r="C5294" t="str">
            <v>UN</v>
          </cell>
          <cell r="D5294">
            <v>37.19</v>
          </cell>
        </row>
        <row r="5295">
          <cell r="A5295" t="str">
            <v>15.015.168-0</v>
          </cell>
          <cell r="B5295" t="str">
            <v>INSTALACAO DE INTERRUPTOR DE SOBREPOR DE 1 SECAO</v>
          </cell>
          <cell r="C5295" t="str">
            <v>UN</v>
          </cell>
          <cell r="D5295">
            <v>35.1</v>
          </cell>
        </row>
        <row r="5296">
          <cell r="A5296" t="str">
            <v>15.015.171-0</v>
          </cell>
          <cell r="B5296" t="str">
            <v>INSTALACAO DE PONTO DE FORCA ATE 2CV, EQUIV. A 2 VARAS DE ELETR. DE PVC RIGIDO DE 1/2"</v>
          </cell>
          <cell r="C5296" t="str">
            <v>UN</v>
          </cell>
          <cell r="D5296">
            <v>108.04</v>
          </cell>
        </row>
        <row r="5297">
          <cell r="A5297" t="str">
            <v>15.015.173-0</v>
          </cell>
          <cell r="B5297" t="str">
            <v>INSTALACAO DE PONTO DE FORCA ATE 4CV, EQUIV. A 2 VARAS DE ELETR. DE PVC RIGIDO DE 3/4"</v>
          </cell>
          <cell r="C5297" t="str">
            <v>UN</v>
          </cell>
          <cell r="D5297">
            <v>123.57</v>
          </cell>
        </row>
        <row r="5298">
          <cell r="A5298" t="str">
            <v>15.015.175-0</v>
          </cell>
          <cell r="B5298" t="str">
            <v>INSTALACAO DE PONTO DE FORCA P/ 5CV, EQUIV. A 2 VARAS DE ELETR. DE PVC RIGIDO DE 3/4"</v>
          </cell>
          <cell r="C5298" t="str">
            <v>UN</v>
          </cell>
          <cell r="D5298">
            <v>145.31</v>
          </cell>
        </row>
        <row r="5299">
          <cell r="A5299" t="str">
            <v>15.015.177-0</v>
          </cell>
          <cell r="B5299" t="str">
            <v>INSTALACAO DE PONTO DE FORCA P/ 10CV, EQUIV. A 2 VARAS DE ELETR. DE PVC RIGIDO DE 1"</v>
          </cell>
          <cell r="C5299" t="str">
            <v>UN</v>
          </cell>
          <cell r="D5299">
            <v>185.29</v>
          </cell>
        </row>
        <row r="5300">
          <cell r="A5300" t="str">
            <v>15.015.179-0</v>
          </cell>
          <cell r="B5300" t="str">
            <v>INSTALACAO DE PONTO DE FORCA P/ 15CV, EQUIV. A 2 VARAS DE ELETR. DE PVC RIGIDO DE 1.1/2"</v>
          </cell>
          <cell r="C5300" t="str">
            <v>UN</v>
          </cell>
          <cell r="D5300">
            <v>222.22</v>
          </cell>
        </row>
        <row r="5301">
          <cell r="A5301" t="str">
            <v>15.015.191-0</v>
          </cell>
          <cell r="B5301" t="str">
            <v>INSTALACAO DE PONTO DE TOMADA EQUIV. A 2 VARAS DE ELETR. DEPVC RIGIDO DE 3/4"</v>
          </cell>
          <cell r="C5301" t="str">
            <v>UN</v>
          </cell>
          <cell r="D5301">
            <v>54.19</v>
          </cell>
        </row>
        <row r="5302">
          <cell r="A5302" t="str">
            <v>15.015.192-0</v>
          </cell>
          <cell r="B5302" t="str">
            <v>INSTALACAO DE PONTO DE TOMADA EQUIV. A 2 VARAS DE ELETR. DEPVC RIGIDO DE 1/2"</v>
          </cell>
          <cell r="C5302" t="str">
            <v>UN</v>
          </cell>
          <cell r="D5302">
            <v>46.9</v>
          </cell>
        </row>
        <row r="5303">
          <cell r="A5303" t="str">
            <v>15.015.194-0</v>
          </cell>
          <cell r="B5303" t="str">
            <v>INSTALACAO DE 1 CONJ. DE 2 TOMADAS, EQUIV. A 3 VARAS DE ELETR. DE PVC RIGIDO DE 3/4"</v>
          </cell>
          <cell r="C5303" t="str">
            <v>UN</v>
          </cell>
          <cell r="D5303">
            <v>70.45</v>
          </cell>
        </row>
        <row r="5304">
          <cell r="A5304" t="str">
            <v>15.015.195-0</v>
          </cell>
          <cell r="B5304" t="str">
            <v>INSTALACAO DE 1 CONJ. DE 2 TOMADAS, EQUIV. A 3 VARAS DE ELETR. DE PVC RIGIDO DE 1/2"</v>
          </cell>
          <cell r="C5304" t="str">
            <v>UN</v>
          </cell>
          <cell r="D5304">
            <v>63.8</v>
          </cell>
        </row>
        <row r="5305">
          <cell r="A5305" t="str">
            <v>15.015.197-0</v>
          </cell>
          <cell r="B5305" t="str">
            <v>INSTALACAO DE 1 CONJ. DE 3 TOMADAS, EQUIV. A 4 VARAS DE ELETR. DE PVC RIGIDO DE 3/4"</v>
          </cell>
          <cell r="C5305" t="str">
            <v>UN</v>
          </cell>
          <cell r="D5305">
            <v>89.93</v>
          </cell>
        </row>
        <row r="5306">
          <cell r="A5306" t="str">
            <v>15.015.198-0</v>
          </cell>
          <cell r="B5306" t="str">
            <v>INSTALACAO DE 1 CONJ. DE 3 TOMADAS, EQUIV. A 4 VARAS DE ELETR. DE PVC RIGIDO DE 1/2"</v>
          </cell>
          <cell r="C5306" t="str">
            <v>UN</v>
          </cell>
          <cell r="D5306">
            <v>80.709999999999994</v>
          </cell>
        </row>
        <row r="5307">
          <cell r="A5307" t="str">
            <v>15.015.200-0</v>
          </cell>
          <cell r="B5307" t="str">
            <v>INSTALACAO DE 1 CONJ. DE 4 TOMADAS, EQUIV. A 5 VARAS DE ELETR. DE PVC RIGIDO DE 3/4"</v>
          </cell>
          <cell r="C5307" t="str">
            <v>UN</v>
          </cell>
          <cell r="D5307">
            <v>107.41</v>
          </cell>
        </row>
        <row r="5308">
          <cell r="A5308" t="str">
            <v>15.015.201-0</v>
          </cell>
          <cell r="B5308" t="str">
            <v>INSTALACAO DE 1 CONJ. DE 4 TOMADAS, EQUIV. A 5 VARAS DE ELETR. DE PVC RIGIDO DE 1/2"</v>
          </cell>
          <cell r="C5308" t="str">
            <v>UN</v>
          </cell>
          <cell r="D5308">
            <v>97.26</v>
          </cell>
        </row>
        <row r="5309">
          <cell r="A5309" t="str">
            <v>15.015.203-0</v>
          </cell>
          <cell r="B5309" t="str">
            <v>INSTALACAO DE PONTO DE TELEFONE, COMPREEND. 5 VARAS DE ELETR. DE 3/4", CONEXOES E CX.</v>
          </cell>
          <cell r="C5309" t="str">
            <v>UN</v>
          </cell>
          <cell r="D5309">
            <v>104.34</v>
          </cell>
        </row>
        <row r="5310">
          <cell r="A5310" t="str">
            <v>15.015.205-0</v>
          </cell>
          <cell r="B5310" t="str">
            <v>INSTALACAO DE PONTO DE CAMPAINHA, COMPREEND. 2 VARAS DE ELETR. DE 1/2", 18,00M DE FIO 0,75MM2, BOTAO E CIGARRA</v>
          </cell>
          <cell r="C5310" t="str">
            <v>UN</v>
          </cell>
          <cell r="D5310">
            <v>57.84</v>
          </cell>
        </row>
        <row r="5311">
          <cell r="A5311" t="str">
            <v>15.015.207-0</v>
          </cell>
          <cell r="B5311" t="str">
            <v>INSTALACAO DE PONTO DE CAMPAINHA DE ALTA POTENCIA, C/ELETR.DE 3/4", FIO 1,5MM2, BOTOEIRA E CAMPAINHA</v>
          </cell>
          <cell r="C5311" t="str">
            <v>UN</v>
          </cell>
          <cell r="D5311">
            <v>230.92</v>
          </cell>
        </row>
        <row r="5312">
          <cell r="A5312" t="str">
            <v>15.015.209-0</v>
          </cell>
          <cell r="B5312" t="str">
            <v>INSTALACAO E ASSENT. DE ELETR., CONEXOES, CX., FIOS E CABOSP/INSTAL. TELEFONICA SUBTER. PADRAO CEHAB, TIPO B 39</v>
          </cell>
          <cell r="C5312" t="str">
            <v>UN</v>
          </cell>
          <cell r="D5312">
            <v>5139.5600000000004</v>
          </cell>
        </row>
        <row r="5313">
          <cell r="A5313" t="str">
            <v>15.015.211-0</v>
          </cell>
          <cell r="B5313" t="str">
            <v>INSTALACAO E ASSENT. DE ELETR., CONEXOES, CX., FIOS E CABOSP/INSTAL. TELEFONICA SUBTER. PADRAO CEHAB, TIPO B 50</v>
          </cell>
          <cell r="C5313" t="str">
            <v>UN</v>
          </cell>
          <cell r="D5313">
            <v>5684.18</v>
          </cell>
        </row>
        <row r="5314">
          <cell r="A5314" t="str">
            <v>15.015.999-0</v>
          </cell>
          <cell r="B5314" t="str">
            <v>INDICE DA FAMILIA</v>
          </cell>
          <cell r="C5314">
            <v>0</v>
          </cell>
          <cell r="D5314">
            <v>1959</v>
          </cell>
        </row>
        <row r="5315">
          <cell r="A5315" t="str">
            <v>15.016.010-0</v>
          </cell>
          <cell r="B5315" t="str">
            <v>INSTALACAO DE PONTO DE LUZ EQUIV. A 2 VARAS DE ELETR. RIGIDO, DE Fº GALV. LEVE, DE 3/4"</v>
          </cell>
          <cell r="C5315" t="str">
            <v>UN</v>
          </cell>
          <cell r="D5315">
            <v>80.150000000000006</v>
          </cell>
        </row>
        <row r="5316">
          <cell r="A5316" t="str">
            <v>15.016.015-0</v>
          </cell>
          <cell r="B5316" t="str">
            <v>INSTALACAO DE PONTO DE LUZ EQUIV. A 2 VARAS DE ELETR. RIGIDO, DE Fº GALV. LEVE, DE 1/2"</v>
          </cell>
          <cell r="C5316" t="str">
            <v>UN</v>
          </cell>
          <cell r="D5316">
            <v>73.72</v>
          </cell>
        </row>
        <row r="5317">
          <cell r="A5317" t="str">
            <v>15.016.030-0</v>
          </cell>
          <cell r="B5317" t="str">
            <v>INSTALACAO DE 1 CONJ. DE 2 PONTOS DE LUZ EQUIV. A 5 VARAS DEELETR. RIGIDO, DE Fº GALV. LEVE, DE 3/4"</v>
          </cell>
          <cell r="C5317" t="str">
            <v>UN</v>
          </cell>
          <cell r="D5317">
            <v>147.22</v>
          </cell>
        </row>
        <row r="5318">
          <cell r="A5318" t="str">
            <v>15.016.045-0</v>
          </cell>
          <cell r="B5318" t="str">
            <v>INSTALACAO DE 1 CONJ. DE 3 PONTOS DE LUZ EQUIV. A 6 VARAS DE ELETR. RIGIDO, DE Fº GALV. LEVE, DE 3/4"</v>
          </cell>
          <cell r="C5318" t="str">
            <v>UN</v>
          </cell>
          <cell r="D5318">
            <v>185.64</v>
          </cell>
        </row>
        <row r="5319">
          <cell r="A5319" t="str">
            <v>15.016.060-0</v>
          </cell>
          <cell r="B5319" t="str">
            <v>INSTALACAO DE 1 CONJ. DE 4 PONTOS DE LUZ EQUIV. A 7 VARAS DE ELETR. RIGIDO, DE Fº GALV. LEVE, DE 3/4"</v>
          </cell>
          <cell r="C5319" t="str">
            <v>UN</v>
          </cell>
          <cell r="D5319">
            <v>200.32</v>
          </cell>
        </row>
        <row r="5320">
          <cell r="A5320" t="str">
            <v>15.016.075-0</v>
          </cell>
          <cell r="B5320" t="str">
            <v>INSTALACAO DE 1 CONJ. DE 5 PONTOS DE LUZ EQUIV. A 8 VARAS DE ELETR. RIGIDO, DE Fº GALV. LEVE, DE 3/4"</v>
          </cell>
          <cell r="C5320" t="str">
            <v>UN</v>
          </cell>
          <cell r="D5320">
            <v>235.17</v>
          </cell>
        </row>
        <row r="5321">
          <cell r="A5321" t="str">
            <v>15.016.090-0</v>
          </cell>
          <cell r="B5321" t="str">
            <v>INSTALACAO DE 1 CONJ. DE 6 PONTOS DE LUZ EQUIV. A 9 VARAS DE ELETR. RIGIDO, DE Fº GALV. LEVE, DE 3/4"</v>
          </cell>
          <cell r="C5321" t="str">
            <v>UN</v>
          </cell>
          <cell r="D5321">
            <v>266.01</v>
          </cell>
        </row>
        <row r="5322">
          <cell r="A5322" t="str">
            <v>15.016.105-0</v>
          </cell>
          <cell r="B5322" t="str">
            <v>INSTALACAO DE 1 CONJ. DE 8 PONTOS DE LUZ EQUIV. A 10 VARAS DE ELETR. RIGIDO, DE Fº GALV. LEVE, DE 3/4"</v>
          </cell>
          <cell r="C5322" t="str">
            <v>UN</v>
          </cell>
          <cell r="D5322">
            <v>305.29000000000002</v>
          </cell>
        </row>
        <row r="5323">
          <cell r="A5323" t="str">
            <v>15.016.111-0</v>
          </cell>
          <cell r="B5323" t="str">
            <v>INSTALACAO DE 1 CONJ. DE 2 PONTOS DE LUZ EQUIV. A 3 VARAS DE ELETR. RIGIDO, DE Fº GALV. LEVE, DE 3/4"</v>
          </cell>
          <cell r="C5323" t="str">
            <v>UN</v>
          </cell>
          <cell r="D5323">
            <v>108.33</v>
          </cell>
        </row>
        <row r="5324">
          <cell r="A5324" t="str">
            <v>15.016.114-0</v>
          </cell>
          <cell r="B5324" t="str">
            <v>INSTALACAO DE 1 CONJ. DE 3 PONTOS DE LUZ EQUIV. A 5 VARAS DE ELETR. RIGIDO, DE Fº GALV. LEVE, DE 3/4"</v>
          </cell>
          <cell r="C5324" t="str">
            <v>UN</v>
          </cell>
          <cell r="D5324">
            <v>136.41999999999999</v>
          </cell>
        </row>
        <row r="5325">
          <cell r="A5325" t="str">
            <v>15.016.119-0</v>
          </cell>
          <cell r="B5325" t="str">
            <v>INSTALACAO DE 1 CONJ. DE 4 PONTOS DE LUZ EQUIV. A 6 VARAS DE ELETR. RIGIDO, DE Fº GALV. LEVE, DE 3/4"</v>
          </cell>
          <cell r="C5325" t="str">
            <v>UN</v>
          </cell>
          <cell r="D5325">
            <v>157.83000000000001</v>
          </cell>
        </row>
        <row r="5326">
          <cell r="A5326" t="str">
            <v>15.016.130-0</v>
          </cell>
          <cell r="B5326" t="str">
            <v>INSTALACAO DE 1 CONJ. DE 5 PONTOS DE LUZ EQUIV. A 7 VARAS DE ELETR. RIGIDO, DE Fº GALV. LEVE, DE 3/4"</v>
          </cell>
          <cell r="C5326" t="str">
            <v>UN</v>
          </cell>
          <cell r="D5326">
            <v>184.46</v>
          </cell>
        </row>
        <row r="5327">
          <cell r="A5327" t="str">
            <v>15.016.145-0</v>
          </cell>
          <cell r="B5327" t="str">
            <v>INSTALACAO DE 1 CONJ. DE 6 PONTOS DE LUZ EQUIV. A 8 VARAS DE ELETR. RIGIDO, DE Fº GALV. LEVE, DE 3/4"</v>
          </cell>
          <cell r="C5327" t="str">
            <v>UN</v>
          </cell>
          <cell r="D5327">
            <v>306.79000000000002</v>
          </cell>
        </row>
        <row r="5328">
          <cell r="A5328" t="str">
            <v>15.016.160-0</v>
          </cell>
          <cell r="B5328" t="str">
            <v>INSTALACAO DE 1 CONJ. DE 8 PONTOS DE LUZ EQUIV. A 9 VARAS DE ELETR. RIGIDO, DE Fº GALV. LEVE, DE 3/4"</v>
          </cell>
          <cell r="C5328" t="str">
            <v>UN</v>
          </cell>
          <cell r="D5328">
            <v>349.26</v>
          </cell>
        </row>
        <row r="5329">
          <cell r="A5329" t="str">
            <v>15.016.170-0</v>
          </cell>
          <cell r="B5329" t="str">
            <v>INSTALACAO DE PONTO DE FORCA ATE 2CV EQUIV. A 2 VARAS DE ELETR. RIGIDO, DE Fº GALV. LEVE, DE 1/2"</v>
          </cell>
          <cell r="C5329" t="str">
            <v>UN</v>
          </cell>
          <cell r="D5329">
            <v>126.25</v>
          </cell>
        </row>
        <row r="5330">
          <cell r="A5330" t="str">
            <v>15.016.172-0</v>
          </cell>
          <cell r="B5330" t="str">
            <v>INSTALACAO DE PONTO DE FORCA ATE 4CV, EQUIV. A 2 VARAS DE ELETR. RIGIDO, DE Fº GALV. LEVE, DE 3/4"</v>
          </cell>
          <cell r="C5330" t="str">
            <v>UN</v>
          </cell>
          <cell r="D5330">
            <v>142.62</v>
          </cell>
        </row>
        <row r="5331">
          <cell r="A5331" t="str">
            <v>15.016.174-0</v>
          </cell>
          <cell r="B5331" t="str">
            <v>INSTALACAO DE PONTO DE FORCA P/ 5CV, EQUIV. A 2 VARAS DE ELETR. RIGIDO, DE Fº GALV. LEVE, DE 3/4"</v>
          </cell>
          <cell r="C5331" t="str">
            <v>UN</v>
          </cell>
          <cell r="D5331">
            <v>164.35</v>
          </cell>
        </row>
        <row r="5332">
          <cell r="A5332" t="str">
            <v>15.016.176-0</v>
          </cell>
          <cell r="B5332" t="str">
            <v>INSTALACAO DE PONTO DE FORCA P/ 10CV, EQUIV. A 2 VARAS DE ELETR. RIGIDO, DE Fº GALV. LEVE, DE 1"</v>
          </cell>
          <cell r="C5332" t="str">
            <v>UN</v>
          </cell>
          <cell r="D5332">
            <v>205</v>
          </cell>
        </row>
        <row r="5333">
          <cell r="A5333" t="str">
            <v>15.016.178-0</v>
          </cell>
          <cell r="B5333" t="str">
            <v>INSTALACAO DE PONTO DE FORCA P/ 15CV, EQUIV. A 2 VARAS DE ELETR. RIGIDO, DE Fº GALV. LEVE, DE 1.1/2"</v>
          </cell>
          <cell r="C5333" t="str">
            <v>UN</v>
          </cell>
          <cell r="D5333">
            <v>256.73</v>
          </cell>
        </row>
        <row r="5334">
          <cell r="A5334" t="str">
            <v>15.016.190-0</v>
          </cell>
          <cell r="B5334" t="str">
            <v>INSTALACAO DE PONTO DE TOMADA EQUIV. A 2 VARAS DE ELETR. RIGIDO, DE Fº GALV. LEVE, DE 3/4"</v>
          </cell>
          <cell r="C5334" t="str">
            <v>UN</v>
          </cell>
          <cell r="D5334">
            <v>73.83</v>
          </cell>
        </row>
        <row r="5335">
          <cell r="A5335" t="str">
            <v>15.016.193-0</v>
          </cell>
          <cell r="B5335" t="str">
            <v>INSTALACAO DE 1 CONJ. DE 2 PONTOS DE TOMADA, EQUIV. A 3 VARAS DE ELETR. RIGIDO, DE Fº GALV. LEVE, DE 3/4"</v>
          </cell>
          <cell r="C5335" t="str">
            <v>UN</v>
          </cell>
          <cell r="D5335">
            <v>94.25</v>
          </cell>
        </row>
        <row r="5336">
          <cell r="A5336" t="str">
            <v>15.016.196-0</v>
          </cell>
          <cell r="B5336" t="str">
            <v>INSTALACAO DE 1 CONJ. DE 3 PONTOS DE TOMADA, EQUIV. A 4 VARAS DE ELETR. RIGIDO, DE Fº GALV. LEVE, DE 3/4"</v>
          </cell>
          <cell r="C5336" t="str">
            <v>UN</v>
          </cell>
          <cell r="D5336">
            <v>124</v>
          </cell>
        </row>
        <row r="5337">
          <cell r="A5337" t="str">
            <v>15.016.199-0</v>
          </cell>
          <cell r="B5337" t="str">
            <v>INSTALACAO DE 1 CONJ. DE 4 PONTOS DE TOMADA, EQUIV. A 5 VARAS DE ELETR. RIGIDO, DE Fº GALV. LEVE, DE 3/4"</v>
          </cell>
          <cell r="C5337" t="str">
            <v>UN</v>
          </cell>
          <cell r="D5337">
            <v>138.94</v>
          </cell>
        </row>
        <row r="5338">
          <cell r="A5338" t="str">
            <v>15.016.202-0</v>
          </cell>
          <cell r="B5338" t="str">
            <v>INSTALACAO DE PONTO DE TOMADA DE SOBREPOR</v>
          </cell>
          <cell r="C5338" t="str">
            <v>UN</v>
          </cell>
          <cell r="D5338">
            <v>35.06</v>
          </cell>
        </row>
        <row r="5339">
          <cell r="A5339" t="str">
            <v>15.016.999-0</v>
          </cell>
          <cell r="B5339" t="str">
            <v>INDICE DA FAMILIA</v>
          </cell>
          <cell r="C5339">
            <v>0</v>
          </cell>
          <cell r="D5339">
            <v>2100</v>
          </cell>
        </row>
        <row r="5340">
          <cell r="A5340" t="str">
            <v>15.017.155-0</v>
          </cell>
          <cell r="B5340" t="str">
            <v>TERMINAL MEC. P/CONDUTOR DE COBRE, TIPO ESPECIAL, P/CABO DE240 E 300MM2</v>
          </cell>
          <cell r="C5340" t="str">
            <v>UN</v>
          </cell>
          <cell r="D5340">
            <v>9.7100000000000009</v>
          </cell>
        </row>
        <row r="5341">
          <cell r="A5341" t="str">
            <v>15.017.160-0</v>
          </cell>
          <cell r="B5341" t="str">
            <v>TERMINAL MEC. P/CONDUTOR DE COBRE, TIPO ESPECIAL, P/CABO DE240 E 300MM2</v>
          </cell>
          <cell r="C5341" t="str">
            <v>UN</v>
          </cell>
          <cell r="D5341">
            <v>10.3</v>
          </cell>
        </row>
        <row r="5342">
          <cell r="A5342" t="str">
            <v>15.017.165-0</v>
          </cell>
          <cell r="B5342" t="str">
            <v>TERMINAL MEC. P/CONDUTOR DE COBRE, TIPO ESPECIAL, P/CABO DE240 E 300MM2</v>
          </cell>
          <cell r="C5342" t="str">
            <v>UN</v>
          </cell>
          <cell r="D5342">
            <v>11.56</v>
          </cell>
        </row>
        <row r="5343">
          <cell r="A5343" t="str">
            <v>15.017.170-0</v>
          </cell>
          <cell r="B5343" t="str">
            <v>TERMINAL MEC. P/CONDUTOR DE COBRE, TIPO ESPECIAL, P/CABO DE240 E 300MM2</v>
          </cell>
          <cell r="C5343" t="str">
            <v>UN</v>
          </cell>
          <cell r="D5343">
            <v>13.94</v>
          </cell>
        </row>
        <row r="5344">
          <cell r="A5344" t="str">
            <v>15.017.175-0</v>
          </cell>
          <cell r="B5344" t="str">
            <v>TERMINAL MEC. P/CONDUTOR DE COBRE, TIPO ESPECIAL, P/CABO DE240 E 300MM2</v>
          </cell>
          <cell r="C5344" t="str">
            <v>UN</v>
          </cell>
          <cell r="D5344">
            <v>16.36</v>
          </cell>
        </row>
        <row r="5345">
          <cell r="A5345" t="str">
            <v>15.017.180-0</v>
          </cell>
          <cell r="B5345" t="str">
            <v>TERMINAL MEC. P/CONDUTOR DE COBRE, TIPO ESPECIAL, P/CABO DE240 E 300MM2</v>
          </cell>
          <cell r="C5345" t="str">
            <v>UN</v>
          </cell>
          <cell r="D5345">
            <v>18.850000000000001</v>
          </cell>
        </row>
        <row r="5346">
          <cell r="A5346" t="str">
            <v>15.017.185-0</v>
          </cell>
          <cell r="B5346" t="str">
            <v>TERMINAL MEC. P/CONDUTOR DE COBRE, TIPO ESPECIAL, P/CABO DE240 E 300MM2</v>
          </cell>
          <cell r="C5346" t="str">
            <v>UN</v>
          </cell>
          <cell r="D5346">
            <v>25.75</v>
          </cell>
        </row>
        <row r="5347">
          <cell r="A5347" t="str">
            <v>15.017.190-0</v>
          </cell>
          <cell r="B5347" t="str">
            <v>TERMINAL MEC. P/CONDUTOR DE COBRE, TIPO ESPECIAL, P/CABO DE240 E 300MM2</v>
          </cell>
          <cell r="C5347" t="str">
            <v>UN</v>
          </cell>
          <cell r="D5347">
            <v>36.6</v>
          </cell>
        </row>
        <row r="5348">
          <cell r="A5348" t="str">
            <v>15.017.195-0</v>
          </cell>
          <cell r="B5348" t="str">
            <v>TERMINAL MEC. P/CONDUTOR DE COBRE, TIPO ESPECIAL, P/CABO DE240 E 300MM2</v>
          </cell>
          <cell r="C5348" t="str">
            <v>UN</v>
          </cell>
          <cell r="D5348">
            <v>32.479999999999997</v>
          </cell>
        </row>
        <row r="5349">
          <cell r="A5349" t="str">
            <v>15.017.200-0</v>
          </cell>
          <cell r="B5349" t="str">
            <v>TERMINAL MEC. P/CONDUTOR DE COBRE, TIPO ESPECIAL, P/CABO DE240 E 300MM2</v>
          </cell>
          <cell r="C5349" t="str">
            <v>UN</v>
          </cell>
          <cell r="D5349">
            <v>31.48</v>
          </cell>
        </row>
        <row r="5350">
          <cell r="A5350" t="str">
            <v>15.017.205-0</v>
          </cell>
          <cell r="B5350" t="str">
            <v>TERMINAL MEC. P/CONDUTOR DE COBRE, TIPO ESPECIAL, P/CABO DE240 E 300MM2</v>
          </cell>
          <cell r="C5350" t="str">
            <v>UN</v>
          </cell>
          <cell r="D5350">
            <v>37.89</v>
          </cell>
        </row>
        <row r="5351">
          <cell r="A5351" t="str">
            <v>15.017.210-0</v>
          </cell>
          <cell r="B5351" t="str">
            <v>TERMINAL MEC. P/CONDUTOR DE COBRE, TIPO ESPECIAL, P/CABO DE240 E 300MM2</v>
          </cell>
          <cell r="C5351" t="str">
            <v>UN</v>
          </cell>
          <cell r="D5351">
            <v>49.81</v>
          </cell>
        </row>
        <row r="5352">
          <cell r="A5352" t="str">
            <v>15.017.215-0</v>
          </cell>
          <cell r="B5352" t="str">
            <v>TERMINAL MEC. P/CONDUTOR DE COBRE, TIPO ESPECIAL, P/CABO DE240 E 300MM2</v>
          </cell>
          <cell r="C5352" t="str">
            <v>UN</v>
          </cell>
          <cell r="D5352">
            <v>69.989999999999995</v>
          </cell>
        </row>
        <row r="5353">
          <cell r="A5353" t="str">
            <v>15.017.220-0</v>
          </cell>
          <cell r="B5353" t="str">
            <v>TERMINAL MEC. P/CONDUTOR DE COBRE, TIPO ESPECIAL, P/CABO DE240 E 300MM2</v>
          </cell>
          <cell r="C5353" t="str">
            <v>UN</v>
          </cell>
          <cell r="D5353">
            <v>85.66</v>
          </cell>
        </row>
        <row r="5354">
          <cell r="A5354" t="str">
            <v>15.017.225-0</v>
          </cell>
          <cell r="B5354" t="str">
            <v>TERMINAL MEC. P/CONDUTOR DE COBRE, TIPO ESPECIAL, P/CABO DE240 E 300MM2</v>
          </cell>
          <cell r="C5354" t="str">
            <v>UN</v>
          </cell>
          <cell r="D5354">
            <v>8.2899999999999991</v>
          </cell>
        </row>
        <row r="5355">
          <cell r="A5355" t="str">
            <v>15.017.230-0</v>
          </cell>
          <cell r="B5355" t="str">
            <v>TERMINAL MEC. P/CONDUTOR DE COBRE, TIPO ESPECIAL, P/CABO DE240 E 300MM2</v>
          </cell>
          <cell r="C5355" t="str">
            <v>UN</v>
          </cell>
          <cell r="D5355">
            <v>15.34</v>
          </cell>
        </row>
        <row r="5356">
          <cell r="A5356" t="str">
            <v>15.017.235-0</v>
          </cell>
          <cell r="B5356" t="str">
            <v>TERMINAL MEC. P/CONDUTOR DE COBRE, TIPO ESPECIAL, P/CABO DE240 E 300MM2</v>
          </cell>
          <cell r="C5356" t="str">
            <v>UN</v>
          </cell>
          <cell r="D5356">
            <v>38.39</v>
          </cell>
        </row>
        <row r="5357">
          <cell r="A5357" t="str">
            <v>15.017.240-0</v>
          </cell>
          <cell r="B5357" t="str">
            <v>TERMINAL MEC. P/CONDUTOR DE COBRE, TIPO ESPECIAL, P/CABO DE240 E 300MM2</v>
          </cell>
          <cell r="C5357" t="str">
            <v>UN</v>
          </cell>
          <cell r="D5357">
            <v>2.84</v>
          </cell>
        </row>
        <row r="5358">
          <cell r="A5358" t="str">
            <v>15.017.245-0</v>
          </cell>
          <cell r="B5358" t="str">
            <v>TERMINAL MEC. P/CONDUTOR DE COBRE, TIPO ESPECIAL, P/CABO DE240 E 300MM2</v>
          </cell>
          <cell r="C5358" t="str">
            <v>UN</v>
          </cell>
          <cell r="D5358">
            <v>2.85</v>
          </cell>
        </row>
        <row r="5359">
          <cell r="A5359" t="str">
            <v>15.017.250-0</v>
          </cell>
          <cell r="B5359" t="str">
            <v>TERMINAL MEC. P/CONDUTOR DE COBRE, TIPO ESPECIAL, P/CABO DE240 E 300MM2</v>
          </cell>
          <cell r="C5359" t="str">
            <v>UN</v>
          </cell>
          <cell r="D5359">
            <v>2.85</v>
          </cell>
        </row>
        <row r="5360">
          <cell r="A5360" t="str">
            <v>15.017.255-0</v>
          </cell>
          <cell r="B5360" t="str">
            <v>TERMINAL MEC. P/CONDUTOR DE COBRE, TIPO ESPECIAL, P/CABO DE240 E 300MM2</v>
          </cell>
          <cell r="C5360" t="str">
            <v>UN</v>
          </cell>
          <cell r="D5360">
            <v>2.91</v>
          </cell>
        </row>
        <row r="5361">
          <cell r="A5361" t="str">
            <v>15.017.260-0</v>
          </cell>
          <cell r="B5361" t="str">
            <v>TERMINAL MEC. P/CONDUTOR DE COBRE, TIPO ESPECIAL, P/CABO DE240 E 300MM2</v>
          </cell>
          <cell r="C5361" t="str">
            <v>UN</v>
          </cell>
          <cell r="D5361">
            <v>2.93</v>
          </cell>
        </row>
        <row r="5362">
          <cell r="A5362" t="str">
            <v>15.017.265-0</v>
          </cell>
          <cell r="B5362" t="str">
            <v>TERMINAL MEC. P/CONDUTOR DE COBRE, TIPO ESPECIAL, P/CABO DE240 E 300MM2</v>
          </cell>
          <cell r="C5362" t="str">
            <v>UN</v>
          </cell>
          <cell r="D5362">
            <v>3.34</v>
          </cell>
        </row>
        <row r="5363">
          <cell r="A5363" t="str">
            <v>15.017.270-0</v>
          </cell>
          <cell r="B5363" t="str">
            <v>TERMINAL MEC. P/CONDUTOR DE COBRE, TIPO ESPECIAL, P/CABO DE240 E 300MM2</v>
          </cell>
          <cell r="C5363" t="str">
            <v>UN</v>
          </cell>
          <cell r="D5363">
            <v>3.46</v>
          </cell>
        </row>
        <row r="5364">
          <cell r="A5364" t="str">
            <v>15.017.275-0</v>
          </cell>
          <cell r="B5364" t="str">
            <v>TERMINAL MEC. P/CONDUTOR DE COBRE, TIPO ESPECIAL, P/CABO DE240 E 300MM2</v>
          </cell>
          <cell r="C5364" t="str">
            <v>UN</v>
          </cell>
          <cell r="D5364">
            <v>3.96</v>
          </cell>
        </row>
        <row r="5365">
          <cell r="A5365" t="str">
            <v>15.017.280-0</v>
          </cell>
          <cell r="B5365" t="str">
            <v>TERMINAL MEC. P/CONDUTOR DE COBRE, TIPO ESPECIAL, P/CABO DE240 E 300MM2</v>
          </cell>
          <cell r="C5365" t="str">
            <v>UN</v>
          </cell>
          <cell r="D5365">
            <v>4.55</v>
          </cell>
        </row>
        <row r="5366">
          <cell r="A5366" t="str">
            <v>15.017.285-0</v>
          </cell>
          <cell r="B5366" t="str">
            <v>TERMINAL MEC. P/CONDUTOR DE COBRE, TIPO ESPECIAL, P/CABO DE240 E 300MM2</v>
          </cell>
          <cell r="C5366" t="str">
            <v>UN</v>
          </cell>
          <cell r="D5366">
            <v>4.68</v>
          </cell>
        </row>
        <row r="5367">
          <cell r="A5367" t="str">
            <v>15.017.290-0</v>
          </cell>
          <cell r="B5367" t="str">
            <v>TERMINAL MEC. P/CONDUTOR DE COBRE, TIPO ESPECIAL, P/CABO DE240 E 300MM2</v>
          </cell>
          <cell r="C5367" t="str">
            <v>UN</v>
          </cell>
          <cell r="D5367">
            <v>5.35</v>
          </cell>
        </row>
        <row r="5368">
          <cell r="A5368" t="str">
            <v>15.017.295-0</v>
          </cell>
          <cell r="B5368" t="str">
            <v>TERMINAL MEC. P/CONDUTOR DE COBRE, TIPO ESPECIAL, P/CABO DE240 E 300MM2</v>
          </cell>
          <cell r="C5368" t="str">
            <v>UN</v>
          </cell>
          <cell r="D5368">
            <v>6.62</v>
          </cell>
        </row>
        <row r="5369">
          <cell r="A5369" t="str">
            <v>15.017.300-0</v>
          </cell>
          <cell r="B5369" t="str">
            <v>TERMINAL MEC. P/CONDUTOR DE COBRE, TIPO ESPECIAL, P/CABO DE240 E 300MM2</v>
          </cell>
          <cell r="C5369" t="str">
            <v>UN</v>
          </cell>
          <cell r="D5369">
            <v>6.86</v>
          </cell>
        </row>
        <row r="5370">
          <cell r="A5370" t="str">
            <v>15.017.305-0</v>
          </cell>
          <cell r="B5370" t="str">
            <v>TERMINAL MEC. P/CONDUTOR DE COBRE, TIPO ESPECIAL, P/CABO DE240 E 300MM2</v>
          </cell>
          <cell r="C5370" t="str">
            <v>UN</v>
          </cell>
          <cell r="D5370">
            <v>7.39</v>
          </cell>
        </row>
        <row r="5371">
          <cell r="A5371" t="str">
            <v>15.017.310-0</v>
          </cell>
          <cell r="B5371" t="str">
            <v>TERMINAL MEC. P/CONDUTOR DE COBRE, TIPO ESPECIAL, P/CABO DE240 E 300MM2</v>
          </cell>
          <cell r="C5371" t="str">
            <v>UN</v>
          </cell>
          <cell r="D5371">
            <v>10.29</v>
          </cell>
        </row>
        <row r="5372">
          <cell r="A5372" t="str">
            <v>15.017.315-0</v>
          </cell>
          <cell r="B5372" t="str">
            <v>TERMINAL MEC. P/CONDUTOR DE COBRE, TIPO ESPECIAL, P/CABO DE240 E 300MM2</v>
          </cell>
          <cell r="C5372" t="str">
            <v>UN</v>
          </cell>
          <cell r="D5372">
            <v>13.36</v>
          </cell>
        </row>
        <row r="5373">
          <cell r="A5373" t="str">
            <v>15.017.320-0</v>
          </cell>
          <cell r="B5373" t="str">
            <v>TERMINAL MEC. P/CONDUTOR DE COBRE, TIPO ESPECIAL, P/CABO DE240 E 300MM2</v>
          </cell>
          <cell r="C5373" t="str">
            <v>UN</v>
          </cell>
          <cell r="D5373">
            <v>9.76</v>
          </cell>
        </row>
        <row r="5374">
          <cell r="A5374" t="str">
            <v>15.017.325-0</v>
          </cell>
          <cell r="B5374" t="str">
            <v>TERMINAL MEC. P/CONDUTOR DE COBRE, TIPO ESPECIAL, P/CABO DE240 E 300MM2</v>
          </cell>
          <cell r="C5374" t="str">
            <v>UN</v>
          </cell>
          <cell r="D5374">
            <v>10.87</v>
          </cell>
        </row>
        <row r="5375">
          <cell r="A5375" t="str">
            <v>15.017.330-0</v>
          </cell>
          <cell r="B5375" t="str">
            <v>TERMINAL MEC. P/CONDUTOR DE COBRE, TIPO ESPECIAL, P/CABO DE240 E 300MM2</v>
          </cell>
          <cell r="C5375" t="str">
            <v>UN</v>
          </cell>
          <cell r="D5375">
            <v>14</v>
          </cell>
        </row>
        <row r="5376">
          <cell r="A5376" t="str">
            <v>15.017.335-0</v>
          </cell>
          <cell r="B5376" t="str">
            <v>TERMINAL MEC. P/CONDUTOR DE COBRE, TIPO ESPECIAL, P/CABO DE240 E 300MM2</v>
          </cell>
          <cell r="C5376" t="str">
            <v>UN</v>
          </cell>
          <cell r="D5376">
            <v>21.37</v>
          </cell>
        </row>
        <row r="5377">
          <cell r="A5377" t="str">
            <v>15.017.340-0</v>
          </cell>
          <cell r="B5377" t="str">
            <v>TERMINAL MEC. P/CONDUTOR DE COBRE, TIPO ESPECIAL, P/CABO DE240 E 300MM2</v>
          </cell>
          <cell r="C5377" t="str">
            <v>UN</v>
          </cell>
          <cell r="D5377">
            <v>39.340000000000003</v>
          </cell>
        </row>
        <row r="5378">
          <cell r="A5378" t="str">
            <v>15.017.345-0</v>
          </cell>
          <cell r="B5378" t="str">
            <v>TERMINAL MEC. P/CONDUTOR DE COBRE, TIPO ESPECIAL, P/CABO DE240 E 300MM2</v>
          </cell>
          <cell r="C5378" t="str">
            <v>UN</v>
          </cell>
          <cell r="D5378">
            <v>62.57</v>
          </cell>
        </row>
        <row r="5379">
          <cell r="A5379" t="str">
            <v>15.017.999-0</v>
          </cell>
          <cell r="B5379" t="str">
            <v>INDICE DA FAMILIA</v>
          </cell>
          <cell r="C5379">
            <v>0</v>
          </cell>
          <cell r="D5379">
            <v>1888</v>
          </cell>
        </row>
        <row r="5380">
          <cell r="A5380" t="str">
            <v>15.018.010-0</v>
          </cell>
          <cell r="B5380" t="str">
            <v>CAIXA DE LIGACAO DE ALUMINIO SILICO, TIPO CONDULETE, NO FORMATO B, DIAM. DE 1/2"</v>
          </cell>
          <cell r="C5380" t="str">
            <v>UN</v>
          </cell>
          <cell r="D5380">
            <v>5.58</v>
          </cell>
        </row>
        <row r="5381">
          <cell r="A5381" t="str">
            <v>15.018.015-0</v>
          </cell>
          <cell r="B5381" t="str">
            <v>CAIXA DE LIGACAO DE ALUMINIO SILICO, TIPO CONDULETE, NO FORMATO B, DIAM. DE 3/4"</v>
          </cell>
          <cell r="C5381" t="str">
            <v>UN</v>
          </cell>
          <cell r="D5381">
            <v>5.86</v>
          </cell>
        </row>
        <row r="5382">
          <cell r="A5382" t="str">
            <v>15.018.020-0</v>
          </cell>
          <cell r="B5382" t="str">
            <v>CAIXA DE LIGACAO DE ALUMINIO SILICO, TIPO CONDULETE, NO FORMATO B, DIAM. DE 1"</v>
          </cell>
          <cell r="C5382" t="str">
            <v>UN</v>
          </cell>
          <cell r="D5382">
            <v>7.98</v>
          </cell>
        </row>
        <row r="5383">
          <cell r="A5383" t="str">
            <v>15.018.025-0</v>
          </cell>
          <cell r="B5383" t="str">
            <v>CAIXA DE LIGACAO DE ALUMINIO SILICO, TIPO CONDULETE, NO FORMATO C, DIAM. DE 1/2"</v>
          </cell>
          <cell r="C5383" t="str">
            <v>UN</v>
          </cell>
          <cell r="D5383">
            <v>6.01</v>
          </cell>
        </row>
        <row r="5384">
          <cell r="A5384" t="str">
            <v>15.018.030-0</v>
          </cell>
          <cell r="B5384" t="str">
            <v>CAIXA DE LIGACAO DE ALUMINIO SILICO, TIPO CONDULETE, NO FORMATO C, DIAM. DE 3/4"</v>
          </cell>
          <cell r="C5384" t="str">
            <v>UN</v>
          </cell>
          <cell r="D5384">
            <v>6.22</v>
          </cell>
        </row>
        <row r="5385">
          <cell r="A5385" t="str">
            <v>15.018.035-0</v>
          </cell>
          <cell r="B5385" t="str">
            <v>CAIXA DE LIGACAO DE ALUMINIO SILICO, TIPO CONDULETE, NO FORMATO C, DIAM. DE 1"</v>
          </cell>
          <cell r="C5385" t="str">
            <v>UN</v>
          </cell>
          <cell r="D5385">
            <v>9.0299999999999994</v>
          </cell>
        </row>
        <row r="5386">
          <cell r="A5386" t="str">
            <v>15.018.040-0</v>
          </cell>
          <cell r="B5386" t="str">
            <v>CAIXA DE LIGACAO DE ALUMINIO SILICO, TIPO CONDULETE, NO FORMATO E, DIAM. DE 1/2"</v>
          </cell>
          <cell r="C5386" t="str">
            <v>UN</v>
          </cell>
          <cell r="D5386">
            <v>5.58</v>
          </cell>
        </row>
        <row r="5387">
          <cell r="A5387" t="str">
            <v>15.018.050-0</v>
          </cell>
          <cell r="B5387" t="str">
            <v>CAIXA DE LIGACAO DE ALUMINIO SILICO, TIPO CONDULETE, NO FORMATO E, DIAM. DE 3/4"</v>
          </cell>
          <cell r="C5387" t="str">
            <v>UN</v>
          </cell>
          <cell r="D5387">
            <v>5.86</v>
          </cell>
        </row>
        <row r="5388">
          <cell r="A5388" t="str">
            <v>15.018.055-0</v>
          </cell>
          <cell r="B5388" t="str">
            <v>CAIXA DE LIGACAO DE ALUMINIO SILICO, TIPO CONDULETE, NO FORMATO E, DIAM.DE 1"</v>
          </cell>
          <cell r="C5388" t="str">
            <v>UN</v>
          </cell>
          <cell r="D5388">
            <v>7.98</v>
          </cell>
        </row>
        <row r="5389">
          <cell r="A5389" t="str">
            <v>15.018.060-0</v>
          </cell>
          <cell r="B5389" t="str">
            <v>CAIXA DE LIGACAO DE ALUMINIO SILICO, TIPO CONDULETE, NO FORMATO LB, DIAM. DE 1/2"</v>
          </cell>
          <cell r="C5389" t="str">
            <v>UN</v>
          </cell>
          <cell r="D5389">
            <v>6.01</v>
          </cell>
        </row>
        <row r="5390">
          <cell r="A5390" t="str">
            <v>15.018.065-0</v>
          </cell>
          <cell r="B5390" t="str">
            <v>CAIXA DE LIGACAO DE ALUMINIO SILICO, TIPO CONDULETE, NO FORMATO LB, DIAM. DE 3/4"</v>
          </cell>
          <cell r="C5390" t="str">
            <v>UN</v>
          </cell>
          <cell r="D5390">
            <v>6.22</v>
          </cell>
        </row>
        <row r="5391">
          <cell r="A5391" t="str">
            <v>15.018.070-0</v>
          </cell>
          <cell r="B5391" t="str">
            <v>CAIXA DE LIGACAO DE ALUMINIO SILICO, TIPO CONDULETE, NO FORMATO LB, DIAM. DE 1"</v>
          </cell>
          <cell r="C5391" t="str">
            <v>UN</v>
          </cell>
          <cell r="D5391">
            <v>9.0299999999999994</v>
          </cell>
        </row>
        <row r="5392">
          <cell r="A5392" t="str">
            <v>15.018.075-0</v>
          </cell>
          <cell r="B5392" t="str">
            <v>CAIXA DE LIGACAO DE ALUMINIO SILICO, TIPO CONDULETE, NO FORMATO LL, DIAM. DE 1/2"</v>
          </cell>
          <cell r="C5392" t="str">
            <v>UN</v>
          </cell>
          <cell r="D5392">
            <v>6.01</v>
          </cell>
        </row>
        <row r="5393">
          <cell r="A5393" t="str">
            <v>15.018.080-0</v>
          </cell>
          <cell r="B5393" t="str">
            <v>CAIXA DE LIGACAO DE ALUMINIO SILICO, TIPO CONDULETE, NO FORMATO LL, DIAM. DE 3/4"</v>
          </cell>
          <cell r="C5393" t="str">
            <v>UN</v>
          </cell>
          <cell r="D5393">
            <v>6.22</v>
          </cell>
        </row>
        <row r="5394">
          <cell r="A5394" t="str">
            <v>15.018.085-0</v>
          </cell>
          <cell r="B5394" t="str">
            <v>CAIXA DE LIGACAO DE ALUMINIO SILICO, TIPO CONDULETE, NO FORMATO LL, DIAM. DE 1"</v>
          </cell>
          <cell r="C5394" t="str">
            <v>UN</v>
          </cell>
          <cell r="D5394">
            <v>9.0299999999999994</v>
          </cell>
        </row>
        <row r="5395">
          <cell r="A5395" t="str">
            <v>15.018.090-0</v>
          </cell>
          <cell r="B5395" t="str">
            <v>CAIXA DE LIGACAO DE ALUMINIO SILICO, TIPO CONDULETE, NO FORMATO X, DIAM. DE 1/2"</v>
          </cell>
          <cell r="C5395" t="str">
            <v>UN</v>
          </cell>
          <cell r="D5395">
            <v>7.15</v>
          </cell>
        </row>
        <row r="5396">
          <cell r="A5396" t="str">
            <v>15.018.095-0</v>
          </cell>
          <cell r="B5396" t="str">
            <v>CAIXA DE LIGACAO DE ALUMINIO SILICO, TIPO CONDULETE, NO FORMATO X, DIAM. DE 3/4"</v>
          </cell>
          <cell r="C5396" t="str">
            <v>UN</v>
          </cell>
          <cell r="D5396">
            <v>7.7</v>
          </cell>
        </row>
        <row r="5397">
          <cell r="A5397" t="str">
            <v>15.018.100-0</v>
          </cell>
          <cell r="B5397" t="str">
            <v>CAIXA DE LIGACAO DE ALUMINIO SILICO, TIPO CONDULETE, NO FORMATO X, DIAM. DE 1"</v>
          </cell>
          <cell r="C5397" t="str">
            <v>UN</v>
          </cell>
          <cell r="D5397">
            <v>11.89</v>
          </cell>
        </row>
        <row r="5398">
          <cell r="A5398" t="str">
            <v>15.018.105-0</v>
          </cell>
          <cell r="B5398" t="str">
            <v>CAIXA DE LIGACAO DE ALUMINIO SILICO, TIPO CONDULETE, NO FORMATO T, DIAM. DE 1/2"</v>
          </cell>
          <cell r="C5398" t="str">
            <v>UN</v>
          </cell>
          <cell r="D5398">
            <v>6.47</v>
          </cell>
        </row>
        <row r="5399">
          <cell r="A5399" t="str">
            <v>15.018.110-0</v>
          </cell>
          <cell r="B5399" t="str">
            <v>CAIXA DE LIGACAO DE ALUMINIO SILICO, TIPO CONDULETE, NO FORMATO T, DIAM. DE 3/4"</v>
          </cell>
          <cell r="C5399" t="str">
            <v>UN</v>
          </cell>
          <cell r="D5399">
            <v>6.73</v>
          </cell>
        </row>
        <row r="5400">
          <cell r="A5400" t="str">
            <v>15.018.115-0</v>
          </cell>
          <cell r="B5400" t="str">
            <v>CAIXA DE LIGACAO DE ALUMINIO SILICO, TIPO CONDULETE, NO FORMATO T, DIAM. DE 1"</v>
          </cell>
          <cell r="C5400" t="str">
            <v>UN</v>
          </cell>
          <cell r="D5400">
            <v>10.24</v>
          </cell>
        </row>
        <row r="5401">
          <cell r="A5401" t="str">
            <v>15.018.120-0</v>
          </cell>
          <cell r="B5401" t="str">
            <v>CAIXA ESTAMPADA 2" X 4"</v>
          </cell>
          <cell r="C5401" t="str">
            <v>UN</v>
          </cell>
          <cell r="D5401">
            <v>3.55</v>
          </cell>
        </row>
        <row r="5402">
          <cell r="A5402" t="str">
            <v>15.018.125-0</v>
          </cell>
          <cell r="B5402" t="str">
            <v>CAIXA ESTAMPADA 3" X 3"</v>
          </cell>
          <cell r="C5402" t="str">
            <v>UN</v>
          </cell>
          <cell r="D5402">
            <v>3.55</v>
          </cell>
        </row>
        <row r="5403">
          <cell r="A5403" t="str">
            <v>15.018.130-0</v>
          </cell>
          <cell r="B5403" t="str">
            <v>CAIXA ESTAMPADA 4" X 4"</v>
          </cell>
          <cell r="C5403" t="str">
            <v>UN</v>
          </cell>
          <cell r="D5403">
            <v>3.71</v>
          </cell>
        </row>
        <row r="5404">
          <cell r="A5404" t="str">
            <v>15.018.136-0</v>
          </cell>
          <cell r="B5404" t="str">
            <v>CAIXA DE PASSAGEM Nº1 P/TELEFONE, MED. 10 X 10 X 5CM</v>
          </cell>
          <cell r="C5404" t="str">
            <v>UN</v>
          </cell>
          <cell r="D5404">
            <v>4.93</v>
          </cell>
        </row>
        <row r="5405">
          <cell r="A5405" t="str">
            <v>15.018.140-0</v>
          </cell>
          <cell r="B5405" t="str">
            <v>CAIXA DE PASSAGEM Nº2 P/TELEFONE, MED. 20 X 20 X 13,5CM</v>
          </cell>
          <cell r="C5405" t="str">
            <v>UN</v>
          </cell>
          <cell r="D5405">
            <v>15.62</v>
          </cell>
        </row>
        <row r="5406">
          <cell r="A5406" t="str">
            <v>15.018.145-0</v>
          </cell>
          <cell r="B5406" t="str">
            <v>CAIXA DE PASSAGEM Nº3 P/TELEFONE, MED. 40 X 40 X 13,5CM</v>
          </cell>
          <cell r="C5406" t="str">
            <v>UN</v>
          </cell>
          <cell r="D5406">
            <v>30.6</v>
          </cell>
        </row>
        <row r="5407">
          <cell r="A5407" t="str">
            <v>15.018.150-0</v>
          </cell>
          <cell r="B5407" t="str">
            <v>CAIXA DE PASSAGEM Nº4 P/TELEFONE, MED. 60 X 60 X 13,5CM</v>
          </cell>
          <cell r="C5407" t="str">
            <v>UN</v>
          </cell>
          <cell r="D5407">
            <v>67.27</v>
          </cell>
        </row>
        <row r="5408">
          <cell r="A5408" t="str">
            <v>15.018.155-0</v>
          </cell>
          <cell r="B5408" t="str">
            <v>CAIXA DE PASSAGEM Nº5 P/TELEFONE, MED. 80 X 80 X 13,5CM</v>
          </cell>
          <cell r="C5408" t="str">
            <v>UN</v>
          </cell>
          <cell r="D5408">
            <v>105.76</v>
          </cell>
        </row>
        <row r="5409">
          <cell r="A5409" t="str">
            <v>15.018.160-0</v>
          </cell>
          <cell r="B5409" t="str">
            <v>CAIXA DE PASSAGEM Nº6 P/TELEFONE, MED. 120 X 120 X 13,5CM</v>
          </cell>
          <cell r="C5409" t="str">
            <v>UN</v>
          </cell>
          <cell r="D5409">
            <v>221.63</v>
          </cell>
        </row>
        <row r="5410">
          <cell r="A5410" t="str">
            <v>15.018.165-0</v>
          </cell>
          <cell r="B5410" t="str">
            <v>CAIXA DE PASSAGEM Nº7 P/TELEFONE, MED. 150 X 150 X 16,8CM</v>
          </cell>
          <cell r="C5410" t="str">
            <v>UN</v>
          </cell>
          <cell r="D5410">
            <v>366.28</v>
          </cell>
        </row>
        <row r="5411">
          <cell r="A5411" t="str">
            <v>15.018.170-0</v>
          </cell>
          <cell r="B5411" t="str">
            <v>CAIXA DE PASSAGEM Nº8 P/TELEFONE, MED. 200 X 200 X 21,8CM</v>
          </cell>
          <cell r="C5411" t="str">
            <v>UN</v>
          </cell>
          <cell r="D5411">
            <v>606.22</v>
          </cell>
        </row>
        <row r="5412">
          <cell r="A5412" t="str">
            <v>15.018.175-0</v>
          </cell>
          <cell r="B5412" t="str">
            <v>CAIXA DE PASSAGEM Nº8 P/TELEFONE, MED. 200 X 200 X 21,8CM</v>
          </cell>
          <cell r="C5412" t="str">
            <v>UN</v>
          </cell>
          <cell r="D5412">
            <v>17.09</v>
          </cell>
        </row>
        <row r="5413">
          <cell r="A5413" t="str">
            <v>15.018.180-0</v>
          </cell>
          <cell r="B5413" t="str">
            <v>CAIXA DE PASSAGEM Nº8 P/TELEFONE, MED. 200 X 200 X 21,8CM</v>
          </cell>
          <cell r="C5413" t="str">
            <v>UN</v>
          </cell>
          <cell r="D5413">
            <v>10.119999999999999</v>
          </cell>
        </row>
        <row r="5414">
          <cell r="A5414" t="str">
            <v>15.018.185-0</v>
          </cell>
          <cell r="B5414" t="str">
            <v>CAIXA DE PASSAGEM Nº8 P/TELEFONE, MED. 200 X 200 X 21,8CM</v>
          </cell>
          <cell r="C5414" t="str">
            <v>UN</v>
          </cell>
          <cell r="D5414">
            <v>26.26</v>
          </cell>
        </row>
        <row r="5415">
          <cell r="A5415" t="str">
            <v>15.018.190-0</v>
          </cell>
          <cell r="B5415" t="str">
            <v>CAIXA DE PASSAGEM Nº8 P/TELEFONE, MED. 200 X 200 X 21,8CM</v>
          </cell>
          <cell r="C5415" t="str">
            <v>UN</v>
          </cell>
          <cell r="D5415">
            <v>28.73</v>
          </cell>
        </row>
        <row r="5416">
          <cell r="A5416" t="str">
            <v>15.018.195-0</v>
          </cell>
          <cell r="B5416" t="str">
            <v>CAIXA DE PASSAGEM Nº8 P/TELEFONE, MED. 200 X 200 X 21,8CM</v>
          </cell>
          <cell r="C5416" t="str">
            <v>UN</v>
          </cell>
          <cell r="D5416">
            <v>33.369999999999997</v>
          </cell>
        </row>
        <row r="5417">
          <cell r="A5417" t="str">
            <v>15.018.200-0</v>
          </cell>
          <cell r="B5417" t="str">
            <v>CAIXA DE PASSAGEM Nº8 P/TELEFONE, MED. 200 X 200 X 21,8CM</v>
          </cell>
          <cell r="C5417" t="str">
            <v>UN</v>
          </cell>
          <cell r="D5417">
            <v>38.22</v>
          </cell>
        </row>
        <row r="5418">
          <cell r="A5418" t="str">
            <v>15.018.205-0</v>
          </cell>
          <cell r="B5418" t="str">
            <v>CAIXA DE PASSAGEM Nº8 P/TELEFONE, MED. 200 X 200 X 21,8CM</v>
          </cell>
          <cell r="C5418" t="str">
            <v>UN</v>
          </cell>
          <cell r="D5418">
            <v>122.68</v>
          </cell>
        </row>
        <row r="5419">
          <cell r="A5419" t="str">
            <v>15.018.210-0</v>
          </cell>
          <cell r="B5419" t="str">
            <v>CAIXA DE PASSAGEM Nº8 P/TELEFONE, MED. 200 X 200 X 21,8CM</v>
          </cell>
          <cell r="C5419" t="str">
            <v>UN</v>
          </cell>
          <cell r="D5419">
            <v>139.15</v>
          </cell>
        </row>
        <row r="5420">
          <cell r="A5420" t="str">
            <v>15.018.215-0</v>
          </cell>
          <cell r="B5420" t="str">
            <v>CAIXA DE PASSAGEM Nº8 P/TELEFONE, MED. 200 X 200 X 21,8CM</v>
          </cell>
          <cell r="C5420" t="str">
            <v>UN</v>
          </cell>
          <cell r="D5420">
            <v>181.73</v>
          </cell>
        </row>
        <row r="5421">
          <cell r="A5421" t="str">
            <v>15.018.220-0</v>
          </cell>
          <cell r="B5421" t="str">
            <v>CAIXA DE PASSAGEM Nº8 P/TELEFONE, MED. 200 X 200 X 21,8CM</v>
          </cell>
          <cell r="C5421" t="str">
            <v>UN</v>
          </cell>
          <cell r="D5421">
            <v>229.3</v>
          </cell>
        </row>
        <row r="5422">
          <cell r="A5422" t="str">
            <v>15.018.999-0</v>
          </cell>
          <cell r="B5422" t="str">
            <v>INDICE DA FAMILIA</v>
          </cell>
          <cell r="C5422">
            <v>0</v>
          </cell>
          <cell r="D5422">
            <v>1975</v>
          </cell>
        </row>
        <row r="5423">
          <cell r="A5423" t="str">
            <v>15.019.010-0</v>
          </cell>
          <cell r="B5423" t="str">
            <v>TOMADA DE PISO SIMPLES, EM CORPO DE ALUMINIO FUNDIDO E TAMPADE LATAO POLIDO, 30A/380V</v>
          </cell>
          <cell r="C5423" t="str">
            <v>UN</v>
          </cell>
          <cell r="D5423">
            <v>16.96</v>
          </cell>
        </row>
        <row r="5424">
          <cell r="A5424" t="str">
            <v>15.019.015-0</v>
          </cell>
          <cell r="B5424" t="str">
            <v>TOMADA DUPLA DE PISO, EM CORPO DE ALUMINIO FUNDIDO E TAMPA DE LATAO POLIDO, 30A/380V</v>
          </cell>
          <cell r="C5424" t="str">
            <v>UN</v>
          </cell>
          <cell r="D5424">
            <v>22.51</v>
          </cell>
        </row>
        <row r="5425">
          <cell r="A5425" t="str">
            <v>15.019.020-0</v>
          </cell>
          <cell r="B5425" t="str">
            <v>INTERRUPTOR DE EMBUTIR C/ 1 TECLA SIMPLES FOSFORESCENTE E PLACA</v>
          </cell>
          <cell r="C5425" t="str">
            <v>UN</v>
          </cell>
          <cell r="D5425">
            <v>2.59</v>
          </cell>
        </row>
        <row r="5426">
          <cell r="A5426" t="str">
            <v>15.019.025-0</v>
          </cell>
          <cell r="B5426" t="str">
            <v>INTERRUPTOR DE EMBUTIR C/ 2 PLACAS SIMPLES FOSFORESCENTES E PLACA</v>
          </cell>
          <cell r="C5426" t="str">
            <v>UN</v>
          </cell>
          <cell r="D5426">
            <v>3.85</v>
          </cell>
        </row>
        <row r="5427">
          <cell r="A5427" t="str">
            <v>15.019.030-0</v>
          </cell>
          <cell r="B5427" t="str">
            <v>INTERRUPTOR DE EMBUTIR C/ 3 TECLAS SIMPLES FOSFORESCENTES E PLACA</v>
          </cell>
          <cell r="C5427" t="str">
            <v>UN</v>
          </cell>
          <cell r="D5427">
            <v>5.25</v>
          </cell>
        </row>
        <row r="5428">
          <cell r="A5428" t="str">
            <v>15.019.035-0</v>
          </cell>
          <cell r="B5428" t="str">
            <v>INTERRUPTOR THREE-WAY DE EMBUTIR C/TECLA FOSFORESCENTE, INCL. A PLACA</v>
          </cell>
          <cell r="C5428" t="str">
            <v>UN</v>
          </cell>
          <cell r="D5428">
            <v>3.67</v>
          </cell>
        </row>
        <row r="5429">
          <cell r="A5429" t="str">
            <v>15.019.040-0</v>
          </cell>
          <cell r="B5429" t="str">
            <v>CONJUNTO DE EMBUTIR COMPOSTO DE 1 TECLA PARALELA E TOMADA UNIVERSAL REDONDA FOSFORESCENTE E PLACA</v>
          </cell>
          <cell r="C5429" t="str">
            <v>UN</v>
          </cell>
          <cell r="D5429">
            <v>4.6900000000000004</v>
          </cell>
        </row>
        <row r="5430">
          <cell r="A5430" t="str">
            <v>15.019.045-0</v>
          </cell>
          <cell r="B5430" t="str">
            <v>CONJUNTO DE EMBUTIR COMPOSTO DE 2 TECLAS PARALELAS E TOMADASIMPLES FOSFORESCENTE E PLACA</v>
          </cell>
          <cell r="C5430" t="str">
            <v>UN</v>
          </cell>
          <cell r="D5430">
            <v>6.13</v>
          </cell>
        </row>
        <row r="5431">
          <cell r="A5431" t="str">
            <v>15.019.050-0</v>
          </cell>
          <cell r="B5431" t="str">
            <v>TOMADA UNIVERSAL, DE EMBUTIR, FOSFORESCENTE, C/PLACA</v>
          </cell>
          <cell r="C5431" t="str">
            <v>UN</v>
          </cell>
          <cell r="D5431">
            <v>2.59</v>
          </cell>
        </row>
        <row r="5432">
          <cell r="A5432" t="str">
            <v>15.019.055-0</v>
          </cell>
          <cell r="B5432" t="str">
            <v>TOMADA EXTERNA UNIVERSAL, DE EMBUTIR, C/PLACA</v>
          </cell>
          <cell r="C5432" t="str">
            <v>UN</v>
          </cell>
          <cell r="D5432">
            <v>2.36</v>
          </cell>
        </row>
        <row r="5433">
          <cell r="A5433" t="str">
            <v>15.019.060-0</v>
          </cell>
          <cell r="B5433" t="str">
            <v>TOMADA DE BAQUELITE, DE SOBREPOR, REVESTIDA DE BORRACHA, TRIPOLAR 15A</v>
          </cell>
          <cell r="C5433" t="str">
            <v>UN</v>
          </cell>
          <cell r="D5433">
            <v>13.76</v>
          </cell>
        </row>
        <row r="5434">
          <cell r="A5434" t="str">
            <v>15.019.065-0</v>
          </cell>
          <cell r="B5434" t="str">
            <v>TOMADA TRIFASICA P/PINO FACA DE 20A/220V, C/ 2 DISJ. DE 30A,MONT. EM CX. DE FERRO ESTAMPADA 15 X 15CM</v>
          </cell>
          <cell r="C5434" t="str">
            <v>UN</v>
          </cell>
          <cell r="D5434">
            <v>23.54</v>
          </cell>
        </row>
        <row r="5435">
          <cell r="A5435" t="str">
            <v>15.019.070-0</v>
          </cell>
          <cell r="B5435" t="str">
            <v>ESPELHO PLAST. 4" X 2" P/TOMADA</v>
          </cell>
          <cell r="C5435" t="str">
            <v>UN</v>
          </cell>
          <cell r="D5435">
            <v>0.71</v>
          </cell>
        </row>
        <row r="5436">
          <cell r="A5436" t="str">
            <v>15.019.075-0</v>
          </cell>
          <cell r="B5436" t="str">
            <v>INTERRUPTORES, TOMADAS E PLAFONIERS P/BL. DE APART. PADRAO CEHAB, TIPO B 50</v>
          </cell>
          <cell r="C5436" t="str">
            <v>UN</v>
          </cell>
          <cell r="D5436">
            <v>5902.33</v>
          </cell>
        </row>
        <row r="5437">
          <cell r="A5437" t="str">
            <v>15.019.080-0</v>
          </cell>
          <cell r="B5437" t="str">
            <v>INTERRUPTORES, TOMADAS E PLAFONIERS P/BL. DE APART. PADRAO CEHAB, TIPO B 39</v>
          </cell>
          <cell r="C5437" t="str">
            <v>UN</v>
          </cell>
          <cell r="D5437">
            <v>4472.97</v>
          </cell>
        </row>
        <row r="5438">
          <cell r="A5438" t="str">
            <v>15.019.999-0</v>
          </cell>
          <cell r="B5438" t="str">
            <v>INDICE DA FAMILIA</v>
          </cell>
          <cell r="C5438">
            <v>0</v>
          </cell>
          <cell r="D5438">
            <v>1934</v>
          </cell>
        </row>
        <row r="5439">
          <cell r="A5439" t="str">
            <v>15.020.010-0</v>
          </cell>
          <cell r="B5439" t="str">
            <v>RECEPTACULO DE LOUCA P/PENDENTE</v>
          </cell>
          <cell r="C5439" t="str">
            <v>UN</v>
          </cell>
          <cell r="D5439">
            <v>1.72</v>
          </cell>
        </row>
        <row r="5440">
          <cell r="A5440" t="str">
            <v>15.020.015-0</v>
          </cell>
          <cell r="B5440" t="str">
            <v>LAMPADA INCANDESCENTE DE 200W</v>
          </cell>
          <cell r="C5440" t="str">
            <v>UN</v>
          </cell>
          <cell r="D5440">
            <v>2.25</v>
          </cell>
        </row>
        <row r="5441">
          <cell r="A5441" t="str">
            <v>15.020.020-0</v>
          </cell>
          <cell r="B5441" t="str">
            <v>LAMPADA INCANDESCENTE DE 150W</v>
          </cell>
          <cell r="C5441" t="str">
            <v>UN</v>
          </cell>
          <cell r="D5441">
            <v>1.84</v>
          </cell>
        </row>
        <row r="5442">
          <cell r="A5442" t="str">
            <v>15.020.025-0</v>
          </cell>
          <cell r="B5442" t="str">
            <v>LAMPADA INCANDESCENTE DE 100W</v>
          </cell>
          <cell r="C5442" t="str">
            <v>UN</v>
          </cell>
          <cell r="D5442">
            <v>1.34</v>
          </cell>
        </row>
        <row r="5443">
          <cell r="A5443" t="str">
            <v>15.020.030-0</v>
          </cell>
          <cell r="B5443" t="str">
            <v>LAMPADA INCANDESCENTE DE 60W</v>
          </cell>
          <cell r="C5443" t="str">
            <v>UN</v>
          </cell>
          <cell r="D5443">
            <v>1.07</v>
          </cell>
        </row>
        <row r="5444">
          <cell r="A5444" t="str">
            <v>15.020.035-0</v>
          </cell>
          <cell r="B5444" t="str">
            <v>LAMPADA FLUORESCENTE DE 20W</v>
          </cell>
          <cell r="C5444" t="str">
            <v>UN</v>
          </cell>
          <cell r="D5444">
            <v>3.14</v>
          </cell>
        </row>
        <row r="5445">
          <cell r="A5445" t="str">
            <v>15.020.040-0</v>
          </cell>
          <cell r="B5445" t="str">
            <v>LAMPADA FLUORESCENTE DE 40W</v>
          </cell>
          <cell r="C5445" t="str">
            <v>UN</v>
          </cell>
          <cell r="D5445">
            <v>3.14</v>
          </cell>
        </row>
        <row r="5446">
          <cell r="A5446" t="str">
            <v>15.020.041-0</v>
          </cell>
          <cell r="B5446" t="str">
            <v>LAMPADA FLUORESCENTE TIPO HO DE 85W</v>
          </cell>
          <cell r="C5446" t="str">
            <v>UN</v>
          </cell>
          <cell r="D5446">
            <v>14.55</v>
          </cell>
        </row>
        <row r="5447">
          <cell r="A5447" t="str">
            <v>15.020.042-0</v>
          </cell>
          <cell r="B5447" t="str">
            <v>LAMPADA FLUORESCENTE TIPO HO DE 110W</v>
          </cell>
          <cell r="C5447" t="str">
            <v>UN</v>
          </cell>
          <cell r="D5447">
            <v>9.85</v>
          </cell>
        </row>
        <row r="5448">
          <cell r="A5448" t="str">
            <v>15.020.045-0</v>
          </cell>
          <cell r="B5448" t="str">
            <v>LAMPADA DE VAPOR DE MERCURIO DE 125W</v>
          </cell>
          <cell r="C5448" t="str">
            <v>UN</v>
          </cell>
          <cell r="D5448">
            <v>9.58</v>
          </cell>
        </row>
        <row r="5449">
          <cell r="A5449" t="str">
            <v>15.020.050-0</v>
          </cell>
          <cell r="B5449" t="str">
            <v>LAMPADA DE VAPOR DE MERCURIO DE 250W</v>
          </cell>
          <cell r="C5449" t="str">
            <v>UN</v>
          </cell>
          <cell r="D5449">
            <v>20.2</v>
          </cell>
        </row>
        <row r="5450">
          <cell r="A5450" t="str">
            <v>15.020.055-0</v>
          </cell>
          <cell r="B5450" t="str">
            <v>LAMPADA DE VAPOR DE MERCURIO DE 400W / 250V</v>
          </cell>
          <cell r="C5450" t="str">
            <v>UN</v>
          </cell>
          <cell r="D5450">
            <v>30.2</v>
          </cell>
        </row>
        <row r="5451">
          <cell r="A5451" t="str">
            <v>15.020.058-0</v>
          </cell>
          <cell r="B5451" t="str">
            <v>LAMPADA MISTA DE 160W</v>
          </cell>
          <cell r="C5451" t="str">
            <v>UN</v>
          </cell>
          <cell r="D5451">
            <v>9.4700000000000006</v>
          </cell>
        </row>
        <row r="5452">
          <cell r="A5452" t="str">
            <v>15.020.060-0</v>
          </cell>
          <cell r="B5452" t="str">
            <v>LAMPADA MISTA DE 250W</v>
          </cell>
          <cell r="C5452" t="str">
            <v>UN</v>
          </cell>
          <cell r="D5452">
            <v>16.28</v>
          </cell>
        </row>
        <row r="5453">
          <cell r="A5453" t="str">
            <v>15.020.061-0</v>
          </cell>
          <cell r="B5453" t="str">
            <v>LAMPADA MISTA DE 500W</v>
          </cell>
          <cell r="C5453" t="str">
            <v>UN</v>
          </cell>
          <cell r="D5453">
            <v>25.24</v>
          </cell>
        </row>
        <row r="5454">
          <cell r="A5454" t="str">
            <v>15.020.063-0</v>
          </cell>
          <cell r="B5454" t="str">
            <v>LAMPADA DE VAPOR DE SODIO DE 150W / 220V</v>
          </cell>
          <cell r="C5454" t="str">
            <v>UN</v>
          </cell>
          <cell r="D5454">
            <v>30.31</v>
          </cell>
        </row>
        <row r="5455">
          <cell r="A5455" t="str">
            <v>15.020.065-0</v>
          </cell>
          <cell r="B5455" t="str">
            <v>LAMPADA DE VAPOR DE SODIO DE 250W / 220V</v>
          </cell>
          <cell r="C5455" t="str">
            <v>UN</v>
          </cell>
          <cell r="D5455">
            <v>33.44</v>
          </cell>
        </row>
        <row r="5456">
          <cell r="A5456" t="str">
            <v>15.020.067-0</v>
          </cell>
          <cell r="B5456" t="str">
            <v>LAMPADA DE VAPOR DE SODIO DE 400W / 220V</v>
          </cell>
          <cell r="C5456" t="str">
            <v>UN</v>
          </cell>
          <cell r="D5456">
            <v>42.12</v>
          </cell>
        </row>
        <row r="5457">
          <cell r="A5457" t="str">
            <v>15.020.999-0</v>
          </cell>
          <cell r="B5457" t="str">
            <v>INDICE DA FAMILIA</v>
          </cell>
          <cell r="C5457">
            <v>0</v>
          </cell>
          <cell r="D5457">
            <v>1875</v>
          </cell>
        </row>
        <row r="5458">
          <cell r="A5458" t="str">
            <v>15.023.001-0</v>
          </cell>
          <cell r="B5458" t="str">
            <v>TUBULACAO, CONEXOES, QUADRO GERAL E ACESSORIOS P/INSTAL. ELETR. PADRAO CEHAB, TIPO RJ GD 44 CERJ</v>
          </cell>
          <cell r="C5458" t="str">
            <v>UN</v>
          </cell>
          <cell r="D5458">
            <v>832.26</v>
          </cell>
        </row>
        <row r="5459">
          <cell r="A5459" t="str">
            <v>15.023.005-0</v>
          </cell>
          <cell r="B5459" t="str">
            <v>TUBULACAO, CONEXOES, QUADRO GERAL E ACESSORIOS P/INSTAL. ELETR. PADRAO CEHAB, TIPO RJ 41 I/G 22 CERJ</v>
          </cell>
          <cell r="C5459" t="str">
            <v>UN</v>
          </cell>
          <cell r="D5459">
            <v>895.91</v>
          </cell>
        </row>
        <row r="5460">
          <cell r="A5460" t="str">
            <v>15.023.010-0</v>
          </cell>
          <cell r="B5460" t="str">
            <v>TUBULACAO, CONEXOES, QUADRO GERAL E ACESSORIOS P/INSTAL. ELETR. PADRAO CEHAB, TIPO RJ 41 I/G 32 CERJ</v>
          </cell>
          <cell r="C5460" t="str">
            <v>UN</v>
          </cell>
          <cell r="D5460">
            <v>900.86</v>
          </cell>
        </row>
        <row r="5461">
          <cell r="A5461" t="str">
            <v>15.023.015-0</v>
          </cell>
          <cell r="B5461" t="str">
            <v>TUBULACAO, CONEXOES, QUADRO GERAL E ACESSORIOS P/INSTAL. ELETR. PADRAO CEHAB, TIPO RJ 41 I/G 40 CERJ</v>
          </cell>
          <cell r="C5461" t="str">
            <v>UN</v>
          </cell>
          <cell r="D5461">
            <v>907.71</v>
          </cell>
        </row>
        <row r="5462">
          <cell r="A5462" t="str">
            <v>15.023.020-0</v>
          </cell>
          <cell r="B5462" t="str">
            <v>TUBULACAO ELETR. EMBUTIDA NA ESTRUT., P/BL. DE APART. PADRAOCEHAB, TIPO B 39</v>
          </cell>
          <cell r="C5462" t="str">
            <v>UN</v>
          </cell>
          <cell r="D5462">
            <v>6861.48</v>
          </cell>
        </row>
        <row r="5463">
          <cell r="A5463" t="str">
            <v>15.023.025-0</v>
          </cell>
          <cell r="B5463" t="str">
            <v>TUBULACAO ELETR. EMBUTIDA NA ALVEN., P/BL. DE APART. PADRAOCEHAB, TIPO B 39</v>
          </cell>
          <cell r="C5463" t="str">
            <v>UN</v>
          </cell>
          <cell r="D5463">
            <v>6156.88</v>
          </cell>
        </row>
        <row r="5464">
          <cell r="A5464" t="str">
            <v>15.023.030-0</v>
          </cell>
          <cell r="B5464" t="str">
            <v>TUBULACAO, QUADRO GERAL E ACESSORIOS P/INSTAL. ELETR. PADRAOCEHAB, TIPO RJ 41 I/G 40 LIGHT</v>
          </cell>
          <cell r="C5464" t="str">
            <v>UN</v>
          </cell>
          <cell r="D5464">
            <v>890.12</v>
          </cell>
        </row>
        <row r="5465">
          <cell r="A5465" t="str">
            <v>15.023.035-0</v>
          </cell>
          <cell r="B5465" t="str">
            <v>TUBULACAO, QUADRO GERAL E ACESSORIOS P/INSTAL. ELETR. PADRAOCEHAB, TIPO RJ 41 I/G 32 LIGHT</v>
          </cell>
          <cell r="C5465" t="str">
            <v>UN</v>
          </cell>
          <cell r="D5465">
            <v>840.07</v>
          </cell>
        </row>
        <row r="5466">
          <cell r="A5466" t="str">
            <v>15.023.040-0</v>
          </cell>
          <cell r="B5466" t="str">
            <v>TUBULACAO, QUADRO GERAL E ACESSORIOS P/INSTAL. ELETR. PADRAOCEHAB, TIPO RJ 41 I/G 22 LIGHT</v>
          </cell>
          <cell r="C5466" t="str">
            <v>UN</v>
          </cell>
          <cell r="D5466">
            <v>831.19</v>
          </cell>
        </row>
        <row r="5467">
          <cell r="A5467" t="str">
            <v>15.023.045-0</v>
          </cell>
          <cell r="B5467" t="str">
            <v>TUBULACAO, QUADRO GERAL E ACESSORIOS P/INSTAL. ELETR. PADRAOCEHAB, TIPO RJ GD 44 LIGHT</v>
          </cell>
          <cell r="C5467" t="str">
            <v>UN</v>
          </cell>
          <cell r="D5467">
            <v>816.91</v>
          </cell>
        </row>
        <row r="5468">
          <cell r="A5468" t="str">
            <v>15.023.050-0</v>
          </cell>
          <cell r="B5468" t="str">
            <v>TUBULACAO, QUADRO GERAL E ACESSORIOS P/INSTAL. ELETR. DE 1 UN. SANIT.</v>
          </cell>
          <cell r="C5468" t="str">
            <v>UN</v>
          </cell>
          <cell r="D5468">
            <v>349.65</v>
          </cell>
        </row>
        <row r="5469">
          <cell r="A5469" t="str">
            <v>15.023.055-0</v>
          </cell>
          <cell r="B5469" t="str">
            <v>TUBULACAO, QUADRO GERAL E ACESSORIOS P/INSTAL. ELETR. DE CASA PADRAO CEHAB, TIPO RJ 35 20 LIGHT</v>
          </cell>
          <cell r="C5469" t="str">
            <v>UN</v>
          </cell>
          <cell r="D5469">
            <v>566.02</v>
          </cell>
        </row>
        <row r="5470">
          <cell r="A5470" t="str">
            <v>15.023.060-0</v>
          </cell>
          <cell r="B5470" t="str">
            <v>TUBULACAO, QUADRO GERAL E ACESSORIOS P/INSTAL. ELETR. DE CASA PADRAO CEHAB, TIPO RJ 35 20 CERJ</v>
          </cell>
          <cell r="C5470" t="str">
            <v>UN</v>
          </cell>
          <cell r="D5470">
            <v>662.73</v>
          </cell>
        </row>
        <row r="5471">
          <cell r="A5471" t="str">
            <v>15.023.065-0</v>
          </cell>
          <cell r="B5471" t="str">
            <v>TUBULACAO, QUADRO GERAL E ACESSORIOS P/INSTAL. ELETR. DE CASA PADRAO CEHAB, TIPO RJ 39 22 CERJ</v>
          </cell>
          <cell r="C5471" t="str">
            <v>UN</v>
          </cell>
          <cell r="D5471">
            <v>577.6</v>
          </cell>
        </row>
        <row r="5472">
          <cell r="A5472" t="str">
            <v>15.023.070-0</v>
          </cell>
          <cell r="B5472" t="str">
            <v>TUBULACAO, QUADRO GERAL E ACESSORIOS P/INSTAL. ELETR. DE CASA PADRAO CEHAB, TIPO RJ 45 I/G 20 LIGHT</v>
          </cell>
          <cell r="C5472" t="str">
            <v>UN</v>
          </cell>
          <cell r="D5472">
            <v>513.66999999999996</v>
          </cell>
        </row>
        <row r="5473">
          <cell r="A5473" t="str">
            <v>15.023.075-0</v>
          </cell>
          <cell r="B5473" t="str">
            <v>TUBULACAO, CONEXOES E MONT. DE QUADRO GERAL P/CASA DE BOMBASEM PREDIO PADRAO CEHAB, TIPO B 39 LIGHT</v>
          </cell>
          <cell r="C5473" t="str">
            <v>UN</v>
          </cell>
          <cell r="D5473">
            <v>2956.98</v>
          </cell>
        </row>
        <row r="5474">
          <cell r="A5474" t="str">
            <v>15.023.080-0</v>
          </cell>
          <cell r="B5474" t="str">
            <v>TUBULACAO, CONEXOES E MONT. DE QUADRO GERAL P/CASA DE BOMBASEM PREDIO PADRAO CEHAB, TIPO B 39 CERJ</v>
          </cell>
          <cell r="C5474" t="str">
            <v>UN</v>
          </cell>
          <cell r="D5474">
            <v>4855.43</v>
          </cell>
        </row>
        <row r="5475">
          <cell r="A5475" t="str">
            <v>15.023.085-0</v>
          </cell>
          <cell r="B5475" t="str">
            <v>TUBULACAO, CONEXOES E MONT. DE QUADRO GERAL P/CASA DE BOMBASEM PREDIOS PADRAO CEHAB, TIPO B 50 LIGHT</v>
          </cell>
          <cell r="C5475" t="str">
            <v>UN</v>
          </cell>
          <cell r="D5475">
            <v>3778.1</v>
          </cell>
        </row>
        <row r="5476">
          <cell r="A5476" t="str">
            <v>15.023.090-0</v>
          </cell>
          <cell r="B5476" t="str">
            <v>TUBULACAO, CONEXOES E MONT. DE QUADRO GERAL P/CASA DE BOMBASEM PREDIO PADRAO CEHAB, TIPO B 50 CERJ</v>
          </cell>
          <cell r="C5476" t="str">
            <v>UN</v>
          </cell>
          <cell r="D5476">
            <v>4976.8100000000004</v>
          </cell>
        </row>
        <row r="5477">
          <cell r="A5477" t="str">
            <v>15.023.095-0</v>
          </cell>
          <cell r="B5477" t="str">
            <v>TUBULACAO ELETR. EMBUTIDA NA ESTRUT., P/BL. DE APART. PADRAOCEHAB, TIPO B 50</v>
          </cell>
          <cell r="C5477" t="str">
            <v>UN</v>
          </cell>
          <cell r="D5477">
            <v>10418.91</v>
          </cell>
        </row>
        <row r="5478">
          <cell r="A5478" t="str">
            <v>15.023.100-0</v>
          </cell>
          <cell r="B5478" t="str">
            <v>TUBULACAO ELETR. EMBUTIDA NA ALVEN., P/BL. DE APART. PADRAOCEHAB, TIPO B 50</v>
          </cell>
          <cell r="C5478" t="str">
            <v>UN</v>
          </cell>
          <cell r="D5478">
            <v>5024.0200000000004</v>
          </cell>
        </row>
        <row r="5479">
          <cell r="A5479" t="str">
            <v>15.023.999-0</v>
          </cell>
          <cell r="B5479" t="str">
            <v>INDICE DA FAMILIA</v>
          </cell>
          <cell r="C5479">
            <v>0</v>
          </cell>
          <cell r="D5479">
            <v>1760</v>
          </cell>
        </row>
        <row r="5480">
          <cell r="A5480" t="str">
            <v>15.028.001-0</v>
          </cell>
          <cell r="B5480" t="str">
            <v>COLOCACAO DE RESERVATORIO DE CIM. AMIANTO DE 250 L</v>
          </cell>
          <cell r="C5480" t="str">
            <v>UN</v>
          </cell>
          <cell r="D5480">
            <v>137.57</v>
          </cell>
        </row>
        <row r="5481">
          <cell r="A5481" t="str">
            <v>15.028.005-0</v>
          </cell>
          <cell r="B5481" t="str">
            <v>COLOCACAO DE RESERVATORIO DE CIM. AMIANTO DE 500 L</v>
          </cell>
          <cell r="C5481" t="str">
            <v>UN</v>
          </cell>
          <cell r="D5481">
            <v>150.36000000000001</v>
          </cell>
        </row>
        <row r="5482">
          <cell r="A5482" t="str">
            <v>15.028.010-0</v>
          </cell>
          <cell r="B5482" t="str">
            <v>COLOCACAO DE RESERVATORIO DE CIM. AMIANTO DE 1000 L</v>
          </cell>
          <cell r="C5482" t="str">
            <v>UN</v>
          </cell>
          <cell r="D5482">
            <v>167.85</v>
          </cell>
        </row>
        <row r="5483">
          <cell r="A5483" t="str">
            <v>15.028.999-0</v>
          </cell>
          <cell r="B5483" t="str">
            <v>INDICE DA FAMILIA</v>
          </cell>
          <cell r="C5483">
            <v>0</v>
          </cell>
          <cell r="D5483">
            <v>1752</v>
          </cell>
        </row>
        <row r="5484">
          <cell r="A5484" t="str">
            <v>15.029.010-0</v>
          </cell>
          <cell r="B5484" t="str">
            <v>REGISTRO DE GAVETA EM BRONZE C/DIAM. DE 1/2"</v>
          </cell>
          <cell r="C5484" t="str">
            <v>UN</v>
          </cell>
          <cell r="D5484">
            <v>16.100000000000001</v>
          </cell>
        </row>
        <row r="5485">
          <cell r="A5485" t="str">
            <v>15.029.011-0</v>
          </cell>
          <cell r="B5485" t="str">
            <v>REGISTRO DE GAVETA EM BRONZE C/DIAM. DE 3/4"</v>
          </cell>
          <cell r="C5485" t="str">
            <v>UN</v>
          </cell>
          <cell r="D5485">
            <v>16.54</v>
          </cell>
        </row>
        <row r="5486">
          <cell r="A5486" t="str">
            <v>15.029.012-0</v>
          </cell>
          <cell r="B5486" t="str">
            <v>REGISTRO DE GAVETA EM BRONZE C/DIAM. DE 1"</v>
          </cell>
          <cell r="C5486" t="str">
            <v>UN</v>
          </cell>
          <cell r="D5486">
            <v>20.64</v>
          </cell>
        </row>
        <row r="5487">
          <cell r="A5487" t="str">
            <v>15.029.013-0</v>
          </cell>
          <cell r="B5487" t="str">
            <v>REGISTRO DE GAVETA EM BRONZE C/DIAM. DE 1.1/4"</v>
          </cell>
          <cell r="C5487" t="str">
            <v>UN</v>
          </cell>
          <cell r="D5487">
            <v>25.37</v>
          </cell>
        </row>
        <row r="5488">
          <cell r="A5488" t="str">
            <v>15.029.014-0</v>
          </cell>
          <cell r="B5488" t="str">
            <v>REGISTRO DE GAVETA EM BRONZE C/DIAM. DE 1.1/2"</v>
          </cell>
          <cell r="C5488" t="str">
            <v>UN</v>
          </cell>
          <cell r="D5488">
            <v>30.43</v>
          </cell>
        </row>
        <row r="5489">
          <cell r="A5489" t="str">
            <v>15.029.015-0</v>
          </cell>
          <cell r="B5489" t="str">
            <v>REGISTRO DE GAVETA EM BRONZE C/DIAM. DE 2"</v>
          </cell>
          <cell r="C5489" t="str">
            <v>UN</v>
          </cell>
          <cell r="D5489">
            <v>42.76</v>
          </cell>
        </row>
        <row r="5490">
          <cell r="A5490" t="str">
            <v>15.029.016-0</v>
          </cell>
          <cell r="B5490" t="str">
            <v>REGISTRO DE GAVETA EM BRONZE C/DIAM. DE 2.1/2"</v>
          </cell>
          <cell r="C5490" t="str">
            <v>UN</v>
          </cell>
          <cell r="D5490">
            <v>98.11</v>
          </cell>
        </row>
        <row r="5491">
          <cell r="A5491" t="str">
            <v>15.029.017-0</v>
          </cell>
          <cell r="B5491" t="str">
            <v>REGISTRO DE GAVETA EM BRONZE C/DIAM. DE 3"</v>
          </cell>
          <cell r="C5491" t="str">
            <v>UN</v>
          </cell>
          <cell r="D5491">
            <v>146.34</v>
          </cell>
        </row>
        <row r="5492">
          <cell r="A5492" t="str">
            <v>15.029.018-0</v>
          </cell>
          <cell r="B5492" t="str">
            <v>REGISTRO DE GAVETA EM BRONZE C/DIAM. DE 4"</v>
          </cell>
          <cell r="C5492" t="str">
            <v>UN</v>
          </cell>
          <cell r="D5492">
            <v>239.22</v>
          </cell>
        </row>
        <row r="5493">
          <cell r="A5493" t="str">
            <v>15.029.019-0</v>
          </cell>
          <cell r="B5493" t="str">
            <v>REGISTRO DE ESFERA EM BRONZE C/DIAM. DE 1/2"</v>
          </cell>
          <cell r="C5493" t="str">
            <v>UN</v>
          </cell>
          <cell r="D5493">
            <v>20.079999999999998</v>
          </cell>
        </row>
        <row r="5494">
          <cell r="A5494" t="str">
            <v>15.029.020-0</v>
          </cell>
          <cell r="B5494" t="str">
            <v>REGISTRO DE ESFERA EM BRONZE C/DIAM. DE 3/4"</v>
          </cell>
          <cell r="C5494" t="str">
            <v>UN</v>
          </cell>
          <cell r="D5494">
            <v>22.85</v>
          </cell>
        </row>
        <row r="5495">
          <cell r="A5495" t="str">
            <v>15.029.021-0</v>
          </cell>
          <cell r="B5495" t="str">
            <v>REGISTRO DE ESFERA EM BRONZE C/DIAM. DE 1"</v>
          </cell>
          <cell r="C5495" t="str">
            <v>UN</v>
          </cell>
          <cell r="D5495">
            <v>29.65</v>
          </cell>
        </row>
        <row r="5496">
          <cell r="A5496" t="str">
            <v>15.029.022-0</v>
          </cell>
          <cell r="B5496" t="str">
            <v>REGISTRO DE ESFERA EM BRONZE C/DIAM. DE 1.1/4"</v>
          </cell>
          <cell r="C5496" t="str">
            <v>UN</v>
          </cell>
          <cell r="D5496">
            <v>40.89</v>
          </cell>
        </row>
        <row r="5497">
          <cell r="A5497" t="str">
            <v>15.029.023-0</v>
          </cell>
          <cell r="B5497" t="str">
            <v>REGISTRO DE ESFERA EM BRONZE C/DIAM. DE 1.1/2"</v>
          </cell>
          <cell r="C5497" t="str">
            <v>UN</v>
          </cell>
          <cell r="D5497">
            <v>49.14</v>
          </cell>
        </row>
        <row r="5498">
          <cell r="A5498" t="str">
            <v>15.029.024-0</v>
          </cell>
          <cell r="B5498" t="str">
            <v>REGISTRO DE ESFERA EM BRONZE C/DIAM. DE 2"</v>
          </cell>
          <cell r="C5498" t="str">
            <v>UN</v>
          </cell>
          <cell r="D5498">
            <v>71.66</v>
          </cell>
        </row>
        <row r="5499">
          <cell r="A5499" t="str">
            <v>15.029.049-0</v>
          </cell>
          <cell r="B5499" t="str">
            <v>VALVULA DE PE EM BRONZE C/DIAM. DE 3/4"</v>
          </cell>
          <cell r="C5499" t="str">
            <v>UN</v>
          </cell>
          <cell r="D5499">
            <v>14.52</v>
          </cell>
        </row>
        <row r="5500">
          <cell r="A5500" t="str">
            <v>15.029.050-0</v>
          </cell>
          <cell r="B5500" t="str">
            <v>VALVULA DE PE EM BRONZE C/DIAM. DE 1"</v>
          </cell>
          <cell r="C5500" t="str">
            <v>UN</v>
          </cell>
          <cell r="D5500">
            <v>15.52</v>
          </cell>
        </row>
        <row r="5501">
          <cell r="A5501" t="str">
            <v>15.029.051-0</v>
          </cell>
          <cell r="B5501" t="str">
            <v>VALVULA DE PE EM BRONZE C/DIAM. DE 1.1/4"</v>
          </cell>
          <cell r="C5501" t="str">
            <v>UN</v>
          </cell>
          <cell r="D5501">
            <v>22.52</v>
          </cell>
        </row>
        <row r="5502">
          <cell r="A5502" t="str">
            <v>15.029.052-0</v>
          </cell>
          <cell r="B5502" t="str">
            <v>VALVULA DE PE EM BRONZE C/DIAM. DE 1.1/2"</v>
          </cell>
          <cell r="C5502" t="str">
            <v>UN</v>
          </cell>
          <cell r="D5502">
            <v>26.12</v>
          </cell>
        </row>
        <row r="5503">
          <cell r="A5503" t="str">
            <v>15.029.053-0</v>
          </cell>
          <cell r="B5503" t="str">
            <v>VALVULA DE PE EM BRONZE C/DIAM. DE 2"</v>
          </cell>
          <cell r="C5503" t="str">
            <v>UN</v>
          </cell>
          <cell r="D5503">
            <v>34.33</v>
          </cell>
        </row>
        <row r="5504">
          <cell r="A5504" t="str">
            <v>15.029.054-0</v>
          </cell>
          <cell r="B5504" t="str">
            <v>VALVULA DE PE EM BRONZE C/DIAM. DE 2.1/2"</v>
          </cell>
          <cell r="C5504" t="str">
            <v>UN</v>
          </cell>
          <cell r="D5504">
            <v>63.01</v>
          </cell>
        </row>
        <row r="5505">
          <cell r="A5505" t="str">
            <v>15.029.055-0</v>
          </cell>
          <cell r="B5505" t="str">
            <v>VALVULA DE PE EM BRONZE C/DIAM. DE 3"</v>
          </cell>
          <cell r="C5505" t="str">
            <v>UN</v>
          </cell>
          <cell r="D5505">
            <v>90</v>
          </cell>
        </row>
        <row r="5506">
          <cell r="A5506" t="str">
            <v>15.029.056-0</v>
          </cell>
          <cell r="B5506" t="str">
            <v>VALVULA DE PE EM BRONZE C/DIAM. DE 4"</v>
          </cell>
          <cell r="C5506" t="str">
            <v>UN</v>
          </cell>
          <cell r="D5506">
            <v>132.93</v>
          </cell>
        </row>
        <row r="5507">
          <cell r="A5507" t="str">
            <v>15.029.080-0</v>
          </cell>
          <cell r="B5507" t="str">
            <v>VALVULA DE RETENCAO VERT. EM BRONZE C/DIAM. DE 3/4"</v>
          </cell>
          <cell r="C5507" t="str">
            <v>UN</v>
          </cell>
          <cell r="D5507">
            <v>17.260000000000002</v>
          </cell>
        </row>
        <row r="5508">
          <cell r="A5508" t="str">
            <v>15.029.081-0</v>
          </cell>
          <cell r="B5508" t="str">
            <v>VALVULA DE RETENCAO VERT. EM BRONZE C/DIAM. DE 1"</v>
          </cell>
          <cell r="C5508" t="str">
            <v>UN</v>
          </cell>
          <cell r="D5508">
            <v>19.690000000000001</v>
          </cell>
        </row>
        <row r="5509">
          <cell r="A5509" t="str">
            <v>15.029.082-0</v>
          </cell>
          <cell r="B5509" t="str">
            <v>VALVULA DE RETENCAO VERT. EM BRONZE C/DIAM. DE 1.1/4"</v>
          </cell>
          <cell r="C5509" t="str">
            <v>UN</v>
          </cell>
          <cell r="D5509">
            <v>24.67</v>
          </cell>
        </row>
        <row r="5510">
          <cell r="A5510" t="str">
            <v>15.029.083-0</v>
          </cell>
          <cell r="B5510" t="str">
            <v>VALVULA DE RETENCAO VERT. EM BRONZE C/DIAM. DE 1.1/2"</v>
          </cell>
          <cell r="C5510" t="str">
            <v>UN</v>
          </cell>
          <cell r="D5510">
            <v>30.97</v>
          </cell>
        </row>
        <row r="5511">
          <cell r="A5511" t="str">
            <v>15.029.084-0</v>
          </cell>
          <cell r="B5511" t="str">
            <v>VALVULA DE RETENCAO VERT. EM BRONZE C/DIAM. DE 2"</v>
          </cell>
          <cell r="C5511" t="str">
            <v>UN</v>
          </cell>
          <cell r="D5511">
            <v>39.26</v>
          </cell>
        </row>
        <row r="5512">
          <cell r="A5512" t="str">
            <v>15.029.085-0</v>
          </cell>
          <cell r="B5512" t="str">
            <v>VALVULA DE RETENCAO VERT. EM BRONZE C/DIAM. DE 2.1/2"</v>
          </cell>
          <cell r="C5512" t="str">
            <v>UN</v>
          </cell>
          <cell r="D5512">
            <v>64.66</v>
          </cell>
        </row>
        <row r="5513">
          <cell r="A5513" t="str">
            <v>15.029.086-0</v>
          </cell>
          <cell r="B5513" t="str">
            <v>VALVULA DE RETENCAO VERT. EM BRONZE C/DIAM. DE 3"</v>
          </cell>
          <cell r="C5513" t="str">
            <v>UN</v>
          </cell>
          <cell r="D5513">
            <v>84.28</v>
          </cell>
        </row>
        <row r="5514">
          <cell r="A5514" t="str">
            <v>15.029.087-0</v>
          </cell>
          <cell r="B5514" t="str">
            <v>VALVULA DE RETENCAO VERT. EM BRONZE C/DIAM. DE 4"</v>
          </cell>
          <cell r="C5514" t="str">
            <v>UN</v>
          </cell>
          <cell r="D5514">
            <v>137.77000000000001</v>
          </cell>
        </row>
        <row r="5515">
          <cell r="A5515" t="str">
            <v>15.029.100-0</v>
          </cell>
          <cell r="B5515" t="str">
            <v>VALVULA DE RETENCAO HORIZ. EM BRONZE C/DIAM. DE 3/4"</v>
          </cell>
          <cell r="C5515" t="str">
            <v>UN</v>
          </cell>
          <cell r="D5515">
            <v>25.52</v>
          </cell>
        </row>
        <row r="5516">
          <cell r="A5516" t="str">
            <v>15.029.101-0</v>
          </cell>
          <cell r="B5516" t="str">
            <v>VALVULA DE RETENCAO HORIZ. EM BRONZE C/DIAM. DE 1"</v>
          </cell>
          <cell r="C5516" t="str">
            <v>UN</v>
          </cell>
          <cell r="D5516">
            <v>29.52</v>
          </cell>
        </row>
        <row r="5517">
          <cell r="A5517" t="str">
            <v>15.029.102-0</v>
          </cell>
          <cell r="B5517" t="str">
            <v>VALVULA DE RETENCAO HORIZ. EM BRONZE C/DIAM. DE 1.1/4"</v>
          </cell>
          <cell r="C5517" t="str">
            <v>UN</v>
          </cell>
          <cell r="D5517">
            <v>36.1</v>
          </cell>
        </row>
        <row r="5518">
          <cell r="A5518" t="str">
            <v>15.029.103-0</v>
          </cell>
          <cell r="B5518" t="str">
            <v>VALVULA DE RETENCAO HORIZ. EM BRONZE C/DIAM. DE 1.1/2"</v>
          </cell>
          <cell r="C5518" t="str">
            <v>UN</v>
          </cell>
          <cell r="D5518">
            <v>49.6</v>
          </cell>
        </row>
        <row r="5519">
          <cell r="A5519" t="str">
            <v>15.029.104-0</v>
          </cell>
          <cell r="B5519" t="str">
            <v>VALVULA DE RETENCAO HORIZ. EM BRONZE C/DIAM. DE 2"</v>
          </cell>
          <cell r="C5519" t="str">
            <v>UN</v>
          </cell>
          <cell r="D5519">
            <v>61.66</v>
          </cell>
        </row>
        <row r="5520">
          <cell r="A5520" t="str">
            <v>15.029.105-0</v>
          </cell>
          <cell r="B5520">
            <v>0</v>
          </cell>
          <cell r="C5520" t="str">
            <v>UN</v>
          </cell>
          <cell r="D5520">
            <v>99.16</v>
          </cell>
        </row>
        <row r="5521">
          <cell r="A5521" t="str">
            <v>15.029.106-0</v>
          </cell>
          <cell r="B5521" t="str">
            <v>VALVULA DE RETENCAO HORIZ. EM BRONZE C/DIAM. DE 3"</v>
          </cell>
          <cell r="C5521" t="str">
            <v>UN</v>
          </cell>
          <cell r="D5521">
            <v>125.8</v>
          </cell>
        </row>
        <row r="5522">
          <cell r="A5522" t="str">
            <v>15.029.107-0</v>
          </cell>
          <cell r="B5522" t="str">
            <v>VALVULA DE RETENCAO HORIZ. EM BRONZE C/DIAM. DE 4"</v>
          </cell>
          <cell r="C5522" t="str">
            <v>UN</v>
          </cell>
          <cell r="D5522">
            <v>203.35</v>
          </cell>
        </row>
        <row r="5523">
          <cell r="A5523" t="str">
            <v>15.029.999-0</v>
          </cell>
          <cell r="B5523" t="str">
            <v>FAMILIA 15.029REGISTROS.</v>
          </cell>
          <cell r="C5523">
            <v>0</v>
          </cell>
          <cell r="D5523">
            <v>1304</v>
          </cell>
        </row>
        <row r="5524">
          <cell r="A5524" t="str">
            <v>15.031.010-0</v>
          </cell>
          <cell r="B5524" t="str">
            <v>TUBO DE FºGALV. DE 1/2", C/COSTURA, EXCL. CONEXOES, EMENDASE ABERT. E FECHAM. DE RASGO</v>
          </cell>
          <cell r="C5524" t="str">
            <v>M</v>
          </cell>
          <cell r="D5524">
            <v>5.49</v>
          </cell>
        </row>
        <row r="5525">
          <cell r="A5525" t="str">
            <v>15.031.011-0</v>
          </cell>
          <cell r="B5525" t="str">
            <v>TUBO DE FºGALV. DE 3/4", C/COSTURA, EXCL. CONEXOES, EMENDASE ABERT. E FECHAM. DE RASGO</v>
          </cell>
          <cell r="C5525" t="str">
            <v>M</v>
          </cell>
          <cell r="D5525">
            <v>6.96</v>
          </cell>
        </row>
        <row r="5526">
          <cell r="A5526" t="str">
            <v>15.031.012-0</v>
          </cell>
          <cell r="B5526" t="str">
            <v>TUBO DE FºGALV. DE 1", C/COSTURA, EXCL. CONEXOES, EMENDAS EABERT. E FECHAM. DE RASGO</v>
          </cell>
          <cell r="C5526" t="str">
            <v>M</v>
          </cell>
          <cell r="D5526">
            <v>9.66</v>
          </cell>
        </row>
        <row r="5527">
          <cell r="A5527" t="str">
            <v>15.031.013-0</v>
          </cell>
          <cell r="B5527" t="str">
            <v>TUBO DE FºGALV. DE 1.1/4", C/COSTURA, EXCL. CONEXOES, EMENDAS E ABERT. E FECHAM. DE RASGO</v>
          </cell>
          <cell r="C5527" t="str">
            <v>M</v>
          </cell>
          <cell r="D5527">
            <v>12.9</v>
          </cell>
        </row>
        <row r="5528">
          <cell r="A5528" t="str">
            <v>15.031.014-0</v>
          </cell>
          <cell r="B5528" t="str">
            <v>TUBO DE FºGALV. DE 1.1/2", C/COSTURA, EXCL. CONEXOES, EMENDAS E ABERT. E FECHAM. DE RASGO</v>
          </cell>
          <cell r="C5528" t="str">
            <v>M</v>
          </cell>
          <cell r="D5528">
            <v>16.350000000000001</v>
          </cell>
        </row>
        <row r="5529">
          <cell r="A5529" t="str">
            <v>15.031.015-0</v>
          </cell>
          <cell r="B5529" t="str">
            <v>TUBO DE FºGALV. DE 2", C/COSTURA, EXCL. CONEXOES, EMENDAS EABERT. E FECHAM. DE RASGO</v>
          </cell>
          <cell r="C5529" t="str">
            <v>M</v>
          </cell>
          <cell r="D5529">
            <v>19.41</v>
          </cell>
        </row>
        <row r="5530">
          <cell r="A5530" t="str">
            <v>15.031.016-0</v>
          </cell>
          <cell r="B5530" t="str">
            <v>TUBO DE FºGALV. DE 2.1/2", C/COSTURA, EXCL. CONEXOES, EMENDAS E ABERT. E FECHAM. DE RASGO</v>
          </cell>
          <cell r="C5530" t="str">
            <v>M</v>
          </cell>
          <cell r="D5530">
            <v>26.6</v>
          </cell>
        </row>
        <row r="5531">
          <cell r="A5531" t="str">
            <v>15.031.017-0</v>
          </cell>
          <cell r="B5531" t="str">
            <v>TUBO DE FºGALV. DE 3", C/COSTURA, EXCL. CONEXOES, EMENDAS EABERT. E FECHAM. DE RASGO</v>
          </cell>
          <cell r="C5531" t="str">
            <v>M</v>
          </cell>
          <cell r="D5531">
            <v>30.95</v>
          </cell>
        </row>
        <row r="5532">
          <cell r="A5532" t="str">
            <v>15.031.018-0</v>
          </cell>
          <cell r="B5532" t="str">
            <v>TUBO DE FºGALV. DE 4", C/COSTURA, EXCL. CONEXOES, EMENDAS EABERT. E FECHAM. DE RASGO</v>
          </cell>
          <cell r="C5532" t="str">
            <v>M</v>
          </cell>
          <cell r="D5532">
            <v>43.71</v>
          </cell>
        </row>
        <row r="5533">
          <cell r="A5533" t="str">
            <v>15.031.019-0</v>
          </cell>
          <cell r="B5533" t="str">
            <v>TUBO DE FºGALV. DE 1/2", C/COSTURA, INCL. CONEXOES E EMENDAS, EXCL. ABERT. E FECHAM. DE RASGO</v>
          </cell>
          <cell r="C5533" t="str">
            <v>M</v>
          </cell>
          <cell r="D5533">
            <v>5.92</v>
          </cell>
        </row>
        <row r="5534">
          <cell r="A5534" t="str">
            <v>15.031.020-0</v>
          </cell>
          <cell r="B5534" t="str">
            <v>TUBO DE FºGALV. DE 3/4", C/COSTURA, INCL. CONEXOES E EMENDAS, EXCL. ABERT. E FECHAM. DE RASGO</v>
          </cell>
          <cell r="C5534" t="str">
            <v>M</v>
          </cell>
          <cell r="D5534">
            <v>7.51</v>
          </cell>
        </row>
        <row r="5535">
          <cell r="A5535" t="str">
            <v>15.031.021-0</v>
          </cell>
          <cell r="B5535" t="str">
            <v>TUBO DE FºGALV. DE 1", C/COSTURA, INCL. CONEXOES E EMENDAS,EXCL. ABERT. E FECHAM. DE RASGO</v>
          </cell>
          <cell r="C5535" t="str">
            <v>M</v>
          </cell>
          <cell r="D5535">
            <v>10.46</v>
          </cell>
        </row>
        <row r="5536">
          <cell r="A5536" t="str">
            <v>15.031.022-0</v>
          </cell>
          <cell r="B5536" t="str">
            <v>TUBO DE FºGALV. DE 1.1/4", C/COSTURA, INCL. CONEXOES E EMENDAS, EXCL. ABERT. E FECHAM. DE RASGO</v>
          </cell>
          <cell r="C5536" t="str">
            <v>M</v>
          </cell>
          <cell r="D5536">
            <v>13.99</v>
          </cell>
        </row>
        <row r="5537">
          <cell r="A5537" t="str">
            <v>15.031.023-0</v>
          </cell>
          <cell r="B5537" t="str">
            <v>TUBO DE FºGALV. DE 1.1/2", C/COSTURA, INCL. CONEXOES E EMENDAS, EXCL. ABERT. E FECHAM. DE RASGO</v>
          </cell>
          <cell r="C5537" t="str">
            <v>M</v>
          </cell>
          <cell r="D5537">
            <v>17.75</v>
          </cell>
        </row>
        <row r="5538">
          <cell r="A5538" t="str">
            <v>15.031.024-0</v>
          </cell>
          <cell r="B5538" t="str">
            <v>TUBO DE FºGALV. DE 2", C/COSTURA, INCL. CONEXOES E EMENDAS,EXCL. ABERT. E FECHAM. DE RASGO</v>
          </cell>
          <cell r="C5538" t="str">
            <v>M</v>
          </cell>
          <cell r="D5538">
            <v>21.08</v>
          </cell>
        </row>
        <row r="5539">
          <cell r="A5539" t="str">
            <v>15.031.025-0</v>
          </cell>
          <cell r="B5539" t="str">
            <v>TUBO DE FºGALV. DE 2.1/2", C/COSTURA, INCL. CONEXOES E EMENDAS, EXCL. ABERT. E FECHAM. DE RASGO</v>
          </cell>
          <cell r="C5539" t="str">
            <v>M</v>
          </cell>
          <cell r="D5539">
            <v>28.96</v>
          </cell>
        </row>
        <row r="5540">
          <cell r="A5540" t="str">
            <v>15.031.026-0</v>
          </cell>
          <cell r="B5540" t="str">
            <v>TUBO DE FºGALV. DE 3", C/COSTURA, INCL. CONEXOES E EMENDAS,EXCL. ABERT. E FECHAM. DE RASGO</v>
          </cell>
          <cell r="C5540" t="str">
            <v>M</v>
          </cell>
          <cell r="D5540">
            <v>33.72</v>
          </cell>
        </row>
        <row r="5541">
          <cell r="A5541" t="str">
            <v>15.031.027-0</v>
          </cell>
          <cell r="B5541" t="str">
            <v>TUBO DE FºGALV. DE 4", C/COSTURA, INCL. CONEXOES E EMENDAS,EXCL. ABERT. E FECHAM. DE RASGO</v>
          </cell>
          <cell r="C5541" t="str">
            <v>M</v>
          </cell>
          <cell r="D5541">
            <v>47.7</v>
          </cell>
        </row>
        <row r="5542">
          <cell r="A5542" t="str">
            <v>15.031.999-0</v>
          </cell>
          <cell r="B5542" t="str">
            <v>FAMILIA 15.031TUBOS F.G C/ COSTURA.</v>
          </cell>
          <cell r="C5542">
            <v>0</v>
          </cell>
          <cell r="D5542">
            <v>1780</v>
          </cell>
        </row>
        <row r="5543">
          <cell r="A5543" t="str">
            <v>15.032.500-0</v>
          </cell>
          <cell r="B5543" t="str">
            <v>UNIDADE DE REF. P/FORN. DE CONEXOES DE FERRO MALEAVEL, ZINCADAS, CLASSE 10</v>
          </cell>
          <cell r="C5543" t="str">
            <v>UR</v>
          </cell>
          <cell r="D5543">
            <v>147.87</v>
          </cell>
        </row>
        <row r="5544">
          <cell r="A5544" t="str">
            <v>15.032.999-0</v>
          </cell>
          <cell r="B5544" t="str">
            <v>FAMILIA 15.032UR P/CONEXOES.</v>
          </cell>
          <cell r="C5544">
            <v>0</v>
          </cell>
          <cell r="D5544">
            <v>1044</v>
          </cell>
        </row>
        <row r="5545">
          <cell r="A5545" t="str">
            <v>15.033.999-0</v>
          </cell>
          <cell r="B5545" t="str">
            <v>FAMILIA 15.033TUBOS F.G.S/COSTURA.</v>
          </cell>
          <cell r="C5545">
            <v>0</v>
          </cell>
          <cell r="D5545">
            <v>1851</v>
          </cell>
        </row>
        <row r="5546">
          <cell r="A5546" t="str">
            <v>15.034.010-0</v>
          </cell>
          <cell r="B5546" t="str">
            <v>ELETRODUTO DE Fº ZINCADO LEVE C/DIAM. DE 3/4", EXCL. CONEXOES, EMENDAS, ABERT. E FECHAM. DE RASGO</v>
          </cell>
          <cell r="C5546" t="str">
            <v>M</v>
          </cell>
          <cell r="D5546">
            <v>3.79</v>
          </cell>
        </row>
        <row r="5547">
          <cell r="A5547" t="str">
            <v>15.034.011-0</v>
          </cell>
          <cell r="B5547" t="str">
            <v>ELETRODUTO DE Fº ZINCADO LEVE C/DIAM. DE 1", EXCL. CONEXOES,EMENDAS, ABERT. E FECHAM. DE RASGO</v>
          </cell>
          <cell r="C5547" t="str">
            <v>M</v>
          </cell>
          <cell r="D5547">
            <v>4.57</v>
          </cell>
        </row>
        <row r="5548">
          <cell r="A5548" t="str">
            <v>15.034.012-0</v>
          </cell>
          <cell r="B5548" t="str">
            <v>ELETRODUTO DE Fº ZINCADO LEVE C/DIAM. DE 1.1/4", EXCL. CONEXOES, EMENDAS, ABERT. E FECHAM. DE RASGO</v>
          </cell>
          <cell r="C5548" t="str">
            <v>M</v>
          </cell>
          <cell r="D5548">
            <v>7.55</v>
          </cell>
        </row>
        <row r="5549">
          <cell r="A5549" t="str">
            <v>15.034.013-0</v>
          </cell>
          <cell r="B5549" t="str">
            <v>ELETRODUTO DE Fº ZINCADO LEVE C/DIAM. DE 1.1/2", EXCL. CONEXOES, EMENDAS, ABERT. E FECHAM. DE RASGO</v>
          </cell>
          <cell r="C5549" t="str">
            <v>M</v>
          </cell>
          <cell r="D5549">
            <v>8.51</v>
          </cell>
        </row>
        <row r="5550">
          <cell r="A5550" t="str">
            <v>15.034.014-0</v>
          </cell>
          <cell r="B5550" t="str">
            <v>ELETRODUTO DE Fº ZINCADO LEVE C/DIAM. DE 2", EXCL. CONEXOES,EMENDAS, ABERT. E FECHAM. DE RASGO</v>
          </cell>
          <cell r="C5550" t="str">
            <v>M</v>
          </cell>
          <cell r="D5550">
            <v>9.5399999999999991</v>
          </cell>
        </row>
        <row r="5551">
          <cell r="A5551" t="str">
            <v>15.034.015-0</v>
          </cell>
          <cell r="B5551" t="str">
            <v>ELETRODUTO DE Fº ZINCADO LEVE C/DIAM. DE 2.1/2", EXCL. CONEXOES, EMENDAS, ABERT. E FECHAM. DE RASGO</v>
          </cell>
          <cell r="C5551" t="str">
            <v>M</v>
          </cell>
          <cell r="D5551">
            <v>15.99</v>
          </cell>
        </row>
        <row r="5552">
          <cell r="A5552" t="str">
            <v>15.034.016-0</v>
          </cell>
          <cell r="B5552" t="str">
            <v>ELETRODUTO DE Fº ZINCADO LEVE C/DIAM. DE 3", EXCL. CONEXOES,EMENDAS, ABERT. E FECHAM. DE RASGO</v>
          </cell>
          <cell r="C5552" t="str">
            <v>M</v>
          </cell>
          <cell r="D5552">
            <v>17.96</v>
          </cell>
        </row>
        <row r="5553">
          <cell r="A5553" t="str">
            <v>15.034.017-0</v>
          </cell>
          <cell r="B5553" t="str">
            <v>ELETRODUTO DE Fº ZINCADO LEVE C/DIAM. DE 4", EXCL. CONEXOES,EMENDAS, ABERT. E FECHAM. DE RASGO</v>
          </cell>
          <cell r="C5553" t="str">
            <v>M</v>
          </cell>
          <cell r="D5553">
            <v>32.15</v>
          </cell>
        </row>
        <row r="5554">
          <cell r="A5554" t="str">
            <v>15.034.020-0</v>
          </cell>
          <cell r="B5554" t="str">
            <v>ELETRODUTO DE Fº ZINCADO LEVE C/DIAM. DE 3/4", INCL. CONEXOES E EMENDAS, EXCL. ABERT. E FECHAM. DE RASGO</v>
          </cell>
          <cell r="C5554" t="str">
            <v>M</v>
          </cell>
          <cell r="D5554">
            <v>4.0199999999999996</v>
          </cell>
        </row>
        <row r="5555">
          <cell r="A5555" t="str">
            <v>15.034.021-0</v>
          </cell>
          <cell r="B5555" t="str">
            <v>ELETRODUTO DE Fº ZINCADO LEVE C/DIAM. DE 1", INCL. CONEXOESE EMENDAS, EXCL. ABERT. E FECHAM. DE RASGO</v>
          </cell>
          <cell r="C5555" t="str">
            <v>M</v>
          </cell>
          <cell r="D5555">
            <v>4.8499999999999996</v>
          </cell>
        </row>
        <row r="5556">
          <cell r="A5556" t="str">
            <v>15.034.022-0</v>
          </cell>
          <cell r="B5556" t="str">
            <v>ELETRODUTO DE Fº ZINCADO LEVE C/DIAM. DE 1.1/4", INCL. CONEXOES E EMENDAS, EXCL. ABERT. E FECHAM. DE RASGO</v>
          </cell>
          <cell r="C5556" t="str">
            <v>M</v>
          </cell>
          <cell r="D5556">
            <v>8.11</v>
          </cell>
        </row>
        <row r="5557">
          <cell r="A5557" t="str">
            <v>15.034.023-0</v>
          </cell>
          <cell r="B5557" t="str">
            <v>ELETRODUTO DE Fº ZINCADO LEVE C/DIAM. DE 1.1/2", INCL. CONEXOES E EMENDAS, EXCL. ABERT. E FECHAM. DE RASGO</v>
          </cell>
          <cell r="C5557" t="str">
            <v>M</v>
          </cell>
          <cell r="D5557">
            <v>9.1300000000000008</v>
          </cell>
        </row>
        <row r="5558">
          <cell r="A5558" t="str">
            <v>15.034.024-0</v>
          </cell>
          <cell r="B5558" t="str">
            <v>ELETRODUTO DE Fº ZINCADO LEVE C/DIAM. DE 2", INCL. CONEXOESE EMENDAS, EXCL. ABERT. E FECHAM. DE RASGO</v>
          </cell>
          <cell r="C5558" t="str">
            <v>M</v>
          </cell>
          <cell r="D5558">
            <v>10.220000000000001</v>
          </cell>
        </row>
        <row r="5559">
          <cell r="A5559" t="str">
            <v>15.034.025-0</v>
          </cell>
          <cell r="B5559" t="str">
            <v>ELETRODUTO DE Fº ZINCADO LEVE C/DIAM. DE 2.1/2", INCL. CONEXOES E EMENDAS, EXCL. ABERT. E FECHAM. DE RASGO</v>
          </cell>
          <cell r="C5559" t="str">
            <v>M</v>
          </cell>
          <cell r="D5559">
            <v>17.28</v>
          </cell>
        </row>
        <row r="5560">
          <cell r="A5560" t="str">
            <v>15.034.026-0</v>
          </cell>
          <cell r="B5560" t="str">
            <v>ELETRODUTO DE Fº ZINCADO LEVE C/DIAM. DE 3", INCL. CONEXOESE EMENDAS, EXCL. ABERT. E FECHAM. DE RASGO</v>
          </cell>
          <cell r="C5560" t="str">
            <v>M</v>
          </cell>
          <cell r="D5560">
            <v>19.43</v>
          </cell>
        </row>
        <row r="5561">
          <cell r="A5561" t="str">
            <v>15.034.027-0</v>
          </cell>
          <cell r="B5561" t="str">
            <v>ELETRODUTO DE Fº ZINCADO LEVE C/DIAM. DE 4", INCL. CONEXOESE EMENDAS, EXCL. ABERT. E FECHAM. DE RASGO</v>
          </cell>
          <cell r="C5561" t="str">
            <v>M</v>
          </cell>
          <cell r="D5561">
            <v>34.979999999999997</v>
          </cell>
        </row>
        <row r="5562">
          <cell r="A5562" t="str">
            <v>15.034.999-0</v>
          </cell>
          <cell r="B5562" t="str">
            <v>FAMILIA 15.034ELETRODUTO F.G.</v>
          </cell>
          <cell r="C5562">
            <v>0</v>
          </cell>
          <cell r="D5562">
            <v>1838</v>
          </cell>
        </row>
        <row r="5563">
          <cell r="A5563" t="str">
            <v>15.035.010-0</v>
          </cell>
          <cell r="B5563" t="str">
            <v>ELETRODUTO FºGALV. PESADO C/DIAM. DE 1/2", EXCL. CONEXOES, EMENDAS, ABERT. E FECHAM. DE RASGO</v>
          </cell>
          <cell r="C5563" t="str">
            <v>M</v>
          </cell>
          <cell r="D5563">
            <v>6.57</v>
          </cell>
        </row>
        <row r="5564">
          <cell r="A5564" t="str">
            <v>15.035.011-0</v>
          </cell>
          <cell r="B5564" t="str">
            <v>ELETRODUTO FºGALV. PESADO C/DIAM. DE 3/4", EXCL. CONEXOES, EMENDAS, ABERT. E FECHAM. DE RASGO</v>
          </cell>
          <cell r="C5564" t="str">
            <v>M</v>
          </cell>
          <cell r="D5564">
            <v>8.39</v>
          </cell>
        </row>
        <row r="5565">
          <cell r="A5565" t="str">
            <v>15.035.012-0</v>
          </cell>
          <cell r="B5565" t="str">
            <v>ELETRODUTO FºGALV. PESADO C/DIAM. DE 1", EXCL. CONEXOES, EMENDAS, ABERT. E FECHAM. DE RASGO</v>
          </cell>
          <cell r="C5565" t="str">
            <v>M</v>
          </cell>
          <cell r="D5565">
            <v>11.82</v>
          </cell>
        </row>
        <row r="5566">
          <cell r="A5566" t="str">
            <v>15.035.013-0</v>
          </cell>
          <cell r="B5566" t="str">
            <v>ELETRODUTO FºGALV. PESADO C/DIAM. DE 1.1/4", EXCL. CONEXOES,EMENDAS, ABERT. E FECHAM. DE RASGO</v>
          </cell>
          <cell r="C5566" t="str">
            <v>M</v>
          </cell>
          <cell r="D5566">
            <v>14.99</v>
          </cell>
        </row>
        <row r="5567">
          <cell r="A5567" t="str">
            <v>15.035.014-0</v>
          </cell>
          <cell r="B5567" t="str">
            <v>ELETRODUTO FºGALV. PESADO C/DIAM. DE 1.1/2", EXCL. CONEXOES,EMENDAS, ABERT. E FECHAM. DE RASGO</v>
          </cell>
          <cell r="C5567" t="str">
            <v>M</v>
          </cell>
          <cell r="D5567">
            <v>18.989999999999998</v>
          </cell>
        </row>
        <row r="5568">
          <cell r="A5568" t="str">
            <v>15.035.015-0</v>
          </cell>
          <cell r="B5568" t="str">
            <v>ELETRODUTO FºGALV. PESADO C/DIAM. DE 2", EXCL. CONEXOES, EMENDAS, ABERT. E FECHAM. DE RASGO</v>
          </cell>
          <cell r="C5568" t="str">
            <v>M</v>
          </cell>
          <cell r="D5568">
            <v>23.83</v>
          </cell>
        </row>
        <row r="5569">
          <cell r="A5569" t="str">
            <v>15.035.016-0</v>
          </cell>
          <cell r="B5569" t="str">
            <v>ELETRODUTO FºGALV. PESADO C/DIAM. DE 2.1/2", EXCL. CONEXOES,EMENDAS E ABERT. E FECHAM. DE RASGO</v>
          </cell>
          <cell r="C5569" t="str">
            <v>M</v>
          </cell>
          <cell r="D5569">
            <v>32.590000000000003</v>
          </cell>
        </row>
        <row r="5570">
          <cell r="A5570" t="str">
            <v>15.035.017-0</v>
          </cell>
          <cell r="B5570" t="str">
            <v>ELETRODUTO FºGALV. PESADO C/DIAM. DE 3", EXCL. CONEXOES, EMENDAS, ABERT. E FECHAM. DE RASGO</v>
          </cell>
          <cell r="C5570" t="str">
            <v>M</v>
          </cell>
          <cell r="D5570">
            <v>38.130000000000003</v>
          </cell>
        </row>
        <row r="5571">
          <cell r="A5571" t="str">
            <v>15.035.020-0</v>
          </cell>
          <cell r="B5571" t="str">
            <v>ELETRODUTO FºGALV. PESADO C/DIAM. DE 1/2", INCL. CONEXOES EEMENDAS, EXCL. ABERT. E FECHAM. DE RASGO</v>
          </cell>
          <cell r="C5571" t="str">
            <v>M</v>
          </cell>
          <cell r="D5571">
            <v>7.11</v>
          </cell>
        </row>
        <row r="5572">
          <cell r="A5572" t="str">
            <v>15.035.021-0</v>
          </cell>
          <cell r="B5572" t="str">
            <v>ELETRODUTO FºGALV. PESADO C/DIAM. DE 3/4", INCL. CONEXOES EEMENDAS, EXCL. ABERT. E FECHAM. DE RASGO</v>
          </cell>
          <cell r="C5572" t="str">
            <v>M</v>
          </cell>
          <cell r="D5572">
            <v>9.07</v>
          </cell>
        </row>
        <row r="5573">
          <cell r="A5573" t="str">
            <v>15.035.022-0</v>
          </cell>
          <cell r="B5573" t="str">
            <v>ELETRODUTO FºGALV. PESADO C/DIAM. DE 1", INCL. CONEXOES E EMENDAS, EXCL. ABERT. E FECHAM. DE RASGO</v>
          </cell>
          <cell r="C5573" t="str">
            <v>M</v>
          </cell>
          <cell r="D5573">
            <v>12.83</v>
          </cell>
        </row>
        <row r="5574">
          <cell r="A5574" t="str">
            <v>15.035.023-0</v>
          </cell>
          <cell r="B5574" t="str">
            <v>ELETRODUTO FºGALV. PESADO C/DIAM. DE 1.1/4", INCL. CONEXOESE EMENDAS, EXCL. ABERT. E FECHAM. DE RASGO</v>
          </cell>
          <cell r="C5574" t="str">
            <v>M</v>
          </cell>
          <cell r="D5574">
            <v>16.29</v>
          </cell>
        </row>
        <row r="5575">
          <cell r="A5575" t="str">
            <v>15.035.024-0</v>
          </cell>
          <cell r="B5575" t="str">
            <v>ELETRODUTO FºGALV. PESADO C/DIAM. DE 1.1/2", INCL. CONEXOESE EMENDAS, EXCL. ABERT. E FECHAM. DE RASGO</v>
          </cell>
          <cell r="C5575" t="str">
            <v>M</v>
          </cell>
          <cell r="D5575">
            <v>20.67</v>
          </cell>
        </row>
        <row r="5576">
          <cell r="A5576" t="str">
            <v>15.035.025-0</v>
          </cell>
          <cell r="B5576" t="str">
            <v>ELETRODUTO FºGALV. PESADO C/DIAM. DE 2", INCL. CONEXOES E EMENDAS, EXCL. ABERT. E FECHAM. DE RASGO</v>
          </cell>
          <cell r="C5576" t="str">
            <v>M</v>
          </cell>
          <cell r="D5576">
            <v>25.94</v>
          </cell>
        </row>
        <row r="5577">
          <cell r="A5577" t="str">
            <v>15.035.026-0</v>
          </cell>
          <cell r="B5577" t="str">
            <v>ELETRODUTO FºGALV. PESADO C/DIAM. DE 2.1/2", INCL. CONEXOESE EMENDAS, EXCL. ABERT. E FECHAM. DE RASGO</v>
          </cell>
          <cell r="C5577" t="str">
            <v>M</v>
          </cell>
          <cell r="D5577">
            <v>35.56</v>
          </cell>
        </row>
        <row r="5578">
          <cell r="A5578" t="str">
            <v>15.035.027-0</v>
          </cell>
          <cell r="B5578" t="str">
            <v>ELETRODUTO FºGALV. PESADO C/DIAM. DE 3", INCL. CONEXOES E EMENDAS, EXCL. ABERT. E FECHAM. DE RASGO</v>
          </cell>
          <cell r="C5578" t="str">
            <v>M</v>
          </cell>
          <cell r="D5578">
            <v>41.62</v>
          </cell>
        </row>
        <row r="5579">
          <cell r="A5579" t="str">
            <v>15.035.999-0</v>
          </cell>
          <cell r="B5579" t="str">
            <v>FAMILIA 15.035ELETRODUTO PESADO APOLLO.</v>
          </cell>
          <cell r="C5579">
            <v>0</v>
          </cell>
          <cell r="D5579">
            <v>4747</v>
          </cell>
        </row>
        <row r="5580">
          <cell r="A5580" t="str">
            <v>15.036.010-0</v>
          </cell>
          <cell r="B5580" t="str">
            <v>TUBO PVC RQ P/AGUA FRIA C/DIAM. DE 1/2", EXCL. CONEXOES, EMENDAS, ABERT. E FECHAM. DE RASGO</v>
          </cell>
          <cell r="C5580" t="str">
            <v>M</v>
          </cell>
          <cell r="D5580">
            <v>2.44</v>
          </cell>
        </row>
        <row r="5581">
          <cell r="A5581" t="str">
            <v>15.036.011-0</v>
          </cell>
          <cell r="B5581" t="str">
            <v>TUBO PVC RQ P/AGUA FRIA C/DIAM. DE 3/4", EXCL. CONEXOES, EMENDAS, ABERT. E FECHAM. DE RASGO</v>
          </cell>
          <cell r="C5581" t="str">
            <v>M</v>
          </cell>
          <cell r="D5581">
            <v>3.14</v>
          </cell>
        </row>
        <row r="5582">
          <cell r="A5582" t="str">
            <v>15.036.012-0</v>
          </cell>
          <cell r="B5582" t="str">
            <v>TUBO PVC RQ P/AGUA FRIA C/DIAM. DE 1", EXCL. CONEXOES, EMENDAS, ABERT. E FECHAM. DE RASGO</v>
          </cell>
          <cell r="C5582" t="str">
            <v>M</v>
          </cell>
          <cell r="D5582">
            <v>5.1100000000000003</v>
          </cell>
        </row>
        <row r="5583">
          <cell r="A5583" t="str">
            <v>15.036.013-0</v>
          </cell>
          <cell r="B5583" t="str">
            <v>TUBO PVC RQ P/AGUA FRIA C/DIAM. DE 1.1/2", EXCL. CONEXOES, EMENDAS, ABERT. E FECHAM. DE RASGO</v>
          </cell>
          <cell r="C5583" t="str">
            <v>M</v>
          </cell>
          <cell r="D5583">
            <v>8.07</v>
          </cell>
        </row>
        <row r="5584">
          <cell r="A5584" t="str">
            <v>15.036.014-0</v>
          </cell>
          <cell r="B5584" t="str">
            <v>TUBO PVC RQ P/AGUA FRIA C/DIAM. DE 2", EXCL. CONEXOES, EMENDAS, ABERT. E FECHAM. DE RASGO</v>
          </cell>
          <cell r="C5584" t="str">
            <v>M</v>
          </cell>
          <cell r="D5584">
            <v>12.19</v>
          </cell>
        </row>
        <row r="5585">
          <cell r="A5585" t="str">
            <v>15.036.015-0</v>
          </cell>
          <cell r="B5585" t="str">
            <v>TUBO PVC RQ P/AGUA FRIA C/DIAM. DE 2.1/2", EXCL. CONEXOES, EMENDAS, ABERT. E FECHAM. DE RASGO</v>
          </cell>
          <cell r="C5585" t="str">
            <v>M</v>
          </cell>
          <cell r="D5585">
            <v>20.53</v>
          </cell>
        </row>
        <row r="5586">
          <cell r="A5586" t="str">
            <v>15.036.016-0</v>
          </cell>
          <cell r="B5586" t="str">
            <v>TUBO PVC RQ P/AGUA FRIA C/DIAM. DE 3", EXCL. CONEXOES, EMENDAS, ABERT. E FECHAM. DE RASGO</v>
          </cell>
          <cell r="C5586" t="str">
            <v>M</v>
          </cell>
          <cell r="D5586">
            <v>26.2</v>
          </cell>
        </row>
        <row r="5587">
          <cell r="A5587" t="str">
            <v>15.036.017-0</v>
          </cell>
          <cell r="B5587" t="str">
            <v>TUBO PVC RQ P/AGUA FRIA C/DIAM. DE 4", EXCL. CONEXOES, EMENDAS, ABERT. E FECHAM. DE RASGO</v>
          </cell>
          <cell r="C5587" t="str">
            <v>M</v>
          </cell>
          <cell r="D5587">
            <v>30.9</v>
          </cell>
        </row>
        <row r="5588">
          <cell r="A5588" t="str">
            <v>15.036.018-0</v>
          </cell>
          <cell r="B5588" t="str">
            <v>TUBO PVC RQ P/AGUA FRIA C/DIAM. DE 1/2", INCL. CONEXOES E EMENDAS, EXCL. ABERT. E FECHAM. DE RASGO</v>
          </cell>
          <cell r="C5588" t="str">
            <v>M</v>
          </cell>
          <cell r="D5588">
            <v>2.58</v>
          </cell>
        </row>
        <row r="5589">
          <cell r="A5589" t="str">
            <v>15.036.019-0</v>
          </cell>
          <cell r="B5589" t="str">
            <v>TUBO PVC RQ P/AGUA FRIA C/DIAM. DE 3/4", INCL. CONEXOES E EMENDAS, EXCL. ABERT. E FECHAM. DE RASGO</v>
          </cell>
          <cell r="C5589" t="str">
            <v>M</v>
          </cell>
          <cell r="D5589">
            <v>3.32</v>
          </cell>
        </row>
        <row r="5590">
          <cell r="A5590" t="str">
            <v>15.036.020-0</v>
          </cell>
          <cell r="B5590" t="str">
            <v>TUBO PVC RQ P/AGUA FRIA C/DIAM. DE 1", INCL. CONEXOES E EMENDAS, EXCL. ABERT. E FECHAM. DE RASGO</v>
          </cell>
          <cell r="C5590" t="str">
            <v>M</v>
          </cell>
          <cell r="D5590">
            <v>5.47</v>
          </cell>
        </row>
        <row r="5591">
          <cell r="A5591" t="str">
            <v>15.036.021-0</v>
          </cell>
          <cell r="B5591" t="str">
            <v>TUBO PVC RQ P/AGUA FRIA C/DIAM. DE 1.1/4", INCL. CONEXOES EEMENDAS, EXCL. ABERT. E FECHAM. DE RASGO</v>
          </cell>
          <cell r="C5591" t="str">
            <v>M</v>
          </cell>
          <cell r="D5591">
            <v>7.15</v>
          </cell>
        </row>
        <row r="5592">
          <cell r="A5592" t="str">
            <v>15.036.022-0</v>
          </cell>
          <cell r="B5592" t="str">
            <v>TUBO PVC RQ P/AGUA FRIA C/DIAM. DE 1.1/2", INCL. CONEXOES EEMENDAS, EXCL. ABERT. E FECHAM. DE RASGO</v>
          </cell>
          <cell r="C5592" t="str">
            <v>M</v>
          </cell>
          <cell r="D5592">
            <v>8.68</v>
          </cell>
        </row>
        <row r="5593">
          <cell r="A5593" t="str">
            <v>15.036.023-0</v>
          </cell>
          <cell r="B5593" t="str">
            <v>TUBO PVC RQ P/AGUA FRIA C/DIAM. DE 2", INCL. CONEXOES E EMENDAS, EXCL. ABERT. E FECHAM. DE RASGO</v>
          </cell>
          <cell r="C5593" t="str">
            <v>M</v>
          </cell>
          <cell r="D5593">
            <v>13.17</v>
          </cell>
        </row>
        <row r="5594">
          <cell r="A5594" t="str">
            <v>15.036.024-0</v>
          </cell>
          <cell r="B5594" t="str">
            <v>TUBO PVC RQ P/AGUA FRIA C/DIAM. DE 2.1/2", INCL. CONEXOES EEMENDAS, EXCL. ABERT. E FECHAM. DE RASGO</v>
          </cell>
          <cell r="C5594" t="str">
            <v>M</v>
          </cell>
          <cell r="D5594">
            <v>22.3</v>
          </cell>
        </row>
        <row r="5595">
          <cell r="A5595" t="str">
            <v>15.036.025-0</v>
          </cell>
          <cell r="B5595" t="str">
            <v>TUBO PVC RQ P/AGUA FRIA C/DIAM. DE 3", INCL. CONEXOES E EMENDAS, EXCL. ABERT. E FECHAM. DE RASGO</v>
          </cell>
          <cell r="C5595" t="str">
            <v>M</v>
          </cell>
          <cell r="D5595">
            <v>28.5</v>
          </cell>
        </row>
        <row r="5596">
          <cell r="A5596" t="str">
            <v>15.036.026-0</v>
          </cell>
          <cell r="B5596" t="str">
            <v>TUBO PVC RQ P/AGUA FRIA C/DIAM. DE 4", INCL. CONEXOES E EMENDAS, EXCL. ABERT. E FECHAM. DE RASGO</v>
          </cell>
          <cell r="C5596" t="str">
            <v>M</v>
          </cell>
          <cell r="D5596">
            <v>33.61</v>
          </cell>
        </row>
        <row r="5597">
          <cell r="A5597" t="str">
            <v>15.036.027-0</v>
          </cell>
          <cell r="B5597" t="str">
            <v>TUBO PVC SD P/AGUA FRIA C/DIAM. DE 20MM, EXCL. CONEXOES, EMENDAS, ABERT. E FECHAM. DE RASGO</v>
          </cell>
          <cell r="C5597" t="str">
            <v>M</v>
          </cell>
          <cell r="D5597">
            <v>2.44</v>
          </cell>
        </row>
        <row r="5598">
          <cell r="A5598" t="str">
            <v>15.036.028-0</v>
          </cell>
          <cell r="B5598" t="str">
            <v>TUBO PVC SD P/AGUA FRIA C/DIAM. DE 25MM, EXCL. CONEXOES, EMENDAS, ABERT. E FECHAM. DE RASGO</v>
          </cell>
          <cell r="C5598" t="str">
            <v>M</v>
          </cell>
          <cell r="D5598">
            <v>2.83</v>
          </cell>
        </row>
        <row r="5599">
          <cell r="A5599" t="str">
            <v>15.036.029-0</v>
          </cell>
          <cell r="B5599" t="str">
            <v>TUBO PVC SD P/AGUA FRIA C/DIAM. DE 32MM, EXCL. CONEXOES, EMENDAS, ABERT. E FECHAM. DE RASGO</v>
          </cell>
          <cell r="C5599" t="str">
            <v>M</v>
          </cell>
          <cell r="D5599">
            <v>4.24</v>
          </cell>
        </row>
        <row r="5600">
          <cell r="A5600" t="str">
            <v>15.036.030-0</v>
          </cell>
          <cell r="B5600" t="str">
            <v>TUBO PVC SD P/AGUA FRIA C/DIAM. DE 40MM, EXCL. CONEXOES, EMENDAS, ABERT. E FECHAM. DE RASGO</v>
          </cell>
          <cell r="C5600" t="str">
            <v>M</v>
          </cell>
          <cell r="D5600">
            <v>5.37</v>
          </cell>
        </row>
        <row r="5601">
          <cell r="A5601" t="str">
            <v>15.036.031-0</v>
          </cell>
          <cell r="B5601" t="str">
            <v>TUBO PVC SD P/AGUA FRIA C/DIAM. DE 50MM, EXCL. CONEXOES, EMENDAS, ABERT. E FECHAM. DE RASGO</v>
          </cell>
          <cell r="C5601" t="str">
            <v>M</v>
          </cell>
          <cell r="D5601">
            <v>6.62</v>
          </cell>
        </row>
        <row r="5602">
          <cell r="A5602" t="str">
            <v>15.036.032-0</v>
          </cell>
          <cell r="B5602" t="str">
            <v>TUBO PVC SD P/AGUA FRIA C/DIAM. DE 60MM, EXCL. CONEXOES, EMENDAS, ABERT. E FECHAM. DE RASGO</v>
          </cell>
          <cell r="C5602" t="str">
            <v>M</v>
          </cell>
          <cell r="D5602">
            <v>9.56</v>
          </cell>
        </row>
        <row r="5603">
          <cell r="A5603" t="str">
            <v>15.036.033-0</v>
          </cell>
          <cell r="B5603" t="str">
            <v>TUBO PVC SD P/AGUA FRIA C/DIAM. DE 75MM, EXCL. CONEXOES, EMENDAS, ABERT. E FECHAM. DE RASGO</v>
          </cell>
          <cell r="C5603" t="str">
            <v>M</v>
          </cell>
          <cell r="D5603">
            <v>13.43</v>
          </cell>
        </row>
        <row r="5604">
          <cell r="A5604" t="str">
            <v>15.036.034-0</v>
          </cell>
          <cell r="B5604" t="str">
            <v>TUBO PVC SD P/AGUA FRIA C/DIAM. DE 85MM, EXCL. CONEXOES, EMENDAS, ABERT. E FECHAM. DE RASGO</v>
          </cell>
          <cell r="C5604" t="str">
            <v>M</v>
          </cell>
          <cell r="D5604">
            <v>16.73</v>
          </cell>
        </row>
        <row r="5605">
          <cell r="A5605" t="str">
            <v>15.036.035-0</v>
          </cell>
          <cell r="B5605" t="str">
            <v>TUBO PVC SD P/AGUA FRIA C/DIAM. DE 110MM, EXCL. CONEXOES, EMENDAS, ABERT. E FECHAM. DE RASGO</v>
          </cell>
          <cell r="C5605" t="str">
            <v>M</v>
          </cell>
          <cell r="D5605">
            <v>25.34</v>
          </cell>
        </row>
        <row r="5606">
          <cell r="A5606" t="str">
            <v>15.036.036-0</v>
          </cell>
          <cell r="B5606" t="str">
            <v>TUBO PVC SD P/AGUA FRIA C/DIAM. DE 20MM, INCL. CONEXOES E EMENDAS, EXCL. ABERT. E FECHAM. DE RASGO</v>
          </cell>
          <cell r="C5606" t="str">
            <v>M</v>
          </cell>
          <cell r="D5606">
            <v>2.5299999999999998</v>
          </cell>
        </row>
        <row r="5607">
          <cell r="A5607" t="str">
            <v>15.036.037-0</v>
          </cell>
          <cell r="B5607" t="str">
            <v>TUBO PVC SD P/AGUA FRIA C/DIAM. DE 25MM, INCL. CONEXOES E EMENDAS, EXCL. ABERT. E FECHAM. DE RASGO</v>
          </cell>
          <cell r="C5607" t="str">
            <v>M</v>
          </cell>
          <cell r="D5607">
            <v>2.95</v>
          </cell>
        </row>
        <row r="5608">
          <cell r="A5608" t="str">
            <v>15.036.038-0</v>
          </cell>
          <cell r="B5608" t="str">
            <v>TUBO PVC SD P/AGUA FRIA C/DIAM. DE 32MM, INCL. CONEXOES E EMENDAS, EXCL. ABERT. E FECHAM. DE RASGO</v>
          </cell>
          <cell r="C5608" t="str">
            <v>M</v>
          </cell>
          <cell r="D5608">
            <v>4.49</v>
          </cell>
        </row>
        <row r="5609">
          <cell r="A5609" t="str">
            <v>15.036.039-0</v>
          </cell>
          <cell r="B5609" t="str">
            <v>TUBO PVC SD P/AGUA FRIA C/DIAM. DE 40MM, INCL. CONEXOES E EMENDAS, EXCL. ABERT. E FECHAM. DE RASGO</v>
          </cell>
          <cell r="C5609" t="str">
            <v>M</v>
          </cell>
          <cell r="D5609">
            <v>5.71</v>
          </cell>
        </row>
        <row r="5610">
          <cell r="A5610" t="str">
            <v>15.036.040-0</v>
          </cell>
          <cell r="B5610" t="str">
            <v>TUBO PVC SD P/AGUA FRIA C/DIAM. DE 50MM, INCL. CONEXOES E EMENDAS, EXCL. ABERT. E FECHAM. DE RASGO</v>
          </cell>
          <cell r="C5610" t="str">
            <v>M</v>
          </cell>
          <cell r="D5610">
            <v>7.04</v>
          </cell>
        </row>
        <row r="5611">
          <cell r="A5611" t="str">
            <v>15.036.041-0</v>
          </cell>
          <cell r="B5611" t="str">
            <v>TUBO PVC SD P/AGUA FRIA C/DIAM. DE 60MM, INCL. CONEXOES E EMENDAS, EXCL. ABERT. E FECHAM. DE RASGO</v>
          </cell>
          <cell r="C5611" t="str">
            <v>M</v>
          </cell>
          <cell r="D5611">
            <v>10.23</v>
          </cell>
        </row>
        <row r="5612">
          <cell r="A5612" t="str">
            <v>15.036.042-0</v>
          </cell>
          <cell r="B5612" t="str">
            <v>TUBO PVC SD P/AGUA FRIA C/DIAM. DE 75MM, INCL. CONEXOES E EMENDAS, EXCL. ABERT. E FECHAM. DE RASGO</v>
          </cell>
          <cell r="C5612" t="str">
            <v>M</v>
          </cell>
          <cell r="D5612">
            <v>14.45</v>
          </cell>
        </row>
        <row r="5613">
          <cell r="A5613" t="str">
            <v>15.036.043-0</v>
          </cell>
          <cell r="B5613" t="str">
            <v>TUBO PVC SD P/AGUA FRIA C/DIAM. DE 85MM, INCL. CONEXOES E EMENDAS, EXCL. ABERT. E FECHAM. DE RASGO</v>
          </cell>
          <cell r="C5613" t="str">
            <v>M</v>
          </cell>
          <cell r="D5613">
            <v>18.03</v>
          </cell>
        </row>
        <row r="5614">
          <cell r="A5614" t="str">
            <v>15.036.044-0</v>
          </cell>
          <cell r="B5614" t="str">
            <v>TUBO PVC SD P/AGUA FRIA C/DIAM. DE 110MM, INCL. CONEXOES E EMENDAS, EXCL. ABERT. E FECHAM. DE RASGO</v>
          </cell>
          <cell r="C5614" t="str">
            <v>M</v>
          </cell>
          <cell r="D5614">
            <v>27.44</v>
          </cell>
        </row>
        <row r="5615">
          <cell r="A5615" t="str">
            <v>15.036.045-0</v>
          </cell>
          <cell r="B5615" t="str">
            <v>TUBO PVC SD P/ESGOTO E AGUAS PLUVIAIS C/DIAM. DE 40MM, EXCL.CONEXOES, EMENDAS, ABERT. E FECHAM. DE RASGO</v>
          </cell>
          <cell r="C5615" t="str">
            <v>M</v>
          </cell>
          <cell r="D5615">
            <v>3.59</v>
          </cell>
        </row>
        <row r="5616">
          <cell r="A5616" t="str">
            <v>15.036.046-0</v>
          </cell>
          <cell r="B5616" t="str">
            <v>TUBO PVC SD P/ESGOTO E AGUAS PLUVIAIS C/DIAM. DE 50MM, EXCL.CONEXOES, EMENDAS, ABERT. E FECHAM. DE RASGO</v>
          </cell>
          <cell r="C5616" t="str">
            <v>M</v>
          </cell>
          <cell r="D5616">
            <v>5.19</v>
          </cell>
        </row>
        <row r="5617">
          <cell r="A5617" t="str">
            <v>15.036.047-0</v>
          </cell>
          <cell r="B5617" t="str">
            <v>TUBO PVC SD P/ESGOTO E AGUAS PLUVIAIS C/DIAM. DE 75MM, EXCL.CONEXOES, EMENDAS, ABERT. E FECHAM. DE RASGO</v>
          </cell>
          <cell r="C5617" t="str">
            <v>M</v>
          </cell>
          <cell r="D5617">
            <v>7.02</v>
          </cell>
        </row>
        <row r="5618">
          <cell r="A5618" t="str">
            <v>15.036.048-0</v>
          </cell>
          <cell r="B5618" t="str">
            <v>TUBO PVC SD P/ESGOTO E AGUAS PLUVIAIS C/DIAM. DE 100MM, EXCL. CONEXOES, EMENDAS, ABERT. E FECHAM. DE RASGO</v>
          </cell>
          <cell r="C5618" t="str">
            <v>M</v>
          </cell>
          <cell r="D5618">
            <v>8.1999999999999993</v>
          </cell>
        </row>
        <row r="5619">
          <cell r="A5619" t="str">
            <v>15.036.049-0</v>
          </cell>
          <cell r="B5619" t="str">
            <v>TUBO PVC SD P/ESGOTO E AGUAS PLUVIAIS C/DIAM. DE 40MM, INCL.CONEXOES E EMENDAS, EXCL. ABERT. E FECHAM. DE RASGO</v>
          </cell>
          <cell r="C5619" t="str">
            <v>M</v>
          </cell>
          <cell r="D5619">
            <v>3.76</v>
          </cell>
        </row>
        <row r="5620">
          <cell r="A5620" t="str">
            <v>15.036.050-0</v>
          </cell>
          <cell r="B5620" t="str">
            <v>TUBO PVC SD P/ESGOTO E AGUAS PLUVIAIS C/DIAM. DE 50MM, INCL.CONEXOES E EMENDAS, EXCL. ABERT. E FECHAM. DE RASGO</v>
          </cell>
          <cell r="C5620" t="str">
            <v>M</v>
          </cell>
          <cell r="D5620">
            <v>5.47</v>
          </cell>
        </row>
        <row r="5621">
          <cell r="A5621" t="str">
            <v>15.036.051-0</v>
          </cell>
          <cell r="B5621" t="str">
            <v>TUBO PVC SD P/ESGOTO E AGUAS PLUVIAIS C/DIAM. DE 75MM, INCL.CONEXOES E EMENDAS, EXCL. ABERT. E FECHAM. DE RASGO</v>
          </cell>
          <cell r="C5621" t="str">
            <v>M</v>
          </cell>
          <cell r="D5621">
            <v>7.39</v>
          </cell>
        </row>
        <row r="5622">
          <cell r="A5622" t="str">
            <v>15.036.052-0</v>
          </cell>
          <cell r="B5622" t="str">
            <v>TUBO PVC SD P/ESGOTO E AGUAS PLUVIAIS C/DIAM. DE 100MM, INCL. CONEXOES E EMENDAS, EXCL. ABERT. E FECHAM. DE RASGO</v>
          </cell>
          <cell r="C5622" t="str">
            <v>M</v>
          </cell>
          <cell r="D5622">
            <v>8.64</v>
          </cell>
        </row>
        <row r="5623">
          <cell r="A5623" t="str">
            <v>15.036.053-0</v>
          </cell>
          <cell r="B5623" t="str">
            <v>TUBO PVC SD P/ESGOTO E AGUAS PLUVIAIS C/DIAM. DE 150MM, INCL. CONEXOES E EMENDAS, EXCL. ABERT. E FECHAM. DE RASGO</v>
          </cell>
          <cell r="C5623" t="str">
            <v>M</v>
          </cell>
          <cell r="D5623">
            <v>16.93</v>
          </cell>
        </row>
        <row r="5624">
          <cell r="A5624" t="str">
            <v>15.036.054-0</v>
          </cell>
          <cell r="B5624" t="str">
            <v>TUBO PVC SD P/ESGOTO E AGUAS PLUVIAIS C/DIAM. DE 75MM, LINHAR, EXCL. CONEXOES, EMENDAS, ABERT. E FECHAM. DE RASGO</v>
          </cell>
          <cell r="C5624" t="str">
            <v>M</v>
          </cell>
          <cell r="D5624">
            <v>8.5399999999999991</v>
          </cell>
        </row>
        <row r="5625">
          <cell r="A5625" t="str">
            <v>15.036.055-0</v>
          </cell>
          <cell r="B5625" t="str">
            <v>TUBO PVC SD P/ESGOTO E AGUAS PLUVIAIS C/DIAM. DE 100MM, LINHA R, EXCL. CONEXOES, EMENDAS, ABERT. E FECHAM. DE RASGO</v>
          </cell>
          <cell r="C5625" t="str">
            <v>M</v>
          </cell>
          <cell r="D5625">
            <v>13.16</v>
          </cell>
        </row>
        <row r="5626">
          <cell r="A5626" t="str">
            <v>15.036.056-0</v>
          </cell>
          <cell r="B5626" t="str">
            <v>TUBO PVC SD P/ESGOTO E AGUAS PLUVIAIS C/DIAM. DE 150MM, LINHA R, EXCL. CONEXOES, EMENDAS, ABERT. E FECHAM. DE RASGO</v>
          </cell>
          <cell r="C5626" t="str">
            <v>M</v>
          </cell>
          <cell r="D5626">
            <v>21.01</v>
          </cell>
        </row>
        <row r="5627">
          <cell r="A5627" t="str">
            <v>15.036.057-0</v>
          </cell>
          <cell r="B5627" t="str">
            <v>TUBO PVC SD P/ESGOTO E AGUAS PLUVIAIS C/DIAM. DE 75MM, LINHAR, INCL. CONEXOES E EMENDAS, EXCL. ABERT. E FECHAM.DE RASGO</v>
          </cell>
          <cell r="C5627" t="str">
            <v>M</v>
          </cell>
          <cell r="D5627">
            <v>9.23</v>
          </cell>
        </row>
        <row r="5628">
          <cell r="A5628" t="str">
            <v>15.036.058-0</v>
          </cell>
          <cell r="B5628" t="str">
            <v>TUBO PVC SD P/ESGOTO E AGUAS PLUVIAIS C/DIAM. DE 100MM, LINHA R, INCL. CONEXOES E EMENDAS, EXCL. ABERT.E FECHAM.DE RASGO</v>
          </cell>
          <cell r="C5628" t="str">
            <v>M</v>
          </cell>
          <cell r="D5628">
            <v>14.29</v>
          </cell>
        </row>
        <row r="5629">
          <cell r="A5629" t="str">
            <v>15.036.059-0</v>
          </cell>
          <cell r="B5629" t="str">
            <v>TUBO PVC SD P/ESGOTO E AGUAS PLUVIAIS C/DIAM. DE 150MM, LINHA R, INCL. CONEXOES E EMENDAS, EXCL. ABERT.E FECHAM.DE RASGO</v>
          </cell>
          <cell r="C5629" t="str">
            <v>M</v>
          </cell>
          <cell r="D5629">
            <v>22.91</v>
          </cell>
        </row>
        <row r="5630">
          <cell r="A5630" t="str">
            <v>15.036.060-0</v>
          </cell>
          <cell r="B5630" t="str">
            <v>ELETRODUTO PVC RQ C/DIAM. DE 1/2", EXCL. CONEXOES, EMENDAS,ABERT. E FECHAM. DE RASGO</v>
          </cell>
          <cell r="C5630" t="str">
            <v>M</v>
          </cell>
          <cell r="D5630">
            <v>1.7</v>
          </cell>
        </row>
        <row r="5631">
          <cell r="A5631" t="str">
            <v>15.036.061-0</v>
          </cell>
          <cell r="B5631" t="str">
            <v>ELETRODUTO PVC RQ C/DIAM. DE 3/4", EXCL. CONEXOES, EMENDAS,ABERT. E FECHAM. DE RASGO</v>
          </cell>
          <cell r="C5631" t="str">
            <v>M</v>
          </cell>
          <cell r="D5631">
            <v>2.23</v>
          </cell>
        </row>
        <row r="5632">
          <cell r="A5632" t="str">
            <v>15.036.062-0</v>
          </cell>
          <cell r="B5632" t="str">
            <v>ELETRODUTO PVC RQ C/DIAM. DE 1", EXCL. CONEXOES, EMENDAS, ABERT. E FECHAM. DE RASGO</v>
          </cell>
          <cell r="C5632" t="str">
            <v>M</v>
          </cell>
          <cell r="D5632">
            <v>2.9</v>
          </cell>
        </row>
        <row r="5633">
          <cell r="A5633" t="str">
            <v>15.036.063-0</v>
          </cell>
          <cell r="B5633" t="str">
            <v>ELETRODUTO PVC RQ C/DIAM. DE 1.1/4", EXCL. CONEXOES, EMENDAS, ABERT. E FECHAM. DE RASGO</v>
          </cell>
          <cell r="C5633" t="str">
            <v>M</v>
          </cell>
          <cell r="D5633">
            <v>3.59</v>
          </cell>
        </row>
        <row r="5634">
          <cell r="A5634" t="str">
            <v>15.036.064-0</v>
          </cell>
          <cell r="B5634" t="str">
            <v>ELETRODUTO PVC RQ C/DIAM. DE 1.1/2", EXCL. CONEXOES, EMENDAS, ABERT. E FECHAM. DE RASGO</v>
          </cell>
          <cell r="C5634" t="str">
            <v>M</v>
          </cell>
          <cell r="D5634">
            <v>4.16</v>
          </cell>
        </row>
        <row r="5635">
          <cell r="A5635" t="str">
            <v>15.036.065-0</v>
          </cell>
          <cell r="B5635" t="str">
            <v>ELETRODUTO PVC RQ C/DIAM. DE 2", EXCL. CONEXOES, EMENDAS, ABERT. E FECHAM. DE RASGO</v>
          </cell>
          <cell r="C5635" t="str">
            <v>M</v>
          </cell>
          <cell r="D5635">
            <v>5.46</v>
          </cell>
        </row>
        <row r="5636">
          <cell r="A5636" t="str">
            <v>15.036.066-0</v>
          </cell>
          <cell r="B5636" t="str">
            <v>ELETRODUTO PVC RQ C/DIAM. DE 2.1/2", EXCL. CONEXOES, EMENDAS, ABERT. E FECHAM. DE RASGO</v>
          </cell>
          <cell r="C5636" t="str">
            <v>M</v>
          </cell>
          <cell r="D5636">
            <v>8.24</v>
          </cell>
        </row>
        <row r="5637">
          <cell r="A5637" t="str">
            <v>15.036.067-0</v>
          </cell>
          <cell r="B5637" t="str">
            <v>ELETRODUTO PVC RQ C/DIAM. DE 3", EXCL. CONEXOES, EMENDAS, ABERT. E FECHAM. DE RASGO</v>
          </cell>
          <cell r="C5637" t="str">
            <v>M</v>
          </cell>
          <cell r="D5637">
            <v>10.050000000000001</v>
          </cell>
        </row>
        <row r="5638">
          <cell r="A5638" t="str">
            <v>15.036.068-0</v>
          </cell>
          <cell r="B5638" t="str">
            <v>ELETRODUTO PVC RQ C/DIAM. DE 4", EXCL. CONEXOES, EMENDAS, ABERT. E FECHAM. DE RASGO</v>
          </cell>
          <cell r="C5638" t="str">
            <v>M</v>
          </cell>
          <cell r="D5638">
            <v>14.5</v>
          </cell>
        </row>
        <row r="5639">
          <cell r="A5639" t="str">
            <v>15.036.069-0</v>
          </cell>
          <cell r="B5639" t="str">
            <v>ELETRODUTO PVC RQ C/DIAM. DE 1/2", INCL. CONEXOES E EMENDAS,EXCL. ABERT. E FECHAM. DE RASGO</v>
          </cell>
          <cell r="C5639" t="str">
            <v>M</v>
          </cell>
          <cell r="D5639">
            <v>1.76</v>
          </cell>
        </row>
        <row r="5640">
          <cell r="A5640" t="str">
            <v>15.036.070-0</v>
          </cell>
          <cell r="B5640" t="str">
            <v>ELETRODUTO PVC RQ C/DIAM. DE 3/4", INCL. CONEXOES E EMENDAS,EXCL. ABERT. E FECHAM. DE RASGO</v>
          </cell>
          <cell r="C5640" t="str">
            <v>M</v>
          </cell>
          <cell r="D5640">
            <v>2.3199999999999998</v>
          </cell>
        </row>
        <row r="5641">
          <cell r="A5641" t="str">
            <v>15.036.071-0</v>
          </cell>
          <cell r="B5641" t="str">
            <v>ELETRODUTO PVC RQ C/DIAM. DE 1", INCL. CONEXOES E EMENDAS, EXCL. ABERT. E FECHAM. DE RASGO</v>
          </cell>
          <cell r="C5641" t="str">
            <v>M</v>
          </cell>
          <cell r="D5641">
            <v>3.03</v>
          </cell>
        </row>
        <row r="5642">
          <cell r="A5642" t="str">
            <v>15.036.072-0</v>
          </cell>
          <cell r="B5642" t="str">
            <v>ELETRODUTO PVC RQ C/DIAM. DE 1.1/4", INCL. CONEXOES E EMENDAS, EXCL. ABERT. E FECHAM. DE RASGO</v>
          </cell>
          <cell r="C5642" t="str">
            <v>M</v>
          </cell>
          <cell r="D5642">
            <v>3.78</v>
          </cell>
        </row>
        <row r="5643">
          <cell r="A5643" t="str">
            <v>15.036.073-0</v>
          </cell>
          <cell r="B5643" t="str">
            <v>ELETRODUTO PVC RQ C/DIAM. DE 1.1/2", INCL. CONEXOES E EMENDAS, EXCL. ABERT. E FECHAM. DE RASGO</v>
          </cell>
          <cell r="C5643" t="str">
            <v>M</v>
          </cell>
          <cell r="D5643">
            <v>4.38</v>
          </cell>
        </row>
        <row r="5644">
          <cell r="A5644" t="str">
            <v>15.036.074-0</v>
          </cell>
          <cell r="B5644" t="str">
            <v>ELETRODUTO PVC RQ C/DIAM. DE 2", INCL. CONEXOES E EMENDAS, EXCL. ABERT. E FECHAM. DE RASGO</v>
          </cell>
          <cell r="C5644" t="str">
            <v>M</v>
          </cell>
          <cell r="D5644">
            <v>5.77</v>
          </cell>
        </row>
        <row r="5645">
          <cell r="A5645" t="str">
            <v>15.036.075-0</v>
          </cell>
          <cell r="B5645" t="str">
            <v>ELETRODUTO PVC RQ C/DIAM. DE 2.1/2", INCL. CONEXOES E EMENDAS, EXCL. ABERT. E FECHAM. DE RASGO</v>
          </cell>
          <cell r="C5645" t="str">
            <v>M</v>
          </cell>
          <cell r="D5645">
            <v>8.7799999999999994</v>
          </cell>
        </row>
        <row r="5646">
          <cell r="A5646" t="str">
            <v>15.036.076-0</v>
          </cell>
          <cell r="B5646" t="str">
            <v>ELETRODUTO PVC RQ C/DIAM. DE 3", INCL. CONEXOES E EMENDAS, EXCL. ABERT. E FECHAM. DE RASGO</v>
          </cell>
          <cell r="C5646" t="str">
            <v>M</v>
          </cell>
          <cell r="D5646">
            <v>10.73</v>
          </cell>
        </row>
        <row r="5647">
          <cell r="A5647" t="str">
            <v>15.036.077-0</v>
          </cell>
          <cell r="B5647" t="str">
            <v>ELETRODUTO PVC RQ C/DIAM. DE 4", INCL. CONEXOES E EMENDAS, EXCL. ABERT. E FECHAM. DE RASGO</v>
          </cell>
          <cell r="C5647" t="str">
            <v>M</v>
          </cell>
          <cell r="D5647">
            <v>15.57</v>
          </cell>
        </row>
        <row r="5648">
          <cell r="A5648" t="str">
            <v>15.036.130-0</v>
          </cell>
          <cell r="B5648" t="str">
            <v>TUBO RADIAL OPERCULADO C/INSPECAO, DE PVC, C/DIAM. DE 100MM</v>
          </cell>
          <cell r="C5648" t="str">
            <v>UN</v>
          </cell>
          <cell r="D5648">
            <v>13.73</v>
          </cell>
        </row>
        <row r="5649">
          <cell r="A5649" t="str">
            <v>15.036.135-0</v>
          </cell>
          <cell r="B5649" t="str">
            <v>TUBO RADIAL OPERCULADO C/INSPECAO, DE PVC, C/DIAM. DE 75MM</v>
          </cell>
          <cell r="C5649" t="str">
            <v>UN</v>
          </cell>
          <cell r="D5649">
            <v>13.12</v>
          </cell>
        </row>
        <row r="5650">
          <cell r="A5650" t="str">
            <v>15.036.140-0</v>
          </cell>
          <cell r="B5650" t="str">
            <v>ELETRODUTO EM PVC FLEXIVEL, COR AMARELA, DIAM. DE 1/2". FORN. E COLOC.</v>
          </cell>
          <cell r="C5650" t="str">
            <v>M</v>
          </cell>
          <cell r="D5650">
            <v>0.96</v>
          </cell>
        </row>
        <row r="5651">
          <cell r="A5651" t="str">
            <v>15.036.141-0</v>
          </cell>
          <cell r="B5651" t="str">
            <v>ELETRODUTO EM PVC FLEXIVEL, COR AMARELA, DIAM. DE 3/4". FORN. E COLOC.</v>
          </cell>
          <cell r="C5651" t="str">
            <v>M</v>
          </cell>
          <cell r="D5651">
            <v>1.19</v>
          </cell>
        </row>
        <row r="5652">
          <cell r="A5652" t="str">
            <v>15.036.999-0</v>
          </cell>
          <cell r="B5652" t="str">
            <v>FAMILIA 15.036TUBOS ROSQUEAVEIS PVC.</v>
          </cell>
          <cell r="C5652">
            <v>0</v>
          </cell>
          <cell r="D5652">
            <v>1972</v>
          </cell>
        </row>
        <row r="5653">
          <cell r="A5653" t="str">
            <v>15.037.010-0</v>
          </cell>
          <cell r="B5653" t="str">
            <v>CONDUITE FLEXIVEL, GALV., C/DIAM. DE 1/2"</v>
          </cell>
          <cell r="C5653" t="str">
            <v>M</v>
          </cell>
          <cell r="D5653">
            <v>2.4700000000000002</v>
          </cell>
        </row>
        <row r="5654">
          <cell r="A5654" t="str">
            <v>15.037.011-0</v>
          </cell>
          <cell r="B5654" t="str">
            <v>CONDUITE FLEXIVEL, GALV., C/DIAM. DE 3/4"</v>
          </cell>
          <cell r="C5654" t="str">
            <v>M</v>
          </cell>
          <cell r="D5654">
            <v>3.39</v>
          </cell>
        </row>
        <row r="5655">
          <cell r="A5655" t="str">
            <v>15.037.012-0</v>
          </cell>
          <cell r="B5655" t="str">
            <v>CONDUITE FLEXIVEL, GALV., C/DIAM. DE 1"</v>
          </cell>
          <cell r="C5655" t="str">
            <v>M</v>
          </cell>
          <cell r="D5655">
            <v>4.33</v>
          </cell>
        </row>
        <row r="5656">
          <cell r="A5656" t="str">
            <v>15.037.013-0</v>
          </cell>
          <cell r="B5656" t="str">
            <v>CONDUITE FLEXIVEL, GALV., C/DIAM. DE 1.1/4"</v>
          </cell>
          <cell r="C5656" t="str">
            <v>M</v>
          </cell>
          <cell r="D5656">
            <v>6.45</v>
          </cell>
        </row>
        <row r="5657">
          <cell r="A5657" t="str">
            <v>15.037.014-0</v>
          </cell>
          <cell r="B5657" t="str">
            <v>CONDUITE FLEXIVEL, GALV., C/DIAM. DE 1.1/2"</v>
          </cell>
          <cell r="C5657" t="str">
            <v>M</v>
          </cell>
          <cell r="D5657">
            <v>7.77</v>
          </cell>
        </row>
        <row r="5658">
          <cell r="A5658" t="str">
            <v>15.037.015-0</v>
          </cell>
          <cell r="B5658" t="str">
            <v>CONDUITE FLEXIVEL, GALV., C/DIAM. DE 2"</v>
          </cell>
          <cell r="C5658" t="str">
            <v>M</v>
          </cell>
          <cell r="D5658">
            <v>10.27</v>
          </cell>
        </row>
        <row r="5659">
          <cell r="A5659" t="str">
            <v>15.037.016-0</v>
          </cell>
          <cell r="B5659" t="str">
            <v>CONDUITE FLEXIVEL, GALV., C/DIAM. DE 2.1/2"</v>
          </cell>
          <cell r="C5659" t="str">
            <v>M</v>
          </cell>
          <cell r="D5659">
            <v>15.78</v>
          </cell>
        </row>
        <row r="5660">
          <cell r="A5660" t="str">
            <v>15.037.017-0</v>
          </cell>
          <cell r="B5660" t="str">
            <v>CONDUITE FLEXIVEL, GALV., C/DIAM. DE 3"</v>
          </cell>
          <cell r="C5660" t="str">
            <v>M</v>
          </cell>
          <cell r="D5660">
            <v>20.49</v>
          </cell>
        </row>
        <row r="5661">
          <cell r="A5661" t="str">
            <v>15.037.999-0</v>
          </cell>
          <cell r="B5661" t="str">
            <v>FAMILIA 15.037CONDUITES.</v>
          </cell>
          <cell r="C5661">
            <v>0</v>
          </cell>
          <cell r="D5661">
            <v>2857</v>
          </cell>
        </row>
        <row r="5662">
          <cell r="A5662" t="str">
            <v>15.038.999-0</v>
          </cell>
          <cell r="B5662" t="str">
            <v>INDICE DA FAMILIA</v>
          </cell>
          <cell r="C5662">
            <v>0</v>
          </cell>
          <cell r="D5662">
            <v>1731</v>
          </cell>
        </row>
        <row r="5663">
          <cell r="A5663" t="str">
            <v>15.039.500-0</v>
          </cell>
          <cell r="B5663" t="str">
            <v>UNIDADE DE REF. P/FORN. DE VALV. P/VAPOR E CONEXOES DE FERROMALEAVEL, ZINCADOS, CLASSE 20</v>
          </cell>
          <cell r="C5663" t="str">
            <v>UR</v>
          </cell>
          <cell r="D5663">
            <v>128.22</v>
          </cell>
        </row>
        <row r="5664">
          <cell r="A5664" t="str">
            <v>15.039.999-0</v>
          </cell>
          <cell r="B5664" t="str">
            <v>FAMILIA 15.039UR P/CONEXOES CLASSE 20.</v>
          </cell>
          <cell r="C5664">
            <v>0</v>
          </cell>
          <cell r="D5664">
            <v>1592</v>
          </cell>
        </row>
        <row r="5665">
          <cell r="A5665" t="str">
            <v>15.040.001-0</v>
          </cell>
          <cell r="B5665" t="str">
            <v>TUBO DE FºFº C/DIAM. DE 50MM, PINTADO INT. E EXT., PONTA/PONTA</v>
          </cell>
          <cell r="C5665" t="str">
            <v>M</v>
          </cell>
          <cell r="D5665">
            <v>41.28</v>
          </cell>
        </row>
        <row r="5666">
          <cell r="A5666" t="str">
            <v>15.040.002-0</v>
          </cell>
          <cell r="B5666" t="str">
            <v>TUBO DE FºFº C/DIAM. DE 75MM, PINTADO INT. E EXT., PONTA/PONTA</v>
          </cell>
          <cell r="C5666" t="str">
            <v>M</v>
          </cell>
          <cell r="D5666">
            <v>59.63</v>
          </cell>
        </row>
        <row r="5667">
          <cell r="A5667" t="str">
            <v>15.040.003-0</v>
          </cell>
          <cell r="B5667" t="str">
            <v>TUBO DE FºFº C/DIAM. DE 100MM, PINTADO INT. E EXT., PONTA/PONTA</v>
          </cell>
          <cell r="C5667" t="str">
            <v>M</v>
          </cell>
          <cell r="D5667">
            <v>74.900000000000006</v>
          </cell>
        </row>
        <row r="5668">
          <cell r="A5668" t="str">
            <v>15.040.004-0</v>
          </cell>
          <cell r="B5668" t="str">
            <v>TUBO DE FºFº C/DIAM. DE 150MM, PINTADO INT. E EXT., PONTA/PONTA</v>
          </cell>
          <cell r="C5668" t="str">
            <v>M</v>
          </cell>
          <cell r="D5668">
            <v>123.49</v>
          </cell>
        </row>
        <row r="5669">
          <cell r="A5669" t="str">
            <v>15.040.999-0</v>
          </cell>
          <cell r="B5669" t="str">
            <v>FAMILIA 15.040TUBULACAO F.F.(BARBARA).</v>
          </cell>
          <cell r="C5669">
            <v>0</v>
          </cell>
          <cell r="D5669">
            <v>3093</v>
          </cell>
        </row>
        <row r="5670">
          <cell r="A5670" t="str">
            <v>15.041.001-0</v>
          </cell>
          <cell r="B5670" t="str">
            <v>TUBO DE COBRE C/DIAM. DE 15MM</v>
          </cell>
          <cell r="C5670" t="str">
            <v>M</v>
          </cell>
          <cell r="D5670">
            <v>4.74</v>
          </cell>
        </row>
        <row r="5671">
          <cell r="A5671" t="str">
            <v>15.041.002-0</v>
          </cell>
          <cell r="B5671" t="str">
            <v>TUBO DE COBRE C/DIAM. DE 22MM</v>
          </cell>
          <cell r="C5671" t="str">
            <v>M</v>
          </cell>
          <cell r="D5671">
            <v>7.2</v>
          </cell>
        </row>
        <row r="5672">
          <cell r="A5672" t="str">
            <v>15.041.003-0</v>
          </cell>
          <cell r="B5672" t="str">
            <v>TUBO DE COBRE C/DIAM. DE 28MM</v>
          </cell>
          <cell r="C5672" t="str">
            <v>M</v>
          </cell>
          <cell r="D5672">
            <v>8.7799999999999994</v>
          </cell>
        </row>
        <row r="5673">
          <cell r="A5673" t="str">
            <v>15.041.004-0</v>
          </cell>
          <cell r="B5673" t="str">
            <v>TUBO DE COBRE C/DIAM. DE 35MM</v>
          </cell>
          <cell r="C5673" t="str">
            <v>M</v>
          </cell>
          <cell r="D5673">
            <v>12.18</v>
          </cell>
        </row>
        <row r="5674">
          <cell r="A5674" t="str">
            <v>15.041.005-0</v>
          </cell>
          <cell r="B5674" t="str">
            <v>TUBO DE COBRE C/DIAM. DE 42MM</v>
          </cell>
          <cell r="C5674" t="str">
            <v>M</v>
          </cell>
          <cell r="D5674">
            <v>16.600000000000001</v>
          </cell>
        </row>
        <row r="5675">
          <cell r="A5675" t="str">
            <v>15.041.006-0</v>
          </cell>
          <cell r="B5675" t="str">
            <v>TUBO DE COBRE C/DIAM. DE 54MM</v>
          </cell>
          <cell r="C5675" t="str">
            <v>M</v>
          </cell>
          <cell r="D5675">
            <v>22.55</v>
          </cell>
        </row>
        <row r="5676">
          <cell r="A5676" t="str">
            <v>15.041.007-0</v>
          </cell>
          <cell r="B5676" t="str">
            <v>TUBO DE COBRE C/DIAM. DE 66MM</v>
          </cell>
          <cell r="C5676" t="str">
            <v>M</v>
          </cell>
          <cell r="D5676">
            <v>30.45</v>
          </cell>
        </row>
        <row r="5677">
          <cell r="A5677" t="str">
            <v>15.041.008-0</v>
          </cell>
          <cell r="B5677" t="str">
            <v>TUBO DE COBRE C/DIAM. DE 79MM</v>
          </cell>
          <cell r="C5677" t="str">
            <v>M</v>
          </cell>
          <cell r="D5677">
            <v>41.73</v>
          </cell>
        </row>
        <row r="5678">
          <cell r="A5678" t="str">
            <v>15.041.009-0</v>
          </cell>
          <cell r="B5678" t="str">
            <v>TUBO DE COBRE C/DIAM. DE 104MM</v>
          </cell>
          <cell r="C5678" t="str">
            <v>M</v>
          </cell>
          <cell r="D5678">
            <v>59.29</v>
          </cell>
        </row>
        <row r="5679">
          <cell r="A5679" t="str">
            <v>15.041.999-0</v>
          </cell>
          <cell r="B5679" t="str">
            <v>FAMILIA 15.041</v>
          </cell>
          <cell r="C5679">
            <v>0</v>
          </cell>
          <cell r="D5679">
            <v>1568</v>
          </cell>
        </row>
        <row r="5680">
          <cell r="A5680" t="str">
            <v>15.045.010-0</v>
          </cell>
          <cell r="B5680" t="str">
            <v>EMENDA EM ELETRODUTO PESADO C/DIAM. DE 1/2"</v>
          </cell>
          <cell r="C5680" t="str">
            <v>UN</v>
          </cell>
          <cell r="D5680">
            <v>2.4</v>
          </cell>
        </row>
        <row r="5681">
          <cell r="A5681" t="str">
            <v>15.045.011-0</v>
          </cell>
          <cell r="B5681" t="str">
            <v>EMENDA EM ELETRODUTO PESADO C/DIAM. DE 3/4"</v>
          </cell>
          <cell r="C5681" t="str">
            <v>UN</v>
          </cell>
          <cell r="D5681">
            <v>3</v>
          </cell>
        </row>
        <row r="5682">
          <cell r="A5682" t="str">
            <v>15.045.012-0</v>
          </cell>
          <cell r="B5682" t="str">
            <v>EMENDA EM ELETRODUTO PESADO C/DIAM. DE 1"</v>
          </cell>
          <cell r="C5682" t="str">
            <v>UN</v>
          </cell>
          <cell r="D5682">
            <v>3.55</v>
          </cell>
        </row>
        <row r="5683">
          <cell r="A5683" t="str">
            <v>15.045.013-0</v>
          </cell>
          <cell r="B5683" t="str">
            <v>EMENDA EM ELETRODUTO PESADO C/DIAM. DE 1.1/4"</v>
          </cell>
          <cell r="C5683" t="str">
            <v>UN</v>
          </cell>
          <cell r="D5683">
            <v>4.7300000000000004</v>
          </cell>
        </row>
        <row r="5684">
          <cell r="A5684" t="str">
            <v>15.045.014-0</v>
          </cell>
          <cell r="B5684" t="str">
            <v>EMENDA EM ELETRODUTO PESADO C/DIAM. DE 1.1/2"</v>
          </cell>
          <cell r="C5684" t="str">
            <v>UN</v>
          </cell>
          <cell r="D5684">
            <v>5.35</v>
          </cell>
        </row>
        <row r="5685">
          <cell r="A5685" t="str">
            <v>15.045.015-0</v>
          </cell>
          <cell r="B5685" t="str">
            <v>EMENDA EM ELETRODUTO PESADO C/DIAM. DE 2"</v>
          </cell>
          <cell r="C5685" t="str">
            <v>UN</v>
          </cell>
          <cell r="D5685">
            <v>7.89</v>
          </cell>
        </row>
        <row r="5686">
          <cell r="A5686" t="str">
            <v>15.045.016-0</v>
          </cell>
          <cell r="B5686" t="str">
            <v>EMENDA EM ELETRODUTO PESASO C/DIAM. DE 2.1/2"</v>
          </cell>
          <cell r="C5686" t="str">
            <v>UN</v>
          </cell>
          <cell r="D5686">
            <v>11.71</v>
          </cell>
        </row>
        <row r="5687">
          <cell r="A5687" t="str">
            <v>15.045.017-0</v>
          </cell>
          <cell r="B5687" t="str">
            <v>EMENDA EM ELETRODUTO PESADO C/DIAM. DE 3"</v>
          </cell>
          <cell r="C5687" t="str">
            <v>UN</v>
          </cell>
          <cell r="D5687">
            <v>16.739999999999998</v>
          </cell>
        </row>
        <row r="5688">
          <cell r="A5688" t="str">
            <v>15.045.018-0</v>
          </cell>
          <cell r="B5688" t="str">
            <v>EMENDA EM ELETRODUTO PESADO C/DIAM. DE 4"</v>
          </cell>
          <cell r="C5688" t="str">
            <v>UN</v>
          </cell>
          <cell r="D5688">
            <v>25.06</v>
          </cell>
        </row>
        <row r="5689">
          <cell r="A5689" t="str">
            <v>15.045.025-0</v>
          </cell>
          <cell r="B5689" t="str">
            <v>CORTE E ABERT. DE 2 ROSCAS P/TARRACHA MANUAL E COLOC. DE CONEXOES DE FºGALV. C/COSTURA, C/DIAM. DE 1/2"</v>
          </cell>
          <cell r="C5689" t="str">
            <v>UN</v>
          </cell>
          <cell r="D5689">
            <v>3.26</v>
          </cell>
        </row>
        <row r="5690">
          <cell r="A5690" t="str">
            <v>15.045.026-0</v>
          </cell>
          <cell r="B5690" t="str">
            <v>CORTE E ABERT. DE 2 ROSCAS P/TARRACHA MANUAL E COLOC. DE CONEXOES DE FºGALV. C/COSTURA, C/DIAM. DE 3/4"</v>
          </cell>
          <cell r="C5690" t="str">
            <v>UN</v>
          </cell>
          <cell r="D5690">
            <v>3.8</v>
          </cell>
        </row>
        <row r="5691">
          <cell r="A5691" t="str">
            <v>15.045.027-0</v>
          </cell>
          <cell r="B5691" t="str">
            <v>CORTE E ABERT. DE 2 ROSCAS P/TARRACHA MANUAL E COLOC. DE CONEXOES DE FºGALV. C/COSTURA, C/DIAM. DE 1"</v>
          </cell>
          <cell r="C5691" t="str">
            <v>UN</v>
          </cell>
          <cell r="D5691">
            <v>4.6100000000000003</v>
          </cell>
        </row>
        <row r="5692">
          <cell r="A5692" t="str">
            <v>15.045.028-0</v>
          </cell>
          <cell r="B5692" t="str">
            <v>CORTE E ABERT. DE 2 ROSCAS P/TARRACHA MANUAL E COLOC. DE CONEXOES DE FºGALV. C/COSTURA, C/DIAM. DE 1.1/4"</v>
          </cell>
          <cell r="C5692" t="str">
            <v>UN</v>
          </cell>
          <cell r="D5692">
            <v>5.16</v>
          </cell>
        </row>
        <row r="5693">
          <cell r="A5693" t="str">
            <v>15.045.029-0</v>
          </cell>
          <cell r="B5693" t="str">
            <v>CORTE E ABERT. DE 2 ROSCAS P/TARRACHA MANUAL E COLOC. DE CONEXOES DE FºGALV. C/COSTURA, C/DIAM. DE 1.1/2"</v>
          </cell>
          <cell r="C5693" t="str">
            <v>UN</v>
          </cell>
          <cell r="D5693">
            <v>7.06</v>
          </cell>
        </row>
        <row r="5694">
          <cell r="A5694" t="str">
            <v>15.045.030-0</v>
          </cell>
          <cell r="B5694" t="str">
            <v>CORTE E ABERT. DE 2 ROSCAS P/TARRACHA MANUAL E COLOC. DE CONEXOES DE FºGALV. C/COSTURA, C/DIAM. DE 2"</v>
          </cell>
          <cell r="C5694" t="str">
            <v>UN</v>
          </cell>
          <cell r="D5694">
            <v>11.5</v>
          </cell>
        </row>
        <row r="5695">
          <cell r="A5695" t="str">
            <v>15.045.031-0</v>
          </cell>
          <cell r="B5695" t="str">
            <v>CORTE E ABERT. DE 2 ROSCAS P/TARRACHA MANUAL E COLOC. DE CONEXOES DE FºGALV. C/COSTURA, C/DIAM. DE 2.1/2"</v>
          </cell>
          <cell r="C5695" t="str">
            <v>UN</v>
          </cell>
          <cell r="D5695">
            <v>19.55</v>
          </cell>
        </row>
        <row r="5696">
          <cell r="A5696" t="str">
            <v>15.045.032-0</v>
          </cell>
          <cell r="B5696" t="str">
            <v>CORTE E ABERT. DE 2 ROSCAS P/TARRACHA MANUAL E COLOC. DE CONEXOES DE FºGALV. C/COSTURA, C/DIAM. DE 3"</v>
          </cell>
          <cell r="C5696" t="str">
            <v>UN</v>
          </cell>
          <cell r="D5696">
            <v>21.94</v>
          </cell>
        </row>
        <row r="5697">
          <cell r="A5697" t="str">
            <v>15.045.033-0</v>
          </cell>
          <cell r="B5697" t="str">
            <v>CORTE E ABERT. DE 2 ROSCAS P/TARRACHA MANUAL E COLOC. DE CONEXOES DE FºGALV. C/COSTURA, C/DIAM. DE 4"</v>
          </cell>
          <cell r="C5697" t="str">
            <v>UN</v>
          </cell>
          <cell r="D5697">
            <v>27.59</v>
          </cell>
        </row>
        <row r="5698">
          <cell r="A5698" t="str">
            <v>15.045.050-0</v>
          </cell>
          <cell r="B5698" t="str">
            <v>CORTE E ABERT. DE 2 ROSCAS P/TARRACHA MANUAL E COLOC. DE CONEXOES EM TUBUL. P/VAPOR, C/DIAM. DE 1/2"</v>
          </cell>
          <cell r="C5698" t="str">
            <v>UN</v>
          </cell>
          <cell r="D5698">
            <v>3.8</v>
          </cell>
        </row>
        <row r="5699">
          <cell r="A5699" t="str">
            <v>15.045.051-0</v>
          </cell>
          <cell r="B5699" t="str">
            <v>CORTE E ABERT. DE 2 ROSCAS P/TARRACHA MANUAL E COLOC. DE CONEXOES EM TUBUL. P/VAPOR, C/DIAM. DE 3/4"</v>
          </cell>
          <cell r="C5699" t="str">
            <v>UN</v>
          </cell>
          <cell r="D5699">
            <v>4.34</v>
          </cell>
        </row>
        <row r="5700">
          <cell r="A5700" t="str">
            <v>15.045.052-0</v>
          </cell>
          <cell r="B5700" t="str">
            <v>CORTE E ABERT. DE 2 ROSCAS P/TARRACHA MANUAL E COLOC. DE CONEXOES EM TUBUL. P/VAPOR, C/DIAM. DE 1"</v>
          </cell>
          <cell r="C5700" t="str">
            <v>UN</v>
          </cell>
          <cell r="D5700">
            <v>5.97</v>
          </cell>
        </row>
        <row r="5701">
          <cell r="A5701" t="str">
            <v>15.045.053-0</v>
          </cell>
          <cell r="B5701" t="str">
            <v>CORTE E ABERT. DE 2 ROSCAS P/TARRACHA MANUAL E COLOC. DE CONEXOES EM TUBUL. P/VAPOR, C/DIAM. DE 1.1/4"</v>
          </cell>
          <cell r="C5701" t="str">
            <v>UN</v>
          </cell>
          <cell r="D5701">
            <v>6.08</v>
          </cell>
        </row>
        <row r="5702">
          <cell r="A5702" t="str">
            <v>15.045.054-0</v>
          </cell>
          <cell r="B5702" t="str">
            <v>CORTE E ABERT. DE 2 ROSCAS P/TARRACHA MANUAL E COLOC. DE CONEXOES EM TUBUL. P/VAPOR, C/DIAM. DE 1.1/2"</v>
          </cell>
          <cell r="C5702" t="str">
            <v>UN</v>
          </cell>
          <cell r="D5702">
            <v>7.6</v>
          </cell>
        </row>
        <row r="5703">
          <cell r="A5703" t="str">
            <v>15.045.055-0</v>
          </cell>
          <cell r="B5703" t="str">
            <v>CORTE E ABERT. DE 2 ROSCAS P/TARRACHA MANUAL E COLOC. DE CONEXOES EM TUBUL. P/VAPOR, C/DIAM. DE 2"</v>
          </cell>
          <cell r="C5703" t="str">
            <v>UN</v>
          </cell>
          <cell r="D5703">
            <v>13.68</v>
          </cell>
        </row>
        <row r="5704">
          <cell r="A5704" t="str">
            <v>15.045.056-0</v>
          </cell>
          <cell r="B5704" t="str">
            <v>CORTE E ABERT. DE 2 ROSCAS P/TARRACHA MANUAL E COLOC. DE CONEXOES EM TUBUL. P/VAPOR, C/DIAM. DE 2.1/2"</v>
          </cell>
          <cell r="C5704" t="str">
            <v>UN</v>
          </cell>
          <cell r="D5704">
            <v>22.6</v>
          </cell>
        </row>
        <row r="5705">
          <cell r="A5705" t="str">
            <v>15.045.057-0</v>
          </cell>
          <cell r="B5705" t="str">
            <v>CORTE E ABERT. DE 2 ROSCAS P/TARRACHA MANUAL E COLOC. DE CONEXOES EM TUBUL. P/VAPOR, C/DIAM. DE 3"</v>
          </cell>
          <cell r="C5705" t="str">
            <v>UN</v>
          </cell>
          <cell r="D5705">
            <v>25.86</v>
          </cell>
        </row>
        <row r="5706">
          <cell r="A5706" t="str">
            <v>15.045.058-0</v>
          </cell>
          <cell r="B5706" t="str">
            <v>CORTE E ABERT. DE 2 ROSCAS P/TARRACHA MANUAL E COLOC. DE CONEXOES EM TUBUL. P/VAPOR, C/DIAM. DE 4"</v>
          </cell>
          <cell r="C5706" t="str">
            <v>UN</v>
          </cell>
          <cell r="D5706">
            <v>32.81</v>
          </cell>
        </row>
        <row r="5707">
          <cell r="A5707" t="str">
            <v>15.045.065-1</v>
          </cell>
          <cell r="B5707" t="str">
            <v>CORTE E ABERT. DE 2 ROSCAS P/TARRACHA MANUAL E COLOC. DE CONEXOES EM TUBOS PVC RQ, C/DIAM. DE 1/2"</v>
          </cell>
          <cell r="C5707" t="str">
            <v>UN</v>
          </cell>
          <cell r="D5707">
            <v>1.35</v>
          </cell>
        </row>
        <row r="5708">
          <cell r="A5708" t="str">
            <v>15.045.066-1</v>
          </cell>
          <cell r="B5708" t="str">
            <v>CORTE E ABERT. DE 2 ROSCAS P/TARRACHA MANUAL E COLOC. DE CONEXOES EM TUBOS PVC RQ, C/DIAM. DE 3/4"</v>
          </cell>
          <cell r="C5708" t="str">
            <v>UN</v>
          </cell>
          <cell r="D5708">
            <v>1.63</v>
          </cell>
        </row>
        <row r="5709">
          <cell r="A5709" t="str">
            <v>15.045.067-1</v>
          </cell>
          <cell r="B5709" t="str">
            <v>CORTE E ABERT. DE 2 ROSCAS P/TARRACHA MANUAL E COLOC. DE CONEXOES EM TUBOS PVC RQ, C/DIAM. DE 1"</v>
          </cell>
          <cell r="C5709" t="str">
            <v>UN</v>
          </cell>
          <cell r="D5709">
            <v>2.0099999999999998</v>
          </cell>
        </row>
        <row r="5710">
          <cell r="A5710" t="str">
            <v>15.045.068-1</v>
          </cell>
          <cell r="B5710" t="str">
            <v>CORTE E ABERT. DE 2 ROSCAS P/TARRACHA MANUAL E COLOC. DE CONEXOES EM TUBOS PVC RQ, C/DIAM. DE 1.1/4"</v>
          </cell>
          <cell r="C5710" t="str">
            <v>UN</v>
          </cell>
          <cell r="D5710">
            <v>2.39</v>
          </cell>
        </row>
        <row r="5711">
          <cell r="A5711" t="str">
            <v>15.045.069-1</v>
          </cell>
          <cell r="B5711" t="str">
            <v>CORTE E ABERT. DE 2 ROSCAS P/TARRACHA MANUAL E COLOC. DE CONEXOES EM TUBOS PVC RQ, C/DIAM. DE 1.1/2"</v>
          </cell>
          <cell r="C5711" t="str">
            <v>UN</v>
          </cell>
          <cell r="D5711">
            <v>2.71</v>
          </cell>
        </row>
        <row r="5712">
          <cell r="A5712" t="str">
            <v>15.045.070-1</v>
          </cell>
          <cell r="B5712" t="str">
            <v>CORTE E ABERT. DE 2 ROSCAS P/TARRACHA MANUAL E COLOC. DE CONEXOES EM TUBOS PVC RQ, C/DIAM. DE 2"</v>
          </cell>
          <cell r="C5712" t="str">
            <v>UN</v>
          </cell>
          <cell r="D5712">
            <v>4.34</v>
          </cell>
        </row>
        <row r="5713">
          <cell r="A5713" t="str">
            <v>15.045.071-1</v>
          </cell>
          <cell r="B5713" t="str">
            <v>CORTE E ABERT. DE 2 ROSCAS P/TARRACHA MANUAL E COLOC. DE CONEXOES EM TUBOS PVC RQ, C/DIAM. DE 2.1/2"</v>
          </cell>
          <cell r="C5713" t="str">
            <v>UN</v>
          </cell>
          <cell r="D5713">
            <v>5.43</v>
          </cell>
        </row>
        <row r="5714">
          <cell r="A5714" t="str">
            <v>15.045.072-1</v>
          </cell>
          <cell r="B5714" t="str">
            <v>CORTE E ABERT. DE 2 ROSCAS P/TARRACHA MANUAL E COLOC. DE CONEXOES EM TUBOS PVC RQ, C/DIAM. DE 3"</v>
          </cell>
          <cell r="C5714" t="str">
            <v>UN</v>
          </cell>
          <cell r="D5714">
            <v>8.15</v>
          </cell>
        </row>
        <row r="5715">
          <cell r="A5715" t="str">
            <v>15.045.073-1</v>
          </cell>
          <cell r="B5715" t="str">
            <v>CORTE E ABERT. DE 2 ROSCAS P/TARRACHA MANUAL E COLOC. DE CONEXOES EM TUBOS PVC RQ, C/DIAM. DE 4"</v>
          </cell>
          <cell r="C5715" t="str">
            <v>UN</v>
          </cell>
          <cell r="D5715">
            <v>10.86</v>
          </cell>
        </row>
        <row r="5716">
          <cell r="A5716" t="str">
            <v>15.045.075-0</v>
          </cell>
          <cell r="B5716" t="str">
            <v>CORTE E ABERT. DE 2 ROSCAS P/TARRACHA MANUAL E COLOC. DE CONEXOES EM ELETR. PVC RQ, C/DIAM. DE 1/2"</v>
          </cell>
          <cell r="C5716" t="str">
            <v>UN</v>
          </cell>
          <cell r="D5716">
            <v>0.95</v>
          </cell>
        </row>
        <row r="5717">
          <cell r="A5717" t="str">
            <v>15.045.076-0</v>
          </cell>
          <cell r="B5717" t="str">
            <v>CORTE E ABERT. DE 2 ROSCAS P/TARRACHA MANUAL E COLOC. DE CONEXOES EM ELETR. PVC RQ, C/DIAM. DE 3/4"</v>
          </cell>
          <cell r="C5717" t="str">
            <v>UN</v>
          </cell>
          <cell r="D5717">
            <v>1.1399999999999999</v>
          </cell>
        </row>
        <row r="5718">
          <cell r="A5718" t="str">
            <v>15.045.077-0</v>
          </cell>
          <cell r="B5718" t="str">
            <v>CORTE E ABERT. DE 2 ROSCAS P/TARRACHA MANUAL E COLOC. DE CONEXOES EM ELETR. PVC RQ, C/DIAM. DE 1"</v>
          </cell>
          <cell r="C5718" t="str">
            <v>UN</v>
          </cell>
          <cell r="D5718">
            <v>1.41</v>
          </cell>
        </row>
        <row r="5719">
          <cell r="A5719" t="str">
            <v>15.045.078-0</v>
          </cell>
          <cell r="B5719" t="str">
            <v>CORTE E ABERT. DE 2 ROSCAS P/TARRACHA MANUAL E COLOC. DE CONEXOES EM ELETR. PVC RQ, C/DIAM. DE 1.1/4"</v>
          </cell>
          <cell r="C5719" t="str">
            <v>UN</v>
          </cell>
          <cell r="D5719">
            <v>1.63</v>
          </cell>
        </row>
        <row r="5720">
          <cell r="A5720" t="str">
            <v>15.045.079-0</v>
          </cell>
          <cell r="B5720" t="str">
            <v>CORTE E ABERT. DE 2 ROSCAS P/TARRACHA MANUAL E COLOC. DE CONEXOES EM ELETR. PVC RQ, C/DIAM. DE 1.1/2"</v>
          </cell>
          <cell r="C5720" t="str">
            <v>UN</v>
          </cell>
          <cell r="D5720">
            <v>1.9</v>
          </cell>
        </row>
        <row r="5721">
          <cell r="A5721" t="str">
            <v>15.045.080-0</v>
          </cell>
          <cell r="B5721" t="str">
            <v>CORTE E ABERT. DE 2 ROSCAS P/TARRACHA MANUAL E COLOC. DE CONEXOES EM ELETR. PVC RQ, C/DIAM. DE 2"</v>
          </cell>
          <cell r="C5721" t="str">
            <v>UN</v>
          </cell>
          <cell r="D5721">
            <v>3.04</v>
          </cell>
        </row>
        <row r="5722">
          <cell r="A5722" t="str">
            <v>15.045.081-0</v>
          </cell>
          <cell r="B5722" t="str">
            <v>CORTE E ABERT. DE 2 ROSCAS P/TARRACHA MANUAL E COLOC. DE CONEXOES EM ELETR. PVC RQ, C/DIAM. DE 2.1/2"</v>
          </cell>
          <cell r="C5722" t="str">
            <v>UN</v>
          </cell>
          <cell r="D5722">
            <v>3.8</v>
          </cell>
        </row>
        <row r="5723">
          <cell r="A5723" t="str">
            <v>15.045.082-0</v>
          </cell>
          <cell r="B5723" t="str">
            <v>CORTE E ABERT. DE 2 ROSCAS P/TARRACHA MANUAL E COLOC. DE CONEXOES EM ELETR. PVC RQ, C/DIAM. DE 3"</v>
          </cell>
          <cell r="C5723" t="str">
            <v>UN</v>
          </cell>
          <cell r="D5723">
            <v>5.97</v>
          </cell>
        </row>
        <row r="5724">
          <cell r="A5724" t="str">
            <v>15.045.083-0</v>
          </cell>
          <cell r="B5724" t="str">
            <v>CORTE E ABERT. DE 2 ROSCAS P/TARRACHA MANUAL E COLOC. DE CONEXOES EM ELETR. PVC RQ, C/DIAM. DE 4"</v>
          </cell>
          <cell r="C5724" t="str">
            <v>UN</v>
          </cell>
          <cell r="D5724">
            <v>7.6</v>
          </cell>
        </row>
        <row r="5725">
          <cell r="A5725" t="str">
            <v>15.045.084-0</v>
          </cell>
          <cell r="B5725" t="str">
            <v>CORTE E COLOC. DE CONEXOES EM TUBO PVC SD P/ESGOTO, C/DIAM.DE 40MM</v>
          </cell>
          <cell r="C5725" t="str">
            <v>UN</v>
          </cell>
          <cell r="D5725">
            <v>0.43</v>
          </cell>
        </row>
        <row r="5726">
          <cell r="A5726" t="str">
            <v>15.045.085-0</v>
          </cell>
          <cell r="B5726" t="str">
            <v>CORTE E COLOC. DE CONEXOES EM TUBO PVC SD P/ESGOTO, C/DIAM.DE 50MM</v>
          </cell>
          <cell r="C5726" t="str">
            <v>UN</v>
          </cell>
          <cell r="D5726">
            <v>0.54</v>
          </cell>
        </row>
        <row r="5727">
          <cell r="A5727" t="str">
            <v>15.045.086-0</v>
          </cell>
          <cell r="B5727" t="str">
            <v>CORTE E COLOC. DE CONEXOES EM TUBO PVC SD P/ESGOTO, C/DIAM.DE 75MM</v>
          </cell>
          <cell r="C5727" t="str">
            <v>UN</v>
          </cell>
          <cell r="D5727">
            <v>0.65</v>
          </cell>
        </row>
        <row r="5728">
          <cell r="A5728" t="str">
            <v>15.045.087-0</v>
          </cell>
          <cell r="B5728" t="str">
            <v>CORTE E COLOC. DE CONEXOES EM TUBO PVC SD P/ESGOTO, C/DIAM.DE 100MM</v>
          </cell>
          <cell r="C5728" t="str">
            <v>UN</v>
          </cell>
          <cell r="D5728">
            <v>0.76</v>
          </cell>
        </row>
        <row r="5729">
          <cell r="A5729" t="str">
            <v>15.045.090-0</v>
          </cell>
          <cell r="B5729" t="str">
            <v>CORTE E COLOC. DE CONEXOES EM TUBO PVC SD P/AGUA FRIA, C/DIAM. DE 20MM</v>
          </cell>
          <cell r="C5729" t="str">
            <v>UN</v>
          </cell>
          <cell r="D5729">
            <v>1.73</v>
          </cell>
        </row>
        <row r="5730">
          <cell r="A5730" t="str">
            <v>15.045.091-0</v>
          </cell>
          <cell r="B5730" t="str">
            <v>CORTE E COLOC. DE CONEXOES EM TUBO PVC SD P/AGUA FRIA, C/DIAM. DE 25MM</v>
          </cell>
          <cell r="C5730" t="str">
            <v>UN</v>
          </cell>
          <cell r="D5730">
            <v>2.17</v>
          </cell>
        </row>
        <row r="5731">
          <cell r="A5731" t="str">
            <v>15.045.092-0</v>
          </cell>
          <cell r="B5731" t="str">
            <v>CORTE E COLOC. DE CONEXOES EM TUBO PVC SD P/AGUA FRIA, C/DIAM. DE 32MM</v>
          </cell>
          <cell r="C5731" t="str">
            <v>UN</v>
          </cell>
          <cell r="D5731">
            <v>3.26</v>
          </cell>
        </row>
        <row r="5732">
          <cell r="A5732" t="str">
            <v>15.045.093-0</v>
          </cell>
          <cell r="B5732" t="str">
            <v>CORTE E COLOC. DE CONEXOES EM TUBO PVC SD P/AGUA FRIA, C/DIAM. DE 40MM</v>
          </cell>
          <cell r="C5732" t="str">
            <v>UN</v>
          </cell>
          <cell r="D5732">
            <v>4.34</v>
          </cell>
        </row>
        <row r="5733">
          <cell r="A5733" t="str">
            <v>15.045.094-0</v>
          </cell>
          <cell r="B5733" t="str">
            <v>CORTE E COLOC. DE CONEXOES EM TUBO PVC SD P/AGUA FRIA, C/DIAM. DE 50MM</v>
          </cell>
          <cell r="C5733" t="str">
            <v>UN</v>
          </cell>
          <cell r="D5733">
            <v>5.43</v>
          </cell>
        </row>
        <row r="5734">
          <cell r="A5734" t="str">
            <v>15.045.095-0</v>
          </cell>
          <cell r="B5734" t="str">
            <v>CORTE E COLOC. DE CONEXOES EM TUBO PVC SD P/AGUA FRIA, C/DIAM. DE 60MM</v>
          </cell>
          <cell r="C5734" t="str">
            <v>UN</v>
          </cell>
          <cell r="D5734">
            <v>6.52</v>
          </cell>
        </row>
        <row r="5735">
          <cell r="A5735" t="str">
            <v>15.045.096-0</v>
          </cell>
          <cell r="B5735" t="str">
            <v>CORTE E COLOC. DE CONEXOES EM TUBO PVC SD P/AGUA FRIA, C/DIAM. DE 75MM</v>
          </cell>
          <cell r="C5735" t="str">
            <v>UN</v>
          </cell>
          <cell r="D5735">
            <v>7.6</v>
          </cell>
        </row>
        <row r="5736">
          <cell r="A5736" t="str">
            <v>15.045.097-0</v>
          </cell>
          <cell r="B5736" t="str">
            <v>CORTE E COLOC. DE CONEXOES EM TUBO PVC SD P/AGUA FRIA, C/DIAM. DE 85MM</v>
          </cell>
          <cell r="C5736" t="str">
            <v>UN</v>
          </cell>
          <cell r="D5736">
            <v>8.69</v>
          </cell>
        </row>
        <row r="5737">
          <cell r="A5737" t="str">
            <v>15.045.098-0</v>
          </cell>
          <cell r="B5737" t="str">
            <v>CORTE E COLOC. DE CONEXOES EM TUBO PVC SD P/AGUA FRIA, C/DIAM. DE 110MM</v>
          </cell>
          <cell r="C5737" t="str">
            <v>UN</v>
          </cell>
          <cell r="D5737">
            <v>9.7799999999999994</v>
          </cell>
        </row>
        <row r="5738">
          <cell r="A5738" t="str">
            <v>15.045.100-0</v>
          </cell>
          <cell r="B5738" t="str">
            <v>CORTE E COLOC. DE CONEXOES EM TUBO DE COBRE P/AGUA QUENTE, C/DIAM. DE 15MM</v>
          </cell>
          <cell r="C5738" t="str">
            <v>UN</v>
          </cell>
          <cell r="D5738">
            <v>1.89</v>
          </cell>
        </row>
        <row r="5739">
          <cell r="A5739" t="str">
            <v>15.045.101-0</v>
          </cell>
          <cell r="B5739" t="str">
            <v>CORTE E COLOC. DE CONEXOES EM TUBO DE COBRE P/AGUA QUENTE, C/DIAM. DE 22MM</v>
          </cell>
          <cell r="C5739" t="str">
            <v>UN</v>
          </cell>
          <cell r="D5739">
            <v>2.16</v>
          </cell>
        </row>
        <row r="5740">
          <cell r="A5740" t="str">
            <v>15.045.102-0</v>
          </cell>
          <cell r="B5740" t="str">
            <v>CORTE E COLOC. DE CONEXOES EM TUBO DE COBRE P/AGUA QUENTE, C/DIAM. DE 28MM</v>
          </cell>
          <cell r="C5740" t="str">
            <v>UN</v>
          </cell>
          <cell r="D5740">
            <v>2.7</v>
          </cell>
        </row>
        <row r="5741">
          <cell r="A5741" t="str">
            <v>15.045.103-0</v>
          </cell>
          <cell r="B5741" t="str">
            <v>CORTE E COLOC. DE CONEXOES EM TUBO DE COBRE P/AGUA QUENTE, C/DIAM. DE 35MM</v>
          </cell>
          <cell r="C5741" t="str">
            <v>UN</v>
          </cell>
          <cell r="D5741">
            <v>4.0599999999999996</v>
          </cell>
        </row>
        <row r="5742">
          <cell r="A5742" t="str">
            <v>15.045.104-0</v>
          </cell>
          <cell r="B5742" t="str">
            <v>CORTE E COLOC. DE CONEXOES EM TUBO DE COBRE P/AGUA QUENTE, C/DIAM. DE 42MM</v>
          </cell>
          <cell r="C5742" t="str">
            <v>UN</v>
          </cell>
          <cell r="D5742">
            <v>5.49</v>
          </cell>
        </row>
        <row r="5743">
          <cell r="A5743" t="str">
            <v>15.045.105-0</v>
          </cell>
          <cell r="B5743" t="str">
            <v>CORTE E COLOC. DE CONEXOES EM TUBO DE COBRE P/AGUA QUENTE, C/DIAM. DE 54MM</v>
          </cell>
          <cell r="C5743" t="str">
            <v>UN</v>
          </cell>
          <cell r="D5743">
            <v>6.89</v>
          </cell>
        </row>
        <row r="5744">
          <cell r="A5744" t="str">
            <v>15.045.106-0</v>
          </cell>
          <cell r="B5744" t="str">
            <v>CORTE E COLOC. DE CONEXOES EM TUBO DE COBRE P/AGUA QUENTE, C/DIAM. DE 66MM</v>
          </cell>
          <cell r="C5744" t="str">
            <v>UN</v>
          </cell>
          <cell r="D5744">
            <v>8.61</v>
          </cell>
        </row>
        <row r="5745">
          <cell r="A5745" t="str">
            <v>15.045.107-0</v>
          </cell>
          <cell r="B5745" t="str">
            <v>CORTE E COLOC. DE CONEXOES EM TUBO DE COBRE P/AGUA QUENTE, C/DIAM. DE 79MM</v>
          </cell>
          <cell r="C5745" t="str">
            <v>UN</v>
          </cell>
          <cell r="D5745">
            <v>9.68</v>
          </cell>
        </row>
        <row r="5746">
          <cell r="A5746" t="str">
            <v>15.045.108-0</v>
          </cell>
          <cell r="B5746" t="str">
            <v>CORTE E COLOC. DE CONEXOES EM TUBO DE COBRE P/AGUA QUENTE, C/DIAM. DE 104MM</v>
          </cell>
          <cell r="C5746" t="str">
            <v>UN</v>
          </cell>
          <cell r="D5746">
            <v>12.43</v>
          </cell>
        </row>
        <row r="5747">
          <cell r="A5747" t="str">
            <v>15.045.110-0</v>
          </cell>
          <cell r="B5747" t="str">
            <v>ABERTURA E FECHAM. DE RASGO EM ALVEN., P/PASSAGEM DE TUBOS EDUTOS C/DIAM. DE 1/2" A 1"</v>
          </cell>
          <cell r="C5747" t="str">
            <v>M</v>
          </cell>
          <cell r="D5747">
            <v>3.35</v>
          </cell>
        </row>
        <row r="5748">
          <cell r="A5748" t="str">
            <v>15.045.111-0</v>
          </cell>
          <cell r="B5748" t="str">
            <v>ABERTURA E FECHAM. DE RASGO EM CONCR., P/PASSAGEM DE TUBOS EDUTOS C/DIAM. DE 1/2" A 1"</v>
          </cell>
          <cell r="C5748" t="str">
            <v>M</v>
          </cell>
          <cell r="D5748">
            <v>16.32</v>
          </cell>
        </row>
        <row r="5749">
          <cell r="A5749" t="str">
            <v>15.045.115-0</v>
          </cell>
          <cell r="B5749" t="str">
            <v>ABERTURA E FECHAM. DE RASGO EM ALVEN., P/PASSAGEM DE TUBOS EDUTOS C/DIAM. DE 1.1/4" A 2"</v>
          </cell>
          <cell r="C5749" t="str">
            <v>M</v>
          </cell>
          <cell r="D5749">
            <v>5.42</v>
          </cell>
        </row>
        <row r="5750">
          <cell r="A5750" t="str">
            <v>15.045.116-0</v>
          </cell>
          <cell r="B5750" t="str">
            <v>ABERTURA E FECHAM. DE RASGO EM CONCR., P/PASSAGEM DE TUBOS EDUTOS C/DIAM. DE 1.1/4" A 2"</v>
          </cell>
          <cell r="C5750" t="str">
            <v>M</v>
          </cell>
          <cell r="D5750">
            <v>26</v>
          </cell>
        </row>
        <row r="5751">
          <cell r="A5751" t="str">
            <v>15.045.120-0</v>
          </cell>
          <cell r="B5751" t="str">
            <v>ABERTURA E FECHAM. DE RASGO EM ALVEN., P/PASSAGEM DE TUBOS EDUTOS C/DIAM. DE 2.1/2" A 4"</v>
          </cell>
          <cell r="C5751" t="str">
            <v>M</v>
          </cell>
          <cell r="D5751">
            <v>7.91</v>
          </cell>
        </row>
        <row r="5752">
          <cell r="A5752" t="str">
            <v>15.045.121-0</v>
          </cell>
          <cell r="B5752" t="str">
            <v>ABERTURA E FECHAM. DE RASGO EM CONCR., P/PASSAGEM DE TUBOS EDUTOS C/DIAM. DE 2.1/2" A 4"</v>
          </cell>
          <cell r="C5752" t="str">
            <v>M</v>
          </cell>
          <cell r="D5752">
            <v>37.31</v>
          </cell>
        </row>
        <row r="5753">
          <cell r="A5753" t="str">
            <v>15.045.999-0</v>
          </cell>
          <cell r="B5753" t="str">
            <v>FAMILIA 15.045EMENDAS.</v>
          </cell>
          <cell r="C5753">
            <v>0</v>
          </cell>
          <cell r="D5753">
            <v>2385</v>
          </cell>
        </row>
        <row r="5754">
          <cell r="A5754" t="str">
            <v>15.046.010-0</v>
          </cell>
          <cell r="B5754" t="str">
            <v>SOLDA TOPO EM TUBUL. P/VAPOR C/DIAM. DE 1/2", UTILIZANDO CONVERSOR ELETRO MOTORIZADO</v>
          </cell>
          <cell r="C5754" t="str">
            <v>UN</v>
          </cell>
          <cell r="D5754">
            <v>4.43</v>
          </cell>
        </row>
        <row r="5755">
          <cell r="A5755" t="str">
            <v>15.046.011-0</v>
          </cell>
          <cell r="B5755" t="str">
            <v>SOLDA TOPO EM TUBUL. P/VAPOR C/DIAM. DE 3/4", UTILIZANDO CONVERSOR ELETRO MOTORIZADO</v>
          </cell>
          <cell r="C5755" t="str">
            <v>UN</v>
          </cell>
          <cell r="D5755">
            <v>4.8899999999999997</v>
          </cell>
        </row>
        <row r="5756">
          <cell r="A5756" t="str">
            <v>15.046.012-0</v>
          </cell>
          <cell r="B5756" t="str">
            <v>SOLDA TOPO EM TUBUL. P/VAPOR C/DIAM. DE 1", UTILIZANDO CONVERSOR ELETRO MOTORIZADO</v>
          </cell>
          <cell r="C5756" t="str">
            <v>UN</v>
          </cell>
          <cell r="D5756">
            <v>6</v>
          </cell>
        </row>
        <row r="5757">
          <cell r="A5757" t="str">
            <v>15.046.013-0</v>
          </cell>
          <cell r="B5757" t="str">
            <v>SOLDA TOPO EM TUBUL. P/VAPOR C/DIAM. DE 1.1/4", UTILIZANDO CONVERSOR ELETRO MOTORIZADO</v>
          </cell>
          <cell r="C5757" t="str">
            <v>UN</v>
          </cell>
          <cell r="D5757">
            <v>7.08</v>
          </cell>
        </row>
        <row r="5758">
          <cell r="A5758" t="str">
            <v>15.046.014-0</v>
          </cell>
          <cell r="B5758" t="str">
            <v>SOLDA TOPO EM TUBUL. P/VAPOR C/DIAM. DE 1.1/2", UTILIZANDO CONVERSOR ELETRO MOTORIZADO</v>
          </cell>
          <cell r="C5758" t="str">
            <v>UN</v>
          </cell>
          <cell r="D5758">
            <v>9.3000000000000007</v>
          </cell>
        </row>
        <row r="5759">
          <cell r="A5759" t="str">
            <v>15.046.015-0</v>
          </cell>
          <cell r="B5759" t="str">
            <v>SOLDA TOPO EM TUBUL. P/VAPOR C/DIAM. DE 2", UTILIZANDO CONVERSOR ELETRO MOTORIZADO</v>
          </cell>
          <cell r="C5759" t="str">
            <v>UN</v>
          </cell>
          <cell r="D5759">
            <v>16.3</v>
          </cell>
        </row>
        <row r="5760">
          <cell r="A5760" t="str">
            <v>15.046.016-0</v>
          </cell>
          <cell r="B5760" t="str">
            <v>SOLDA TOPO EM TUBUL. P/VAPOR C/DIAM. DE 2.1/2", UTILIZANDO CONVERSOR ELETRO MOTORIZADO</v>
          </cell>
          <cell r="C5760" t="str">
            <v>UN</v>
          </cell>
          <cell r="D5760">
            <v>26.68</v>
          </cell>
        </row>
        <row r="5761">
          <cell r="A5761" t="str">
            <v>15.046.017-0</v>
          </cell>
          <cell r="B5761" t="str">
            <v>SOLDA TOPO EM TUBUL. P/VAPOR C/DIAM. DE 3", UTILIZANDO CONVERSOR ELETRO MOTORIZADO</v>
          </cell>
          <cell r="C5761" t="str">
            <v>UN</v>
          </cell>
          <cell r="D5761">
            <v>30.47</v>
          </cell>
        </row>
        <row r="5762">
          <cell r="A5762" t="str">
            <v>15.046.018-0</v>
          </cell>
          <cell r="B5762" t="str">
            <v>SOLDA TOPO EM TUBUL. P/VAPOR C/DIAM. DE 4", UTILIZANDO CONVERSOR ELETRO MOTORIZADO</v>
          </cell>
          <cell r="C5762" t="str">
            <v>UN</v>
          </cell>
          <cell r="D5762">
            <v>37.770000000000003</v>
          </cell>
        </row>
        <row r="5763">
          <cell r="A5763" t="str">
            <v>15.046.999-0</v>
          </cell>
          <cell r="B5763" t="str">
            <v>FAMILIA 15.046SOLDA TOPO EM TUBULACAO.</v>
          </cell>
          <cell r="C5763">
            <v>0</v>
          </cell>
          <cell r="D5763">
            <v>2277</v>
          </cell>
        </row>
        <row r="5764">
          <cell r="A5764" t="str">
            <v>15.047.010-0</v>
          </cell>
          <cell r="B5764" t="str">
            <v>ISOLAMENTO EM TUBUL. C/DIAM. DE 1/2" E ESP. DE 1", FIX. C/ARAME GALV. E CINTA DE ALUMINIO</v>
          </cell>
          <cell r="C5764" t="str">
            <v>M</v>
          </cell>
          <cell r="D5764">
            <v>14.5</v>
          </cell>
        </row>
        <row r="5765">
          <cell r="A5765" t="str">
            <v>15.047.011-0</v>
          </cell>
          <cell r="B5765" t="str">
            <v>ISOLAMENTO EM TUBUL. C/DIAM. DE 3/4" E ESP. DE 1", FIX. C/ARAME GALV. E CINTA DE ALUMINIO</v>
          </cell>
          <cell r="C5765" t="str">
            <v>M</v>
          </cell>
          <cell r="D5765">
            <v>18.8</v>
          </cell>
        </row>
        <row r="5766">
          <cell r="A5766" t="str">
            <v>15.047.012-0</v>
          </cell>
          <cell r="B5766" t="str">
            <v>ISOLAMENTO EM TUBUL. C/DIAM. DE 1" E ESP. DE 1", FIX. C/ARAME GALV. E CINTA DE ALUMINIO</v>
          </cell>
          <cell r="C5766" t="str">
            <v>M</v>
          </cell>
          <cell r="D5766">
            <v>21.71</v>
          </cell>
        </row>
        <row r="5767">
          <cell r="A5767" t="str">
            <v>15.047.013-0</v>
          </cell>
          <cell r="B5767" t="str">
            <v>ISOLAMENTO EM TUBUL. C/DIAM. DE 1.1/4" E ESP. DE 1", FIX. C/ARAME GALV. E CINTA DE ALUMINIO</v>
          </cell>
          <cell r="C5767" t="str">
            <v>M</v>
          </cell>
          <cell r="D5767">
            <v>23.63</v>
          </cell>
        </row>
        <row r="5768">
          <cell r="A5768" t="str">
            <v>15.047.014-0</v>
          </cell>
          <cell r="B5768" t="str">
            <v>ISOLAMENTO EM TUBUL. C/DIAM. DE 1.1/2" E ESP. DE 1", FIX. C/ARAME GALV. E CINTA DE ALUMINIO</v>
          </cell>
          <cell r="C5768" t="str">
            <v>M</v>
          </cell>
          <cell r="D5768">
            <v>25.34</v>
          </cell>
        </row>
        <row r="5769">
          <cell r="A5769" t="str">
            <v>15.047.015-0</v>
          </cell>
          <cell r="B5769" t="str">
            <v>ISOLAMENTO EM TUBUL. C/DIAM. DE 2" E ESP. DE 1.1/2", FIX. C/ARAME GALV. E CINTA DE ALUMINIO</v>
          </cell>
          <cell r="C5769" t="str">
            <v>M</v>
          </cell>
          <cell r="D5769">
            <v>43.72</v>
          </cell>
        </row>
        <row r="5770">
          <cell r="A5770" t="str">
            <v>15.047.016-0</v>
          </cell>
          <cell r="B5770" t="str">
            <v>ISOLAMENTO EM TUBUL. C/DIAM. DE 2.1/2" E ESP. DE 1.1/2", FIX. C/ARAME GALV. E CINTA DE ALUMINIO</v>
          </cell>
          <cell r="C5770" t="str">
            <v>M</v>
          </cell>
          <cell r="D5770">
            <v>50.88</v>
          </cell>
        </row>
        <row r="5771">
          <cell r="A5771" t="str">
            <v>15.047.017-0</v>
          </cell>
          <cell r="B5771" t="str">
            <v>ISOLAMENTO EM TUBUL. C/DIAM. DE 3" E ESP. DE 1.1/2", FIX. C/ARAME GALV. E CINTA DE ALUMINIO</v>
          </cell>
          <cell r="C5771" t="str">
            <v>M</v>
          </cell>
          <cell r="D5771">
            <v>53.17</v>
          </cell>
        </row>
        <row r="5772">
          <cell r="A5772" t="str">
            <v>15.047.018-0</v>
          </cell>
          <cell r="B5772" t="str">
            <v>ISOLAMENTO EM TUBUL. C/DIAM. DE 4" E ESP. DE 1.1/2", FIX. C/ARAME GALV. E CINTA DE ALUMINIO</v>
          </cell>
          <cell r="C5772" t="str">
            <v>M</v>
          </cell>
          <cell r="D5772">
            <v>65.83</v>
          </cell>
        </row>
        <row r="5773">
          <cell r="A5773" t="str">
            <v>15.047.999-0</v>
          </cell>
          <cell r="B5773" t="str">
            <v>FAMILIA 15.047ISOLAMENTO P/TUBULACAO VAPOR E QUENTE.</v>
          </cell>
          <cell r="C5773">
            <v>0</v>
          </cell>
          <cell r="D5773">
            <v>1982</v>
          </cell>
        </row>
        <row r="5774">
          <cell r="A5774" t="str">
            <v>15.058.010-0</v>
          </cell>
          <cell r="B5774" t="str">
            <v>FORNECIMENTO DE AGUA PELA CEDAE, P/OBRAS PUBL., CONSID. O CONSUMO MENSAL DE ATE 20,00M3, TARIFA "A"</v>
          </cell>
          <cell r="C5774" t="str">
            <v>M3XMES</v>
          </cell>
          <cell r="D5774">
            <v>5.72</v>
          </cell>
        </row>
        <row r="5775">
          <cell r="A5775" t="str">
            <v>15.058.015-0</v>
          </cell>
          <cell r="B5775" t="str">
            <v>ADICIONAL P/FORN. DE AGUA PELA CEDAE, P/OBRAS PUBL., CONSID.O CONSUMO MENSAL ENTRE 21,00 E 30,00M3, TARIFA "A"</v>
          </cell>
          <cell r="C5775" t="str">
            <v>M3XMES</v>
          </cell>
          <cell r="D5775">
            <v>6.01</v>
          </cell>
        </row>
        <row r="5776">
          <cell r="A5776" t="str">
            <v>15.058.020-0</v>
          </cell>
          <cell r="B5776" t="str">
            <v>ADICIONAL P/FORN. DE AGUA PELA CEDAE, P/OBRAS PUBL., CONSID.O CONSUMO MENSAL ENTRE 31,00 E 100,00M3, TARIFA "A"</v>
          </cell>
          <cell r="C5776" t="str">
            <v>M3XMES</v>
          </cell>
          <cell r="D5776">
            <v>7.03</v>
          </cell>
        </row>
        <row r="5777">
          <cell r="A5777" t="str">
            <v>15.058.050-0</v>
          </cell>
          <cell r="B5777" t="str">
            <v>FORNECIMENTO DE AGUA PELA CEDAE, P/OBRAS PUBL., CONSID. O CONSUMO MENSAL ATE 30,00M3, TARIFA "B"</v>
          </cell>
          <cell r="C5777" t="str">
            <v>M3XMES</v>
          </cell>
          <cell r="D5777">
            <v>4.54</v>
          </cell>
        </row>
        <row r="5778">
          <cell r="A5778" t="str">
            <v>15.058.055-0</v>
          </cell>
          <cell r="B5778" t="str">
            <v>ADICIONAL P/FORN. DE AGUA PELA CEDAE, P/OBRAS PUBL., CONSID.O CONSUMO MENSAL ENTRE 31,00 E 130,00M3, TARIFA "B"</v>
          </cell>
          <cell r="C5778" t="str">
            <v>M3XMES</v>
          </cell>
          <cell r="D5778">
            <v>5.21</v>
          </cell>
        </row>
        <row r="5779">
          <cell r="A5779" t="str">
            <v>15.058.060-0</v>
          </cell>
          <cell r="B5779" t="str">
            <v>ADIDIONAL P/FORN. DE AGUA PELA CEDAE, P/OBRAS PUBL., CONSID.O CONSUMO MENSAL ENTRE ACIMA DE 130,00M3, TARIFA "B"</v>
          </cell>
          <cell r="C5779" t="str">
            <v>M3XMES</v>
          </cell>
          <cell r="D5779">
            <v>5.5</v>
          </cell>
        </row>
        <row r="5780">
          <cell r="A5780" t="str">
            <v>15.058.999-0</v>
          </cell>
          <cell r="B5780" t="str">
            <v>FAMILIA 15.058FORNEC.AGUA POTAVEL.</v>
          </cell>
          <cell r="C5780">
            <v>0</v>
          </cell>
          <cell r="D5780">
            <v>2367</v>
          </cell>
        </row>
        <row r="5781">
          <cell r="A5781" t="str">
            <v>15.065.010-0</v>
          </cell>
          <cell r="B5781" t="str">
            <v>LIGACAO PREDIAL DE ESGOTO SANIT., INCL. CX. DE INSPECAO C/TAMPAO DE FºFº LEVE, EM LOGRADOURO C/COLETOR DUPLO</v>
          </cell>
          <cell r="C5781" t="str">
            <v>UN</v>
          </cell>
          <cell r="D5781">
            <v>513.13</v>
          </cell>
        </row>
        <row r="5782">
          <cell r="A5782" t="str">
            <v>15.065.011-0</v>
          </cell>
          <cell r="B5782" t="str">
            <v>LIGACAO PREDIAL DE ESGOTO SANIT., INCL. CX. DE INSPECAO C/TAMPAO DE FºFº PESADO EM LOGRADOURO C/COLETOR DUPLO</v>
          </cell>
          <cell r="C5782" t="str">
            <v>UN</v>
          </cell>
          <cell r="D5782">
            <v>586.70000000000005</v>
          </cell>
        </row>
        <row r="5783">
          <cell r="A5783" t="str">
            <v>15.065.015-0</v>
          </cell>
          <cell r="B5783" t="str">
            <v>LIGACAO PREDIAL DE ESGOTO SANIT., INCL. CX. DE INSPECAO C/TAMPAO DE FºFº LEVE EM LOGRADOURO S/PAVIMENT. C/COLETOR UNICO</v>
          </cell>
          <cell r="C5783" t="str">
            <v>UN</v>
          </cell>
          <cell r="D5783">
            <v>713.74</v>
          </cell>
        </row>
        <row r="5784">
          <cell r="A5784" t="str">
            <v>15.065.016-0</v>
          </cell>
          <cell r="B5784" t="str">
            <v>LIGACAO PREDIAL DE ESGOTO SANIT., INCL. CX. DE INSPECAO C/TAMPAO DE FºFº PESADO,EM LOGRADOURO S/PAVIMENT.C/COLETOR UNICO</v>
          </cell>
          <cell r="C5784" t="str">
            <v>UN</v>
          </cell>
          <cell r="D5784">
            <v>796.54</v>
          </cell>
        </row>
        <row r="5785">
          <cell r="A5785" t="str">
            <v>15.065.020-0</v>
          </cell>
          <cell r="B5785" t="str">
            <v>LIGACAO PREDIAL DE ESGOTO SANIT., INCL. CX. DE INSPECAO C/TAMPAO DE FºFº LEVE, EM LOGRADOURO C/PARALELEP.E COLETOR UNICO</v>
          </cell>
          <cell r="C5785" t="str">
            <v>UN</v>
          </cell>
          <cell r="D5785">
            <v>999.66</v>
          </cell>
        </row>
        <row r="5786">
          <cell r="A5786" t="str">
            <v>15.065.021-0</v>
          </cell>
          <cell r="B5786" t="str">
            <v>LIGACAO PREDIAL DE ESGOTO SANIT., INCL.CX.DE INSPECAO C/TAMPAO DE FºFº PESADO, EM LOGRADOURO C/PARALELEP.E COLETOR UNICO</v>
          </cell>
          <cell r="C5786" t="str">
            <v>UN</v>
          </cell>
          <cell r="D5786">
            <v>1060.73</v>
          </cell>
        </row>
        <row r="5787">
          <cell r="A5787" t="str">
            <v>15.065.025-0</v>
          </cell>
          <cell r="B5787" t="str">
            <v>LIGACAO PREDIAL DE ESGOTO SANIT., INCL. CX. DE INSPECAO C/TAMPAO DE FºFº LEVE, EM LOGRADOURO C/ASFALTO E COLETOR UNICO</v>
          </cell>
          <cell r="C5787" t="str">
            <v>UN</v>
          </cell>
          <cell r="D5787">
            <v>1367.26</v>
          </cell>
        </row>
        <row r="5788">
          <cell r="A5788" t="str">
            <v>15.065.026-0</v>
          </cell>
          <cell r="B5788" t="str">
            <v>LIGACAO PREDIAL DE ESGOTO SANIT., INCL. CX. DE INSPECAO C/TAMPAO DE FºFº PESADO, EM LOGRADOURO C/ASFALTO E COLETOR UNICO</v>
          </cell>
          <cell r="C5788" t="str">
            <v>UN</v>
          </cell>
          <cell r="D5788">
            <v>1622.65</v>
          </cell>
        </row>
        <row r="5789">
          <cell r="A5789" t="str">
            <v>15.065.999-0</v>
          </cell>
          <cell r="B5789" t="str">
            <v>FAMILIA 15.065LIGACAO PREDIAL DE G.S.G SANITARIO.</v>
          </cell>
          <cell r="C5789">
            <v>0</v>
          </cell>
          <cell r="D5789">
            <v>1960</v>
          </cell>
        </row>
        <row r="5790">
          <cell r="A5790" t="str">
            <v>15.066.001-1</v>
          </cell>
          <cell r="B5790" t="str">
            <v>CONJUNTO DE MAT. P/CAVALETE DE RAMAL PREDIAL DE AGUA, PADRAONORMAL, TIPO "A", DE 1/2". FORN.</v>
          </cell>
          <cell r="C5790" t="str">
            <v>UN</v>
          </cell>
          <cell r="D5790">
            <v>47.81</v>
          </cell>
        </row>
        <row r="5791">
          <cell r="A5791" t="str">
            <v>15.066.002-1</v>
          </cell>
          <cell r="B5791" t="str">
            <v>CONJUNTO DE MAT. P/CAVALETE DE RAMAL PREDIAL DE AGUA, PADRAONORMAL, TIPO "A", DE 3/4". FORN.</v>
          </cell>
          <cell r="C5791" t="str">
            <v>UN</v>
          </cell>
          <cell r="D5791">
            <v>54.39</v>
          </cell>
        </row>
        <row r="5792">
          <cell r="A5792" t="str">
            <v>15.066.003-1</v>
          </cell>
          <cell r="B5792" t="str">
            <v>CONJUNTO DE MAT. P/CAVALETE DE RAMAL PREDIAL DE AGUA, PADRAONORMAL, TIPO "A", DE 1". FORN.</v>
          </cell>
          <cell r="C5792" t="str">
            <v>UN</v>
          </cell>
          <cell r="D5792">
            <v>57.09</v>
          </cell>
        </row>
        <row r="5793">
          <cell r="A5793" t="str">
            <v>15.066.004-0</v>
          </cell>
          <cell r="B5793" t="str">
            <v>CONJUNTO DE MAT. P/CAVALETE DE RAMAL PREDIAL DE AGUA, PADRAONORMAL, TIPO "A", DE 1.1/2". FORN.</v>
          </cell>
          <cell r="C5793" t="str">
            <v>UN</v>
          </cell>
          <cell r="D5793">
            <v>96.64</v>
          </cell>
        </row>
        <row r="5794">
          <cell r="A5794" t="str">
            <v>15.066.005-0</v>
          </cell>
          <cell r="B5794" t="str">
            <v>CONJUNTO DE MAT. P/CAVALETE DE RAMAL PREDIAL DE AGUA, PADRAONORMAL, TIPO "A", DE 2". FORN.</v>
          </cell>
          <cell r="C5794" t="str">
            <v>UN</v>
          </cell>
          <cell r="D5794">
            <v>395.62</v>
          </cell>
        </row>
        <row r="5795">
          <cell r="A5795" t="str">
            <v>15.066.006-0</v>
          </cell>
          <cell r="B5795" t="str">
            <v>CONJUNTO DE MAT. P/CAVALETE DE RAMAL PREDIAL DE AGUA, PADRAONORMAL, TIPO "B", DE 1/2". FORN.</v>
          </cell>
          <cell r="C5795" t="str">
            <v>UN</v>
          </cell>
          <cell r="D5795">
            <v>39.42</v>
          </cell>
        </row>
        <row r="5796">
          <cell r="A5796" t="str">
            <v>15.066.007-0</v>
          </cell>
          <cell r="B5796" t="str">
            <v>CONJUNTO DE MAT. P/CAVALETE DE RAMAL PREDIAL DE AGUA, PADRAONORMAL, TIPO "B", DE 3/4". FORN.</v>
          </cell>
          <cell r="C5796" t="str">
            <v>UN</v>
          </cell>
          <cell r="D5796">
            <v>47.81</v>
          </cell>
        </row>
        <row r="5797">
          <cell r="A5797" t="str">
            <v>15.066.010-0</v>
          </cell>
          <cell r="B5797" t="str">
            <v>CONJUNTO DE MAT. P/CAVALETE DE RAMAL PREDIAL DE AGUA, PADRAOPROFACE, TIPO "B", DE 1/2". FORN.</v>
          </cell>
          <cell r="C5797" t="str">
            <v>UN</v>
          </cell>
          <cell r="D5797">
            <v>18.62</v>
          </cell>
        </row>
        <row r="5798">
          <cell r="A5798" t="str">
            <v>15.066.011-0</v>
          </cell>
          <cell r="B5798" t="str">
            <v>CONJUNTO DE MAT. P/CAVALETE DE RAMAL PREDIAL DE AGUA, PADRAOPROFACE, TIPO "A", DE 1/2". FORN.</v>
          </cell>
          <cell r="C5798" t="str">
            <v>UN</v>
          </cell>
          <cell r="D5798">
            <v>78.89</v>
          </cell>
        </row>
        <row r="5799">
          <cell r="A5799" t="str">
            <v>15.066.012-0</v>
          </cell>
          <cell r="B5799" t="str">
            <v>CONJUNTO DE MAT., COMPLETO, P/LIGACAO DE RAMAL PREDIAL DE AGUA, DENOMINADO "KIT CAVALETE", EM PVC DE 1/2". FORN.</v>
          </cell>
          <cell r="C5799" t="str">
            <v>UN</v>
          </cell>
          <cell r="D5799">
            <v>16.440000000000001</v>
          </cell>
        </row>
        <row r="5800">
          <cell r="A5800" t="str">
            <v>15.066.013-0</v>
          </cell>
          <cell r="B5800" t="str">
            <v>CONJUNTO DE MAT., COMPLETO, P/LIGACAO DE RAMAL PREDIAL DE AGUA, DENOMINADO "KIT CAVALETE", EM PVC DE 3/4". FORN.</v>
          </cell>
          <cell r="C5800" t="str">
            <v>UN</v>
          </cell>
          <cell r="D5800">
            <v>18.02</v>
          </cell>
        </row>
        <row r="5801">
          <cell r="A5801" t="str">
            <v>15.066.021-0</v>
          </cell>
          <cell r="B5801" t="str">
            <v>CONJUNTO DE MAT. P/RAMAL PREDIAL DE AGUA PEAD 20MM, PADRAO NORMAL, LIGADO EM DISTRIB. PVC 50MM OU 2". FORN.</v>
          </cell>
          <cell r="C5801" t="str">
            <v>UN</v>
          </cell>
          <cell r="D5801">
            <v>14.37</v>
          </cell>
        </row>
        <row r="5802">
          <cell r="A5802" t="str">
            <v>15.066.022-0</v>
          </cell>
          <cell r="B5802" t="str">
            <v>CONJUNTO DE MAT. P/RAMAL PREDIAL DE AGUA PEAD 20MM, PADRAO NORMAL, LIGADO EM DISTRIB. PVC 75MM OU 3". FORN.</v>
          </cell>
          <cell r="C5802" t="str">
            <v>UN</v>
          </cell>
          <cell r="D5802">
            <v>15.12</v>
          </cell>
        </row>
        <row r="5803">
          <cell r="A5803" t="str">
            <v>15.066.023-0</v>
          </cell>
          <cell r="B5803" t="str">
            <v>CONJUNTO DE MAT. P/RAMAL PREDIAL DE AGUA PEAD 20MM, PADRAO NORMAL, LIGADO EM DISTRIB. FºFº K7 75MM. FORN.</v>
          </cell>
          <cell r="C5803" t="str">
            <v>UN</v>
          </cell>
          <cell r="D5803">
            <v>96.49</v>
          </cell>
        </row>
        <row r="5804">
          <cell r="A5804" t="str">
            <v>15.066.024-0</v>
          </cell>
          <cell r="B5804" t="str">
            <v>CONJUNTO DE MAT. P/RAMAL PREDIAL DE AGUA PEAD 20MM, PADRAO NORMAL, LIGADO EM DISTRIB. FºFº K7 OU PVC DEFOFO 100MM. FORN.</v>
          </cell>
          <cell r="C5804" t="str">
            <v>UN</v>
          </cell>
          <cell r="D5804">
            <v>97.76</v>
          </cell>
        </row>
        <row r="5805">
          <cell r="A5805" t="str">
            <v>15.066.025-0</v>
          </cell>
          <cell r="B5805" t="str">
            <v>CONJUNTO DE MAT. P/RAMAL PREDIAL DE AGUA PEAD 20MM, PADRAO NORMAL, LIGADO EM DISTRIB. PVC DEFOFO 150MM. FORN.</v>
          </cell>
          <cell r="C5805" t="str">
            <v>UN</v>
          </cell>
          <cell r="D5805">
            <v>103.7</v>
          </cell>
        </row>
        <row r="5806">
          <cell r="A5806" t="str">
            <v>15.066.026-0</v>
          </cell>
          <cell r="B5806" t="str">
            <v>CONJUNTO DE MAT. P/RAMAL PREDIAL DE AGUA PEAD 20MM, PADRAO NORMAL, LIGADO EM DISTRIB. PVC DEFOFO 200MM. FORN.</v>
          </cell>
          <cell r="C5806" t="str">
            <v>UN</v>
          </cell>
          <cell r="D5806">
            <v>117.23</v>
          </cell>
        </row>
        <row r="5807">
          <cell r="A5807" t="str">
            <v>15.066.027-0</v>
          </cell>
          <cell r="B5807" t="str">
            <v>CONJUNTO DE MAT. P/RAMAL PREDIAL DE AGUA PEAD 20MM, PADRAO NORMAL, LIGADO EM DISTRIB. PVC DEFOFO 250MM. FORN.</v>
          </cell>
          <cell r="C5807" t="str">
            <v>UN</v>
          </cell>
          <cell r="D5807">
            <v>144.79</v>
          </cell>
        </row>
        <row r="5808">
          <cell r="A5808" t="str">
            <v>15.066.028-0</v>
          </cell>
          <cell r="B5808" t="str">
            <v>CONJUNTO DE MAT. P/RAMAL PREDIAL DE AGUA PEAD 20MM, PADRAO NORMAL,LIGADO EM DISTRIB. FºFº K7 OU K9 DN ACIMA 100MM. FORN.</v>
          </cell>
          <cell r="C5808" t="str">
            <v>UN</v>
          </cell>
          <cell r="D5808">
            <v>82.94</v>
          </cell>
        </row>
        <row r="5809">
          <cell r="A5809" t="str">
            <v>15.066.031-1</v>
          </cell>
          <cell r="B5809" t="str">
            <v>CONJUNTO DE MAT. P/RAMAL PREDIAL DE AGUA PVC RQ 1/2", PADRAONORMAL, LIGADO EM DISTRIB. PVC 50MM OU 2". FORN.</v>
          </cell>
          <cell r="C5809" t="str">
            <v>UN</v>
          </cell>
          <cell r="D5809">
            <v>50.04</v>
          </cell>
        </row>
        <row r="5810">
          <cell r="A5810" t="str">
            <v>15.066.032-1</v>
          </cell>
          <cell r="B5810" t="str">
            <v>CONJUNTO DE MAT. P/RAMAL PREDIAL DE AGUA PVC RQ 1/2", PADRAONORMAL, LIGADO EM DISTRIB. PVC 75MM OU 3". FORN.</v>
          </cell>
          <cell r="C5810" t="str">
            <v>UN</v>
          </cell>
          <cell r="D5810">
            <v>50.79</v>
          </cell>
        </row>
        <row r="5811">
          <cell r="A5811" t="str">
            <v>15.066.033-1</v>
          </cell>
          <cell r="B5811" t="str">
            <v>CONJUNTO DE MAT. P/RAMAL PREDIAL DE AGUA PVC RQ 1/2", PADRAONORMAL, LIGADO EM DISTRIB. FºFº K7 75MM. FORN.</v>
          </cell>
          <cell r="C5811" t="str">
            <v>UN</v>
          </cell>
          <cell r="D5811">
            <v>132.16</v>
          </cell>
        </row>
        <row r="5812">
          <cell r="A5812" t="str">
            <v>15.066.034-1</v>
          </cell>
          <cell r="B5812" t="str">
            <v>CONJUNTO DE MAT. P/RAMAL PREDIAL DE AGUA PVC RQ 1/2", PADRAONORMAL,LIGADO EM DISTRIB.FºFº K7 OU PVC DEFOFO 100MM. FORN.</v>
          </cell>
          <cell r="C5812" t="str">
            <v>UN</v>
          </cell>
          <cell r="D5812">
            <v>133.43</v>
          </cell>
        </row>
        <row r="5813">
          <cell r="A5813" t="str">
            <v>15.066.035-0</v>
          </cell>
          <cell r="B5813" t="str">
            <v>CONJUNTO DE MAT. P/RAMAL PREDIAL DE AGUA PVC RQ 1/2", PADRAONORMAL, LIGADO EM DISTRIB. PVC DEFOFO 150MM. FORN.</v>
          </cell>
          <cell r="C5813" t="str">
            <v>UN</v>
          </cell>
          <cell r="D5813">
            <v>139.37</v>
          </cell>
        </row>
        <row r="5814">
          <cell r="A5814" t="str">
            <v>15.066.036-0</v>
          </cell>
          <cell r="B5814" t="str">
            <v>CONJUNTO DE MAT. P/RAMAL PREDIAL DE AGUA PVC RQ 1/2", PADRAONORMAL, LIGADO EM DISTRIB. PVC DEFOFO 200MM. FORN.</v>
          </cell>
          <cell r="C5814" t="str">
            <v>UN</v>
          </cell>
          <cell r="D5814">
            <v>152.9</v>
          </cell>
        </row>
        <row r="5815">
          <cell r="A5815" t="str">
            <v>15.066.037-0</v>
          </cell>
          <cell r="B5815" t="str">
            <v>CONJUNTO DE MAT. P/RAMAL PREDIAL DE AGUA PVC RQ 1/2", PADRAONORMAL, LIGADO EM DISTRIB. PVC DEFOFO 250MM. FORN.</v>
          </cell>
          <cell r="C5815" t="str">
            <v>UN</v>
          </cell>
          <cell r="D5815">
            <v>180.46</v>
          </cell>
        </row>
        <row r="5816">
          <cell r="A5816" t="str">
            <v>15.066.038-0</v>
          </cell>
          <cell r="B5816" t="str">
            <v>CONJUNTO DE MAT. P/RAMAL PREDIAL DE AGUA PVC RQ 1/2",PADRAONORMAL,LIGADO EM DISTRIB.FºFº K7 OU K9 DN ACIMA 100MM. FORN.</v>
          </cell>
          <cell r="C5816" t="str">
            <v>UN</v>
          </cell>
          <cell r="D5816">
            <v>118.61</v>
          </cell>
        </row>
        <row r="5817">
          <cell r="A5817" t="str">
            <v>15.066.041-1</v>
          </cell>
          <cell r="B5817" t="str">
            <v>CONJUNTO DE MAT. P/RAMAL PREDIAL DE AGUA PVC RQ 3/4", PADRAONORMAL, LIGADO EM DISTRIB. PVC 50MM OU 2". FORN.</v>
          </cell>
          <cell r="C5817" t="str">
            <v>UN</v>
          </cell>
          <cell r="D5817">
            <v>52.47</v>
          </cell>
        </row>
        <row r="5818">
          <cell r="A5818" t="str">
            <v>15.066.042-1</v>
          </cell>
          <cell r="B5818" t="str">
            <v>CONJUNTO DE MAT. P/RAMAL PREDIAL DE AGUA PVC RQ 3/4", PADRAONORMAL, LIGADO EM DISTRIB. PVC 75MM OU 3". FORN.</v>
          </cell>
          <cell r="C5818" t="str">
            <v>UN</v>
          </cell>
          <cell r="D5818">
            <v>53.22</v>
          </cell>
        </row>
        <row r="5819">
          <cell r="A5819" t="str">
            <v>15.066.043-1</v>
          </cell>
          <cell r="B5819" t="str">
            <v>CONJUNTO DE MAT. P/RAMAL PREDIAL DE AGUA PVC RQ 3/4", PADRAONORMAL, LIGADO EM DISTRIB. FºFº K7 75MM. FORN.</v>
          </cell>
          <cell r="C5819" t="str">
            <v>UN</v>
          </cell>
          <cell r="D5819">
            <v>178.89</v>
          </cell>
        </row>
        <row r="5820">
          <cell r="A5820" t="str">
            <v>15.066.044-1</v>
          </cell>
          <cell r="B5820" t="str">
            <v>CONJUNTO DE MAT. P/RAMAL PREDIAL DE AGUA PVC RQ 3/4", PADRAONORMAL,LIGADO EM DISTRIB.FºFº K7 OU PVC DEFOFO 100MM. FORN.</v>
          </cell>
          <cell r="C5820" t="str">
            <v>UN</v>
          </cell>
          <cell r="D5820">
            <v>180.16</v>
          </cell>
        </row>
        <row r="5821">
          <cell r="A5821" t="str">
            <v>15.066.045-0</v>
          </cell>
          <cell r="B5821" t="str">
            <v>CONJUNTO DE MAT. P/RAMAL PREDIAL DE AGUA PVC RQ 3/4", PADRAONORMAL, LIGADO EM DISTRIB. PVC DEFOFO 150MM. FORN.</v>
          </cell>
          <cell r="C5821" t="str">
            <v>UN</v>
          </cell>
          <cell r="D5821">
            <v>186.1</v>
          </cell>
        </row>
        <row r="5822">
          <cell r="A5822" t="str">
            <v>15.066.046-0</v>
          </cell>
          <cell r="B5822" t="str">
            <v>CONJUNTO DE MAT. P/RAMAL PREDIAL DE AGUA PVC RQ 3/4", PADRAONORMAL, LIGADO EM DISTRIB. PVC DEFOFO 200MM. FORN.</v>
          </cell>
          <cell r="C5822" t="str">
            <v>UN</v>
          </cell>
          <cell r="D5822">
            <v>199.63</v>
          </cell>
        </row>
        <row r="5823">
          <cell r="A5823" t="str">
            <v>15.066.047-0</v>
          </cell>
          <cell r="B5823" t="str">
            <v>CONJUNTO DE MAT. P/RAMAL PREDIAL DE AGUA PVC RQ 3/4", PADRAONORMAL, LIGADO EM DISTRIB. PVC DEFOFO 250MM. FORN.</v>
          </cell>
          <cell r="C5823" t="str">
            <v>UN</v>
          </cell>
          <cell r="D5823">
            <v>227.19</v>
          </cell>
        </row>
        <row r="5824">
          <cell r="A5824" t="str">
            <v>15.066.048-0</v>
          </cell>
          <cell r="B5824" t="str">
            <v>CONJUNTO DE MAT. P/RAMAL PREDIAL DE AGUA PVC RQ 3/4",PADRAONORMAL,LIGADO EM DISTRIB.FºFº K7 OU K9 DN ACIMA 100MM. FORN.</v>
          </cell>
          <cell r="C5824" t="str">
            <v>UN</v>
          </cell>
          <cell r="D5824">
            <v>165.34</v>
          </cell>
        </row>
        <row r="5825">
          <cell r="A5825" t="str">
            <v>15.066.051-1</v>
          </cell>
          <cell r="B5825" t="str">
            <v>CONJUNTO DE MAT. P/RAMAL PREDIAL DE AGUA PVC RQ 1", PADRAO NORMAL, LIGADO EM DISTRIB. PVC 50MM OU 2". FORN.</v>
          </cell>
          <cell r="C5825" t="str">
            <v>UN</v>
          </cell>
          <cell r="D5825">
            <v>223.46</v>
          </cell>
        </row>
        <row r="5826">
          <cell r="A5826" t="str">
            <v>15.066.052-1</v>
          </cell>
          <cell r="B5826" t="str">
            <v>CONJUNTO DE MAT. P/RAMAL PREDIAL DE AGUA PVC RQ 1", PADRAO NORMAL, LIGADO EM DISTRIB. PVC OU FºFº K7 75MM OU 3". FORN.</v>
          </cell>
          <cell r="C5826" t="str">
            <v>UN</v>
          </cell>
          <cell r="D5826">
            <v>224.53</v>
          </cell>
        </row>
        <row r="5827">
          <cell r="A5827" t="str">
            <v>15.066.053-1</v>
          </cell>
          <cell r="B5827" t="str">
            <v>CONJUNTO DE MAT. P/RAMAL PREDIAL DE AGUA PVC RQ 1", PADRAO NORMAL, LIGADO EM DISTRIB. FºFº K7 OU PVC DEFOFO 100MM. FORN.</v>
          </cell>
          <cell r="C5827" t="str">
            <v>UN</v>
          </cell>
          <cell r="D5827">
            <v>225.8</v>
          </cell>
        </row>
        <row r="5828">
          <cell r="A5828" t="str">
            <v>15.066.054-0</v>
          </cell>
          <cell r="B5828" t="str">
            <v>CONJUNTO DE MAT. P/RAMAL PREDIAL DE AGUA PVC RQ 1", PADRAO NORMAL, LIGADO EM DISTRIB. PVC DEFOFO 150MM. FORN.</v>
          </cell>
          <cell r="C5828" t="str">
            <v>UN</v>
          </cell>
          <cell r="D5828">
            <v>231.74</v>
          </cell>
        </row>
        <row r="5829">
          <cell r="A5829" t="str">
            <v>15.066.055-0</v>
          </cell>
          <cell r="B5829" t="str">
            <v>CONJUNTO DE MAT. P/RAMAL PREDIAL DE AGUA PVC RQ 1", PADRAO NORMAL, LIGADO EM DISTRIB. PVC DEFOFO 200MM. FORN.</v>
          </cell>
          <cell r="C5829" t="str">
            <v>UN</v>
          </cell>
          <cell r="D5829">
            <v>245.27</v>
          </cell>
        </row>
        <row r="5830">
          <cell r="A5830" t="str">
            <v>15.066.056-0</v>
          </cell>
          <cell r="B5830" t="str">
            <v>CONJUNTO DE MAT. P/RAMAL PREDIAL DE AGUA PVC RQ 1", PADRAO NORMAL, LIGADO EM DISTRIB. PVC DEFOFO 250MM. FORN.</v>
          </cell>
          <cell r="C5830" t="str">
            <v>UN</v>
          </cell>
          <cell r="D5830">
            <v>272.83</v>
          </cell>
        </row>
        <row r="5831">
          <cell r="A5831" t="str">
            <v>15.066.057-0</v>
          </cell>
          <cell r="B5831" t="str">
            <v>CONJUNTO DE MAT. P/RAMAL PREDIAL DE AGUA PVC RQ 1", PADRAO NORMAL, LIGADO EM DISTRIB.FºFº K7 OU K9 DN ACIMA 100MM. FORN.</v>
          </cell>
          <cell r="C5831" t="str">
            <v>UN</v>
          </cell>
          <cell r="D5831">
            <v>210.98</v>
          </cell>
        </row>
        <row r="5832">
          <cell r="A5832" t="str">
            <v>15.066.061-0</v>
          </cell>
          <cell r="B5832" t="str">
            <v>CONJUNTO DE MAT. P/RAMAL PREDIAL DE AGUA PVC RQ 1.1/2", PADRAO NORMAL, LIGADO EM DISTRIB. PVC 50MM OU 2". FORN.</v>
          </cell>
          <cell r="C5832" t="str">
            <v>UN</v>
          </cell>
          <cell r="D5832">
            <v>336.34</v>
          </cell>
        </row>
        <row r="5833">
          <cell r="A5833" t="str">
            <v>15.066.062-0</v>
          </cell>
          <cell r="B5833" t="str">
            <v>CONJUNTO DE MAT. P/RAMAL PREDIAL DE AGUA PVC RQ 1.1/2", PADRAO NORMAL, LIGADO EM DISTRIB. PVC 75MM OU 3". FORN.</v>
          </cell>
          <cell r="C5833" t="str">
            <v>UN</v>
          </cell>
          <cell r="D5833">
            <v>343.27</v>
          </cell>
        </row>
        <row r="5834">
          <cell r="A5834" t="str">
            <v>15.066.063-0</v>
          </cell>
          <cell r="B5834" t="str">
            <v>CONJUNTO DE MAT. P/RAMAL PREDIAL DE AGUA PVC RQ 1.1/2", PADRAO NORMAL, LIGADO EM DISTRIB. FºFº 75MM. FORN.</v>
          </cell>
          <cell r="C5834" t="str">
            <v>UN</v>
          </cell>
          <cell r="D5834">
            <v>783.89</v>
          </cell>
        </row>
        <row r="5835">
          <cell r="A5835" t="str">
            <v>15.066.064-0</v>
          </cell>
          <cell r="B5835" t="str">
            <v>CONJUNTO DE MAT. P/RAMAL PREDIAL DE AGUA PVC RQ 1.1/2", PADRAO NORMAL, LIGADO EM DISTRIB.PVC DEFOFO OU FºFº 100MM. FORN.</v>
          </cell>
          <cell r="C5835" t="str">
            <v>UN</v>
          </cell>
          <cell r="D5835">
            <v>913.39</v>
          </cell>
        </row>
        <row r="5836">
          <cell r="A5836" t="str">
            <v>15.066.065-0</v>
          </cell>
          <cell r="B5836" t="str">
            <v>CONJUNTO DE MAT. P/RAMAL PREDIAL DE AGUA PVC RQ 1.1/2", PADRAO NORMAL, LIGADO EM DISTRIB. PVC DEFOFO 150MM. FORN.</v>
          </cell>
          <cell r="C5836" t="str">
            <v>UN</v>
          </cell>
          <cell r="D5836">
            <v>1082.6300000000001</v>
          </cell>
        </row>
        <row r="5837">
          <cell r="A5837" t="str">
            <v>15.066.066-0</v>
          </cell>
          <cell r="B5837" t="str">
            <v>CONJUNTO DE MAT. P/RAMAL PREDIAL DE AGUA PVC RQ 1.1/2", PADRAO NORMAL, LIGADO EM DISTRIB. PVC DEFOFO 200MM. FORN.</v>
          </cell>
          <cell r="C5837" t="str">
            <v>UN</v>
          </cell>
          <cell r="D5837">
            <v>1513.05</v>
          </cell>
        </row>
        <row r="5838">
          <cell r="A5838" t="str">
            <v>15.066.067-0</v>
          </cell>
          <cell r="B5838" t="str">
            <v>CONJUNTO DE MAT. P/RAMAL PREDIAL DE AGUA PVC RQ 1.1/2", PADRAO NORMAL, LIGADO EM DISTRIB. PVC DEFOFO 250MM. FORN.</v>
          </cell>
          <cell r="C5838" t="str">
            <v>UN</v>
          </cell>
          <cell r="D5838">
            <v>2287.0700000000002</v>
          </cell>
        </row>
        <row r="5839">
          <cell r="A5839" t="str">
            <v>15.066.068-0</v>
          </cell>
          <cell r="B5839" t="str">
            <v>CONJUNTO DE MAT. P/RAMAL PREDIAL DE AGUA PVC RQ 1.1/2", PADRAO NORMAL, LIGADO EM DISTRIB. FºFº DN ACIMA 100MM. FORN.</v>
          </cell>
          <cell r="C5839" t="str">
            <v>UN</v>
          </cell>
          <cell r="D5839">
            <v>314.57</v>
          </cell>
        </row>
        <row r="5840">
          <cell r="A5840" t="str">
            <v>15.066.071-0</v>
          </cell>
          <cell r="B5840" t="str">
            <v>CONJUNTO DE MAT. P/RAMAL PREDIAL DE AGUA PVC RQ 2", PADRAO NORMAL, LIGADO EM DISTRIB. PVC 50MM OU 2". FORN.</v>
          </cell>
          <cell r="C5840" t="str">
            <v>UN</v>
          </cell>
          <cell r="D5840">
            <v>404.85</v>
          </cell>
        </row>
        <row r="5841">
          <cell r="A5841" t="str">
            <v>15.066.072-0</v>
          </cell>
          <cell r="B5841" t="str">
            <v>CONJUNTO DE MAT. P/RAMAL PREDIAL DE AGUA PVC RQ 2", PADRAO NORMAL, LIGADO EM DISTRIB. PVC 75MM OU 3". FORN.</v>
          </cell>
          <cell r="C5841" t="str">
            <v>UN</v>
          </cell>
          <cell r="D5841">
            <v>411.78</v>
          </cell>
        </row>
        <row r="5842">
          <cell r="A5842" t="str">
            <v>15.066.073-0</v>
          </cell>
          <cell r="B5842" t="str">
            <v>CONJUNTO DE MAT. P/RAMAL PREDIAL DE AGUA PVC RQ 2", PADRAO NORMAL, LIGADO EM DISTRIB. FºFº 75MM. FORN.</v>
          </cell>
          <cell r="C5842" t="str">
            <v>UN</v>
          </cell>
          <cell r="D5842">
            <v>863.15</v>
          </cell>
        </row>
        <row r="5843">
          <cell r="A5843" t="str">
            <v>15.066.074-0</v>
          </cell>
          <cell r="B5843" t="str">
            <v>CONJUNTO DE MAT. P/RAMAL PREDIAL DE AGUA PVC RQ 2", PADRAO NORMAL, LIGADO EM DISTRIB. PVC DEFOFO OU FºFº 100MM. FORN.</v>
          </cell>
          <cell r="C5843" t="str">
            <v>UN</v>
          </cell>
          <cell r="D5843">
            <v>987.52</v>
          </cell>
        </row>
        <row r="5844">
          <cell r="A5844" t="str">
            <v>15.066.075-0</v>
          </cell>
          <cell r="B5844" t="str">
            <v>CONJUNTO DE MAT. P/RAMAL PREDIAL DE AGUA PVC RQ 2", PADRAO NORMAL, LIGADO EM DISTRIB. PVC DEFOFO 150MM. FORN.</v>
          </cell>
          <cell r="C5844" t="str">
            <v>UN</v>
          </cell>
          <cell r="D5844">
            <v>1224.3</v>
          </cell>
        </row>
        <row r="5845">
          <cell r="A5845" t="str">
            <v>15.066.076-0</v>
          </cell>
          <cell r="B5845" t="str">
            <v>CONJUNTO DE MAT. P/RAMAL PREDIAL DE AGUA PVC RQ 2", PADRAO NORMAL, LIGADO EM DISTRIB. PVC DEFOFO 200MM. FORN.</v>
          </cell>
          <cell r="C5845" t="str">
            <v>UN</v>
          </cell>
          <cell r="D5845">
            <v>1587.05</v>
          </cell>
        </row>
        <row r="5846">
          <cell r="A5846" t="str">
            <v>15.066.077-0</v>
          </cell>
          <cell r="B5846" t="str">
            <v>CONJUNTO DE MAT. P/RAMAL PREDIAL DE AGUA PVC RQ 2", PADRAO NORMAL, LIGADO EM DISTRIB. PVC DEFOFO 250MM. FORN.</v>
          </cell>
          <cell r="C5846" t="str">
            <v>UN</v>
          </cell>
          <cell r="D5846">
            <v>2367.52</v>
          </cell>
        </row>
        <row r="5847">
          <cell r="A5847" t="str">
            <v>15.066.078-0</v>
          </cell>
          <cell r="B5847" t="str">
            <v>CONJUNTO DE MAT. P/RAMAL PREDIAL DE AGUA PVC RQ 2", LIGADO EM DISTRIB. FºFº DN ACIMA 100MM. FORN.</v>
          </cell>
          <cell r="C5847" t="str">
            <v>UN</v>
          </cell>
          <cell r="D5847">
            <v>383.05</v>
          </cell>
        </row>
        <row r="5848">
          <cell r="A5848" t="str">
            <v>15.066.081-0</v>
          </cell>
          <cell r="B5848" t="str">
            <v>CONJUNTO DE MAT. P/RAMAL PREDIAL DE AGUA PEAD 20MM, PADRAO PROFACE I-A, LIGADO EM DISTRIB. PVC 75MM, S/DERIVACAO. FORN.</v>
          </cell>
          <cell r="C5848" t="str">
            <v>UN</v>
          </cell>
          <cell r="D5848">
            <v>5.27</v>
          </cell>
        </row>
        <row r="5849">
          <cell r="A5849" t="str">
            <v>15.066.082-0</v>
          </cell>
          <cell r="B5849" t="str">
            <v>CONJUNTO DE MAT. P/RAMAL PREDIAL DE AGUA PEAD 20MM, PADRAO PROFACE I-B, LIGADO EM DISTRIB. PVC 75MM, C/DERIVACAO. FORN.</v>
          </cell>
          <cell r="C5849" t="str">
            <v>UN</v>
          </cell>
          <cell r="D5849">
            <v>14.28</v>
          </cell>
        </row>
        <row r="5850">
          <cell r="A5850" t="str">
            <v>15.066.083-0</v>
          </cell>
          <cell r="B5850" t="str">
            <v>CONJUNTO DE MAT. P/RAMAL PREDIAL DE AGUA PVC RQ 1/2", PADRAOPROFACE I-A, LIGADO EM DISTRIB. PVC 75MM,S/DERIVACAO. FORN.</v>
          </cell>
          <cell r="C5850" t="str">
            <v>UN</v>
          </cell>
          <cell r="D5850">
            <v>3.75</v>
          </cell>
        </row>
        <row r="5851">
          <cell r="A5851" t="str">
            <v>15.066.084-0</v>
          </cell>
          <cell r="B5851" t="str">
            <v>CONJUNTO DE MAT. P/RAMAL PREDIAL DE AGUA PVC RQ 1/2", PADRAOPROFACE I-B, LIGADO EM DISTRIB. PVC 75MM,C/DERIVACAO. FORN.</v>
          </cell>
          <cell r="C5851" t="str">
            <v>UN</v>
          </cell>
          <cell r="D5851">
            <v>12.76</v>
          </cell>
        </row>
        <row r="5852">
          <cell r="A5852" t="str">
            <v>15.066.085-0</v>
          </cell>
          <cell r="B5852" t="str">
            <v>CONJUNTO DE MAT. P/RAMAL PREDIAL DE AGUA PEAD 20MM, PADRAO PROFACE II-A, LIGADO EM DISTRIB. PVC 50MM, S/DERIVACAO. FORN.</v>
          </cell>
          <cell r="C5852" t="str">
            <v>UN</v>
          </cell>
          <cell r="D5852">
            <v>4.5199999999999996</v>
          </cell>
        </row>
        <row r="5853">
          <cell r="A5853" t="str">
            <v>15.066.086-0</v>
          </cell>
          <cell r="B5853" t="str">
            <v>CONJUNTO DE MAT. P/RAMAL PREDIAL DE AGUA PEAD 20MM, PADRAO PROFACE II-B, LIGADO EM DISTRIB. PVC 50MM, C/DERIVACAO. FORN.</v>
          </cell>
          <cell r="C5853" t="str">
            <v>UN</v>
          </cell>
          <cell r="D5853">
            <v>13.53</v>
          </cell>
        </row>
        <row r="5854">
          <cell r="A5854" t="str">
            <v>15.066.087-0</v>
          </cell>
          <cell r="B5854" t="str">
            <v>CONJUNTO DE MAT. P/RAMAL PREDIAL DE AGUA PVC RQ 1/2", PADRAOPROFACE II-A, LIGADO EM DISTRIB.PVC 50MM,S/DERIVACAO. FORN.</v>
          </cell>
          <cell r="C5854" t="str">
            <v>UN</v>
          </cell>
          <cell r="D5854">
            <v>3</v>
          </cell>
        </row>
        <row r="5855">
          <cell r="A5855" t="str">
            <v>15.066.088-0</v>
          </cell>
          <cell r="B5855" t="str">
            <v>CONJUNTO DE MAT. P/RAMAL PREDIAL DE AGUA PVC RQ 1/2", PADRAOPROFACE II-B, LIGADO EM DISTRIB.PVC 50MM,C/DERIVACAO. FORN.</v>
          </cell>
          <cell r="C5855" t="str">
            <v>UN</v>
          </cell>
          <cell r="D5855">
            <v>12.01</v>
          </cell>
        </row>
        <row r="5856">
          <cell r="A5856" t="str">
            <v>15.066.089-0</v>
          </cell>
          <cell r="B5856" t="str">
            <v>CONJUNTO DE MAT.P/RAMAL PREDIAL DE AGUA PEAD 20MM,PADRAO PROFACE III-A,LIGADO EM DISTRIB.PVC RQ 1.1/2",S/DERIVACAO.FORN.</v>
          </cell>
          <cell r="C5856" t="str">
            <v>UN</v>
          </cell>
          <cell r="D5856">
            <v>4.17</v>
          </cell>
        </row>
        <row r="5857">
          <cell r="A5857" t="str">
            <v>15.066.091-0</v>
          </cell>
          <cell r="B5857" t="str">
            <v>CONJUNTO DE MAT.P/RAMAL PREDIAL DE AGUA PEAD 20MM,PADRAO PROFACE III-B,LIGADO EM DISTRIB.PVC RQ 1.1/2",C/DERIVACAO.FORN.</v>
          </cell>
          <cell r="C5857" t="str">
            <v>UN</v>
          </cell>
          <cell r="D5857">
            <v>13.19</v>
          </cell>
        </row>
        <row r="5858">
          <cell r="A5858" t="str">
            <v>15.066.092-0</v>
          </cell>
          <cell r="B5858" t="str">
            <v>CONJUNTO DE MAT.P/RAMAL PREDIAL DE AGUA PVC RQ 1/2",PADRAO PROFACE III-A,LIGADO DISTRIB.PVC RQ 1.1/2",S/DERIVACAO. FORN.</v>
          </cell>
          <cell r="C5858" t="str">
            <v>UN</v>
          </cell>
          <cell r="D5858">
            <v>2.66</v>
          </cell>
        </row>
        <row r="5859">
          <cell r="A5859" t="str">
            <v>15.066.093-0</v>
          </cell>
          <cell r="B5859" t="str">
            <v>CONJUNTO DE MAT.P/RAMAL PREDIAL DE AGUA PVC RQ 1/2",PADRAO PROFACE III-B,LIGADO DISTRIB.PVC RQ 1.1/2",C/DERIVACAO. FORN.</v>
          </cell>
          <cell r="C5859" t="str">
            <v>UN</v>
          </cell>
          <cell r="D5859">
            <v>11.67</v>
          </cell>
        </row>
        <row r="5860">
          <cell r="A5860" t="str">
            <v>15.066.094-0</v>
          </cell>
          <cell r="B5860" t="str">
            <v>CONJUNTO DE MAT. P/RAMAL PREDIAL DE AGUA PEAD 20MM, PADRAO PROFACE IV-A, LIGADO EM DISTRIB. PVC RQ 1",S/DERIVACAO. FORN.</v>
          </cell>
          <cell r="C5860" t="str">
            <v>UN</v>
          </cell>
          <cell r="D5860">
            <v>7.63</v>
          </cell>
        </row>
        <row r="5861">
          <cell r="A5861" t="str">
            <v>15.066.095-0</v>
          </cell>
          <cell r="B5861" t="str">
            <v>CONJUNTO DE MAT. P/RAMAL PREDIAL DE AGUA PEAD 20MM, PADRAO PROFACE IV-B, LIGADO EM DISTRIB. PVC RQ 1",C/DERIVACAO. FORN.</v>
          </cell>
          <cell r="C5861" t="str">
            <v>UN</v>
          </cell>
          <cell r="D5861">
            <v>16.64</v>
          </cell>
        </row>
        <row r="5862">
          <cell r="A5862" t="str">
            <v>15.066.096-0</v>
          </cell>
          <cell r="B5862" t="str">
            <v>CONJUNTO DE MAT. P/RAMAL PREDIAL DE AGUA PVC RQ 1/2", PADRAOPROFACE IV-A,LIGADO EM DISTRIB.PVC RQ 1",S/DERIVACAO. FORN.</v>
          </cell>
          <cell r="C5862" t="str">
            <v>UN</v>
          </cell>
          <cell r="D5862">
            <v>6.11</v>
          </cell>
        </row>
        <row r="5863">
          <cell r="A5863" t="str">
            <v>15.066.097-0</v>
          </cell>
          <cell r="B5863" t="str">
            <v>CONJUNTO DE MAT. P/RAMAL PREDIAL DE AGUA PVC RQ 1/2", PADRAOPROFACE IV-B,LIGADO EM DISTRIB.PVC RQ 1",C/DERIVACAO. FORN.</v>
          </cell>
          <cell r="C5863" t="str">
            <v>UN</v>
          </cell>
          <cell r="D5863">
            <v>15.12</v>
          </cell>
        </row>
        <row r="5864">
          <cell r="A5864" t="str">
            <v>15.066.098-0</v>
          </cell>
          <cell r="B5864" t="str">
            <v>CONJUNTO DE MAT. P/RAMAL PREDIAL DE AGUA PEAD 20MM, PADRAO PROFACE V, LIGADO EM DISTRIB. FºFº. FORN.</v>
          </cell>
          <cell r="C5864" t="str">
            <v>UN</v>
          </cell>
          <cell r="D5864">
            <v>82.95</v>
          </cell>
        </row>
        <row r="5865">
          <cell r="A5865" t="str">
            <v>15.066.099-0</v>
          </cell>
          <cell r="B5865" t="str">
            <v>CONJUNTO DE MAT. P/RAMAL PREDIAL DE AGUA PVC RQ 1/2", PADRAOPROFACE V, LIGADO EM DISTRIB. FºFº. FORN.</v>
          </cell>
          <cell r="C5865" t="str">
            <v>UN</v>
          </cell>
          <cell r="D5865">
            <v>81.42</v>
          </cell>
        </row>
        <row r="5866">
          <cell r="A5866" t="str">
            <v>15.066.999-0</v>
          </cell>
          <cell r="B5866" t="str">
            <v>FAMILIA 15.066LIGACAO PREDIAL DE AGUA POTAVEL.</v>
          </cell>
          <cell r="C5866" t="str">
            <v>SPRY</v>
          </cell>
          <cell r="D5866">
            <v>1672</v>
          </cell>
        </row>
        <row r="5867">
          <cell r="A5867" t="str">
            <v>15.067.001-0</v>
          </cell>
          <cell r="B5867" t="str">
            <v>CAVALETE TIPO "A" C/DIAM. DE 1/2". FORN. E COLOC.</v>
          </cell>
          <cell r="C5867" t="str">
            <v>UN</v>
          </cell>
          <cell r="D5867">
            <v>68.53</v>
          </cell>
        </row>
        <row r="5868">
          <cell r="A5868" t="str">
            <v>15.067.010-0</v>
          </cell>
          <cell r="B5868" t="str">
            <v>CAVALETE TIPO "A" C/DIAM. DE 3/4". FORN. E COLOC.</v>
          </cell>
          <cell r="C5868" t="str">
            <v>UN</v>
          </cell>
          <cell r="D5868">
            <v>78.05</v>
          </cell>
        </row>
        <row r="5869">
          <cell r="A5869" t="str">
            <v>15.067.020-0</v>
          </cell>
          <cell r="B5869" t="str">
            <v>CAVALETE TIPO "A" C/DIAM. DE 1". FORN. E COLOC.</v>
          </cell>
          <cell r="C5869" t="str">
            <v>UN</v>
          </cell>
          <cell r="D5869">
            <v>83.29</v>
          </cell>
        </row>
        <row r="5870">
          <cell r="A5870" t="str">
            <v>15.067.030-0</v>
          </cell>
          <cell r="B5870" t="str">
            <v>CONJUNTO DE MAT. P/RAMAL PREDIAL PVC RQ 1/2", PADRAO NORMAL,LIGADO EM DISTRIB. PVC 50MM (2"). FORN. E COLOC.</v>
          </cell>
          <cell r="C5870" t="str">
            <v>UN</v>
          </cell>
          <cell r="D5870">
            <v>57.98</v>
          </cell>
        </row>
        <row r="5871">
          <cell r="A5871" t="str">
            <v>15.067.040-0</v>
          </cell>
          <cell r="B5871" t="str">
            <v>CONJUNTO DE MAT. P/RAMAL PREDIAL PVC RQ 1/2", PADRAO NORMAL,LIGADO EM DISTRIB. PVC 75MM (3"). FORN. E COLOC.</v>
          </cell>
          <cell r="C5871" t="str">
            <v>UN</v>
          </cell>
          <cell r="D5871">
            <v>59.85</v>
          </cell>
        </row>
        <row r="5872">
          <cell r="A5872" t="str">
            <v>15.067.050-0</v>
          </cell>
          <cell r="B5872" t="str">
            <v>CONJUNTO DE MAT. P/RAMAL PREDIAL PVC RQ 1/2", PADRAO NORMAL,LIGADO EM DISTRIB. FºFº K7 75MM (3"). FORN. E COLOC.</v>
          </cell>
          <cell r="C5872" t="str">
            <v>UN</v>
          </cell>
          <cell r="D5872">
            <v>147.47</v>
          </cell>
        </row>
        <row r="5873">
          <cell r="A5873" t="str">
            <v>15.067.060-0</v>
          </cell>
          <cell r="B5873" t="str">
            <v>CONJUNTO DE MAT. P/RAMAL PREDIAL PVC RQ 1/2", PADRAO NORMAL,LIGADO EM DISTRIB. FºFº K7 OU PVC 100MM (4"). FORN.E COLOC.</v>
          </cell>
          <cell r="C5873" t="str">
            <v>UN</v>
          </cell>
          <cell r="D5873">
            <v>149.88999999999999</v>
          </cell>
        </row>
        <row r="5874">
          <cell r="A5874" t="str">
            <v>15.067.070-0</v>
          </cell>
          <cell r="B5874" t="str">
            <v>CONJUNTO DE MAT. P/RAMAL PREDIAL PVC RQ 3/4", PADRAO NORMAL,LIGADO EM DISTRIB. PVC 50MM (2"). FORN. E COLOC.</v>
          </cell>
          <cell r="C5874" t="str">
            <v>UN</v>
          </cell>
          <cell r="D5874">
            <v>60.53</v>
          </cell>
        </row>
        <row r="5875">
          <cell r="A5875" t="str">
            <v>15.067.080-0</v>
          </cell>
          <cell r="B5875" t="str">
            <v>CONJUNTO DE MAT. P/RAMAL PREDIAL PVC RQ 3/4", PADRAO NORMAL,LIGADO EM DISTRIB. PVC 75MM (3"). FORN. COLOC.</v>
          </cell>
          <cell r="C5875" t="str">
            <v>UN</v>
          </cell>
          <cell r="D5875">
            <v>62.41</v>
          </cell>
        </row>
        <row r="5876">
          <cell r="A5876" t="str">
            <v>15.067.090-0</v>
          </cell>
          <cell r="B5876" t="str">
            <v>CONJUNTO DE MAT. P/RAMAL PREDIAL PVC RQ 3/4", PADRAO NORMAL,LIGADO EM DISTRIB. FºFº K7 75MM (3"). FORN. E COLOC.</v>
          </cell>
          <cell r="C5876" t="str">
            <v>UN</v>
          </cell>
          <cell r="D5876">
            <v>194.36</v>
          </cell>
        </row>
        <row r="5877">
          <cell r="A5877" t="str">
            <v>15.067.100-0</v>
          </cell>
          <cell r="B5877" t="str">
            <v>CONJUNTO DE MAT. P/RAMAL PREDIAL PVC RQ 3/4", PADRAO NORMAL,LIGADO EM DISTRIB. FºFº K7 OU PVC 100MM (4"). FORN.E COLOC.</v>
          </cell>
          <cell r="C5877" t="str">
            <v>UN</v>
          </cell>
          <cell r="D5877">
            <v>197.87</v>
          </cell>
        </row>
        <row r="5878">
          <cell r="A5878" t="str">
            <v>15.067.110-0</v>
          </cell>
          <cell r="B5878" t="str">
            <v>CONJUNTO DE MAT. P/RAMAL PREDIAL PVC RQ 1", PADRAO NORMAL, LIGADO EM DISTRIB. PVC 50MM (2"). FORN. E COLOC.</v>
          </cell>
          <cell r="C5878" t="str">
            <v>UN</v>
          </cell>
          <cell r="D5878">
            <v>244.41</v>
          </cell>
        </row>
        <row r="5879">
          <cell r="A5879" t="str">
            <v>15.067.120-0</v>
          </cell>
          <cell r="B5879" t="str">
            <v>CONJUNTO DE MAT. P/RAMAL PREDIAL PVC RQ 1", PADRAO NORMAL, LIGADO EM DISTRIB. FºFº OU PVC 75MM (3"). FORN. E COLOC.</v>
          </cell>
          <cell r="C5879" t="str">
            <v>UN</v>
          </cell>
          <cell r="D5879">
            <v>246.62</v>
          </cell>
        </row>
        <row r="5880">
          <cell r="A5880" t="str">
            <v>15.067.130-0</v>
          </cell>
          <cell r="B5880" t="str">
            <v>CONJUNTO DE MAT. P/RAMAL PREDIAL PVC RQ 1", PADRAO NORMAL, LIGADO EM DISTRIB. FºFº K7 OU PVC 100MM (4"). FORN. E COLOC.</v>
          </cell>
          <cell r="C5880" t="str">
            <v>UN</v>
          </cell>
          <cell r="D5880">
            <v>249.04</v>
          </cell>
        </row>
        <row r="5881">
          <cell r="A5881" t="str">
            <v>15.067.999-0</v>
          </cell>
          <cell r="B5881" t="str">
            <v>INDICE DA FAMILIA</v>
          </cell>
          <cell r="C5881">
            <v>0</v>
          </cell>
          <cell r="D5881">
            <v>1549</v>
          </cell>
        </row>
        <row r="5882">
          <cell r="A5882" t="str">
            <v>15.068.001-0</v>
          </cell>
          <cell r="B5882" t="str">
            <v>INSTALACAO DE RAMAL PREDIAL NAO EXECUTADO P/TOTAL IMPOSSIBILIDADE</v>
          </cell>
          <cell r="C5882" t="str">
            <v>UN</v>
          </cell>
          <cell r="D5882">
            <v>10.86</v>
          </cell>
        </row>
        <row r="5883">
          <cell r="A5883" t="str">
            <v>15.068.005-0</v>
          </cell>
          <cell r="B5883" t="str">
            <v>PREPARO E ASSENT. DE CAVALETE, PADRAO NORMAL CEDAE, C/DIAM.DE 1/2", EXCL. FORN. DE TUBOS, PECAS E REGISTROS</v>
          </cell>
          <cell r="C5883" t="str">
            <v>UN</v>
          </cell>
          <cell r="D5883">
            <v>11.62</v>
          </cell>
        </row>
        <row r="5884">
          <cell r="A5884" t="str">
            <v>15.068.010-0</v>
          </cell>
          <cell r="B5884" t="str">
            <v>PREPARO E ASSENT. DE CAVALETE, PADRAO NORMAL CEDAE, C/DIAM.DE 3/4", EXCL. FORN. DE TUBOS, PECAS E REGISTROS</v>
          </cell>
          <cell r="C5884" t="str">
            <v>UN</v>
          </cell>
          <cell r="D5884">
            <v>14.23</v>
          </cell>
        </row>
        <row r="5885">
          <cell r="A5885" t="str">
            <v>15.068.015-0</v>
          </cell>
          <cell r="B5885" t="str">
            <v>PREPARO E ASSENT. DE CAVALETE, PADRAO NORMAL CEDAE, C/DIAM.DE 1", EXCL. FORN. DE TUBOS, PECAS E REGISTROS</v>
          </cell>
          <cell r="C5885" t="str">
            <v>UN</v>
          </cell>
          <cell r="D5885">
            <v>19.559999999999999</v>
          </cell>
        </row>
        <row r="5886">
          <cell r="A5886" t="str">
            <v>15.068.020-0</v>
          </cell>
          <cell r="B5886" t="str">
            <v>PREPARO E ASSENT. DE CAVALETE, PADRAO NORMAL CEDAE, C/DIAM.DE 1.1/2", EXCL. FORN. DE TUBOS, PECAS E REGISTROS</v>
          </cell>
          <cell r="C5886" t="str">
            <v>UN</v>
          </cell>
          <cell r="D5886">
            <v>29.88</v>
          </cell>
        </row>
        <row r="5887">
          <cell r="A5887" t="str">
            <v>15.068.025-0</v>
          </cell>
          <cell r="B5887" t="str">
            <v>PREPARO E ASSENT. DE CAVALETE, PADRAO NORMAL CEDAE, C/DIAM.DE 2", EXCL. FORN. DE TUBOS, PECAS E REGISTROS</v>
          </cell>
          <cell r="C5887" t="str">
            <v>UN</v>
          </cell>
          <cell r="D5887">
            <v>40.42</v>
          </cell>
        </row>
        <row r="5888">
          <cell r="A5888" t="str">
            <v>15.068.030-0</v>
          </cell>
          <cell r="B5888" t="str">
            <v>PREPARO E ASSENT. DE CAVALETE, PADRAO PROFACE CEDAE, TIPO "A", EXCL. FORN. DE TUBOS, PECAS E REGISTROS</v>
          </cell>
          <cell r="C5888" t="str">
            <v>UN</v>
          </cell>
          <cell r="D5888">
            <v>6.52</v>
          </cell>
        </row>
        <row r="5889">
          <cell r="A5889" t="str">
            <v>15.068.035-0</v>
          </cell>
          <cell r="B5889" t="str">
            <v>PREPARO E ASSENT. DE CAVALETE, PADRAO PROFACE CEDAE, TIPO "B", EXCL. FORN. DE TUBOS, PECAS E REGISTROS</v>
          </cell>
          <cell r="C5889" t="str">
            <v>UN</v>
          </cell>
          <cell r="D5889">
            <v>11.08</v>
          </cell>
        </row>
        <row r="5890">
          <cell r="A5890" t="str">
            <v>15.068.040-0</v>
          </cell>
          <cell r="B5890" t="str">
            <v>PREPARO E ASSENT. DE CAVALETE, TIPO KIT PVC, C/DIAM. DE 1/2", EXCL. FORN. DO MAT.</v>
          </cell>
          <cell r="C5890" t="str">
            <v>UN</v>
          </cell>
          <cell r="D5890">
            <v>4.34</v>
          </cell>
        </row>
        <row r="5891">
          <cell r="A5891" t="str">
            <v>15.068.045-0</v>
          </cell>
          <cell r="B5891" t="str">
            <v>PREPARO E ASSENT. DE CAVALETE, TIPO KIT PVC, C/DIAM. DE 3/4", EXCL. FORN. DO MAT.</v>
          </cell>
          <cell r="C5891" t="str">
            <v>UN</v>
          </cell>
          <cell r="D5891">
            <v>5.21</v>
          </cell>
        </row>
        <row r="5892">
          <cell r="A5892" t="str">
            <v>15.068.050-0</v>
          </cell>
          <cell r="B5892" t="str">
            <v>ASSENTAMENTO OU TRANSFERENCIA DE RAMAL PREDIAL DE AGUA PEAD20MM OU PVC 1/2", LIGADO EM DISTRIB. PVC</v>
          </cell>
          <cell r="C5892" t="str">
            <v>UN</v>
          </cell>
          <cell r="D5892">
            <v>3.47</v>
          </cell>
        </row>
        <row r="5893">
          <cell r="A5893" t="str">
            <v>15.068.055-0</v>
          </cell>
          <cell r="B5893" t="str">
            <v>ASSENTAMENTO OU TRANSFERENCIA DE RAMAL PREDIAL DE AGUA PEAD20MM OU PVC 1/2", LIGADO EM DISTRIB. FºFº</v>
          </cell>
          <cell r="C5893" t="str">
            <v>UN</v>
          </cell>
          <cell r="D5893">
            <v>5.65</v>
          </cell>
        </row>
        <row r="5894">
          <cell r="A5894" t="str">
            <v>15.068.060-0</v>
          </cell>
          <cell r="B5894" t="str">
            <v>ASSENTAMENTO OU TRANSFERENCIA DE RAMAL PREDIAL DE AGUA PEAD32MM OU PVC 3/4", LIGADO EM DISTRIB. PVC</v>
          </cell>
          <cell r="C5894" t="str">
            <v>UN</v>
          </cell>
          <cell r="D5894">
            <v>3.91</v>
          </cell>
        </row>
        <row r="5895">
          <cell r="A5895" t="str">
            <v>15.068.065-0</v>
          </cell>
          <cell r="B5895" t="str">
            <v>ASSENTAMENTO OU TRANSFERENCIA DE RAMAL PREDIAL DE AGUA PEAD20MM OU PVC 3/4", LIGADO EM DISTRIB. FºFº</v>
          </cell>
          <cell r="C5895" t="str">
            <v>UN</v>
          </cell>
          <cell r="D5895">
            <v>6.08</v>
          </cell>
        </row>
        <row r="5896">
          <cell r="A5896" t="str">
            <v>15.068.070-0</v>
          </cell>
          <cell r="B5896" t="str">
            <v>ASSENTAMENTO OU TRANSFERENCIA DE RAMAL PREDIAL DE AGUA PVC 1", LIGADO EM DISTRIB. PVC</v>
          </cell>
          <cell r="C5896" t="str">
            <v>UN</v>
          </cell>
          <cell r="D5896">
            <v>4.45</v>
          </cell>
        </row>
        <row r="5897">
          <cell r="A5897" t="str">
            <v>15.068.075-0</v>
          </cell>
          <cell r="B5897" t="str">
            <v>ASSENTAMENTO OU TRANSFERENCIA DE RAMAL PREDIAL DE AGUA PVC 1", LIGADO EM DISTRIB. FºFº</v>
          </cell>
          <cell r="C5897" t="str">
            <v>UN</v>
          </cell>
          <cell r="D5897">
            <v>6.62</v>
          </cell>
        </row>
        <row r="5898">
          <cell r="A5898" t="str">
            <v>15.068.080-0</v>
          </cell>
          <cell r="B5898" t="str">
            <v>ASSENTAMENTO OU TRANSFERENCIA DE RAMAL PREDIAL DE AGUA PVC 1.1/2" OU 2", LIGADO EM DISTRIB. PVC ATE 75MM</v>
          </cell>
          <cell r="C5898" t="str">
            <v>UN</v>
          </cell>
          <cell r="D5898">
            <v>15.75</v>
          </cell>
        </row>
        <row r="5899">
          <cell r="A5899" t="str">
            <v>15.068.085-0</v>
          </cell>
          <cell r="B5899" t="str">
            <v>ASSENTAMENTO OU TRANSFERENCIA DE RAMAL PREDIAL DE AGUA PVC 1.1/2" OU 2", LIGADO EM DISTRIB. PVC DE 100 A 250MM</v>
          </cell>
          <cell r="C5899" t="str">
            <v>UN</v>
          </cell>
          <cell r="D5899">
            <v>11.08</v>
          </cell>
        </row>
        <row r="5900">
          <cell r="A5900" t="str">
            <v>15.068.090-0</v>
          </cell>
          <cell r="B5900" t="str">
            <v>ASSENTAMENTO OU TRANSFERENCIA DE RAMAL PREDIAL DE AGUA PVC 1.1/2" OU 2", LIGADO EM DISTRIB. FºFº K7 OU K9 ATE 100MM</v>
          </cell>
          <cell r="C5900" t="str">
            <v>UN</v>
          </cell>
          <cell r="D5900">
            <v>11.08</v>
          </cell>
        </row>
        <row r="5901">
          <cell r="A5901" t="str">
            <v>15.068.095-0</v>
          </cell>
          <cell r="B5901" t="str">
            <v>ASSENTAMENTO OU TRANSFERENCIA DE RAMAL PREDIAL DE AGUA PVC 1.1/2" OU 2", LIGADO EM DISTRIB. FºFº K7 OU K9 ACIMA 100MM</v>
          </cell>
          <cell r="C5901" t="str">
            <v>UN</v>
          </cell>
          <cell r="D5901">
            <v>7.38</v>
          </cell>
        </row>
        <row r="5902">
          <cell r="A5902" t="str">
            <v>15.068.999-0</v>
          </cell>
          <cell r="B5902" t="str">
            <v>INDICE DA FAMILIA</v>
          </cell>
          <cell r="C5902">
            <v>0</v>
          </cell>
          <cell r="D5902">
            <v>1710</v>
          </cell>
        </row>
        <row r="5903">
          <cell r="A5903" t="str">
            <v>15.069.001-0</v>
          </cell>
          <cell r="B5903" t="str">
            <v>INTERVENCAO NO RAMAL CONFORME ESPEC. CEDAE, C/DIAM. DE 1/2"</v>
          </cell>
          <cell r="C5903" t="str">
            <v>UN</v>
          </cell>
          <cell r="D5903">
            <v>72.48</v>
          </cell>
        </row>
        <row r="5904">
          <cell r="A5904" t="str">
            <v>15.069.010-0</v>
          </cell>
          <cell r="B5904" t="str">
            <v>INTERVENCAO NO RAMAL CONFORME ESPEC. CEDAE, C/DIAM. DE 3/4"</v>
          </cell>
          <cell r="C5904" t="str">
            <v>UN</v>
          </cell>
          <cell r="D5904">
            <v>72.78</v>
          </cell>
        </row>
        <row r="5905">
          <cell r="A5905" t="str">
            <v>15.069.020-0</v>
          </cell>
          <cell r="B5905" t="str">
            <v>INTERVENCAO NO RAMAL CONFORME ESPEC. CEDAE, C/DIAM. DE 1"</v>
          </cell>
          <cell r="C5905" t="str">
            <v>UN</v>
          </cell>
          <cell r="D5905">
            <v>73.19</v>
          </cell>
        </row>
        <row r="5906">
          <cell r="A5906" t="str">
            <v>15.069.999-0</v>
          </cell>
          <cell r="B5906" t="str">
            <v>INDICE DA FAMILIA</v>
          </cell>
          <cell r="C5906">
            <v>0</v>
          </cell>
          <cell r="D5906">
            <v>1741</v>
          </cell>
        </row>
        <row r="5907">
          <cell r="A5907" t="str">
            <v>15.070.010-0</v>
          </cell>
          <cell r="B5907" t="str">
            <v>LIGACAO DE AGUAS PLUVIAIS OU DOMICILIARES SERVIDAS A REDE PUBL. EM LOGRADOUROS S/PAVIMENT., C/LARG. ATE 14,00M</v>
          </cell>
          <cell r="C5907" t="str">
            <v>UN</v>
          </cell>
          <cell r="D5907">
            <v>454.16</v>
          </cell>
        </row>
        <row r="5908">
          <cell r="A5908" t="str">
            <v>15.070.011-0</v>
          </cell>
          <cell r="B5908" t="str">
            <v>LIGACAO DE AGUAS PLUVIAIS OU DOMICILIARES SERVIDAS A REDE PUBL. EM LOGRADOUROS S/PAVIMENT., C/LARG. ACIMA DE 14,00M</v>
          </cell>
          <cell r="C5908" t="str">
            <v>UN</v>
          </cell>
          <cell r="D5908">
            <v>581.72</v>
          </cell>
        </row>
        <row r="5909">
          <cell r="A5909" t="str">
            <v>15.070.012-0</v>
          </cell>
          <cell r="B5909" t="str">
            <v>LIGACAO DE AGUAS PLUVIAIS OU DOMICILIARES SERVIDAS A REDE PUBL. EM LOGRADOUROS PAVIMENTADOS, C/LARG. ATE 14,00M</v>
          </cell>
          <cell r="C5909" t="str">
            <v>UN</v>
          </cell>
          <cell r="D5909">
            <v>696.97</v>
          </cell>
        </row>
        <row r="5910">
          <cell r="A5910" t="str">
            <v>15.070.013-0</v>
          </cell>
          <cell r="B5910" t="str">
            <v>LIGACAO DE AGUAS PLUVIAIS OU DOMICILIARES SERVIDAS A REDE PUBL. EM LOGRADOUROS PAVIMENTADOS, C/LARG. ACIMA DE 14,00M</v>
          </cell>
          <cell r="C5910" t="str">
            <v>UN</v>
          </cell>
          <cell r="D5910">
            <v>1000.89</v>
          </cell>
        </row>
        <row r="5911">
          <cell r="A5911" t="str">
            <v>15.070.999-0</v>
          </cell>
          <cell r="B5911" t="str">
            <v>FAMILIA 15.070LIGACAO AGUAS PLUVIAIS.</v>
          </cell>
          <cell r="C5911">
            <v>0</v>
          </cell>
          <cell r="D5911">
            <v>2016</v>
          </cell>
        </row>
        <row r="5912">
          <cell r="A5912" t="str">
            <v>15.071.010-0</v>
          </cell>
          <cell r="B5912" t="str">
            <v>LIGACOES DE AGUAS PLUVIAIS OU DOMICILIARES SERVIDAS A SARJETA</v>
          </cell>
          <cell r="C5912" t="str">
            <v>UN</v>
          </cell>
          <cell r="D5912">
            <v>150.47</v>
          </cell>
        </row>
        <row r="5913">
          <cell r="A5913" t="str">
            <v>15.071.011-0</v>
          </cell>
          <cell r="B5913" t="str">
            <v>LIGACAO DE AGUAS PLUVIAIS OU DOMICILIARES SERVIDAS A VALA</v>
          </cell>
          <cell r="C5913" t="str">
            <v>UN</v>
          </cell>
          <cell r="D5913">
            <v>88.38</v>
          </cell>
        </row>
        <row r="5914">
          <cell r="A5914" t="str">
            <v>15.071.012-1</v>
          </cell>
          <cell r="B5914" t="str">
            <v>LIGACAO DE AGUAS PLUVIAIS OU DOMICILIARES SERVIDAS A REDE PUBL., NO CASO DESTA ESTAR LOCALIZADA SOB O PASSEIO</v>
          </cell>
          <cell r="C5914" t="str">
            <v>UN</v>
          </cell>
          <cell r="D5914">
            <v>172.74</v>
          </cell>
        </row>
        <row r="5915">
          <cell r="A5915" t="str">
            <v>15.071.999-0</v>
          </cell>
          <cell r="B5915" t="str">
            <v>FAMILIA 15.071LIGACAO AGUAS PLUVIAIS DOMICILIARES.</v>
          </cell>
          <cell r="C5915">
            <v>0</v>
          </cell>
          <cell r="D5915">
            <v>2140</v>
          </cell>
        </row>
        <row r="5916">
          <cell r="A5916" t="str">
            <v>15.075.010-0</v>
          </cell>
          <cell r="B5916" t="str">
            <v>LIGACAO EM TUBUL. PVC, P/ESGOTO, C/DIAM. DE 100MM</v>
          </cell>
          <cell r="C5916" t="str">
            <v>UN</v>
          </cell>
          <cell r="D5916">
            <v>392.22</v>
          </cell>
        </row>
        <row r="5917">
          <cell r="A5917" t="str">
            <v>15.075.011-0</v>
          </cell>
          <cell r="B5917" t="str">
            <v>LIGACAO EM TUBUL. PVC, P/ESGOTO, C/DIAM. DE 150MM</v>
          </cell>
          <cell r="C5917" t="str">
            <v>UN</v>
          </cell>
          <cell r="D5917">
            <v>475.82</v>
          </cell>
        </row>
        <row r="5918">
          <cell r="A5918" t="str">
            <v>15.075.999-0</v>
          </cell>
          <cell r="B5918" t="str">
            <v>FAMILIA 15.075LIGACAO TUB.F.F.P/ESGOTO.</v>
          </cell>
          <cell r="C5918">
            <v>0</v>
          </cell>
          <cell r="D5918">
            <v>2031</v>
          </cell>
        </row>
        <row r="5919">
          <cell r="A5919" t="str">
            <v>15.076.010-0</v>
          </cell>
          <cell r="B5919" t="str">
            <v>LIGACAO EM TUBUL. FºFº, P/ESGOTO, C/DIAM. DE 100MM</v>
          </cell>
          <cell r="C5919" t="str">
            <v>UN</v>
          </cell>
          <cell r="D5919">
            <v>1757.41</v>
          </cell>
        </row>
        <row r="5920">
          <cell r="A5920" t="str">
            <v>15.076.011-0</v>
          </cell>
          <cell r="B5920" t="str">
            <v>LIGACAO EM TUBUL. FºFº, P/ESGOTO, C/DIAM. DE 150MM</v>
          </cell>
          <cell r="C5920" t="str">
            <v>UN</v>
          </cell>
          <cell r="D5920">
            <v>2923.69</v>
          </cell>
        </row>
        <row r="5921">
          <cell r="A5921" t="str">
            <v>15.076.999-0</v>
          </cell>
          <cell r="B5921" t="str">
            <v>FAMILIA 15.076</v>
          </cell>
          <cell r="C5921" t="str">
            <v>0</v>
          </cell>
          <cell r="D5921">
            <v>2773</v>
          </cell>
        </row>
        <row r="5922">
          <cell r="A5922" t="str">
            <v>15.080.010-0</v>
          </cell>
          <cell r="B5922" t="str">
            <v>LIGACAO DE ESGOTO EM MANILHA CERAM., C/DIAM. DE 100MM</v>
          </cell>
          <cell r="C5922" t="str">
            <v>UN</v>
          </cell>
          <cell r="D5922">
            <v>329.42</v>
          </cell>
        </row>
        <row r="5923">
          <cell r="A5923" t="str">
            <v>15.080.011-0</v>
          </cell>
          <cell r="B5923" t="str">
            <v>LIGACAO DE ESGOTO EM MANILHA CERAM., C/DIAM. DE 150MM</v>
          </cell>
          <cell r="C5923" t="str">
            <v>UN</v>
          </cell>
          <cell r="D5923">
            <v>375.59</v>
          </cell>
        </row>
        <row r="5924">
          <cell r="A5924" t="str">
            <v>15.080.012-0</v>
          </cell>
          <cell r="B5924" t="str">
            <v>LIGACAO DE ESGOTO EM MANILHA CERAM., C/DIAM. DE 200MM</v>
          </cell>
          <cell r="C5924" t="str">
            <v>UN</v>
          </cell>
          <cell r="D5924">
            <v>468.42</v>
          </cell>
        </row>
        <row r="5925">
          <cell r="A5925" t="str">
            <v>15.080.020-0</v>
          </cell>
          <cell r="B5925" t="str">
            <v>LIGACAO DE AGUA E ESGOTO, A REDE PUBL., DE RESIDENCIA PADRAOCEHAB</v>
          </cell>
          <cell r="C5925" t="str">
            <v>UN</v>
          </cell>
          <cell r="D5925">
            <v>220.13</v>
          </cell>
        </row>
        <row r="5926">
          <cell r="A5926" t="str">
            <v>15.080.999-0</v>
          </cell>
          <cell r="B5926" t="str">
            <v>FAMILIA 15.080LIGACAO ESGOTO EM MANILHA.</v>
          </cell>
          <cell r="C5926">
            <v>0</v>
          </cell>
          <cell r="D5926">
            <v>2038</v>
          </cell>
        </row>
        <row r="5927">
          <cell r="A5927" t="str">
            <v>16.001.050-0</v>
          </cell>
          <cell r="B5927" t="str">
            <v>MADEIRAMENTO P/COBERT. EM DUAS AGUAS, EM TELHAS CERAM., EM MACARANDUBA SERRADA</v>
          </cell>
          <cell r="C5927" t="str">
            <v>M2</v>
          </cell>
          <cell r="D5927">
            <v>25.74</v>
          </cell>
        </row>
        <row r="5928">
          <cell r="A5928" t="str">
            <v>16.001.051-0</v>
          </cell>
          <cell r="B5928" t="str">
            <v>MADEIRAMENTO P/COBERT. EM DUAS AGUAS, EM TELHAS CERAM., EM MACARANDUBA APARELHADA</v>
          </cell>
          <cell r="C5928" t="str">
            <v>M2</v>
          </cell>
          <cell r="D5928">
            <v>28.04</v>
          </cell>
        </row>
        <row r="5929">
          <cell r="A5929" t="str">
            <v>16.001.055-0</v>
          </cell>
          <cell r="B5929" t="str">
            <v>MADEIRAMENTO P/COBERT. EM QUATRO OU MAIS AGUAS, EM TELHAS CERAM., EM MACARANDUBA SERRADA</v>
          </cell>
          <cell r="C5929" t="str">
            <v>M2</v>
          </cell>
          <cell r="D5929">
            <v>26.03</v>
          </cell>
        </row>
        <row r="5930">
          <cell r="A5930" t="str">
            <v>16.001.056-0</v>
          </cell>
          <cell r="B5930" t="str">
            <v>MADEIRAMENTO P/COBERT. EM QUATRO OU MAIS AGUAS, EM TELHAS CERAM., EM MACARANDUBA APARELHADA</v>
          </cell>
          <cell r="C5930" t="str">
            <v>M2</v>
          </cell>
          <cell r="D5930">
            <v>30.6</v>
          </cell>
        </row>
        <row r="5931">
          <cell r="A5931" t="str">
            <v>16.001.060-0</v>
          </cell>
          <cell r="B5931" t="str">
            <v>MADEIRAMENTO P/COBERT. EM TELHAS ONDULADAS, EM MACARANDUDA SERRADA</v>
          </cell>
          <cell r="C5931" t="str">
            <v>M2</v>
          </cell>
          <cell r="D5931">
            <v>8.65</v>
          </cell>
        </row>
        <row r="5932">
          <cell r="A5932" t="str">
            <v>16.001.061-0</v>
          </cell>
          <cell r="B5932" t="str">
            <v>MADEIRAMENTO P/COBERT. EM TELHAS ONDULADAS, EM MACARANDUBA APARELHADA</v>
          </cell>
          <cell r="C5932" t="str">
            <v>M2</v>
          </cell>
          <cell r="D5932">
            <v>10.61</v>
          </cell>
        </row>
        <row r="5933">
          <cell r="A5933" t="str">
            <v>16.001.065-0</v>
          </cell>
          <cell r="B5933" t="str">
            <v>TESOURA COMPLETA EM MACARANDUBA SERRADA, P/VAO DE 4,00M</v>
          </cell>
          <cell r="C5933" t="str">
            <v>UN</v>
          </cell>
          <cell r="D5933">
            <v>302.66000000000003</v>
          </cell>
        </row>
        <row r="5934">
          <cell r="A5934" t="str">
            <v>16.001.066-0</v>
          </cell>
          <cell r="B5934" t="str">
            <v>TESOURA COMPLETA EM MACARANDUBA APARELHADA, P/VAO DE 4,00M</v>
          </cell>
          <cell r="C5934" t="str">
            <v>UN</v>
          </cell>
          <cell r="D5934">
            <v>405.08</v>
          </cell>
        </row>
        <row r="5935">
          <cell r="A5935" t="str">
            <v>16.001.067-0</v>
          </cell>
          <cell r="B5935" t="str">
            <v>TESOURA COMPLETA EM MACARANDUBA SERRADA, P/VAO DE 5,00M</v>
          </cell>
          <cell r="C5935" t="str">
            <v>UN</v>
          </cell>
          <cell r="D5935">
            <v>362.94</v>
          </cell>
        </row>
        <row r="5936">
          <cell r="A5936" t="str">
            <v>16.001.068-0</v>
          </cell>
          <cell r="B5936" t="str">
            <v>TESOURA COMPLETA EM MACARANDUBA APARELHADA, P/VAO DE 5,00M</v>
          </cell>
          <cell r="C5936" t="str">
            <v>UN</v>
          </cell>
          <cell r="D5936">
            <v>432.4</v>
          </cell>
        </row>
        <row r="5937">
          <cell r="A5937" t="str">
            <v>16.001.069-0</v>
          </cell>
          <cell r="B5937" t="str">
            <v>TESOURA COMPLETA EM MACARANDUBA SERRADA, P/VAO DE 6,00M</v>
          </cell>
          <cell r="C5937" t="str">
            <v>UN</v>
          </cell>
          <cell r="D5937">
            <v>443.19</v>
          </cell>
        </row>
        <row r="5938">
          <cell r="A5938" t="str">
            <v>16.001.070-0</v>
          </cell>
          <cell r="B5938" t="str">
            <v>TESOURA COMPLETA EM MACARANDUBA APARELHADA, P/VAO DE 6,00M</v>
          </cell>
          <cell r="C5938" t="str">
            <v>UN</v>
          </cell>
          <cell r="D5938">
            <v>527.84</v>
          </cell>
        </row>
        <row r="5939">
          <cell r="A5939" t="str">
            <v>16.001.071-0</v>
          </cell>
          <cell r="B5939" t="str">
            <v>TESOURA COMPLETA EM MACARANDUBA SERRADA, P/VAO DE 7,00M</v>
          </cell>
          <cell r="C5939" t="str">
            <v>UN</v>
          </cell>
          <cell r="D5939">
            <v>512.82000000000005</v>
          </cell>
        </row>
        <row r="5940">
          <cell r="A5940" t="str">
            <v>16.001.072-0</v>
          </cell>
          <cell r="B5940" t="str">
            <v>TESOURA COMPLETA EM MACARANDUBA APARELHADA, P/VAO DE 7,00M</v>
          </cell>
          <cell r="C5940" t="str">
            <v>UN</v>
          </cell>
          <cell r="D5940">
            <v>611.02</v>
          </cell>
        </row>
        <row r="5941">
          <cell r="A5941" t="str">
            <v>16.001.073-0</v>
          </cell>
          <cell r="B5941" t="str">
            <v>TESOURA COMPLETA EM MACARANDUBA SERRADA, P/VAO DE 8,00M</v>
          </cell>
          <cell r="C5941" t="str">
            <v>UN</v>
          </cell>
          <cell r="D5941">
            <v>680.96</v>
          </cell>
        </row>
        <row r="5942">
          <cell r="A5942" t="str">
            <v>16.001.074-0</v>
          </cell>
          <cell r="B5942" t="str">
            <v>TESOURA COMPLETA EM MACARANDUBA APARELHADA, P/VAO DE 8,00M</v>
          </cell>
          <cell r="C5942" t="str">
            <v>UN</v>
          </cell>
          <cell r="D5942">
            <v>812.4</v>
          </cell>
        </row>
        <row r="5943">
          <cell r="A5943" t="str">
            <v>16.001.075-0</v>
          </cell>
          <cell r="B5943" t="str">
            <v>TESOURA COMPLETA EM MACARANDUBA SERRADA, P/VAO DE 9,00M</v>
          </cell>
          <cell r="C5943" t="str">
            <v>UN</v>
          </cell>
          <cell r="D5943">
            <v>765.28</v>
          </cell>
        </row>
        <row r="5944">
          <cell r="A5944" t="str">
            <v>16.001.076-0</v>
          </cell>
          <cell r="B5944" t="str">
            <v>TESOURA COMPLETA EM MACARANDUBA APARELHADA, P/VAO DE 9,00M</v>
          </cell>
          <cell r="C5944" t="str">
            <v>UN</v>
          </cell>
          <cell r="D5944">
            <v>912.98</v>
          </cell>
        </row>
        <row r="5945">
          <cell r="A5945" t="str">
            <v>16.001.077-0</v>
          </cell>
          <cell r="B5945" t="str">
            <v>TESOURA COMPLETA EM MACARANDUBA SERRADA, P/VAO DE 10,00M</v>
          </cell>
          <cell r="C5945" t="str">
            <v>UN</v>
          </cell>
          <cell r="D5945">
            <v>845.77</v>
          </cell>
        </row>
        <row r="5946">
          <cell r="A5946" t="str">
            <v>16.001.078-0</v>
          </cell>
          <cell r="B5946" t="str">
            <v>TESOURA COMPLETA EM MACARANDUBA APARELHADA, P/VAO DE 10,00M</v>
          </cell>
          <cell r="C5946" t="str">
            <v>UN</v>
          </cell>
          <cell r="D5946">
            <v>1009.18</v>
          </cell>
        </row>
        <row r="5947">
          <cell r="A5947" t="str">
            <v>16.001.079-0</v>
          </cell>
          <cell r="B5947" t="str">
            <v>TESOURA COMPLETA EM MACARANDUBA SERRADA, P/VAO DE 11,00M</v>
          </cell>
          <cell r="C5947" t="str">
            <v>UN</v>
          </cell>
          <cell r="D5947">
            <v>986.82</v>
          </cell>
        </row>
        <row r="5948">
          <cell r="A5948" t="str">
            <v>16.001.080-0</v>
          </cell>
          <cell r="B5948" t="str">
            <v>TESOURA COMPLETA EM MACARANDUBA APARELHADA, P/VAO DE 11,00M</v>
          </cell>
          <cell r="C5948" t="str">
            <v>UN</v>
          </cell>
          <cell r="D5948">
            <v>1177.82</v>
          </cell>
        </row>
        <row r="5949">
          <cell r="A5949" t="str">
            <v>16.001.081-0</v>
          </cell>
          <cell r="B5949" t="str">
            <v>TESOURA COMPLETA EM MACARANDUBA SERRADA, P/VAO DE 12,00M</v>
          </cell>
          <cell r="C5949" t="str">
            <v>UN</v>
          </cell>
          <cell r="D5949">
            <v>1088.3699999999999</v>
          </cell>
        </row>
        <row r="5950">
          <cell r="A5950" t="str">
            <v>16.001.082-0</v>
          </cell>
          <cell r="B5950" t="str">
            <v>TESOURA COMPLETA EM MACARANDUBA APARELHADA, P/VAO DE 12,00M</v>
          </cell>
          <cell r="C5950" t="str">
            <v>UN</v>
          </cell>
          <cell r="D5950">
            <v>1299.31</v>
          </cell>
        </row>
        <row r="5951">
          <cell r="A5951" t="str">
            <v>16.001.083-0</v>
          </cell>
          <cell r="B5951" t="str">
            <v>TESOURA COMPLETA EM MACARANDUBA SERRADA, P/VAO DE 14,00M</v>
          </cell>
          <cell r="C5951" t="str">
            <v>UN</v>
          </cell>
          <cell r="D5951">
            <v>1258.71</v>
          </cell>
        </row>
        <row r="5952">
          <cell r="A5952" t="str">
            <v>16.001.084-0</v>
          </cell>
          <cell r="B5952" t="str">
            <v>TESOURA COMPLETA EM MACARANDUBA APARELHADA, P/VAO DE 14,00M</v>
          </cell>
          <cell r="C5952" t="str">
            <v>UN</v>
          </cell>
          <cell r="D5952">
            <v>1503.1</v>
          </cell>
        </row>
        <row r="5953">
          <cell r="A5953" t="str">
            <v>16.001.085-0</v>
          </cell>
          <cell r="B5953" t="str">
            <v>PONTALETE DE MACARANDUBA SERRADA, DE 3" X 3", VERT. E HORIZ., P/COBERT. DE TELHAS CERAM.</v>
          </cell>
          <cell r="C5953" t="str">
            <v>M2</v>
          </cell>
          <cell r="D5953">
            <v>11.43</v>
          </cell>
        </row>
        <row r="5954">
          <cell r="A5954" t="str">
            <v>16.001.086-0</v>
          </cell>
          <cell r="B5954" t="str">
            <v>PONTALETE DE MACARANDUBA SERRADA, DE 3" X 3", VERT. E HORIZ., P/COBERT. DE TELHAS ONDULADAS</v>
          </cell>
          <cell r="C5954" t="str">
            <v>M2</v>
          </cell>
          <cell r="D5954">
            <v>9.6999999999999993</v>
          </cell>
        </row>
        <row r="5955">
          <cell r="A5955" t="str">
            <v>16.001.087-0</v>
          </cell>
          <cell r="B5955" t="str">
            <v>TERCA DE MACARANDUBA SERRADA, EM PECAS DE 3" X 3", P/COBERT.DE QUALQUER TIPO</v>
          </cell>
          <cell r="C5955" t="str">
            <v>M</v>
          </cell>
          <cell r="D5955">
            <v>7.14</v>
          </cell>
        </row>
        <row r="5956">
          <cell r="A5956" t="str">
            <v>16.001.088-0</v>
          </cell>
          <cell r="B5956" t="str">
            <v>TERCA DE MACARANDUBA APARELHADA, EM PECAS DE 3" X 3", P/COBERT. DE QUALQUER TIPO</v>
          </cell>
          <cell r="C5956" t="str">
            <v>M</v>
          </cell>
          <cell r="D5956">
            <v>8.57</v>
          </cell>
        </row>
        <row r="5957">
          <cell r="A5957" t="str">
            <v>16.001.089-0</v>
          </cell>
          <cell r="B5957" t="str">
            <v>TERCA DE MACARANDUBA SERRADA, EM PECAS DE 3" X 4.1/2", P/COBERT. DE QUALQUER TIPO</v>
          </cell>
          <cell r="C5957" t="str">
            <v>M</v>
          </cell>
          <cell r="D5957">
            <v>10.3</v>
          </cell>
        </row>
        <row r="5958">
          <cell r="A5958" t="str">
            <v>16.001.090-0</v>
          </cell>
          <cell r="B5958" t="str">
            <v>TERCA DE MACARANDUBA APARELHADA, EM PECAS DE 3" X 4.1/2", P/COBERT. DE QUALQUER TIPO</v>
          </cell>
          <cell r="C5958" t="str">
            <v>M</v>
          </cell>
          <cell r="D5958">
            <v>12.36</v>
          </cell>
        </row>
        <row r="5959">
          <cell r="A5959" t="str">
            <v>16.001.091-0</v>
          </cell>
          <cell r="B5959" t="str">
            <v>TERCA DE MACARANDUBA SERRADA, EM PECAS DE 3" X 6", P/COBERT.DE QUALQUER TIPO</v>
          </cell>
          <cell r="C5959" t="str">
            <v>M</v>
          </cell>
          <cell r="D5959">
            <v>13.35</v>
          </cell>
        </row>
        <row r="5960">
          <cell r="A5960" t="str">
            <v>16.001.092-0</v>
          </cell>
          <cell r="B5960" t="str">
            <v>TERCA DE MACARANDUBA APARELHADA, EM PECAS DE 3" X 6", P/COBERT. DE QUALQUER TIPO</v>
          </cell>
          <cell r="C5960" t="str">
            <v>M</v>
          </cell>
          <cell r="D5960">
            <v>16.02</v>
          </cell>
        </row>
        <row r="5961">
          <cell r="A5961" t="str">
            <v>16.001.093-0</v>
          </cell>
          <cell r="B5961" t="str">
            <v>TERCA DE MACARANDUBA SERRADA, EM PECAS DE 3" X 9", P/COBERT.DE QUALQUER TIPO</v>
          </cell>
          <cell r="C5961" t="str">
            <v>M</v>
          </cell>
          <cell r="D5961">
            <v>19.68</v>
          </cell>
        </row>
        <row r="5962">
          <cell r="A5962" t="str">
            <v>16.001.094-0</v>
          </cell>
          <cell r="B5962" t="str">
            <v>TERCA DE MACARANDUBA APARELHADA, EM PECAS DE 3" X 9", P/COBERT. DE QUALQUER TIPO</v>
          </cell>
          <cell r="C5962" t="str">
            <v>M</v>
          </cell>
          <cell r="D5962">
            <v>23.61</v>
          </cell>
        </row>
        <row r="5963">
          <cell r="A5963" t="str">
            <v>16.001.095-0</v>
          </cell>
          <cell r="B5963" t="str">
            <v>CAIBRO DE MACARANDUBA SERRADA C/ 3" X 1.1/2"</v>
          </cell>
          <cell r="C5963" t="str">
            <v>M</v>
          </cell>
          <cell r="D5963">
            <v>4.63</v>
          </cell>
        </row>
        <row r="5964">
          <cell r="A5964" t="str">
            <v>16.001.096-0</v>
          </cell>
          <cell r="B5964" t="str">
            <v>CAIBRO DE MACARANDUBA APARELHADA C/ 3" X 1.1/2"</v>
          </cell>
          <cell r="C5964" t="str">
            <v>M</v>
          </cell>
          <cell r="D5964">
            <v>5.48</v>
          </cell>
        </row>
        <row r="5965">
          <cell r="A5965" t="str">
            <v>16.001.097-0</v>
          </cell>
          <cell r="B5965" t="str">
            <v>CAIBRO DE MACARANDUBA SERRADA C/ 3" X 2"</v>
          </cell>
          <cell r="C5965" t="str">
            <v>M</v>
          </cell>
          <cell r="D5965">
            <v>5.74</v>
          </cell>
        </row>
        <row r="5966">
          <cell r="A5966" t="str">
            <v>16.001.098-0</v>
          </cell>
          <cell r="B5966" t="str">
            <v>CAIBRO DE MACARANDUBA APARELHADA C/ 3" X 2"</v>
          </cell>
          <cell r="C5966" t="str">
            <v>M</v>
          </cell>
          <cell r="D5966">
            <v>6.88</v>
          </cell>
        </row>
        <row r="5967">
          <cell r="A5967" t="str">
            <v>16.001.099-0</v>
          </cell>
          <cell r="B5967" t="str">
            <v>RIPA DE MACARANDUBA SERRADA DE 1,5 X 4CM</v>
          </cell>
          <cell r="C5967" t="str">
            <v>M</v>
          </cell>
          <cell r="D5967">
            <v>1.69</v>
          </cell>
        </row>
        <row r="5968">
          <cell r="A5968" t="str">
            <v>16.001.100-0</v>
          </cell>
          <cell r="B5968" t="str">
            <v>RIPA DE MACARANDUBA APARELHADA DE 1,5 X 4CM</v>
          </cell>
          <cell r="C5968" t="str">
            <v>M</v>
          </cell>
          <cell r="D5968">
            <v>2.0299999999999998</v>
          </cell>
        </row>
        <row r="5969">
          <cell r="A5969" t="str">
            <v>16.001.500-0</v>
          </cell>
          <cell r="B5969" t="str">
            <v>UNIDADE DE REF. P/REFORMA OU EXEC. ESPECIAL DE MADEIRAM. DECOBERT.</v>
          </cell>
          <cell r="C5969" t="str">
            <v>UR</v>
          </cell>
          <cell r="D5969">
            <v>251.33</v>
          </cell>
        </row>
        <row r="5970">
          <cell r="A5970" t="str">
            <v>16.001.999-0</v>
          </cell>
          <cell r="B5970" t="str">
            <v>INDICE 16.001MADEIRAMENTO P/COBERTURA.</v>
          </cell>
          <cell r="C5970">
            <v>0</v>
          </cell>
          <cell r="D5970">
            <v>2675</v>
          </cell>
        </row>
        <row r="5971">
          <cell r="A5971" t="str">
            <v>16.002.005-0</v>
          </cell>
          <cell r="B5971" t="str">
            <v>COBERTURA EM TELHAS FRANCESAS</v>
          </cell>
          <cell r="C5971" t="str">
            <v>M2</v>
          </cell>
          <cell r="D5971">
            <v>20.6</v>
          </cell>
        </row>
        <row r="5972">
          <cell r="A5972" t="str">
            <v>16.002.010-0</v>
          </cell>
          <cell r="B5972" t="str">
            <v>COBERTURA EM TELHAS COLONIAIS</v>
          </cell>
          <cell r="C5972" t="str">
            <v>M2</v>
          </cell>
          <cell r="D5972">
            <v>39.479999999999997</v>
          </cell>
        </row>
        <row r="5973">
          <cell r="A5973" t="str">
            <v>16.002.015-0</v>
          </cell>
          <cell r="B5973" t="str">
            <v>CUMEEIRA P/COBERT. EM TELHAS FRANCESAS OU COLONIAIS</v>
          </cell>
          <cell r="C5973" t="str">
            <v>M</v>
          </cell>
          <cell r="D5973">
            <v>8.73</v>
          </cell>
        </row>
        <row r="5974">
          <cell r="A5974" t="str">
            <v>16.002.025-0</v>
          </cell>
          <cell r="B5974" t="str">
            <v>CORDAO P/ARREMATE DE TELHADO EXECUTADO EM TELHAS COLONIAIS DUPLAS, PRESAS C/ARG.</v>
          </cell>
          <cell r="C5974" t="str">
            <v>M</v>
          </cell>
          <cell r="D5974">
            <v>15.37</v>
          </cell>
        </row>
        <row r="5975">
          <cell r="A5975" t="str">
            <v>16.002.500-0</v>
          </cell>
          <cell r="B5975" t="str">
            <v>UNIDADE DE REF. P/REFORMA OU EXEC. ESPECIAL DE COBERT. EM TELHAS CERAM.</v>
          </cell>
          <cell r="C5975" t="str">
            <v>UR</v>
          </cell>
          <cell r="D5975">
            <v>233.25</v>
          </cell>
        </row>
        <row r="5976">
          <cell r="A5976" t="str">
            <v>16.002.999-0</v>
          </cell>
          <cell r="B5976" t="str">
            <v>INDICE 16.002COBERTURAS(TELHAS)</v>
          </cell>
          <cell r="C5976">
            <v>0</v>
          </cell>
          <cell r="D5976">
            <v>2331</v>
          </cell>
        </row>
        <row r="5977">
          <cell r="A5977" t="str">
            <v>16.003.004-0</v>
          </cell>
          <cell r="B5977" t="str">
            <v>CORDAO P/ARREMATE DE TELHADO, EXECUTADO C/ARG. DE CIM., AREIA E SAIBRO, NO TRACO 1:2:2</v>
          </cell>
          <cell r="C5977" t="str">
            <v>M</v>
          </cell>
          <cell r="D5977">
            <v>12.18</v>
          </cell>
        </row>
        <row r="5978">
          <cell r="A5978" t="str">
            <v>16.003.999-0</v>
          </cell>
          <cell r="B5978" t="str">
            <v>INDICE 16.003CORDAO P/ ARREMATE DE TELHADO.</v>
          </cell>
          <cell r="C5978">
            <v>0</v>
          </cell>
          <cell r="D5978">
            <v>2230</v>
          </cell>
        </row>
        <row r="5979">
          <cell r="A5979" t="str">
            <v>16.004.001-0</v>
          </cell>
          <cell r="B5979" t="str">
            <v>COBERTURA EM TELHAS ONDULADAS DE CIM.-AMIANTO DE 6MM DE ESP.</v>
          </cell>
          <cell r="C5979" t="str">
            <v>M2</v>
          </cell>
          <cell r="D5979">
            <v>14.52</v>
          </cell>
        </row>
        <row r="5980">
          <cell r="A5980" t="str">
            <v>16.004.002-0</v>
          </cell>
          <cell r="B5980" t="str">
            <v>COBERTURA EM TELHAS ONDULADAS DE CIM.-AMIANTO DE 8MM DE ESP.</v>
          </cell>
          <cell r="C5980" t="str">
            <v>M2</v>
          </cell>
          <cell r="D5980">
            <v>24.31</v>
          </cell>
        </row>
        <row r="5981">
          <cell r="A5981" t="str">
            <v>16.004.003-1</v>
          </cell>
          <cell r="B5981" t="str">
            <v>COBERTURA HORIZ. EM TELHAS DE CIM.-AMIANTO, TIPO CALHA, C/ 49CM DE LARG.</v>
          </cell>
          <cell r="C5981" t="str">
            <v>M2</v>
          </cell>
          <cell r="D5981">
            <v>59.83</v>
          </cell>
        </row>
        <row r="5982">
          <cell r="A5982" t="str">
            <v>16.004.004-0</v>
          </cell>
          <cell r="B5982" t="str">
            <v>COBERTURA HORIZ. EM TELHAS DE CIM.-AMIANTO, TIPO CALHA, C/ 90CM DE LARG.</v>
          </cell>
          <cell r="C5982" t="str">
            <v>M2</v>
          </cell>
          <cell r="D5982">
            <v>59.24</v>
          </cell>
        </row>
        <row r="5983">
          <cell r="A5983" t="str">
            <v>16.004.005-0</v>
          </cell>
          <cell r="B5983" t="str">
            <v>COBERTURA EM TELHAS DE CIM.-AMIANTO DE ONDULACAO PEQUENA (24MM), C/ESP. DE 4MM</v>
          </cell>
          <cell r="C5983" t="str">
            <v>M2</v>
          </cell>
          <cell r="D5983">
            <v>10.84</v>
          </cell>
        </row>
        <row r="5984">
          <cell r="A5984" t="str">
            <v>16.004.006-0</v>
          </cell>
          <cell r="B5984" t="str">
            <v>CUMEEIRA NORMAL, P/TELHAS ONDULADAS DE 6 A 8MM DE ESP., EM CIM.-AMIANTO</v>
          </cell>
          <cell r="C5984" t="str">
            <v>M</v>
          </cell>
          <cell r="D5984">
            <v>28.21</v>
          </cell>
        </row>
        <row r="5985">
          <cell r="A5985" t="str">
            <v>16.004.007-0</v>
          </cell>
          <cell r="B5985" t="str">
            <v>CUMEEIRA, P/COBERT. "SHED", EM CIM.-AMIANTO</v>
          </cell>
          <cell r="C5985" t="str">
            <v>M</v>
          </cell>
          <cell r="D5985">
            <v>24.73</v>
          </cell>
        </row>
        <row r="5986">
          <cell r="A5986" t="str">
            <v>16.004.008-0</v>
          </cell>
          <cell r="B5986" t="str">
            <v>ESPIGAO EM CIM.-AMIANTO</v>
          </cell>
          <cell r="C5986" t="str">
            <v>M</v>
          </cell>
          <cell r="D5986">
            <v>10.34</v>
          </cell>
        </row>
        <row r="5987">
          <cell r="A5987" t="str">
            <v>16.004.009-0</v>
          </cell>
          <cell r="B5987" t="str">
            <v>RUFO EM CIM.-AMIANTO</v>
          </cell>
          <cell r="C5987" t="str">
            <v>M</v>
          </cell>
          <cell r="D5987">
            <v>21.17</v>
          </cell>
        </row>
        <row r="5988">
          <cell r="A5988" t="str">
            <v>16.004.011-0</v>
          </cell>
          <cell r="B5988" t="str">
            <v>CUMEEIRA NORMAL DE CIM.-AMIANTO, P/TELHA TIPO CALHA, C/ 49CMDE LARG.</v>
          </cell>
          <cell r="C5988" t="str">
            <v>M</v>
          </cell>
          <cell r="D5988">
            <v>26.53</v>
          </cell>
        </row>
        <row r="5989">
          <cell r="A5989" t="str">
            <v>16.004.012-0</v>
          </cell>
          <cell r="B5989" t="str">
            <v>CUMEEIRA NORMAL DE CIM.-AMIANTO, P/TELHA TIPO CALHA, C/ 90CMDE LARG.</v>
          </cell>
          <cell r="C5989" t="str">
            <v>M</v>
          </cell>
          <cell r="D5989">
            <v>40.57</v>
          </cell>
        </row>
        <row r="5990">
          <cell r="A5990" t="str">
            <v>16.004.013-0</v>
          </cell>
          <cell r="B5990" t="str">
            <v>CUMEEIRA ARTICULADA DE CIM.-AMIANTO, P/TELHA TIPO CALHA, C/49CM DE LARG.</v>
          </cell>
          <cell r="C5990" t="str">
            <v>M</v>
          </cell>
          <cell r="D5990">
            <v>65.27</v>
          </cell>
        </row>
        <row r="5991">
          <cell r="A5991" t="str">
            <v>16.004.014-0</v>
          </cell>
          <cell r="B5991" t="str">
            <v>CUMEEIRA ARTICULADA DE CIM.-AMIANTO, P/TELHA TIPO CALHA, C/C/ 90CM DE LARG.</v>
          </cell>
          <cell r="C5991" t="str">
            <v>M</v>
          </cell>
          <cell r="D5991">
            <v>51.64</v>
          </cell>
        </row>
        <row r="5992">
          <cell r="A5992" t="str">
            <v>16.004.050-0</v>
          </cell>
          <cell r="B5992" t="str">
            <v>CALHA DE BEIRAL, SEMI-CIRCULAR DE PVC, DN 125</v>
          </cell>
          <cell r="C5992" t="str">
            <v>M</v>
          </cell>
          <cell r="D5992">
            <v>27.11</v>
          </cell>
        </row>
        <row r="5993">
          <cell r="A5993" t="str">
            <v>16.004.055-0</v>
          </cell>
          <cell r="B5993" t="str">
            <v>CONDUTOR P/CALHA DE BEIRAL DE PVC, DN 88</v>
          </cell>
          <cell r="C5993" t="str">
            <v>M</v>
          </cell>
          <cell r="D5993">
            <v>14.74</v>
          </cell>
        </row>
        <row r="5994">
          <cell r="A5994" t="str">
            <v>16.004.500-0</v>
          </cell>
          <cell r="B5994" t="str">
            <v>UNIDADE DE REF. P/REFORMA OU EXECUCAO ESPECIAL DE COBERT. EMTELHAS DE CIM.-AMIANTO</v>
          </cell>
          <cell r="C5994" t="str">
            <v>UR</v>
          </cell>
          <cell r="D5994">
            <v>142.86000000000001</v>
          </cell>
        </row>
        <row r="5995">
          <cell r="A5995" t="str">
            <v>16.004.999-0</v>
          </cell>
          <cell r="B5995" t="str">
            <v>INDICE 16.004COBERTURA (CIM.AMIANTO)</v>
          </cell>
          <cell r="C5995">
            <v>0</v>
          </cell>
          <cell r="D5995">
            <v>2402</v>
          </cell>
        </row>
        <row r="5996">
          <cell r="A5996" t="str">
            <v>16.005.001-0</v>
          </cell>
          <cell r="B5996" t="str">
            <v>COBERTURA EM TELHAS ONDULADAS DE ALUMINIO, 0,5MM DE ESP.</v>
          </cell>
          <cell r="C5996" t="str">
            <v>M2</v>
          </cell>
          <cell r="D5996">
            <v>19.52</v>
          </cell>
        </row>
        <row r="5997">
          <cell r="A5997" t="str">
            <v>16.005.004-0</v>
          </cell>
          <cell r="B5997" t="str">
            <v>COBERTURA EM TELHAS ONDULADAS DE ALUMINIO, 0,7MM DE ESP.</v>
          </cell>
          <cell r="C5997" t="str">
            <v>M2</v>
          </cell>
          <cell r="D5997">
            <v>28.65</v>
          </cell>
        </row>
        <row r="5998">
          <cell r="A5998" t="str">
            <v>16.005.005-0</v>
          </cell>
          <cell r="B5998" t="str">
            <v>CUMEEIRA DE ALUMINIO, ESP. DE 0,8MM, 0,30M DE ABA P/CADA LADO, P/TELHAS ONDULADAS</v>
          </cell>
          <cell r="C5998" t="str">
            <v>M</v>
          </cell>
          <cell r="D5998">
            <v>23.03</v>
          </cell>
        </row>
        <row r="5999">
          <cell r="A5999" t="str">
            <v>16.005.006-0</v>
          </cell>
          <cell r="B5999" t="str">
            <v>COBERTURA EM TELHAS TRAPEZOIDAIS DE ALUMINIO, 0,5MM DE ESP.</v>
          </cell>
          <cell r="C5999" t="str">
            <v>M2</v>
          </cell>
          <cell r="D5999">
            <v>19.920000000000002</v>
          </cell>
        </row>
        <row r="6000">
          <cell r="A6000" t="str">
            <v>16.005.007-0</v>
          </cell>
          <cell r="B6000" t="str">
            <v>COBERTURA EM TELHAS TRAPEZOIDAIS DE ALUMINIO, 0,7MM DE ESP.</v>
          </cell>
          <cell r="C6000" t="str">
            <v>M2</v>
          </cell>
          <cell r="D6000">
            <v>28.38</v>
          </cell>
        </row>
        <row r="6001">
          <cell r="A6001" t="str">
            <v>16.005.008-0</v>
          </cell>
          <cell r="B6001" t="str">
            <v>CUMEEIRA DE ALUMINIO, 0,8MM DE ESP., 0,30M DE ABA P/CADA LADO, P/ TELHAS TRAPEZOIDAIS</v>
          </cell>
          <cell r="C6001" t="str">
            <v>M</v>
          </cell>
          <cell r="D6001">
            <v>24.09</v>
          </cell>
        </row>
        <row r="6002">
          <cell r="A6002" t="str">
            <v>16.005.009-0</v>
          </cell>
          <cell r="B6002" t="str">
            <v>CALHA DE ALUMINIO 0,30M, EM CHAPA DE ESP. DE 0,8MM E DESENVOLVIMENTO DE 0,50M</v>
          </cell>
          <cell r="C6002" t="str">
            <v>M</v>
          </cell>
          <cell r="D6002">
            <v>28.15</v>
          </cell>
        </row>
        <row r="6003">
          <cell r="A6003" t="str">
            <v>16.005.010-0</v>
          </cell>
          <cell r="B6003" t="str">
            <v>CALHA DE ALUMINIO 0,18M, EM CHAPA DE ESP. DE 0,5MM E DE DESENVOLVIMENTO DE 0,30M</v>
          </cell>
          <cell r="C6003" t="str">
            <v>M</v>
          </cell>
          <cell r="D6003">
            <v>19.34</v>
          </cell>
        </row>
        <row r="6004">
          <cell r="A6004" t="str">
            <v>16.005.011-0</v>
          </cell>
          <cell r="B6004" t="str">
            <v>RUFO DE ALUMINIO EM CHAPA DE 0,8 X 500MM</v>
          </cell>
          <cell r="C6004" t="str">
            <v>M</v>
          </cell>
          <cell r="D6004">
            <v>28.96</v>
          </cell>
        </row>
        <row r="6005">
          <cell r="A6005" t="str">
            <v>16.005.500-0</v>
          </cell>
          <cell r="B6005" t="str">
            <v>UNIDADE DE REF. P/REFORMA OU EXEC. ESPECIAL DE COBERT. EM TELHAS DE ALUMINIO</v>
          </cell>
          <cell r="C6005" t="str">
            <v>UR</v>
          </cell>
          <cell r="D6005">
            <v>19.52</v>
          </cell>
        </row>
        <row r="6006">
          <cell r="A6006" t="str">
            <v>16.005.999-0</v>
          </cell>
          <cell r="B6006" t="str">
            <v>INDICE 16.005COBERTURA C/CHAPA ONDULADA ALUMINIO.</v>
          </cell>
          <cell r="C6006">
            <v>0</v>
          </cell>
          <cell r="D6006">
            <v>2167</v>
          </cell>
        </row>
        <row r="6007">
          <cell r="A6007" t="str">
            <v>16.006.001-0</v>
          </cell>
          <cell r="B6007" t="str">
            <v>COBERTURA EM TELHAS ONDULADAS TRANSLUCIDAS DE POLICARBONATO,COMPR. ATE 6,00M E 1,20M DE LARG.</v>
          </cell>
          <cell r="C6007" t="str">
            <v>M2</v>
          </cell>
          <cell r="D6007">
            <v>37.630000000000003</v>
          </cell>
        </row>
        <row r="6008">
          <cell r="A6008" t="str">
            <v>16.006.500-0</v>
          </cell>
          <cell r="B6008" t="str">
            <v>UNIDADE DE REF. P/REFORMA OU EXEC. ESPECIAL DE COBERT. EM TELHAS OU PLACAS DE POLICARBONATO, POLIESTER, ETC</v>
          </cell>
          <cell r="C6008" t="str">
            <v>UR</v>
          </cell>
          <cell r="D6008">
            <v>37.630000000000003</v>
          </cell>
        </row>
        <row r="6009">
          <cell r="A6009" t="str">
            <v>16.006.999-0</v>
          </cell>
          <cell r="B6009" t="str">
            <v>INDICE 16.006COBERTURA TELHA ONDULADAS EM FIBERGLASS.</v>
          </cell>
          <cell r="C6009">
            <v>0</v>
          </cell>
          <cell r="D6009">
            <v>4164</v>
          </cell>
        </row>
        <row r="6010">
          <cell r="A6010" t="str">
            <v>16.007.011-0</v>
          </cell>
          <cell r="B6010" t="str">
            <v>COBERTURA AUTO-PORTANTE EM CHAPA DE ACO ZINCADO, ESP. ATE 1MM, LARG. DE 0,90M, VAO LIVRE ATE 8,50M</v>
          </cell>
          <cell r="C6010" t="str">
            <v>M2</v>
          </cell>
          <cell r="D6010">
            <v>66</v>
          </cell>
        </row>
        <row r="6011">
          <cell r="A6011" t="str">
            <v>16.007.012-0</v>
          </cell>
          <cell r="B6011" t="str">
            <v>COBERTURA AUTO-PORTANTE EM CHAPA DE ACO ZINCADO PINTADO, ESP. ATE 1MM, LARG. DE 0,90M, VAO LIVRE ATE 8,50M</v>
          </cell>
          <cell r="C6011" t="str">
            <v>M2</v>
          </cell>
          <cell r="D6011">
            <v>112.95</v>
          </cell>
        </row>
        <row r="6012">
          <cell r="A6012" t="str">
            <v>16.007.013-0</v>
          </cell>
          <cell r="B6012" t="str">
            <v>COBERTURA AUTO-PORTANTE EM CHAPA DE ACO ZINCADO, LARG. DE 0,90M, P/VAO LIVRE DE 8,51 A 13,50M</v>
          </cell>
          <cell r="C6012" t="str">
            <v>M2</v>
          </cell>
          <cell r="D6012">
            <v>69.47</v>
          </cell>
        </row>
        <row r="6013">
          <cell r="A6013" t="str">
            <v>16.007.014-0</v>
          </cell>
          <cell r="B6013" t="str">
            <v>COBERTURA AUTO-PORTANTE EM CHAPA DE ACO ZINCADO PINTADO, LARG. DE 0,90M, P/VAO LIVRE DE 8,51 A 13,50M</v>
          </cell>
          <cell r="C6013" t="str">
            <v>M2</v>
          </cell>
          <cell r="D6013">
            <v>118.58</v>
          </cell>
        </row>
        <row r="6014">
          <cell r="A6014" t="str">
            <v>16.007.015-0</v>
          </cell>
          <cell r="B6014" t="str">
            <v>COBERTURA AUTO-PORTANTE EM CHAPA DE ACO ZINCADO, LARG. DE 0,90M, P/VAO LIVRE DE 13,51 A 20,00M</v>
          </cell>
          <cell r="C6014" t="str">
            <v>M2</v>
          </cell>
          <cell r="D6014">
            <v>85.07</v>
          </cell>
        </row>
        <row r="6015">
          <cell r="A6015" t="str">
            <v>16.007.016-0</v>
          </cell>
          <cell r="B6015" t="str">
            <v>COBERTURA AUTO-PORTANTE EM CHAPA DE ACO ZINCADO PINTADO, LARG. DE 0,90M, P/VAO LIVRE DE 13,51 A 20,00M</v>
          </cell>
          <cell r="C6015" t="str">
            <v>M2</v>
          </cell>
          <cell r="D6015">
            <v>148.04</v>
          </cell>
        </row>
        <row r="6016">
          <cell r="A6016" t="str">
            <v>16.007.017-0</v>
          </cell>
          <cell r="B6016" t="str">
            <v>COBERTURA AUTO-PORTANTE EM CHAPA DE ACO ZINCADO, LARG. DE 0,90M, P/VAO LIVRE DE 20,01 A 22,00M</v>
          </cell>
          <cell r="C6016" t="str">
            <v>M2</v>
          </cell>
          <cell r="D6016">
            <v>120.66</v>
          </cell>
        </row>
        <row r="6017">
          <cell r="A6017" t="str">
            <v>16.007.018-0</v>
          </cell>
          <cell r="B6017" t="str">
            <v>COBERTURA AUTO-PORTANTE EM CHAPA DE ACO ZINCADO PINTADO, LARG. DE 0,90M, P/VAO LIVRE DE 20,01 A 22,00M</v>
          </cell>
          <cell r="C6017" t="str">
            <v>M2</v>
          </cell>
          <cell r="D6017">
            <v>173.1</v>
          </cell>
        </row>
        <row r="6018">
          <cell r="A6018" t="str">
            <v>16.007.019-0</v>
          </cell>
          <cell r="B6018" t="str">
            <v>COBERTURA AUTO-PORTANTE EM CHAPA DE ACO ZINCADO, LARG. DE 0,90M, P/VAO LIVRE DE 22,01 A 25,00M</v>
          </cell>
          <cell r="C6018" t="str">
            <v>M2</v>
          </cell>
          <cell r="D6018">
            <v>168.67</v>
          </cell>
        </row>
        <row r="6019">
          <cell r="A6019" t="str">
            <v>16.007.020-0</v>
          </cell>
          <cell r="B6019" t="str">
            <v>COBERTURA AUTO-PORTANTE EM CHAPA DE ACO ZINCADO PINTADO, LARG. DE 0,90M, P/VAO LIVRE DE 22,01 A 25,00M</v>
          </cell>
          <cell r="C6019" t="str">
            <v>M2</v>
          </cell>
          <cell r="D6019">
            <v>244</v>
          </cell>
        </row>
        <row r="6020">
          <cell r="A6020" t="str">
            <v>16.007.500-0</v>
          </cell>
          <cell r="B6020" t="str">
            <v>UNIDADE DE REF. P/REFORMA OU EXEC. ESPECIAL DE COBERT. DE ACO</v>
          </cell>
          <cell r="C6020" t="str">
            <v>UR</v>
          </cell>
          <cell r="D6020">
            <v>289.17</v>
          </cell>
        </row>
        <row r="6021">
          <cell r="A6021" t="str">
            <v>16.007.999-0</v>
          </cell>
          <cell r="B6021" t="str">
            <v>INDICE 16.007COBERTURA PLANA DE ACO.</v>
          </cell>
          <cell r="C6021">
            <v>0</v>
          </cell>
          <cell r="D6021">
            <v>2246</v>
          </cell>
        </row>
        <row r="6022">
          <cell r="A6022" t="str">
            <v>16.008.001-0</v>
          </cell>
          <cell r="B6022" t="str">
            <v>CALHA EM CHAPA DE ACO GALV. Nº 26, C/ 25CM DE DESENVOLVIMENTO</v>
          </cell>
          <cell r="C6022" t="str">
            <v>M</v>
          </cell>
          <cell r="D6022">
            <v>20.99</v>
          </cell>
        </row>
        <row r="6023">
          <cell r="A6023" t="str">
            <v>16.008.500-0</v>
          </cell>
          <cell r="B6023" t="str">
            <v>UNIDADE DE REF. P/REFORMA OU EXEC. DE CONDUTORES DE COBRE, ACO GALV. OU OUTRO, P/AGUAS PLUVIAIS</v>
          </cell>
          <cell r="C6023" t="str">
            <v>UR</v>
          </cell>
          <cell r="D6023">
            <v>20.99</v>
          </cell>
        </row>
        <row r="6024">
          <cell r="A6024" t="str">
            <v>16.008.999-0</v>
          </cell>
          <cell r="B6024" t="str">
            <v>INDICE 16.008CALHA DE PLATIBANDA.</v>
          </cell>
          <cell r="C6024">
            <v>0</v>
          </cell>
          <cell r="D6024">
            <v>2042</v>
          </cell>
        </row>
        <row r="6025">
          <cell r="A6025" t="str">
            <v>16.009.001-0</v>
          </cell>
          <cell r="B6025" t="str">
            <v>CALHA DE COBRE EM CHAPA, ESP. DE 0,8MM E DESENVOLVIMENTO DE0,30M</v>
          </cell>
          <cell r="C6025" t="str">
            <v>M</v>
          </cell>
          <cell r="D6025">
            <v>40.159999999999997</v>
          </cell>
        </row>
        <row r="6026">
          <cell r="A6026" t="str">
            <v>16.009.002-0</v>
          </cell>
          <cell r="B6026" t="str">
            <v>CALHA DE COBRE EM CHAPA, ESP. DE 0,8MM E DESENVOLVIMENTO DE0,50M</v>
          </cell>
          <cell r="C6026" t="str">
            <v>M</v>
          </cell>
          <cell r="D6026">
            <v>57.58</v>
          </cell>
        </row>
        <row r="6027">
          <cell r="A6027" t="str">
            <v>16.009.999-0</v>
          </cell>
          <cell r="B6027" t="str">
            <v>INDICE 16.009COLOCACAO COMEEIRA.</v>
          </cell>
          <cell r="C6027">
            <v>0</v>
          </cell>
          <cell r="D6027">
            <v>2758</v>
          </cell>
        </row>
        <row r="6028">
          <cell r="A6028" t="str">
            <v>16.010.999-0</v>
          </cell>
          <cell r="B6028" t="str">
            <v>INDICE 16.010CAMBOTA DE FERRO.</v>
          </cell>
          <cell r="C6028">
            <v>0</v>
          </cell>
          <cell r="D6028">
            <v>1940</v>
          </cell>
        </row>
        <row r="6029">
          <cell r="A6029" t="str">
            <v>16.011.999-0</v>
          </cell>
          <cell r="B6029" t="str">
            <v>INDICE 16.011CAPA DE ASFALTO.</v>
          </cell>
          <cell r="C6029">
            <v>0</v>
          </cell>
          <cell r="D6029">
            <v>4681</v>
          </cell>
        </row>
        <row r="6030">
          <cell r="A6030" t="str">
            <v>16.012.999-0</v>
          </cell>
          <cell r="B6030" t="str">
            <v>INDICE 16.012IMPERMEABILIZACAO DE TERRACOS.</v>
          </cell>
          <cell r="C6030">
            <v>0</v>
          </cell>
          <cell r="D6030">
            <v>2625</v>
          </cell>
        </row>
        <row r="6031">
          <cell r="A6031" t="str">
            <v>16.013.001-0</v>
          </cell>
          <cell r="B6031" t="str">
            <v>RETIRADA E RECOLOCACAO DE TELHAS FRANCESAS</v>
          </cell>
          <cell r="C6031" t="str">
            <v>M2</v>
          </cell>
          <cell r="D6031">
            <v>14.3</v>
          </cell>
        </row>
        <row r="6032">
          <cell r="A6032" t="str">
            <v>16.013.002-0</v>
          </cell>
          <cell r="B6032" t="str">
            <v>RETIRADA E RECOLOCACAO DE TELHAS COLONIAIS</v>
          </cell>
          <cell r="C6032" t="str">
            <v>M2</v>
          </cell>
          <cell r="D6032">
            <v>29.91</v>
          </cell>
        </row>
        <row r="6033">
          <cell r="A6033" t="str">
            <v>16.013.004-0</v>
          </cell>
          <cell r="B6033" t="str">
            <v>RETIRADA E RECOLOCACAO DE TELHAS DE CIM.-AMIANTO, TIPO CALHA, C/ 49CM DE LARG.</v>
          </cell>
          <cell r="C6033" t="str">
            <v>M2</v>
          </cell>
          <cell r="D6033">
            <v>6.09</v>
          </cell>
        </row>
        <row r="6034">
          <cell r="A6034" t="str">
            <v>16.013.005-0</v>
          </cell>
          <cell r="B6034" t="str">
            <v>RETIRADA E RECOLOCACAO DE TELHAS DE CIM.-AMIANTO ONDULADAS,TIPO CONVENCIONAL</v>
          </cell>
          <cell r="C6034" t="str">
            <v>M2</v>
          </cell>
          <cell r="D6034">
            <v>5.18</v>
          </cell>
        </row>
        <row r="6035">
          <cell r="A6035" t="str">
            <v>16.013.006-0</v>
          </cell>
          <cell r="B6035" t="str">
            <v>RETIRADA E RECOLOCACAO DE TELHAS DE CIM.-AMIANTO, TIPO CALHA, C/ 90CM DE LARG.</v>
          </cell>
          <cell r="C6035" t="str">
            <v>M2</v>
          </cell>
          <cell r="D6035">
            <v>5.45</v>
          </cell>
        </row>
        <row r="6036">
          <cell r="A6036" t="str">
            <v>16.013.999-0</v>
          </cell>
          <cell r="B6036" t="str">
            <v>INDICE DA FAMILIA</v>
          </cell>
          <cell r="C6036">
            <v>0</v>
          </cell>
          <cell r="D6036">
            <v>2320</v>
          </cell>
        </row>
        <row r="6037">
          <cell r="A6037" t="str">
            <v>16.016.999-0</v>
          </cell>
          <cell r="B6037" t="str">
            <v>FAMILIA 16.016</v>
          </cell>
          <cell r="C6037">
            <v>0</v>
          </cell>
          <cell r="D6037">
            <v>2456</v>
          </cell>
        </row>
        <row r="6038">
          <cell r="A6038" t="str">
            <v>16.018.999-0</v>
          </cell>
          <cell r="B6038" t="str">
            <v>INDICE DA FAMILIA</v>
          </cell>
          <cell r="C6038">
            <v>0</v>
          </cell>
          <cell r="D6038">
            <v>2378</v>
          </cell>
        </row>
        <row r="6039">
          <cell r="A6039" t="str">
            <v>16.020.002-0</v>
          </cell>
          <cell r="B6039" t="str">
            <v>IMPERMEABILIZACAO DE TERRACO C/MANTA ASF. ELASTOMERICA, ESP.DE 4MM (SBS OU APP)</v>
          </cell>
          <cell r="C6039" t="str">
            <v>M2</v>
          </cell>
          <cell r="D6039">
            <v>30.03</v>
          </cell>
        </row>
        <row r="6040">
          <cell r="A6040" t="str">
            <v>16.020.500-0</v>
          </cell>
          <cell r="B6040" t="str">
            <v>UNIDADE DE REF. P/REFORMA OU EXEC. ESPECIAL DE IMPERMEABIL.</v>
          </cell>
          <cell r="C6040" t="str">
            <v>UR</v>
          </cell>
          <cell r="D6040">
            <v>176.61</v>
          </cell>
        </row>
        <row r="6041">
          <cell r="A6041" t="str">
            <v>16.020.999-0</v>
          </cell>
          <cell r="B6041" t="str">
            <v>INDICE DA FAMILIA</v>
          </cell>
          <cell r="C6041">
            <v>0</v>
          </cell>
          <cell r="D6041">
            <v>2166</v>
          </cell>
        </row>
        <row r="6042">
          <cell r="A6042" t="str">
            <v>16.021.002-0</v>
          </cell>
          <cell r="B6042" t="str">
            <v>IMPERMEABILIZACAO DE LAJE P/TERRACO C/ASF. ELASTOMERICO (SBSOU APP), APLICADO A FRIO</v>
          </cell>
          <cell r="C6042" t="str">
            <v>M2</v>
          </cell>
          <cell r="D6042">
            <v>42.82</v>
          </cell>
        </row>
        <row r="6043">
          <cell r="A6043" t="str">
            <v>16.021.999-0</v>
          </cell>
          <cell r="B6043" t="str">
            <v>INDICE DA FAMILIA</v>
          </cell>
          <cell r="C6043">
            <v>0</v>
          </cell>
          <cell r="D6043">
            <v>2414</v>
          </cell>
        </row>
        <row r="6044">
          <cell r="A6044" t="str">
            <v>16.022.003-0</v>
          </cell>
          <cell r="B6044" t="str">
            <v>IMPERMEABILIZACAO DE LAJE P/TERRACO, C/MANTA BUTILICA, ESP.DE 0,8MM</v>
          </cell>
          <cell r="C6044" t="str">
            <v>M2</v>
          </cell>
          <cell r="D6044">
            <v>53.81</v>
          </cell>
        </row>
        <row r="6045">
          <cell r="A6045" t="str">
            <v>16.022.004-0</v>
          </cell>
          <cell r="B6045" t="str">
            <v>IMPERMEABILIZACAO DE LAJE P/TERRACO C/MANTA DE PVC ESP. DE 0,8MM, EM PLANO HORIZ.</v>
          </cell>
          <cell r="C6045" t="str">
            <v>M2</v>
          </cell>
          <cell r="D6045">
            <v>34.4</v>
          </cell>
        </row>
        <row r="6046">
          <cell r="A6046" t="str">
            <v>16.022.005-0</v>
          </cell>
          <cell r="B6046" t="str">
            <v>IMPERMEABILIZACAO DE LAJE P/TERRACO, C/MANTA DE PVC, ESP. DE0,8MM, EM PLANO VERT.</v>
          </cell>
          <cell r="C6046" t="str">
            <v>M2</v>
          </cell>
          <cell r="D6046">
            <v>37.18</v>
          </cell>
        </row>
        <row r="6047">
          <cell r="A6047" t="str">
            <v>16.022.999-0</v>
          </cell>
          <cell r="B6047" t="str">
            <v>INDICE DA FAMILIA</v>
          </cell>
          <cell r="C6047">
            <v>0</v>
          </cell>
          <cell r="D6047">
            <v>1784</v>
          </cell>
        </row>
        <row r="6048">
          <cell r="A6048" t="str">
            <v>16.023.004-0</v>
          </cell>
          <cell r="B6048" t="str">
            <v>IMPERMEABILIZACAO DE LAJE C/EMULSAO ACRIL. PURA, C/TELA DE POLIESTER, SOBRE CIM. CRISTALIZ., C/EMULSAO ADES. ACRIL.</v>
          </cell>
          <cell r="C6048" t="str">
            <v>M2</v>
          </cell>
          <cell r="D6048">
            <v>27.07</v>
          </cell>
        </row>
        <row r="6049">
          <cell r="A6049" t="str">
            <v>16.023.005-0</v>
          </cell>
          <cell r="B6049" t="str">
            <v>IMPERMEABILIZACAO DE LAJE C/EMULSAO ACRIL. ESTIRENADA, C/TELA, SOBRE CIM. CRISTALIZ., C/EMULSAO ADES. ACRIL.</v>
          </cell>
          <cell r="C6049" t="str">
            <v>M2</v>
          </cell>
          <cell r="D6049">
            <v>40.32</v>
          </cell>
        </row>
        <row r="6050">
          <cell r="A6050" t="str">
            <v>16.023.999-0</v>
          </cell>
          <cell r="B6050" t="str">
            <v>INDICE DA FAMILIA</v>
          </cell>
          <cell r="C6050">
            <v>0</v>
          </cell>
          <cell r="D6050">
            <v>1803</v>
          </cell>
        </row>
        <row r="6051">
          <cell r="A6051" t="str">
            <v>16.024.004-0</v>
          </cell>
          <cell r="B6051" t="str">
            <v>IMPERMEABILIZACAO DE LAJES EXPOSTAS, S/PROT. MEC., C/MANTA PLAST.-ASF., C/ALMA DE POLIETILENO E FILME ALUMINIO FACE EXT.</v>
          </cell>
          <cell r="C6051" t="str">
            <v>M2</v>
          </cell>
          <cell r="D6051">
            <v>26.91</v>
          </cell>
        </row>
        <row r="6052">
          <cell r="A6052" t="str">
            <v>16.024.999-0</v>
          </cell>
          <cell r="B6052" t="str">
            <v>INDICE DA FAMILIA</v>
          </cell>
          <cell r="C6052">
            <v>0</v>
          </cell>
          <cell r="D6052">
            <v>1528</v>
          </cell>
        </row>
        <row r="6053">
          <cell r="A6053" t="str">
            <v>16.025.010-0</v>
          </cell>
          <cell r="B6053" t="str">
            <v>IMPERMEABILIZACAO DE LAJE C/ASF. ELASTOMERICO (SBS OU APP),APLICADO A FRIO</v>
          </cell>
          <cell r="C6053" t="str">
            <v>M2</v>
          </cell>
          <cell r="D6053">
            <v>28.78</v>
          </cell>
        </row>
        <row r="6054">
          <cell r="A6054" t="str">
            <v>16.025.011-0</v>
          </cell>
          <cell r="B6054" t="str">
            <v>IMPERMEABILIZACAO DE LAJE C/TRANSITO INTENSO, C/ MANTA ASF.ELASTOMERICA, ESP. DE 4MM (SBS OU APP)</v>
          </cell>
          <cell r="C6054" t="str">
            <v>M2</v>
          </cell>
          <cell r="D6054">
            <v>29.07</v>
          </cell>
        </row>
        <row r="6055">
          <cell r="A6055" t="str">
            <v>16.025.999-0</v>
          </cell>
          <cell r="B6055" t="str">
            <v>INDICE DA FAMILIA</v>
          </cell>
          <cell r="C6055">
            <v>0</v>
          </cell>
          <cell r="D6055">
            <v>2094</v>
          </cell>
        </row>
        <row r="6056">
          <cell r="A6056" t="str">
            <v>16.026.001-0</v>
          </cell>
          <cell r="B6056" t="str">
            <v>IMPERMEABILIZACAO DE RESERVATORIO, NAO SUJEITO A LENCOL FREATICO, USANDO CIM. CRISTALIZ. C/ EMULSAO ADES. ACRIL.</v>
          </cell>
          <cell r="C6056" t="str">
            <v>M2</v>
          </cell>
          <cell r="D6056">
            <v>38.83</v>
          </cell>
        </row>
        <row r="6057">
          <cell r="A6057" t="str">
            <v>16.026.002-0</v>
          </cell>
          <cell r="B6057" t="str">
            <v>IMPERMEABILIZACAO DE RESERVATORIO, SUJEITO A LENCOL FREATICO, USANDO CIM. CRISTALIZ. E LIQUIDO SELADOR MINERAL</v>
          </cell>
          <cell r="C6057" t="str">
            <v>M2</v>
          </cell>
          <cell r="D6057">
            <v>44.92</v>
          </cell>
        </row>
        <row r="6058">
          <cell r="A6058" t="str">
            <v>16.026.999-0</v>
          </cell>
          <cell r="B6058" t="str">
            <v>INDICE DA FAMILIA</v>
          </cell>
          <cell r="C6058">
            <v>0</v>
          </cell>
          <cell r="D6058">
            <v>1835</v>
          </cell>
        </row>
        <row r="6059">
          <cell r="A6059" t="str">
            <v>16.027.001-0</v>
          </cell>
          <cell r="B6059" t="str">
            <v>IMPERMEABILIZACAO DE RESERVATORIO, NAO SUJEITO A LENCOL FREATICO, USANDO IMPERMEABILIZANTE LIQUIDO DE PEGA NORMAL</v>
          </cell>
          <cell r="C6059" t="str">
            <v>M2</v>
          </cell>
          <cell r="D6059">
            <v>20.87</v>
          </cell>
        </row>
        <row r="6060">
          <cell r="A6060" t="str">
            <v>16.027.999-0</v>
          </cell>
          <cell r="B6060" t="str">
            <v>INDICE DA FAMILIA</v>
          </cell>
          <cell r="C6060">
            <v>0</v>
          </cell>
          <cell r="D6060">
            <v>2181</v>
          </cell>
        </row>
        <row r="6061">
          <cell r="A6061" t="str">
            <v>16.028.015-0</v>
          </cell>
          <cell r="B6061" t="str">
            <v>IMPERMEABILIZACAO DE RESERVATORIO ELEVADO, C/CIM. CRISTALIZ., EMULSAO ACRIL., IMPERMEABIL. TERMO-PLAST. E TELA</v>
          </cell>
          <cell r="C6061" t="str">
            <v>M2</v>
          </cell>
          <cell r="D6061">
            <v>43.53</v>
          </cell>
        </row>
        <row r="6062">
          <cell r="A6062" t="str">
            <v>16.028.020-0</v>
          </cell>
          <cell r="B6062" t="str">
            <v>IMPERMEABILIZACAO DE RESERVATORIO SUBTERRANEO, C/CIM. CRISTALIZ. E EMULSAO ADES. ACRIL.</v>
          </cell>
          <cell r="C6062" t="str">
            <v>M2</v>
          </cell>
          <cell r="D6062">
            <v>20.61</v>
          </cell>
        </row>
        <row r="6063">
          <cell r="A6063" t="str">
            <v>16.028.999-0</v>
          </cell>
          <cell r="B6063" t="str">
            <v>INDICE DA FAMILIA</v>
          </cell>
          <cell r="C6063">
            <v>0</v>
          </cell>
          <cell r="D6063">
            <v>1990</v>
          </cell>
        </row>
        <row r="6064">
          <cell r="A6064" t="str">
            <v>16.029.001-0</v>
          </cell>
          <cell r="B6064" t="str">
            <v>IMPERMEABILIZACAO DE RESERVATORIO DE AGUA POTAVEL, DE ATE 300 L, C/ELAST. DE POLIURETANO NA COR PRETA</v>
          </cell>
          <cell r="C6064" t="str">
            <v>M2</v>
          </cell>
          <cell r="D6064">
            <v>39.020000000000003</v>
          </cell>
        </row>
        <row r="6065">
          <cell r="A6065" t="str">
            <v>16.029.002-0</v>
          </cell>
          <cell r="B6065" t="str">
            <v>IMPERMEABILIZACAO DE RESERVATORIO DE AGUA POTAVEL, DE ATE 1000 L, C/ELAST. DE POLIURETANO NA COR PRETA</v>
          </cell>
          <cell r="C6065" t="str">
            <v>M2</v>
          </cell>
          <cell r="D6065">
            <v>46.07</v>
          </cell>
        </row>
        <row r="6066">
          <cell r="A6066" t="str">
            <v>16.029.003-0</v>
          </cell>
          <cell r="B6066" t="str">
            <v>IMPERMEABILIZACAO DE RESERVATORIO DE AGUA POTAVEL, ACIMA DE1000 L, C/ ELAST. DE POLIURETANO NA COR PRETA</v>
          </cell>
          <cell r="C6066" t="str">
            <v>M2</v>
          </cell>
          <cell r="D6066">
            <v>57.97</v>
          </cell>
        </row>
        <row r="6067">
          <cell r="A6067" t="str">
            <v>16.029.999-0</v>
          </cell>
          <cell r="B6067" t="str">
            <v>INDICE DA FAMILIA</v>
          </cell>
          <cell r="C6067">
            <v>0</v>
          </cell>
          <cell r="D6067">
            <v>2262</v>
          </cell>
        </row>
        <row r="6068">
          <cell r="A6068" t="str">
            <v>16.030.001-0</v>
          </cell>
          <cell r="B6068" t="str">
            <v>PINTURA ASFALTICA (HIDRO-ASFALTO), P/SUPERF. LISAS, DE PEQUENAS DIM., MARQUIZES, BANHEIROS, ETC</v>
          </cell>
          <cell r="C6068" t="str">
            <v>M2</v>
          </cell>
          <cell r="D6068">
            <v>7.11</v>
          </cell>
        </row>
        <row r="6069">
          <cell r="A6069" t="str">
            <v>16.030.002-0</v>
          </cell>
          <cell r="B6069" t="str">
            <v>IMPERMEABILIZACAO DE BANHEIRO OU MARQUIZE P/TRAFEGO LEVE, C/PROT. MEC., USANDO ELAST. DE POLIURETANO SOBRE PAPEL KRAFT</v>
          </cell>
          <cell r="C6069" t="str">
            <v>M2</v>
          </cell>
          <cell r="D6069">
            <v>46.12</v>
          </cell>
        </row>
        <row r="6070">
          <cell r="A6070" t="str">
            <v>16.030.999-0</v>
          </cell>
          <cell r="B6070" t="str">
            <v>INDICE DA FAMILIA</v>
          </cell>
          <cell r="C6070">
            <v>0</v>
          </cell>
          <cell r="D6070">
            <v>3134</v>
          </cell>
        </row>
        <row r="6071">
          <cell r="A6071" t="str">
            <v>16.031.025-0</v>
          </cell>
          <cell r="B6071" t="str">
            <v>IMPERMEABILIZACAO DE RUFOS OU VIGAS C/IMPERMEABILIZANTE ACRIL. BRANCO E TELA DE POLIESTER, SOBRE CIM.CRISTALIZ.C/EMULSAO</v>
          </cell>
          <cell r="C6071" t="str">
            <v>M2</v>
          </cell>
          <cell r="D6071">
            <v>44.11</v>
          </cell>
        </row>
        <row r="6072">
          <cell r="A6072" t="str">
            <v>16.031.999-0</v>
          </cell>
          <cell r="B6072" t="str">
            <v>INDICE DA FAMILIA</v>
          </cell>
          <cell r="C6072">
            <v>0</v>
          </cell>
          <cell r="D6072">
            <v>2069</v>
          </cell>
        </row>
        <row r="6073">
          <cell r="A6073" t="str">
            <v>16.032.001-0</v>
          </cell>
          <cell r="B6073" t="str">
            <v>IMPERMEABILIZACAO DE PISCINAS C/ELAST. DE POLIURETANO NA CORPRETA (1,5KG/M2)</v>
          </cell>
          <cell r="C6073" t="str">
            <v>M2</v>
          </cell>
          <cell r="D6073">
            <v>45.4</v>
          </cell>
        </row>
        <row r="6074">
          <cell r="A6074" t="str">
            <v>16.032.999-0</v>
          </cell>
          <cell r="B6074" t="str">
            <v>INDICE DA FAMILIA</v>
          </cell>
          <cell r="C6074">
            <v>0</v>
          </cell>
          <cell r="D6074">
            <v>2289</v>
          </cell>
        </row>
        <row r="6075">
          <cell r="A6075" t="str">
            <v>16.033.002-0</v>
          </cell>
          <cell r="B6075" t="str">
            <v>IMPERMEABILIZACAO DE TALUDES C/PINTURA ASF. (HIDRO-ASFALTO),CONSUMO DE 1,5KG/M2, EM SUPERF. ASPERA</v>
          </cell>
          <cell r="C6075" t="str">
            <v>M2</v>
          </cell>
          <cell r="D6075">
            <v>8.81</v>
          </cell>
        </row>
        <row r="6076">
          <cell r="A6076" t="str">
            <v>16.033.999-0</v>
          </cell>
          <cell r="B6076" t="str">
            <v>INDICE DA FAMILIA</v>
          </cell>
          <cell r="C6076">
            <v>0</v>
          </cell>
          <cell r="D6076">
            <v>3420</v>
          </cell>
        </row>
        <row r="6077">
          <cell r="A6077" t="str">
            <v>16.034.003-0</v>
          </cell>
          <cell r="B6077" t="str">
            <v>IMPERMEABILIZACAO DE PAREDES P/INJECAO DE LIQUIDO DE BASE MINERAL E REVESTIM. DE CIM. CRISTALIZ. C/EMULSAO ADESIVA</v>
          </cell>
          <cell r="C6077" t="str">
            <v>M2</v>
          </cell>
          <cell r="D6077">
            <v>76.53</v>
          </cell>
        </row>
        <row r="6078">
          <cell r="A6078" t="str">
            <v>16.034.999-0</v>
          </cell>
          <cell r="B6078" t="str">
            <v>INDICE DA FAMILIA</v>
          </cell>
          <cell r="C6078">
            <v>0</v>
          </cell>
          <cell r="D6078">
            <v>1814</v>
          </cell>
        </row>
        <row r="6079">
          <cell r="A6079" t="str">
            <v>16.035.002-0</v>
          </cell>
          <cell r="B6079" t="str">
            <v>IMPERMEABILIZACAO DE JUNTAS DE PECAS PRE-MOLD., C/IMPERMEABILIZANTE SEMI-FLEXIVEL BI-COMPONENTE E TELA DE POLIESTER</v>
          </cell>
          <cell r="C6079" t="str">
            <v>M2</v>
          </cell>
          <cell r="D6079">
            <v>20.55</v>
          </cell>
        </row>
        <row r="6080">
          <cell r="A6080" t="str">
            <v>16.035.999-0</v>
          </cell>
          <cell r="B6080" t="str">
            <v>INDICE DA FAMILIA</v>
          </cell>
          <cell r="C6080">
            <v>0</v>
          </cell>
          <cell r="D6080">
            <v>1713</v>
          </cell>
        </row>
        <row r="6081">
          <cell r="A6081" t="str">
            <v>17.012.010-0</v>
          </cell>
          <cell r="B6081" t="str">
            <v>CAIACAO INT. OU EXT. SOBRE SUPERF. LISA EM 2 DEMAOS C/ADOCAODE FIXADOR</v>
          </cell>
          <cell r="C6081" t="str">
            <v>M2</v>
          </cell>
          <cell r="D6081">
            <v>2.35</v>
          </cell>
        </row>
        <row r="6082">
          <cell r="A6082" t="str">
            <v>17.012.011-0</v>
          </cell>
          <cell r="B6082" t="str">
            <v>CAIACAO INT. OU EXT. SOBRE SUPERF. LISA EM 3 DEMAOS C/ADOCAODE FIXADOR</v>
          </cell>
          <cell r="C6082" t="str">
            <v>M2</v>
          </cell>
          <cell r="D6082">
            <v>3.12</v>
          </cell>
        </row>
        <row r="6083">
          <cell r="A6083" t="str">
            <v>17.012.012-0</v>
          </cell>
          <cell r="B6083" t="str">
            <v>CAIACAO INT. SOBRE SUPERF. LISA EM 2 DEMAOS C/ADOCAO DE FIXADOR E CORANTE</v>
          </cell>
          <cell r="C6083" t="str">
            <v>M2</v>
          </cell>
          <cell r="D6083">
            <v>2.75</v>
          </cell>
        </row>
        <row r="6084">
          <cell r="A6084" t="str">
            <v>17.012.013-0</v>
          </cell>
          <cell r="B6084" t="str">
            <v>CAIACAO INT. SOBRE SUPERF. LISA EM 3 DEMAOS C/ADOCAO DE FIXADOR E CORANTE</v>
          </cell>
          <cell r="C6084" t="str">
            <v>M2</v>
          </cell>
          <cell r="D6084">
            <v>3.52</v>
          </cell>
        </row>
        <row r="6085">
          <cell r="A6085" t="str">
            <v>17.012.015-0</v>
          </cell>
          <cell r="B6085" t="str">
            <v>CAIACAO INT. SOBRE SUPERF. LISA EM 3 DEMAOS C/ADOCAO DE FIXADOR E CORANTE</v>
          </cell>
          <cell r="C6085" t="str">
            <v>M2</v>
          </cell>
          <cell r="D6085">
            <v>3.58</v>
          </cell>
        </row>
        <row r="6086">
          <cell r="A6086" t="str">
            <v>17.012.030-0</v>
          </cell>
          <cell r="B6086" t="str">
            <v>PINTURA DE NATA DE CIM. SOBRE SUPERF. ASPERA, EM 3 DEMAOS</v>
          </cell>
          <cell r="C6086" t="str">
            <v>M2</v>
          </cell>
          <cell r="D6086">
            <v>1.19</v>
          </cell>
        </row>
        <row r="6087">
          <cell r="A6087" t="str">
            <v>17.012.040-0</v>
          </cell>
          <cell r="B6087" t="str">
            <v>PINTURA INT. OU EXT. C/TINTA IMPERMEAVEL EM CORES P/APLIC. SOBRE CONCR., TIJ., PEDRA OU ARG. DE SUPERF. POROSA, 2 DEMAOS</v>
          </cell>
          <cell r="C6087" t="str">
            <v>M2</v>
          </cell>
          <cell r="D6087">
            <v>5.65</v>
          </cell>
        </row>
        <row r="6088">
          <cell r="A6088" t="str">
            <v>17.012.999-0</v>
          </cell>
          <cell r="B6088" t="str">
            <v>INDICE 17.012PINTURAS MINERAIS S/PAREDES E TETOS.</v>
          </cell>
          <cell r="C6088">
            <v>0</v>
          </cell>
          <cell r="D6088">
            <v>2198</v>
          </cell>
        </row>
        <row r="6089">
          <cell r="A6089" t="str">
            <v>17.013.030-0</v>
          </cell>
          <cell r="B6089" t="str">
            <v>PINTURA INT. OU EXT. SOBRE CONCR. LISO OU REVESTIM. C/TINTAAQUOSA A BASE DE EPOXI INCOLOR OU EM CORES</v>
          </cell>
          <cell r="C6089" t="str">
            <v>M2</v>
          </cell>
          <cell r="D6089">
            <v>28.67</v>
          </cell>
        </row>
        <row r="6090">
          <cell r="A6090" t="str">
            <v>17.013.031-0</v>
          </cell>
          <cell r="B6090" t="str">
            <v>PINTURA INT. OU EXT. SOBRE CONCR. APICOADO C/TINTA AQUOSA ABASE DE EPOXI INCOLOR OU EM CORES</v>
          </cell>
          <cell r="C6090" t="str">
            <v>M2</v>
          </cell>
          <cell r="D6090">
            <v>55.28</v>
          </cell>
        </row>
        <row r="6091">
          <cell r="A6091" t="str">
            <v>17.013.070-0</v>
          </cell>
          <cell r="B6091" t="str">
            <v>PINTURA INT. OU EXT. SOBRE REVESTIM. ALISADO A COLHER OU CONCR. LISO, C/TINTA A BASE DE RESINA DE BORRACHA CLORADA</v>
          </cell>
          <cell r="C6091" t="str">
            <v>M2</v>
          </cell>
          <cell r="D6091">
            <v>13.55</v>
          </cell>
        </row>
        <row r="6092">
          <cell r="A6092" t="str">
            <v>17.013.095-0</v>
          </cell>
          <cell r="B6092" t="str">
            <v>PINTURA INT. OU EXT. SOBRE FERRO, C/TINTA A BASE DE RESINA DE BORRACHA CLORADA</v>
          </cell>
          <cell r="C6092" t="str">
            <v>M2</v>
          </cell>
          <cell r="D6092">
            <v>16.72</v>
          </cell>
        </row>
        <row r="6093">
          <cell r="A6093" t="str">
            <v>17.013.999-0</v>
          </cell>
          <cell r="B6093" t="str">
            <v>INDICE 17.013PINTURAS C/EPOXI</v>
          </cell>
          <cell r="C6093">
            <v>0</v>
          </cell>
          <cell r="D6093">
            <v>2920</v>
          </cell>
        </row>
        <row r="6094">
          <cell r="A6094" t="str">
            <v>17.017.010-0</v>
          </cell>
          <cell r="B6094" t="str">
            <v>PREPARO DE SUPERF. NOVA, C/REVESTIM. LISO</v>
          </cell>
          <cell r="C6094" t="str">
            <v>M2</v>
          </cell>
          <cell r="D6094">
            <v>8.69</v>
          </cell>
        </row>
        <row r="6095">
          <cell r="A6095" t="str">
            <v>17.017.020-0</v>
          </cell>
          <cell r="B6095" t="str">
            <v>PINTURA C/ESMALTE SINT. ALQUIDICO, P/INTERIOR, ACAB. PADRAOEM 2 DEMAOS SOBRE SUPERF. PREP. COMO EM 17.017.010</v>
          </cell>
          <cell r="C6095" t="str">
            <v>M2</v>
          </cell>
          <cell r="D6095">
            <v>2.69</v>
          </cell>
        </row>
        <row r="6096">
          <cell r="A6096" t="str">
            <v>17.017.030-0</v>
          </cell>
          <cell r="B6096" t="str">
            <v>PINTURA C/TINTA SINT. ALQUIDICA DE USO GERAL, P/INTERIOR, ACAB. DE ALTA CLASSE SOBRE SUPERF. PREP. COMO EM 17.017.010</v>
          </cell>
          <cell r="C6096" t="str">
            <v>M2</v>
          </cell>
          <cell r="D6096">
            <v>13.62</v>
          </cell>
        </row>
        <row r="6097">
          <cell r="A6097" t="str">
            <v>17.017.040-0</v>
          </cell>
          <cell r="B6097" t="str">
            <v>PINTURA INT. EM SUPERF. C/REVESTIM. LISO, A OLEO BRILHANTE</v>
          </cell>
          <cell r="C6097" t="str">
            <v>M2</v>
          </cell>
          <cell r="D6097">
            <v>8.1</v>
          </cell>
        </row>
        <row r="6098">
          <cell r="A6098" t="str">
            <v>17.017.041-0</v>
          </cell>
          <cell r="B6098" t="str">
            <v>REPINTURA INT. OU EXT. NA COR EXIST., SOBRE REVESTIM. LISO EM BOM ESTADO, C/TINTA A OLEO BRILHANTE</v>
          </cell>
          <cell r="C6098" t="str">
            <v>M2</v>
          </cell>
          <cell r="D6098">
            <v>3.46</v>
          </cell>
        </row>
        <row r="6099">
          <cell r="A6099" t="str">
            <v>17.017.042-0</v>
          </cell>
          <cell r="B6099" t="str">
            <v>PINTURA DE 1 DEMAO ADICIONAL NOS SERV. DOS ITENS 17.017.040E 17.017.041</v>
          </cell>
          <cell r="C6099" t="str">
            <v>M2</v>
          </cell>
          <cell r="D6099">
            <v>0.8</v>
          </cell>
        </row>
        <row r="6100">
          <cell r="A6100" t="str">
            <v>17.017.050-0</v>
          </cell>
          <cell r="B6100" t="str">
            <v>PINTURA INT. C/ESMALTE SINT., ACAB. DE ALTA CLASSE SOBRE SUPERF. PREP. COMO EM 17.017.010</v>
          </cell>
          <cell r="C6100" t="str">
            <v>M2</v>
          </cell>
          <cell r="D6100">
            <v>14.06</v>
          </cell>
        </row>
        <row r="6101">
          <cell r="A6101" t="str">
            <v>17.017.060-0</v>
          </cell>
          <cell r="B6101" t="str">
            <v>PINTURA SOBRE TELHAS CERAM. C/TINTA CERAM., INCL. LIMP. E 2DEMAOS DE ACAB.</v>
          </cell>
          <cell r="C6101" t="str">
            <v>M2</v>
          </cell>
          <cell r="D6101">
            <v>4.8099999999999996</v>
          </cell>
        </row>
        <row r="6102">
          <cell r="A6102" t="str">
            <v>17.017.061-0</v>
          </cell>
          <cell r="B6102" t="str">
            <v>PINTURA SOBRE TELHAS CERAM. C/TINTA CERAM., INCL. LIMP. E 3DEMAOS DE ACAB.</v>
          </cell>
          <cell r="C6102" t="str">
            <v>M2</v>
          </cell>
          <cell r="D6102">
            <v>6.21</v>
          </cell>
        </row>
        <row r="6103">
          <cell r="A6103" t="str">
            <v>17.017.062-0</v>
          </cell>
          <cell r="B6103" t="str">
            <v>PINTURA DE QUADRO ESCOLAR SOBRE REVESTIM. LISO C/ 2 DEMAOS DE ACAB. FOSCO SOBRE PAREDE PREP. COMO EM 17.017.010</v>
          </cell>
          <cell r="C6103" t="str">
            <v>M2</v>
          </cell>
          <cell r="D6103">
            <v>4.28</v>
          </cell>
        </row>
        <row r="6104">
          <cell r="A6104" t="str">
            <v>17.017.100-0</v>
          </cell>
          <cell r="B6104" t="str">
            <v>PREPARO DE MAD. NOVA</v>
          </cell>
          <cell r="C6104" t="str">
            <v>M2</v>
          </cell>
          <cell r="D6104">
            <v>14.1</v>
          </cell>
        </row>
        <row r="6105">
          <cell r="A6105" t="str">
            <v>17.017.110-0</v>
          </cell>
          <cell r="B6105" t="str">
            <v>PINTURA INT. OU EXT. SOBRE MAD., C/TINTA A OLEO BRILHANTE OUACETINADA</v>
          </cell>
          <cell r="C6105" t="str">
            <v>M2</v>
          </cell>
          <cell r="D6105">
            <v>8.77</v>
          </cell>
        </row>
        <row r="6106">
          <cell r="A6106" t="str">
            <v>17.017.120-1</v>
          </cell>
          <cell r="B6106" t="str">
            <v>PINTURA INT. OU EXT. SOBRE MAD. NOVA, C/TINTA A OLEO, C/ 2 DEMAOS DE ACAB. SOBRE SUPERF. JA PREP. COMO EM 17.017.100</v>
          </cell>
          <cell r="C6106" t="str">
            <v>M2</v>
          </cell>
          <cell r="D6106">
            <v>2.35</v>
          </cell>
        </row>
        <row r="6107">
          <cell r="A6107" t="str">
            <v>17.017.130-0</v>
          </cell>
          <cell r="B6107" t="str">
            <v>REPINTURA INT. OU EXT. SOBRE MAD. C/TINTA A OLEO, SOBRE FUNDO SINT. NIVELADOR</v>
          </cell>
          <cell r="C6107" t="str">
            <v>M2</v>
          </cell>
          <cell r="D6107">
            <v>4.8600000000000003</v>
          </cell>
        </row>
        <row r="6108">
          <cell r="A6108" t="str">
            <v>17.017.140-0</v>
          </cell>
          <cell r="B6108" t="str">
            <v>PINTURA INT. OU EXT. SOBRE MAD. NOVA C/TINTA DE BASE ALQUIDICA, EM 2 DEMAOS SOBRE SUPERF. PREP. C/MAT. DA MESMA LINHA</v>
          </cell>
          <cell r="C6108" t="str">
            <v>M2</v>
          </cell>
          <cell r="D6108">
            <v>2.69</v>
          </cell>
        </row>
        <row r="6109">
          <cell r="A6109" t="str">
            <v>17.017.150-0</v>
          </cell>
          <cell r="B6109" t="str">
            <v>REPINTURA INT. OU EXT. SOBRE MAD. EM BOM ESTADO C/TINTA DE BASE ALQUIDICA, NA COR E TIPO EXIST.</v>
          </cell>
          <cell r="C6109" t="str">
            <v>M2</v>
          </cell>
          <cell r="D6109">
            <v>4.21</v>
          </cell>
        </row>
        <row r="6110">
          <cell r="A6110" t="str">
            <v>17.017.155-0</v>
          </cell>
          <cell r="B6110" t="str">
            <v>PINTURA INT. OU EXT. DE ALTA CLASSE SOBRE MAD. NOVA, SOBRE SUPERF. PREP. COMO EM 17.017.100</v>
          </cell>
          <cell r="C6110" t="str">
            <v>M2</v>
          </cell>
          <cell r="D6110">
            <v>6.15</v>
          </cell>
        </row>
        <row r="6111">
          <cell r="A6111" t="str">
            <v>17.017.160-0</v>
          </cell>
          <cell r="B6111" t="str">
            <v>PINTURA INT. OU EXT. SOBRE MAD. NOVA C/TINTA SINTETICA ALQUIDICA DE USO GERAL, SOBRE SUPERF. PREP. COMO EM 17.017.100</v>
          </cell>
          <cell r="C6111" t="str">
            <v>M2</v>
          </cell>
          <cell r="D6111">
            <v>8.15</v>
          </cell>
        </row>
        <row r="6112">
          <cell r="A6112" t="str">
            <v>17.017.161-0</v>
          </cell>
          <cell r="B6112" t="str">
            <v>REPINTURA INT. OU EXT. SOBRE MAD. EM BOM ESTADO C/TINTA SINTETICA ALQUIDICA DE USO GERAL</v>
          </cell>
          <cell r="C6112" t="str">
            <v>M2</v>
          </cell>
          <cell r="D6112">
            <v>3.87</v>
          </cell>
        </row>
        <row r="6113">
          <cell r="A6113" t="str">
            <v>17.017.169-0</v>
          </cell>
          <cell r="B6113" t="str">
            <v>PINTURA INT. OU EXT. SOBRE MAD. NOVA C/ESMALTE SINT. DE ALTOBRILHO OU ACETINADO</v>
          </cell>
          <cell r="C6113" t="str">
            <v>M2</v>
          </cell>
          <cell r="D6113">
            <v>13.95</v>
          </cell>
        </row>
        <row r="6114">
          <cell r="A6114" t="str">
            <v>17.017.175-0</v>
          </cell>
          <cell r="B6114" t="str">
            <v>PINTURA INT. SOBRE MAD. NOVA C/ESMALTE SINT., SOBRE SUPERF.PREP. C/MAT. DA MESMA LINHA COMO EM 17.017.100</v>
          </cell>
          <cell r="C6114" t="str">
            <v>M2</v>
          </cell>
          <cell r="D6114">
            <v>5.1100000000000003</v>
          </cell>
        </row>
        <row r="6115">
          <cell r="A6115" t="str">
            <v>17.017.176-0</v>
          </cell>
          <cell r="B6115" t="str">
            <v>REPINTURA INT. SOBRE MAD. C/ESMALTE SINT., SOBRE SUPERF. JAPINTADA, EM BOM ESTADO, C/MAT. DA MESMA LINHA</v>
          </cell>
          <cell r="C6115" t="str">
            <v>M2</v>
          </cell>
          <cell r="D6115">
            <v>5.63</v>
          </cell>
        </row>
        <row r="6116">
          <cell r="A6116" t="str">
            <v>17.017.225-0</v>
          </cell>
          <cell r="B6116" t="str">
            <v>PINTURA DE RODAPE C/TINTA A OLEO BRILHANTE OU ACETINADO</v>
          </cell>
          <cell r="C6116" t="str">
            <v>M</v>
          </cell>
          <cell r="D6116">
            <v>4.75</v>
          </cell>
        </row>
        <row r="6117">
          <cell r="A6117" t="str">
            <v>17.017.227-0</v>
          </cell>
          <cell r="B6117" t="str">
            <v>REPINTURA DE RODAPE EM BOM ESTADO C/ESMALTE SINT. ALTO BRILHO OU ACETINADO</v>
          </cell>
          <cell r="C6117" t="str">
            <v>M</v>
          </cell>
          <cell r="D6117">
            <v>1.42</v>
          </cell>
        </row>
        <row r="6118">
          <cell r="A6118" t="str">
            <v>17.017.228-0</v>
          </cell>
          <cell r="B6118" t="str">
            <v>PINTURA DE RODAPE C/ESMALTE SINT. ALQUIDICO SOBRE MAD. NOVAAPOS LIXAM.</v>
          </cell>
          <cell r="C6118" t="str">
            <v>M</v>
          </cell>
          <cell r="D6118">
            <v>3.22</v>
          </cell>
        </row>
        <row r="6119">
          <cell r="A6119" t="str">
            <v>17.017.230-0</v>
          </cell>
          <cell r="B6119" t="str">
            <v>PINTURA DE RODAPE C/TINTA SINT. ALQUIDICA DE USO GERAL SOBREMAD. NOVA, APOS LIXAM.</v>
          </cell>
          <cell r="C6119" t="str">
            <v>M</v>
          </cell>
          <cell r="D6119">
            <v>3.19</v>
          </cell>
        </row>
        <row r="6120">
          <cell r="A6120" t="str">
            <v>17.017.240-0</v>
          </cell>
          <cell r="B6120" t="str">
            <v>PINTURA DE RODAPE C/ESMALTE SINT. SOBRE MAD. NOVA, APOS LIXAM.</v>
          </cell>
          <cell r="C6120" t="str">
            <v>M</v>
          </cell>
          <cell r="D6120">
            <v>3.26</v>
          </cell>
        </row>
        <row r="6121">
          <cell r="A6121" t="str">
            <v>17.017.300-1</v>
          </cell>
          <cell r="B6121" t="str">
            <v>PINTURA INT. OU EXT. SOBRE FERRO C/TINTA A OLEO BRILHANTE</v>
          </cell>
          <cell r="C6121" t="str">
            <v>M2</v>
          </cell>
          <cell r="D6121">
            <v>6</v>
          </cell>
        </row>
        <row r="6122">
          <cell r="A6122" t="str">
            <v>17.017.301-0</v>
          </cell>
          <cell r="B6122" t="str">
            <v>REPINTURA INT. OU EXT. SOBRE FERRO C/TINTA A OLEO BRILHANTE</v>
          </cell>
          <cell r="C6122" t="str">
            <v>M2</v>
          </cell>
          <cell r="D6122">
            <v>5.05</v>
          </cell>
        </row>
        <row r="6123">
          <cell r="A6123" t="str">
            <v>17.017.302-0</v>
          </cell>
          <cell r="B6123" t="str">
            <v>PINTURA INT. OU EXT. SOBRE FERRO C/TINTA ALQUIDICA C/ 40% DESOLIDOS P/VOLUME, APLIC. SOBRE ZARCAO DE SECAGEM RAPIDA</v>
          </cell>
          <cell r="C6123" t="str">
            <v>M2</v>
          </cell>
          <cell r="D6123">
            <v>6.7</v>
          </cell>
        </row>
        <row r="6124">
          <cell r="A6124" t="str">
            <v>17.017.320-0</v>
          </cell>
          <cell r="B6124" t="str">
            <v>PINTURA INT. OU EXT. SOBRE FERRO C/ESMALTE SINT., APOS LIXAM.</v>
          </cell>
          <cell r="C6124" t="str">
            <v>M2</v>
          </cell>
          <cell r="D6124">
            <v>6.18</v>
          </cell>
        </row>
        <row r="6125">
          <cell r="A6125" t="str">
            <v>17.017.321-0</v>
          </cell>
          <cell r="B6125" t="str">
            <v>REPINTURA INT. OU EXT. SOBRE FERRO EM BOM ESTADO, NAS CONDICOES DO ITEM 17.017.320 E NA COR EXIST.</v>
          </cell>
          <cell r="C6125" t="str">
            <v>M2</v>
          </cell>
          <cell r="D6125">
            <v>5.09</v>
          </cell>
        </row>
        <row r="6126">
          <cell r="A6126" t="str">
            <v>17.017.330-0</v>
          </cell>
          <cell r="B6126" t="str">
            <v>REPINTURA INT. OU EXT. SOBRE FERRO EM BOM ESTADO, NAS CONDICOES DO ITEM 17.017.302 E NA COR EXIST.</v>
          </cell>
          <cell r="C6126" t="str">
            <v>M2</v>
          </cell>
          <cell r="D6126">
            <v>5.56</v>
          </cell>
        </row>
        <row r="6127">
          <cell r="A6127" t="str">
            <v>17.017.350-0</v>
          </cell>
          <cell r="B6127" t="str">
            <v>PINTURA INT. OU EXT. SOBRE FºGALV. OU ALUMINIO, USANDO ZARCAO P/GALV. DO TIPO PRIMER EPOXI ISOCIANATO</v>
          </cell>
          <cell r="C6127" t="str">
            <v>M2</v>
          </cell>
          <cell r="D6127">
            <v>7.02</v>
          </cell>
        </row>
        <row r="6128">
          <cell r="A6128" t="str">
            <v>17.017.360-0</v>
          </cell>
          <cell r="B6128" t="str">
            <v>PINTURA INT. OU EXT. SOBRE FERRO C/TINTA TIPO GRAFITE, EM 2DEMAOS, APOS LIXAM.</v>
          </cell>
          <cell r="C6128" t="str">
            <v>M2</v>
          </cell>
          <cell r="D6128">
            <v>6.01</v>
          </cell>
        </row>
        <row r="6129">
          <cell r="A6129" t="str">
            <v>17.017.361-0</v>
          </cell>
          <cell r="B6129" t="str">
            <v>REPINTURA INT. OU EXT. SOBRE FERRO EM BOM ESTADO C/TINTA GRAFITE, EM 2 DEMAOS, APOS LIXAM.</v>
          </cell>
          <cell r="C6129" t="str">
            <v>M2</v>
          </cell>
          <cell r="D6129">
            <v>5.05</v>
          </cell>
        </row>
        <row r="6130">
          <cell r="A6130" t="str">
            <v>17.017.362-0</v>
          </cell>
          <cell r="B6130" t="str">
            <v>UMA DEMAO ADICIONAL DE PINT. NOS SERV. DOS ITENS 17.017.3600U 17.017.361</v>
          </cell>
          <cell r="C6130" t="str">
            <v>M2</v>
          </cell>
          <cell r="D6130">
            <v>1.3</v>
          </cell>
        </row>
        <row r="6131">
          <cell r="A6131" t="str">
            <v>17.017.999-0</v>
          </cell>
          <cell r="B6131" t="str">
            <v>INDICE 17.017PINTURAS A OLEO</v>
          </cell>
          <cell r="C6131">
            <v>0</v>
          </cell>
          <cell r="D6131">
            <v>2032</v>
          </cell>
        </row>
        <row r="6132">
          <cell r="A6132" t="str">
            <v>17.018.010-0</v>
          </cell>
          <cell r="B6132" t="str">
            <v>PREPARO DE SUPERF. NOVA C/REVESTIM. LISO, INTERIOR</v>
          </cell>
          <cell r="C6132" t="str">
            <v>M2</v>
          </cell>
          <cell r="D6132">
            <v>7.4</v>
          </cell>
        </row>
        <row r="6133">
          <cell r="A6133" t="str">
            <v>17.018.020-0</v>
          </cell>
          <cell r="B6133" t="str">
            <v>PINTURA C/TINTA LATEX PVA FOSCO AVELUDADA, INTERIOR, ACAB. PADRAO, EM 2 DEMAOS SOBRE SUPERF. PREP. COMO EM 17.018.010</v>
          </cell>
          <cell r="C6133" t="str">
            <v>M2</v>
          </cell>
          <cell r="D6133">
            <v>3.27</v>
          </cell>
        </row>
        <row r="6134">
          <cell r="A6134" t="str">
            <v>17.018.031-0</v>
          </cell>
          <cell r="B6134" t="str">
            <v>PINTURA C/TINTA LATEX PVA FOSCO AVELUDADA, INTERIOR, ACAB. DE ALTA CLASSE, EM 3 DEMAOS,EM SUPERF.PREP.COMO EM 17.018.010</v>
          </cell>
          <cell r="C6134" t="str">
            <v>M2</v>
          </cell>
          <cell r="D6134">
            <v>7.94</v>
          </cell>
        </row>
        <row r="6135">
          <cell r="A6135" t="str">
            <v>17.018.040-0</v>
          </cell>
          <cell r="B6135" t="str">
            <v>PINTURA C/TINTA LATEX PVA FOSCO AVELUDADA EM REVESTIM. LISO,INTERIOR</v>
          </cell>
          <cell r="C6135" t="str">
            <v>M2</v>
          </cell>
          <cell r="D6135">
            <v>7.88</v>
          </cell>
        </row>
        <row r="6136">
          <cell r="A6136" t="str">
            <v>17.018.041-0</v>
          </cell>
          <cell r="B6136" t="str">
            <v>UMA DEMAO ADICIONAL DE PINT. DE ACAB. NOS SERV. DOS ITENS 17.018.020, 17.018.030 E 17.018.040</v>
          </cell>
          <cell r="C6136" t="str">
            <v>M2</v>
          </cell>
          <cell r="D6136">
            <v>1.56</v>
          </cell>
        </row>
        <row r="6137">
          <cell r="A6137" t="str">
            <v>17.018.042-0</v>
          </cell>
          <cell r="B6137" t="str">
            <v>PINTURA C/TINTA LATEX PVA FOSCO AVELUDADA EM REVESTIM. LISO,INTERIOR, C/UMA DEMAO DE MEIA MASSA</v>
          </cell>
          <cell r="C6137" t="str">
            <v>M2</v>
          </cell>
          <cell r="D6137">
            <v>6.31</v>
          </cell>
        </row>
        <row r="6138">
          <cell r="A6138" t="str">
            <v>17.018.044-0</v>
          </cell>
          <cell r="B6138" t="str">
            <v>REPINTURA C/TINTA PVA, P/INTERIOR, SOBRE SUPERF. EM BOM ESTADO E NA COR EXIST.</v>
          </cell>
          <cell r="C6138" t="str">
            <v>M2</v>
          </cell>
          <cell r="D6138">
            <v>2.73</v>
          </cell>
        </row>
        <row r="6139">
          <cell r="A6139" t="str">
            <v>17.018.050-0</v>
          </cell>
          <cell r="B6139" t="str">
            <v>PINTURA C/TINTA LATEX PVA SOBRE CHAPISCO</v>
          </cell>
          <cell r="C6139" t="str">
            <v>M2</v>
          </cell>
          <cell r="D6139">
            <v>5.24</v>
          </cell>
        </row>
        <row r="6140">
          <cell r="A6140" t="str">
            <v>17.018.060-0</v>
          </cell>
          <cell r="B6140" t="str">
            <v>PREPARO DE SUPERF. NOVA, C/REVESTIM. LISO INT. OU EXT.</v>
          </cell>
          <cell r="C6140" t="str">
            <v>M2</v>
          </cell>
          <cell r="D6140">
            <v>10.64</v>
          </cell>
        </row>
        <row r="6141">
          <cell r="A6141" t="str">
            <v>17.018.080-0</v>
          </cell>
          <cell r="B6141" t="str">
            <v>PINTURA C/TINTA LATEX PVA MODIF. C/RESINA ACRILICA, P/EXTERIOR</v>
          </cell>
          <cell r="C6141" t="str">
            <v>M2</v>
          </cell>
          <cell r="D6141">
            <v>4.8</v>
          </cell>
        </row>
        <row r="6142">
          <cell r="A6142" t="str">
            <v>17.018.081-0</v>
          </cell>
          <cell r="B6142" t="str">
            <v>UMA DEMAO ADICIONAL DE PINT. DE ACAB. NO SERV. DO ITEM 17.018.080</v>
          </cell>
          <cell r="C6142" t="str">
            <v>M2</v>
          </cell>
          <cell r="D6142">
            <v>1.56</v>
          </cell>
        </row>
        <row r="6143">
          <cell r="A6143" t="str">
            <v>17.018.082-0</v>
          </cell>
          <cell r="B6143" t="str">
            <v>REPINTURA C/TINTA PLAST. A BASE DE PVA MODIF. C/RESINA ACRILICA, P/EXTERIOR, SOBRE SUPERF. EM BOM ESTADO E NA COR EXIST.</v>
          </cell>
          <cell r="C6143" t="str">
            <v>M2</v>
          </cell>
          <cell r="D6143">
            <v>3.95</v>
          </cell>
        </row>
        <row r="6144">
          <cell r="A6144" t="str">
            <v>17.018.110-0</v>
          </cell>
          <cell r="B6144" t="str">
            <v>PINTURA C/TINTA ACRILICA INT. OU EXT., EM TIJ., CONCR. LISO,CIM.-AMIANTO, REVESTIM., MAD. E FERRO</v>
          </cell>
          <cell r="C6144" t="str">
            <v>M2</v>
          </cell>
          <cell r="D6144">
            <v>6.18</v>
          </cell>
        </row>
        <row r="6145">
          <cell r="A6145" t="str">
            <v>17.018.111-0</v>
          </cell>
          <cell r="B6145" t="str">
            <v>PINTURA C/TINTA ACRILICA INT. OU EXT., SOBRE CONCR. APICOADO</v>
          </cell>
          <cell r="C6145" t="str">
            <v>M2</v>
          </cell>
          <cell r="D6145">
            <v>12.36</v>
          </cell>
        </row>
        <row r="6146">
          <cell r="A6146" t="str">
            <v>17.018.112-0</v>
          </cell>
          <cell r="B6146" t="str">
            <v>PINTURA C/TINTA ACRILICA INT. OU EXT., EM TIJ., CONCR. LISO,CIM.-AMIANTO,REVESTIM.,MAD.E FERRO,INCL.DEMAO DE MEIA MASSA</v>
          </cell>
          <cell r="C6146" t="str">
            <v>M2</v>
          </cell>
          <cell r="D6146">
            <v>9.36</v>
          </cell>
        </row>
        <row r="6147">
          <cell r="A6147" t="str">
            <v>17.018.113-0</v>
          </cell>
          <cell r="B6147" t="str">
            <v>PINTURA C/TINTA ACRILICA INT.OU EXT.,EM TIJ.,CONCR.LISO,CIM.-AMIANTO,REVESTIM.,MAD.E FERRO, INCL. 1 DEMAO DE MASSA CORR.</v>
          </cell>
          <cell r="C6147" t="str">
            <v>M2</v>
          </cell>
          <cell r="D6147">
            <v>11.15</v>
          </cell>
        </row>
        <row r="6148">
          <cell r="A6148" t="str">
            <v>17.018.115-0</v>
          </cell>
          <cell r="B6148" t="str">
            <v>PINTURA C/TINTA ACRILICA INT.OU EXT.,EM TIJ.,CONCR.LISO,CIM.-AMIANTO,REVESTIM.,MAD.E FERRO,INCL. 2 DEMAOS DE MASSA CORR.</v>
          </cell>
          <cell r="C6148" t="str">
            <v>M2</v>
          </cell>
          <cell r="D6148">
            <v>14.57</v>
          </cell>
        </row>
        <row r="6149">
          <cell r="A6149" t="str">
            <v>17.018.116-0</v>
          </cell>
          <cell r="B6149" t="str">
            <v>UMA DEMAO ADICIONAL DE PINT. DE ACAB. NOS SERV. DOS ITENS 17.018.110 E 17.018.115</v>
          </cell>
          <cell r="C6149" t="str">
            <v>M2</v>
          </cell>
          <cell r="D6149">
            <v>1.92</v>
          </cell>
        </row>
        <row r="6150">
          <cell r="A6150" t="str">
            <v>17.018.117-0</v>
          </cell>
          <cell r="B6150" t="str">
            <v>REPINTURA C/TINTA ACRILICA P/INTERIOR OU EXTERIOR, SOBRE SUPERF. EM BOM ESTADO E NA COR EXIST.</v>
          </cell>
          <cell r="C6150" t="str">
            <v>M2</v>
          </cell>
          <cell r="D6150">
            <v>4.22</v>
          </cell>
        </row>
        <row r="6151">
          <cell r="A6151" t="str">
            <v>17.018.161-0</v>
          </cell>
          <cell r="B6151" t="str">
            <v>PINTURA C/REGULADOR DE BRILHO EM 1 DEMAO ADICIONADO AO PVA</v>
          </cell>
          <cell r="C6151" t="str">
            <v>M2</v>
          </cell>
          <cell r="D6151">
            <v>1.7</v>
          </cell>
        </row>
        <row r="6152">
          <cell r="A6152" t="str">
            <v>17.018.180-0</v>
          </cell>
          <cell r="B6152" t="str">
            <v>PINTURA TIPO REVESTIM. A BASE DE RESINA SINT., CIM. BRANCO EADITIVOS QUIMICOS, APLIC. SOBRE REVESTIM. LISO, INTERIOR</v>
          </cell>
          <cell r="C6152" t="str">
            <v>M2</v>
          </cell>
          <cell r="D6152">
            <v>14.95</v>
          </cell>
        </row>
        <row r="6153">
          <cell r="A6153" t="str">
            <v>17.018.185-0</v>
          </cell>
          <cell r="B6153" t="str">
            <v>PINTURA C/TINTA ACRILICA TEXTURA, ACAB.FOSCO, P/EXTERIOR/INTERIOR, EM 2 DEMAOS APLIC.EM CONCR., ALVEN., CIM.-AMIANTO,ETC</v>
          </cell>
          <cell r="C6153" t="str">
            <v>M2</v>
          </cell>
          <cell r="D6153">
            <v>11.71</v>
          </cell>
        </row>
        <row r="6154">
          <cell r="A6154" t="str">
            <v>17.018.999-0</v>
          </cell>
          <cell r="B6154" t="str">
            <v>INDICE 17.018PINTURAS A BASE DE PVA E ACRILICO</v>
          </cell>
          <cell r="C6154">
            <v>0</v>
          </cell>
          <cell r="D6154">
            <v>1974</v>
          </cell>
        </row>
        <row r="6155">
          <cell r="A6155" t="str">
            <v>17.020.010-0</v>
          </cell>
          <cell r="B6155" t="str">
            <v>ENVERNIZAMENTO DE MAD. C/VERNIZ SINT. P/INTERIOR</v>
          </cell>
          <cell r="C6155" t="str">
            <v>M2</v>
          </cell>
          <cell r="D6155">
            <v>4.1900000000000004</v>
          </cell>
        </row>
        <row r="6156">
          <cell r="A6156" t="str">
            <v>17.020.021-0</v>
          </cell>
          <cell r="B6156" t="str">
            <v>UMA DEMAO ADICIONAL DE VERNIZ DE ACAB. NO SERV. DO ITEM 17.020.010</v>
          </cell>
          <cell r="C6156" t="str">
            <v>M2</v>
          </cell>
          <cell r="D6156">
            <v>1.61</v>
          </cell>
        </row>
        <row r="6157">
          <cell r="A6157" t="str">
            <v>17.020.030-1</v>
          </cell>
          <cell r="B6157" t="str">
            <v>ENVERNIZAMENTO DE MAD. C/VERNIZ A BONECA USANDO GOMA LACA NACIONAL DISSOLVIDA EM ALCOOL</v>
          </cell>
          <cell r="C6157" t="str">
            <v>M2</v>
          </cell>
          <cell r="D6157">
            <v>19.87</v>
          </cell>
        </row>
        <row r="6158">
          <cell r="A6158" t="str">
            <v>17.020.040-0</v>
          </cell>
          <cell r="B6158" t="str">
            <v>ENCERAMENTO DE MAD.</v>
          </cell>
          <cell r="C6158" t="str">
            <v>M2</v>
          </cell>
          <cell r="D6158">
            <v>18.97</v>
          </cell>
        </row>
        <row r="6159">
          <cell r="A6159" t="str">
            <v>17.020.050-0</v>
          </cell>
          <cell r="B6159" t="str">
            <v>ENVERNIZAMENTO DE TIJ. E CONCR., P/INTERIOR, C/VERNIZ ACRIL.INCOLOR</v>
          </cell>
          <cell r="C6159" t="str">
            <v>M2</v>
          </cell>
          <cell r="D6159">
            <v>3.02</v>
          </cell>
        </row>
        <row r="6160">
          <cell r="A6160" t="str">
            <v>17.020.060-0</v>
          </cell>
          <cell r="B6160" t="str">
            <v>ENVERNIZAMENTO DE RODAPE DE MAD. C/VERNIZ SINT. BRILHANTE</v>
          </cell>
          <cell r="C6160" t="str">
            <v>M</v>
          </cell>
          <cell r="D6160">
            <v>2.94</v>
          </cell>
        </row>
        <row r="6161">
          <cell r="A6161" t="str">
            <v>17.020.061-0</v>
          </cell>
          <cell r="B6161" t="str">
            <v>UMA DEMAO ADICIONAL DE VERNIZ DE ACAB. NO SERV. DO ITEM 17.020.060</v>
          </cell>
          <cell r="C6161" t="str">
            <v>M</v>
          </cell>
          <cell r="D6161">
            <v>0.77</v>
          </cell>
        </row>
        <row r="6162">
          <cell r="A6162" t="str">
            <v>17.020.070-0</v>
          </cell>
          <cell r="B6162" t="str">
            <v>ENVERNIZAMENTO DE MAD. EM SUPERF. INTERIOR, C/VERNIZ POLIUR.BRILHANTE E TRANSPARENTE</v>
          </cell>
          <cell r="C6162" t="str">
            <v>M2</v>
          </cell>
          <cell r="D6162">
            <v>4.51</v>
          </cell>
        </row>
        <row r="6163">
          <cell r="A6163" t="str">
            <v>17.020.071-0</v>
          </cell>
          <cell r="B6163" t="str">
            <v>ENVERNIZAMENTO DE SUPERF. DE CONCR. OU TIJ. APARENTE, EXTERIOR OU INTERIOR, C/ VERNIZ ACRILICO INCOLOR, EM 3 DEMAOS</v>
          </cell>
          <cell r="C6163" t="str">
            <v>M2</v>
          </cell>
          <cell r="D6163">
            <v>5.41</v>
          </cell>
        </row>
        <row r="6164">
          <cell r="A6164" t="str">
            <v>17.020.075-0</v>
          </cell>
          <cell r="B6164" t="str">
            <v>ENVERNIZAMENTO DE CONCR. APICOADO, EXTERIOR OU INTERIOR, C/VERNIZ ACRILICO INCOLOR, EM 3 DEMAOS</v>
          </cell>
          <cell r="C6164" t="str">
            <v>M2</v>
          </cell>
          <cell r="D6164">
            <v>10.83</v>
          </cell>
        </row>
        <row r="6165">
          <cell r="A6165" t="str">
            <v>17.020.999-0</v>
          </cell>
          <cell r="B6165" t="str">
            <v>INDICE 17.020ENVERNIZAMENTO ENCERRAMENTO.</v>
          </cell>
          <cell r="C6165">
            <v>0</v>
          </cell>
          <cell r="D6165">
            <v>2058</v>
          </cell>
        </row>
        <row r="6166">
          <cell r="A6166" t="str">
            <v>17.025.010-0</v>
          </cell>
          <cell r="B6166" t="str">
            <v>PINTURA IMUNIZ. FUNGICIDA A BASE DE OLEO DE CREOSOTO P/APLIC. EM MAD. BRUTA OU APARELHADA, EM 2 DEMAOS</v>
          </cell>
          <cell r="C6166" t="str">
            <v>M2</v>
          </cell>
          <cell r="D6166">
            <v>5.36</v>
          </cell>
        </row>
        <row r="6167">
          <cell r="A6167" t="str">
            <v>17.025.040-1</v>
          </cell>
          <cell r="B6167" t="str">
            <v>PINTURA C/EMULSAO OLEOSA P/DESMOLDAGEM DE FORMA DE MAD., EM2 DEMAOS</v>
          </cell>
          <cell r="C6167" t="str">
            <v>M2</v>
          </cell>
          <cell r="D6167">
            <v>0.67</v>
          </cell>
        </row>
        <row r="6168">
          <cell r="A6168" t="str">
            <v>17.025.041-0</v>
          </cell>
          <cell r="B6168" t="str">
            <v>PINTURA C/EMULSAO OLEOSA P/DESMOLDAGEM DE FORMA MET., EM 1 DEMAO</v>
          </cell>
          <cell r="C6168" t="str">
            <v>M2</v>
          </cell>
          <cell r="D6168">
            <v>0.66</v>
          </cell>
        </row>
        <row r="6169">
          <cell r="A6169" t="str">
            <v>17.025.999-0</v>
          </cell>
          <cell r="B6169" t="str">
            <v>INDICE 17.025PINTURA C/IMPERMEABILIZANTES.</v>
          </cell>
          <cell r="C6169">
            <v>0</v>
          </cell>
          <cell r="D6169">
            <v>2515</v>
          </cell>
        </row>
        <row r="6170">
          <cell r="A6170" t="str">
            <v>17.035.010-0</v>
          </cell>
          <cell r="B6170" t="str">
            <v>REMOCAO DE CAIACAO EXIST. OU PINT. A GESSO E COLA</v>
          </cell>
          <cell r="C6170" t="str">
            <v>M2</v>
          </cell>
          <cell r="D6170">
            <v>1.49</v>
          </cell>
        </row>
        <row r="6171">
          <cell r="A6171" t="str">
            <v>17.035.020-0</v>
          </cell>
          <cell r="B6171" t="str">
            <v>REMOCAO DE PINT. PLAST. E SEMELHANTES</v>
          </cell>
          <cell r="C6171" t="str">
            <v>M2</v>
          </cell>
          <cell r="D6171">
            <v>1.93</v>
          </cell>
        </row>
        <row r="6172">
          <cell r="A6172" t="str">
            <v>17.035.030-0</v>
          </cell>
          <cell r="B6172" t="str">
            <v>REMOCAO DE PINT. A OLEO, ALQUIDICA, ESMALTE E VERNIZES</v>
          </cell>
          <cell r="C6172" t="str">
            <v>M2</v>
          </cell>
          <cell r="D6172">
            <v>10.33</v>
          </cell>
        </row>
        <row r="6173">
          <cell r="A6173" t="str">
            <v>17.035.040-0</v>
          </cell>
          <cell r="B6173" t="str">
            <v>REMOCAO DE PINT. ACRILICA, EPOXI, BORRACHA CLORADA E SEMELHANTES</v>
          </cell>
          <cell r="C6173" t="str">
            <v>M2</v>
          </cell>
          <cell r="D6173">
            <v>16.36</v>
          </cell>
        </row>
        <row r="6174">
          <cell r="A6174" t="str">
            <v>17.035.045-0</v>
          </cell>
          <cell r="B6174" t="str">
            <v>REMOCAO DE QUALQUER TIPO DE PINT. EM RODAPES</v>
          </cell>
          <cell r="C6174" t="str">
            <v>M</v>
          </cell>
          <cell r="D6174">
            <v>2.29</v>
          </cell>
        </row>
        <row r="6175">
          <cell r="A6175" t="str">
            <v>17.035.999-0</v>
          </cell>
          <cell r="B6175" t="str">
            <v>INDICE 17.035REMOCAO DE PINTURAS</v>
          </cell>
          <cell r="C6175">
            <v>0</v>
          </cell>
          <cell r="D6175">
            <v>2760</v>
          </cell>
        </row>
        <row r="6176">
          <cell r="A6176" t="str">
            <v>17.040.020-0</v>
          </cell>
          <cell r="B6176" t="str">
            <v>MARCACAO DE QUADRA DE ESPORTE C/TINTA A BASE DE BORRACHA CLORADA,C/UTILIZACAO DE SELADOR E SOLVENTE PROPRIO E FITA CREPE</v>
          </cell>
          <cell r="C6176" t="str">
            <v>M2</v>
          </cell>
          <cell r="D6176">
            <v>25.33</v>
          </cell>
        </row>
        <row r="6177">
          <cell r="A6177" t="str">
            <v>17.040.021-0</v>
          </cell>
          <cell r="B6177" t="str">
            <v>MARCACAO DE QUADRA DE ESPORTE C/TINTA ACRILICA, C/UTILIZACAODE SELADOR E SOLVENTE PROPRIO E FITA CREPE</v>
          </cell>
          <cell r="C6177" t="str">
            <v>M2</v>
          </cell>
          <cell r="D6177">
            <v>17.3</v>
          </cell>
        </row>
        <row r="6178">
          <cell r="A6178" t="str">
            <v>17.040.022-0</v>
          </cell>
          <cell r="B6178" t="str">
            <v>REPINTURA DE QUADRA DE ESPORTE SOBRE DEMARCACAO EXIST. COMOEM 17.040.021</v>
          </cell>
          <cell r="C6178" t="str">
            <v>M2</v>
          </cell>
          <cell r="D6178">
            <v>9.3800000000000008</v>
          </cell>
        </row>
        <row r="6179">
          <cell r="A6179" t="str">
            <v>17.040.024-0</v>
          </cell>
          <cell r="B6179" t="str">
            <v>PINTURA DE PISO CIMENTADO LISO C/TINTA 100% ACRILICA</v>
          </cell>
          <cell r="C6179" t="str">
            <v>M2</v>
          </cell>
          <cell r="D6179">
            <v>4.3600000000000003</v>
          </cell>
        </row>
        <row r="6180">
          <cell r="A6180" t="str">
            <v>17.040.999-0</v>
          </cell>
          <cell r="B6180" t="str">
            <v>INDICE DA FAMILIA</v>
          </cell>
          <cell r="C6180">
            <v>0</v>
          </cell>
          <cell r="D6180">
            <v>1806</v>
          </cell>
        </row>
        <row r="6181">
          <cell r="A6181" t="str">
            <v>17.041.999-0</v>
          </cell>
          <cell r="B6181" t="str">
            <v>INDICE DA FAMILIA</v>
          </cell>
          <cell r="C6181" t="str">
            <v>0</v>
          </cell>
          <cell r="D6181">
            <v>1966</v>
          </cell>
        </row>
        <row r="6182">
          <cell r="A6182" t="str">
            <v>18.002.010-0</v>
          </cell>
          <cell r="B6182" t="str">
            <v>LAVATORIO DE LOUCA BRANCA, POPULAR, S/LADRAO, MED. EM TORNODE 47 X 35CM</v>
          </cell>
          <cell r="C6182" t="str">
            <v>UN</v>
          </cell>
          <cell r="D6182">
            <v>111.92</v>
          </cell>
        </row>
        <row r="6183">
          <cell r="A6183" t="str">
            <v>18.002.012-0</v>
          </cell>
          <cell r="B6183" t="str">
            <v>LAVATORIO DE LOUCA BRANCA, MEDIO LUXO, C/LADRAO, MED. EM TORNO DE 47 X 35CM</v>
          </cell>
          <cell r="C6183" t="str">
            <v>UN</v>
          </cell>
          <cell r="D6183">
            <v>103.71</v>
          </cell>
        </row>
        <row r="6184">
          <cell r="A6184" t="str">
            <v>18.002.015-0</v>
          </cell>
          <cell r="B6184" t="str">
            <v>LAVATORIO DE LOUCA BRANCA, MEDIO LUXO, C/LADRAO, MED. EM TORNO DE 55 X 45CM, C/COLUNA</v>
          </cell>
          <cell r="C6184" t="str">
            <v>UN</v>
          </cell>
          <cell r="D6184">
            <v>186.85</v>
          </cell>
        </row>
        <row r="6185">
          <cell r="A6185" t="str">
            <v>18.002.016-0</v>
          </cell>
          <cell r="B6185" t="str">
            <v>LAVATORIO DE LOUCA BRANCA, MEDIO LUXO, C/LADRAO, MED. EM TORNO DE 55 X 45CM, C/COLUNA E RABICHO CROM. DE 1/2"</v>
          </cell>
          <cell r="C6185" t="str">
            <v>UN</v>
          </cell>
          <cell r="D6185">
            <v>195.79</v>
          </cell>
        </row>
        <row r="6186">
          <cell r="A6186" t="str">
            <v>18.002.019-0</v>
          </cell>
          <cell r="B6186" t="str">
            <v>LAVATORIO DE LOUCA BRANCA, POPULAR, S/LADRAO, MED. EM TORNODE 42 X 30CM</v>
          </cell>
          <cell r="C6186" t="str">
            <v>UN</v>
          </cell>
          <cell r="D6186">
            <v>63.66</v>
          </cell>
        </row>
        <row r="6187">
          <cell r="A6187" t="str">
            <v>18.002.022-0</v>
          </cell>
          <cell r="B6187" t="str">
            <v>LAVATORIO DE LOUCA BRANCA, DE SOBREPOR, MEDIO LUXO, S/LADRAO, MED. EM TORNO DE 53 X 43CM</v>
          </cell>
          <cell r="C6187" t="str">
            <v>UN</v>
          </cell>
          <cell r="D6187">
            <v>137.72999999999999</v>
          </cell>
        </row>
        <row r="6188">
          <cell r="A6188" t="str">
            <v>18.002.023-0</v>
          </cell>
          <cell r="B6188" t="str">
            <v>LAVATORIO DE LOUCA BRANCA, DE SOBREPOR, MEDIO LUXO, C/LADRAOE VALV. DE ESCOAMENTO 1603, MED. EM TORNO DE 53 X 43CM</v>
          </cell>
          <cell r="C6188" t="str">
            <v>UN</v>
          </cell>
          <cell r="D6188">
            <v>109.84</v>
          </cell>
        </row>
        <row r="6189">
          <cell r="A6189" t="str">
            <v>18.002.026-0</v>
          </cell>
          <cell r="B6189" t="str">
            <v>LAVATORIO DE LOUCA BRANCA, DE EMBUTIR (CUBA), MEDIO LUXO, S/LADRAO, MED. EM TORNO DE 52 X 39CM</v>
          </cell>
          <cell r="C6189" t="str">
            <v>UN</v>
          </cell>
          <cell r="D6189">
            <v>95.23</v>
          </cell>
        </row>
        <row r="6190">
          <cell r="A6190" t="str">
            <v>18.002.027-0</v>
          </cell>
          <cell r="B6190" t="str">
            <v>LAVATORIO DE LOUCA BRANCA, DE EMBUTIR (CUBA), MEDIO LUXO, C/LADRAO E VALV. DE ESCOAMENTO 1603, MED.EM TORNO DE 52 X 39CM</v>
          </cell>
          <cell r="C6190" t="str">
            <v>UN</v>
          </cell>
          <cell r="D6190">
            <v>125.24</v>
          </cell>
        </row>
        <row r="6191">
          <cell r="A6191" t="str">
            <v>18.002.030-0</v>
          </cell>
          <cell r="B6191" t="str">
            <v>TANQUE DE LOUCA BRANCA C/COLUNA, MED. EM TORNO DE 56 X 48CM</v>
          </cell>
          <cell r="C6191" t="str">
            <v>UN</v>
          </cell>
          <cell r="D6191">
            <v>222.05</v>
          </cell>
        </row>
        <row r="6192">
          <cell r="A6192" t="str">
            <v>18.002.031-0</v>
          </cell>
          <cell r="B6192" t="str">
            <v>TANQUE DE LOUCA BRANCA C/COLUNA, MED. EM TORNO DE 60 X 56CM</v>
          </cell>
          <cell r="C6192" t="str">
            <v>UN</v>
          </cell>
          <cell r="D6192">
            <v>237.69</v>
          </cell>
        </row>
        <row r="6193">
          <cell r="A6193" t="str">
            <v>18.002.040-0</v>
          </cell>
          <cell r="B6193" t="str">
            <v>BACIA TURCA DE LOUCA BRANCA, MED. EM TORNO DE 59 X 44CM</v>
          </cell>
          <cell r="C6193" t="str">
            <v>UN</v>
          </cell>
          <cell r="D6193">
            <v>107.07</v>
          </cell>
        </row>
        <row r="6194">
          <cell r="A6194" t="str">
            <v>18.002.055-0</v>
          </cell>
          <cell r="B6194" t="str">
            <v>MICTORIO DE LOUCA BRANCA C/SIFAO, MED. EM TORNO DE 33 X 28 X53CM</v>
          </cell>
          <cell r="C6194" t="str">
            <v>UN</v>
          </cell>
          <cell r="D6194">
            <v>126.8</v>
          </cell>
        </row>
        <row r="6195">
          <cell r="A6195" t="str">
            <v>18.002.065-0</v>
          </cell>
          <cell r="B6195" t="str">
            <v>VASO SANIT. DE LOUCA BRANCA, POPULAR, C/CX. ACOPLADA, MED. EM TORNO DE 35 X 65 X 35CM</v>
          </cell>
          <cell r="C6195" t="str">
            <v>UN</v>
          </cell>
          <cell r="D6195">
            <v>138.01</v>
          </cell>
        </row>
        <row r="6196">
          <cell r="A6196" t="str">
            <v>18.002.080-0</v>
          </cell>
          <cell r="B6196" t="str">
            <v>VASO SANIT. DE LOUCA BRANCA, CONVENCIONAL, POPULAR, MED. EMTORNO DE 37 X 47 X 38CM</v>
          </cell>
          <cell r="C6196" t="str">
            <v>UN</v>
          </cell>
          <cell r="D6196">
            <v>59.3</v>
          </cell>
        </row>
        <row r="6197">
          <cell r="A6197" t="str">
            <v>18.002.085-0</v>
          </cell>
          <cell r="B6197" t="str">
            <v>VASO SANIT. DE LOUCA BRANCA, CONVENCIONAL, MEDIO LUXO, MED.EM TORNO DE 37 X 47 X 38CM</v>
          </cell>
          <cell r="C6197" t="str">
            <v>UN</v>
          </cell>
          <cell r="D6197">
            <v>200.25</v>
          </cell>
        </row>
        <row r="6198">
          <cell r="A6198" t="str">
            <v>18.002.100-0</v>
          </cell>
          <cell r="B6198" t="str">
            <v>CONJUNTO DE APARELHOS HIDRO-SANIT. P/APART. PADRAO CEHAB</v>
          </cell>
          <cell r="C6198" t="str">
            <v>UN</v>
          </cell>
          <cell r="D6198">
            <v>402.12</v>
          </cell>
        </row>
        <row r="6199">
          <cell r="A6199" t="str">
            <v>18.002.105-0</v>
          </cell>
          <cell r="B6199" t="str">
            <v>CONJUNTO DE APARELHOS HIDRO-SANIT. P/ 1 CASA PADRAO CEHAB</v>
          </cell>
          <cell r="C6199" t="str">
            <v>UN</v>
          </cell>
          <cell r="D6199">
            <v>402.12</v>
          </cell>
        </row>
        <row r="6200">
          <cell r="A6200" t="str">
            <v>18.002.110-0</v>
          </cell>
          <cell r="B6200" t="str">
            <v>CONJUNTO DE APARELHOS HIDRO-SANIT., P/ 1 CASA PADRAO CEHAB</v>
          </cell>
          <cell r="C6200" t="str">
            <v>UN</v>
          </cell>
          <cell r="D6200">
            <v>402.12</v>
          </cell>
        </row>
        <row r="6201">
          <cell r="A6201" t="str">
            <v>18.002.999-0</v>
          </cell>
          <cell r="B6201" t="str">
            <v>FAMILIA 18.002APARELHOS D/LOUCAS</v>
          </cell>
          <cell r="C6201">
            <v>0</v>
          </cell>
          <cell r="D6201">
            <v>1410</v>
          </cell>
        </row>
        <row r="6202">
          <cell r="A6202" t="str">
            <v>18.003.003-0</v>
          </cell>
          <cell r="B6202" t="str">
            <v>VALVULA DE DESC. DE 1.1/2", C/REGISTRO INTEGRADO</v>
          </cell>
          <cell r="C6202" t="str">
            <v>UN</v>
          </cell>
          <cell r="D6202">
            <v>77.849999999999994</v>
          </cell>
        </row>
        <row r="6203">
          <cell r="A6203" t="str">
            <v>18.003.005-0</v>
          </cell>
          <cell r="B6203" t="str">
            <v>VALVULA DE DESC. DE 1.1/4", C/REGISTRO INTEGRADO</v>
          </cell>
          <cell r="C6203" t="str">
            <v>UN</v>
          </cell>
          <cell r="D6203">
            <v>77.7</v>
          </cell>
        </row>
        <row r="6204">
          <cell r="A6204" t="str">
            <v>18.003.999-0</v>
          </cell>
          <cell r="B6204" t="str">
            <v>FAMILIA 18.003VALVULA DE DESCARGA.</v>
          </cell>
          <cell r="C6204">
            <v>0</v>
          </cell>
          <cell r="D6204">
            <v>1428</v>
          </cell>
        </row>
        <row r="6205">
          <cell r="A6205" t="str">
            <v>18.004.001-0</v>
          </cell>
          <cell r="B6205" t="str">
            <v>BACIA TURCA, EM POLIESTER REFORCADO, MED. EM TORNO DE 51 X 71CM, NA COR BRANCA</v>
          </cell>
          <cell r="C6205" t="str">
            <v>UN</v>
          </cell>
          <cell r="D6205">
            <v>109.64</v>
          </cell>
        </row>
        <row r="6206">
          <cell r="A6206" t="str">
            <v>18.004.005-0</v>
          </cell>
          <cell r="B6206" t="str">
            <v>BACIA TURCA EM POLIESTER REFORCADO, SIFONADA, MED. EM TORNODE 51 X 71CM, NA COR BRANCA</v>
          </cell>
          <cell r="C6206" t="str">
            <v>UN</v>
          </cell>
          <cell r="D6206">
            <v>118.68</v>
          </cell>
        </row>
        <row r="6207">
          <cell r="A6207" t="str">
            <v>18.004.999-0</v>
          </cell>
          <cell r="B6207" t="str">
            <v>FAMILIA 18.004</v>
          </cell>
          <cell r="C6207" t="str">
            <v>0</v>
          </cell>
          <cell r="D6207">
            <v>1488</v>
          </cell>
        </row>
        <row r="6208">
          <cell r="A6208" t="str">
            <v>18.005.015-0</v>
          </cell>
          <cell r="B6208" t="str">
            <v>ASSENTO SANIT. DE PLAST., MEDIO LUXO</v>
          </cell>
          <cell r="C6208" t="str">
            <v>UN</v>
          </cell>
          <cell r="D6208">
            <v>55.76</v>
          </cell>
        </row>
        <row r="6209">
          <cell r="A6209" t="str">
            <v>18.005.018-0</v>
          </cell>
          <cell r="B6209" t="str">
            <v>ASSENTO SANIT. DE PLAST., POPULAR</v>
          </cell>
          <cell r="C6209" t="str">
            <v>UN</v>
          </cell>
          <cell r="D6209">
            <v>5.74</v>
          </cell>
        </row>
        <row r="6210">
          <cell r="A6210" t="str">
            <v>18.005.027-0</v>
          </cell>
          <cell r="B6210" t="str">
            <v>ASSENTO SANIT. DE PLAST., P/VASO INFANTIL</v>
          </cell>
          <cell r="C6210" t="str">
            <v>UN</v>
          </cell>
          <cell r="D6210">
            <v>13.4</v>
          </cell>
        </row>
        <row r="6211">
          <cell r="A6211" t="str">
            <v>18.005.035-0</v>
          </cell>
          <cell r="B6211" t="str">
            <v>ARMARIO DE BANHEIRO EM PLAST., LUXO, BRANCO, DE EMBUTIR, C/ESPELHO</v>
          </cell>
          <cell r="C6211" t="str">
            <v>UN</v>
          </cell>
          <cell r="D6211">
            <v>52.46</v>
          </cell>
        </row>
        <row r="6212">
          <cell r="A6212" t="str">
            <v>18.005.999-0</v>
          </cell>
          <cell r="B6212" t="str">
            <v>FAMILIA 18.005APARELHOS PLASTICOS</v>
          </cell>
          <cell r="C6212">
            <v>0</v>
          </cell>
          <cell r="D6212">
            <v>2285</v>
          </cell>
        </row>
        <row r="6213">
          <cell r="A6213" t="str">
            <v>18.006.005-0</v>
          </cell>
          <cell r="B6213" t="str">
            <v>LAVATORIO DE LOUCA BRANCA, POPULAR, S/LADRAO, MED. EM TORNODE 47 X 35CM</v>
          </cell>
          <cell r="C6213" t="str">
            <v>UN</v>
          </cell>
          <cell r="D6213">
            <v>32</v>
          </cell>
        </row>
        <row r="6214">
          <cell r="A6214" t="str">
            <v>18.006.007-0</v>
          </cell>
          <cell r="B6214" t="str">
            <v>LAVATORIO DE LOUCA BRANCA, MEDIO LUXO, C/LADRAO, MED. EM TORNO DE 47 X 35CM</v>
          </cell>
          <cell r="C6214" t="str">
            <v>UN</v>
          </cell>
          <cell r="D6214">
            <v>24.16</v>
          </cell>
        </row>
        <row r="6215">
          <cell r="A6215" t="str">
            <v>18.006.009-0</v>
          </cell>
          <cell r="B6215" t="str">
            <v>LAVATORIO DE LOUCA BRANCA, MEDIO LUXO, C/LADRAO, MED. EM TORNO DE 55 X 45CM</v>
          </cell>
          <cell r="C6215" t="str">
            <v>UN</v>
          </cell>
          <cell r="D6215">
            <v>32.6</v>
          </cell>
        </row>
        <row r="6216">
          <cell r="A6216" t="str">
            <v>18.006.014-0</v>
          </cell>
          <cell r="B6216" t="str">
            <v>LAVATORIO DE LOUCA BRANCA, POPULAR, S/LADRAO, MED. EM TORNODE 40 X 30CM</v>
          </cell>
          <cell r="C6216" t="str">
            <v>UN</v>
          </cell>
          <cell r="D6216">
            <v>29</v>
          </cell>
        </row>
        <row r="6217">
          <cell r="A6217" t="str">
            <v>18.006.017-0</v>
          </cell>
          <cell r="B6217" t="str">
            <v>VASO SANIT. DE LOUCA BRANCA, CONVENCIONAL, POPULAR, MED. EMTORNO DE 37 X 47 X 38CM</v>
          </cell>
          <cell r="C6217" t="str">
            <v>UN</v>
          </cell>
          <cell r="D6217">
            <v>40.75</v>
          </cell>
        </row>
        <row r="6218">
          <cell r="A6218" t="str">
            <v>18.006.020-0</v>
          </cell>
          <cell r="B6218" t="str">
            <v>VASO SANIT. DE LOUCA BRANCA, INFANTIL</v>
          </cell>
          <cell r="C6218" t="str">
            <v>UN</v>
          </cell>
          <cell r="D6218">
            <v>99.7</v>
          </cell>
        </row>
        <row r="6219">
          <cell r="A6219" t="str">
            <v>18.006.023-0</v>
          </cell>
          <cell r="B6219" t="str">
            <v>LAVATORIO DE SOBREPOR DE LOUCA BRANCA, MEDIO LUXO, S/LADRAO,MED. EM TORNO DE 53 X 43CM</v>
          </cell>
          <cell r="C6219" t="str">
            <v>UN</v>
          </cell>
          <cell r="D6219">
            <v>57.81</v>
          </cell>
        </row>
        <row r="6220">
          <cell r="A6220" t="str">
            <v>18.006.024-0</v>
          </cell>
          <cell r="B6220" t="str">
            <v>LAVATORIO DE SOBREPOR DE LOUCA BRANCA, MEDIO LUXO, C/LADRAO,MED. EM TORNO DE 53 X 43CM</v>
          </cell>
          <cell r="C6220" t="str">
            <v>UN</v>
          </cell>
          <cell r="D6220">
            <v>30.29</v>
          </cell>
        </row>
        <row r="6221">
          <cell r="A6221" t="str">
            <v>18.006.025-0</v>
          </cell>
          <cell r="B6221" t="str">
            <v>LAVATORIO DE LOUCA BRANCA, DE EMBUTIR (CUBA), MEDIO LUXO, S/LADRAO, MED. EM TORNO DE 52 X 39CM</v>
          </cell>
          <cell r="C6221" t="str">
            <v>UN</v>
          </cell>
          <cell r="D6221">
            <v>22.68</v>
          </cell>
        </row>
        <row r="6222">
          <cell r="A6222" t="str">
            <v>18.006.026-0</v>
          </cell>
          <cell r="B6222" t="str">
            <v>LAVATORIO DE LOUCA BRANCA, DE EMBUTIR (CUBA), MEDIO LUXO, C/LADRAO, MED. EM TORNO DE 52 X 39CM</v>
          </cell>
          <cell r="C6222" t="str">
            <v>UN</v>
          </cell>
          <cell r="D6222">
            <v>45.69</v>
          </cell>
        </row>
        <row r="6223">
          <cell r="A6223" t="str">
            <v>18.006.028-0</v>
          </cell>
          <cell r="B6223" t="str">
            <v>TANQUE DE LOUCA BRANCA, C/COLUNA, MED. EM TORNO DE 56 X 48CM</v>
          </cell>
          <cell r="C6223" t="str">
            <v>UN</v>
          </cell>
          <cell r="D6223">
            <v>135.46</v>
          </cell>
        </row>
        <row r="6224">
          <cell r="A6224" t="str">
            <v>18.006.033-0</v>
          </cell>
          <cell r="B6224" t="str">
            <v>TANQUE DE LOUCA BRANCA, C/COLUNA, MED. EM TORNO DE 60 X 56CM</v>
          </cell>
          <cell r="C6224" t="str">
            <v>UN</v>
          </cell>
          <cell r="D6224">
            <v>156.35</v>
          </cell>
        </row>
        <row r="6225">
          <cell r="A6225" t="str">
            <v>18.006.037-0</v>
          </cell>
          <cell r="B6225" t="str">
            <v>MICTORIO DE LOUCA BRANCA, C/SIFAO INTEGRADO, MED. EM TORNO DE 33 X 28 X 53CM</v>
          </cell>
          <cell r="C6225" t="str">
            <v>UN</v>
          </cell>
          <cell r="D6225">
            <v>88.87</v>
          </cell>
        </row>
        <row r="6226">
          <cell r="A6226" t="str">
            <v>18.006.040-0</v>
          </cell>
          <cell r="B6226" t="str">
            <v>SABONETEIRA DE LOUCA BRANCA, DE 15 X 15CM, S/ALCA</v>
          </cell>
          <cell r="C6226" t="str">
            <v>UN</v>
          </cell>
          <cell r="D6226">
            <v>11.9</v>
          </cell>
        </row>
        <row r="6227">
          <cell r="A6227" t="str">
            <v>18.006.046-0</v>
          </cell>
          <cell r="B6227" t="str">
            <v>MEIA-SABONETEIRA DE LOUCA BRANCA, DE 15 X 7,5CM</v>
          </cell>
          <cell r="C6227" t="str">
            <v>UN</v>
          </cell>
          <cell r="D6227">
            <v>7.45</v>
          </cell>
        </row>
        <row r="6228">
          <cell r="A6228" t="str">
            <v>18.006.050-0</v>
          </cell>
          <cell r="B6228" t="str">
            <v>PORTA-PAPEL DE LOUCA BRANCA, DE 15 X 15CM</v>
          </cell>
          <cell r="C6228" t="str">
            <v>UN</v>
          </cell>
          <cell r="D6228">
            <v>11.68</v>
          </cell>
        </row>
        <row r="6229">
          <cell r="A6229" t="str">
            <v>18.006.052-0</v>
          </cell>
          <cell r="B6229" t="str">
            <v>CABIDE DE LOUCA BRANCA, DUPLO, DE 10 X 5CM</v>
          </cell>
          <cell r="C6229" t="str">
            <v>UN</v>
          </cell>
          <cell r="D6229">
            <v>6.28</v>
          </cell>
        </row>
        <row r="6230">
          <cell r="A6230" t="str">
            <v>18.006.054-0</v>
          </cell>
          <cell r="B6230" t="str">
            <v>CABIDE DE LOUCA BRANCA, SIMPLES, DE 7 X 5CM</v>
          </cell>
          <cell r="C6230" t="str">
            <v>UN</v>
          </cell>
          <cell r="D6230">
            <v>7.45</v>
          </cell>
        </row>
        <row r="6231">
          <cell r="A6231" t="str">
            <v>18.006.056-0</v>
          </cell>
          <cell r="B6231" t="str">
            <v>PORTA-TOALHA, DE PLAST., DE 24", C/CONSOLOS DE LOUCA BRANCA</v>
          </cell>
          <cell r="C6231" t="str">
            <v>UN</v>
          </cell>
          <cell r="D6231">
            <v>13.34</v>
          </cell>
        </row>
        <row r="6232">
          <cell r="A6232" t="str">
            <v>18.006.999-0</v>
          </cell>
          <cell r="B6232" t="str">
            <v>INDICE DA FAMILIA</v>
          </cell>
          <cell r="C6232">
            <v>0</v>
          </cell>
          <cell r="D6232">
            <v>1235</v>
          </cell>
        </row>
        <row r="6233">
          <cell r="A6233" t="str">
            <v>18.007.039-0</v>
          </cell>
          <cell r="B6233" t="str">
            <v>CHUVEIRO ESTAMPADO, ARTICULADO, C/BRACO DE 1/2"</v>
          </cell>
          <cell r="C6233" t="str">
            <v>UN</v>
          </cell>
          <cell r="D6233">
            <v>158.19</v>
          </cell>
        </row>
        <row r="6234">
          <cell r="A6234" t="str">
            <v>18.007.041-0</v>
          </cell>
          <cell r="B6234" t="str">
            <v>CHUVEIRO ESTAMPADO, ARTICULADO, TIPO LUXO, C/BRACO DE 1/2"</v>
          </cell>
          <cell r="C6234" t="str">
            <v>UN</v>
          </cell>
          <cell r="D6234">
            <v>243.29</v>
          </cell>
        </row>
        <row r="6235">
          <cell r="A6235" t="str">
            <v>18.007.042-0</v>
          </cell>
          <cell r="B6235" t="str">
            <v>BRACO CROMADO, DE 1/2", P/CHUVEIRO ELETR.</v>
          </cell>
          <cell r="C6235" t="str">
            <v>UN</v>
          </cell>
          <cell r="D6235">
            <v>4.8</v>
          </cell>
        </row>
        <row r="6236">
          <cell r="A6236" t="str">
            <v>18.007.043-0</v>
          </cell>
          <cell r="B6236" t="str">
            <v>CHUVEIRO PLAST., BRANCO, EXCL. BRACO</v>
          </cell>
          <cell r="C6236" t="str">
            <v>UN</v>
          </cell>
          <cell r="D6236">
            <v>1.57</v>
          </cell>
        </row>
        <row r="6237">
          <cell r="A6237" t="str">
            <v>18.007.044-0</v>
          </cell>
          <cell r="B6237" t="str">
            <v>BRACO DE PLAST., BRANCO, DE 1/2", C/CANOPLA</v>
          </cell>
          <cell r="C6237" t="str">
            <v>UN</v>
          </cell>
          <cell r="D6237">
            <v>2.84</v>
          </cell>
        </row>
        <row r="6238">
          <cell r="A6238" t="str">
            <v>18.007.045-0</v>
          </cell>
          <cell r="B6238" t="str">
            <v>CHUVEIRO ELETR., EM TERMOPL. CROM., DE 110 / 220V</v>
          </cell>
          <cell r="C6238" t="str">
            <v>UN</v>
          </cell>
          <cell r="D6238">
            <v>67.17</v>
          </cell>
        </row>
        <row r="6239">
          <cell r="A6239" t="str">
            <v>18.007.049-0</v>
          </cell>
          <cell r="B6239" t="str">
            <v>CHUVEIRO ELETR. DE PLAST., DE 110 / 220V</v>
          </cell>
          <cell r="C6239" t="str">
            <v>UN</v>
          </cell>
          <cell r="D6239">
            <v>13.85</v>
          </cell>
        </row>
        <row r="6240">
          <cell r="A6240" t="str">
            <v>18.007.051-0</v>
          </cell>
          <cell r="B6240" t="str">
            <v>DUCHINHA MANUAL, C/REGISTRO DE PRESSAO, DE 1/2", MANGUEIRA CROM., SUPORTE, BUCHAS E PARAFUSOS DE FIX.</v>
          </cell>
          <cell r="C6240" t="str">
            <v>UN</v>
          </cell>
          <cell r="D6240">
            <v>56.51</v>
          </cell>
        </row>
        <row r="6241">
          <cell r="A6241" t="str">
            <v>18.007.999-0</v>
          </cell>
          <cell r="B6241" t="str">
            <v>INDICE DA FAMILIA</v>
          </cell>
          <cell r="C6241">
            <v>0</v>
          </cell>
          <cell r="D6241">
            <v>2077</v>
          </cell>
        </row>
        <row r="6242">
          <cell r="A6242" t="str">
            <v>18.008.005-0</v>
          </cell>
          <cell r="B6242" t="str">
            <v>TORNEIRA DE PLAST. P/LAVATORIO, DE 1/2"</v>
          </cell>
          <cell r="C6242" t="str">
            <v>UN</v>
          </cell>
          <cell r="D6242">
            <v>5.5</v>
          </cell>
        </row>
        <row r="6243">
          <cell r="A6243" t="str">
            <v>18.008.007-0</v>
          </cell>
          <cell r="B6243" t="str">
            <v>TORNEIRA DE PLAST., P/PIA, DE 1/2"</v>
          </cell>
          <cell r="C6243" t="str">
            <v>UN</v>
          </cell>
          <cell r="D6243">
            <v>2</v>
          </cell>
        </row>
        <row r="6244">
          <cell r="A6244" t="str">
            <v>18.008.999-0</v>
          </cell>
          <cell r="B6244" t="str">
            <v>FAMILIA 18.008CHUVEIROS</v>
          </cell>
          <cell r="C6244">
            <v>0</v>
          </cell>
          <cell r="D6244">
            <v>3895</v>
          </cell>
        </row>
        <row r="6245">
          <cell r="A6245" t="str">
            <v>18.009.058-0</v>
          </cell>
          <cell r="B6245" t="str">
            <v>TORNEIRA P/PIA OU TANQUE, 1158, DE 1/2" X 18CM APROX., EM METAL CROM.</v>
          </cell>
          <cell r="C6245" t="str">
            <v>UN</v>
          </cell>
          <cell r="D6245">
            <v>36.72</v>
          </cell>
        </row>
        <row r="6246">
          <cell r="A6246" t="str">
            <v>18.009.060-0</v>
          </cell>
          <cell r="B6246" t="str">
            <v>TORNEIRA P/PIA C/AREJADOR, 1157, DE 1/2" X 21CM APROX., EM METAL CROM.</v>
          </cell>
          <cell r="C6246" t="str">
            <v>UN</v>
          </cell>
          <cell r="D6246">
            <v>83.77</v>
          </cell>
        </row>
        <row r="6247">
          <cell r="A6247" t="str">
            <v>18.009.065-0</v>
          </cell>
          <cell r="B6247" t="str">
            <v>TORNEIRA P/PIA, C/AREJADOR, TUBO MOVEL, TIPO PAREDE, 1168, DE 1/2" X 22CM APROX., EM METAL CROM.</v>
          </cell>
          <cell r="C6247" t="str">
            <v>UN</v>
          </cell>
          <cell r="D6247">
            <v>72.13</v>
          </cell>
        </row>
        <row r="6248">
          <cell r="A6248" t="str">
            <v>18.009.066-0</v>
          </cell>
          <cell r="B6248" t="str">
            <v>TORNEIRA P/PIA, C/AREJADOR, TUBO MOVEL, TIPO BANCA, DE 1/2"X 17CM APROX., EM METAL CROM.</v>
          </cell>
          <cell r="C6248" t="str">
            <v>UN</v>
          </cell>
          <cell r="D6248">
            <v>74.05</v>
          </cell>
        </row>
        <row r="6249">
          <cell r="A6249" t="str">
            <v>18.009.070-0</v>
          </cell>
          <cell r="B6249" t="str">
            <v>TORNEIRA HOSPITALAR ACIONADA P/ALAVANCA, TIPO PAREDE, DE 1/2" X 28CM APROX., EM METAL CROM.</v>
          </cell>
          <cell r="C6249" t="str">
            <v>UN</v>
          </cell>
          <cell r="D6249">
            <v>91.26</v>
          </cell>
        </row>
        <row r="6250">
          <cell r="A6250" t="str">
            <v>18.009.073-0</v>
          </cell>
          <cell r="B6250" t="str">
            <v>TORNEIRA P/COZINHA, C/MISTURADOR, TIPO PAREDE, 1258, DE 1/2"X 25CM APROX., EM METAL CROM.</v>
          </cell>
          <cell r="C6250" t="str">
            <v>UN</v>
          </cell>
          <cell r="D6250">
            <v>138.26</v>
          </cell>
        </row>
        <row r="6251">
          <cell r="A6251" t="str">
            <v>18.009.074-0</v>
          </cell>
          <cell r="B6251" t="str">
            <v>TORNEIRA P/PIA, C/MISTURADOR, AREJADOR, TUBO MOVEL, TIPO BANCA, 1256, DE 1/2" X 17CM APROX., EM METAL CROM.</v>
          </cell>
          <cell r="C6251" t="str">
            <v>UN</v>
          </cell>
          <cell r="D6251">
            <v>138.15</v>
          </cell>
        </row>
        <row r="6252">
          <cell r="A6252" t="str">
            <v>18.009.076-0</v>
          </cell>
          <cell r="B6252" t="str">
            <v>TORNEIRA P/LAVATORIO, 1193, DE 1/2" X 9CM APROX., EM METAL CROM.</v>
          </cell>
          <cell r="C6252" t="str">
            <v>UN</v>
          </cell>
          <cell r="D6252">
            <v>29.84</v>
          </cell>
        </row>
        <row r="6253">
          <cell r="A6253" t="str">
            <v>18.009.078-0</v>
          </cell>
          <cell r="B6253" t="str">
            <v>TORNEIRA P/JARDIM, DE 3/4" X 10CM APROX., EM METAL CROM.</v>
          </cell>
          <cell r="C6253" t="str">
            <v>UN</v>
          </cell>
          <cell r="D6253">
            <v>46</v>
          </cell>
        </row>
        <row r="6254">
          <cell r="A6254" t="str">
            <v>18.009.079-0</v>
          </cell>
          <cell r="B6254" t="str">
            <v>TORNEIRA P/JARDIM, DE 1/2" X 10CM APROX., EM METAL CROM.</v>
          </cell>
          <cell r="C6254" t="str">
            <v>UN</v>
          </cell>
          <cell r="D6254">
            <v>41</v>
          </cell>
        </row>
        <row r="6255">
          <cell r="A6255" t="str">
            <v>18.009.080-0</v>
          </cell>
          <cell r="B6255" t="str">
            <v>APARELHO P/LAVATORIO, 1875, C/AREJADOR E VALV. DE ESCOAMENTO, EM METAL CROM.</v>
          </cell>
          <cell r="C6255" t="str">
            <v>UN</v>
          </cell>
          <cell r="D6255">
            <v>89.48</v>
          </cell>
        </row>
        <row r="6256">
          <cell r="A6256" t="str">
            <v>18.009.086-0</v>
          </cell>
          <cell r="B6256" t="str">
            <v>TORNEIRA P/FILTRO, 1147, DE 1/2" X 13CM, EM METAL CROM.</v>
          </cell>
          <cell r="C6256" t="str">
            <v>UN</v>
          </cell>
          <cell r="D6256">
            <v>29.87</v>
          </cell>
        </row>
        <row r="6257">
          <cell r="A6257" t="str">
            <v>18.009.999-0</v>
          </cell>
          <cell r="B6257" t="str">
            <v>INDICE DA FAMILIA</v>
          </cell>
          <cell r="C6257">
            <v>0</v>
          </cell>
          <cell r="D6257">
            <v>1459</v>
          </cell>
        </row>
        <row r="6258">
          <cell r="A6258" t="str">
            <v>18.010.999-0</v>
          </cell>
          <cell r="B6258" t="str">
            <v>INDICE DA FAMILIA</v>
          </cell>
          <cell r="C6258">
            <v>0</v>
          </cell>
          <cell r="D6258">
            <v>1465</v>
          </cell>
        </row>
        <row r="6259">
          <cell r="A6259" t="str">
            <v>18.011.003-0</v>
          </cell>
          <cell r="B6259" t="str">
            <v>TORNEIRA DE BOIA, EM PLAST., P/CAIXA D'AGUA, DE 1/2"</v>
          </cell>
          <cell r="C6259" t="str">
            <v>UN</v>
          </cell>
          <cell r="D6259">
            <v>5.55</v>
          </cell>
        </row>
        <row r="6260">
          <cell r="A6260" t="str">
            <v>18.011.005-0</v>
          </cell>
          <cell r="B6260" t="str">
            <v>TORNEIRA DE BOIA, EM PLAST., P/CAIXA D'AGUA, DE 3/4"</v>
          </cell>
          <cell r="C6260" t="str">
            <v>UN</v>
          </cell>
          <cell r="D6260">
            <v>5.46</v>
          </cell>
        </row>
        <row r="6261">
          <cell r="A6261" t="str">
            <v>18.011.999-0</v>
          </cell>
          <cell r="B6261" t="str">
            <v>FAMILIA 18.011AQUECEDOR DE GAS</v>
          </cell>
          <cell r="C6261">
            <v>0</v>
          </cell>
          <cell r="D6261">
            <v>1647</v>
          </cell>
        </row>
        <row r="6262">
          <cell r="A6262" t="str">
            <v>18.012.090-0</v>
          </cell>
          <cell r="B6262" t="str">
            <v>TORNEIRA DE BOIA EM BRONZE, DE PRESSAO, DE 3/4"</v>
          </cell>
          <cell r="C6262" t="str">
            <v>UN</v>
          </cell>
          <cell r="D6262">
            <v>14.65</v>
          </cell>
        </row>
        <row r="6263">
          <cell r="A6263" t="str">
            <v>18.012.093-0</v>
          </cell>
          <cell r="B6263" t="str">
            <v>TORNEIRA DE BOIA EM BRONZE, DE PRESSAO, DE 1"</v>
          </cell>
          <cell r="C6263" t="str">
            <v>UN</v>
          </cell>
          <cell r="D6263">
            <v>22.56</v>
          </cell>
        </row>
        <row r="6264">
          <cell r="A6264" t="str">
            <v>18.012.096-0</v>
          </cell>
          <cell r="B6264" t="str">
            <v>TORNEIRA DE BOIA EM BRONZE, DE PRESSAO, DE 1.1/4"</v>
          </cell>
          <cell r="C6264" t="str">
            <v>UN</v>
          </cell>
          <cell r="D6264">
            <v>37.96</v>
          </cell>
        </row>
        <row r="6265">
          <cell r="A6265" t="str">
            <v>18.012.100-0</v>
          </cell>
          <cell r="B6265" t="str">
            <v>TORNEIRA DE BOIA EM BRONZE, DE PRESSAO, DE 1.1/2"</v>
          </cell>
          <cell r="C6265" t="str">
            <v>UN</v>
          </cell>
          <cell r="D6265">
            <v>50.11</v>
          </cell>
        </row>
        <row r="6266">
          <cell r="A6266" t="str">
            <v>18.012.102-0</v>
          </cell>
          <cell r="B6266" t="str">
            <v>TORNEIRA DE BOIA EM BRONZE, DE PRESSAO, DE 2"</v>
          </cell>
          <cell r="C6266" t="str">
            <v>UN</v>
          </cell>
          <cell r="D6266">
            <v>60.17</v>
          </cell>
        </row>
        <row r="6267">
          <cell r="A6267" t="str">
            <v>18.012.999-0</v>
          </cell>
          <cell r="B6267" t="str">
            <v>INDICE DA FAMILIA</v>
          </cell>
          <cell r="C6267">
            <v>0</v>
          </cell>
          <cell r="D6267">
            <v>1819</v>
          </cell>
        </row>
        <row r="6268">
          <cell r="A6268" t="str">
            <v>18.013.106-0</v>
          </cell>
          <cell r="B6268" t="str">
            <v>VALVULA DE ESCOAMENTO, AMERICANA, P/PIA DE COZINHA, 1623, DE1.1/2", EM METAL CROM.</v>
          </cell>
          <cell r="C6268" t="str">
            <v>UN</v>
          </cell>
          <cell r="D6268">
            <v>12.23</v>
          </cell>
        </row>
        <row r="6269">
          <cell r="A6269" t="str">
            <v>18.013.108-0</v>
          </cell>
          <cell r="B6269" t="str">
            <v>VALVULA DE ESCOAMENTO, P/LAVATORIO, C/LADRAO, 1603, DE 1", EM METAL CROM.</v>
          </cell>
          <cell r="C6269" t="str">
            <v>UN</v>
          </cell>
          <cell r="D6269">
            <v>7</v>
          </cell>
        </row>
        <row r="6270">
          <cell r="A6270" t="str">
            <v>18.013.109-0</v>
          </cell>
          <cell r="B6270" t="str">
            <v>VALVULA DE ESCOAMENTO, P/LAVATORIO, S/LADRAO, 1600, DE 1", EM METAL CROM.</v>
          </cell>
          <cell r="C6270" t="str">
            <v>UN</v>
          </cell>
          <cell r="D6270">
            <v>7.37</v>
          </cell>
        </row>
        <row r="6271">
          <cell r="A6271" t="str">
            <v>18.013.110-0</v>
          </cell>
          <cell r="B6271" t="str">
            <v>VALVULA DE ESCOAMENTO, P/BANHEIRA, S/LADRAO, 1604, DE 1.1/4", EM METAL CROM.</v>
          </cell>
          <cell r="C6271" t="str">
            <v>UN</v>
          </cell>
          <cell r="D6271">
            <v>8.94</v>
          </cell>
        </row>
        <row r="6272">
          <cell r="A6272" t="str">
            <v>18.013.111-0</v>
          </cell>
          <cell r="B6272" t="str">
            <v>VALVULA DE ESCOAMENTO, P/TANQUE, 1605, DE 1.1/4", EM METAL CROM.</v>
          </cell>
          <cell r="C6272" t="str">
            <v>UN</v>
          </cell>
          <cell r="D6272">
            <v>17.37</v>
          </cell>
        </row>
        <row r="6273">
          <cell r="A6273" t="str">
            <v>18.013.112-0</v>
          </cell>
          <cell r="B6273" t="str">
            <v>VALVULA DE ESCOAMENTO, P/TANQUE, 1606, DE 1.1/2", EM METAL CROM.</v>
          </cell>
          <cell r="C6273" t="str">
            <v>UN</v>
          </cell>
          <cell r="D6273">
            <v>10.119999999999999</v>
          </cell>
        </row>
        <row r="6274">
          <cell r="A6274" t="str">
            <v>18.013.113-0</v>
          </cell>
          <cell r="B6274" t="str">
            <v>VALVULA DE ESCOAMENTO, P/LAVATORIO, EM PVC</v>
          </cell>
          <cell r="C6274" t="str">
            <v>UN</v>
          </cell>
          <cell r="D6274">
            <v>0.82</v>
          </cell>
        </row>
        <row r="6275">
          <cell r="A6275" t="str">
            <v>18.013.115-0</v>
          </cell>
          <cell r="B6275" t="str">
            <v>VALVULA DE ESCOAMENTO, P/PIA, EM PVC</v>
          </cell>
          <cell r="C6275" t="str">
            <v>UN</v>
          </cell>
          <cell r="D6275">
            <v>0.66</v>
          </cell>
        </row>
        <row r="6276">
          <cell r="A6276" t="str">
            <v>18.013.117-0</v>
          </cell>
          <cell r="B6276" t="str">
            <v>SIFAO 1680, DE 1.1/2" X 1.1/2", EM METAL CROM.</v>
          </cell>
          <cell r="C6276" t="str">
            <v>UN</v>
          </cell>
          <cell r="D6276">
            <v>34.5</v>
          </cell>
        </row>
        <row r="6277">
          <cell r="A6277" t="str">
            <v>18.013.118-0</v>
          </cell>
          <cell r="B6277" t="str">
            <v>SIFAO 1680, DE 1.1/4" X 1.1/2", EM METAL CROM.</v>
          </cell>
          <cell r="C6277" t="str">
            <v>UN</v>
          </cell>
          <cell r="D6277">
            <v>32.5</v>
          </cell>
        </row>
        <row r="6278">
          <cell r="A6278" t="str">
            <v>18.013.119-0</v>
          </cell>
          <cell r="B6278" t="str">
            <v>SIFAO 1680, DE 1" X 1.1/2", EM METAL CROM.</v>
          </cell>
          <cell r="C6278" t="str">
            <v>UN</v>
          </cell>
          <cell r="D6278">
            <v>31</v>
          </cell>
        </row>
        <row r="6279">
          <cell r="A6279" t="str">
            <v>18.013.121-0</v>
          </cell>
          <cell r="B6279" t="str">
            <v>SIFAO 1680, DE 1" X 1.1/4", EM METAL CROM.</v>
          </cell>
          <cell r="C6279" t="str">
            <v>UN</v>
          </cell>
          <cell r="D6279">
            <v>42</v>
          </cell>
        </row>
        <row r="6280">
          <cell r="A6280" t="str">
            <v>18.013.123-0</v>
          </cell>
          <cell r="B6280" t="str">
            <v>SIFAO FLEXIVEL, P/PIA OU LAVATORIO, EM PVC</v>
          </cell>
          <cell r="C6280" t="str">
            <v>UN</v>
          </cell>
          <cell r="D6280">
            <v>2.93</v>
          </cell>
        </row>
        <row r="6281">
          <cell r="A6281" t="str">
            <v>18.013.124-0</v>
          </cell>
          <cell r="B6281" t="str">
            <v>SIFAO RQ, P/PIA OU LAVATORIO, EM PVC, DE 1"</v>
          </cell>
          <cell r="C6281" t="str">
            <v>UN</v>
          </cell>
          <cell r="D6281">
            <v>3.29</v>
          </cell>
        </row>
        <row r="6282">
          <cell r="A6282" t="str">
            <v>18.013.126-0</v>
          </cell>
          <cell r="B6282" t="str">
            <v>SIFAO SD, P/PIA OU LAVATORIO, EM PVC, DE 40MM</v>
          </cell>
          <cell r="C6282" t="str">
            <v>UN</v>
          </cell>
          <cell r="D6282">
            <v>3.85</v>
          </cell>
        </row>
        <row r="6283">
          <cell r="A6283" t="str">
            <v>18.013.128-0</v>
          </cell>
          <cell r="B6283" t="str">
            <v>RABICHO EM METAL CROM., DE 40CM, C/SAIDA DE 1/2"</v>
          </cell>
          <cell r="C6283" t="str">
            <v>UN</v>
          </cell>
          <cell r="D6283">
            <v>12.2</v>
          </cell>
        </row>
        <row r="6284">
          <cell r="A6284" t="str">
            <v>18.013.130-0</v>
          </cell>
          <cell r="B6284" t="str">
            <v>RABICHO EM METAL CROM., DE 30CM, C/SAIDA DE 1/2"</v>
          </cell>
          <cell r="C6284" t="str">
            <v>UN</v>
          </cell>
          <cell r="D6284">
            <v>9.65</v>
          </cell>
        </row>
        <row r="6285">
          <cell r="A6285" t="str">
            <v>18.013.133-0</v>
          </cell>
          <cell r="B6285" t="str">
            <v>RABICHO PLAST., DE 40CM, C/SAIDA DE 1/2"</v>
          </cell>
          <cell r="C6285" t="str">
            <v>UN</v>
          </cell>
          <cell r="D6285">
            <v>0.81</v>
          </cell>
        </row>
        <row r="6286">
          <cell r="A6286" t="str">
            <v>18.013.136-0</v>
          </cell>
          <cell r="B6286" t="str">
            <v>RABICHO PLAST., DE 30CM, C/SAIDA DE 1/2"</v>
          </cell>
          <cell r="C6286" t="str">
            <v>UN</v>
          </cell>
          <cell r="D6286">
            <v>0.71</v>
          </cell>
        </row>
        <row r="6287">
          <cell r="A6287" t="str">
            <v>18.013.140-0</v>
          </cell>
          <cell r="B6287" t="str">
            <v>TUBO DE LIGACAO, P/VASO SANIT., C/ANEL EXPANSOR, EM METAL CROM.</v>
          </cell>
          <cell r="C6287" t="str">
            <v>UN</v>
          </cell>
          <cell r="D6287">
            <v>26.01</v>
          </cell>
        </row>
        <row r="6288">
          <cell r="A6288" t="str">
            <v>18.013.143-0</v>
          </cell>
          <cell r="B6288" t="str">
            <v>TUBO DE DESC., TIPO LONGO, DE 1.1/2", EM PVC, P/CX. DE DESC.EXT.</v>
          </cell>
          <cell r="C6288" t="str">
            <v>UN</v>
          </cell>
          <cell r="D6288">
            <v>4.09</v>
          </cell>
        </row>
        <row r="6289">
          <cell r="A6289" t="str">
            <v>18.013.144-0</v>
          </cell>
          <cell r="B6289" t="str">
            <v>BOLSA DE LIGACAO, P/VASO SANIT.</v>
          </cell>
          <cell r="C6289" t="str">
            <v>UN</v>
          </cell>
          <cell r="D6289">
            <v>1.1200000000000001</v>
          </cell>
        </row>
        <row r="6290">
          <cell r="A6290" t="str">
            <v>18.013.146-0</v>
          </cell>
          <cell r="B6290" t="str">
            <v>MISTURADOR SIMPLES, P/CHUVEIRO, DE 3/4", C/ACAB. EM METAL CROM.</v>
          </cell>
          <cell r="C6290" t="str">
            <v>UN</v>
          </cell>
          <cell r="D6290">
            <v>40.130000000000003</v>
          </cell>
        </row>
        <row r="6291">
          <cell r="A6291" t="str">
            <v>18.013.148-0</v>
          </cell>
          <cell r="B6291" t="str">
            <v>MISTURADOR, DE 3/4", C/FUNCIONAMENTO EM CONJ. CHUVEIRO/BANHEIRA OU CHUVEIRO/DUCHINHA, ACAB. EM METAL CROM.</v>
          </cell>
          <cell r="C6291" t="str">
            <v>UN</v>
          </cell>
          <cell r="D6291">
            <v>79</v>
          </cell>
        </row>
        <row r="6292">
          <cell r="A6292" t="str">
            <v>18.013.155-0</v>
          </cell>
          <cell r="B6292" t="str">
            <v>REGISTRO DE PRESSAO, 1416, DE 1/2", C/CANOPLA E VOLANTE, EMMETAL CROM.</v>
          </cell>
          <cell r="C6292" t="str">
            <v>UN</v>
          </cell>
          <cell r="D6292">
            <v>28.28</v>
          </cell>
        </row>
        <row r="6293">
          <cell r="A6293" t="str">
            <v>18.013.156-0</v>
          </cell>
          <cell r="B6293" t="str">
            <v>REGISTRO DE PRESSAO, 1416, DE 3/4", C/CANOPLA E VOLANTE, EMMETAL CROM.</v>
          </cell>
          <cell r="C6293" t="str">
            <v>UN</v>
          </cell>
          <cell r="D6293">
            <v>26.03</v>
          </cell>
        </row>
        <row r="6294">
          <cell r="A6294" t="str">
            <v>18.013.158-0</v>
          </cell>
          <cell r="B6294" t="str">
            <v>PORTA CACAMBA, LIXEIRA, EM CHAPA DE FERRO ESMALT. DE 300 X 300MM</v>
          </cell>
          <cell r="C6294" t="str">
            <v>UN</v>
          </cell>
          <cell r="D6294">
            <v>85.18</v>
          </cell>
        </row>
        <row r="6295">
          <cell r="A6295" t="str">
            <v>18.013.160-0</v>
          </cell>
          <cell r="B6295" t="str">
            <v>LATAO DE LIXO DE 200 L, EM CHAPA DE FERRO COMUM, C/TAMPA REMOVIVEL, PADRAO COMLURB</v>
          </cell>
          <cell r="C6295" t="str">
            <v>UN</v>
          </cell>
          <cell r="D6295">
            <v>25</v>
          </cell>
        </row>
        <row r="6296">
          <cell r="A6296" t="str">
            <v>18.013.999-0</v>
          </cell>
          <cell r="B6296" t="str">
            <v>INDICE DA FAMILIA</v>
          </cell>
          <cell r="C6296">
            <v>0</v>
          </cell>
          <cell r="D6296">
            <v>1794</v>
          </cell>
        </row>
        <row r="6297">
          <cell r="A6297" t="str">
            <v>18.014.010-0</v>
          </cell>
          <cell r="B6297" t="str">
            <v>CHUVEIRO ESTAMPADO, ARTICULADO, C/BRACO DE 1/2" E 1 REGISTRODE PRESSAO 1416,DE 1/2", C/CANOPLA E VOLANTE EM METAL CROM.</v>
          </cell>
          <cell r="C6297" t="str">
            <v>UN</v>
          </cell>
          <cell r="D6297">
            <v>186.47</v>
          </cell>
        </row>
        <row r="6298">
          <cell r="A6298" t="str">
            <v>18.014.015-0</v>
          </cell>
          <cell r="B6298" t="str">
            <v>CHUVEIRO DE LUXO, ARTICULADO, C/BRACO DE 1/2" E 2 REGISTROSDE PRESSAO 1416, DE 1/2", C/CANOPLA E VOLANTE EM METAL CROM.</v>
          </cell>
          <cell r="C6298" t="str">
            <v>UN</v>
          </cell>
          <cell r="D6298">
            <v>299.85000000000002</v>
          </cell>
        </row>
        <row r="6299">
          <cell r="A6299" t="str">
            <v>18.014.017-0</v>
          </cell>
          <cell r="B6299" t="str">
            <v>CHUVEIRO DE PLAST. BRANCO, C/BRACO DE 1/2" E 1 REGISTRO DE PRESSAO 1416, DE 1/2", C/CANOPLA E VOLANTE EM METAL CROM.</v>
          </cell>
          <cell r="C6299" t="str">
            <v>UN</v>
          </cell>
          <cell r="D6299">
            <v>32.69</v>
          </cell>
        </row>
        <row r="6300">
          <cell r="A6300" t="str">
            <v>18.014.020-0</v>
          </cell>
          <cell r="B6300" t="str">
            <v>CHUVEIRO ELETR. CROM., DE 110/220V, C/BRACO CROM.DE 1/2" E 1REGISTRO DE PRESSAO 1416,DE 3/4", C/CANOPLA E VOLANTE CROM.</v>
          </cell>
          <cell r="C6300" t="str">
            <v>UN</v>
          </cell>
          <cell r="D6300">
            <v>98</v>
          </cell>
        </row>
        <row r="6301">
          <cell r="A6301" t="str">
            <v>18.014.030-0</v>
          </cell>
          <cell r="B6301" t="str">
            <v>CHUVEIRO PLAST.EM 110/220V, C/BRACO CROM.DE 1/2" E 1 REGISTRO DE PRESSAO 1416,DE 3/4",C/CANOPLA E VOLANTE EM METAL CROM.</v>
          </cell>
          <cell r="C6301" t="str">
            <v>UN</v>
          </cell>
          <cell r="D6301">
            <v>44.68</v>
          </cell>
        </row>
        <row r="6302">
          <cell r="A6302" t="str">
            <v>18.014.999-0</v>
          </cell>
          <cell r="B6302" t="str">
            <v>INDICE DA FAMILIA</v>
          </cell>
          <cell r="C6302">
            <v>0</v>
          </cell>
          <cell r="D6302">
            <v>1823</v>
          </cell>
        </row>
        <row r="6303">
          <cell r="A6303" t="str">
            <v>18.015.010-0</v>
          </cell>
          <cell r="B6303" t="str">
            <v>AQUECEDOR A GAS, RESIDENCIAL, EM CHAPA ESMALT., BRANCO, DE 6L E REGISTRO DE 1/2" P/GAS</v>
          </cell>
          <cell r="C6303" t="str">
            <v>UN</v>
          </cell>
          <cell r="D6303">
            <v>355</v>
          </cell>
        </row>
        <row r="6304">
          <cell r="A6304" t="str">
            <v>18.015.011-0</v>
          </cell>
          <cell r="B6304" t="str">
            <v>AQUECEDOR ELETR. AUTOMATICO, CAPAC. DE 100 L, EM COBRE</v>
          </cell>
          <cell r="C6304" t="str">
            <v>UN</v>
          </cell>
          <cell r="D6304">
            <v>1028.01</v>
          </cell>
        </row>
        <row r="6305">
          <cell r="A6305" t="str">
            <v>18.015.012-0</v>
          </cell>
          <cell r="B6305" t="str">
            <v>AQUECEDOR ELETR. AUTOMATICO, CAPAC. DE 200 L, EM COBRE</v>
          </cell>
          <cell r="C6305" t="str">
            <v>UN</v>
          </cell>
          <cell r="D6305">
            <v>1425.74</v>
          </cell>
        </row>
        <row r="6306">
          <cell r="A6306" t="str">
            <v>18.015.013-0</v>
          </cell>
          <cell r="B6306" t="str">
            <v>AQUECEDOR ELETR. AUTOMATICO, CAPAC. DE 500 L, EM COBRE</v>
          </cell>
          <cell r="C6306" t="str">
            <v>UN</v>
          </cell>
          <cell r="D6306">
            <v>2632.24</v>
          </cell>
        </row>
        <row r="6307">
          <cell r="A6307" t="str">
            <v>18.015.014-0</v>
          </cell>
          <cell r="B6307" t="str">
            <v>AQUECEDOR ELETR. AUTOMATICO, CAPAC. DE 750 L, EM COBRE</v>
          </cell>
          <cell r="C6307" t="str">
            <v>UN</v>
          </cell>
          <cell r="D6307">
            <v>5658.98</v>
          </cell>
        </row>
        <row r="6308">
          <cell r="A6308" t="str">
            <v>18.015.016-0</v>
          </cell>
          <cell r="B6308" t="str">
            <v>AQUECEDOR ELETR. AUTOMATICO, CAPAC. DE 1000 L, EM COBRE</v>
          </cell>
          <cell r="C6308" t="str">
            <v>UN</v>
          </cell>
          <cell r="D6308">
            <v>7233.98</v>
          </cell>
        </row>
        <row r="6309">
          <cell r="A6309" t="str">
            <v>18.015.018-0</v>
          </cell>
          <cell r="B6309" t="str">
            <v>FOGAO A GAS, RESIDENCIAL, C/ 4 BOCAS, FORNO E ESTUFA</v>
          </cell>
          <cell r="C6309" t="str">
            <v>UN</v>
          </cell>
          <cell r="D6309">
            <v>523</v>
          </cell>
        </row>
        <row r="6310">
          <cell r="A6310" t="str">
            <v>18.015.021-0</v>
          </cell>
          <cell r="B6310" t="str">
            <v>FOGAO A GAS, RESIDENCIAL, C/ 6 BOCAS, FORNO E ESTUFA</v>
          </cell>
          <cell r="C6310" t="str">
            <v>UN</v>
          </cell>
          <cell r="D6310">
            <v>743</v>
          </cell>
        </row>
        <row r="6311">
          <cell r="A6311" t="str">
            <v>18.015.023-0</v>
          </cell>
          <cell r="B6311" t="str">
            <v>FOGAO A GAS, INDUSTRIAL, C/ 6 BOCAS, FORNO, GRELHA 30 X 30CME PERFIL DE 5CM</v>
          </cell>
          <cell r="C6311" t="str">
            <v>UN</v>
          </cell>
          <cell r="D6311">
            <v>999</v>
          </cell>
        </row>
        <row r="6312">
          <cell r="A6312" t="str">
            <v>18.015.025-0</v>
          </cell>
          <cell r="B6312" t="str">
            <v>FOGAO A GAS, INDUSTRIAL, C/ 4 BOCAS, FORNO, GRELHA 30 X 30CME PERFIL DE 5CM</v>
          </cell>
          <cell r="C6312" t="str">
            <v>UN</v>
          </cell>
          <cell r="D6312">
            <v>429</v>
          </cell>
        </row>
        <row r="6313">
          <cell r="A6313" t="str">
            <v>18.015.030-0</v>
          </cell>
          <cell r="B6313" t="str">
            <v>FOGAO A GAS, INDUSTRIAL, C/ 3 BOCAS, S/FORNO, GRELHA 30 X 30CM E PERFIL DE 5CM</v>
          </cell>
          <cell r="C6313" t="str">
            <v>UN</v>
          </cell>
          <cell r="D6313">
            <v>230</v>
          </cell>
        </row>
        <row r="6314">
          <cell r="A6314" t="str">
            <v>18.015.035-0</v>
          </cell>
          <cell r="B6314" t="str">
            <v>FOGAO A GAS, INDUSTRIAL, C/ 2 BOCAS, S/FORNO, GRELHA 30 X 30CM E PERFIL DE 5CM</v>
          </cell>
          <cell r="C6314" t="str">
            <v>UN</v>
          </cell>
          <cell r="D6314">
            <v>173</v>
          </cell>
        </row>
        <row r="6315">
          <cell r="A6315" t="str">
            <v>18.015.999-0</v>
          </cell>
          <cell r="B6315" t="str">
            <v>INDICE DA FAMILIA</v>
          </cell>
          <cell r="C6315">
            <v>0</v>
          </cell>
          <cell r="D6315">
            <v>3461</v>
          </cell>
        </row>
        <row r="6316">
          <cell r="A6316" t="str">
            <v>18.016.010-0</v>
          </cell>
          <cell r="B6316" t="str">
            <v>COIFA DE ACO INOX, DE 1,20 X 0,60M, DE CHAPA 18.304</v>
          </cell>
          <cell r="C6316" t="str">
            <v>UN</v>
          </cell>
          <cell r="D6316">
            <v>2297.7399999999998</v>
          </cell>
        </row>
        <row r="6317">
          <cell r="A6317" t="str">
            <v>18.016.015-0</v>
          </cell>
          <cell r="B6317" t="str">
            <v>COIFA DE ACO INOX, DE 2,10 X 1,20M, DE CHAPA 18.304</v>
          </cell>
          <cell r="C6317" t="str">
            <v>UN</v>
          </cell>
          <cell r="D6317">
            <v>5289.12</v>
          </cell>
        </row>
        <row r="6318">
          <cell r="A6318" t="str">
            <v>18.016.020-0</v>
          </cell>
          <cell r="B6318" t="str">
            <v>PORTA CACAMBA, LIXEIRA, DE ACO INOX, CHAPA 18.304 C/ 300 X 300MM</v>
          </cell>
          <cell r="C6318" t="str">
            <v>UN</v>
          </cell>
          <cell r="D6318">
            <v>285.02</v>
          </cell>
        </row>
        <row r="6319">
          <cell r="A6319" t="str">
            <v>18.016.025-0</v>
          </cell>
          <cell r="B6319" t="str">
            <v>TANQUE DE ACO INOX, EM CHAPA 22.304, DE 520 X 520MM, CAPAC.30 L, C/ESFREGADOR</v>
          </cell>
          <cell r="C6319" t="str">
            <v>UN</v>
          </cell>
          <cell r="D6319">
            <v>434.5</v>
          </cell>
        </row>
        <row r="6320">
          <cell r="A6320" t="str">
            <v>18.016.030-0</v>
          </cell>
          <cell r="B6320" t="str">
            <v>BANCA DE ACO INOX, DE 2,00 X 0,55M, EM CHAPA 18.304, C/ 1 CUBA, VALV. DE ESCOAMENTO 1623 E SIFAO 1680</v>
          </cell>
          <cell r="C6320" t="str">
            <v>UN</v>
          </cell>
          <cell r="D6320">
            <v>984.98</v>
          </cell>
        </row>
        <row r="6321">
          <cell r="A6321" t="str">
            <v>18.016.035-0</v>
          </cell>
          <cell r="B6321" t="str">
            <v>BANCA DE ACO INOX, DE 2,00 X 0,55M, EM CHAPA 18.304, C/ 2 CUBAS, 2 VALV. DE ESCOAMENTO 1623 E 2 SIFOES 1680</v>
          </cell>
          <cell r="C6321" t="str">
            <v>UN</v>
          </cell>
          <cell r="D6321">
            <v>1225.71</v>
          </cell>
        </row>
        <row r="6322">
          <cell r="A6322" t="str">
            <v>18.016.040-0</v>
          </cell>
          <cell r="B6322" t="str">
            <v>CUBA DE ACO INOX, DE 500 X 400 X 200MM, EM CHAPA 20.304, VALV. DE ESCOAMENTO 1623 E SIFAO 1680</v>
          </cell>
          <cell r="C6322" t="str">
            <v>UN</v>
          </cell>
          <cell r="D6322">
            <v>327.89</v>
          </cell>
        </row>
        <row r="6323">
          <cell r="A6323" t="str">
            <v>18.016.042-0</v>
          </cell>
          <cell r="B6323" t="str">
            <v>CUBA DUPLA EM ACO INOX, DE 820 X 340 X 150MM, EM CHAPA 20.304, 2 VALV. DE ESCOAMENTO 1623, 2 SIFOES 1680</v>
          </cell>
          <cell r="C6323" t="str">
            <v>UN</v>
          </cell>
          <cell r="D6323">
            <v>483.95</v>
          </cell>
        </row>
        <row r="6324">
          <cell r="A6324" t="str">
            <v>18.016.045-0</v>
          </cell>
          <cell r="B6324" t="str">
            <v>BANCA SECA DE ACO INOX, C/ 0,55M DE LARG., ATE 3,00M DE COMPR., EM CHAPA 18.304</v>
          </cell>
          <cell r="C6324" t="str">
            <v>M</v>
          </cell>
          <cell r="D6324">
            <v>319.73</v>
          </cell>
        </row>
        <row r="6325">
          <cell r="A6325" t="str">
            <v>18.016.050-0</v>
          </cell>
          <cell r="B6325" t="str">
            <v>MICTORIO COLETIVO DE ACO INOX,C/SECAO DE 580 X 300MM,EM CHAPA 20.304,C/CRIVO DE SAIDA DE 1.1/4",REGISTRO DE PRESSAO 1416</v>
          </cell>
          <cell r="C6325" t="str">
            <v>M</v>
          </cell>
          <cell r="D6325">
            <v>378.03</v>
          </cell>
        </row>
        <row r="6326">
          <cell r="A6326" t="str">
            <v>18.016.051-0</v>
          </cell>
          <cell r="B6326" t="str">
            <v>MICTORIO COLETIVO DE ACO INOX,C/SECAO DE 380 X 250MM,EM CHAPA 20.304,C/CRIVO DE SAIDA DE 1.1/4",REGISTRO DE PRESSAO 1416</v>
          </cell>
          <cell r="C6326" t="str">
            <v>M</v>
          </cell>
          <cell r="D6326">
            <v>294.02999999999997</v>
          </cell>
        </row>
        <row r="6327">
          <cell r="A6327" t="str">
            <v>18.016.060-0</v>
          </cell>
          <cell r="B6327" t="str">
            <v>LAVATORIO COLETIVO DE ACO INOX C/ 1000MM DE SECAO, EM CHAPA20.304, P/ 2 PONTOS D'AGUA, CRIVO DE SAIDA EM 1.1/4"</v>
          </cell>
          <cell r="C6327" t="str">
            <v>M</v>
          </cell>
          <cell r="D6327">
            <v>367.56</v>
          </cell>
        </row>
        <row r="6328">
          <cell r="A6328" t="str">
            <v>18.016.999-0</v>
          </cell>
          <cell r="B6328" t="str">
            <v>FAMILIA 18.016APARELHOS ACOS INOX.</v>
          </cell>
          <cell r="C6328">
            <v>0</v>
          </cell>
          <cell r="D6328">
            <v>1885</v>
          </cell>
        </row>
        <row r="6329">
          <cell r="A6329" t="str">
            <v>18.017.020-0</v>
          </cell>
          <cell r="B6329" t="str">
            <v>FILTRO P/USO DOMESTICO C/CARCACA ATOXICA EM POLIPROPILENO C/1 ELEMENTO FILTRANTE DE CELULOSE E CARVAO ATIVADO,ATE 180L/H</v>
          </cell>
          <cell r="C6329" t="str">
            <v>UN</v>
          </cell>
          <cell r="D6329">
            <v>80</v>
          </cell>
        </row>
        <row r="6330">
          <cell r="A6330" t="str">
            <v>18.017.021-0</v>
          </cell>
          <cell r="B6330" t="str">
            <v>FILTRO C/CARCACA ATOXICA EM POLIPROPILENO C/ 1 ELEMENTO FILTRANTE DE CELULOSE E CARVAO ATIVADO, ATE 360L/H</v>
          </cell>
          <cell r="C6330" t="str">
            <v>UN</v>
          </cell>
          <cell r="D6330">
            <v>122.02</v>
          </cell>
        </row>
        <row r="6331">
          <cell r="A6331" t="str">
            <v>18.017.022-0</v>
          </cell>
          <cell r="B6331" t="str">
            <v>FILTRO C/CARCACA ATOXICA EM POLIPROPILENO C/ 2 ELEMENTOS FILTRANTES DE CELULOSE E CARVAO ATIVADO, ATE 720L/H</v>
          </cell>
          <cell r="C6331" t="str">
            <v>UN</v>
          </cell>
          <cell r="D6331">
            <v>618</v>
          </cell>
        </row>
        <row r="6332">
          <cell r="A6332" t="str">
            <v>18.017.999-0</v>
          </cell>
          <cell r="B6332" t="str">
            <v>FAMILIA 18.017FILTROS</v>
          </cell>
          <cell r="C6332">
            <v>0</v>
          </cell>
          <cell r="D6332">
            <v>1473</v>
          </cell>
        </row>
        <row r="6333">
          <cell r="A6333" t="str">
            <v>18.019.010-0</v>
          </cell>
          <cell r="B6333" t="str">
            <v>CAIXA DE DESC., DE PLAST., EXT.</v>
          </cell>
          <cell r="C6333" t="str">
            <v>UN</v>
          </cell>
          <cell r="D6333">
            <v>7.72</v>
          </cell>
        </row>
        <row r="6334">
          <cell r="A6334" t="str">
            <v>18.019.012-0</v>
          </cell>
          <cell r="B6334" t="str">
            <v>CAIXA DE DESC., DE PLAST., DE EMBUTIR, C/ESPELHO CROM.</v>
          </cell>
          <cell r="C6334" t="str">
            <v>UN</v>
          </cell>
          <cell r="D6334">
            <v>74.5</v>
          </cell>
        </row>
        <row r="6335">
          <cell r="A6335" t="str">
            <v>18.019.015-0</v>
          </cell>
          <cell r="B6335" t="str">
            <v>CAIXA DE DESC., DE CIM.-AMIANTO, DE EMBUTIR, C/ESPELHO CROM.</v>
          </cell>
          <cell r="C6335" t="str">
            <v>UN</v>
          </cell>
          <cell r="D6335">
            <v>113.18</v>
          </cell>
        </row>
        <row r="6336">
          <cell r="A6336" t="str">
            <v>18.019.999-0</v>
          </cell>
          <cell r="B6336" t="str">
            <v>INDICE DA FAMILIA</v>
          </cell>
          <cell r="C6336">
            <v>0</v>
          </cell>
          <cell r="D6336">
            <v>1734</v>
          </cell>
        </row>
        <row r="6337">
          <cell r="A6337" t="str">
            <v>18.020.010-0</v>
          </cell>
          <cell r="B6337" t="str">
            <v>DEPOSITO DE CIM.-AMIANTO, P/ 250 L, C/TAMPA</v>
          </cell>
          <cell r="C6337" t="str">
            <v>UN</v>
          </cell>
          <cell r="D6337">
            <v>72.3</v>
          </cell>
        </row>
        <row r="6338">
          <cell r="A6338" t="str">
            <v>18.020.012-0</v>
          </cell>
          <cell r="B6338" t="str">
            <v>DEPOSITO DE CIM.-AMIANTO, P/ 500 L, C/TAMPA</v>
          </cell>
          <cell r="C6338" t="str">
            <v>UN</v>
          </cell>
          <cell r="D6338">
            <v>89.9</v>
          </cell>
        </row>
        <row r="6339">
          <cell r="A6339" t="str">
            <v>18.020.014-0</v>
          </cell>
          <cell r="B6339" t="str">
            <v>DEPOSITO DE CIM.-AMIANTO, P/ 1000 L, C/TAMPA</v>
          </cell>
          <cell r="C6339" t="str">
            <v>UN</v>
          </cell>
          <cell r="D6339">
            <v>145</v>
          </cell>
        </row>
        <row r="6340">
          <cell r="A6340" t="str">
            <v>18.020.999-0</v>
          </cell>
          <cell r="B6340" t="str">
            <v>INDICE DA FAMILIA</v>
          </cell>
          <cell r="C6340">
            <v>0</v>
          </cell>
          <cell r="D6340">
            <v>2547</v>
          </cell>
        </row>
        <row r="6341">
          <cell r="A6341" t="str">
            <v>18.021.025-0</v>
          </cell>
          <cell r="B6341" t="str">
            <v>CAIXA D'AGUA, EM FIBRA DE VIDRO, C/CAPAC. DE 300 L</v>
          </cell>
          <cell r="C6341" t="str">
            <v>UN</v>
          </cell>
          <cell r="D6341">
            <v>75</v>
          </cell>
        </row>
        <row r="6342">
          <cell r="A6342" t="str">
            <v>18.021.030-0</v>
          </cell>
          <cell r="B6342" t="str">
            <v>CAIXA D'AGUA, EM FIBRA DE VIDRO, C/CAPAC. DE 500 L</v>
          </cell>
          <cell r="C6342" t="str">
            <v>UN</v>
          </cell>
          <cell r="D6342">
            <v>87.44</v>
          </cell>
        </row>
        <row r="6343">
          <cell r="A6343" t="str">
            <v>18.021.035-0</v>
          </cell>
          <cell r="B6343" t="str">
            <v>CAIXA D'AGUA, EM FIBRA DE VIDRO, C/CAPAC. DE 1000 L</v>
          </cell>
          <cell r="C6343" t="str">
            <v>UN</v>
          </cell>
          <cell r="D6343">
            <v>180.4</v>
          </cell>
        </row>
        <row r="6344">
          <cell r="A6344" t="str">
            <v>18.021.040-0</v>
          </cell>
          <cell r="B6344" t="str">
            <v>CAIXA D'AGUA, EM FIBRA DE VIDRO, C/CAPAC. DE 1500 L</v>
          </cell>
          <cell r="C6344" t="str">
            <v>UN</v>
          </cell>
          <cell r="D6344">
            <v>251</v>
          </cell>
        </row>
        <row r="6345">
          <cell r="A6345" t="str">
            <v>18.021.999-0</v>
          </cell>
          <cell r="B6345" t="str">
            <v>FAMILIA 18.021CAIXA CIM.AMIANTO</v>
          </cell>
          <cell r="C6345">
            <v>0</v>
          </cell>
          <cell r="D6345">
            <v>1505</v>
          </cell>
        </row>
        <row r="6346">
          <cell r="A6346" t="str">
            <v>18.022.010-0</v>
          </cell>
          <cell r="B6346" t="str">
            <v>BEBEDOURO OU LAVATORIO DE CONCR., FUNDIDO NO LOCAL, C/SECAOEM CALHA PRISMATICA, LARG. DE 0,40M</v>
          </cell>
          <cell r="C6346" t="str">
            <v>M</v>
          </cell>
          <cell r="D6346">
            <v>137.44</v>
          </cell>
        </row>
        <row r="6347">
          <cell r="A6347" t="str">
            <v>18.022.011-0</v>
          </cell>
          <cell r="B6347" t="str">
            <v>MESA DE CONCR. ARMADO, APARENTE, 0,80M DE LARG., 6CM DE ESP., APOIADA EM 2 MONTANTES DE SECAO 10 X 50 X 60CM</v>
          </cell>
          <cell r="C6347" t="str">
            <v>M</v>
          </cell>
          <cell r="D6347">
            <v>160.24</v>
          </cell>
        </row>
        <row r="6348">
          <cell r="A6348" t="str">
            <v>18.022.012-0</v>
          </cell>
          <cell r="B6348" t="str">
            <v>ESTRUTURA RECURVADA EM CONCR. ARMADO, FUNDIDA NO LOCAL, P/BASQUETE</v>
          </cell>
          <cell r="C6348" t="str">
            <v>PAR</v>
          </cell>
          <cell r="D6348">
            <v>3364.66</v>
          </cell>
        </row>
        <row r="6349">
          <cell r="A6349" t="str">
            <v>18.022.013-0</v>
          </cell>
          <cell r="B6349" t="str">
            <v>BANCA DE CONCR. APARENTE, C/ 0,60M DE LARG. E 0,06M DE ESP.P/ 1 CUBA</v>
          </cell>
          <cell r="C6349" t="str">
            <v>M</v>
          </cell>
          <cell r="D6349">
            <v>77.55</v>
          </cell>
        </row>
        <row r="6350">
          <cell r="A6350" t="str">
            <v>18.022.015-0</v>
          </cell>
          <cell r="B6350" t="str">
            <v>MICTORIO DE CONCR. FUNDIDO NO LOCAL, C/SECAO EM CALHA PRISMATICA, LARG. DE 0,40M</v>
          </cell>
          <cell r="C6350" t="str">
            <v>M</v>
          </cell>
          <cell r="D6350">
            <v>118.81</v>
          </cell>
        </row>
        <row r="6351">
          <cell r="A6351" t="str">
            <v>18.022.999-0</v>
          </cell>
          <cell r="B6351" t="str">
            <v>FAMILIA 18022BEBEDOURO DE CONCRETO E OUTROS</v>
          </cell>
          <cell r="C6351">
            <v>0</v>
          </cell>
          <cell r="D6351">
            <v>2122</v>
          </cell>
        </row>
        <row r="6352">
          <cell r="A6352" t="str">
            <v>18.023.010-0</v>
          </cell>
          <cell r="B6352" t="str">
            <v>TANQUE DE ALVEN. DE TIJ. MACICOS, REVEST. C/AZUL. BRANCO QUALIDADE EXTRA 15 X 15CM</v>
          </cell>
          <cell r="C6352" t="str">
            <v>UN</v>
          </cell>
          <cell r="D6352">
            <v>284.51</v>
          </cell>
        </row>
        <row r="6353">
          <cell r="A6353" t="str">
            <v>18.023.011-0</v>
          </cell>
          <cell r="B6353" t="str">
            <v>TANQUE P/LAVAGEM DE PANELOES, MED. 80 X 60 X 50CM, EM CONCR.APARENTE</v>
          </cell>
          <cell r="C6353" t="str">
            <v>UN</v>
          </cell>
          <cell r="D6353">
            <v>252.19</v>
          </cell>
        </row>
        <row r="6354">
          <cell r="A6354" t="str">
            <v>18.023.012-0</v>
          </cell>
          <cell r="B6354" t="str">
            <v>TANQUE DE ALVEN. DE TIJ. FURADO, MED. 50 X 50 X 70CM</v>
          </cell>
          <cell r="C6354" t="str">
            <v>UN</v>
          </cell>
          <cell r="D6354">
            <v>139.94999999999999</v>
          </cell>
        </row>
        <row r="6355">
          <cell r="A6355" t="str">
            <v>18.023.013-0</v>
          </cell>
          <cell r="B6355" t="str">
            <v>BALCAO P/PASSAGEM DE ALIMENTOS, EM CONCR. APARENTE, GUARN. EM MAD. DE LEI</v>
          </cell>
          <cell r="C6355" t="str">
            <v>M</v>
          </cell>
          <cell r="D6355">
            <v>119.97</v>
          </cell>
        </row>
        <row r="6356">
          <cell r="A6356" t="str">
            <v>18.023.014-0</v>
          </cell>
          <cell r="B6356" t="str">
            <v>BANCA DE APOIO DE PANELAS, DE 0,60M DE LARG., ACAB. C/AZUL.BRANCO 15 X 15CM E CIMENTADO</v>
          </cell>
          <cell r="C6356" t="str">
            <v>M2</v>
          </cell>
          <cell r="D6356">
            <v>68.290000000000006</v>
          </cell>
        </row>
        <row r="6357">
          <cell r="A6357" t="str">
            <v>18.023.020-0</v>
          </cell>
          <cell r="B6357" t="str">
            <v>BANCA DE APOIO DE PANELAS, DE 0,60M DE LARG. ACAB. EM PC. DEMACARANDUBA DE 4CM DE ESP.</v>
          </cell>
          <cell r="C6357" t="str">
            <v>M2</v>
          </cell>
          <cell r="D6357">
            <v>114.96</v>
          </cell>
        </row>
        <row r="6358">
          <cell r="A6358" t="str">
            <v>18.023.999-0</v>
          </cell>
          <cell r="B6358" t="str">
            <v>FAMILIA 18.023TANQUE ALVENARIA</v>
          </cell>
          <cell r="C6358">
            <v>0</v>
          </cell>
          <cell r="D6358">
            <v>2101</v>
          </cell>
        </row>
        <row r="6359">
          <cell r="A6359" t="str">
            <v>18.024.001-0</v>
          </cell>
          <cell r="B6359" t="str">
            <v>BALCAO DE ATENDIMENTO EM CONCR. APARENTE, JAN. GUILHOTINA EM3 MOD., DE CEDRO</v>
          </cell>
          <cell r="C6359" t="str">
            <v>M2</v>
          </cell>
          <cell r="D6359">
            <v>301.36</v>
          </cell>
        </row>
        <row r="6360">
          <cell r="A6360" t="str">
            <v>18.024.002-0</v>
          </cell>
          <cell r="B6360" t="str">
            <v>BALCAO DE ATENDIMENTO EM CONCR. APARENTE, C/PASSAGEM, JAN. GUILHOTINA, PORTA DE 3CM DE ESP.</v>
          </cell>
          <cell r="C6360" t="str">
            <v>M2</v>
          </cell>
          <cell r="D6360">
            <v>258.72000000000003</v>
          </cell>
        </row>
        <row r="6361">
          <cell r="A6361" t="str">
            <v>18.024.010-0</v>
          </cell>
          <cell r="B6361" t="str">
            <v>TANQUE DE ALVEN. DE TIJ. E CX. DE DECANTACAO, MED. 80 X 65 X54CM E 50 X 45 X 40CM</v>
          </cell>
          <cell r="C6361" t="str">
            <v>UN</v>
          </cell>
          <cell r="D6361">
            <v>199.09</v>
          </cell>
        </row>
        <row r="6362">
          <cell r="A6362" t="str">
            <v>18.024.999-0</v>
          </cell>
          <cell r="B6362" t="str">
            <v>FAMILIA 18.024BALCAO ATEND.</v>
          </cell>
          <cell r="C6362">
            <v>0</v>
          </cell>
          <cell r="D6362">
            <v>2070</v>
          </cell>
        </row>
        <row r="6363">
          <cell r="A6363" t="str">
            <v>18.025.001-0</v>
          </cell>
          <cell r="B6363" t="str">
            <v>BEBEDOURO ELETR. DE PRESSAO, EM ACO INOX, MODELO DE PE, ADULTO/CRIANCA, CAPAC. DE 80 L/H</v>
          </cell>
          <cell r="C6363" t="str">
            <v>UN</v>
          </cell>
          <cell r="D6363">
            <v>490</v>
          </cell>
        </row>
        <row r="6364">
          <cell r="A6364" t="str">
            <v>18.025.005-0</v>
          </cell>
          <cell r="B6364" t="str">
            <v>BEBEDOURO ELETR. DE PRESSAO, EM ACO INOX, MODELO DE PE, ADULTO, CAPAC. DE 40 L/H, C/ 2 TORNEIRAS</v>
          </cell>
          <cell r="C6364" t="str">
            <v>UN</v>
          </cell>
          <cell r="D6364">
            <v>408</v>
          </cell>
        </row>
        <row r="6365">
          <cell r="A6365" t="str">
            <v>18.025.999-0</v>
          </cell>
          <cell r="B6365" t="str">
            <v>FAMILIA 18.025.APARELHOS ELETRICOS</v>
          </cell>
          <cell r="C6365">
            <v>0</v>
          </cell>
          <cell r="D6365">
            <v>1114</v>
          </cell>
        </row>
        <row r="6366">
          <cell r="A6366" t="str">
            <v>18.026.008-0</v>
          </cell>
          <cell r="B6366" t="str">
            <v>APARELHO DE AR CONDICIONADO DE 30.000BTU/H, 220V, 3HP</v>
          </cell>
          <cell r="C6366" t="str">
            <v>UN</v>
          </cell>
          <cell r="D6366">
            <v>2549</v>
          </cell>
        </row>
        <row r="6367">
          <cell r="A6367" t="str">
            <v>18.026.010-0</v>
          </cell>
          <cell r="B6367" t="str">
            <v>APARELHO DE AR CONDICIONADO DE 18.000BTU/H, 220V, 2HP</v>
          </cell>
          <cell r="C6367" t="str">
            <v>UN</v>
          </cell>
          <cell r="D6367">
            <v>1569</v>
          </cell>
        </row>
        <row r="6368">
          <cell r="A6368" t="str">
            <v>18.026.012-0</v>
          </cell>
          <cell r="B6368" t="str">
            <v>APARELHO DE AR CONDICIONADO DE 12.000BTU/H, 110/220V, 1HP</v>
          </cell>
          <cell r="C6368" t="str">
            <v>UN</v>
          </cell>
          <cell r="D6368">
            <v>1135</v>
          </cell>
        </row>
        <row r="6369">
          <cell r="A6369" t="str">
            <v>18.026.015-0</v>
          </cell>
          <cell r="B6369" t="str">
            <v>APARELHO DE AR CONDICIONADO DE 10.000BTU/H, 110/220V, 1HP</v>
          </cell>
          <cell r="C6369" t="str">
            <v>UN</v>
          </cell>
          <cell r="D6369">
            <v>899</v>
          </cell>
        </row>
        <row r="6370">
          <cell r="A6370" t="str">
            <v>18.026.020-0</v>
          </cell>
          <cell r="B6370" t="str">
            <v>APARELHO DE AR CONDICIONADO DE 7.500BTU/H, 110V, 3/4HP</v>
          </cell>
          <cell r="C6370" t="str">
            <v>UN</v>
          </cell>
          <cell r="D6370">
            <v>649</v>
          </cell>
        </row>
        <row r="6371">
          <cell r="A6371" t="str">
            <v>18.026.999-0</v>
          </cell>
          <cell r="B6371" t="str">
            <v>FAMILIA 18.026AR CONDICIONADO</v>
          </cell>
          <cell r="C6371">
            <v>0</v>
          </cell>
          <cell r="D6371">
            <v>1624</v>
          </cell>
        </row>
        <row r="6372">
          <cell r="A6372" t="str">
            <v>18.027.089-0</v>
          </cell>
          <cell r="B6372" t="str">
            <v>LUMINARIA FECHADA, P/ILUMINACAO DE RUAS, C/LAMPADA A VAPOR DE MERCURIO E REATOR DE PARTIDA RAPIDA</v>
          </cell>
          <cell r="C6372" t="str">
            <v>UN</v>
          </cell>
          <cell r="D6372">
            <v>173.6</v>
          </cell>
        </row>
        <row r="6373">
          <cell r="A6373" t="str">
            <v>18.027.092-0</v>
          </cell>
          <cell r="B6373" t="str">
            <v>LUMINARIA FECHADA, P/ILUMINACAO DE RUAS, C/LAMPADA A VAPOR DE MERCURIO, REATOR DE PARTIDA RAPIDA E BRACO EM TUBO GALV.</v>
          </cell>
          <cell r="C6373" t="str">
            <v>UN</v>
          </cell>
          <cell r="D6373">
            <v>292.77</v>
          </cell>
        </row>
        <row r="6374">
          <cell r="A6374" t="str">
            <v>18.027.095-0</v>
          </cell>
          <cell r="B6374" t="str">
            <v>LUMINARIA FECHADA, P/ILUMINACAO DE QUADRA DE ESPORTES, C/LAMPADA A VAPOR DE MERCURIO E REATOR DE PARTIDA RAPIDA</v>
          </cell>
          <cell r="C6374" t="str">
            <v>UN</v>
          </cell>
          <cell r="D6374">
            <v>131.63</v>
          </cell>
        </row>
        <row r="6375">
          <cell r="A6375" t="str">
            <v>18.027.098-0</v>
          </cell>
          <cell r="B6375" t="str">
            <v>LUMINARIA ABERTA, P/ILUMINACAO DE RUAS, P/LAMPADA A VAPOR DEMERCURIO ATE 400W E MISTA ATE 500W</v>
          </cell>
          <cell r="C6375" t="str">
            <v>UN</v>
          </cell>
          <cell r="D6375">
            <v>306.5</v>
          </cell>
        </row>
        <row r="6376">
          <cell r="A6376" t="str">
            <v>18.027.100-0</v>
          </cell>
          <cell r="B6376" t="str">
            <v>LUMINARIA ABERTA, P/ILUMINACAO DE RUAS, P/LAMPADA A VAPOR DEMERCURIO E MISTA ATE 250W</v>
          </cell>
          <cell r="C6376" t="str">
            <v>UN</v>
          </cell>
          <cell r="D6376">
            <v>200.24</v>
          </cell>
        </row>
        <row r="6377">
          <cell r="A6377" t="str">
            <v>18.027.110-0</v>
          </cell>
          <cell r="B6377" t="str">
            <v>LUMINARIA A PROVA DE GASES, VAPORES E POS, P/LAMPADA STANDARD ATE 300W, MISTA OU A VAPOR DE MERCURIO ATE 250W</v>
          </cell>
          <cell r="C6377" t="str">
            <v>UN</v>
          </cell>
          <cell r="D6377">
            <v>69.489999999999995</v>
          </cell>
        </row>
        <row r="6378">
          <cell r="A6378" t="str">
            <v>18.027.112-0</v>
          </cell>
          <cell r="B6378" t="str">
            <v>LUMINARIA A PROVA DE GASES, VAPORES E POS, P/PAREDE E LAMPADA STANDARD ATE 300W, MISTA OU A VAPOR DE MERCURIO ATE 250W</v>
          </cell>
          <cell r="C6378" t="str">
            <v>UN</v>
          </cell>
          <cell r="D6378">
            <v>99.07</v>
          </cell>
        </row>
        <row r="6379">
          <cell r="A6379" t="str">
            <v>18.027.120-0</v>
          </cell>
          <cell r="B6379" t="str">
            <v>LUMINARIA A PROVA DE EXPLOSAO, P/LAMPADA STANDARD ATE 200W,MISTA OU A VAPOR DE MERCURIO ATE 250W</v>
          </cell>
          <cell r="C6379" t="str">
            <v>UN</v>
          </cell>
          <cell r="D6379">
            <v>176.46</v>
          </cell>
        </row>
        <row r="6380">
          <cell r="A6380" t="str">
            <v>18.027.125-0</v>
          </cell>
          <cell r="B6380" t="str">
            <v>LUMINARIA A PROVA DE EXPLOSAO, P/PAREDE E LAMPADA STANDARD ATE 200W, MISTA OU A VAPOR DE MERCURIO ATE 250W</v>
          </cell>
          <cell r="C6380" t="str">
            <v>UN</v>
          </cell>
          <cell r="D6380">
            <v>199.78</v>
          </cell>
        </row>
        <row r="6381">
          <cell r="A6381" t="str">
            <v>18.027.130-0</v>
          </cell>
          <cell r="B6381" t="str">
            <v>PROJETOR P/QUADRAS, LENTE EM VIDRO TEMPERADO, P/LAMPADA STANDARD DE 500W OU MISTA DE 250W</v>
          </cell>
          <cell r="C6381" t="str">
            <v>UN</v>
          </cell>
          <cell r="D6381">
            <v>162.44999999999999</v>
          </cell>
        </row>
        <row r="6382">
          <cell r="A6382" t="str">
            <v>18.027.135-0</v>
          </cell>
          <cell r="B6382" t="str">
            <v>PROJETOR P/QUADRAS, LENTE EM VIDRO TEMPERADO, P/LAMPADA STANDARD DE 200W</v>
          </cell>
          <cell r="C6382" t="str">
            <v>UN</v>
          </cell>
          <cell r="D6382">
            <v>127.47</v>
          </cell>
        </row>
        <row r="6383">
          <cell r="A6383" t="str">
            <v>18.027.140-0</v>
          </cell>
          <cell r="B6383" t="str">
            <v>LUMINARIA P/SINALIZACAO DE GARAGEM, DUPLA, GLOBO EM PLAST. ROSQUEADO AO CORPO, P/LAMPADA STANDARD DE 60W</v>
          </cell>
          <cell r="C6383" t="str">
            <v>UN</v>
          </cell>
          <cell r="D6383">
            <v>67.94</v>
          </cell>
        </row>
        <row r="6384">
          <cell r="A6384" t="str">
            <v>18.027.145-0</v>
          </cell>
          <cell r="B6384" t="str">
            <v>RELE FOTOELETRICO, P/COMANDO DE ILUMINACAO EXT., NA TENSAO DE 220V E CARGA MAXIMA DE 1000W</v>
          </cell>
          <cell r="C6384" t="str">
            <v>UN</v>
          </cell>
          <cell r="D6384">
            <v>19.7</v>
          </cell>
        </row>
        <row r="6385">
          <cell r="A6385" t="str">
            <v>18.027.200-0</v>
          </cell>
          <cell r="B6385" t="str">
            <v>LUMINARIA DE SOBREPOR, TIPO CALHA, EQUIPADA C/REATOR DE PARTIDA RAPIDA E LAMPADA FLUORESCENTE DE 1 X 20W</v>
          </cell>
          <cell r="C6385" t="str">
            <v>UN</v>
          </cell>
          <cell r="D6385">
            <v>34.700000000000003</v>
          </cell>
        </row>
        <row r="6386">
          <cell r="A6386" t="str">
            <v>18.027.202-0</v>
          </cell>
          <cell r="B6386" t="str">
            <v>LUMINARIA DE SOBREPOR, TIPO CALHA, EQUIPADA C/REATOR DE PARTIDA RAPIDA E LAMPADA FLUORESCENTE DE 2 X 20W</v>
          </cell>
          <cell r="C6386" t="str">
            <v>UN</v>
          </cell>
          <cell r="D6386">
            <v>47.25</v>
          </cell>
        </row>
        <row r="6387">
          <cell r="A6387" t="str">
            <v>18.027.204-0</v>
          </cell>
          <cell r="B6387" t="str">
            <v>LUMINARIA DE SOBREPOR, TIPO CALHA, EQUIPADA C/REATOR DE PARTIDA RAPIDA E LAMPADA FLUORESCENTE DE 3 X 20W</v>
          </cell>
          <cell r="C6387" t="str">
            <v>UN</v>
          </cell>
          <cell r="D6387">
            <v>67.2</v>
          </cell>
        </row>
        <row r="6388">
          <cell r="A6388" t="str">
            <v>18.027.206-0</v>
          </cell>
          <cell r="B6388" t="str">
            <v>LUMINARIA DE SOBREPOR, TIPO CALHA, EQUIPADA C/REATOR DE PARTIDA RAPIDA E LAMPADA FLUORESCENTE DE 4 X 20W</v>
          </cell>
          <cell r="C6388" t="str">
            <v>UN</v>
          </cell>
          <cell r="D6388">
            <v>80.64</v>
          </cell>
        </row>
        <row r="6389">
          <cell r="A6389" t="str">
            <v>18.027.208-0</v>
          </cell>
          <cell r="B6389" t="str">
            <v>LUMINARIA DE SOBREPOR, TIPO CALHA, EQUIPADA C/REATOR DE PARTIDA RAPIDA E LAMPADA FLUORESCENTE DE 1 X 40W</v>
          </cell>
          <cell r="C6389" t="str">
            <v>UN</v>
          </cell>
          <cell r="D6389">
            <v>41.06</v>
          </cell>
        </row>
        <row r="6390">
          <cell r="A6390" t="str">
            <v>18.027.210-0</v>
          </cell>
          <cell r="B6390" t="str">
            <v>LUMINARIA DE SOBREPOR, TIPO CALHA, EQUIPADA C/REATOR DE PARTIDA RAPIDA E LAMPADA FLUORESCENTE DE 2 X 40W</v>
          </cell>
          <cell r="C6390" t="str">
            <v>UN</v>
          </cell>
          <cell r="D6390">
            <v>53.11</v>
          </cell>
        </row>
        <row r="6391">
          <cell r="A6391" t="str">
            <v>18.027.212-0</v>
          </cell>
          <cell r="B6391" t="str">
            <v>LUMINARIA DE SOBREPOR, TIPO CALHA, EQUIPADA C/REATOR DE PARTIDA RAPIDA E LAMPADA FLUORESCENTE DE 3 X 40W</v>
          </cell>
          <cell r="C6391" t="str">
            <v>UN</v>
          </cell>
          <cell r="D6391">
            <v>74.83</v>
          </cell>
        </row>
        <row r="6392">
          <cell r="A6392" t="str">
            <v>18.027.214-0</v>
          </cell>
          <cell r="B6392" t="str">
            <v>LUMINARIA DE SOBREPOR, TIPO CALHA, EQUIPADA C/REATOR DE PARTIDA RAPIDA E LAMPADA FLUORESCENTE DE 4 X 40W</v>
          </cell>
          <cell r="C6392" t="str">
            <v>UN</v>
          </cell>
          <cell r="D6392">
            <v>87.87</v>
          </cell>
        </row>
        <row r="6393">
          <cell r="A6393" t="str">
            <v>18.027.220-0</v>
          </cell>
          <cell r="B6393" t="str">
            <v>LUMINARIA DE SOBREPOR, TIPO CALHA, EQUIPADA C/STARTER, REATOR CONVENCIONAL E LAMPADA FLUORESCENTE DE 1 X 20W</v>
          </cell>
          <cell r="C6393" t="str">
            <v>UN</v>
          </cell>
          <cell r="D6393">
            <v>24.46</v>
          </cell>
        </row>
        <row r="6394">
          <cell r="A6394" t="str">
            <v>18.027.222-0</v>
          </cell>
          <cell r="B6394" t="str">
            <v>LUMINARIA DE SOBREPOR, TIPO CALHA, EQUIPADA C/STARTER, REATOR CONVENCIONAL E LAMPADA FLUORESCENTE DE 2 X 20W</v>
          </cell>
          <cell r="C6394" t="str">
            <v>UN</v>
          </cell>
          <cell r="D6394">
            <v>38.700000000000003</v>
          </cell>
        </row>
        <row r="6395">
          <cell r="A6395" t="str">
            <v>18.027.224-0</v>
          </cell>
          <cell r="B6395" t="str">
            <v>LUMINARIA DE SOBREPOR, TIPO CALHA, EQUIPADA C/STARTER, REATOR CONVENCIONAL E LAMPADA FLUORESCENTE DE 3 X 20W</v>
          </cell>
          <cell r="C6395" t="str">
            <v>UN</v>
          </cell>
          <cell r="D6395">
            <v>52.75</v>
          </cell>
        </row>
        <row r="6396">
          <cell r="A6396" t="str">
            <v>18.027.226-0</v>
          </cell>
          <cell r="B6396" t="str">
            <v>LUMINARIA DE SOBREPOR, TIPO CALHA, EQUIPADA C/STARTER, REATOR CONVENCIONAL E LAMPADA FLUORESCENTE DE 4 X 20W</v>
          </cell>
          <cell r="C6396" t="str">
            <v>UN</v>
          </cell>
          <cell r="D6396">
            <v>65.7</v>
          </cell>
        </row>
        <row r="6397">
          <cell r="A6397" t="str">
            <v>18.027.228-0</v>
          </cell>
          <cell r="B6397" t="str">
            <v>LUMINARIA DE SOBREPOR, TIPO CALHA, EQUIPADA C/STARTER, REATOR CONVENCIONAL E LAMPADA FLUORESCENTE DE 1 X 40W</v>
          </cell>
          <cell r="C6397" t="str">
            <v>UN</v>
          </cell>
          <cell r="D6397">
            <v>37.89</v>
          </cell>
        </row>
        <row r="6398">
          <cell r="A6398" t="str">
            <v>18.027.230-0</v>
          </cell>
          <cell r="B6398" t="str">
            <v>LUMINARIA DE SOBREPOR, TIPO CALHA, EQUIPADA C/STARTER, REATOR CONVENCIONAL E LAMPADA FLUORESCENTE DE 2 X 40W</v>
          </cell>
          <cell r="C6398" t="str">
            <v>UN</v>
          </cell>
          <cell r="D6398">
            <v>55.51</v>
          </cell>
        </row>
        <row r="6399">
          <cell r="A6399" t="str">
            <v>18.027.232-0</v>
          </cell>
          <cell r="B6399" t="str">
            <v>LUMINARIA DE SOBREPOR, TIPO CALHA, EQUIPADA C/STARTER, REATOR CONVENCIONAL E LAMPADA FLUORESCENTE DE 3 X 40W</v>
          </cell>
          <cell r="C6399" t="str">
            <v>UN</v>
          </cell>
          <cell r="D6399">
            <v>75.760000000000005</v>
          </cell>
        </row>
        <row r="6400">
          <cell r="A6400" t="str">
            <v>18.027.234-0</v>
          </cell>
          <cell r="B6400" t="str">
            <v>LUMINARIA DE SOBREPOR, TIPO CALHA, EQUIPADA C/STARTER, REATOR CONVENCIONAL E LAMPADA FLUORESCENTE DE 4 X 40W</v>
          </cell>
          <cell r="C6400" t="str">
            <v>UN</v>
          </cell>
          <cell r="D6400">
            <v>96.01</v>
          </cell>
        </row>
        <row r="6401">
          <cell r="A6401" t="str">
            <v>18.027.240-0</v>
          </cell>
          <cell r="B6401" t="str">
            <v>LUMINARIA DE EMBUTIR, TIPO CALHA, EQUIPADA C/REATOR DE PARTIDA RAPIDA E LAMPADA FLUORESCENTE DE 1 X 20W</v>
          </cell>
          <cell r="C6401" t="str">
            <v>UN</v>
          </cell>
          <cell r="D6401">
            <v>33.96</v>
          </cell>
        </row>
        <row r="6402">
          <cell r="A6402" t="str">
            <v>18.027.242-0</v>
          </cell>
          <cell r="B6402" t="str">
            <v>LUMINARIA DE EMBUTIR, TIPO CALHA, EQUIPADA C/REATOR DE PARTIDA RAPIDA E LAMPADA FLUORESCENTE DE 2 X 20W</v>
          </cell>
          <cell r="C6402" t="str">
            <v>UN</v>
          </cell>
          <cell r="D6402">
            <v>46.51</v>
          </cell>
        </row>
        <row r="6403">
          <cell r="A6403" t="str">
            <v>18.027.244-0</v>
          </cell>
          <cell r="B6403" t="str">
            <v>LUMINARIA DE EMBUTIR, TIPO CALHA, EQUIPADA C/REATOR DE PARTIDA RAPIDA E LAMPADA FLUORESCENTE DE 3 X 20W</v>
          </cell>
          <cell r="C6403" t="str">
            <v>UN</v>
          </cell>
          <cell r="D6403">
            <v>66.459999999999994</v>
          </cell>
        </row>
        <row r="6404">
          <cell r="A6404" t="str">
            <v>18.027.246-0</v>
          </cell>
          <cell r="B6404" t="str">
            <v>LUMINARIA DE EMBUTIR, TIPO CALHA, EQUIPADA C/REATOR DE PARTIDA RAPIDA E LAMPADA FLUORESCENTE DE 4 X 20W</v>
          </cell>
          <cell r="C6404" t="str">
            <v>UN</v>
          </cell>
          <cell r="D6404">
            <v>79.89</v>
          </cell>
        </row>
        <row r="6405">
          <cell r="A6405" t="str">
            <v>18.027.248-0</v>
          </cell>
          <cell r="B6405" t="str">
            <v>LUMINARIA DE EMBUTIR, TIPO CALHA, EQUIPADA C/REATOR DE PARTIDA RAPIDA E LAMPADA FLUORESCENTE DE 1 X 40W</v>
          </cell>
          <cell r="C6405" t="str">
            <v>UN</v>
          </cell>
          <cell r="D6405">
            <v>40.32</v>
          </cell>
        </row>
        <row r="6406">
          <cell r="A6406" t="str">
            <v>18.027.250-0</v>
          </cell>
          <cell r="B6406" t="str">
            <v>LUMINARIA DE EMBUTIR, TIPO CALHA, EQUIPADA C/REATOR DE PARTIDA RAPIDA E LAMPADA FLUORESCENTE DE 2 X 40W</v>
          </cell>
          <cell r="C6406" t="str">
            <v>UN</v>
          </cell>
          <cell r="D6406">
            <v>52.37</v>
          </cell>
        </row>
        <row r="6407">
          <cell r="A6407" t="str">
            <v>18.027.252-0</v>
          </cell>
          <cell r="B6407" t="str">
            <v>LUMINARIA DE EMBUTIR, TIPO CALHA, EQUIPADA C/REATOR DE PARTIDA RAPIDA E LAMPADA FLUORESCENTE DE 3 X 40W</v>
          </cell>
          <cell r="C6407" t="str">
            <v>UN</v>
          </cell>
          <cell r="D6407">
            <v>74.08</v>
          </cell>
        </row>
        <row r="6408">
          <cell r="A6408" t="str">
            <v>18.027.254-0</v>
          </cell>
          <cell r="B6408" t="str">
            <v>LUMINARIA DE EMBUTIR, TIPO CALHA, EQUIPADA C/REATOR DE PARTIDA RAPIDA E LAMPADA FLUORESCENTE DE 4 X 40W</v>
          </cell>
          <cell r="C6408" t="str">
            <v>UN</v>
          </cell>
          <cell r="D6408">
            <v>87.12</v>
          </cell>
        </row>
        <row r="6409">
          <cell r="A6409" t="str">
            <v>18.027.260-0</v>
          </cell>
          <cell r="B6409" t="str">
            <v>LUMINARIA DE EMBUTIR, TIPO CALHA, EQUIPADA C/STARTER, REATORCONVENCIONAL E LAMPADA FLUORESCENTE DE 1 X 20W</v>
          </cell>
          <cell r="C6409" t="str">
            <v>UN</v>
          </cell>
          <cell r="D6409">
            <v>24.8</v>
          </cell>
        </row>
        <row r="6410">
          <cell r="A6410" t="str">
            <v>18.027.262-0</v>
          </cell>
          <cell r="B6410" t="str">
            <v>LUMINARIA DE EMBUTIR, TIPO CALHA, EQUIPADA C/STARTER, REATORCONVENCIONAL E LAMPADA FLUORESCENTE DE 2 X 20W</v>
          </cell>
          <cell r="C6410" t="str">
            <v>UN</v>
          </cell>
          <cell r="D6410">
            <v>37.950000000000003</v>
          </cell>
        </row>
        <row r="6411">
          <cell r="A6411" t="str">
            <v>18.027.264-0</v>
          </cell>
          <cell r="B6411" t="str">
            <v>LUMINARIA DE EMBUTIR, TIPO CALHA, EQUIPADA C/STARTER, REATORCONVENCIONAL E LAMPADA FLUORESCENTE DE 3 X 20W</v>
          </cell>
          <cell r="C6411" t="str">
            <v>UN</v>
          </cell>
          <cell r="D6411">
            <v>52.01</v>
          </cell>
        </row>
        <row r="6412">
          <cell r="A6412" t="str">
            <v>18.027.266-0</v>
          </cell>
          <cell r="B6412" t="str">
            <v>LUMINARIA DE EMBUTIR, TIPO CALHA, EQUIPADA C/STARTER, REATORCONVENCIONAL E LAMPADA FLUORESCENTE DE 4 X 20W</v>
          </cell>
          <cell r="C6412" t="str">
            <v>UN</v>
          </cell>
          <cell r="D6412">
            <v>64.959999999999994</v>
          </cell>
        </row>
        <row r="6413">
          <cell r="A6413" t="str">
            <v>18.027.268-0</v>
          </cell>
          <cell r="B6413" t="str">
            <v>LUMINARIA DE EMBUTIR, TIPO CALHA, EQUIPADA C/STARTER, REATORCONVENCIONAL E LAMPADA FLUORESCENTE DE 1 X 40W</v>
          </cell>
          <cell r="C6413" t="str">
            <v>UN</v>
          </cell>
          <cell r="D6413">
            <v>37.28</v>
          </cell>
        </row>
        <row r="6414">
          <cell r="A6414" t="str">
            <v>18.027.270-0</v>
          </cell>
          <cell r="B6414" t="str">
            <v>LUMINARIA DE EMBUTIR, TIPO CALHA, EQUIPADA C/STARTER, REATORCONVENCIONAL E LAMPADA FLUORESCENTE DE 2 X 40W</v>
          </cell>
          <cell r="C6414" t="str">
            <v>UN</v>
          </cell>
          <cell r="D6414">
            <v>54.77</v>
          </cell>
        </row>
        <row r="6415">
          <cell r="A6415" t="str">
            <v>18.027.272-0</v>
          </cell>
          <cell r="B6415" t="str">
            <v>LUMINARIA DE EMBUTIR, TIPO CALHA, EQUIPADA C/STARTER, REATORCONVENCIONAL E LAMPADA FLUORESCENTE DE 3 X 40W</v>
          </cell>
          <cell r="C6415" t="str">
            <v>UN</v>
          </cell>
          <cell r="D6415">
            <v>75.02</v>
          </cell>
        </row>
        <row r="6416">
          <cell r="A6416" t="str">
            <v>18.027.274-0</v>
          </cell>
          <cell r="B6416" t="str">
            <v>LUMINARIA DE EMBUTIR, TIPO CALHA, EQUIPADA C/STARTER, REATORCONVENCIONAL E LAMPADA FLUORESCENTE DE 4 X 40W</v>
          </cell>
          <cell r="C6416" t="str">
            <v>UN</v>
          </cell>
          <cell r="D6416">
            <v>95.26</v>
          </cell>
        </row>
        <row r="6417">
          <cell r="A6417" t="str">
            <v>18.027.280-0</v>
          </cell>
          <cell r="B6417" t="str">
            <v>ARANDELA, DE PAREDE, C/RECEPTACULO P/LAMPADA INCANDESCENTE,REFLETOR EM MAT. ANTI-FERRUGEM E BRACO DE ALUMINIO ANODIZADO</v>
          </cell>
          <cell r="C6417" t="str">
            <v>UN</v>
          </cell>
          <cell r="D6417">
            <v>15.42</v>
          </cell>
        </row>
        <row r="6418">
          <cell r="A6418" t="str">
            <v>18.027.290-0</v>
          </cell>
          <cell r="B6418" t="str">
            <v>GLOBO ESFERICO, PLAFONIER REPUXADO DE ALUMINIO C/DIFUSOR EMBASE DE VIDRO LEITOSO DE 4" X 6"</v>
          </cell>
          <cell r="C6418" t="str">
            <v>UN</v>
          </cell>
          <cell r="D6418">
            <v>15.93</v>
          </cell>
        </row>
        <row r="6419">
          <cell r="A6419" t="str">
            <v>18.027.292-0</v>
          </cell>
          <cell r="B6419" t="str">
            <v>GLOBO ESFERICO, PLAFONIER REPUXADO DE ALUMINIO C/DIFUSOR EMBASE DE VIDRO LEITOSO DE 4" X 8"</v>
          </cell>
          <cell r="C6419" t="str">
            <v>UN</v>
          </cell>
          <cell r="D6419">
            <v>18.03</v>
          </cell>
        </row>
        <row r="6420">
          <cell r="A6420" t="str">
            <v>18.027.295-0</v>
          </cell>
          <cell r="B6420" t="str">
            <v>GLOBO ESFERICO EM PLAST., DE 6" E PLAFONIER EM ALUMINIO</v>
          </cell>
          <cell r="C6420" t="str">
            <v>UN</v>
          </cell>
          <cell r="D6420">
            <v>8.93</v>
          </cell>
        </row>
        <row r="6421">
          <cell r="A6421" t="str">
            <v>18.027.999-0</v>
          </cell>
          <cell r="B6421" t="str">
            <v>FAMILIA 18.027LUMINARIAS</v>
          </cell>
          <cell r="C6421">
            <v>0</v>
          </cell>
          <cell r="D6421">
            <v>1884</v>
          </cell>
        </row>
        <row r="6422">
          <cell r="A6422" t="str">
            <v>18.028.001-0</v>
          </cell>
          <cell r="B6422" t="str">
            <v>TRANSFORMADOR DE DISTRIB. DE 30KVA, TRIFASICO, 60HZ, CLASSE15KV</v>
          </cell>
          <cell r="C6422" t="str">
            <v>UN</v>
          </cell>
          <cell r="D6422">
            <v>1984.86</v>
          </cell>
        </row>
        <row r="6423">
          <cell r="A6423" t="str">
            <v>18.028.005-0</v>
          </cell>
          <cell r="B6423" t="str">
            <v>TRANSFORMADOR DE DISTRIB. DE 45KVA, TRIFASICO, 60HZ, CLASSE15KV</v>
          </cell>
          <cell r="C6423" t="str">
            <v>UN</v>
          </cell>
          <cell r="D6423">
            <v>2284.3000000000002</v>
          </cell>
        </row>
        <row r="6424">
          <cell r="A6424" t="str">
            <v>18.028.010-0</v>
          </cell>
          <cell r="B6424" t="str">
            <v>TRANSFORMADOR DE DISTRIB. DE 75KVA, TRIFASICO, 60HZ, CLASSE15KV</v>
          </cell>
          <cell r="C6424" t="str">
            <v>UN</v>
          </cell>
          <cell r="D6424">
            <v>3065.73</v>
          </cell>
        </row>
        <row r="6425">
          <cell r="A6425" t="str">
            <v>18.028.015-0</v>
          </cell>
          <cell r="B6425" t="str">
            <v>TRANSFORMADOR DE DISTRIB. DE 112,5KVA, TRIFASICO, 60HZ, CLASSE 15KV</v>
          </cell>
          <cell r="C6425" t="str">
            <v>UN</v>
          </cell>
          <cell r="D6425">
            <v>3779.16</v>
          </cell>
        </row>
        <row r="6426">
          <cell r="A6426" t="str">
            <v>18.028.020-0</v>
          </cell>
          <cell r="B6426" t="str">
            <v>TRANSFORMADOR DE DISTRIB. DE 150KVA, TRIFASICO, 60HZ, CLASSE15KV</v>
          </cell>
          <cell r="C6426" t="str">
            <v>UN</v>
          </cell>
          <cell r="D6426">
            <v>4579.1000000000004</v>
          </cell>
        </row>
        <row r="6427">
          <cell r="A6427" t="str">
            <v>18.028.025-0</v>
          </cell>
          <cell r="B6427" t="str">
            <v>TRANSFORMADOR DE DISTRIB. DE 225KVA, TRIFASICO, 60HZ, CLASSE15KV</v>
          </cell>
          <cell r="C6427" t="str">
            <v>UN</v>
          </cell>
          <cell r="D6427">
            <v>6653.03</v>
          </cell>
        </row>
        <row r="6428">
          <cell r="A6428" t="str">
            <v>18.028.030-0</v>
          </cell>
          <cell r="B6428" t="str">
            <v>TRANSFORMADOR DE DISTRIB. DE 300KVA, TRIFASICO, 60HZ, CLASSE15KV</v>
          </cell>
          <cell r="C6428" t="str">
            <v>UN</v>
          </cell>
          <cell r="D6428">
            <v>7498.47</v>
          </cell>
        </row>
        <row r="6429">
          <cell r="A6429" t="str">
            <v>18.028.035-0</v>
          </cell>
          <cell r="B6429" t="str">
            <v>TRANSFORMADOR DE DISTRIB. DE 500KVA, TRIFASICO, 60HZ, CLASSE15KV</v>
          </cell>
          <cell r="C6429" t="str">
            <v>UN</v>
          </cell>
          <cell r="D6429">
            <v>11368.9</v>
          </cell>
        </row>
        <row r="6430">
          <cell r="A6430" t="str">
            <v>18.028.040-0</v>
          </cell>
          <cell r="B6430" t="str">
            <v>TRANSFORMADOR DE DISTRIB. DE 750KVA, TRIFASICO, 60HZ, CLASSE15KV</v>
          </cell>
          <cell r="C6430" t="str">
            <v>UN</v>
          </cell>
          <cell r="D6430">
            <v>15583.83</v>
          </cell>
        </row>
        <row r="6431">
          <cell r="A6431" t="str">
            <v>18.028.050-0</v>
          </cell>
          <cell r="B6431" t="str">
            <v>TRANSFORMADOR DE DISTRIB. DE 1000KVA, TRIFASICO, 60HZ, CLASSE 15KV</v>
          </cell>
          <cell r="C6431" t="str">
            <v>UN</v>
          </cell>
          <cell r="D6431">
            <v>22949.77</v>
          </cell>
        </row>
        <row r="6432">
          <cell r="A6432" t="str">
            <v>18.028.999-0</v>
          </cell>
          <cell r="B6432" t="str">
            <v>FAMILIA 18.028TRANSFORMADORES</v>
          </cell>
          <cell r="C6432">
            <v>0</v>
          </cell>
          <cell r="D6432">
            <v>1202</v>
          </cell>
        </row>
        <row r="6433">
          <cell r="A6433" t="str">
            <v>18.029.005-0</v>
          </cell>
          <cell r="B6433" t="str">
            <v>BOMBA HIDR. CENTRIFUGA, C/MOTOR ELETR., POTENCIA DE 1/3CV</v>
          </cell>
          <cell r="C6433" t="str">
            <v>UN</v>
          </cell>
          <cell r="D6433">
            <v>249.32</v>
          </cell>
        </row>
        <row r="6434">
          <cell r="A6434" t="str">
            <v>18.029.010-0</v>
          </cell>
          <cell r="B6434" t="str">
            <v>BOMBA HIDR. CENTRIFUGA, C/MOTOR ELETR., POTENCIA DE 0,5CV</v>
          </cell>
          <cell r="C6434" t="str">
            <v>UN</v>
          </cell>
          <cell r="D6434">
            <v>264.52</v>
          </cell>
        </row>
        <row r="6435">
          <cell r="A6435" t="str">
            <v>18.029.012-0</v>
          </cell>
          <cell r="B6435" t="str">
            <v>BOMBA HIDR. CENTRIFUGA, C/MOTOR ELETR., POTENCIA DE 3/4CV</v>
          </cell>
          <cell r="C6435" t="str">
            <v>UN</v>
          </cell>
          <cell r="D6435">
            <v>322.74</v>
          </cell>
        </row>
        <row r="6436">
          <cell r="A6436" t="str">
            <v>18.029.015-0</v>
          </cell>
          <cell r="B6436" t="str">
            <v>BOMBA HIDR. CENTRIFUGA, C/MOTOR ELETR., POTENCIA DE 1CV</v>
          </cell>
          <cell r="C6436" t="str">
            <v>UN</v>
          </cell>
          <cell r="D6436">
            <v>377</v>
          </cell>
        </row>
        <row r="6437">
          <cell r="A6437" t="str">
            <v>18.029.020-0</v>
          </cell>
          <cell r="B6437" t="str">
            <v>BOMBA HIDR. CENTRIFUGA, C/MOTOR ELETR., POTENCIA DE 1,5CV</v>
          </cell>
          <cell r="C6437" t="str">
            <v>UN</v>
          </cell>
          <cell r="D6437">
            <v>433.83</v>
          </cell>
        </row>
        <row r="6438">
          <cell r="A6438" t="str">
            <v>18.029.025-0</v>
          </cell>
          <cell r="B6438" t="str">
            <v>BOMBA HIDR. CENTRIFUGA, C/MOTOR ELETR., POTENCIA DE 2CV</v>
          </cell>
          <cell r="C6438" t="str">
            <v>UN</v>
          </cell>
          <cell r="D6438">
            <v>439.75</v>
          </cell>
        </row>
        <row r="6439">
          <cell r="A6439" t="str">
            <v>18.029.030-0</v>
          </cell>
          <cell r="B6439" t="str">
            <v>BOMBA HIDR. CENTRIFUGA, C/MOTOR ELETR., POTENCIA DE 3CV</v>
          </cell>
          <cell r="C6439" t="str">
            <v>UN</v>
          </cell>
          <cell r="D6439">
            <v>542.42999999999995</v>
          </cell>
        </row>
        <row r="6440">
          <cell r="A6440" t="str">
            <v>18.029.035-0</v>
          </cell>
          <cell r="B6440" t="str">
            <v>BOMBA HIDR. CENTRIFUGA, C/MOTOR ELETR., POTENCIA DE 5CV</v>
          </cell>
          <cell r="C6440" t="str">
            <v>UN</v>
          </cell>
          <cell r="D6440">
            <v>914.23</v>
          </cell>
        </row>
        <row r="6441">
          <cell r="A6441" t="str">
            <v>18.029.040-0</v>
          </cell>
          <cell r="B6441" t="str">
            <v>BOMBA HIDR. CENTRIFUGA, C/MOTOR ELETR., POTENCIA DE 10CV</v>
          </cell>
          <cell r="C6441" t="str">
            <v>UN</v>
          </cell>
          <cell r="D6441">
            <v>1467.31</v>
          </cell>
        </row>
        <row r="6442">
          <cell r="A6442" t="str">
            <v>18.029.070-0</v>
          </cell>
          <cell r="B6442" t="str">
            <v>BOMBA CENTRIFUGA SUBMERSA, P/AGUAS SERVIDAS, DE 0,5CV, 110 /220V</v>
          </cell>
          <cell r="C6442" t="str">
            <v>UN</v>
          </cell>
          <cell r="D6442">
            <v>701.52</v>
          </cell>
        </row>
        <row r="6443">
          <cell r="A6443" t="str">
            <v>18.029.075-0</v>
          </cell>
          <cell r="B6443" t="str">
            <v>BOMBA CENTRIFUGA SUBMERSA, P/AGUAS SERVIDAS, DE 1CV, 110 / 220V</v>
          </cell>
          <cell r="C6443" t="str">
            <v>UN</v>
          </cell>
          <cell r="D6443">
            <v>901.9</v>
          </cell>
        </row>
        <row r="6444">
          <cell r="A6444" t="str">
            <v>18.029.080-0</v>
          </cell>
          <cell r="B6444" t="str">
            <v>BOMBA CENTRIFUGA SUBMERSA, P/AGUAS SERVIDAS, DE 2CV, 220V</v>
          </cell>
          <cell r="C6444" t="str">
            <v>UN</v>
          </cell>
          <cell r="D6444">
            <v>869.08</v>
          </cell>
        </row>
        <row r="6445">
          <cell r="A6445" t="str">
            <v>18.029.085-0</v>
          </cell>
          <cell r="B6445" t="str">
            <v>BOMBA CENTRIFUGA SUBMERSA, P/AGUAS SERVIDAS, DE 4CV, 220 / 380V</v>
          </cell>
          <cell r="C6445" t="str">
            <v>UN</v>
          </cell>
          <cell r="D6445">
            <v>947.35</v>
          </cell>
        </row>
        <row r="6446">
          <cell r="A6446" t="str">
            <v>18.029.105-0</v>
          </cell>
          <cell r="B6446" t="str">
            <v>BOMBA CENTRIFUGA SUBMERSA, P/AGUAS FECAIS DE 0,5CV, 110 / 220V</v>
          </cell>
          <cell r="C6446" t="str">
            <v>UN</v>
          </cell>
          <cell r="D6446">
            <v>1799.55</v>
          </cell>
        </row>
        <row r="6447">
          <cell r="A6447" t="str">
            <v>18.029.110-0</v>
          </cell>
          <cell r="B6447" t="str">
            <v>BOMBA CENTRIFUGA SUBMERSA, P/AGUAS FECAIS, DE 1CV, 220V</v>
          </cell>
          <cell r="C6447" t="str">
            <v>UN</v>
          </cell>
          <cell r="D6447">
            <v>2454.3200000000002</v>
          </cell>
        </row>
        <row r="6448">
          <cell r="A6448" t="str">
            <v>18.029.115-0</v>
          </cell>
          <cell r="B6448" t="str">
            <v>BOMBA CENTRIFUGA SUBMERSA, P/AGUAS FECAIS, DE 2CV, 220V</v>
          </cell>
          <cell r="C6448" t="str">
            <v>UN</v>
          </cell>
          <cell r="D6448">
            <v>2959.18</v>
          </cell>
        </row>
        <row r="6449">
          <cell r="A6449" t="str">
            <v>18.029.120-0</v>
          </cell>
          <cell r="B6449" t="str">
            <v>BOMBA AUTO-ASPIRANTE, P/AGUA LIMPA, DE 1/3CV</v>
          </cell>
          <cell r="C6449" t="str">
            <v>UN</v>
          </cell>
          <cell r="D6449">
            <v>329.47</v>
          </cell>
        </row>
        <row r="6450">
          <cell r="A6450" t="str">
            <v>18.029.125-0</v>
          </cell>
          <cell r="B6450" t="str">
            <v>BOMBA AUTO-ASPIRANTE, P/AGUA LIMPA, DE 0,5CV</v>
          </cell>
          <cell r="C6450" t="str">
            <v>UN</v>
          </cell>
          <cell r="D6450">
            <v>357.47</v>
          </cell>
        </row>
        <row r="6451">
          <cell r="A6451" t="str">
            <v>18.029.130-0</v>
          </cell>
          <cell r="B6451" t="str">
            <v>BOMBA AUTO-ASPIRANTE, P/AGUA LIMPA, DE 1CV</v>
          </cell>
          <cell r="C6451" t="str">
            <v>UN</v>
          </cell>
          <cell r="D6451">
            <v>457.11</v>
          </cell>
        </row>
        <row r="6452">
          <cell r="A6452" t="str">
            <v>18.029.999-0</v>
          </cell>
          <cell r="B6452" t="str">
            <v>FAMILIA 18.029BOMBAS</v>
          </cell>
          <cell r="C6452">
            <v>0</v>
          </cell>
          <cell r="D6452">
            <v>1904</v>
          </cell>
        </row>
        <row r="6453">
          <cell r="A6453" t="str">
            <v>18.031.010-0</v>
          </cell>
          <cell r="B6453" t="str">
            <v>GELADEIRA COMERCIAL, C/ 4 PORTAS, 25 PES CUBICOS, REVEST. EMACO INOX, ACIONADA P/MOTOR DE 0,5CV</v>
          </cell>
          <cell r="C6453" t="str">
            <v>UN</v>
          </cell>
          <cell r="D6453">
            <v>3316</v>
          </cell>
        </row>
        <row r="6454">
          <cell r="A6454" t="str">
            <v>18.031.015-0</v>
          </cell>
          <cell r="B6454" t="str">
            <v>FREEZER HORIZ. COMERCIAL, C/TAMPA UNICA, EM CHAPA DE ACO, REVESTIM. CONTRA CORROSAO, CAPAC. DE 335 L</v>
          </cell>
          <cell r="C6454" t="str">
            <v>UN</v>
          </cell>
          <cell r="D6454">
            <v>975</v>
          </cell>
        </row>
        <row r="6455">
          <cell r="A6455" t="str">
            <v>18.031.016-0</v>
          </cell>
          <cell r="B6455" t="str">
            <v>FREEZER HORIZ. COMERCIAL, C/ 2 TAMPAS, EM CHAPA DE ACO, REVESTIM. CONTRA CORROSAO, CAPAC. APROX. DE 420 L</v>
          </cell>
          <cell r="C6455" t="str">
            <v>UN</v>
          </cell>
          <cell r="D6455">
            <v>990</v>
          </cell>
        </row>
        <row r="6456">
          <cell r="A6456" t="str">
            <v>18.031.020-0</v>
          </cell>
          <cell r="B6456" t="str">
            <v>PORTA FRIGORIFICA, C/CAIXAO EM MAD. DE LEI, REVEST. EM CHAPADE ACO INOX</v>
          </cell>
          <cell r="C6456" t="str">
            <v>UN</v>
          </cell>
          <cell r="D6456">
            <v>1882.25</v>
          </cell>
        </row>
        <row r="6457">
          <cell r="A6457" t="str">
            <v>18.031.999-0</v>
          </cell>
          <cell r="B6457" t="str">
            <v>FAMILIA 18.031GELADEIRAS</v>
          </cell>
          <cell r="C6457">
            <v>0</v>
          </cell>
          <cell r="D6457">
            <v>2015</v>
          </cell>
        </row>
        <row r="6458">
          <cell r="A6458" t="str">
            <v>18.032.010-0</v>
          </cell>
          <cell r="B6458" t="str">
            <v>EXTINTOR DE INCENDIO, AGUA-GAS, DE 10 L</v>
          </cell>
          <cell r="C6458" t="str">
            <v>UN</v>
          </cell>
          <cell r="D6458">
            <v>50.18</v>
          </cell>
        </row>
        <row r="6459">
          <cell r="A6459" t="str">
            <v>18.032.012-0</v>
          </cell>
          <cell r="B6459" t="str">
            <v>EXTINTOR DE INCENDIO, AGUA-PRESSURIZADA, DE 10 L</v>
          </cell>
          <cell r="C6459" t="str">
            <v>UN</v>
          </cell>
          <cell r="D6459">
            <v>50.18</v>
          </cell>
        </row>
        <row r="6460">
          <cell r="A6460" t="str">
            <v>18.032.015-0</v>
          </cell>
          <cell r="B6460" t="str">
            <v>EXTINTOR DE INCENDIO, GAS CARBONICO, DE 6KG, COMPLETO</v>
          </cell>
          <cell r="C6460" t="str">
            <v>UN</v>
          </cell>
          <cell r="D6460">
            <v>145.18</v>
          </cell>
        </row>
        <row r="6461">
          <cell r="A6461" t="str">
            <v>18.032.020-0</v>
          </cell>
          <cell r="B6461" t="str">
            <v>EXTINTOR DE INCENDIO, GAS CARBONICO, DE 4KG, COMPLETO</v>
          </cell>
          <cell r="C6461" t="str">
            <v>UN</v>
          </cell>
          <cell r="D6461">
            <v>126.52</v>
          </cell>
        </row>
        <row r="6462">
          <cell r="A6462" t="str">
            <v>18.032.025-0</v>
          </cell>
          <cell r="B6462" t="str">
            <v>EXTINTOR DE INCENDIO, PO QUIMICO, DE 4KG</v>
          </cell>
          <cell r="C6462" t="str">
            <v>UN</v>
          </cell>
          <cell r="D6462">
            <v>50.18</v>
          </cell>
        </row>
        <row r="6463">
          <cell r="A6463" t="str">
            <v>18.032.030-0</v>
          </cell>
          <cell r="B6463" t="str">
            <v>EXTINTOR DE INCENDIO, PO QUIMICO, DE 6KG</v>
          </cell>
          <cell r="C6463" t="str">
            <v>UN</v>
          </cell>
          <cell r="D6463">
            <v>57.18</v>
          </cell>
        </row>
        <row r="6464">
          <cell r="A6464" t="str">
            <v>18.032.035-0</v>
          </cell>
          <cell r="B6464" t="str">
            <v>EXTINTOR DE INCENDIO, PO QUIMICO, DE 1KG</v>
          </cell>
          <cell r="C6464" t="str">
            <v>UN</v>
          </cell>
          <cell r="D6464">
            <v>21.18</v>
          </cell>
        </row>
        <row r="6465">
          <cell r="A6465" t="str">
            <v>18.032.999-0</v>
          </cell>
          <cell r="B6465" t="str">
            <v>FAMILIA 18.032EXTINTOR</v>
          </cell>
          <cell r="C6465">
            <v>0</v>
          </cell>
          <cell r="D6465">
            <v>1652</v>
          </cell>
        </row>
        <row r="6466">
          <cell r="A6466" t="str">
            <v>18.033.010-0</v>
          </cell>
          <cell r="B6466" t="str">
            <v>BOTIJAO DE GAS ENGARRAFADO, CAPAC. P/ 13KG</v>
          </cell>
          <cell r="C6466" t="str">
            <v>UN</v>
          </cell>
          <cell r="D6466">
            <v>54.5</v>
          </cell>
        </row>
        <row r="6467">
          <cell r="A6467" t="str">
            <v>18.033.015-0</v>
          </cell>
          <cell r="B6467" t="str">
            <v>BOTIJAO DE GAS, ENGARRAFADO, CAPAC. P/ 45KG</v>
          </cell>
          <cell r="C6467" t="str">
            <v>UN</v>
          </cell>
          <cell r="D6467">
            <v>238.38</v>
          </cell>
        </row>
        <row r="6468">
          <cell r="A6468" t="str">
            <v>18.033.999-0</v>
          </cell>
          <cell r="B6468" t="str">
            <v>FAMILIA 18.033BOTIJAO D/GAS</v>
          </cell>
          <cell r="C6468">
            <v>0</v>
          </cell>
          <cell r="D6468">
            <v>1706</v>
          </cell>
        </row>
        <row r="6469">
          <cell r="A6469" t="str">
            <v>18.034.001-0</v>
          </cell>
          <cell r="B6469" t="str">
            <v>EXAUSTOR P/COZINHA, C/ESTRUT. EM CHAPA DE FºGALV., ACAB. CROM., MOTOR DE 1/4HP, EM 110 / 220V</v>
          </cell>
          <cell r="C6469" t="str">
            <v>UN</v>
          </cell>
          <cell r="D6469">
            <v>150.37</v>
          </cell>
        </row>
        <row r="6470">
          <cell r="A6470" t="str">
            <v>18.034.999-0</v>
          </cell>
          <cell r="B6470" t="str">
            <v>FAMILIA 18.034EXAUSTOR</v>
          </cell>
          <cell r="C6470">
            <v>0</v>
          </cell>
          <cell r="D6470">
            <v>574</v>
          </cell>
        </row>
        <row r="6471">
          <cell r="A6471" t="str">
            <v>18.035.005-0</v>
          </cell>
          <cell r="B6471" t="str">
            <v>VENTILADOR DE TETO, C/ 3 PAS, EM ACO GALV.</v>
          </cell>
          <cell r="C6471" t="str">
            <v>UN</v>
          </cell>
          <cell r="D6471">
            <v>90.57</v>
          </cell>
        </row>
        <row r="6472">
          <cell r="A6472" t="str">
            <v>18.035.010-0</v>
          </cell>
          <cell r="B6472" t="str">
            <v>VENTILADOR DE TETO, C/LUMINARIA INCANDESCENTE, 3 PAS DE MAD.DE LEI</v>
          </cell>
          <cell r="C6472" t="str">
            <v>UN</v>
          </cell>
          <cell r="D6472">
            <v>90.42</v>
          </cell>
        </row>
        <row r="6473">
          <cell r="A6473" t="str">
            <v>18.035.999-0</v>
          </cell>
          <cell r="B6473" t="str">
            <v>INDICE DA FAMILIA</v>
          </cell>
          <cell r="C6473">
            <v>0</v>
          </cell>
          <cell r="D6473">
            <v>2017</v>
          </cell>
        </row>
        <row r="6474">
          <cell r="A6474" t="str">
            <v>18.050.500-0</v>
          </cell>
          <cell r="B6474" t="str">
            <v>UNIDADE DE REF. P/FORN., RECUPERACAO E/OU INSTAL. DE EQUIP.OU APARELHOS DIVERSOS</v>
          </cell>
          <cell r="C6474" t="str">
            <v>UR</v>
          </cell>
          <cell r="D6474">
            <v>74.930000000000007</v>
          </cell>
        </row>
        <row r="6475">
          <cell r="A6475" t="str">
            <v>18.050.999-0</v>
          </cell>
          <cell r="B6475" t="str">
            <v>INDICE 18.050INDICE GERAL E UR</v>
          </cell>
          <cell r="C6475">
            <v>0</v>
          </cell>
          <cell r="D6475">
            <v>1688</v>
          </cell>
        </row>
        <row r="6476">
          <cell r="A6476" t="str">
            <v>18.051.999-0</v>
          </cell>
          <cell r="B6476" t="str">
            <v>INDICE 18.050INDICE GERAL E UR</v>
          </cell>
          <cell r="C6476">
            <v>0</v>
          </cell>
          <cell r="D6476">
            <v>1688</v>
          </cell>
        </row>
        <row r="6477">
          <cell r="A6477" t="str">
            <v>18.070.005-0</v>
          </cell>
          <cell r="B6477" t="str">
            <v>PRATELEIRA DE MARM. BRANCO NACIONAL, C/ 30CM DE LARG. E 2CMDE ESP., SOBRE CONSOLO DE FERRO</v>
          </cell>
          <cell r="C6477" t="str">
            <v>M</v>
          </cell>
          <cell r="D6477">
            <v>25.46</v>
          </cell>
        </row>
        <row r="6478">
          <cell r="A6478" t="str">
            <v>18.070.010-0</v>
          </cell>
          <cell r="B6478" t="str">
            <v>CONSOLE DE MARM. BRANCO NACIONAL, EM CANTONEIRA, C/ 2CM DE ESP., P/DEPOSITO DE AGUA POTAVEL</v>
          </cell>
          <cell r="C6478" t="str">
            <v>UN</v>
          </cell>
          <cell r="D6478">
            <v>13.18</v>
          </cell>
        </row>
        <row r="6479">
          <cell r="A6479" t="str">
            <v>18.070.015-0</v>
          </cell>
          <cell r="B6479" t="str">
            <v>BANCA DE MARM. BRANCO NACIONAL, C/ 3CM DE ESP., MED. 1,50 X0,60M, C/ABERT. P/ 1 CUBA</v>
          </cell>
          <cell r="C6479" t="str">
            <v>UN</v>
          </cell>
          <cell r="D6479">
            <v>156.97999999999999</v>
          </cell>
        </row>
        <row r="6480">
          <cell r="A6480" t="str">
            <v>18.070.020-0</v>
          </cell>
          <cell r="B6480" t="str">
            <v>BANCA DE MARM. BRANCO NACIONAL, C/ 3CM DE ESP., MED. 2,00 X0,60M, C/ABERT. P/ 1 OU 2 CUBAS</v>
          </cell>
          <cell r="C6480" t="str">
            <v>UN</v>
          </cell>
          <cell r="D6480">
            <v>202.56</v>
          </cell>
        </row>
        <row r="6481">
          <cell r="A6481" t="str">
            <v>18.070.025-0</v>
          </cell>
          <cell r="B6481" t="str">
            <v>BANCA DE MARM. BRANCO NACIONAL, C/ 3CM DE ESP., MED. 2,50 X0,60M, C/ABERT. P/ 1 OU 2 CUBAS</v>
          </cell>
          <cell r="C6481" t="str">
            <v>UN</v>
          </cell>
          <cell r="D6481">
            <v>248.14</v>
          </cell>
        </row>
        <row r="6482">
          <cell r="A6482" t="str">
            <v>18.070.030-0</v>
          </cell>
          <cell r="B6482" t="str">
            <v>BANCA DE MARM. BRANCO NACIONAL, C/ 3CM DE ESP., MED. 3,00 X0,60M, C/ABERT. P/ 1 OU 2 CUBAS</v>
          </cell>
          <cell r="C6482" t="str">
            <v>UN</v>
          </cell>
          <cell r="D6482">
            <v>293.72000000000003</v>
          </cell>
        </row>
        <row r="6483">
          <cell r="A6483" t="str">
            <v>18.070.032-0</v>
          </cell>
          <cell r="B6483" t="str">
            <v>BANCA DE MARM. BRANCO NACIONAL, C/ 3CM DE ESP., MED. 3,50 X0,60M, C/ABERT. P/ 1 OU 2 CUBAS</v>
          </cell>
          <cell r="C6483" t="str">
            <v>UN</v>
          </cell>
          <cell r="D6483">
            <v>339.3</v>
          </cell>
        </row>
        <row r="6484">
          <cell r="A6484" t="str">
            <v>18.070.035-0</v>
          </cell>
          <cell r="B6484" t="str">
            <v>BANCA DE MARM. BRANCO NACIONAL, C/ 3CM DE ESP., MED. 4,00 X0,60M, C/ABERT. P/ 1 OU 2 CUBAS</v>
          </cell>
          <cell r="C6484" t="str">
            <v>UN</v>
          </cell>
          <cell r="D6484">
            <v>384.88</v>
          </cell>
        </row>
        <row r="6485">
          <cell r="A6485" t="str">
            <v>18.070.040-0</v>
          </cell>
          <cell r="B6485" t="str">
            <v>BANCA SECA DE MARM. BRANCO NACIONAL, C/ 3CM DE ESP. E 0,60MDE LARG.</v>
          </cell>
          <cell r="C6485" t="str">
            <v>M</v>
          </cell>
          <cell r="D6485">
            <v>128.21</v>
          </cell>
        </row>
        <row r="6486">
          <cell r="A6486" t="str">
            <v>18.070.050-0</v>
          </cell>
          <cell r="B6486" t="str">
            <v>BANCA DE MARM. BRANCO NACIONAL, C/ 3CM DE ESP., MED. 1,50 X0,60M, C/ABERT. P/ 1 CONCHA DE LOUCA</v>
          </cell>
          <cell r="C6486" t="str">
            <v>UN</v>
          </cell>
          <cell r="D6486">
            <v>156.97999999999999</v>
          </cell>
        </row>
        <row r="6487">
          <cell r="A6487" t="str">
            <v>18.070.055-0</v>
          </cell>
          <cell r="B6487" t="str">
            <v>BANCA DE MARM. BRANCO NACIONAL, C/ 3CM DE ESP., MED. 2,00 X0,60M, C/ABERT. P/ 2 CONCHAS DE LOUCA</v>
          </cell>
          <cell r="C6487" t="str">
            <v>UN</v>
          </cell>
          <cell r="D6487">
            <v>202.56</v>
          </cell>
        </row>
        <row r="6488">
          <cell r="A6488" t="str">
            <v>18.070.060-0</v>
          </cell>
          <cell r="B6488" t="str">
            <v>BANCA DE MARM. BRANCO NACIONAL, C/ 3CM DE ESP., MED. 2,50 X0,60M, C/ABERT. P/ 3 CONCHAS DE LOUCA</v>
          </cell>
          <cell r="C6488" t="str">
            <v>UN</v>
          </cell>
          <cell r="D6488">
            <v>248.14</v>
          </cell>
        </row>
        <row r="6489">
          <cell r="A6489" t="str">
            <v>18.070.065-0</v>
          </cell>
          <cell r="B6489" t="str">
            <v>BANCA DE MARM. BRANCO NACIONAL, C/ 3CM DE ESP., MED. 3,00 X0,60M, C/ABERT. P/ 4 CONCHAS DE LOUCA</v>
          </cell>
          <cell r="C6489" t="str">
            <v>UN</v>
          </cell>
          <cell r="D6489">
            <v>293.72000000000003</v>
          </cell>
        </row>
        <row r="6490">
          <cell r="A6490" t="str">
            <v>18.070.067-0</v>
          </cell>
          <cell r="B6490" t="str">
            <v>BANCA DE MARM. BRANCO NACIONAL, C/ 3CM DE ESP., MED. 3,50 X0,60M, C/ABERT. P/ 4 CONCHAS DE LOUCA</v>
          </cell>
          <cell r="C6490" t="str">
            <v>UN</v>
          </cell>
          <cell r="D6490">
            <v>339.3</v>
          </cell>
        </row>
        <row r="6491">
          <cell r="A6491" t="str">
            <v>18.070.070-0</v>
          </cell>
          <cell r="B6491" t="str">
            <v>BANCA DE MARM. BRANCO NACIONAL, C/ 3CM DE ESP., MED. 4,00 X0,60M, C/ABERT. P/ 5 CONCHAS DE LOUCA</v>
          </cell>
          <cell r="C6491" t="str">
            <v>UN</v>
          </cell>
          <cell r="D6491">
            <v>384.88</v>
          </cell>
        </row>
        <row r="6492">
          <cell r="A6492" t="str">
            <v>18.070.999-0</v>
          </cell>
          <cell r="B6492" t="str">
            <v>FAMILIA 18.070MARMORE</v>
          </cell>
          <cell r="C6492">
            <v>0</v>
          </cell>
          <cell r="D6492">
            <v>2151</v>
          </cell>
        </row>
        <row r="6493">
          <cell r="A6493" t="str">
            <v>18.080.010-0</v>
          </cell>
          <cell r="B6493" t="str">
            <v>BANCA DE GRAN. PRETO TIJUCA, C/ 3CM DE ESP., MED. 1,00 X 0,60M, C/ABERT. P/ 1 CUBA</v>
          </cell>
          <cell r="C6493" t="str">
            <v>UN</v>
          </cell>
          <cell r="D6493">
            <v>187.11</v>
          </cell>
        </row>
        <row r="6494">
          <cell r="A6494" t="str">
            <v>18.080.015-0</v>
          </cell>
          <cell r="B6494" t="str">
            <v>BANCA DE GRAN. PRETO TIJUCA, C/ 3CM DE ESP., MED. 2,00 X 0,60M, C/ABERT. P/ 1 OU 2 CUBAS</v>
          </cell>
          <cell r="C6494" t="str">
            <v>UN</v>
          </cell>
          <cell r="D6494">
            <v>299.36</v>
          </cell>
        </row>
        <row r="6495">
          <cell r="A6495" t="str">
            <v>18.080.020-0</v>
          </cell>
          <cell r="B6495" t="str">
            <v>BANCA SECA DE GRAN. PRETO TIJUCA, C/ 3CM DE ESP. E 0,60M DELARG.</v>
          </cell>
          <cell r="C6495" t="str">
            <v>M</v>
          </cell>
          <cell r="D6495">
            <v>138.21</v>
          </cell>
        </row>
        <row r="6496">
          <cell r="A6496" t="str">
            <v>18.080.999-0</v>
          </cell>
          <cell r="B6496" t="str">
            <v>FAMILIA 18.080BANCA D/ GRANITO</v>
          </cell>
          <cell r="C6496">
            <v>0</v>
          </cell>
          <cell r="D6496">
            <v>1892</v>
          </cell>
        </row>
        <row r="6497">
          <cell r="A6497" t="str">
            <v>18.100.025-0</v>
          </cell>
          <cell r="B6497" t="str">
            <v>BANCA DE MARM. SINT., MED. 1,20 X 0,50M, C/CUBA DO MESMO MAT.</v>
          </cell>
          <cell r="C6497" t="str">
            <v>UN</v>
          </cell>
          <cell r="D6497">
            <v>49.26</v>
          </cell>
        </row>
        <row r="6498">
          <cell r="A6498" t="str">
            <v>18.100.030-0</v>
          </cell>
          <cell r="B6498" t="str">
            <v>BANCA DE MARM. SINT., MED. 1,00 X 0,50M, C/CUBA DO MESMO MAT.</v>
          </cell>
          <cell r="C6498" t="str">
            <v>UN</v>
          </cell>
          <cell r="D6498">
            <v>38.18</v>
          </cell>
        </row>
        <row r="6499">
          <cell r="A6499" t="str">
            <v>18.100.035-0</v>
          </cell>
          <cell r="B6499" t="str">
            <v>BANCA DE MARM. SINT., MED. 1,50 X 0,50M, C/CUBA DO MESMO MAT.</v>
          </cell>
          <cell r="C6499" t="str">
            <v>UN</v>
          </cell>
          <cell r="D6499">
            <v>60.37</v>
          </cell>
        </row>
        <row r="6500">
          <cell r="A6500" t="str">
            <v>18.100.999-0</v>
          </cell>
          <cell r="B6500" t="str">
            <v>FAMILIA 18.100BANCA DE MARMORE</v>
          </cell>
          <cell r="C6500">
            <v>0</v>
          </cell>
          <cell r="D6500">
            <v>1800</v>
          </cell>
        </row>
        <row r="6501">
          <cell r="A6501" t="str">
            <v>18.105.001-0</v>
          </cell>
          <cell r="B6501" t="str">
            <v>DOMOS ACRIL. DE 1,50 X 1,50M, INCLUINDO NESTA MED. A VENTILACAO</v>
          </cell>
          <cell r="C6501" t="str">
            <v>UN</v>
          </cell>
          <cell r="D6501">
            <v>520</v>
          </cell>
        </row>
        <row r="6502">
          <cell r="A6502" t="str">
            <v>18.105.999-0</v>
          </cell>
          <cell r="B6502" t="str">
            <v>FAMILIA 18.105DOMUS ACRILICOS</v>
          </cell>
          <cell r="C6502">
            <v>0</v>
          </cell>
          <cell r="D6502">
            <v>1639</v>
          </cell>
        </row>
        <row r="6503">
          <cell r="A6503" t="str">
            <v>18.200.001-0</v>
          </cell>
          <cell r="B6503" t="str">
            <v>TABELA DE BASQUETE EM COMP. NAVAL, TAMANHO OFICIAL, C/ARO EREDE</v>
          </cell>
          <cell r="C6503" t="str">
            <v>PAR</v>
          </cell>
          <cell r="D6503">
            <v>641.73</v>
          </cell>
        </row>
        <row r="6504">
          <cell r="A6504" t="str">
            <v>18.200.002-0</v>
          </cell>
          <cell r="B6504" t="str">
            <v>POSTE P/VOLEIBOL, EM TUBO DE FºGALV. C/CATRACA E BUCHAS</v>
          </cell>
          <cell r="C6504" t="str">
            <v>PAR</v>
          </cell>
          <cell r="D6504">
            <v>245</v>
          </cell>
        </row>
        <row r="6505">
          <cell r="A6505" t="str">
            <v>18.200.003-0</v>
          </cell>
          <cell r="B6505" t="str">
            <v>REDE DE VOLEIBOL OFICIAL, C/CABO DE ACO</v>
          </cell>
          <cell r="C6505" t="str">
            <v>UN</v>
          </cell>
          <cell r="D6505">
            <v>95</v>
          </cell>
        </row>
        <row r="6506">
          <cell r="A6506" t="str">
            <v>18.200.004-0</v>
          </cell>
          <cell r="B6506" t="str">
            <v>TRAVE DESMONTAVEL P/FUTEBOL DE SALAO, EM TUBO DE FºGALV. E BUCHAS</v>
          </cell>
          <cell r="C6506" t="str">
            <v>PAR</v>
          </cell>
          <cell r="D6506">
            <v>540</v>
          </cell>
        </row>
        <row r="6507">
          <cell r="A6507" t="str">
            <v>18.200.005-0</v>
          </cell>
          <cell r="B6507" t="str">
            <v>REDE DE NYLON P/FUTEBOL DE SALAO</v>
          </cell>
          <cell r="C6507" t="str">
            <v>PAR</v>
          </cell>
          <cell r="D6507">
            <v>39.9</v>
          </cell>
        </row>
        <row r="6508">
          <cell r="A6508" t="str">
            <v>18.200.010-0</v>
          </cell>
          <cell r="B6508" t="str">
            <v>APARELHO DE GINASTICA, EXECUTADO EM PC. VERT. DE MACARANDUBAE TUBO DE FºGALV. HORIZ. EM 3 MOD.</v>
          </cell>
          <cell r="C6508" t="str">
            <v>UN</v>
          </cell>
          <cell r="D6508">
            <v>540.44000000000005</v>
          </cell>
        </row>
        <row r="6509">
          <cell r="A6509" t="str">
            <v>18.200.015-0</v>
          </cell>
          <cell r="B6509" t="str">
            <v>ESTRUTURA P/BASQUETE, DE FºGALV. PINT., FIXA, C/AVANCO LIVREDE 1,30M</v>
          </cell>
          <cell r="C6509" t="str">
            <v>PAR</v>
          </cell>
          <cell r="D6509">
            <v>1383</v>
          </cell>
        </row>
        <row r="6510">
          <cell r="A6510" t="str">
            <v>18.200.999-0</v>
          </cell>
          <cell r="B6510" t="str">
            <v>FAMILIA 18.200MATERIAL ESPORTIVO</v>
          </cell>
          <cell r="C6510">
            <v>0</v>
          </cell>
          <cell r="D6510">
            <v>1666</v>
          </cell>
        </row>
        <row r="6511">
          <cell r="A6511" t="str">
            <v>18.213.999-0</v>
          </cell>
          <cell r="B6511" t="str">
            <v>INDICE DA FAMILIA</v>
          </cell>
          <cell r="C6511">
            <v>0</v>
          </cell>
          <cell r="D6511">
            <v>2686</v>
          </cell>
        </row>
        <row r="6512">
          <cell r="A6512" t="str">
            <v>18.250.010-0</v>
          </cell>
          <cell r="B6512" t="str">
            <v>REATOR P/LAMPADA FLUORESCENTE DE 1 X 20W, PARTIDA CONVENCIONAL</v>
          </cell>
          <cell r="C6512" t="str">
            <v>UN</v>
          </cell>
          <cell r="D6512">
            <v>6.61</v>
          </cell>
        </row>
        <row r="6513">
          <cell r="A6513" t="str">
            <v>18.250.015-0</v>
          </cell>
          <cell r="B6513" t="str">
            <v>REATOR P/LAMPADA FLUORESCENTE DE 2 X 20W, PARTIDA RAPIDA</v>
          </cell>
          <cell r="C6513" t="str">
            <v>UN</v>
          </cell>
          <cell r="D6513">
            <v>17.45</v>
          </cell>
        </row>
        <row r="6514">
          <cell r="A6514" t="str">
            <v>18.250.020-0</v>
          </cell>
          <cell r="B6514" t="str">
            <v>REATOR P/LAMPADA FLUORESCENTE DE 1 X 40W, PARTIDA CONVENCIONAL</v>
          </cell>
          <cell r="C6514" t="str">
            <v>UN</v>
          </cell>
          <cell r="D6514">
            <v>12.84</v>
          </cell>
        </row>
        <row r="6515">
          <cell r="A6515" t="str">
            <v>18.250.025-0</v>
          </cell>
          <cell r="B6515" t="str">
            <v>REATOR P/LAMPADA FLUORESCENTE DE 2 X 40W, PARTIDA RAPIDA</v>
          </cell>
          <cell r="C6515" t="str">
            <v>UN</v>
          </cell>
          <cell r="D6515">
            <v>18.239999999999998</v>
          </cell>
        </row>
        <row r="6516">
          <cell r="A6516" t="str">
            <v>18.250.030-0</v>
          </cell>
          <cell r="B6516" t="str">
            <v>STARTER DE 20W OU 40W</v>
          </cell>
          <cell r="C6516" t="str">
            <v>UN</v>
          </cell>
          <cell r="D6516">
            <v>1.04</v>
          </cell>
        </row>
        <row r="6517">
          <cell r="A6517" t="str">
            <v>18.250.035-0</v>
          </cell>
          <cell r="B6517" t="str">
            <v>REATOR P/LAMPADA DE VAPOR DE SODIO, DE 220V X 250W</v>
          </cell>
          <cell r="C6517" t="str">
            <v>UN</v>
          </cell>
          <cell r="D6517">
            <v>61.93</v>
          </cell>
        </row>
        <row r="6518">
          <cell r="A6518" t="str">
            <v>18.250.040-0</v>
          </cell>
          <cell r="B6518" t="str">
            <v>REATOR P/LAMPADA FLUORESCENTE DE 1 X 20W, PARTIDA RAPIDA</v>
          </cell>
          <cell r="C6518" t="str">
            <v>UN</v>
          </cell>
          <cell r="D6518">
            <v>13.05</v>
          </cell>
        </row>
        <row r="6519">
          <cell r="A6519" t="str">
            <v>18.250.045-0</v>
          </cell>
          <cell r="B6519" t="str">
            <v>REATOR P/LAMPADA FLUORESCENTE DE 1 X 40W, PARTIDA RAPIDA</v>
          </cell>
          <cell r="C6519" t="str">
            <v>UN</v>
          </cell>
          <cell r="D6519">
            <v>13.84</v>
          </cell>
        </row>
        <row r="6520">
          <cell r="A6520" t="str">
            <v>18.250.999-0</v>
          </cell>
          <cell r="B6520" t="str">
            <v>INDICE DA FAMILIA</v>
          </cell>
          <cell r="C6520">
            <v>0</v>
          </cell>
          <cell r="D6520">
            <v>1781</v>
          </cell>
        </row>
        <row r="6521">
          <cell r="A6521" t="str">
            <v>18.260.005-0</v>
          </cell>
          <cell r="B6521" t="str">
            <v>CALHA CHANFRADA DE SOBREPOR, P/LAMPADA FLUORESCENTE DE 1 X 20W</v>
          </cell>
          <cell r="C6521" t="str">
            <v>UN</v>
          </cell>
          <cell r="D6521">
            <v>11.4</v>
          </cell>
        </row>
        <row r="6522">
          <cell r="A6522" t="str">
            <v>18.260.010-0</v>
          </cell>
          <cell r="B6522" t="str">
            <v>CALHA CHANFRADA DE SOBREPOR, P/LAMPADA FLUORESCENTE DE 2 X 20W</v>
          </cell>
          <cell r="C6522" t="str">
            <v>UN</v>
          </cell>
          <cell r="D6522">
            <v>15.11</v>
          </cell>
        </row>
        <row r="6523">
          <cell r="A6523" t="str">
            <v>18.260.015-0</v>
          </cell>
          <cell r="B6523" t="str">
            <v>CALHA CHANFRADA DE SOBREPOR, P/LAMPADA FLUORESCENTE DE 3 X 20W</v>
          </cell>
          <cell r="C6523" t="str">
            <v>UN</v>
          </cell>
          <cell r="D6523">
            <v>22.22</v>
          </cell>
        </row>
        <row r="6524">
          <cell r="A6524" t="str">
            <v>18.260.020-0</v>
          </cell>
          <cell r="B6524" t="str">
            <v>CALHA CHANFRADA DE SOBREPOR, P/LAMPADA FLUORESCENTE DE 4 X 20W</v>
          </cell>
          <cell r="C6524" t="str">
            <v>UN</v>
          </cell>
          <cell r="D6524">
            <v>28.23</v>
          </cell>
        </row>
        <row r="6525">
          <cell r="A6525" t="str">
            <v>18.260.023-0</v>
          </cell>
          <cell r="B6525" t="str">
            <v>CALHA CHANFRADA DE SOBREPOR, P/LAMPADA FLUORESCENTE DE 1 X 40W</v>
          </cell>
          <cell r="C6525" t="str">
            <v>UN</v>
          </cell>
          <cell r="D6525">
            <v>15.59</v>
          </cell>
        </row>
        <row r="6526">
          <cell r="A6526" t="str">
            <v>18.260.025-0</v>
          </cell>
          <cell r="B6526" t="str">
            <v>CALHA CHANFRADA DE SOBREPOR, P/LAMPADA FLUORESCENTE DE 2 X 40W</v>
          </cell>
          <cell r="C6526" t="str">
            <v>UN</v>
          </cell>
          <cell r="D6526">
            <v>19.010000000000002</v>
          </cell>
        </row>
        <row r="6527">
          <cell r="A6527" t="str">
            <v>18.260.030-0</v>
          </cell>
          <cell r="B6527" t="str">
            <v>CALHA CHANFRADA DE SOBREPOR, P/LAMPADA FLUORESCENTE DE 3 X 40W</v>
          </cell>
          <cell r="C6527" t="str">
            <v>UN</v>
          </cell>
          <cell r="D6527">
            <v>25.5</v>
          </cell>
        </row>
        <row r="6528">
          <cell r="A6528" t="str">
            <v>18.260.035-0</v>
          </cell>
          <cell r="B6528" t="str">
            <v>CALHA CHANFRADA DE SOBREPOR, P/LAMPADA FLUORESCENTE DE 4 X 40W</v>
          </cell>
          <cell r="C6528" t="str">
            <v>UN</v>
          </cell>
          <cell r="D6528">
            <v>32.200000000000003</v>
          </cell>
        </row>
        <row r="6529">
          <cell r="A6529" t="str">
            <v>18.260.040-0</v>
          </cell>
          <cell r="B6529" t="str">
            <v>BRACO P/ILUMINACAO DE RUAS, P/FIX. EM POSTE OU PAREDE, C/COMPR. DE 1,20M E INCLINACAO DE 25°</v>
          </cell>
          <cell r="C6529" t="str">
            <v>UN</v>
          </cell>
          <cell r="D6529">
            <v>37.9</v>
          </cell>
        </row>
        <row r="6530">
          <cell r="A6530" t="str">
            <v>18.260.045-0</v>
          </cell>
          <cell r="B6530" t="str">
            <v>BRACO P/ILUMINACAO DE RUAS, P/FIX. EM POSTE OU PAREDE, C/COMPR. DE 1,65M E INCLINACAO DE 25°</v>
          </cell>
          <cell r="C6530" t="str">
            <v>UN</v>
          </cell>
          <cell r="D6530">
            <v>129.35</v>
          </cell>
        </row>
        <row r="6531">
          <cell r="A6531" t="str">
            <v>18.260.050-0</v>
          </cell>
          <cell r="B6531" t="str">
            <v>ABRACADEIRA DE FIX. DE BRACOS DE LUMINARIA, DE 4"</v>
          </cell>
          <cell r="C6531" t="str">
            <v>UN</v>
          </cell>
          <cell r="D6531">
            <v>18.84</v>
          </cell>
        </row>
        <row r="6532">
          <cell r="A6532" t="str">
            <v>18.260.055-0</v>
          </cell>
          <cell r="B6532" t="str">
            <v>LUMINARIA ABERTA P/ILUMINACAO DE PARQUES, P/LAMPADA DE VAPORDE MERCURIO DE 125W</v>
          </cell>
          <cell r="C6532" t="str">
            <v>UN</v>
          </cell>
          <cell r="D6532">
            <v>61.66</v>
          </cell>
        </row>
        <row r="6533">
          <cell r="A6533" t="str">
            <v>18.260.060-0</v>
          </cell>
          <cell r="B6533" t="str">
            <v>LUMINARIA FECHADA P/ILUMINACAO DE RUAS, P/LAMPADA MISTA, A VAPOR DE MERCURIO E A VAPOR DE SODIO</v>
          </cell>
          <cell r="C6533" t="str">
            <v>UN</v>
          </cell>
          <cell r="D6533">
            <v>118.42</v>
          </cell>
        </row>
        <row r="6534">
          <cell r="A6534" t="str">
            <v>18.260.065-0</v>
          </cell>
          <cell r="B6534" t="str">
            <v>SUPORTE P/LAMPADA FLUORESCENTE</v>
          </cell>
          <cell r="C6534" t="str">
            <v>UN</v>
          </cell>
          <cell r="D6534">
            <v>1.3</v>
          </cell>
        </row>
        <row r="6535">
          <cell r="A6535" t="str">
            <v>18.260.999-0</v>
          </cell>
          <cell r="B6535" t="str">
            <v>INDICE DA FAMILIA</v>
          </cell>
          <cell r="C6535">
            <v>0</v>
          </cell>
          <cell r="D6535">
            <v>2252</v>
          </cell>
        </row>
        <row r="6536">
          <cell r="A6536" t="str">
            <v>18.265.001-0</v>
          </cell>
          <cell r="B6536" t="str">
            <v>INDICE DA FAMILIA</v>
          </cell>
          <cell r="C6536">
            <v>0</v>
          </cell>
          <cell r="D6536">
            <v>8.69</v>
          </cell>
        </row>
        <row r="6537">
          <cell r="A6537" t="str">
            <v>18.265.999-0</v>
          </cell>
          <cell r="B6537" t="str">
            <v>INDICE DA FAMILIA</v>
          </cell>
          <cell r="C6537">
            <v>0</v>
          </cell>
          <cell r="D6537">
            <v>1316</v>
          </cell>
        </row>
        <row r="6538">
          <cell r="A6538" t="str">
            <v>18.270.005-0</v>
          </cell>
          <cell r="B6538" t="str">
            <v>RECARGA P/EXTINTOR DE INCENDIO, AGUA-GAS, DE 10 L</v>
          </cell>
          <cell r="C6538" t="str">
            <v>UN</v>
          </cell>
          <cell r="D6538">
            <v>8</v>
          </cell>
        </row>
        <row r="6539">
          <cell r="A6539" t="str">
            <v>18.270.010-0</v>
          </cell>
          <cell r="B6539" t="str">
            <v>RECARGA P/EXTINTOR DE INCENDIO, AGUA-PRESSURIZADA, DE 10 L</v>
          </cell>
          <cell r="C6539" t="str">
            <v>UN</v>
          </cell>
          <cell r="D6539">
            <v>8</v>
          </cell>
        </row>
        <row r="6540">
          <cell r="A6540" t="str">
            <v>18.270.015-0</v>
          </cell>
          <cell r="B6540" t="str">
            <v>RECARGA P/EXTINTOR DE INCENDIO, PO QUIMICO, DE 1KG</v>
          </cell>
          <cell r="C6540" t="str">
            <v>UN</v>
          </cell>
          <cell r="D6540">
            <v>6</v>
          </cell>
        </row>
        <row r="6541">
          <cell r="A6541" t="str">
            <v>18.270.020-0</v>
          </cell>
          <cell r="B6541" t="str">
            <v>RECARGA P/EXTINTOR DE INCENDIO, PO QUIMICO, DE 4KG</v>
          </cell>
          <cell r="C6541" t="str">
            <v>UN</v>
          </cell>
          <cell r="D6541">
            <v>10.5</v>
          </cell>
        </row>
        <row r="6542">
          <cell r="A6542" t="str">
            <v>18.270.025-0</v>
          </cell>
          <cell r="B6542" t="str">
            <v>RECARGA P/EXTINTOR DE INCENDIO, PO QUIMICO, DE 6KG</v>
          </cell>
          <cell r="C6542" t="str">
            <v>UN</v>
          </cell>
          <cell r="D6542">
            <v>12.4</v>
          </cell>
        </row>
        <row r="6543">
          <cell r="A6543" t="str">
            <v>18.270.030-0</v>
          </cell>
          <cell r="B6543" t="str">
            <v>RECARGA P/EXTINTOR DE INCENDIO, GAS CARBONICO, DE 4KG</v>
          </cell>
          <cell r="C6543" t="str">
            <v>UN</v>
          </cell>
          <cell r="D6543">
            <v>12</v>
          </cell>
        </row>
        <row r="6544">
          <cell r="A6544" t="str">
            <v>18.270.035-0</v>
          </cell>
          <cell r="B6544" t="str">
            <v>RECARGA P/EXTINTOR DE INCENDIO, GAS CARBONICO, DE 6KG</v>
          </cell>
          <cell r="C6544" t="str">
            <v>UN</v>
          </cell>
          <cell r="D6544">
            <v>18</v>
          </cell>
        </row>
        <row r="6545">
          <cell r="A6545" t="str">
            <v>18.270.999-0</v>
          </cell>
          <cell r="B6545" t="str">
            <v>INDICE DA FAMILIA</v>
          </cell>
          <cell r="C6545">
            <v>0</v>
          </cell>
          <cell r="D6545">
            <v>2148</v>
          </cell>
        </row>
        <row r="6546">
          <cell r="A6546" t="str">
            <v>18.500.500-0</v>
          </cell>
          <cell r="B6546" t="str">
            <v>UNIDADE DE REF. P/FORN. DE MOVEIS</v>
          </cell>
          <cell r="C6546" t="str">
            <v>UR</v>
          </cell>
          <cell r="D6546">
            <v>127.52</v>
          </cell>
        </row>
        <row r="6547">
          <cell r="A6547" t="str">
            <v>18.500.999-0</v>
          </cell>
          <cell r="B6547" t="str">
            <v>FAMILIA 18.500MOVEIS P/ ESCRITORIO</v>
          </cell>
          <cell r="C6547">
            <v>0</v>
          </cell>
          <cell r="D6547">
            <v>1133</v>
          </cell>
        </row>
        <row r="6548">
          <cell r="A6548" t="str">
            <v>19.000.999-0</v>
          </cell>
          <cell r="B6548" t="str">
            <v>INDICE 19.000.ALUGUEL DE EQUIPAMENTOS</v>
          </cell>
          <cell r="C6548">
            <v>0</v>
          </cell>
          <cell r="D6548">
            <v>2016</v>
          </cell>
        </row>
        <row r="6549">
          <cell r="A6549" t="str">
            <v>19.001.001-2</v>
          </cell>
          <cell r="B6549" t="str">
            <v>CAMINHAO CARROCERIA FIXA, NO TOCO, 3,5T, MOTOR DIESEL 85CV,EXCL. PARCELA DE JUROS, DEPRECIACAO, SEGURO E MOTORISTA (CP)</v>
          </cell>
          <cell r="C6549" t="str">
            <v>H</v>
          </cell>
          <cell r="D6549">
            <v>21.85</v>
          </cell>
        </row>
        <row r="6550">
          <cell r="A6550" t="str">
            <v>19.001.004-2</v>
          </cell>
          <cell r="B6550" t="str">
            <v>CAMINHAO CARROCERIA FIXA, NO TOCO, 7,5T, MOTOR DIESEL 132CV,EXCL. PARCELA DE JUROS, DEPRECIACAO,SEGURO E MOTORISTA (CP)</v>
          </cell>
          <cell r="C6550" t="str">
            <v>H</v>
          </cell>
          <cell r="D6550">
            <v>26.74</v>
          </cell>
        </row>
        <row r="6551">
          <cell r="A6551" t="str">
            <v>19.001.012-2</v>
          </cell>
          <cell r="B6551" t="str">
            <v>CAMINHAO BASCUL., NO TOCO, 5,00M3, MOTOR DIESEL 132CV, EXCL.PARCELA DE JUROS, DEPRECIACAO, SEGURO E MOTORISTA (CP)</v>
          </cell>
          <cell r="C6551" t="str">
            <v>H</v>
          </cell>
          <cell r="D6551">
            <v>27.54</v>
          </cell>
        </row>
        <row r="6552">
          <cell r="A6552" t="str">
            <v>19.001.038-2</v>
          </cell>
          <cell r="B6552" t="str">
            <v>CAMIONETE PICK-UP, CABINE E CACAMBA, 4,00M3, MOTOR DIESEL,85CV,EXCL.PARCELA DE JUROS,DEPRECIACAO,SEGURO E MOTORISTA (CP)</v>
          </cell>
          <cell r="C6552" t="str">
            <v>H</v>
          </cell>
          <cell r="D6552">
            <v>16.82</v>
          </cell>
        </row>
        <row r="6553">
          <cell r="A6553" t="str">
            <v>19.001.043-2</v>
          </cell>
          <cell r="B6553" t="str">
            <v>VEICULO DE PASSEIO, 2 PORTAS, 5 PASSAGEIROS, MOTOR 1.6, ALCOOL,EXCL.PARCELA DE JUROS,DEPRECIACAO,SEGURO E MOTORISTA (CP)</v>
          </cell>
          <cell r="C6553" t="str">
            <v>H</v>
          </cell>
          <cell r="D6553">
            <v>13.29</v>
          </cell>
        </row>
        <row r="6554">
          <cell r="A6554" t="str">
            <v>19.001.999-0</v>
          </cell>
          <cell r="B6554" t="str">
            <v>FAMILIA 19.001</v>
          </cell>
          <cell r="C6554">
            <v>0</v>
          </cell>
          <cell r="D6554">
            <v>2048</v>
          </cell>
        </row>
        <row r="6555">
          <cell r="A6555" t="str">
            <v>19.004.001-2</v>
          </cell>
          <cell r="B6555" t="str">
            <v>CAMINHAO CARROCERIA FIXA, NO TOCO, 3,5T, MOTOR DIESEL 85CV,INCL. MOTORISTA (CP)</v>
          </cell>
          <cell r="C6555" t="str">
            <v>H</v>
          </cell>
          <cell r="D6555">
            <v>35.340000000000003</v>
          </cell>
        </row>
        <row r="6556">
          <cell r="A6556" t="str">
            <v>19.004.001-3</v>
          </cell>
          <cell r="B6556" t="str">
            <v>CAMINHAO CARROCERIA FIXA, NO TOCO, 3,5T, MOTOR DIESEL 85CV,INCL. MOTORISTA (CF)</v>
          </cell>
          <cell r="C6556" t="str">
            <v>H</v>
          </cell>
          <cell r="D6556">
            <v>15.93</v>
          </cell>
        </row>
        <row r="6557">
          <cell r="A6557" t="str">
            <v>19.004.001-4</v>
          </cell>
          <cell r="B6557" t="str">
            <v>CAMINHAO CARROCERIA FIXA, NO TOCO, 3,5T, MOTOR DIESEL 85CV,INCL. MOTORISTA (CI)</v>
          </cell>
          <cell r="C6557" t="str">
            <v>H</v>
          </cell>
          <cell r="D6557">
            <v>13.49</v>
          </cell>
        </row>
        <row r="6558">
          <cell r="A6558" t="str">
            <v>19.004.004-2</v>
          </cell>
          <cell r="B6558" t="str">
            <v>CAMINHAO CARROCERIA FIXA, NO TOCO, 7,5T, MOTOR DIESEL 132CV,INCL. MOTORISTA (CP)</v>
          </cell>
          <cell r="C6558" t="str">
            <v>H</v>
          </cell>
          <cell r="D6558">
            <v>41.38</v>
          </cell>
        </row>
        <row r="6559">
          <cell r="A6559" t="str">
            <v>19.004.004-3</v>
          </cell>
          <cell r="B6559" t="str">
            <v>CAMINHAO CARROCERIA FIXA, NO TOCO, 7,5T, MOTOR DIESEL 132CV,INCL. MOTORISTA (CF)</v>
          </cell>
          <cell r="C6559" t="str">
            <v>H</v>
          </cell>
          <cell r="D6559">
            <v>17.53</v>
          </cell>
        </row>
        <row r="6560">
          <cell r="A6560" t="str">
            <v>19.004.004-4</v>
          </cell>
          <cell r="B6560" t="str">
            <v>CAMINHAO CARROCERIA FIXA, NO TOCO, 7,5T, MOTOR DIESEL 132CV,INCL. MOTORISTA (CI)</v>
          </cell>
          <cell r="C6560" t="str">
            <v>H</v>
          </cell>
          <cell r="D6560">
            <v>14.64</v>
          </cell>
        </row>
        <row r="6561">
          <cell r="A6561" t="str">
            <v>19.004.006-2</v>
          </cell>
          <cell r="B6561" t="str">
            <v>CAMINHAO CARROCERIA FIXA, TRUCADO, 12T, MOTOR DIESEL 142CV,INCL. MOTORISTA (CP)</v>
          </cell>
          <cell r="C6561" t="str">
            <v>H</v>
          </cell>
          <cell r="D6561">
            <v>60.52</v>
          </cell>
        </row>
        <row r="6562">
          <cell r="A6562" t="str">
            <v>19.004.006-3</v>
          </cell>
          <cell r="B6562" t="str">
            <v>CAMINHAO CARROCERIA FIXA, TRUCADO, 12T, MOTOR DIESEL 142CV,INCL. MOTORISTA (CF)</v>
          </cell>
          <cell r="C6562" t="str">
            <v>H</v>
          </cell>
          <cell r="D6562">
            <v>27.21</v>
          </cell>
        </row>
        <row r="6563">
          <cell r="A6563" t="str">
            <v>19.004.006-4</v>
          </cell>
          <cell r="B6563" t="str">
            <v>CAMINHAO CARROCERIA FIXA, TRUCADO, 12T, MOTOR DIESEL 142CV,INCL. MOTORISTA (CI)</v>
          </cell>
          <cell r="C6563" t="str">
            <v>H</v>
          </cell>
          <cell r="D6563">
            <v>22.83</v>
          </cell>
        </row>
        <row r="6564">
          <cell r="A6564" t="str">
            <v>19.004.010-2</v>
          </cell>
          <cell r="B6564" t="str">
            <v>CAMINHAO BASCUL., NO TOCO, 4,00M3, MOTOR DIESEL 85CV, INCL.MOTORISTA (CP)</v>
          </cell>
          <cell r="C6564" t="str">
            <v>H</v>
          </cell>
          <cell r="D6564">
            <v>37.85</v>
          </cell>
        </row>
        <row r="6565">
          <cell r="A6565" t="str">
            <v>19.004.010-3</v>
          </cell>
          <cell r="B6565" t="str">
            <v>CAMINHAO BASCUL., NO TOCO, 4,00M3, MOTOR DIESEL 85CV, INCL.MOTORISTA (CF)</v>
          </cell>
          <cell r="C6565" t="str">
            <v>H</v>
          </cell>
          <cell r="D6565">
            <v>17.149999999999999</v>
          </cell>
        </row>
        <row r="6566">
          <cell r="A6566" t="str">
            <v>19.004.010-4</v>
          </cell>
          <cell r="B6566" t="str">
            <v>CAMINHAO BASCUL., NO TOCO, 4,00M3, MOTOR DIESEL 85CV, INCL.MOTORISTA (CI)</v>
          </cell>
          <cell r="C6566" t="str">
            <v>H</v>
          </cell>
          <cell r="D6566">
            <v>14.4</v>
          </cell>
        </row>
        <row r="6567">
          <cell r="A6567" t="str">
            <v>19.004.012-2</v>
          </cell>
          <cell r="B6567" t="str">
            <v>CAMINHAO BASCUL., NO TOCO, 5,00M3, MOTOR DIESEL 132CV, INCL.MOTORISTA (CP)</v>
          </cell>
          <cell r="C6567" t="str">
            <v>H</v>
          </cell>
          <cell r="D6567">
            <v>43.03</v>
          </cell>
        </row>
        <row r="6568">
          <cell r="A6568" t="str">
            <v>19.004.012-3</v>
          </cell>
          <cell r="B6568" t="str">
            <v>CAMINHAO BASCUL., NO TOCO, 5,00M3, MOTOR DIESEL 132CV, INCL.MOTORISTA (CF)</v>
          </cell>
          <cell r="C6568" t="str">
            <v>H</v>
          </cell>
          <cell r="D6568">
            <v>18.68</v>
          </cell>
        </row>
        <row r="6569">
          <cell r="A6569" t="str">
            <v>19.004.012-4</v>
          </cell>
          <cell r="B6569" t="str">
            <v>CAMINHAO BASCUL., NO TOCO, 5,00M3, MOTOR DIESEL 132CV, INCL.MOTORISTA (CI)</v>
          </cell>
          <cell r="C6569" t="str">
            <v>H</v>
          </cell>
          <cell r="D6569">
            <v>15.48</v>
          </cell>
        </row>
        <row r="6570">
          <cell r="A6570" t="str">
            <v>19.004.013-2</v>
          </cell>
          <cell r="B6570" t="str">
            <v>CAMINHAO BASCUL., NO TOCO, 7,00M3, MOTOR DIESEL 132CV, INCL.MOTORISTA (CP)</v>
          </cell>
          <cell r="C6570" t="str">
            <v>H</v>
          </cell>
          <cell r="D6570">
            <v>50.01</v>
          </cell>
        </row>
        <row r="6571">
          <cell r="A6571" t="str">
            <v>19.004.013-3</v>
          </cell>
          <cell r="B6571" t="str">
            <v>CAMINHAO BASCUL., NO TOCO, 7,00M3, MOTOR DIESEL 132CV, INCL.MOTORISTA (CF)</v>
          </cell>
          <cell r="C6571" t="str">
            <v>H</v>
          </cell>
          <cell r="D6571">
            <v>21.81</v>
          </cell>
        </row>
        <row r="6572">
          <cell r="A6572" t="str">
            <v>19.004.013-4</v>
          </cell>
          <cell r="B6572" t="str">
            <v>CAMINHAO BASCUL., NO TOCO, 7,00M3, MOTOR DIESEL 132CV, INCL.MOTORISTA (CI)</v>
          </cell>
          <cell r="C6572" t="str">
            <v>H</v>
          </cell>
          <cell r="D6572">
            <v>18.079999999999998</v>
          </cell>
        </row>
        <row r="6573">
          <cell r="A6573" t="str">
            <v>19.004.014-2</v>
          </cell>
          <cell r="B6573" t="str">
            <v>CAMINHAO BASCUL., NO TOCO, 8,00 A 10,00M3, MOTOR DIESEL 192CV, INCL. MOTORISTA (CP)</v>
          </cell>
          <cell r="C6573" t="str">
            <v>H</v>
          </cell>
          <cell r="D6573">
            <v>57.13</v>
          </cell>
        </row>
        <row r="6574">
          <cell r="A6574" t="str">
            <v>19.004.014-3</v>
          </cell>
          <cell r="B6574" t="str">
            <v>CAMINHAO BASCUL., NO TOCO, 8,00 A 10,00M3, MOTOR DIESEL 192CV, INCL. MOTORISTA (CF)</v>
          </cell>
          <cell r="C6574" t="str">
            <v>H</v>
          </cell>
          <cell r="D6574">
            <v>23.62</v>
          </cell>
        </row>
        <row r="6575">
          <cell r="A6575" t="str">
            <v>19.004.014-4</v>
          </cell>
          <cell r="B6575" t="str">
            <v>CAMINHAO BASCUL., NO TOCO, 8,00 A 10,00M3, MOTOR DIESEL 192CV, INCL. MOTORISTA (CI)</v>
          </cell>
          <cell r="C6575" t="str">
            <v>H</v>
          </cell>
          <cell r="D6575">
            <v>19.36</v>
          </cell>
        </row>
        <row r="6576">
          <cell r="A6576" t="str">
            <v>19.004.015-2</v>
          </cell>
          <cell r="B6576" t="str">
            <v>CAMINHAO BASCUL. TIPO PESADO (FORA DE ESTRADA), CAPAC. RASA11,00M3, MOTOR DIESEL 250CV, INCL. MOTORISTA (CP)</v>
          </cell>
          <cell r="C6576" t="str">
            <v>H</v>
          </cell>
          <cell r="D6576">
            <v>160.75</v>
          </cell>
        </row>
        <row r="6577">
          <cell r="A6577" t="str">
            <v>19.004.015-3</v>
          </cell>
          <cell r="B6577" t="str">
            <v>CAMINHAO BASCUL. TIPO PESADO (FORA DE ESTRADA), CAPAC. RASA11,00M3, MOTOR DIESEL 250CV, INCL. MOTORISTA (CF)</v>
          </cell>
          <cell r="C6577" t="str">
            <v>H</v>
          </cell>
          <cell r="D6577">
            <v>83.93</v>
          </cell>
        </row>
        <row r="6578">
          <cell r="A6578" t="str">
            <v>19.004.015-4</v>
          </cell>
          <cell r="B6578" t="str">
            <v>CAMINHAO BASCUL. TIPO PESADO (FORA DE ESTRADA), CAPAC. RASA11,00M3, MOTOR DIESEL 250CV, INCL. MOTORISTA (CI)</v>
          </cell>
          <cell r="C6578" t="str">
            <v>H</v>
          </cell>
          <cell r="D6578">
            <v>73.11</v>
          </cell>
        </row>
        <row r="6579">
          <cell r="A6579" t="str">
            <v>19.004.016-2</v>
          </cell>
          <cell r="B6579" t="str">
            <v>CAMINHAO BASCUL. TIPO MEDIO-PESADO, TRUCADO, CAPAC. 12,00M3,MOTOR DIESEL 142CV, INCL. MOTORISTA (CP)</v>
          </cell>
          <cell r="C6579" t="str">
            <v>H</v>
          </cell>
          <cell r="D6579">
            <v>61.26</v>
          </cell>
        </row>
        <row r="6580">
          <cell r="A6580" t="str">
            <v>19.004.016-3</v>
          </cell>
          <cell r="B6580" t="str">
            <v>CAMINHAO BASCUL. TIPO MEDIO-PESADO, TRUCADO, CAPAC. 12,00M3,MOTOR DIESEL 142CV, INCL. MOTORISTA (CF)</v>
          </cell>
          <cell r="C6580" t="str">
            <v>H</v>
          </cell>
          <cell r="D6580">
            <v>28.01</v>
          </cell>
        </row>
        <row r="6581">
          <cell r="A6581" t="str">
            <v>19.004.016-4</v>
          </cell>
          <cell r="B6581" t="str">
            <v>CAMINHAO BASCUL. TIPO MEDIO-PESADO, TRUCADO, CAPAC. 12,00M3,MOTOR DIESEL 142CV, INCL. MOTORISTA (CI)</v>
          </cell>
          <cell r="C6581" t="str">
            <v>H</v>
          </cell>
          <cell r="D6581">
            <v>23.55</v>
          </cell>
        </row>
        <row r="6582">
          <cell r="A6582" t="str">
            <v>19.004.020-2</v>
          </cell>
          <cell r="B6582" t="str">
            <v>CAMINHAO TANQUE C/CAPAC. DE 6000 L, MOTOR DIESEL 132CV, INCL. MOTORISTA (CP)</v>
          </cell>
          <cell r="C6582" t="str">
            <v>H</v>
          </cell>
          <cell r="D6582">
            <v>44.13</v>
          </cell>
        </row>
        <row r="6583">
          <cell r="A6583" t="str">
            <v>19.004.020-3</v>
          </cell>
          <cell r="B6583" t="str">
            <v>CAMINHAO TANQUE C/CAPAC. DE 6000 L, MOTOR DIESEL 132CV, INCL. MOTORISTA (CF)</v>
          </cell>
          <cell r="C6583" t="str">
            <v>H</v>
          </cell>
          <cell r="D6583">
            <v>19.239999999999998</v>
          </cell>
        </row>
        <row r="6584">
          <cell r="A6584" t="str">
            <v>19.004.020-4</v>
          </cell>
          <cell r="B6584" t="str">
            <v>CAMINHAO TANQUE C/CAPAC. DE 6000 L, MOTOR DIESEL 132CV, INCL. MOTORISTA (CI)</v>
          </cell>
          <cell r="C6584" t="str">
            <v>H</v>
          </cell>
          <cell r="D6584">
            <v>16.010000000000002</v>
          </cell>
        </row>
        <row r="6585">
          <cell r="A6585" t="str">
            <v>19.004.021-2</v>
          </cell>
          <cell r="B6585" t="str">
            <v>CAMINHAO TANQUE C/CAPAC. DE 10.000 L, MOTOR DIESEL 132CV, INCL. MOTORISTA (CP)</v>
          </cell>
          <cell r="C6585" t="str">
            <v>H</v>
          </cell>
          <cell r="D6585">
            <v>54.43</v>
          </cell>
        </row>
        <row r="6586">
          <cell r="A6586" t="str">
            <v>19.004.021-3</v>
          </cell>
          <cell r="B6586" t="str">
            <v>CAMINHAO TANQUE C/CAPAC. DE 10.000 L, MOTOR DIESEL 132CV, INCL. MOTORISTA (CF)</v>
          </cell>
          <cell r="C6586" t="str">
            <v>H</v>
          </cell>
          <cell r="D6586">
            <v>26.83</v>
          </cell>
        </row>
        <row r="6587">
          <cell r="A6587" t="str">
            <v>19.004.021-4</v>
          </cell>
          <cell r="B6587" t="str">
            <v>CAMINHAO TANQUE C/CAPAC. DE 10.000 L, MOTOR DIESEL 132CV, INCL. MOTORISTA (CI)</v>
          </cell>
          <cell r="C6587" t="str">
            <v>H</v>
          </cell>
          <cell r="D6587">
            <v>22.84</v>
          </cell>
        </row>
        <row r="6588">
          <cell r="A6588" t="str">
            <v>19.004.022-2</v>
          </cell>
          <cell r="B6588" t="str">
            <v>CAMINHAO TANQUE C/CAPAC. DE 15.000 L, MOTOR DIESEL 132CV, INCL. MOTORISTA (CP)</v>
          </cell>
          <cell r="C6588" t="str">
            <v>H</v>
          </cell>
          <cell r="D6588">
            <v>59.25</v>
          </cell>
        </row>
        <row r="6589">
          <cell r="A6589" t="str">
            <v>19.004.022-3</v>
          </cell>
          <cell r="B6589" t="str">
            <v>CAMINHAO TANQUE C/CAPAC. DE 15.000 L, MOTOR DIESEL 132CV, INCL. MOTORISTA (CF)</v>
          </cell>
          <cell r="C6589" t="str">
            <v>H</v>
          </cell>
          <cell r="D6589">
            <v>28.71</v>
          </cell>
        </row>
        <row r="6590">
          <cell r="A6590" t="str">
            <v>19.004.022-4</v>
          </cell>
          <cell r="B6590" t="str">
            <v>CAMINHAO TANQUE C/CAPAC. DE 15.000 L, MOTOR DIESEL 132CV, INCL. MOTORISTA (CI)</v>
          </cell>
          <cell r="C6590" t="str">
            <v>H</v>
          </cell>
          <cell r="D6590">
            <v>24.54</v>
          </cell>
        </row>
        <row r="6591">
          <cell r="A6591" t="str">
            <v>19.004.023-2</v>
          </cell>
          <cell r="B6591" t="str">
            <v>CAMINHAO TANQUE C/CAPAC. DE 20.000 L, MOTOR DIESEL 132CV, INCL. MOTORISTA (CP)</v>
          </cell>
          <cell r="C6591" t="str">
            <v>H</v>
          </cell>
          <cell r="D6591">
            <v>75.8</v>
          </cell>
        </row>
        <row r="6592">
          <cell r="A6592" t="str">
            <v>19.004.023-3</v>
          </cell>
          <cell r="B6592" t="str">
            <v>CAMINHAO TANQUE C/CAPAC. DE 20.000 L, MOTOR DIESEL 132CV, INCL. MOTORISTA (CF)</v>
          </cell>
          <cell r="C6592" t="str">
            <v>H</v>
          </cell>
          <cell r="D6592">
            <v>30.26</v>
          </cell>
        </row>
        <row r="6593">
          <cell r="A6593" t="str">
            <v>19.004.023-4</v>
          </cell>
          <cell r="B6593" t="str">
            <v>CAMINHAO TANQUE C/CAPAC. DE 20.000 L, MOTOR DIESEL 132CV, INCL. MOTORISTA (CI)</v>
          </cell>
          <cell r="C6593" t="str">
            <v>H</v>
          </cell>
          <cell r="D6593">
            <v>24.84</v>
          </cell>
        </row>
        <row r="6594">
          <cell r="A6594" t="str">
            <v>19.004.024-2</v>
          </cell>
          <cell r="B6594" t="str">
            <v>CAMINHAO TANQUE C/CAPAC. DE 30.000 L, MOTOR DIESEL 132CV, INCL. MOTORISTA (CP)</v>
          </cell>
          <cell r="C6594" t="str">
            <v>H</v>
          </cell>
          <cell r="D6594">
            <v>115.02</v>
          </cell>
        </row>
        <row r="6595">
          <cell r="A6595" t="str">
            <v>19.004.024-3</v>
          </cell>
          <cell r="B6595" t="str">
            <v>CAMINHAO TANQUE C/CAPAC. DE 30.000 L, MOTOR DIESEL 132CV, INCL. MOTORISTA (CF)</v>
          </cell>
          <cell r="C6595" t="str">
            <v>H</v>
          </cell>
          <cell r="D6595">
            <v>45.29</v>
          </cell>
        </row>
        <row r="6596">
          <cell r="A6596" t="str">
            <v>19.004.024-4</v>
          </cell>
          <cell r="B6596" t="str">
            <v>CAMINHAO TANQUE C/CAPAC. DE 30.000 L, MOTOR DIESEL 132CV, INCL. MOTORISTA (CI)</v>
          </cell>
          <cell r="C6596" t="str">
            <v>H</v>
          </cell>
          <cell r="D6596">
            <v>40.57</v>
          </cell>
        </row>
        <row r="6597">
          <cell r="A6597" t="str">
            <v>19.004.025-2</v>
          </cell>
          <cell r="B6597" t="str">
            <v>CAMINHAO BETONEIRA C/CAPAC. DE 5,00M3, MOTOR DIESEL 192CV, INCL. MOTORISTA (CP)</v>
          </cell>
          <cell r="C6597" t="str">
            <v>H</v>
          </cell>
          <cell r="D6597">
            <v>75.260000000000005</v>
          </cell>
        </row>
        <row r="6598">
          <cell r="A6598" t="str">
            <v>19.004.025-3</v>
          </cell>
          <cell r="B6598" t="str">
            <v>CAMINHAO BETONEIRA C/CAPAC. DE 5,00M3, MOTOR DIESEL 192CV, INCL. MOTORISTA (CF)</v>
          </cell>
          <cell r="C6598" t="str">
            <v>H</v>
          </cell>
          <cell r="D6598">
            <v>36</v>
          </cell>
        </row>
        <row r="6599">
          <cell r="A6599" t="str">
            <v>19.004.025-4</v>
          </cell>
          <cell r="B6599" t="str">
            <v>CAMINHAO BETONEIRA C/CAPAC. DE 5,00M3, MOTOR DIESEL 192CV, INCL. MOTORISTA (CI)</v>
          </cell>
          <cell r="C6599" t="str">
            <v>H</v>
          </cell>
          <cell r="D6599">
            <v>30.69</v>
          </cell>
        </row>
        <row r="6600">
          <cell r="A6600" t="str">
            <v>19.004.026-2</v>
          </cell>
          <cell r="B6600" t="str">
            <v>CAMINHAO BETONEIRA C/CAPAC. DE 7,00M3, MOTOR DIESEL 192CV, INCL. MOTORISTA (CP)</v>
          </cell>
          <cell r="C6600" t="str">
            <v>H</v>
          </cell>
          <cell r="D6600">
            <v>78.25</v>
          </cell>
        </row>
        <row r="6601">
          <cell r="A6601" t="str">
            <v>19.004.026-3</v>
          </cell>
          <cell r="B6601" t="str">
            <v>CAMINHAO BETONEIRA C/CAPAC. DE 7,00M3, MOTOR DIESEL 192CV, INCL. MOTORISTA (CF)</v>
          </cell>
          <cell r="C6601" t="str">
            <v>H</v>
          </cell>
          <cell r="D6601">
            <v>36.729999999999997</v>
          </cell>
        </row>
        <row r="6602">
          <cell r="A6602" t="str">
            <v>19.004.026-4</v>
          </cell>
          <cell r="B6602" t="str">
            <v>CAMINHAO BETONEIRA C/CAPAC. DE 7,00M3, MOTOR DIESEL 192CV, INCL. MOTORISTA (CI)</v>
          </cell>
          <cell r="C6602" t="str">
            <v>H</v>
          </cell>
          <cell r="D6602">
            <v>31.02</v>
          </cell>
        </row>
        <row r="6603">
          <cell r="A6603" t="str">
            <v>19.004.030-2</v>
          </cell>
          <cell r="B6603" t="str">
            <v>CARRETA P/TRANSP. PESADO, CAPAC. P/CARGA UTIL DE 60/80T, MOTOR DIESEL 388CV, INCL. MOTORISTA (CP)</v>
          </cell>
          <cell r="C6603" t="str">
            <v>H</v>
          </cell>
          <cell r="D6603">
            <v>150.82</v>
          </cell>
        </row>
        <row r="6604">
          <cell r="A6604" t="str">
            <v>19.004.030-3</v>
          </cell>
          <cell r="B6604" t="str">
            <v>CARRETA P/TRANSP. PESADO, CAPAC. P/CARGA UTIL DE 60/80T, MOTOR DIESEL 388CV, INCL. MOTORISTA (CF)</v>
          </cell>
          <cell r="C6604" t="str">
            <v>H</v>
          </cell>
          <cell r="D6604">
            <v>72.7</v>
          </cell>
        </row>
        <row r="6605">
          <cell r="A6605" t="str">
            <v>19.004.030-4</v>
          </cell>
          <cell r="B6605" t="str">
            <v>CARRETA P/TRANSP. PESADO, CAPAC. P/CARGA UTIL DE 60/80T, MOTOR DIESEL 388CV, INCL. MOTORISTA (CI)</v>
          </cell>
          <cell r="C6605" t="str">
            <v>H</v>
          </cell>
          <cell r="D6605">
            <v>62.22</v>
          </cell>
        </row>
        <row r="6606">
          <cell r="A6606" t="str">
            <v>19.004.031-2</v>
          </cell>
          <cell r="B6606" t="str">
            <v>CARRETA P/TRANSP. PESADO, CAPAC. P/CARGA UTIL DE 30T, MOTORDIESEL 333CV, INCL. MOTORISTA (CP)</v>
          </cell>
          <cell r="C6606" t="str">
            <v>H</v>
          </cell>
          <cell r="D6606">
            <v>101.61</v>
          </cell>
        </row>
        <row r="6607">
          <cell r="A6607" t="str">
            <v>19.004.031-3</v>
          </cell>
          <cell r="B6607" t="str">
            <v>CARRETA P/TRANSP. PESADO, CAPAC. P/CARGA UTIL DE 30T, MOTORDIESEL 333CV, INCL. MOTORISTA (CF)</v>
          </cell>
          <cell r="C6607" t="str">
            <v>H</v>
          </cell>
          <cell r="D6607">
            <v>47.41</v>
          </cell>
        </row>
        <row r="6608">
          <cell r="A6608" t="str">
            <v>19.004.031-4</v>
          </cell>
          <cell r="B6608" t="str">
            <v>CARRETA P/TRANSP. PESADO, CAPAC. P/CARGA UTIL DE 30T, MOTORDIESEL 333CV, INCL. MOTORISTA (CI)</v>
          </cell>
          <cell r="C6608" t="str">
            <v>H</v>
          </cell>
          <cell r="D6608">
            <v>39.9</v>
          </cell>
        </row>
        <row r="6609">
          <cell r="A6609" t="str">
            <v>19.004.036-2</v>
          </cell>
          <cell r="B6609" t="str">
            <v>CAMIONETE PADRAO UTILITARIO TIPO STANDARD, MOTOR A GASOLINA53CV, CAPAC. P/ 9 PASSAGEIROS, INCL. MOTORISTA (CP)</v>
          </cell>
          <cell r="C6609" t="str">
            <v>H</v>
          </cell>
          <cell r="D6609">
            <v>29.05</v>
          </cell>
        </row>
        <row r="6610">
          <cell r="A6610" t="str">
            <v>19.004.036-3</v>
          </cell>
          <cell r="B6610" t="str">
            <v>CAMIONETE PADRAO UTILITARIO TIPO STANDARD, MOTOR A GASOLINA53CV, CAPAC. P/ 9 PASSAGEIROS, INCL. MOTORISTA (CF)</v>
          </cell>
          <cell r="C6610" t="str">
            <v>H</v>
          </cell>
          <cell r="D6610">
            <v>12.24</v>
          </cell>
        </row>
        <row r="6611">
          <cell r="A6611" t="str">
            <v>19.004.036-4</v>
          </cell>
          <cell r="B6611" t="str">
            <v>CAMIONETE PADRAO UTILITARIO TIPO STANDARD, MOTOR A GASOLINA53CV, CAPAC. P/ 9 PASSAGEIROS, INCL. MOTORISTA (CI)</v>
          </cell>
          <cell r="C6611" t="str">
            <v>H</v>
          </cell>
          <cell r="D6611">
            <v>10.41</v>
          </cell>
        </row>
        <row r="6612">
          <cell r="A6612" t="str">
            <v>19.004.038-2</v>
          </cell>
          <cell r="B6612" t="str">
            <v>CAMIONETE TIPO PICK-UP C/CABINE E CACAMBA, MOTOR DIESEL 85CV, CAPAC. UTIL DE 4,00M3, INCL. MOTORISTA (CP)</v>
          </cell>
          <cell r="C6612" t="str">
            <v>H</v>
          </cell>
          <cell r="D6612">
            <v>27.32</v>
          </cell>
        </row>
        <row r="6613">
          <cell r="A6613" t="str">
            <v>19.004.038-3</v>
          </cell>
          <cell r="B6613" t="str">
            <v>CAMIONETE TIPO PICK-UP C/CABINE E CACAMBA, MOTOR DIESEL 85CV, CAPAC. UTIL DE 4,00M3, INCL. MOTORISTA (CF)</v>
          </cell>
          <cell r="C6613" t="str">
            <v>H</v>
          </cell>
          <cell r="D6613">
            <v>12.3</v>
          </cell>
        </row>
        <row r="6614">
          <cell r="A6614" t="str">
            <v>19.004.038-4</v>
          </cell>
          <cell r="B6614" t="str">
            <v>CAMIONETE TIPO PICK-UP C/CABINE E CACAMBA, MOTOR DIESEL 85CV, CAPAC. UTIL DE 4,00M3, INCL. MOTORISTA (CI)</v>
          </cell>
          <cell r="C6614" t="str">
            <v>H</v>
          </cell>
          <cell r="D6614">
            <v>10.5</v>
          </cell>
        </row>
        <row r="6615">
          <cell r="A6615" t="str">
            <v>19.004.039-2</v>
          </cell>
          <cell r="B6615" t="str">
            <v>CAMIONETE TIPO PICK-UP, EQUIPADA C/ESCADA DE EXTENSAO GIRATORIA E BASCUL., C/SUPORTE, INCL. MOTORISTA (CP)</v>
          </cell>
          <cell r="C6615" t="str">
            <v>H</v>
          </cell>
          <cell r="D6615">
            <v>28.71</v>
          </cell>
        </row>
        <row r="6616">
          <cell r="A6616" t="str">
            <v>19.004.039-3</v>
          </cell>
          <cell r="B6616" t="str">
            <v>CAMIONETE TIPO PICK-UP, EQUIPADA C/ESCADA DE EXTENSAO GIRATORIA E BASCUL., C/SUPORTE, INCL. MOTORISTA (CF)</v>
          </cell>
          <cell r="C6616" t="str">
            <v>H</v>
          </cell>
          <cell r="D6616">
            <v>13.31</v>
          </cell>
        </row>
        <row r="6617">
          <cell r="A6617" t="str">
            <v>19.004.039-4</v>
          </cell>
          <cell r="B6617" t="str">
            <v>CAMIONETE TIPO PICK-UP, EQUIPADA C/ESCADA DE EXTENSAO GIRATORIA E BASCUL., C/SUPORTE, INCL. MOTORISTA (CI)</v>
          </cell>
          <cell r="C6617" t="str">
            <v>H</v>
          </cell>
          <cell r="D6617">
            <v>11.41</v>
          </cell>
        </row>
        <row r="6618">
          <cell r="A6618" t="str">
            <v>19.004.041-2</v>
          </cell>
          <cell r="B6618" t="str">
            <v>VEICULO DE PASSEIO 2 PORTAS, 5 PASSAGEIROS, MOTOR 1.6 A GASOLINA, EXCL. MOTORISTA (CP)</v>
          </cell>
          <cell r="C6618" t="str">
            <v>H</v>
          </cell>
          <cell r="D6618">
            <v>20.7</v>
          </cell>
        </row>
        <row r="6619">
          <cell r="A6619" t="str">
            <v>19.004.041-3</v>
          </cell>
          <cell r="B6619" t="str">
            <v>VEICULO DE PASSEIO 2 PORTAS, 5 PASSAGEIROS, MOTOR 1.6 A GASOLINA, EXCL. MOTORISTA (CF)</v>
          </cell>
          <cell r="C6619" t="str">
            <v>H</v>
          </cell>
          <cell r="D6619">
            <v>6.59</v>
          </cell>
        </row>
        <row r="6620">
          <cell r="A6620" t="str">
            <v>19.004.041-4</v>
          </cell>
          <cell r="B6620" t="str">
            <v>VEICULO DE PASSEIO 2 PORTAS, 5 PASSAGEIROS, MOTOR 1.6 A GASOLINA, EXCL. MOTORISTA (CI)</v>
          </cell>
          <cell r="C6620" t="str">
            <v>H</v>
          </cell>
          <cell r="D6620">
            <v>5</v>
          </cell>
        </row>
        <row r="6621">
          <cell r="A6621" t="str">
            <v>19.004.042-2</v>
          </cell>
          <cell r="B6621" t="str">
            <v>VEICULO DE PASSEIO 2 PORTAS, 5 PASSAGEIROS, MOTOR 1.6 A GASOLINA, INCL. MOTORISTA (CP)</v>
          </cell>
          <cell r="C6621" t="str">
            <v>H</v>
          </cell>
          <cell r="D6621">
            <v>25.66</v>
          </cell>
        </row>
        <row r="6622">
          <cell r="A6622" t="str">
            <v>19.004.042-3</v>
          </cell>
          <cell r="B6622" t="str">
            <v>VEICULO DE PASSEIO 2 PORTAS, 5 PASSAGEIROS, MOTOR 1.6 A GASOLINA, INCL. MOTORISTA (CF)</v>
          </cell>
          <cell r="C6622" t="str">
            <v>H</v>
          </cell>
          <cell r="D6622">
            <v>11.55</v>
          </cell>
        </row>
        <row r="6623">
          <cell r="A6623" t="str">
            <v>19.004.042-4</v>
          </cell>
          <cell r="B6623" t="str">
            <v>VEICULO DE PASSEIO 2 PORTAS, 5 PASSAGEIROS, MOTOR 1.6 A GASOLINA, INCL. MOTORISTA (CI)</v>
          </cell>
          <cell r="C6623" t="str">
            <v>H</v>
          </cell>
          <cell r="D6623">
            <v>9.9600000000000009</v>
          </cell>
        </row>
        <row r="6624">
          <cell r="A6624" t="str">
            <v>19.004.043-2</v>
          </cell>
          <cell r="B6624" t="str">
            <v>VEICULO DE PASSEIO 2 PORTAS, 5 PASSAGEIROS, MOTOR 1.6 A ALCOOL, INCL. MOTORISTA (CP)</v>
          </cell>
          <cell r="C6624" t="str">
            <v>H</v>
          </cell>
          <cell r="D6624">
            <v>20.69</v>
          </cell>
        </row>
        <row r="6625">
          <cell r="A6625" t="str">
            <v>19.004.043-3</v>
          </cell>
          <cell r="B6625" t="str">
            <v>VEICULO DE PASSEIO 2 PORTAS, 5 PASSAGEIROS, MOTOR 1.6 A ALCOOL, INCL. MOTORISTA (CF)</v>
          </cell>
          <cell r="C6625" t="str">
            <v>H</v>
          </cell>
          <cell r="D6625">
            <v>10.83</v>
          </cell>
        </row>
        <row r="6626">
          <cell r="A6626" t="str">
            <v>19.004.043-4</v>
          </cell>
          <cell r="B6626" t="str">
            <v>VEICULO DE PASSEIO 2 PORTAS, 5 PASSAGEIROS, MOTOR 1.6 A ALCOOL, INCL. MOTORISTA (CI)</v>
          </cell>
          <cell r="C6626" t="str">
            <v>H</v>
          </cell>
          <cell r="D6626">
            <v>9.7100000000000009</v>
          </cell>
        </row>
        <row r="6627">
          <cell r="A6627" t="str">
            <v>19.004.044-2</v>
          </cell>
          <cell r="B6627" t="str">
            <v>VEICULO DE PASSEIO 2 PORTAS, 5 PASSAGEIROS, MOTOR 1.0 A GASOLINA, INCL. MOTORISTA (CP)</v>
          </cell>
          <cell r="C6627" t="str">
            <v>H</v>
          </cell>
          <cell r="D6627">
            <v>21.16</v>
          </cell>
        </row>
        <row r="6628">
          <cell r="A6628" t="str">
            <v>19.004.044-3</v>
          </cell>
          <cell r="B6628" t="str">
            <v>VEICULO DE PASSEIO 2 PORTAS, 5 PASSAGEIROS, MOTOR 1.0 A GASOLINA, INCL. MOTORISTA (CF)</v>
          </cell>
          <cell r="C6628" t="str">
            <v>H</v>
          </cell>
          <cell r="D6628">
            <v>9.98</v>
          </cell>
        </row>
        <row r="6629">
          <cell r="A6629" t="str">
            <v>19.004.044-4</v>
          </cell>
          <cell r="B6629" t="str">
            <v>VEICULO DE PASSEIO 2 PORTAS, 5 PASSAGEIROS, MOTOR 1.0 A GASOLINA, INCL. MOTORISTA (CI)</v>
          </cell>
          <cell r="C6629" t="str">
            <v>H</v>
          </cell>
          <cell r="D6629">
            <v>8.7799999999999994</v>
          </cell>
        </row>
        <row r="6630">
          <cell r="A6630" t="str">
            <v>19.004.045-2</v>
          </cell>
          <cell r="B6630" t="str">
            <v>VEICULO DE PASSEIO 2 PORTAS, 5 PASSAGEIROS, MOTOR 1.0 A GASOLINA, EXCL. MOTORISTA (CP)</v>
          </cell>
          <cell r="C6630" t="str">
            <v>H</v>
          </cell>
          <cell r="D6630">
            <v>16.2</v>
          </cell>
        </row>
        <row r="6631">
          <cell r="A6631" t="str">
            <v>19.004.045-3</v>
          </cell>
          <cell r="B6631" t="str">
            <v>VEICULO DE PASSEIO 2 PORTAS, 5 PASSAGEIROS, MOTOR 1.0 A GASOLINA, EXCL. MOTORISTA (CF)</v>
          </cell>
          <cell r="C6631" t="str">
            <v>H</v>
          </cell>
          <cell r="D6631">
            <v>5.0199999999999996</v>
          </cell>
        </row>
        <row r="6632">
          <cell r="A6632" t="str">
            <v>19.004.045-4</v>
          </cell>
          <cell r="B6632" t="str">
            <v>VEICULO DE PASSEIO 2 PORTAS, 5 PASSAGEIROS, MOTOR 1.0 A GASOLINA, EXCL. MOTORISTA (CI)</v>
          </cell>
          <cell r="C6632" t="str">
            <v>H</v>
          </cell>
          <cell r="D6632">
            <v>3.82</v>
          </cell>
        </row>
        <row r="6633">
          <cell r="A6633" t="str">
            <v>19.004.051-2</v>
          </cell>
          <cell r="B6633" t="str">
            <v>GUINDASTE SOBRE RODAS, LANCA TELESCOPICA, MOTOR DIESEL 45CV,CAPAC. DE 6T, INCL. OPERADOR (CP)</v>
          </cell>
          <cell r="C6633" t="str">
            <v>H</v>
          </cell>
          <cell r="D6633">
            <v>81.849999999999994</v>
          </cell>
        </row>
        <row r="6634">
          <cell r="A6634" t="str">
            <v>19.004.051-3</v>
          </cell>
          <cell r="B6634" t="str">
            <v>GUINDASTE SOBRE RODAS, LANCA TELESCOPICA, MOTOR DIESEL 45CV,CAPAC. DE 6T, INCL. OPERADOR (CF)</v>
          </cell>
          <cell r="C6634" t="str">
            <v>H</v>
          </cell>
          <cell r="D6634">
            <v>56.86</v>
          </cell>
        </row>
        <row r="6635">
          <cell r="A6635" t="str">
            <v>19.004.051-4</v>
          </cell>
          <cell r="B6635" t="str">
            <v>GUINDASTE SOBRE RODAS, LANCA TELESCOPICA, MOTOR DIESEL 45CV,CAPAC. DE 6T, INCL. OPERADOR (CI)</v>
          </cell>
          <cell r="C6635" t="str">
            <v>H</v>
          </cell>
          <cell r="D6635">
            <v>52.07</v>
          </cell>
        </row>
        <row r="6636">
          <cell r="A6636" t="str">
            <v>19.004.053-2</v>
          </cell>
          <cell r="B6636" t="str">
            <v>GUINDASTE SOBRE RODAS, MOTOR DIESEL 68CV, CAPAC. DE CARGA MAXIMA DE 9,1T, LANCA GIRATORIA DE 180°, INCL. OPERADOR (CP)</v>
          </cell>
          <cell r="C6636" t="str">
            <v>H</v>
          </cell>
          <cell r="D6636">
            <v>91.91</v>
          </cell>
        </row>
        <row r="6637">
          <cell r="A6637" t="str">
            <v>19.004.053-3</v>
          </cell>
          <cell r="B6637" t="str">
            <v>GUINDASTE SOBRE RODAS, MOTOR DIESEL 68CV, CAPAC. DE CARGA MAXIMA DE 9,1T, LANCA GIRATORIA DE 180°, INCL. OPERADOR (CF)</v>
          </cell>
          <cell r="C6637" t="str">
            <v>H</v>
          </cell>
          <cell r="D6637">
            <v>57.47</v>
          </cell>
        </row>
        <row r="6638">
          <cell r="A6638" t="str">
            <v>19.004.053-4</v>
          </cell>
          <cell r="B6638" t="str">
            <v>GUINDASTE SOBRE RODAS, MOTOR DIESEL 68CV, CAPAC. DE CARGA MAXIMA DE 9,1T, LANCA GIRATORIA DE 180°, INCL. OPERADOR (CI)</v>
          </cell>
          <cell r="C6638" t="str">
            <v>H</v>
          </cell>
          <cell r="D6638">
            <v>52.07</v>
          </cell>
        </row>
        <row r="6639">
          <cell r="A6639" t="str">
            <v>19.004.054-2</v>
          </cell>
          <cell r="B6639" t="str">
            <v>GUINDASTE SOBRE RODAS,MOTOR DIESEL 121CV,CAPAC. 16T, RAIO DECURVA 4,65M,LANCA TELECOSPICA,INCL.OPERADOR E AUXILIAR (CP)</v>
          </cell>
          <cell r="C6639" t="str">
            <v>H</v>
          </cell>
          <cell r="D6639">
            <v>153.57</v>
          </cell>
        </row>
        <row r="6640">
          <cell r="A6640" t="str">
            <v>19.004.054-3</v>
          </cell>
          <cell r="B6640" t="str">
            <v>GUINDASTE SOBRE RODAS,MOTOR DIESEL 121CV,CAPAC. 16T, RAIO DECURVA 4,65M,LANCA TELESCOPICA,INCL.OPERADOR E AUXILIAR (CF)</v>
          </cell>
          <cell r="C6640" t="str">
            <v>H</v>
          </cell>
          <cell r="D6640">
            <v>102.29</v>
          </cell>
        </row>
        <row r="6641">
          <cell r="A6641" t="str">
            <v>19.004.054-4</v>
          </cell>
          <cell r="B6641" t="str">
            <v>GUINDASTE SOBRE RODAS,MOTOR DIESEL 121CV,CAPAC. 16T, RAIO DECURVA 4,65M,LANCA TELESCOPICA,INCL.OPERADOR E AUXILIAR (CI)</v>
          </cell>
          <cell r="C6641" t="str">
            <v>H</v>
          </cell>
          <cell r="D6641">
            <v>93.43</v>
          </cell>
        </row>
        <row r="6642">
          <cell r="A6642" t="str">
            <v>19.004.056-2</v>
          </cell>
          <cell r="B6642" t="str">
            <v>GUINDASTE C/LANCA TIPO TRELICA, ESTRUT. GIRATORIA, CAPAC. 30T, SOBRE CAMINHAO (INCL.ESTE), INCL.OPERADOR E AUXILIAR (CP)</v>
          </cell>
          <cell r="C6642" t="str">
            <v>H</v>
          </cell>
          <cell r="D6642">
            <v>103.31</v>
          </cell>
        </row>
        <row r="6643">
          <cell r="A6643" t="str">
            <v>19.004.056-3</v>
          </cell>
          <cell r="B6643" t="str">
            <v>GUINDASTE C/LANCA TIPO TRELICA, ESTRUT. GIRATORIA, CAPAC. 30T, SOBRE CAMINHAO (INCL.ESTE), INCL.OPERADOR E AUXILIAR (CF)</v>
          </cell>
          <cell r="C6643" t="str">
            <v>H</v>
          </cell>
          <cell r="D6643">
            <v>55.39</v>
          </cell>
        </row>
        <row r="6644">
          <cell r="A6644" t="str">
            <v>19.004.056-4</v>
          </cell>
          <cell r="B6644" t="str">
            <v>GUINDASTE C/LANCA TIPO TRELICA, ESTRUT. GIRATORIA, CAPAC. 30T, SOBRE CAMINHAO (INCL.ESTE), INCL.OPERADOR E AUXILIAR (CI)</v>
          </cell>
          <cell r="C6644" t="str">
            <v>H</v>
          </cell>
          <cell r="D6644">
            <v>48.42</v>
          </cell>
        </row>
        <row r="6645">
          <cell r="A6645" t="str">
            <v>19.004.057-2</v>
          </cell>
          <cell r="B6645" t="str">
            <v>GUINDASTE FIXO,TIPO GRUA, CAPAC. 1500KG, RAIO DE ALCANCE 25,00M, TORRE ASCENCIONAL, ALT. ATE 100,00M, INCL.OPERADOR (CP)</v>
          </cell>
          <cell r="C6645" t="str">
            <v>H</v>
          </cell>
          <cell r="D6645">
            <v>58.63</v>
          </cell>
        </row>
        <row r="6646">
          <cell r="A6646" t="str">
            <v>19.004.057-3</v>
          </cell>
          <cell r="B6646" t="str">
            <v>GUINDASTE FIXO,TIPO GRUA, CAPAC. 1500KG, RAIO DE ALCANCE 25,00M, TORRE ASCENCIONAL, ALT. ATE 100,00M, INCL.OPERADOR (CF)</v>
          </cell>
          <cell r="C6646" t="str">
            <v>H</v>
          </cell>
          <cell r="D6646">
            <v>39.79</v>
          </cell>
        </row>
        <row r="6647">
          <cell r="A6647" t="str">
            <v>19.004.057-4</v>
          </cell>
          <cell r="B6647" t="str">
            <v>GUINDASTE FIXO,TIPO GRUA, CAPAC. 1500KG, RAIO DE ALCANCE 25,00M, TORRE ASCENCIONAL, ALT. ATE 100,00M, INCL.OPERADOR (CI)</v>
          </cell>
          <cell r="C6647" t="str">
            <v>H</v>
          </cell>
          <cell r="D6647">
            <v>35.590000000000003</v>
          </cell>
        </row>
        <row r="6648">
          <cell r="A6648" t="str">
            <v>19.004.058-2</v>
          </cell>
          <cell r="B6648" t="str">
            <v>GUINDASTE FIXO,TIPO GRUA, CAPAC.1500KG, RAIO DE ALCANCE 25,00M, TORRE ESTACIONARIA, ALT. UTIL 30,00M, INCL.OPERADOR (CP)</v>
          </cell>
          <cell r="C6648" t="str">
            <v>H</v>
          </cell>
          <cell r="D6648">
            <v>52.68</v>
          </cell>
        </row>
        <row r="6649">
          <cell r="A6649" t="str">
            <v>19.004.058-3</v>
          </cell>
          <cell r="B6649" t="str">
            <v>GUINDASTE FIXO,TIPO GRUA, CAPAC.1500KG, RAIO DE ALCANCE 25,00M, TORRE ESTACIONARIA, ALT. UTIL 30,00M, INCL.OPERADOR (CF)</v>
          </cell>
          <cell r="C6649" t="str">
            <v>H</v>
          </cell>
          <cell r="D6649">
            <v>36.85</v>
          </cell>
        </row>
        <row r="6650">
          <cell r="A6650" t="str">
            <v>19.004.058-4</v>
          </cell>
          <cell r="B6650" t="str">
            <v>GUINDASTE FIXO,TIPO GRUA, CAPAC.1500KG, RAIO DE ALCANCE 25,00M, TORRE ESTACIONARIA, ALT. UTIL 30,00M, INCL.OPERADOR (CI)</v>
          </cell>
          <cell r="C6650" t="str">
            <v>H</v>
          </cell>
          <cell r="D6650">
            <v>33.14</v>
          </cell>
        </row>
        <row r="6651">
          <cell r="A6651" t="str">
            <v>19.004.059-2</v>
          </cell>
          <cell r="B6651" t="str">
            <v>GUINDASTE FIXO,TIPO GRUA,CAPAC. 1500KG,RAIO DE ALCANCE 25,00M, TORRE MOVEL SOBRE TRILHOS,ALT. 30,00M, INCL.OPERADOR (CP)</v>
          </cell>
          <cell r="C6651" t="str">
            <v>H</v>
          </cell>
          <cell r="D6651">
            <v>61.16</v>
          </cell>
        </row>
        <row r="6652">
          <cell r="A6652" t="str">
            <v>19.004.059-3</v>
          </cell>
          <cell r="B6652" t="str">
            <v>GUINDASTE FIXO,TIPO GRUA,CAPAC. 1500KG,RAIO DE ALCANCE 25,00M, TORRE MOVEL SOBRE TRILHOS,ALT. 30,00M, INCL.OPERADOR (CF)</v>
          </cell>
          <cell r="C6652" t="str">
            <v>H</v>
          </cell>
          <cell r="D6652">
            <v>42.58</v>
          </cell>
        </row>
        <row r="6653">
          <cell r="A6653" t="str">
            <v>19.004.059-4</v>
          </cell>
          <cell r="B6653" t="str">
            <v>GUINDASTE FIXO,TIPO GRUA,CAPAC. 1500KG,RAIO DE ALCANCE 25,00M, TORRE MOVEL SOBRE TRILHOS,ALT. 30,00M, INCL.OPERADOR (CI)</v>
          </cell>
          <cell r="C6653" t="str">
            <v>H</v>
          </cell>
          <cell r="D6653">
            <v>38.22</v>
          </cell>
        </row>
        <row r="6654">
          <cell r="A6654" t="str">
            <v>19.004.061-2</v>
          </cell>
          <cell r="B6654" t="str">
            <v>GUINCHO DE ENGRENAGEM, C/CAPAC. DE 1500KG, MOTOR ELETR. 10CV, JOGO DE 4 ROLDANAS C/CABO SIMPLES, EXCL. OPERADOR (CP)</v>
          </cell>
          <cell r="C6654" t="str">
            <v>H</v>
          </cell>
          <cell r="D6654">
            <v>3.33</v>
          </cell>
        </row>
        <row r="6655">
          <cell r="A6655" t="str">
            <v>19.004.061-3</v>
          </cell>
          <cell r="B6655" t="str">
            <v>GUINCHO DE ENGRENAGEM, C/CAPAC. DE 1500KG, MOTOR ELETR. 10CV, JOGO DE 4 ROLDANAS C/CABO SIMPLES, EXCL. OPERADOR (CF)</v>
          </cell>
          <cell r="C6655" t="str">
            <v>H</v>
          </cell>
          <cell r="D6655">
            <v>1.25</v>
          </cell>
        </row>
        <row r="6656">
          <cell r="A6656" t="str">
            <v>19.004.061-4</v>
          </cell>
          <cell r="B6656" t="str">
            <v>GUINCHO DE ENGRENAGEM, C/CAPAC. DE 1500KG, MOTOR ELETR. 10CV, JOGO DE 4 ROLDANAS C/CABO SIMPLES, EXCL. OPERADOR (CI)</v>
          </cell>
          <cell r="C6656" t="str">
            <v>H</v>
          </cell>
          <cell r="D6656">
            <v>0.89</v>
          </cell>
        </row>
        <row r="6657">
          <cell r="A6657" t="str">
            <v>19.004.065-2</v>
          </cell>
          <cell r="B6657" t="str">
            <v>ELEVADOR EQUIPADO P/TRANSP. DE CONCR. A 10,00M DE ALT., EXCL. OPERADOR (CP)</v>
          </cell>
          <cell r="C6657" t="str">
            <v>H</v>
          </cell>
          <cell r="D6657">
            <v>4.7</v>
          </cell>
        </row>
        <row r="6658">
          <cell r="A6658" t="str">
            <v>19.004.065-3</v>
          </cell>
          <cell r="B6658" t="str">
            <v>ELEVADOR EQUIPADO P/TRANSP. DE CONCR. A 10,00M DE ALT., EXCL. OPERADOR (CF)</v>
          </cell>
          <cell r="C6658" t="str">
            <v>H</v>
          </cell>
          <cell r="D6658">
            <v>2.2400000000000002</v>
          </cell>
        </row>
        <row r="6659">
          <cell r="A6659" t="str">
            <v>19.004.065-4</v>
          </cell>
          <cell r="B6659" t="str">
            <v>ELEVADOR EQUIPADO P/TRANSP. DE CONCR. A 10,00M DE ALT., EXCL. OPERADOR (CI)</v>
          </cell>
          <cell r="C6659" t="str">
            <v>H</v>
          </cell>
          <cell r="D6659">
            <v>1.79</v>
          </cell>
        </row>
        <row r="6660">
          <cell r="A6660" t="str">
            <v>19.004.070-2</v>
          </cell>
          <cell r="B6660" t="str">
            <v>ESTEIRA TRANSPORTADORA, DE CORREIA, LARG. 50CM E 10,00M DE COMPR., MOTOR ELETR. 2HP, EXCL. OPERADOR (CP)</v>
          </cell>
          <cell r="C6660" t="str">
            <v>H</v>
          </cell>
          <cell r="D6660">
            <v>5.6</v>
          </cell>
        </row>
        <row r="6661">
          <cell r="A6661" t="str">
            <v>19.004.070-3</v>
          </cell>
          <cell r="B6661" t="str">
            <v>ESTEIRA TRANSPORTADORA, DE CORREIA, LARG. 50CM E 10,00M DE COMPR., MOTOR ELETR. 2HP, EXCL. OPERADOR (CF)</v>
          </cell>
          <cell r="C6661" t="str">
            <v>H</v>
          </cell>
          <cell r="D6661">
            <v>3.56</v>
          </cell>
        </row>
        <row r="6662">
          <cell r="A6662" t="str">
            <v>19.004.070-4</v>
          </cell>
          <cell r="B6662" t="str">
            <v>ESTEIRA TRANSPORTADORA, DE CORREIA, LARG. 50CM E 10,00M DE COMPR., MOTOR ELETR. 2HP, EXCL. OPERADOR (CI)</v>
          </cell>
          <cell r="C6662" t="str">
            <v>H</v>
          </cell>
          <cell r="D6662">
            <v>3.06</v>
          </cell>
        </row>
        <row r="6663">
          <cell r="A6663" t="str">
            <v>19.004.075-2</v>
          </cell>
          <cell r="B6663" t="str">
            <v>PORTICO MOVEL MET., C/TALHA MANUAL DE 10T, VAO DE 5,00M E TRILHO P/ 30,00M DE CURSO, EXCL. OPERADOR (CP)</v>
          </cell>
          <cell r="C6663" t="str">
            <v>H</v>
          </cell>
          <cell r="D6663">
            <v>56.01</v>
          </cell>
        </row>
        <row r="6664">
          <cell r="A6664" t="str">
            <v>19.004.075-4</v>
          </cell>
          <cell r="B6664" t="str">
            <v>PORTICO MOVEL MET., C/TALHA MANUAL DE 10T, VAO DE 5,00M E TRILHO P/ 30,00M DE CURSO, EXCL. OPERADOR (CI)</v>
          </cell>
          <cell r="C6664" t="str">
            <v>H</v>
          </cell>
          <cell r="D6664">
            <v>36.299999999999997</v>
          </cell>
        </row>
        <row r="6665">
          <cell r="A6665" t="str">
            <v>19.004.080-2</v>
          </cell>
          <cell r="B6665" t="str">
            <v>GUINDAUTO CAPAC.3,5T, A APROX.2,00M, ALCANCE VERT.A APROX.7,00M, SOBRE CHASSIS DE CAMINHAO (EXCL.ESTE), EXCL. OPERADOR (CP)</v>
          </cell>
          <cell r="C6665" t="str">
            <v>H</v>
          </cell>
          <cell r="D6665">
            <v>11.71</v>
          </cell>
        </row>
        <row r="6666">
          <cell r="A6666" t="str">
            <v>19.004.080-4</v>
          </cell>
          <cell r="B6666" t="str">
            <v>GUINDAUTO CAPAC.3,5T, A APROX.2,00M, ALCANCE VERT.A APROX.7,00M, SOBRE CHASSIS DE CAMINHAO (EXCL.ESTE), EXCL. OPERADOR (CI)</v>
          </cell>
          <cell r="C6666" t="str">
            <v>H</v>
          </cell>
          <cell r="D6666">
            <v>10.54</v>
          </cell>
        </row>
        <row r="6667">
          <cell r="A6667" t="str">
            <v>19.004.081-2</v>
          </cell>
          <cell r="B6667" t="str">
            <v>GUINDAUTO CAPAC. 4T, A APROX.2,00M, ALCANCE VERT.A APROX.8,00M, SOBRE CHASSIS DE CAMINHAO (EXCL.ESTE), EXCL. OPERADOR (CP)</v>
          </cell>
          <cell r="C6667" t="str">
            <v>H</v>
          </cell>
          <cell r="D6667">
            <v>14.35</v>
          </cell>
        </row>
        <row r="6668">
          <cell r="A6668" t="str">
            <v>19.004.081-4</v>
          </cell>
          <cell r="B6668" t="str">
            <v>GUINDAUTO CAPAC. 4T, A APROX.2,00M, ALCANCE VERT. A APROX.8,00M, SOBRE CHASSIS DE CAMINHAO (EXCL.ESTE), EXCL. OPERADOR (CI)</v>
          </cell>
          <cell r="C6668" t="str">
            <v>H</v>
          </cell>
          <cell r="D6668">
            <v>12.34</v>
          </cell>
        </row>
        <row r="6669">
          <cell r="A6669" t="str">
            <v>19.004.090-2</v>
          </cell>
          <cell r="B6669" t="str">
            <v>EMPILHADEIRA EQUIPADA C/RODAGEM PNEUMATICA, CAPAC. 2,5T E CENTRO DE CARGA A 60CM, MOTOR A GASOLINA, INCL. OPERADOR (CP)</v>
          </cell>
          <cell r="C6669" t="str">
            <v>H</v>
          </cell>
          <cell r="D6669">
            <v>32.979999999999997</v>
          </cell>
        </row>
        <row r="6670">
          <cell r="A6670" t="str">
            <v>19.004.090-3</v>
          </cell>
          <cell r="B6670" t="str">
            <v>EMPILHADEIRA EQUIPADA C/RODAGEM PNEUMATICA, CAPAC. 2,5T E CENTRO DE CARGA A 60CM, MOTOR A GASOLINA, INCL. OPERADOR (CF)</v>
          </cell>
          <cell r="C6670" t="str">
            <v>H</v>
          </cell>
          <cell r="D6670">
            <v>17.75</v>
          </cell>
        </row>
        <row r="6671">
          <cell r="A6671" t="str">
            <v>19.004.090-4</v>
          </cell>
          <cell r="B6671" t="str">
            <v>EMPILHADEIRA EQUIPADA C/RODAGEM PNEUMATICA, CAPAC. 2,5T E CENTRO DE CARGA A 60CM, MOTOR A GASOLINA, INCL. OPERADOR (CI)</v>
          </cell>
          <cell r="C6671" t="str">
            <v>H</v>
          </cell>
          <cell r="D6671">
            <v>15.84</v>
          </cell>
        </row>
        <row r="6672">
          <cell r="A6672" t="str">
            <v>19.004.092-2</v>
          </cell>
          <cell r="B6672" t="str">
            <v>EMPILHADEIRA EQUIPADA C/RODAGEM PNEUMATICA, CAPAC. 3T E CENTRO DE CARGA A 60CM, MOTOR A GASOLINA, INCL. OPERADOR (CP)</v>
          </cell>
          <cell r="C6672" t="str">
            <v>H</v>
          </cell>
          <cell r="D6672">
            <v>33.6</v>
          </cell>
        </row>
        <row r="6673">
          <cell r="A6673" t="str">
            <v>19.004.092-3</v>
          </cell>
          <cell r="B6673" t="str">
            <v>EMPILHADEIRA EQUIPADA C/RODAGEM PNEUMATICA, CAPAC. 3T E CENTRO DE CARGA A 60CM, MOTOR A GASOLINA, INCL. OPERADOR (CF)</v>
          </cell>
          <cell r="C6673" t="str">
            <v>H</v>
          </cell>
          <cell r="D6673">
            <v>18.23</v>
          </cell>
        </row>
        <row r="6674">
          <cell r="A6674" t="str">
            <v>19.004.092-4</v>
          </cell>
          <cell r="B6674" t="str">
            <v>EMPILHADEIRA EQUIPADA C/RODAGEM PNEUMATICA, CAPAC. 3T E CENTRO DE CARGA A 60CM, MOTOR A GASOLINA, INCL. OPERADOR (CI)</v>
          </cell>
          <cell r="C6674" t="str">
            <v>H</v>
          </cell>
          <cell r="D6674">
            <v>16.28</v>
          </cell>
        </row>
        <row r="6675">
          <cell r="A6675" t="str">
            <v>19.004.094-2</v>
          </cell>
          <cell r="B6675" t="str">
            <v>EMPILHADEIRA EQUIPADA C/RODAGEM PNEUMATICA, CAPAC. 4T E CENTRO DE CARGA A 60CM, MOTOR A GASOLINA, INCL. OPERADOR (CP)</v>
          </cell>
          <cell r="C6675" t="str">
            <v>H</v>
          </cell>
          <cell r="D6675">
            <v>45.59</v>
          </cell>
        </row>
        <row r="6676">
          <cell r="A6676" t="str">
            <v>19.004.094-3</v>
          </cell>
          <cell r="B6676" t="str">
            <v>EMPILHADEIRA EQUIPADA C/RODAGEM PNEUMATICA, CAPAC. 4T E CENTRO DE CARGA A 60CM, MOTOR A GASOLINA, INCL. OPERADOR (CF)</v>
          </cell>
          <cell r="C6676" t="str">
            <v>H</v>
          </cell>
          <cell r="D6676">
            <v>26.9</v>
          </cell>
        </row>
        <row r="6677">
          <cell r="A6677" t="str">
            <v>19.004.094-4</v>
          </cell>
          <cell r="B6677" t="str">
            <v>EMPILHADEIRA EQUIPADA C/RODAGEM PNEUMATICA, CAPAC. 4T E CENTRO DE CARGA A 60CM, MOTOR A GASOLINA, INCL. OPERADOR (CI)</v>
          </cell>
          <cell r="C6677" t="str">
            <v>H</v>
          </cell>
          <cell r="D6677">
            <v>24.24</v>
          </cell>
        </row>
        <row r="6678">
          <cell r="A6678" t="str">
            <v>19.004.096-2</v>
          </cell>
          <cell r="B6678" t="str">
            <v>EMPILHADEIRA EQUIPADA C/RODAGEM PNEUMATICA, CAPAC. 5T E CENTRO DE CARGA A 60CM, MOTOR DIESEL 80CV, INCL. OPERADOR (CP)</v>
          </cell>
          <cell r="C6678" t="str">
            <v>H</v>
          </cell>
          <cell r="D6678">
            <v>45.95</v>
          </cell>
        </row>
        <row r="6679">
          <cell r="A6679" t="str">
            <v>19.004.096-3</v>
          </cell>
          <cell r="B6679" t="str">
            <v>EMPILHADEIRA EQUIPADA C/RODAGEM PNEUMATICA, CAPAC. 5T E CENTRO DE CARGA A 6OCM, MOTOR DIESEL 80CV, INCL. OPERADOR (CF)</v>
          </cell>
          <cell r="C6679" t="str">
            <v>H</v>
          </cell>
          <cell r="D6679">
            <v>28.18</v>
          </cell>
        </row>
        <row r="6680">
          <cell r="A6680" t="str">
            <v>19.004.096-4</v>
          </cell>
          <cell r="B6680" t="str">
            <v>EMPILHADEIRA EQUIPADA C/RODAGEM PNEUMATICA, CAPAC. 5T E CENTRO DE CARGA A 60CM, MOTOR DIESEL 80CV, INCL. OPERADOR (CI)</v>
          </cell>
          <cell r="C6680" t="str">
            <v>H</v>
          </cell>
          <cell r="D6680">
            <v>25.56</v>
          </cell>
        </row>
        <row r="6681">
          <cell r="A6681" t="str">
            <v>19.004.098-2</v>
          </cell>
          <cell r="B6681" t="str">
            <v>EMPILHADEIRA EQUIPADA C/RODAGEM PNEUMATICA, CAPAC. 7T E CENTRO DE CARGA A 60CM, MOTOR DIESEL 80CV, INCL. OPERADOR (CP)</v>
          </cell>
          <cell r="C6681" t="str">
            <v>H</v>
          </cell>
          <cell r="D6681">
            <v>53.13</v>
          </cell>
        </row>
        <row r="6682">
          <cell r="A6682" t="str">
            <v>19.004.098-3</v>
          </cell>
          <cell r="B6682" t="str">
            <v>EMPILHADEIRA EQUIPADA C/RODAGEM PNEUMATICA, CAPAC. 7T E CENTRO DE CARGA A 60CM, MOTOR DIESEL 80CV, INCL. OPERADOR (CF)</v>
          </cell>
          <cell r="C6682" t="str">
            <v>H</v>
          </cell>
          <cell r="D6682">
            <v>33.729999999999997</v>
          </cell>
        </row>
        <row r="6683">
          <cell r="A6683" t="str">
            <v>19.004.098-4</v>
          </cell>
          <cell r="B6683" t="str">
            <v>EMPILHADEIRA EQUIPADA C/RODAGEM PNEUMATICA, CAPAC. 7T E CENTRO DE CARGA A 60CM, MOTOR DIESEL 80CV, INCL. OPERADOR (CI)</v>
          </cell>
          <cell r="C6683" t="str">
            <v>H</v>
          </cell>
          <cell r="D6683">
            <v>30.71</v>
          </cell>
        </row>
        <row r="6684">
          <cell r="A6684" t="str">
            <v>19.004.100-2</v>
          </cell>
          <cell r="B6684" t="str">
            <v>PLATAFORMA PANTOGRAFICA ALT. MAXIMA DE TRAB. 13,00M, SOBRE CHASSIS DE CAMINHAO (EXCL. ESTE), EXCL. OPERADOR (CP)</v>
          </cell>
          <cell r="C6684" t="str">
            <v>H</v>
          </cell>
          <cell r="D6684">
            <v>8.3699999999999992</v>
          </cell>
        </row>
        <row r="6685">
          <cell r="A6685" t="str">
            <v>19.004.100-4</v>
          </cell>
          <cell r="B6685" t="str">
            <v>PLATAFORMA PANTOGRAFICA ALT. MAXIMA DE TRAB. 13,00M, SOBRA CHASSIS DE CAMINHAO (EXCL. ESTE), EXCL. OPERADOR (CI)</v>
          </cell>
          <cell r="C6685" t="str">
            <v>H</v>
          </cell>
          <cell r="D6685">
            <v>5.75</v>
          </cell>
        </row>
        <row r="6686">
          <cell r="A6686" t="str">
            <v>19.004.999-0</v>
          </cell>
          <cell r="B6686" t="str">
            <v>INDICE DA FAMILIA</v>
          </cell>
          <cell r="C6686">
            <v>0</v>
          </cell>
          <cell r="D6686">
            <v>1696</v>
          </cell>
        </row>
        <row r="6687">
          <cell r="A6687" t="str">
            <v>19.005.001-2</v>
          </cell>
          <cell r="B6687" t="str">
            <v>ROMPEDOR PNEUMATICO DE 32,6KG DE PESO, CONSUMO DE AR 38,8 L/S, FREQUENCIA DE IMPACTO 1110/MIN, EXCL. OPERADOR (CP)</v>
          </cell>
          <cell r="C6687" t="str">
            <v>H</v>
          </cell>
          <cell r="D6687">
            <v>1.74</v>
          </cell>
        </row>
        <row r="6688">
          <cell r="A6688" t="str">
            <v>19.005.001-4</v>
          </cell>
          <cell r="B6688" t="str">
            <v>ROMPEDOR PNEUMATICO DE 32,6KG DE PESO, CONSUMO DE AR 38,8 L/S, FREQUENCIA DE IMPACTO 1110/MIN, EXCL. OPERADOR (CI)</v>
          </cell>
          <cell r="C6688" t="str">
            <v>H</v>
          </cell>
          <cell r="D6688">
            <v>1.26</v>
          </cell>
        </row>
        <row r="6689">
          <cell r="A6689" t="str">
            <v>19.005.002-2</v>
          </cell>
          <cell r="B6689" t="str">
            <v>PERFURATRIZ DE 22,4KG DE PESO, P/USO SUBTERRANEO, CONSUMO DEAR 48 L/S, FREQUENCIA DE IMPACTO 34/S, EXCL. OPERADOR (CP)</v>
          </cell>
          <cell r="C6689" t="str">
            <v>H</v>
          </cell>
          <cell r="D6689">
            <v>6.72</v>
          </cell>
        </row>
        <row r="6690">
          <cell r="A6690" t="str">
            <v>19.005.002-4</v>
          </cell>
          <cell r="B6690" t="str">
            <v>PERFURATRIZ DE 22,4KG DE PESO, P/USO SUBTERRANEO, CONSUMO DEAR 48L/S, FREQUENCIA DE IMPACTO 34/S, EXCL. OPERADOR (CI)</v>
          </cell>
          <cell r="C6690" t="str">
            <v>H</v>
          </cell>
          <cell r="D6690">
            <v>4.75</v>
          </cell>
        </row>
        <row r="6691">
          <cell r="A6691" t="str">
            <v>19.005.004-2</v>
          </cell>
          <cell r="B6691" t="str">
            <v>PERFURATRIZ DE 23,5KG DE PESO, P/FURACAO DE FOGACHO, CONSUMODE AR 56L/S, FREQUENCIA DE IMPACTO 34/S, EXCL.OPERADOR (CP)</v>
          </cell>
          <cell r="C6691" t="str">
            <v>H</v>
          </cell>
          <cell r="D6691">
            <v>1.91</v>
          </cell>
        </row>
        <row r="6692">
          <cell r="A6692" t="str">
            <v>19.005.004-4</v>
          </cell>
          <cell r="B6692" t="str">
            <v>PERFURATRIZ DE 23,5KG DE PESO, P/FURACAO DE FOGACHO,CONSUMODE AR 56 L/S, FREQUENCIA DE IMPACTO 34/S, EXCL.OPERADOR (CI)</v>
          </cell>
          <cell r="C6692" t="str">
            <v>H</v>
          </cell>
          <cell r="D6692">
            <v>1.43</v>
          </cell>
        </row>
        <row r="6693">
          <cell r="A6693" t="str">
            <v>19.005.006-2</v>
          </cell>
          <cell r="B6693" t="str">
            <v>MAQUINA FRESADORA A FRIO, LARG. DE FRESAGEM 1,00M, MOTOR DIESEL 105KW, INCL. OPERADOR E AJUDANTE (CP)</v>
          </cell>
          <cell r="C6693" t="str">
            <v>H</v>
          </cell>
          <cell r="D6693">
            <v>349.8</v>
          </cell>
        </row>
        <row r="6694">
          <cell r="A6694" t="str">
            <v>19.005.006-3</v>
          </cell>
          <cell r="B6694" t="str">
            <v>MAQUINA FRESADORA A FRIO, LARG. DE FRESAGEM 1,00M, MOTOR DIESEL 105KW, INCL. OPERADOR E AJUDANTE (CF)</v>
          </cell>
          <cell r="C6694" t="str">
            <v>H</v>
          </cell>
          <cell r="D6694">
            <v>230.72</v>
          </cell>
        </row>
        <row r="6695">
          <cell r="A6695" t="str">
            <v>19.005.006-4</v>
          </cell>
          <cell r="B6695" t="str">
            <v>MAQUINA FRESADORA A FRIO, LARG. DE FRESAGEM 1,00M, MOTOR DIESEL 105KW, INCL. OPERADOR E AJUDANTE (CI)</v>
          </cell>
          <cell r="C6695" t="str">
            <v>H</v>
          </cell>
          <cell r="D6695">
            <v>208.73</v>
          </cell>
        </row>
        <row r="6696">
          <cell r="A6696" t="str">
            <v>19.005.007-2</v>
          </cell>
          <cell r="B6696" t="str">
            <v>DUMPER, MOTOR DIESEL 18HP, CARGA SOLIDA 1000 L, INCL. OPERADOR (CP)</v>
          </cell>
          <cell r="C6696" t="str">
            <v>H</v>
          </cell>
          <cell r="D6696">
            <v>11.74</v>
          </cell>
        </row>
        <row r="6697">
          <cell r="A6697" t="str">
            <v>19.005.007-3</v>
          </cell>
          <cell r="B6697" t="str">
            <v>DUMPER, MOTOR DIESEL 18HP, CARGA SOLIDA 1000 L, INCL. OPERADOR (CF)</v>
          </cell>
          <cell r="C6697" t="str">
            <v>H</v>
          </cell>
          <cell r="D6697">
            <v>7.99</v>
          </cell>
        </row>
        <row r="6698">
          <cell r="A6698" t="str">
            <v>19.005.007-4</v>
          </cell>
          <cell r="B6698" t="str">
            <v>DUMPER, MOTOR DIESEL 18HP, CARGA SOLIDA 1000 L, INCL. OPERADOR (CI)</v>
          </cell>
          <cell r="C6698" t="str">
            <v>H</v>
          </cell>
          <cell r="D6698">
            <v>7.5</v>
          </cell>
        </row>
        <row r="6699">
          <cell r="A6699" t="str">
            <v>19.005.008-2</v>
          </cell>
          <cell r="B6699" t="str">
            <v>ESCAVADEIRA HIDR., MOTOR DIESEL 92CV, CAPAC. 0,78M3 E 3 BRACOS ARTICULADOS AJUSTAVEIS EM 3 POSICOES, INCL. OPERADOR (CP)</v>
          </cell>
          <cell r="C6699" t="str">
            <v>H</v>
          </cell>
          <cell r="D6699">
            <v>108.51</v>
          </cell>
        </row>
        <row r="6700">
          <cell r="A6700" t="str">
            <v>19.005.008-3</v>
          </cell>
          <cell r="B6700" t="str">
            <v>ESCAVADEIRA HIDR., MOTOR DIESEL 92CV, CAPAC. 0,78M3 E 3 BRACOS ARTICULADOS AJUSTAVEIS EM 3 POSICOES, INCL. OPERADOR (CF)</v>
          </cell>
          <cell r="C6700" t="str">
            <v>H</v>
          </cell>
          <cell r="D6700">
            <v>59.74</v>
          </cell>
        </row>
        <row r="6701">
          <cell r="A6701" t="str">
            <v>19.005.008-4</v>
          </cell>
          <cell r="B6701" t="str">
            <v>ESCAVADEIRA HIDR., MOTOR DIESEL 92CV, CAPAC. 0,78M3 E 3 BRACOS ARTICULADOS AJUSTAVEIS EM 3 POSICOES, INCL. OPERADOR (CI)</v>
          </cell>
          <cell r="C6701" t="str">
            <v>H</v>
          </cell>
          <cell r="D6701">
            <v>50.07</v>
          </cell>
        </row>
        <row r="6702">
          <cell r="A6702" t="str">
            <v>19.005.012-2</v>
          </cell>
          <cell r="B6702" t="str">
            <v>MOTONIVELADORA, MOTOR DIESEL 125CV, INCL. OPERADOR (CP)</v>
          </cell>
          <cell r="C6702" t="str">
            <v>H</v>
          </cell>
          <cell r="D6702">
            <v>107.63</v>
          </cell>
        </row>
        <row r="6703">
          <cell r="A6703" t="str">
            <v>19.005.012-3</v>
          </cell>
          <cell r="B6703" t="str">
            <v>MOTONIVELADORA, MOTOR DIESEL 125CV, INCL. OPERADOR (CF)</v>
          </cell>
          <cell r="C6703" t="str">
            <v>H</v>
          </cell>
          <cell r="D6703">
            <v>57.85</v>
          </cell>
        </row>
        <row r="6704">
          <cell r="A6704" t="str">
            <v>19.005.012-4</v>
          </cell>
          <cell r="B6704" t="str">
            <v>MOTONIVELADORA, MOTOR DIESEL 125CV, INCL. OPERADOR (CI)</v>
          </cell>
          <cell r="C6704" t="str">
            <v>H</v>
          </cell>
          <cell r="D6704">
            <v>49.43</v>
          </cell>
        </row>
        <row r="6705">
          <cell r="A6705" t="str">
            <v>19.005.014-2</v>
          </cell>
          <cell r="B6705" t="str">
            <v>MOTO-ESCAVO-TRANSPORTADOR, MOTOR DIESEL 270CV, CAPAC. RASA 11,00M3 E COROADA 15,00M3, INCL. OPERADOR (CP)</v>
          </cell>
          <cell r="C6705" t="str">
            <v>H</v>
          </cell>
          <cell r="D6705">
            <v>245.71</v>
          </cell>
        </row>
        <row r="6706">
          <cell r="A6706" t="str">
            <v>19.005.014-3</v>
          </cell>
          <cell r="B6706" t="str">
            <v>MOTO-ESCAVO-TRANSPORTADOR, MOTOR DIESEL 270CV, CAPAC. RASA 11,00M3 E COROADA 15,00M3, INCL. OPERADOR (CF)</v>
          </cell>
          <cell r="C6706" t="str">
            <v>H</v>
          </cell>
          <cell r="D6706">
            <v>116.72</v>
          </cell>
        </row>
        <row r="6707">
          <cell r="A6707" t="str">
            <v>19.005.014-4</v>
          </cell>
          <cell r="B6707" t="str">
            <v>MOTO-ESCAVO-TRANSPORTADOR, MOTOR DIESEL 270CV, CAPAC. RASA 11,00M3 E COROADA 15,00M3, INCL. OPERADOR (CI)</v>
          </cell>
          <cell r="C6707" t="str">
            <v>H</v>
          </cell>
          <cell r="D6707">
            <v>98.28</v>
          </cell>
        </row>
        <row r="6708">
          <cell r="A6708" t="str">
            <v>19.005.015-2</v>
          </cell>
          <cell r="B6708" t="str">
            <v>GRADE DE DISCO, ARMADURA LEVE C/ 20 DISCOS, PESO 1300KG, LARG. DE CORTE 2,30M, ACIONAMENTO MEC., EXCL. OPERADOR (CP)</v>
          </cell>
          <cell r="C6708" t="str">
            <v>H</v>
          </cell>
          <cell r="D6708">
            <v>2.0299999999999998</v>
          </cell>
        </row>
        <row r="6709">
          <cell r="A6709" t="str">
            <v>19.005.015-4</v>
          </cell>
          <cell r="B6709" t="str">
            <v>GRADE DE DISCO, ARMADURA LEVE C/ 20 DISCOS, PESO 1300KG, LARG. DE CORTE 2,30M, ACIONAMENTO MEC., EXCL. OPERADOR (CI)</v>
          </cell>
          <cell r="C6709" t="str">
            <v>H</v>
          </cell>
          <cell r="D6709">
            <v>1.1100000000000001</v>
          </cell>
        </row>
        <row r="6710">
          <cell r="A6710" t="str">
            <v>19.005.016-2</v>
          </cell>
          <cell r="B6710" t="str">
            <v>TRATOR DE PNEUS, MOTOR DIESEL 61CV, INCL. OPERADOR (CP)</v>
          </cell>
          <cell r="C6710" t="str">
            <v>H</v>
          </cell>
          <cell r="D6710">
            <v>29.48</v>
          </cell>
        </row>
        <row r="6711">
          <cell r="A6711" t="str">
            <v>19.005.016-3</v>
          </cell>
          <cell r="B6711" t="str">
            <v>TRATOR DE PNEUS, MOTOR DIESEL 61CV, INCL. OPERADOR (CF)</v>
          </cell>
          <cell r="C6711" t="str">
            <v>H</v>
          </cell>
          <cell r="D6711">
            <v>14.43</v>
          </cell>
        </row>
        <row r="6712">
          <cell r="A6712" t="str">
            <v>19.005.016-4</v>
          </cell>
          <cell r="B6712" t="str">
            <v>TRATOR DE PNEUS, MOTOR DIESEL 61CV, INCL. OPERADOR (CI)</v>
          </cell>
          <cell r="C6712" t="str">
            <v>H</v>
          </cell>
          <cell r="D6712">
            <v>12.59</v>
          </cell>
        </row>
        <row r="6713">
          <cell r="A6713" t="str">
            <v>19.005.017-2</v>
          </cell>
          <cell r="B6713" t="str">
            <v>TRATOR DE ESTEIRAS, MOTOR DIESEL 80CV, C/LAMINA DE 1290KG, INCL. OPERADOR (CP)</v>
          </cell>
          <cell r="C6713" t="str">
            <v>H</v>
          </cell>
          <cell r="D6713">
            <v>85.91</v>
          </cell>
        </row>
        <row r="6714">
          <cell r="A6714" t="str">
            <v>19.005.017-3</v>
          </cell>
          <cell r="B6714" t="str">
            <v>TRATOR DE ESTEIRAS, MOTOR DIESEL 80CV, C/LAMINA DE 1290KG, INCL. OPERADOR (CF)</v>
          </cell>
          <cell r="C6714" t="str">
            <v>H</v>
          </cell>
          <cell r="D6714">
            <v>48.95</v>
          </cell>
        </row>
        <row r="6715">
          <cell r="A6715" t="str">
            <v>19.005.017-4</v>
          </cell>
          <cell r="B6715" t="str">
            <v>TRATOR DE ESTEIRAS, MOTOR DIESEL 80CV, C/LAMINA DE 1290KG, INCL. OPERADOR (CI)</v>
          </cell>
          <cell r="C6715" t="str">
            <v>H</v>
          </cell>
          <cell r="D6715">
            <v>41.42</v>
          </cell>
        </row>
        <row r="6716">
          <cell r="A6716" t="str">
            <v>19.005.019-2</v>
          </cell>
          <cell r="B6716" t="str">
            <v>TRATOR DE ESTEIRAS, MOTOR DIESEL 140CV, C/LAMINA DE 2330KG,INCL. OPERADOR (CP)</v>
          </cell>
          <cell r="C6716" t="str">
            <v>H</v>
          </cell>
          <cell r="D6716">
            <v>138.41</v>
          </cell>
        </row>
        <row r="6717">
          <cell r="A6717" t="str">
            <v>19.005.019-3</v>
          </cell>
          <cell r="B6717" t="str">
            <v>TRATOR DE ESTEIRAS, MOTOR DIESEL 140CV, C/LAMINA DE 2330KG,INCL. OPERADOR (CF)</v>
          </cell>
          <cell r="C6717" t="str">
            <v>H</v>
          </cell>
          <cell r="D6717">
            <v>75.989999999999995</v>
          </cell>
        </row>
        <row r="6718">
          <cell r="A6718" t="str">
            <v>19.005.019-4</v>
          </cell>
          <cell r="B6718" t="str">
            <v>TRATOR DE ESTEIRAS, MOTOR DIESEL 140CV, C/LAMINA DE 2330KG,INCL. OPERADOR (CI)</v>
          </cell>
          <cell r="C6718" t="str">
            <v>H</v>
          </cell>
          <cell r="D6718">
            <v>63.52</v>
          </cell>
        </row>
        <row r="6719">
          <cell r="A6719" t="str">
            <v>19.005.021-2</v>
          </cell>
          <cell r="B6719" t="str">
            <v>TRATOR DE ESTEIRAS, MOTOR DIESEL 200CV, C/LAMINA DE 2500KG,INCL. OPERADOR (CP)</v>
          </cell>
          <cell r="C6719" t="str">
            <v>H</v>
          </cell>
          <cell r="D6719">
            <v>161.75</v>
          </cell>
        </row>
        <row r="6720">
          <cell r="A6720" t="str">
            <v>19.005.021-3</v>
          </cell>
          <cell r="B6720" t="str">
            <v>TRATOR DE ESTEIRAS, MOTOR DIESEL 200CV, C/LAMINA DE 2500KG,INCL. OPERADOR (CF)</v>
          </cell>
          <cell r="C6720" t="str">
            <v>H</v>
          </cell>
          <cell r="D6720">
            <v>84.24</v>
          </cell>
        </row>
        <row r="6721">
          <cell r="A6721" t="str">
            <v>19.005.021-4</v>
          </cell>
          <cell r="B6721" t="str">
            <v>TRATOR DE ESTEIRAS, MOTOR DIESEL 200CV, C/LAMINA DE 2500KG,INCL. OPERADOR (CI)</v>
          </cell>
          <cell r="C6721" t="str">
            <v>H</v>
          </cell>
          <cell r="D6721">
            <v>69.52</v>
          </cell>
        </row>
        <row r="6722">
          <cell r="A6722" t="str">
            <v>19.005.023-2</v>
          </cell>
          <cell r="B6722" t="str">
            <v>TRATOR DE ESTEIRAS, MOTOR DIESEL 335CV, S/LAMINA, INCL. OPERADOR (CP)</v>
          </cell>
          <cell r="C6722" t="str">
            <v>H</v>
          </cell>
          <cell r="D6722">
            <v>276.60000000000002</v>
          </cell>
        </row>
        <row r="6723">
          <cell r="A6723" t="str">
            <v>19.005.023-3</v>
          </cell>
          <cell r="B6723" t="str">
            <v>TRATOR DE ESTEIRAS, MOTOR DIESEL 335CV, S/LAMINA, INCL. OPERADOR (CF)</v>
          </cell>
          <cell r="C6723" t="str">
            <v>H</v>
          </cell>
          <cell r="D6723">
            <v>147.25</v>
          </cell>
        </row>
        <row r="6724">
          <cell r="A6724" t="str">
            <v>19.005.023-4</v>
          </cell>
          <cell r="B6724" t="str">
            <v>TRATOR DE ESTEIRAS, MOTOR DIESEL 335CV, S/LAMINA, INCL. OPERADOR (CI)</v>
          </cell>
          <cell r="C6724" t="str">
            <v>H</v>
          </cell>
          <cell r="D6724">
            <v>121.76</v>
          </cell>
        </row>
        <row r="6725">
          <cell r="A6725" t="str">
            <v>19.005.025-2</v>
          </cell>
          <cell r="B6725" t="str">
            <v>TRATOR DE ESTEIRAS, MOTOR DIESEL 335CV, C/LAMINA DE 5000KG,INCL. OPERADOR (CP)</v>
          </cell>
          <cell r="C6725" t="str">
            <v>H</v>
          </cell>
          <cell r="D6725">
            <v>306.39</v>
          </cell>
        </row>
        <row r="6726">
          <cell r="A6726" t="str">
            <v>19.005.025-3</v>
          </cell>
          <cell r="B6726" t="str">
            <v>TRATOR DE ESTEIRAS, MOTOR DIESEL 335CV, C/LAMINA DE 5000KG,INCL. OPERADOR (CF)</v>
          </cell>
          <cell r="C6726" t="str">
            <v>H</v>
          </cell>
          <cell r="D6726">
            <v>163.29</v>
          </cell>
        </row>
        <row r="6727">
          <cell r="A6727" t="str">
            <v>19.005.025-4</v>
          </cell>
          <cell r="B6727" t="str">
            <v>TRATOR DE ESTEIRAS, MOTOR DIESEL 335CV, C/LAMINA DE 5000KG,INCL. OPERADOR (CI)</v>
          </cell>
          <cell r="C6727" t="str">
            <v>H</v>
          </cell>
          <cell r="D6727">
            <v>135.01</v>
          </cell>
        </row>
        <row r="6728">
          <cell r="A6728" t="str">
            <v>19.005.026-2</v>
          </cell>
          <cell r="B6728" t="str">
            <v>TRATOR DE ESTEIRAS, MOTOR DIESEL 335CV, C/ESCARIFICADOR DE PENETRACAO MAXIMA DE 0,66M, INCL. OPERADOR (CP)</v>
          </cell>
          <cell r="C6728" t="str">
            <v>H</v>
          </cell>
          <cell r="D6728">
            <v>333.48</v>
          </cell>
        </row>
        <row r="6729">
          <cell r="A6729" t="str">
            <v>19.005.026-3</v>
          </cell>
          <cell r="B6729" t="str">
            <v>TRATOR DE ESTEIRAS, MOTOR DIESEL 335CV, C/ESCARIFICADOR DE PENETRACAO MAXIMA DE 0,66M, INCL. OPERADOR (CF)</v>
          </cell>
          <cell r="C6729" t="str">
            <v>H</v>
          </cell>
          <cell r="D6729">
            <v>179.68</v>
          </cell>
        </row>
        <row r="6730">
          <cell r="A6730" t="str">
            <v>19.005.026-4</v>
          </cell>
          <cell r="B6730" t="str">
            <v>TRATOR DE ESTEIRAS, MOTOR DIESEL 335CV, C/ESCARIFICADOR DE PENETRACAO MAXIMA DE 0,66M, INCL. OPERADOR (CI)</v>
          </cell>
          <cell r="C6730" t="str">
            <v>H</v>
          </cell>
          <cell r="D6730">
            <v>148.88</v>
          </cell>
        </row>
        <row r="6731">
          <cell r="A6731" t="str">
            <v>19.005.028-2</v>
          </cell>
          <cell r="B6731" t="str">
            <v>TRATOR CARREGADEIRA E RETRO-ESCAVADEIRA, MOTOR DIESEL 75CV,CAPAC. DA CACAMBA 0,76M3, INCL. OPERADOR (CP)</v>
          </cell>
          <cell r="C6731" t="str">
            <v>H</v>
          </cell>
          <cell r="D6731">
            <v>55.82</v>
          </cell>
        </row>
        <row r="6732">
          <cell r="A6732" t="str">
            <v>19.005.028-3</v>
          </cell>
          <cell r="B6732" t="str">
            <v>TRATOR CARREGADEIRA E RETRO-ESCAVADEIRA, MOTOR DIESEL 75CV,CAPAC. DA CACAMBA 0,76M3, INCL. OPERADOR (CF)</v>
          </cell>
          <cell r="C6732" t="str">
            <v>H</v>
          </cell>
          <cell r="D6732">
            <v>27.05</v>
          </cell>
        </row>
        <row r="6733">
          <cell r="A6733" t="str">
            <v>19.005.028-4</v>
          </cell>
          <cell r="B6733" t="str">
            <v>TRATOR CARREGADEIRA E RETRO-ESCAVADEIRA, MOTOR DIESEL 75CV,CAPAC. DA CACAMBA 0,76M3, INCL. OPERADOR (CI)</v>
          </cell>
          <cell r="C6733" t="str">
            <v>H</v>
          </cell>
          <cell r="D6733">
            <v>22.55</v>
          </cell>
        </row>
        <row r="6734">
          <cell r="A6734" t="str">
            <v>19.005.030-2</v>
          </cell>
          <cell r="B6734" t="str">
            <v>CARREGADOR FRONTAL, DE RODAS, MOTOR DIESEL 100CV, PA C/CAPAC. RASA EM TORNO DE 1,30M3, INCL. OPERADOR (CP)</v>
          </cell>
          <cell r="C6734" t="str">
            <v>H</v>
          </cell>
          <cell r="D6734">
            <v>76.349999999999994</v>
          </cell>
        </row>
        <row r="6735">
          <cell r="A6735" t="str">
            <v>19.005.030-3</v>
          </cell>
          <cell r="B6735" t="str">
            <v>CARREGADOR FRONTAL, DE RODAS, MOTOR DIESEL 100CV, PA C/CAPAC. RASA EM TORNO DE 1,30M3, INCL. OPERADOR (CF)</v>
          </cell>
          <cell r="C6735" t="str">
            <v>H</v>
          </cell>
          <cell r="D6735">
            <v>38.86</v>
          </cell>
        </row>
        <row r="6736">
          <cell r="A6736" t="str">
            <v>19.005.030-4</v>
          </cell>
          <cell r="B6736" t="str">
            <v>CARREGADOR FRONTAL, DE RODAS, MOTOR DIESEL 100CV, PA C/CAPAC. RASA EM TORNO DE 1,30M3, INCL. OPERADOR (CI)</v>
          </cell>
          <cell r="C6736" t="str">
            <v>H</v>
          </cell>
          <cell r="D6736">
            <v>33.21</v>
          </cell>
        </row>
        <row r="6737">
          <cell r="A6737" t="str">
            <v>19.005.033-2</v>
          </cell>
          <cell r="B6737" t="str">
            <v>CARREGADOR FRONTAL, DE RODAS, MOTOR DIESEL 170CV, PA C/CAPAC. RASA EM TORNO DE 3,10M3, INCL. OPERADOR (CP)</v>
          </cell>
          <cell r="C6737" t="str">
            <v>H</v>
          </cell>
          <cell r="D6737">
            <v>130.94999999999999</v>
          </cell>
        </row>
        <row r="6738">
          <cell r="A6738" t="str">
            <v>19.005.033-3</v>
          </cell>
          <cell r="B6738" t="str">
            <v>CARREGADOR FRONTAL, DE RODAS, MOTOR DIESEL 170CV, PA C/CAPAC. RASA EM TORNO DE 3,10M3, INCL. OPERADOR (CF)</v>
          </cell>
          <cell r="C6738" t="str">
            <v>H</v>
          </cell>
          <cell r="D6738">
            <v>63.13</v>
          </cell>
        </row>
        <row r="6739">
          <cell r="A6739" t="str">
            <v>19.005.033-4</v>
          </cell>
          <cell r="B6739" t="str">
            <v>CARREGADOR FRONTAL, DE RODAS, MOTOR DIESEL 170CV, PA C/CAPAC. RASA EM TORNO DE 3,10M3, INCL. OPERADOR (CI)</v>
          </cell>
          <cell r="C6739" t="str">
            <v>H</v>
          </cell>
          <cell r="D6739">
            <v>53.42</v>
          </cell>
        </row>
        <row r="6740">
          <cell r="A6740" t="str">
            <v>19.005.040-2</v>
          </cell>
          <cell r="B6740" t="str">
            <v>ARADO REVERSIVEL DE DISCO ADAPTAVEL A TRATOR P/PREPARO DE TER., EXCL. OPERADOR (CP)</v>
          </cell>
          <cell r="C6740" t="str">
            <v>H</v>
          </cell>
          <cell r="D6740">
            <v>0.76</v>
          </cell>
        </row>
        <row r="6741">
          <cell r="A6741" t="str">
            <v>19.005.040-4</v>
          </cell>
          <cell r="B6741" t="str">
            <v>ARADO REVERSIVEL DE DISCO ADAPTAVEL A TRATOR P/PREPARO DE TER., EXCL. OPERADOR (CI)</v>
          </cell>
          <cell r="C6741" t="str">
            <v>H</v>
          </cell>
          <cell r="D6741">
            <v>0.35</v>
          </cell>
        </row>
        <row r="6742">
          <cell r="A6742" t="str">
            <v>19.005.045-2</v>
          </cell>
          <cell r="B6742" t="str">
            <v>ROCADEIRA DESLOCAVEL ADAPTAVEL A TRATOR P/PREPARO DE TER., EXCL. OPERADOR (CP)</v>
          </cell>
          <cell r="C6742" t="str">
            <v>H</v>
          </cell>
          <cell r="D6742">
            <v>0.95</v>
          </cell>
        </row>
        <row r="6743">
          <cell r="A6743" t="str">
            <v>19.005.045-4</v>
          </cell>
          <cell r="B6743" t="str">
            <v>ROCADEIRA DESLOCAVEL ADAPTAVEL A TRATOR P/PREPARO DE TER., EXCL. OPERADOR (CI)</v>
          </cell>
          <cell r="C6743" t="str">
            <v>H</v>
          </cell>
          <cell r="D6743">
            <v>0.45</v>
          </cell>
        </row>
        <row r="6744">
          <cell r="A6744" t="str">
            <v>19.005.050-2</v>
          </cell>
          <cell r="B6744" t="str">
            <v>GUINCHO CARREGADOR ADAPTAVEL A TRATOR P/TRANSP. DE MAD., EXCL. OPERADOR (CP)</v>
          </cell>
          <cell r="C6744" t="str">
            <v>H</v>
          </cell>
          <cell r="D6744">
            <v>0.47</v>
          </cell>
        </row>
        <row r="6745">
          <cell r="A6745" t="str">
            <v>19.005.050-4</v>
          </cell>
          <cell r="B6745" t="str">
            <v>GUINCHO CARREGADOR ADAPTAVEL A TRATOR P/TRANSP. DE MAD., EXCL. OPERADOR (CI)</v>
          </cell>
          <cell r="C6745" t="str">
            <v>H</v>
          </cell>
          <cell r="D6745">
            <v>0.14000000000000001</v>
          </cell>
        </row>
        <row r="6746">
          <cell r="A6746" t="str">
            <v>19.005.999-0</v>
          </cell>
          <cell r="B6746" t="str">
            <v>INDICE 19.005.EQUIP.P/DEMOLICAO</v>
          </cell>
          <cell r="C6746">
            <v>0</v>
          </cell>
          <cell r="D6746">
            <v>1933</v>
          </cell>
        </row>
        <row r="6747">
          <cell r="A6747" t="str">
            <v>19.006.001-2</v>
          </cell>
          <cell r="B6747" t="str">
            <v>SOCADOR PNEUMATICO DE 18,5KG DE PESO, CONSUMO DE AR 0,82M3/MIN, EXCL. OPERADOR (CP)</v>
          </cell>
          <cell r="C6747" t="str">
            <v>H</v>
          </cell>
          <cell r="D6747">
            <v>3.71</v>
          </cell>
        </row>
        <row r="6748">
          <cell r="A6748" t="str">
            <v>19.006.001-4</v>
          </cell>
          <cell r="B6748" t="str">
            <v>SOCADOR PNEUMATICO DE 18,5KG DE PESO, CONSUMO DE AR 0,82M3/MIN, EXCL. OPERADOR (CI)</v>
          </cell>
          <cell r="C6748" t="str">
            <v>H</v>
          </cell>
          <cell r="D6748">
            <v>2.87</v>
          </cell>
        </row>
        <row r="6749">
          <cell r="A6749" t="str">
            <v>19.006.002-2</v>
          </cell>
          <cell r="B6749" t="str">
            <v>ROLO COMPACTADOR DE 5 A 10T, MOTOR DIESEL 58,5CV, INCL. OPERADOR (CP)</v>
          </cell>
          <cell r="C6749" t="str">
            <v>H</v>
          </cell>
          <cell r="D6749">
            <v>33.840000000000003</v>
          </cell>
        </row>
        <row r="6750">
          <cell r="A6750" t="str">
            <v>19.006.002-3</v>
          </cell>
          <cell r="B6750" t="str">
            <v>ROLO COMPACTADOR DE 5 A 10T, MOTOR DIESEL 58,5CV, INCL. OPERADOR (CF)</v>
          </cell>
          <cell r="C6750" t="str">
            <v>H</v>
          </cell>
          <cell r="D6750">
            <v>19.489999999999998</v>
          </cell>
        </row>
        <row r="6751">
          <cell r="A6751" t="str">
            <v>19.006.002-4</v>
          </cell>
          <cell r="B6751" t="str">
            <v>ROLO COMPACTADOR DE 5 A 10T, MOTOR DIESEL 58,5CV, INCL. OPERADOR (CI)</v>
          </cell>
          <cell r="C6751" t="str">
            <v>H</v>
          </cell>
          <cell r="D6751">
            <v>17.09</v>
          </cell>
        </row>
        <row r="6752">
          <cell r="A6752" t="str">
            <v>19.006.003-2</v>
          </cell>
          <cell r="B6752" t="str">
            <v>COMPACTADOR VIBRATORIO C/TAMBOR PE-DE-CARNEIRO AUTO-PROPULSOR, MOTOR DIESEL 76HP, C/ 6 A 7T, INCL. OPERADOR (CP)</v>
          </cell>
          <cell r="C6752" t="str">
            <v>H</v>
          </cell>
          <cell r="D6752">
            <v>42.25</v>
          </cell>
        </row>
        <row r="6753">
          <cell r="A6753" t="str">
            <v>19.006.003-3</v>
          </cell>
          <cell r="B6753" t="str">
            <v>COMPACTADOR VIBRATORIO C/TAMBOR PE-DE-CARNEIRO AUTO-PROPULSOR, MOTOR DIESEL 76HP, C/ 6 A 7T, INCL. OPERADOR (CF)</v>
          </cell>
          <cell r="C6753" t="str">
            <v>H</v>
          </cell>
          <cell r="D6753">
            <v>24.29</v>
          </cell>
        </row>
        <row r="6754">
          <cell r="A6754" t="str">
            <v>19.006.003-4</v>
          </cell>
          <cell r="B6754" t="str">
            <v>COMPACTADOR VIBRATORIO C/TAMBOR PE-DE-CARNEIRO AUTO-PROPULSOR, MOTOR DIESEL 76HP, C/ 6 A 7T, INCL. OPERADOR (CI)</v>
          </cell>
          <cell r="C6754" t="str">
            <v>H</v>
          </cell>
          <cell r="D6754">
            <v>21.2</v>
          </cell>
        </row>
        <row r="6755">
          <cell r="A6755" t="str">
            <v>19.006.004-2</v>
          </cell>
          <cell r="B6755" t="str">
            <v>ROLO COMPACTADOR, DE 3 RODAS, 9 A 14T, MOTOR DIESEL 60CV, INCL. OPERADOR (CP)</v>
          </cell>
          <cell r="C6755" t="str">
            <v>H</v>
          </cell>
          <cell r="D6755">
            <v>38.729999999999997</v>
          </cell>
        </row>
        <row r="6756">
          <cell r="A6756" t="str">
            <v>19.006.004-3</v>
          </cell>
          <cell r="B6756" t="str">
            <v>ROLO COMPACTADOR, DE 3 RODAS, 9 A 14T, MOTOR DIESEL 60CV, INCL. OPERADOR (CF)</v>
          </cell>
          <cell r="C6756" t="str">
            <v>H</v>
          </cell>
          <cell r="D6756">
            <v>22.53</v>
          </cell>
        </row>
        <row r="6757">
          <cell r="A6757" t="str">
            <v>19.006.004-4</v>
          </cell>
          <cell r="B6757" t="str">
            <v>ROLO COMPACTADOR, DE 3 RODAS, 9 A 14T, MOTOR DIESEL 60CV, INCL. OPERADOR (CI)</v>
          </cell>
          <cell r="C6757" t="str">
            <v>H</v>
          </cell>
          <cell r="D6757">
            <v>19.739999999999998</v>
          </cell>
        </row>
        <row r="6758">
          <cell r="A6758" t="str">
            <v>19.006.005-2</v>
          </cell>
          <cell r="B6758" t="str">
            <v>ROLO VIBRATORIO LISO, 7T, AUTO-PROPULSOR, MOTOR DIESEL 76,5HP, LARG. TOTAL 2,015M, INCL. OPERADOR (CP)</v>
          </cell>
          <cell r="C6758" t="str">
            <v>H</v>
          </cell>
          <cell r="D6758">
            <v>42.96</v>
          </cell>
        </row>
        <row r="6759">
          <cell r="A6759" t="str">
            <v>19.006.005-3</v>
          </cell>
          <cell r="B6759" t="str">
            <v>ROLO VIBRATORIO LISO, 7T, AUTO-PROPULSOR, MOTOR DIESEL 76,5HP, LARG. TOTAL 2,015M, INCL. OPERADOR (CF)</v>
          </cell>
          <cell r="C6759" t="str">
            <v>H</v>
          </cell>
          <cell r="D6759">
            <v>24.36</v>
          </cell>
        </row>
        <row r="6760">
          <cell r="A6760" t="str">
            <v>19.006.005-4</v>
          </cell>
          <cell r="B6760" t="str">
            <v>ROLO VIBRATORIO LISO, 7T, AUTO-PROPULSOR, MOTOR DIESEL 76,5HP, LARG. TOTAL 2,015M, INCL. OPERADOR (CI)</v>
          </cell>
          <cell r="C6760" t="str">
            <v>H</v>
          </cell>
          <cell r="D6760">
            <v>21.2</v>
          </cell>
        </row>
        <row r="6761">
          <cell r="A6761" t="str">
            <v>19.006.006-2</v>
          </cell>
          <cell r="B6761" t="str">
            <v>COMPACTADOR DE PNEUS, AUTO-PROPULSOR, MOTOR DIESEL 76HP, PESO 5,5/20T, C/ 7 PNEUS, INCL. OPERADOR (CP)</v>
          </cell>
          <cell r="C6761" t="str">
            <v>H</v>
          </cell>
          <cell r="D6761">
            <v>59.52</v>
          </cell>
        </row>
        <row r="6762">
          <cell r="A6762" t="str">
            <v>19.006.006-3</v>
          </cell>
          <cell r="B6762" t="str">
            <v>COMPACTADOR DE PNEUS, AUTO-PROPULSOR, MOTOR DIESEL 76HP, PESO 5,5/20T, C/ 7 PNEUS, INCL. OPERADOR (CF)</v>
          </cell>
          <cell r="C6762" t="str">
            <v>H</v>
          </cell>
          <cell r="D6762">
            <v>36.200000000000003</v>
          </cell>
        </row>
        <row r="6763">
          <cell r="A6763" t="str">
            <v>19.006.006-4</v>
          </cell>
          <cell r="B6763" t="str">
            <v>COMPACTADOR DE PNEUS, AUTO-PROPULSOR, MOTOR DIESEL 76HP, PESO 5,5/20T, C/ 7 PNEUS, INCL. OPERADOR (CI)</v>
          </cell>
          <cell r="C6763" t="str">
            <v>H</v>
          </cell>
          <cell r="D6763">
            <v>31.78</v>
          </cell>
        </row>
        <row r="6764">
          <cell r="A6764" t="str">
            <v>19.006.007-2</v>
          </cell>
          <cell r="B6764" t="str">
            <v>ROLO COMPACTADOR VIBRATORIO AUTO-PROPELIDO P/REPARO DE PAVIMENT., MOTOR DIESEL 13CV, CAPAC. 4T, INCL. OPERADOR (CP)</v>
          </cell>
          <cell r="C6764" t="str">
            <v>H</v>
          </cell>
          <cell r="D6764">
            <v>21.19</v>
          </cell>
        </row>
        <row r="6765">
          <cell r="A6765" t="str">
            <v>19.006.007-3</v>
          </cell>
          <cell r="B6765" t="str">
            <v>ROLO COMPACTADOR VIBRATORIO AUTO-PROPELIDO P/REPARO DE PAVIMENT., MOTOR DIESEL 13CV, CAPAC. 4T, INCL. OPERADOR (CF)</v>
          </cell>
          <cell r="C6765" t="str">
            <v>H</v>
          </cell>
          <cell r="D6765">
            <v>14.59</v>
          </cell>
        </row>
        <row r="6766">
          <cell r="A6766" t="str">
            <v>19.006.007-4</v>
          </cell>
          <cell r="B6766" t="str">
            <v>ROLO COMPACTADOR VIBRATORIO AUTO-PROPELIDO P/REPARO DE PAVIMENT., MOTOR DIESEL 13CV, CAPAC. 4T, INCL. OPERADOR (CI)</v>
          </cell>
          <cell r="C6766" t="str">
            <v>H</v>
          </cell>
          <cell r="D6766">
            <v>13.32</v>
          </cell>
        </row>
        <row r="6767">
          <cell r="A6767" t="str">
            <v>19.006.008-2</v>
          </cell>
          <cell r="B6767" t="str">
            <v>COMPACTADOR DE PNEUS, REBOCAVEL, 13 RODAS, PESO TOTAL S/LASTRO 1950KG E C/LASTRO 13000KG, EXCL. OPERADOR (CP)</v>
          </cell>
          <cell r="C6767" t="str">
            <v>H</v>
          </cell>
          <cell r="D6767">
            <v>6.26</v>
          </cell>
        </row>
        <row r="6768">
          <cell r="A6768" t="str">
            <v>19.006.008-4</v>
          </cell>
          <cell r="B6768" t="str">
            <v>COMPACTADOR DE PNEUS, REBOCAVEL, 13 RODAS, PESO TOTAL S/LASTRO 1950KG E C/LASTRO 13000KG, EXCL. OPERADOR (CI)</v>
          </cell>
          <cell r="C6768" t="str">
            <v>H</v>
          </cell>
          <cell r="D6768">
            <v>1.83</v>
          </cell>
        </row>
        <row r="6769">
          <cell r="A6769" t="str">
            <v>19.006.009-2</v>
          </cell>
          <cell r="B6769" t="str">
            <v>ROLO COMPACTADOR PE-DE-CARNEIRO, REBOCAVEL, C/ 2 TAMBORES, PESO LIQUIDO S/LASTRO 2,1T E C/LASTRO 6T, EXCL. OPERADOR (CP)</v>
          </cell>
          <cell r="C6769" t="str">
            <v>H</v>
          </cell>
          <cell r="D6769">
            <v>2.0499999999999998</v>
          </cell>
        </row>
        <row r="6770">
          <cell r="A6770" t="str">
            <v>19.006.009-4</v>
          </cell>
          <cell r="B6770" t="str">
            <v>ROLO COMPACTADOR PE-DE-CARNEIRO, REBOCAVEL, C/ 2 TAMBORES, PESO LIQUIDO S/LASTRO 2,1T E C/LASTRO 6T, EXCL. OPERADOR (CI)</v>
          </cell>
          <cell r="C6770" t="str">
            <v>H</v>
          </cell>
          <cell r="D6770">
            <v>1.36</v>
          </cell>
        </row>
        <row r="6771">
          <cell r="A6771" t="str">
            <v>19.006.010-2</v>
          </cell>
          <cell r="B6771" t="str">
            <v>USINA PRE-MISTURADORA DE SOLOS, CAPAC. 350/600T/H, INCL. EQUIPE DE OPERACAO (CP)</v>
          </cell>
          <cell r="C6771" t="str">
            <v>H</v>
          </cell>
          <cell r="D6771">
            <v>117.4</v>
          </cell>
        </row>
        <row r="6772">
          <cell r="A6772" t="str">
            <v>19.006.010-3</v>
          </cell>
          <cell r="B6772" t="str">
            <v>USINA PRE-MISTURADORA DE SOLOS, CAPAC. 350/600T/H, INCL. EQUIPE DE OPERACAO (CF)</v>
          </cell>
          <cell r="C6772" t="str">
            <v>H</v>
          </cell>
          <cell r="D6772">
            <v>82.66</v>
          </cell>
        </row>
        <row r="6773">
          <cell r="A6773" t="str">
            <v>19.006.010-4</v>
          </cell>
          <cell r="B6773" t="str">
            <v>USINA PRE-MISTURADORA DE SOLOS, CAPAC. 350/600T/H, INCL. EQUIPE DE OPERACAO (CI)</v>
          </cell>
          <cell r="C6773" t="str">
            <v>H</v>
          </cell>
          <cell r="D6773">
            <v>78.8</v>
          </cell>
        </row>
        <row r="6774">
          <cell r="A6774" t="str">
            <v>19.006.011-2</v>
          </cell>
          <cell r="B6774" t="str">
            <v>USINA P/MIST. BETUMINOSA DE ALTA CLASSE A QUENTE, CAPAC. DE60 A 90T/H, INCL. EQUIPE DE OPERACAO (CP)</v>
          </cell>
          <cell r="C6774" t="str">
            <v>H</v>
          </cell>
          <cell r="D6774">
            <v>912.7</v>
          </cell>
        </row>
        <row r="6775">
          <cell r="A6775" t="str">
            <v>19.006.011-3</v>
          </cell>
          <cell r="B6775" t="str">
            <v>USINA P/MIST. BETUMINOSA DE ALTA CLASSE A QUENTE, CAPAC. DE60 A 90T/H, INCL. EQUIPE DE OPERACAO (CF)</v>
          </cell>
          <cell r="C6775" t="str">
            <v>H</v>
          </cell>
          <cell r="D6775">
            <v>406.84</v>
          </cell>
        </row>
        <row r="6776">
          <cell r="A6776" t="str">
            <v>19.006.011-4</v>
          </cell>
          <cell r="B6776" t="str">
            <v>USINA P/MIST. BETUMINOSA DE ALTA CLASSE A QUENTE, CAPAC. DE60 A 90T/H, INCL. EQUIPE DE OPERACAO (CI)</v>
          </cell>
          <cell r="C6776" t="str">
            <v>H</v>
          </cell>
          <cell r="D6776">
            <v>309.14999999999998</v>
          </cell>
        </row>
        <row r="6777">
          <cell r="A6777" t="str">
            <v>19.006.012-2</v>
          </cell>
          <cell r="B6777" t="str">
            <v>USINA P/MIST. A FRIO, CAPAC. 50T/H, INCL. EQUIPE DE OPERACAO(CP)</v>
          </cell>
          <cell r="C6777" t="str">
            <v>H</v>
          </cell>
          <cell r="D6777">
            <v>165.01</v>
          </cell>
        </row>
        <row r="6778">
          <cell r="A6778" t="str">
            <v>19.006.012-3</v>
          </cell>
          <cell r="B6778" t="str">
            <v>USINA P/MIST. A FRIO, CAPAC. 50T/H, INCL. EQUIPE DE OPERACAO(CF)</v>
          </cell>
          <cell r="C6778" t="str">
            <v>H</v>
          </cell>
          <cell r="D6778">
            <v>80.510000000000005</v>
          </cell>
        </row>
        <row r="6779">
          <cell r="A6779" t="str">
            <v>19.006.012-4</v>
          </cell>
          <cell r="B6779" t="str">
            <v>USINA P/MIST. A FRIO, CAPAC. 50T/H, INCL. EQUIPE DE OPERACAO(CI)</v>
          </cell>
          <cell r="C6779" t="str">
            <v>H</v>
          </cell>
          <cell r="D6779">
            <v>65.08</v>
          </cell>
        </row>
        <row r="6780">
          <cell r="A6780" t="str">
            <v>19.006.013-2</v>
          </cell>
          <cell r="B6780" t="str">
            <v>INSTALACAO DE AQUECIMENTO E ARMAZENAMENTO DE ASF. EM 2 TANQUES DE 30000 L CADA, INCL. OPERADOR (CP)</v>
          </cell>
          <cell r="C6780" t="str">
            <v>H</v>
          </cell>
          <cell r="D6780">
            <v>71.349999999999994</v>
          </cell>
        </row>
        <row r="6781">
          <cell r="A6781" t="str">
            <v>19.006.013-4</v>
          </cell>
          <cell r="B6781" t="str">
            <v>INSTALACAO DE AQUECIMENTO E ARMAZENAMENTO DE ASF. EM 2 TANQUES DE 30000 L CADA, INCL. OPERADOR (CI)</v>
          </cell>
          <cell r="C6781" t="str">
            <v>H</v>
          </cell>
          <cell r="D6781">
            <v>32.369999999999997</v>
          </cell>
        </row>
        <row r="6782">
          <cell r="A6782" t="str">
            <v>19.006.014-2</v>
          </cell>
          <cell r="B6782" t="str">
            <v>PULVI-MISTURADOR, MOTOR 155CV, LARG. 2,10M, TRACIONADO C/TRATOR DE PNEUS 61CV, INCL. 2 OPERADORES (CP)</v>
          </cell>
          <cell r="C6782" t="str">
            <v>H</v>
          </cell>
          <cell r="D6782">
            <v>36.840000000000003</v>
          </cell>
        </row>
        <row r="6783">
          <cell r="A6783" t="str">
            <v>19.006.014-3</v>
          </cell>
          <cell r="B6783" t="str">
            <v>PULVI-MISTURADOR, MOTOR 155CV, LARG. 2,10M, TRACIONADO C/TRATOR DE PNEUS 61CV, INCL. 2 OPERADORES (CF)</v>
          </cell>
          <cell r="C6783" t="str">
            <v>H</v>
          </cell>
          <cell r="D6783">
            <v>21.36</v>
          </cell>
        </row>
        <row r="6784">
          <cell r="A6784" t="str">
            <v>19.006.014-4</v>
          </cell>
          <cell r="B6784" t="str">
            <v>PULVI-MISTURADOR, MOTOR 155CV, LARG. 2,10M, TRACIONADO C/TRATOR DE PNEUS 61CV, INCL. 2 OPERADORES (CI)</v>
          </cell>
          <cell r="C6784" t="str">
            <v>H</v>
          </cell>
          <cell r="D6784">
            <v>19.420000000000002</v>
          </cell>
        </row>
        <row r="6785">
          <cell r="A6785" t="str">
            <v>19.006.015-2</v>
          </cell>
          <cell r="B6785" t="str">
            <v>DISTRIBUIDOR DE BETUME, REBOCAVEL, MOTOR A GASOLINA, PARTIDAMANUAL, 10,5HP, CAPAC. DO TANQUE 2200 L, EXCL.OPERADOR (CP)</v>
          </cell>
          <cell r="C6785" t="str">
            <v>H</v>
          </cell>
          <cell r="D6785">
            <v>22.28</v>
          </cell>
        </row>
        <row r="6786">
          <cell r="A6786" t="str">
            <v>19.006.015-3</v>
          </cell>
          <cell r="B6786" t="str">
            <v>DISTRIBUIDOR DE BETUME, REBOCAVEL, MOTOR A GASOLINA, PARTIDAMANUAL, 10,5HP, CAPAC. DO TANQUE 2200 L, EXCL.OPERADOR (CF)</v>
          </cell>
          <cell r="C6786" t="str">
            <v>H</v>
          </cell>
          <cell r="D6786">
            <v>7.61</v>
          </cell>
        </row>
        <row r="6787">
          <cell r="A6787" t="str">
            <v>19.006.015-4</v>
          </cell>
          <cell r="B6787" t="str">
            <v>DISTRIBUIDOR DE BETUME, REBOCAVEL, MOTOR A GASOLINA, PARTIDAMANUAL, 10,5HP, CAPAC. DO TANQUE 2200 L, EXCL.OPERADOR (CI)</v>
          </cell>
          <cell r="C6787" t="str">
            <v>H</v>
          </cell>
          <cell r="D6787">
            <v>5.73</v>
          </cell>
        </row>
        <row r="6788">
          <cell r="A6788" t="str">
            <v>19.006.016-2</v>
          </cell>
          <cell r="B6788" t="str">
            <v>DISTRIBUIDOR DE BETUME, SOB PRESSAO, MOTOR A GASOLINA, SOBRECHASSSIS DE CAMINHAO, INCL. ESTE C/MOTORISTA (CP)</v>
          </cell>
          <cell r="C6788" t="str">
            <v>H</v>
          </cell>
          <cell r="D6788">
            <v>77.900000000000006</v>
          </cell>
        </row>
        <row r="6789">
          <cell r="A6789" t="str">
            <v>19.006.016-3</v>
          </cell>
          <cell r="B6789" t="str">
            <v>DISTRIBUIDOR DE BETUME, SOB PRESSAO, MOTOR A GASOLINA, SOBRECHASSIS DE CAMINHAO, INCL. ESTE C/MOTORISTA (CF)</v>
          </cell>
          <cell r="C6789" t="str">
            <v>H</v>
          </cell>
          <cell r="D6789">
            <v>29.7</v>
          </cell>
        </row>
        <row r="6790">
          <cell r="A6790" t="str">
            <v>19.006.016-4</v>
          </cell>
          <cell r="B6790" t="str">
            <v>DISTRIBUIDOR DE BETUME, SOB PRESSAO, MOTOR A GASOLINA, SOBRECHASSIS DE CAMINHAO, INCL. ESTE C/MOTORISTA (CI)</v>
          </cell>
          <cell r="C6790" t="str">
            <v>H</v>
          </cell>
          <cell r="D6790">
            <v>23.61</v>
          </cell>
        </row>
        <row r="6791">
          <cell r="A6791" t="str">
            <v>19.006.017-2</v>
          </cell>
          <cell r="B6791" t="str">
            <v>DISTRIBUIDORA DE CONCR. C/MOTO-GERADOR DIESEL 9KVA/220V, INCL. OPERADOR (CP)</v>
          </cell>
          <cell r="C6791" t="str">
            <v>H</v>
          </cell>
          <cell r="D6791">
            <v>43.36</v>
          </cell>
        </row>
        <row r="6792">
          <cell r="A6792" t="str">
            <v>19.006.017-3</v>
          </cell>
          <cell r="B6792" t="str">
            <v>DISTRIBUIDORA DE CONCR. C/MOTO-GERADOR DIESEL 9KVA/220V, INCL. OPERADOR (CF)</v>
          </cell>
          <cell r="C6792" t="str">
            <v>H</v>
          </cell>
          <cell r="D6792">
            <v>30.84</v>
          </cell>
        </row>
        <row r="6793">
          <cell r="A6793" t="str">
            <v>19.006.017-4</v>
          </cell>
          <cell r="B6793" t="str">
            <v>DISTRIBUIDORA DE CONCR. C/MOTO-GERADOR DIESEL 9KVA/220V, INCL. OPERADOR (CI)</v>
          </cell>
          <cell r="C6793" t="str">
            <v>H</v>
          </cell>
          <cell r="D6793">
            <v>28.05</v>
          </cell>
        </row>
        <row r="6794">
          <cell r="A6794" t="str">
            <v>19.006.018-2</v>
          </cell>
          <cell r="B6794" t="str">
            <v>ESPALHADOR DE AGREG., REBOCAVEL, CAPAC. RASA 1,30M3, PESO 860KG, DIAM. DO ROLO 127MM (5"), EXCL. OPERADOR (CP)</v>
          </cell>
          <cell r="C6794" t="str">
            <v>H</v>
          </cell>
          <cell r="D6794">
            <v>9.2899999999999991</v>
          </cell>
        </row>
        <row r="6795">
          <cell r="A6795" t="str">
            <v>19.006.018-4</v>
          </cell>
          <cell r="B6795" t="str">
            <v>ESPALHADOR DE AGREG., REBOCAVEL, CAPAC. RASA 1,30M3, PESO 860KG, DIAM. DO ROLO 127MM (5"), EXCL. OPERADOR (CI)</v>
          </cell>
          <cell r="C6795" t="str">
            <v>H</v>
          </cell>
          <cell r="D6795">
            <v>5.74</v>
          </cell>
        </row>
        <row r="6796">
          <cell r="A6796" t="str">
            <v>19.006.019-2</v>
          </cell>
          <cell r="B6796" t="str">
            <v>VIBRO ACABADORA DE ASF., SOBRE ESTEIRA, MOTOR DIESEL 69CV, C/EXTENSAO P/PAVIMENT., INCL. OPERADOR E AUXILIAR (CP)</v>
          </cell>
          <cell r="C6796" t="str">
            <v>H</v>
          </cell>
          <cell r="D6796">
            <v>99.44</v>
          </cell>
        </row>
        <row r="6797">
          <cell r="A6797" t="str">
            <v>19.006.019-3</v>
          </cell>
          <cell r="B6797" t="str">
            <v>VIBRO ACABADORA DE ASF., SOBRE ESTEIRA, MOTOR DIESEL 69CV, C/EXTENSAO P/PAVIMENT., INCL. OPERADOR E AUXILIAR (CF)</v>
          </cell>
          <cell r="C6797" t="str">
            <v>H</v>
          </cell>
          <cell r="D6797">
            <v>66.09</v>
          </cell>
        </row>
        <row r="6798">
          <cell r="A6798" t="str">
            <v>19.006.019-4</v>
          </cell>
          <cell r="B6798" t="str">
            <v>VIBRO ACABADORA DE ASF., SOBRE ESTEIRA, MOTOR DIESEL 69CV, C/EXTENSAO P/PAVIMENT., INCL. OPERADOR E AUXILIAR (CI)</v>
          </cell>
          <cell r="C6798" t="str">
            <v>H</v>
          </cell>
          <cell r="D6798">
            <v>58.95</v>
          </cell>
        </row>
        <row r="6799">
          <cell r="A6799" t="str">
            <v>19.006.020-2</v>
          </cell>
          <cell r="B6799" t="str">
            <v>VIBRO ACABADORA DE CONCR., MOTOR DIESEL 11CV, INCL. OPERADORE AUXILIAR (CP)</v>
          </cell>
          <cell r="C6799" t="str">
            <v>H</v>
          </cell>
          <cell r="D6799">
            <v>57.32</v>
          </cell>
        </row>
        <row r="6800">
          <cell r="A6800" t="str">
            <v>19.006.020-3</v>
          </cell>
          <cell r="B6800" t="str">
            <v>VIBRO ACABADORA DE CONCR., MOTOR DIESEL 11CV, INCL. OPERADORE AUXILIAR (CF)</v>
          </cell>
          <cell r="C6800" t="str">
            <v>H</v>
          </cell>
          <cell r="D6800">
            <v>39.61</v>
          </cell>
        </row>
        <row r="6801">
          <cell r="A6801" t="str">
            <v>19.006.020-4</v>
          </cell>
          <cell r="B6801" t="str">
            <v>VIBRO ACABADORA DE CONCR., MOTOR DIESEL 11CV, INCL. OPERADORE AUXILIAR (CI)</v>
          </cell>
          <cell r="C6801" t="str">
            <v>H</v>
          </cell>
          <cell r="D6801">
            <v>35.82</v>
          </cell>
        </row>
        <row r="6802">
          <cell r="A6802" t="str">
            <v>19.006.022-2</v>
          </cell>
          <cell r="B6802" t="str">
            <v>MAQUINA DE JUNTAS, MOTOR A GASOLINA 8,25CV, PARTIDA MANUAL,INCL. OPERADOR (CP)</v>
          </cell>
          <cell r="C6802" t="str">
            <v>H</v>
          </cell>
          <cell r="D6802">
            <v>92.48</v>
          </cell>
        </row>
        <row r="6803">
          <cell r="A6803" t="str">
            <v>19.006.022-3</v>
          </cell>
          <cell r="B6803" t="str">
            <v>MAQUINA DE JUNTAS, MOTOR A GASOLINA 8,25CV, PARTIDA MANUAL,INCL. OPERADOR (CF)</v>
          </cell>
          <cell r="C6803" t="str">
            <v>H</v>
          </cell>
          <cell r="D6803">
            <v>7.44</v>
          </cell>
        </row>
        <row r="6804">
          <cell r="A6804" t="str">
            <v>19.006.022-4</v>
          </cell>
          <cell r="B6804" t="str">
            <v>MAQUINA DE JUNTAS, MOTOR A GASOLINA 8,25CV, PARTIDA MANUAL,INCL. OPERADOR (CI)</v>
          </cell>
          <cell r="C6804" t="str">
            <v>H</v>
          </cell>
          <cell r="D6804">
            <v>6.94</v>
          </cell>
        </row>
        <row r="6805">
          <cell r="A6805" t="str">
            <v>19.006.023-2</v>
          </cell>
          <cell r="B6805" t="str">
            <v>VASSOURA MEC., REBOCAVEL, LARG. DE TRAB. 2,44M, EXCL. OPERADOR (CP)</v>
          </cell>
          <cell r="C6805" t="str">
            <v>H</v>
          </cell>
          <cell r="D6805">
            <v>26.47</v>
          </cell>
        </row>
        <row r="6806">
          <cell r="A6806" t="str">
            <v>19.006.023-4</v>
          </cell>
          <cell r="B6806" t="str">
            <v>VASSOURA MEC., REBOCAVEL, LARG. DE TRAB. 2,44M, EXCL. OPERADOR (CI)</v>
          </cell>
          <cell r="C6806" t="str">
            <v>H</v>
          </cell>
          <cell r="D6806">
            <v>4.8</v>
          </cell>
        </row>
        <row r="6807">
          <cell r="A6807" t="str">
            <v>19.006.030-2</v>
          </cell>
          <cell r="B6807" t="str">
            <v>SOQUETE VIBRATORIO DE 78KG, MOTOR A GASOLINA 2,5CV, EXCL. OPERADOR (CP)</v>
          </cell>
          <cell r="C6807" t="str">
            <v>H</v>
          </cell>
          <cell r="D6807">
            <v>5.12</v>
          </cell>
        </row>
        <row r="6808">
          <cell r="A6808" t="str">
            <v>19.006.030-4</v>
          </cell>
          <cell r="B6808" t="str">
            <v>SOQUETE VIBRATORIO DE 78KG, MOTOR A GASOLINA 2,5CV, EXCL. OPERADOR (CI)</v>
          </cell>
          <cell r="C6808" t="str">
            <v>H</v>
          </cell>
          <cell r="D6808">
            <v>2.5299999999999998</v>
          </cell>
        </row>
        <row r="6809">
          <cell r="A6809" t="str">
            <v>19.006.032-2</v>
          </cell>
          <cell r="B6809" t="str">
            <v>DISCO ELETR. P/COMPACTAR E DESEMPENAR PISOS DE CONCR., MOTOR2CV, 4 POLOS, 220/380V, EXCL. OPERADOR (CP)</v>
          </cell>
          <cell r="C6809" t="str">
            <v>H</v>
          </cell>
          <cell r="D6809">
            <v>2.0099999999999998</v>
          </cell>
        </row>
        <row r="6810">
          <cell r="A6810" t="str">
            <v>19.006.032-4</v>
          </cell>
          <cell r="B6810" t="str">
            <v>DISCO ELETR. P/COMPACTAR E DESEMPENAR PISOS DE CONCR., MOTOR2CV, 4 POLOS, 220/380V, EXCL. OPERADOR (CI)</v>
          </cell>
          <cell r="C6810" t="str">
            <v>H</v>
          </cell>
          <cell r="D6810">
            <v>0.97</v>
          </cell>
        </row>
        <row r="6811">
          <cell r="A6811" t="str">
            <v>19.006.034-2</v>
          </cell>
          <cell r="B6811" t="str">
            <v>DESEMPENADEIRA ELETR.P/ACAB.DE PISOS DE CONCR.,COMPACTADORAE ADENSADORA,MOTOR 2CV,4 POLOS,220/380V, EXCL. OPERADOR (CP)</v>
          </cell>
          <cell r="C6811" t="str">
            <v>H</v>
          </cell>
          <cell r="D6811">
            <v>2.4300000000000002</v>
          </cell>
        </row>
        <row r="6812">
          <cell r="A6812" t="str">
            <v>19.006.034-4</v>
          </cell>
          <cell r="B6812" t="str">
            <v>DESEMPENADEIRA ELETR.P/ACAB.DE PISOS DE CONCR.,COMPACTADORAE ADENSADORA,MOTOR 2CV,4 POLOS,220/380V, EXCL. OPERADOR (CI)</v>
          </cell>
          <cell r="C6812" t="str">
            <v>H</v>
          </cell>
          <cell r="D6812">
            <v>1.26</v>
          </cell>
        </row>
        <row r="6813">
          <cell r="A6813" t="str">
            <v>19.006.035-2</v>
          </cell>
          <cell r="B6813" t="str">
            <v>MAQUINA DE DEMARCACAO DE FAIXAS A FRIO, P/USO ROD. E URBANO(CP)</v>
          </cell>
          <cell r="C6813" t="str">
            <v>H</v>
          </cell>
          <cell r="D6813">
            <v>59.91</v>
          </cell>
        </row>
        <row r="6814">
          <cell r="A6814" t="str">
            <v>19.006.035-4</v>
          </cell>
          <cell r="B6814" t="str">
            <v>MAQUINA DE DEMARCACAO DE FAIXAS A FRIO, P/USO ROD. E URBANO(CI)</v>
          </cell>
          <cell r="C6814" t="str">
            <v>H</v>
          </cell>
          <cell r="D6814">
            <v>30.29</v>
          </cell>
        </row>
        <row r="6815">
          <cell r="A6815" t="str">
            <v>19.006.040-2</v>
          </cell>
          <cell r="B6815" t="str">
            <v>MAQUINA DE DEMARCACAO DE FAIXAS, C/FUSOR APLICADOR E FUSOR DERRETEDOR, P/USO ROD. E URBANO (CP)</v>
          </cell>
          <cell r="C6815" t="str">
            <v>H</v>
          </cell>
          <cell r="D6815">
            <v>76.48</v>
          </cell>
        </row>
        <row r="6816">
          <cell r="A6816" t="str">
            <v>19.006.040-4</v>
          </cell>
          <cell r="B6816" t="str">
            <v>MAQUINA DE DEMARCACAO DE FAIXAS, C/FUSOR APLICADOR E FUSOR DERRETEDOR, P/USO ROD. E URBANO (CI)</v>
          </cell>
          <cell r="C6816" t="str">
            <v>H</v>
          </cell>
          <cell r="D6816">
            <v>38.67</v>
          </cell>
        </row>
        <row r="6817">
          <cell r="A6817" t="str">
            <v>19.006.045-2</v>
          </cell>
          <cell r="B6817" t="str">
            <v>EXTRUSORA DE GUIAS E SARJETAS S/FORMAS, MOTOR DIESEL 14CV, EXCL. OPERADOR (CP)</v>
          </cell>
          <cell r="C6817" t="str">
            <v>H</v>
          </cell>
          <cell r="D6817">
            <v>5.33</v>
          </cell>
        </row>
        <row r="6818">
          <cell r="A6818" t="str">
            <v>19.006.045-3</v>
          </cell>
          <cell r="B6818" t="str">
            <v>EXTRUSORA DE GUIAS E SARJETAS S/FORMAS, MOTOR DIESEL 14CV, EXCL. OPERADOR (CF)</v>
          </cell>
          <cell r="C6818" t="str">
            <v>H</v>
          </cell>
          <cell r="D6818">
            <v>2.0699999999999998</v>
          </cell>
        </row>
        <row r="6819">
          <cell r="A6819" t="str">
            <v>19.006.045-4</v>
          </cell>
          <cell r="B6819" t="str">
            <v>EXTRUSORA DE GUIAS E SARJETAS S/FORMAS, MOTOR DIESEL 14CV, EXCL. OPERADOR (CI)</v>
          </cell>
          <cell r="C6819" t="str">
            <v>H</v>
          </cell>
          <cell r="D6819">
            <v>1.65</v>
          </cell>
        </row>
        <row r="6820">
          <cell r="A6820" t="str">
            <v>19.006.050-2</v>
          </cell>
          <cell r="B6820" t="str">
            <v>MAQUINA POLIDORA 4HP, 12A, 220V, EXCL. ESMERIL E OPERADOR (CP)</v>
          </cell>
          <cell r="C6820" t="str">
            <v>H</v>
          </cell>
          <cell r="D6820">
            <v>3.15</v>
          </cell>
        </row>
        <row r="6821">
          <cell r="A6821" t="str">
            <v>19.006.050-4</v>
          </cell>
          <cell r="B6821" t="str">
            <v>MAQUINA POLIDORA 4HP, 12A, 220V, EXCL. ESMERIL E OPERADOR (CI)</v>
          </cell>
          <cell r="C6821" t="str">
            <v>H</v>
          </cell>
          <cell r="D6821">
            <v>1.31</v>
          </cell>
        </row>
        <row r="6822">
          <cell r="A6822" t="str">
            <v>19.006.999-0</v>
          </cell>
          <cell r="B6822" t="str">
            <v>INDICE 19.006.EQUIP.P/BASES E PAVIMENTOS</v>
          </cell>
          <cell r="C6822">
            <v>0</v>
          </cell>
          <cell r="D6822">
            <v>1846</v>
          </cell>
        </row>
        <row r="6823">
          <cell r="A6823" t="str">
            <v>19.007.003-2</v>
          </cell>
          <cell r="B6823" t="str">
            <v>BETONEIRA P/ 320 L DE MIST. SECA, DE CARREGAMENTO MEC. E TAMBOR REVERSIVEL, MOTOR ELETR., EXCL. OPERADOR (CP)</v>
          </cell>
          <cell r="C6823" t="str">
            <v>H</v>
          </cell>
          <cell r="D6823">
            <v>1.71</v>
          </cell>
        </row>
        <row r="6824">
          <cell r="A6824" t="str">
            <v>19.007.003-4</v>
          </cell>
          <cell r="B6824" t="str">
            <v>BETONEIRA P/ 320 L DE MIST. SECA, DE CARREGAMENTO MEC. E TAMBOR REVERSIVEL, MOTOR ELETR., EXCL. OPERADOR (CI)</v>
          </cell>
          <cell r="C6824" t="str">
            <v>H</v>
          </cell>
          <cell r="D6824">
            <v>0.34</v>
          </cell>
        </row>
        <row r="6825">
          <cell r="A6825" t="str">
            <v>19.007.004-2</v>
          </cell>
          <cell r="B6825" t="str">
            <v>BETONEIRA P/ 320 L DE MIST. SECA, DE CARREGAMENTO MEC. E TAMBOR REVERSIVEL, MOTOR A GASOLINA, EXCL. OPERADOR (CP)</v>
          </cell>
          <cell r="C6825" t="str">
            <v>H</v>
          </cell>
          <cell r="D6825">
            <v>3.82</v>
          </cell>
        </row>
        <row r="6826">
          <cell r="A6826" t="str">
            <v>19.007.004-4</v>
          </cell>
          <cell r="B6826" t="str">
            <v>BETONEIRA P/ 320 L DE MIST. SECA, DE CARREGAMENTO MEC. E TAMBOR REVERSIVEL, MOTOR A GASOLINA, EXCL. OPERADOR (CI)</v>
          </cell>
          <cell r="C6826" t="str">
            <v>H</v>
          </cell>
          <cell r="D6826">
            <v>0.7</v>
          </cell>
        </row>
        <row r="6827">
          <cell r="A6827" t="str">
            <v>19.007.005-2</v>
          </cell>
          <cell r="B6827" t="str">
            <v>BETONEIRA P/ 580 L DE MIST. SECA, DE CARREGAMENTO MEC. E TAMBOR REVERSIVEL, MOTOR ELETR., EXCL. OPERADOR (CP)</v>
          </cell>
          <cell r="C6827" t="str">
            <v>H</v>
          </cell>
          <cell r="D6827">
            <v>4.22</v>
          </cell>
        </row>
        <row r="6828">
          <cell r="A6828" t="str">
            <v>19.007.005-4</v>
          </cell>
          <cell r="B6828" t="str">
            <v>BETONEIRA P/ 580 L DE MIST. SECA, DE CARREGAMENTO MEC. E TAMBOR REVERSIVEL, MOTOR ELETR., EXCL. OPERADOR (CI)</v>
          </cell>
          <cell r="C6828" t="str">
            <v>H</v>
          </cell>
          <cell r="D6828">
            <v>1.79</v>
          </cell>
        </row>
        <row r="6829">
          <cell r="A6829" t="str">
            <v>19.007.006-2</v>
          </cell>
          <cell r="B6829" t="str">
            <v>BETONEIRA P/ 580 L DE MIST. SECA, DE CARREGAMENTO MEC. E TAMBOR REVERSIVEL, MOTOR DIESEL, EXCL. OPERADOR (CP)</v>
          </cell>
          <cell r="C6829" t="str">
            <v>H</v>
          </cell>
          <cell r="D6829">
            <v>6.8</v>
          </cell>
        </row>
        <row r="6830">
          <cell r="A6830" t="str">
            <v>19.007.006-4</v>
          </cell>
          <cell r="B6830" t="str">
            <v>BETONEIRA P/ 580 L DE MIST. SECA, DE CARREGAMENTO MEC. E TAMBOR REVERSIVEL, MOTOR DIESEL, EXCL. OPERADOR (CI)</v>
          </cell>
          <cell r="C6830" t="str">
            <v>H</v>
          </cell>
          <cell r="D6830">
            <v>2.36</v>
          </cell>
        </row>
        <row r="6831">
          <cell r="A6831" t="str">
            <v>19.007.007-2</v>
          </cell>
          <cell r="B6831" t="str">
            <v>MISTURADOR HORIZ. DE CONCR. P/ 1000 L DE MIST. SECA, DE CARREGADOR AUTOMATICO, MOTOR ELETR. 15CV, EXCL. OPERADOR (CP)</v>
          </cell>
          <cell r="C6831" t="str">
            <v>H</v>
          </cell>
          <cell r="D6831">
            <v>6.86</v>
          </cell>
        </row>
        <row r="6832">
          <cell r="A6832" t="str">
            <v>19.007.007-4</v>
          </cell>
          <cell r="B6832" t="str">
            <v>MISTURADOR HORIZ. DE CONCR. P/ 1000 L DE MIST. SECA, DE CARREGADOR AUTOMATICO, MOTOR ELETR. 15CV, EXCL. OPERADOR (CI)</v>
          </cell>
          <cell r="C6832" t="str">
            <v>H</v>
          </cell>
          <cell r="D6832">
            <v>3.11</v>
          </cell>
        </row>
        <row r="6833">
          <cell r="A6833" t="str">
            <v>19.007.008-2</v>
          </cell>
          <cell r="B6833" t="str">
            <v>USINA DOSADORA E MISTURADORA DE AGREG. DE CONCR., C/SILO DECIM. P/ 50T, INCL. MAO-DE-OBRA P/ALIMENTACAO E OPER. (CP)</v>
          </cell>
          <cell r="C6833" t="str">
            <v>H</v>
          </cell>
          <cell r="D6833">
            <v>100.65</v>
          </cell>
        </row>
        <row r="6834">
          <cell r="A6834" t="str">
            <v>19.007.008-3</v>
          </cell>
          <cell r="B6834" t="str">
            <v>USINA DOSADORA E MISTURADORA DE AGREG. DE CONCR., C/SILO DECIM. P/ 50T, INCL. MAO-DE-OBRA P/ALIMENTACAO E OPER. (CF)</v>
          </cell>
          <cell r="C6834" t="str">
            <v>H</v>
          </cell>
          <cell r="D6834">
            <v>83.62</v>
          </cell>
        </row>
        <row r="6835">
          <cell r="A6835" t="str">
            <v>19.007.008-4</v>
          </cell>
          <cell r="B6835" t="str">
            <v>USINA DOSADORA E MISTURADORA DE AGREG. DE CONCR., C/SILO DECIM. P/ 50T, INCL. MAO-DE-OBRA P/ALIMENTACAO E OPER. (CI)</v>
          </cell>
          <cell r="C6835" t="str">
            <v>H</v>
          </cell>
          <cell r="D6835">
            <v>79.709999999999994</v>
          </cell>
        </row>
        <row r="6836">
          <cell r="A6836" t="str">
            <v>19.007.009-2</v>
          </cell>
          <cell r="B6836" t="str">
            <v>USINA DOSADORA E MISTURADORA DE AGREG. DE CONCR., C/SILO DECIM. P/ 100T, INCL. MAO-DE-OBRA P/ALIMENTACAO E OPER. (CP)</v>
          </cell>
          <cell r="C6836" t="str">
            <v>H</v>
          </cell>
          <cell r="D6836">
            <v>125.74</v>
          </cell>
        </row>
        <row r="6837">
          <cell r="A6837" t="str">
            <v>19.007.009-3</v>
          </cell>
          <cell r="B6837" t="str">
            <v>USINA DOSADORA E MISTURADORA DE AGREG. DE CONCR., C/SILO DECIM. P/ 100T, INCL. MAO-DE-OBRA P/ALIMENTACAO E OPER. (CF)</v>
          </cell>
          <cell r="C6837" t="str">
            <v>H</v>
          </cell>
          <cell r="D6837">
            <v>104.71</v>
          </cell>
        </row>
        <row r="6838">
          <cell r="A6838" t="str">
            <v>19.007.009-4</v>
          </cell>
          <cell r="B6838" t="str">
            <v>USINA DOSADORA E MISTURADORA DE AGREG. DE CONCR., C/SILO DECIM. P/ 100T, INCL. MAO-DE-OBRA P/ALIMENTACAO E OPER. (CI)</v>
          </cell>
          <cell r="C6838" t="str">
            <v>H</v>
          </cell>
          <cell r="D6838">
            <v>99.8</v>
          </cell>
        </row>
        <row r="6839">
          <cell r="A6839" t="str">
            <v>19.007.010-2</v>
          </cell>
          <cell r="B6839" t="str">
            <v>USINA DOSADORA E CLASSIFICADORA DE AGREG.DE CONCR.,C/SILO DEAGREG.C/40,00M3,INCL.MAO-DE-OBRA P/ALIMENTACAO E OPER. (CP)</v>
          </cell>
          <cell r="C6839" t="str">
            <v>H</v>
          </cell>
          <cell r="D6839">
            <v>138.4</v>
          </cell>
        </row>
        <row r="6840">
          <cell r="A6840" t="str">
            <v>19.007.010-3</v>
          </cell>
          <cell r="B6840" t="str">
            <v>USINA DOSADORA E CLASSIFICADORA DE AGREG.DE CONCR.,C/SILO DEAGREG.C/40,00M3,INCL.MAO-DE-OBRA P/ALIMENTACAO E OPER. (CF)</v>
          </cell>
          <cell r="C6840" t="str">
            <v>H</v>
          </cell>
          <cell r="D6840">
            <v>114.59</v>
          </cell>
        </row>
        <row r="6841">
          <cell r="A6841" t="str">
            <v>19.007.010-4</v>
          </cell>
          <cell r="B6841" t="str">
            <v>USINA DOSADORA E CLASSIFICADORA DE AGREG.DE CONCR.,C/SILO DEAGREG.C/40,00M3,INCL.MAO-DE-OBRA P/ALIMENTACAO E OPER. (CI)</v>
          </cell>
          <cell r="C6841" t="str">
            <v>H</v>
          </cell>
          <cell r="D6841">
            <v>109.31</v>
          </cell>
        </row>
        <row r="6842">
          <cell r="A6842" t="str">
            <v>19.007.011-2</v>
          </cell>
          <cell r="B6842" t="str">
            <v>USINA DOSADORA E CLASSIFICADORA DE AGREG.DE CONCR.,C/SILO DEAGREG.C/60,00M3,INCL.MAO-DE-OBRA P/ALIMENTACAO E OPER. (CP)</v>
          </cell>
          <cell r="C6842" t="str">
            <v>H</v>
          </cell>
          <cell r="D6842">
            <v>137.94</v>
          </cell>
        </row>
        <row r="6843">
          <cell r="A6843" t="str">
            <v>19.007.011-3</v>
          </cell>
          <cell r="B6843" t="str">
            <v>USINA DOSADORA E CLASSIFICADORA DE AGREG.DE CONCR.,C/SILO DEAGREG.C/60,00M3,INCL.MAO-DE-OBRA P/ALIMENTACAO E OPER. (CF)</v>
          </cell>
          <cell r="C6843" t="str">
            <v>H</v>
          </cell>
          <cell r="D6843">
            <v>114.67</v>
          </cell>
        </row>
        <row r="6844">
          <cell r="A6844" t="str">
            <v>19.007.011-4</v>
          </cell>
          <cell r="B6844" t="str">
            <v>USINA DOSADORA E CLASSIFICADORA DE AGREG.DE CONCR.,C/SILO DEAGREG.C/60,00M3,INCL.MAO-DE-OBRA P/ALIMENTACAO E OPER. (CI)</v>
          </cell>
          <cell r="C6844" t="str">
            <v>H</v>
          </cell>
          <cell r="D6844">
            <v>109.52</v>
          </cell>
        </row>
        <row r="6845">
          <cell r="A6845" t="str">
            <v>19.007.013-2</v>
          </cell>
          <cell r="B6845" t="str">
            <v>VIBRADOR DE IMERSAO, TUBO DE 48 X 480MM, C/MANGOTE DE 5,00MDE COMPR., MOTOR ELETR. 2CV, EXCL. OPERADOR (CP)</v>
          </cell>
          <cell r="C6845" t="str">
            <v>H</v>
          </cell>
          <cell r="D6845">
            <v>0.74</v>
          </cell>
        </row>
        <row r="6846">
          <cell r="A6846" t="str">
            <v>19.007.013-4</v>
          </cell>
          <cell r="B6846" t="str">
            <v>VIBRADOR DE IMERSAO, TUBO DE 48 X 480MM, C/MANGOTE DE 5,00MDE COMPR., MOTOR ELETR. 2CV, EXCL. OPERADOR (CI)</v>
          </cell>
          <cell r="C6846" t="str">
            <v>H</v>
          </cell>
          <cell r="D6846">
            <v>0.28999999999999998</v>
          </cell>
        </row>
        <row r="6847">
          <cell r="A6847" t="str">
            <v>19.007.015-2</v>
          </cell>
          <cell r="B6847" t="str">
            <v>VIBRADOR DE IMERSAO, TUBO DE 48 X 480MM, C/MANGOTE DE 5,00MDE COMPR., MOTOR A GASOLINA 3,5CV, EXCL. OPERADOR (CP)</v>
          </cell>
          <cell r="C6847" t="str">
            <v>H</v>
          </cell>
          <cell r="D6847">
            <v>1.92</v>
          </cell>
        </row>
        <row r="6848">
          <cell r="A6848" t="str">
            <v>19.007.015-4</v>
          </cell>
          <cell r="B6848" t="str">
            <v>VIBRADOR DE IMERSAO, TUBO DE 48 X 480MM, C/MANGOTE DE 5,00MDE COMPR., MOTOR A GASOLINA 3,5CV, EXCL. OPERADOR (CI)</v>
          </cell>
          <cell r="C6848" t="str">
            <v>H</v>
          </cell>
          <cell r="D6848">
            <v>0.57999999999999996</v>
          </cell>
        </row>
        <row r="6849">
          <cell r="A6849" t="str">
            <v>19.007.016-2</v>
          </cell>
          <cell r="B6849" t="str">
            <v>REGUA VIBRATORIA DUPLA, MOTOR A GASOLINA 3,4CV A 3600RPM, FREQUENCIA 3000RPM, EXCL. OPERADOR (CP)</v>
          </cell>
          <cell r="C6849" t="str">
            <v>H</v>
          </cell>
          <cell r="D6849">
            <v>11.24</v>
          </cell>
        </row>
        <row r="6850">
          <cell r="A6850" t="str">
            <v>19.007.016-4</v>
          </cell>
          <cell r="B6850" t="str">
            <v>REGUA VIBRATORIA DUPLA, MOTOR A GASOLINA 3,4CV A 3600RPM, FREQUENCIA 3000RPM, EXCL. OPERADOR (CI)</v>
          </cell>
          <cell r="C6850" t="str">
            <v>H</v>
          </cell>
          <cell r="D6850">
            <v>5.91</v>
          </cell>
        </row>
        <row r="6851">
          <cell r="A6851" t="str">
            <v>19.007.017-2</v>
          </cell>
          <cell r="B6851" t="str">
            <v>CONJUNTO P/PROJECAO DE CONCR. (CP)</v>
          </cell>
          <cell r="C6851" t="str">
            <v>H</v>
          </cell>
          <cell r="D6851">
            <v>9.4</v>
          </cell>
        </row>
        <row r="6852">
          <cell r="A6852" t="str">
            <v>19.007.017-3</v>
          </cell>
          <cell r="B6852" t="str">
            <v>CONJUNTO P/PROJECAO DE CONCR. (CF)</v>
          </cell>
          <cell r="C6852" t="str">
            <v>H</v>
          </cell>
          <cell r="D6852">
            <v>4.2</v>
          </cell>
        </row>
        <row r="6853">
          <cell r="A6853" t="str">
            <v>19.007.017-4</v>
          </cell>
          <cell r="B6853" t="str">
            <v>CONJUNTO P/PROJECAO DE CONCR. (CI)</v>
          </cell>
          <cell r="C6853" t="str">
            <v>H</v>
          </cell>
          <cell r="D6853">
            <v>2.84</v>
          </cell>
        </row>
        <row r="6854">
          <cell r="A6854" t="str">
            <v>19.007.025-2</v>
          </cell>
          <cell r="B6854" t="str">
            <v>BOMBA DE ARG., C/UN. MISTURADORA E BOMBEADORA ACOPLADAS P/ 900 A 4800 L DE MIST. SECA, MOTOR ELETR., EXCL. OPERADOR (CP)</v>
          </cell>
          <cell r="C6854" t="str">
            <v>H</v>
          </cell>
          <cell r="D6854">
            <v>17.75</v>
          </cell>
        </row>
        <row r="6855">
          <cell r="A6855" t="str">
            <v>19.007.025-4</v>
          </cell>
          <cell r="B6855" t="str">
            <v>BOMBA DE ARG., C/UN. MISTURADORA E BOMBEADORA ACOPLADAS P/ 900 A 4800 L DE MIST. SECA, MOTOR ELETR., EXCL. OPERADOR (CI)</v>
          </cell>
          <cell r="C6855" t="str">
            <v>H</v>
          </cell>
          <cell r="D6855">
            <v>12.6</v>
          </cell>
        </row>
        <row r="6856">
          <cell r="A6856" t="str">
            <v>19.007.999-0</v>
          </cell>
          <cell r="B6856" t="str">
            <v>INDICE 19.007.EQUIP.P/PREPAROS E LANCAM.</v>
          </cell>
          <cell r="C6856" t="str">
            <v>Y</v>
          </cell>
          <cell r="D6856">
            <v>1747</v>
          </cell>
        </row>
        <row r="6857">
          <cell r="A6857" t="str">
            <v>19.008.001-2</v>
          </cell>
          <cell r="B6857" t="str">
            <v>BATE-ESTACA DE QUEDA SIMPLES C/MARTELO DE 0,8T ACIONADO A MOTOR DIESEL, INCL. CHEFE DE CRAVACAO E OPERADOR (CP)</v>
          </cell>
          <cell r="C6857" t="str">
            <v>H</v>
          </cell>
          <cell r="D6857">
            <v>24.87</v>
          </cell>
        </row>
        <row r="6858">
          <cell r="A6858" t="str">
            <v>19.008.001-3</v>
          </cell>
          <cell r="B6858" t="str">
            <v>BATE-ESTACA DE QUEDA SIMPLES C/MARTELO DE 0,8T ACIONADO A MOTOR DIESEL, INCL. CHEFE DE CRAVACAO E OPERADOR (CF)</v>
          </cell>
          <cell r="C6858" t="str">
            <v>H</v>
          </cell>
          <cell r="D6858">
            <v>21.26</v>
          </cell>
        </row>
        <row r="6859">
          <cell r="A6859" t="str">
            <v>19.008.001-4</v>
          </cell>
          <cell r="B6859" t="str">
            <v>BATE-ESTACA DE QUEDA SIMPLES C/MARTELO DE 0,8T ACIONADO A MOTOR DIESEL, INCL. CHEFE DE CRAVACAO E OPERACAO (CI)</v>
          </cell>
          <cell r="C6859" t="str">
            <v>H</v>
          </cell>
          <cell r="D6859">
            <v>20.73</v>
          </cell>
        </row>
        <row r="6860">
          <cell r="A6860" t="str">
            <v>19.008.002-2</v>
          </cell>
          <cell r="B6860" t="str">
            <v>BATE-ESTACA DE QUEDA SIMPLES C/MARTELO DE 2,2T, INCL. CHEFEDE CRAVACAO, OPERADOR DE MAQ. E AUXILIAR DE OPER. (CP)</v>
          </cell>
          <cell r="C6860" t="str">
            <v>H</v>
          </cell>
          <cell r="D6860">
            <v>35.630000000000003</v>
          </cell>
        </row>
        <row r="6861">
          <cell r="A6861" t="str">
            <v>19.008.002-3</v>
          </cell>
          <cell r="B6861" t="str">
            <v>BATE-ESTACA DE QUEDA SIMPLES C/MARTELO DE 2,2T, INCL. CHEFEDE CRAVACAO, OPERADOR DE MAQ. E AUXILIAR DE OPER. (CF)</v>
          </cell>
          <cell r="C6861" t="str">
            <v>H</v>
          </cell>
          <cell r="D6861">
            <v>29.63</v>
          </cell>
        </row>
        <row r="6862">
          <cell r="A6862" t="str">
            <v>19.008.002-4</v>
          </cell>
          <cell r="B6862" t="str">
            <v>BATE-ESTACA DE QUEDA SIMPLES C/MARTELO DE 2,2T, INCL. CHEFEDE CRAVACAO, OPERADOR DE MAQ. E AUXILIAR DE OPER. (CI)</v>
          </cell>
          <cell r="C6862" t="str">
            <v>H</v>
          </cell>
          <cell r="D6862">
            <v>28.57</v>
          </cell>
        </row>
        <row r="6863">
          <cell r="A6863" t="str">
            <v>19.008.003-2</v>
          </cell>
          <cell r="B6863" t="str">
            <v>BATE-ESTACA DE QUEDA LIVRE SIMPLES, MARTELO ATE 3T, INCL. CHEFE DE CRAVACAO, OPERADOR DE MAQ. E AUXILIARES DE OPER. (CP)</v>
          </cell>
          <cell r="C6863" t="str">
            <v>H</v>
          </cell>
          <cell r="D6863">
            <v>42.25</v>
          </cell>
        </row>
        <row r="6864">
          <cell r="A6864" t="str">
            <v>19.008.003-3</v>
          </cell>
          <cell r="B6864" t="str">
            <v>BATE-ESTACA DE QUEDA LIVRE SIMPLES, MARTELO ATE 3T, INCL. CHEFE DE CRAVACAO, OPERADOR DE MAQ. E AUXILIARES DE OPER. (CF)</v>
          </cell>
          <cell r="C6864" t="str">
            <v>H</v>
          </cell>
          <cell r="D6864">
            <v>34.08</v>
          </cell>
        </row>
        <row r="6865">
          <cell r="A6865" t="str">
            <v>19.008.003-4</v>
          </cell>
          <cell r="B6865" t="str">
            <v>BATE-ESTACA DE QUEDA LIVRE SIMPLES, MARTELO ATE 3T, INCL. CHEFE DE CRAVACAO, OPERADOR DE MAQ. E AUXILIARES DE OPER. (CI)</v>
          </cell>
          <cell r="C6865" t="str">
            <v>H</v>
          </cell>
          <cell r="D6865">
            <v>32.770000000000003</v>
          </cell>
        </row>
        <row r="6866">
          <cell r="A6866" t="str">
            <v>19.008.004-2</v>
          </cell>
          <cell r="B6866" t="str">
            <v>BATE-ESTACAS P/EXEC. "IN SITU", P/ESTACAS C/DIAM. ATE 700MM,INCL. CHEFE DE OPER., OPERADOR DE MAQ. E 2 AUXILIARES (CP)</v>
          </cell>
          <cell r="C6866" t="str">
            <v>H</v>
          </cell>
          <cell r="D6866">
            <v>63.63</v>
          </cell>
        </row>
        <row r="6867">
          <cell r="A6867" t="str">
            <v>19.008.004-3</v>
          </cell>
          <cell r="B6867" t="str">
            <v>BATE-ESTACAS P/EXEC. "IN SITU", P/ESTACAS C/DIAM. ATE 700MM,INCL. CHEFE DE OPER., OPERADOR DE MAQ. E 2 AUXILIARES (CF)</v>
          </cell>
          <cell r="C6867" t="str">
            <v>H</v>
          </cell>
          <cell r="D6867">
            <v>43.09</v>
          </cell>
        </row>
        <row r="6868">
          <cell r="A6868" t="str">
            <v>19.008.004-4</v>
          </cell>
          <cell r="B6868" t="str">
            <v>BATE-ESTACAS P/EXEC. "IN SITU", P/ESTACAS C/DIAM. ATE 700MM,INCL. CHEFE DE OPER., OPERADOR DE MAQ. E 2 AUXILIARES (CI)</v>
          </cell>
          <cell r="C6868" t="str">
            <v>H</v>
          </cell>
          <cell r="D6868">
            <v>40.01</v>
          </cell>
        </row>
        <row r="6869">
          <cell r="A6869" t="str">
            <v>19.008.005-2</v>
          </cell>
          <cell r="B6869" t="str">
            <v>BATE-ESTACAS P/EXEC. "IN SITU", P/ESTACAS C/DIAM. ATE 700MM,INCL. CHEFE DE OPER., OPERADOR DE MAQ. E 3 AUXILIARES (CP)</v>
          </cell>
          <cell r="C6869" t="str">
            <v>H</v>
          </cell>
          <cell r="D6869">
            <v>71.900000000000006</v>
          </cell>
        </row>
        <row r="6870">
          <cell r="A6870" t="str">
            <v>19.008.005-3</v>
          </cell>
          <cell r="B6870" t="str">
            <v>BATE-ESTACAS P/EXEC. "IN SITU", P/ESTACAS C/DIAM. ATE 700MM,INCL. CHEFE DE OPER., OPERADOR DE MAQ. E 3 AUXILIARES (CF)</v>
          </cell>
          <cell r="C6870" t="str">
            <v>H</v>
          </cell>
          <cell r="D6870">
            <v>48.21</v>
          </cell>
        </row>
        <row r="6871">
          <cell r="A6871" t="str">
            <v>19.008.005-4</v>
          </cell>
          <cell r="B6871" t="str">
            <v>BATE-ESTACAS P/EXEC. "IN SITU", P/ESTACAS C/DIAM. ATE 700MM,INCL. CHEFE DE OPER., OPERADOR DE MAQ. E 3 AUXILIARES (CI)</v>
          </cell>
          <cell r="C6871" t="str">
            <v>H</v>
          </cell>
          <cell r="D6871">
            <v>44.7</v>
          </cell>
        </row>
        <row r="6872">
          <cell r="A6872" t="str">
            <v>19.008.010-2</v>
          </cell>
          <cell r="B6872" t="str">
            <v>CAMPANULA P/TUBULAO PNEUMATICO P/PRESSAO DE SERV. 2,5KG/CM2,VELOC. 10 A 12M/MIN, EXCL. OPERADOR (CP)</v>
          </cell>
          <cell r="C6872" t="str">
            <v>H</v>
          </cell>
          <cell r="D6872">
            <v>8.32</v>
          </cell>
        </row>
        <row r="6873">
          <cell r="A6873" t="str">
            <v>19.008.010-4</v>
          </cell>
          <cell r="B6873" t="str">
            <v>CAMPANULA P/TUBULAO PNEUMATICO P/PRESSAO DE SERV. 2,5KG/CM2,VELOC. 10 A 12M/MIN, EXCL. OPERADOR (CI)</v>
          </cell>
          <cell r="C6873" t="str">
            <v>H</v>
          </cell>
          <cell r="D6873">
            <v>6.19</v>
          </cell>
        </row>
        <row r="6874">
          <cell r="A6874" t="str">
            <v>19.008.999-0</v>
          </cell>
          <cell r="B6874" t="str">
            <v>INDICE 19.008.EQUIP.CAVACAO ESTACAS E TUBULACOES</v>
          </cell>
          <cell r="C6874">
            <v>0</v>
          </cell>
          <cell r="D6874">
            <v>1791</v>
          </cell>
        </row>
        <row r="6875">
          <cell r="A6875" t="str">
            <v>19.009.001-2</v>
          </cell>
          <cell r="B6875" t="str">
            <v>MOTO-BOMBA SOBRE RODAS, C/BOMBA CENTRIFUGA AUTO-ESCORVANTE DE ROTOR ABERTO, MOTOR A GASOLINA 3,7CV, EXCL. OPERADOR (CP)</v>
          </cell>
          <cell r="C6875" t="str">
            <v>H</v>
          </cell>
          <cell r="D6875">
            <v>1.45</v>
          </cell>
        </row>
        <row r="6876">
          <cell r="A6876" t="str">
            <v>19.009.001-4</v>
          </cell>
          <cell r="B6876" t="str">
            <v>MOTO-BOMBA SOBRE RODAS, C/BOMBA CENTRIFUGA AUTO-ESCORVANTE DE ROTOR ABERTO, MOTOR A GASOLINA 3,7CV, EXCL. OPERADOR (CI)</v>
          </cell>
          <cell r="C6876" t="str">
            <v>H</v>
          </cell>
          <cell r="D6876">
            <v>0.24</v>
          </cell>
        </row>
        <row r="6877">
          <cell r="A6877" t="str">
            <v>19.009.002-2</v>
          </cell>
          <cell r="B6877" t="str">
            <v>MOTO-BOMBA SOBRE RODAS, C/BOMBA CENTRIFUGA AUTO-ESCORVANTE DE ROTOR ABERTO, MOTOR A GASOLINA 6CV, EXCL. OPERADOR (CP)</v>
          </cell>
          <cell r="C6877" t="str">
            <v>H</v>
          </cell>
          <cell r="D6877">
            <v>4.0599999999999996</v>
          </cell>
        </row>
        <row r="6878">
          <cell r="A6878" t="str">
            <v>19.009.002-4</v>
          </cell>
          <cell r="B6878" t="str">
            <v>MOTO-BOMBA SOBRE RODAS, C/BOMBA CENTRIFUGA AUTO-ESCORVANTE DE ROTOR ABERTO, MOTOR A GASOLINA 6CV, EXCL. OPERADOR (CI)</v>
          </cell>
          <cell r="C6878" t="str">
            <v>H</v>
          </cell>
          <cell r="D6878">
            <v>0.25</v>
          </cell>
        </row>
        <row r="6879">
          <cell r="A6879" t="str">
            <v>19.009.003-2</v>
          </cell>
          <cell r="B6879" t="str">
            <v>MOTO-BOMBA SOBRE RODAS, C/BOMBA CENTRIFUGA AUTO-ESCORVANTE DE ROTOR ABERTO, MOTOR A GASOLINA 3,7CV, EXCL. OPERADOR (CP)</v>
          </cell>
          <cell r="C6879" t="str">
            <v>H</v>
          </cell>
          <cell r="D6879">
            <v>1.85</v>
          </cell>
        </row>
        <row r="6880">
          <cell r="A6880" t="str">
            <v>19.009.003-4</v>
          </cell>
          <cell r="B6880" t="str">
            <v>MOTO-BOMBA SOBRE RODAS, C/BOMBA CENTRIFUGA AUTO-ESCORVANTE DE ROTOR ABERTO, MOTOR A GASOLINA 3,7CV, EXCL. OPERADOR (CI)</v>
          </cell>
          <cell r="C6880" t="str">
            <v>H</v>
          </cell>
          <cell r="D6880">
            <v>0.26</v>
          </cell>
        </row>
        <row r="6881">
          <cell r="A6881" t="str">
            <v>19.009.004-2</v>
          </cell>
          <cell r="B6881" t="str">
            <v>MOTO-BOMBA SOBRE RODAS, C/BOMBA CENTRIFUGA AUTO-ESCORVANTE DE ROTOR ABERTO, MOTOR A GASOLINA 10,5CV, EXCL. OPERADOR (CP)</v>
          </cell>
          <cell r="C6881" t="str">
            <v>H</v>
          </cell>
          <cell r="D6881">
            <v>5.95</v>
          </cell>
        </row>
        <row r="6882">
          <cell r="A6882" t="str">
            <v>19.009.004-4</v>
          </cell>
          <cell r="B6882" t="str">
            <v>MOTO-BOMBA SOBRE RODAS, C/BOMBA CENTRIFUGA AUTO-ESCORVANTE DE ROTOR ABERTO, MOTOR A GASOLINA 10,5CV, EXCL. OPERADOR (CI)</v>
          </cell>
          <cell r="C6882" t="str">
            <v>H</v>
          </cell>
          <cell r="D6882">
            <v>0.28999999999999998</v>
          </cell>
        </row>
        <row r="6883">
          <cell r="A6883" t="str">
            <v>19.009.005-2</v>
          </cell>
          <cell r="B6883" t="str">
            <v>MOTO-BOMBA SOBRE RODAS, C/BOMBA CENTRIFUGA AUTO-ESCORVANTE DE ROTOR ABERTO, MOTOR A GASOLINA 12,5CV, EXCL. OPERADOR (CP)</v>
          </cell>
          <cell r="C6883" t="str">
            <v>H</v>
          </cell>
          <cell r="D6883">
            <v>15.31</v>
          </cell>
        </row>
        <row r="6884">
          <cell r="A6884" t="str">
            <v>19.009.005-4</v>
          </cell>
          <cell r="B6884" t="str">
            <v>MOTO-BOMBA SOBRE RODAS, C/BOMBA CENTRIFUGA AUTO-ESCORVANTE DE ROTOR ABERTO, MOTOR A GASOLINA 12,5CV, EXCL. OPERADOR (CI)</v>
          </cell>
          <cell r="C6884" t="str">
            <v>H</v>
          </cell>
          <cell r="D6884">
            <v>0.42</v>
          </cell>
        </row>
        <row r="6885">
          <cell r="A6885" t="str">
            <v>19.009.008-2</v>
          </cell>
          <cell r="B6885" t="str">
            <v>BOMBA SUBMERSA, MOTOR ELETR. 5CV, P/POCOS PROFUNDOS, EXCL. OPERADOR (CP)</v>
          </cell>
          <cell r="C6885" t="str">
            <v>H</v>
          </cell>
          <cell r="D6885">
            <v>1.74</v>
          </cell>
        </row>
        <row r="6886">
          <cell r="A6886" t="str">
            <v>19.009.008-4</v>
          </cell>
          <cell r="B6886" t="str">
            <v>BOMBA SUBMERSA, MOTOR ELETR. 5CV, P/POCOS PROFUNDOS, EXCL. OPERADOR (CI)</v>
          </cell>
          <cell r="C6886" t="str">
            <v>H</v>
          </cell>
          <cell r="D6886">
            <v>0.35</v>
          </cell>
        </row>
        <row r="6887">
          <cell r="A6887" t="str">
            <v>19.009.010-2</v>
          </cell>
          <cell r="B6887" t="str">
            <v>BOMBA CENTRIFUGA SUBMERSIVEL, MOTOR ELETR. 6CV A 3450RPM, EXCL. OPERADOR, MANGUEIRA, CABOS E COMANDOS (CP)</v>
          </cell>
          <cell r="C6887" t="str">
            <v>H</v>
          </cell>
          <cell r="D6887">
            <v>5.91</v>
          </cell>
        </row>
        <row r="6888">
          <cell r="A6888" t="str">
            <v>19.009.010-4</v>
          </cell>
          <cell r="B6888" t="str">
            <v>BOMBA CENTRIFUGA SUBMERSIVEL, MOTOR ELETR. 6CV A 3450RPM, EXCL. OPERADOR, MANGUEIRA, CABOS E COMANDOS (CI)</v>
          </cell>
          <cell r="C6888" t="str">
            <v>H</v>
          </cell>
          <cell r="D6888">
            <v>1.69</v>
          </cell>
        </row>
        <row r="6889">
          <cell r="A6889" t="str">
            <v>19.009.999-0</v>
          </cell>
          <cell r="B6889" t="str">
            <v>INDICE 19.009.EQUIPAMENTOS P/ ESGOTAMENTO -AGUA</v>
          </cell>
          <cell r="C6889">
            <v>0</v>
          </cell>
          <cell r="D6889">
            <v>2199</v>
          </cell>
        </row>
        <row r="6890">
          <cell r="A6890" t="str">
            <v>19.010.002-2</v>
          </cell>
          <cell r="B6890" t="str">
            <v>EQUIPAMENTO P/LIMP. E DESOBSTRUCAO DE GALERIAS DE ESGOTO E AGUAS PLUVIAIS, C/CACAMBAS E 60 VARETAS, EXCL. OPERADOR (CP)</v>
          </cell>
          <cell r="C6890" t="str">
            <v>H</v>
          </cell>
          <cell r="D6890">
            <v>9.25</v>
          </cell>
        </row>
        <row r="6891">
          <cell r="A6891" t="str">
            <v>19.010.002-3</v>
          </cell>
          <cell r="B6891" t="str">
            <v>EQUIPAMENTO P/LIMP. E DESOBSTRUCAO DE GALERIAS DE ESGOTO E AGUAS PLUVIAIS, C/CACAMBAS E 60 VARETAS, EXCL. OPERADOR (CF)</v>
          </cell>
          <cell r="C6891" t="str">
            <v>H</v>
          </cell>
          <cell r="D6891">
            <v>5.77</v>
          </cell>
        </row>
        <row r="6892">
          <cell r="A6892" t="str">
            <v>19.010.002-4</v>
          </cell>
          <cell r="B6892" t="str">
            <v>EQUIPAMENTO P/LIMP. E DESOBSTRUCAO DE GALERIAS DE ESGOTO E AGUAS PLUVIAIS, C/CACAMBAS E 60 VARETAS, EXCL. OPERADOR (CI)</v>
          </cell>
          <cell r="C6892" t="str">
            <v>H</v>
          </cell>
          <cell r="D6892">
            <v>5.22</v>
          </cell>
        </row>
        <row r="6893">
          <cell r="A6893" t="str">
            <v>19.010.006-2</v>
          </cell>
          <cell r="B6893" t="str">
            <v>DRAGA FLUTUANTE, DE SUCCAO E RECALQUE 12", C/BOMBA DE RECALQUE 480CV E OUTRA 170CV, INCL. EQUIPE DE OPER. (CP)</v>
          </cell>
          <cell r="C6893" t="str">
            <v>H</v>
          </cell>
          <cell r="D6893">
            <v>260.64999999999998</v>
          </cell>
        </row>
        <row r="6894">
          <cell r="A6894" t="str">
            <v>19.010.006-3</v>
          </cell>
          <cell r="B6894" t="str">
            <v>DRAGA FLUTUANTE, DE SUCCAO E RECALQUE 12", C/BOMBA DE RECALQUE 480CV E OUTRA 170CV, INCL. EQUIPE DE OPER. (CF)</v>
          </cell>
          <cell r="C6894" t="str">
            <v>H</v>
          </cell>
          <cell r="D6894">
            <v>139.19999999999999</v>
          </cell>
        </row>
        <row r="6895">
          <cell r="A6895" t="str">
            <v>19.010.006-4</v>
          </cell>
          <cell r="B6895" t="str">
            <v>DRAGA FLUTUANTE, DE SUCCAO E RECALQUE 12", C/BOMBA DE RECALQUE 480CV E OUTRA 170CV, INCL. EQUIPE DE OPER. (CI)</v>
          </cell>
          <cell r="C6895" t="str">
            <v>H</v>
          </cell>
          <cell r="D6895">
            <v>67.42</v>
          </cell>
        </row>
        <row r="6896">
          <cell r="A6896" t="str">
            <v>19.010.015-2</v>
          </cell>
          <cell r="B6896" t="str">
            <v>ESCAVADEIRA SOBRE ESTEIRAS, CLAM-SHELL, C/CACAMBA 0,38M3, MOTOR DIESEL 84CV, INCL. OPERADOR E AUXILIAR (CP)</v>
          </cell>
          <cell r="C6896" t="str">
            <v>H</v>
          </cell>
          <cell r="D6896">
            <v>78.78</v>
          </cell>
        </row>
        <row r="6897">
          <cell r="A6897" t="str">
            <v>19.010.015-3</v>
          </cell>
          <cell r="B6897" t="str">
            <v>ESCAVADEIRA SOBRE ESTEIRAS, CLAM-SHELL, C/CACAMBA 0,38M3, MOTOR DIESEL 84CV, INCL. OPERADOR E AUXILIAR (CF)</v>
          </cell>
          <cell r="C6897" t="str">
            <v>H</v>
          </cell>
          <cell r="D6897">
            <v>50.35</v>
          </cell>
        </row>
        <row r="6898">
          <cell r="A6898" t="str">
            <v>19.010.015-4</v>
          </cell>
          <cell r="B6898" t="str">
            <v>ESCAVADEIRA SOBRE ESTEIRAS, CLAM-SHELL, C/CACAMBA 0,38M3, MOTOR DIESEL 84CV, INCL. OPERADOR E AUXILIAR (CI)</v>
          </cell>
          <cell r="C6898" t="str">
            <v>H</v>
          </cell>
          <cell r="D6898">
            <v>44.85</v>
          </cell>
        </row>
        <row r="6899">
          <cell r="A6899" t="str">
            <v>19.010.016-2</v>
          </cell>
          <cell r="B6899" t="str">
            <v>ESCAVADEIRA SOBRE ESTEIRAS, DRAGLINE, C/CACAMBA 0,57M3, MOTOR DIESEL 84CV, INCL. OPERADOR E AUXILIAR (CP)</v>
          </cell>
          <cell r="C6899" t="str">
            <v>H</v>
          </cell>
          <cell r="D6899">
            <v>82.81</v>
          </cell>
        </row>
        <row r="6900">
          <cell r="A6900" t="str">
            <v>19.010.016-3</v>
          </cell>
          <cell r="B6900" t="str">
            <v>ESCAVADEIRA SOBRE ESTEIRAS, DRAGLINE, C/CACAMBA 0,57M3, MOTOR DIESEL 84CV, INCL. OPERADOR E AUXILIAR (CF)</v>
          </cell>
          <cell r="C6900" t="str">
            <v>H</v>
          </cell>
          <cell r="D6900">
            <v>50.76</v>
          </cell>
        </row>
        <row r="6901">
          <cell r="A6901" t="str">
            <v>19.010.016-4</v>
          </cell>
          <cell r="B6901" t="str">
            <v>ESCAVADEIRA SOBRE ESTEIRAS, DRAGLINE, C/CACAMBA 0,57M3, MOTOR DIESEL 84CV, INCL. OPERADOR E AUXILIAR (CI)</v>
          </cell>
          <cell r="C6901" t="str">
            <v>H</v>
          </cell>
          <cell r="D6901">
            <v>44.85</v>
          </cell>
        </row>
        <row r="6902">
          <cell r="A6902" t="str">
            <v>19.010.017-2</v>
          </cell>
          <cell r="B6902" t="str">
            <v>ESCAVADEIRA SOBRE ESTEIRAS, DRAGLINE OU CLAM-SHELL, C/CACAMBA 0,76M3, MOTOR DIESEL 84CV, INCL. OPERADOR E AUXILIAR (CP)</v>
          </cell>
          <cell r="C6902" t="str">
            <v>H</v>
          </cell>
          <cell r="D6902">
            <v>107.49</v>
          </cell>
        </row>
        <row r="6903">
          <cell r="A6903" t="str">
            <v>19.010.017-3</v>
          </cell>
          <cell r="B6903" t="str">
            <v>ESCAVADEIRA SOBRE ESTEIRAS, DRAGLINE OU CLAM-SHELL, C/CACAMBA 0,76M3, MOTOR DIESEL 84CV, INCL. OPERADOR E AUXILIAR (CF)</v>
          </cell>
          <cell r="C6903" t="str">
            <v>H</v>
          </cell>
          <cell r="D6903">
            <v>62.19</v>
          </cell>
        </row>
        <row r="6904">
          <cell r="A6904" t="str">
            <v>19.010.017-4</v>
          </cell>
          <cell r="B6904" t="str">
            <v>ESCAVADEIRA SOBRE ESTEIRAS, DRAGLINE OU CLAM-SHELL, C/CACAMBA 0,76M3, MOTOR DIESEL 84CV, INCL. OPERADOR E AUXILIAR (CI)</v>
          </cell>
          <cell r="C6904" t="str">
            <v>H</v>
          </cell>
          <cell r="D6904">
            <v>54.19</v>
          </cell>
        </row>
        <row r="6905">
          <cell r="A6905" t="str">
            <v>19.010.018-2</v>
          </cell>
          <cell r="B6905" t="str">
            <v>ESCAVADEIRA SOBRE ESTEIRAS, CLAM-SHELL, C/CACAMBA 0,96M3, MOTOR DIESEL 84CV, INCL. OPERADOR E AUXILIAR (CP)</v>
          </cell>
          <cell r="C6905" t="str">
            <v>H</v>
          </cell>
          <cell r="D6905">
            <v>112.5</v>
          </cell>
        </row>
        <row r="6906">
          <cell r="A6906" t="str">
            <v>19.010.018-3</v>
          </cell>
          <cell r="B6906" t="str">
            <v>ESCAVADEIRA SOBRE ESTEIRAS, CLAM-SHELL, C/CACAMBA 0,96M3, MOTOR DIESEL 84CV, INCL. OPERADOR E AUXILIAR (CF)</v>
          </cell>
          <cell r="C6906" t="str">
            <v>H</v>
          </cell>
          <cell r="D6906">
            <v>62.69</v>
          </cell>
        </row>
        <row r="6907">
          <cell r="A6907" t="str">
            <v>19.010.018-4</v>
          </cell>
          <cell r="B6907" t="str">
            <v>ESCAVADEIRA SOBRE ESTEIRAS, CLAM-SHELL, C/CACAMBA 0,96M3, MOTOR DIESEL 84CV, INCL. OPERADOR E AUXILIAR (CI)</v>
          </cell>
          <cell r="C6907" t="str">
            <v>H</v>
          </cell>
          <cell r="D6907">
            <v>54.19</v>
          </cell>
        </row>
        <row r="6908">
          <cell r="A6908" t="str">
            <v>19.010.020-2</v>
          </cell>
          <cell r="B6908" t="str">
            <v>CUSTO HORARIO DE EQUIP. DE JATO D'AGUA DE ALTA PRESSAO, INCL. EQUIPE DE OPER.</v>
          </cell>
          <cell r="C6908" t="str">
            <v>H</v>
          </cell>
          <cell r="D6908">
            <v>91.19</v>
          </cell>
        </row>
        <row r="6909">
          <cell r="A6909" t="str">
            <v>19.010.025-2</v>
          </cell>
          <cell r="B6909" t="str">
            <v>CUSTO HORARIO DE EQUIP. COMBINADO DE JATO D'AGUA DE ALTA PRESSAO C/SUCCAO P/ACAO DE VACUO, INCL. EQUIPE DE OPER.</v>
          </cell>
          <cell r="C6909" t="str">
            <v>H</v>
          </cell>
          <cell r="D6909">
            <v>76.38</v>
          </cell>
        </row>
        <row r="6910">
          <cell r="A6910" t="str">
            <v>19.010.030-2</v>
          </cell>
          <cell r="B6910" t="str">
            <v>CUSTO HORARIO DE EQUIP. DE SUCCAO P/EXAUSTOR DE ALTA POTENCIA, C/CAPAC. DE ARMAZENAR 12,00M3, INCL. EQUIPE DE OPER.</v>
          </cell>
          <cell r="C6910" t="str">
            <v>H</v>
          </cell>
          <cell r="D6910">
            <v>166.31</v>
          </cell>
        </row>
        <row r="6911">
          <cell r="A6911" t="str">
            <v>19.010.031-2</v>
          </cell>
          <cell r="B6911" t="str">
            <v>CUSTO HORARIO DE EQUIP. DE SUCCAO P/EXAUSTOR DE ALTA POTENCIA, C/CAPAC. DE ARMAZENAR 8,60M3, INCL. EQUIPE DE OPER.</v>
          </cell>
          <cell r="C6911" t="str">
            <v>H</v>
          </cell>
          <cell r="D6911">
            <v>119.71</v>
          </cell>
        </row>
        <row r="6912">
          <cell r="A6912" t="str">
            <v>19.010.040-2</v>
          </cell>
          <cell r="B6912" t="str">
            <v>CUSTO HORARIO DE EQUIP. HIDROJATO CONJUG. C/SUCCAO ATRAVES DE VACUO, INCL. EQUIPE DE OPER.</v>
          </cell>
          <cell r="C6912" t="str">
            <v>H</v>
          </cell>
          <cell r="D6912">
            <v>109.63</v>
          </cell>
        </row>
        <row r="6913">
          <cell r="A6913" t="str">
            <v>19.010.999-0</v>
          </cell>
          <cell r="B6913" t="str">
            <v>INDICE 19.010.EQUIPAMENTOS P/DESOBSTRUCAO</v>
          </cell>
          <cell r="C6913">
            <v>0</v>
          </cell>
          <cell r="D6913">
            <v>1661</v>
          </cell>
        </row>
        <row r="6914">
          <cell r="A6914" t="str">
            <v>19.011.002-2</v>
          </cell>
          <cell r="B6914" t="str">
            <v>COMPRESSOR DE AR, PORTATIL E REBOCAVEL, PRESSAO DE TRAB. 102PSI, DESC. 170PCM, MOTOR DIESEL 40CV, EXCL. OPERADOR (CP)</v>
          </cell>
          <cell r="C6914" t="str">
            <v>H</v>
          </cell>
          <cell r="D6914">
            <v>25.8</v>
          </cell>
        </row>
        <row r="6915">
          <cell r="A6915" t="str">
            <v>19.011.002-3</v>
          </cell>
          <cell r="B6915" t="str">
            <v>COMPRESSOR DE AR, PORTATIL E REBOCAVEL, PRESSAO DE TRAB. 102PSI, DESC. 170PCM, MOTOR DIESEL 40CV, EXCL. OPERADOR (CF)</v>
          </cell>
          <cell r="C6915" t="str">
            <v>H</v>
          </cell>
          <cell r="D6915">
            <v>7.68</v>
          </cell>
        </row>
        <row r="6916">
          <cell r="A6916" t="str">
            <v>19.011.002-4</v>
          </cell>
          <cell r="B6916" t="str">
            <v>COMPRESSOR DE AR, PORTATIL E REBOCAVEL, PRESSAO DE TRAB. 102PSI, DESC. 170PCM, MOTOR DIESEL 40CV, EXCL. OPERADOR (CI)</v>
          </cell>
          <cell r="C6916" t="str">
            <v>H</v>
          </cell>
          <cell r="D6916">
            <v>5.35</v>
          </cell>
        </row>
        <row r="6917">
          <cell r="A6917" t="str">
            <v>19.011.003-2</v>
          </cell>
          <cell r="B6917" t="str">
            <v>COMPRESSOR DE AR, PORTATIL E REBOCAVEL, PRESSAO DE TRAB. 102PSI, DESC. 250PCM, MOTOR DIESEL 77CV, EXCL. OPERADOR (CP)</v>
          </cell>
          <cell r="C6917" t="str">
            <v>H</v>
          </cell>
          <cell r="D6917">
            <v>35.270000000000003</v>
          </cell>
        </row>
        <row r="6918">
          <cell r="A6918" t="str">
            <v>19.011.003-3</v>
          </cell>
          <cell r="B6918" t="str">
            <v>COMPRESSOR DE AR, PORTATIL E REBOCAVEL, PRESSAO DE TRAB. 102PSI, DESC. 250PCM, MOTOR DIESEL 77CV, EXCL. OPERADOR (CF)</v>
          </cell>
          <cell r="C6918" t="str">
            <v>H</v>
          </cell>
          <cell r="D6918">
            <v>9.3800000000000008</v>
          </cell>
        </row>
        <row r="6919">
          <cell r="A6919" t="str">
            <v>19.011.003-4</v>
          </cell>
          <cell r="B6919" t="str">
            <v>COMPRESSOR DE AR, PORTATIL E REBOCAVEL, PRESSAO DE TRAB. 102PSI, DESC. 250PCM, MOTOR DIESEL 77CV, EXCL. OPERADOR (CI)</v>
          </cell>
          <cell r="C6919" t="str">
            <v>H</v>
          </cell>
          <cell r="D6919">
            <v>6.15</v>
          </cell>
        </row>
        <row r="6920">
          <cell r="A6920" t="str">
            <v>19.011.004-2</v>
          </cell>
          <cell r="B6920" t="str">
            <v>COMPRESSOR DE AR, PORTATIL E REBOCAVEL, PRESSAO DE TRAB. 102PSI, DESC. 335PCM, MOTOR DIESEL 108CV, EXCL. OPERADOR (CP)</v>
          </cell>
          <cell r="C6920" t="str">
            <v>H</v>
          </cell>
          <cell r="D6920">
            <v>39.56</v>
          </cell>
        </row>
        <row r="6921">
          <cell r="A6921" t="str">
            <v>19.011.004-3</v>
          </cell>
          <cell r="B6921" t="str">
            <v>COMPRESSOR DE AR, PORTATIL E REBOCAVEL, PRESSAO DE TRAB. 102PSI, DESC. 335PCM, MOTOR DIESEL 108CV, EXCL. OPERADOR (CF)</v>
          </cell>
          <cell r="C6921" t="str">
            <v>H</v>
          </cell>
          <cell r="D6921">
            <v>11.25</v>
          </cell>
        </row>
        <row r="6922">
          <cell r="A6922" t="str">
            <v>19.011.004-4</v>
          </cell>
          <cell r="B6922" t="str">
            <v>COMPRESSOR DE AR, PORTATIL E REBOCAVEL, PRESSAO DE TRAB. 102PSI, DESC. 335PCM, MOTOR DIESEL 108CV, EXCL. OPERADOR (CI)</v>
          </cell>
          <cell r="C6922" t="str">
            <v>H</v>
          </cell>
          <cell r="D6922">
            <v>7.67</v>
          </cell>
        </row>
        <row r="6923">
          <cell r="A6923" t="str">
            <v>19.011.005-2</v>
          </cell>
          <cell r="B6923" t="str">
            <v>COMPRESSOR DE AR, ESTACIONARIO, DESC. 18,40M3/MIN E 668PCM,MOTOR ELETR. 175CV (129KW), EXCL. OPERADOR (CP)</v>
          </cell>
          <cell r="C6923" t="str">
            <v>H</v>
          </cell>
          <cell r="D6923">
            <v>59.6</v>
          </cell>
        </row>
        <row r="6924">
          <cell r="A6924" t="str">
            <v>19.011.005-3</v>
          </cell>
          <cell r="B6924" t="str">
            <v>COMPRESSOR DE AR, ESTACIONARIO, DESC. 18,40M3/MIN E 668PCM,MOTOR ELETR. 175CV (129KW), EXCL. OPERADOR (CF)</v>
          </cell>
          <cell r="C6924" t="str">
            <v>H</v>
          </cell>
          <cell r="D6924">
            <v>17.23</v>
          </cell>
        </row>
        <row r="6925">
          <cell r="A6925" t="str">
            <v>19.011.005-4</v>
          </cell>
          <cell r="B6925" t="str">
            <v>COMPRESSOR DE AR, ESTACIONARIO, DESC. 18,40M3/MIN E 668PCM,MOTOR ELETR. 175CV (129KW), EXCL. OPERADOR (CI)</v>
          </cell>
          <cell r="C6925" t="str">
            <v>H</v>
          </cell>
          <cell r="D6925">
            <v>11.84</v>
          </cell>
        </row>
        <row r="6926">
          <cell r="A6926" t="str">
            <v>19.011.006-2</v>
          </cell>
          <cell r="B6926" t="str">
            <v>GRUPO GERADOR C/POTENCIA 1450W/110V C.A OU 12V C.C., MOTOR AGASOLINA 3,4HP, REFRIGERADO A AR, EXCL. OPERADOR (CP)</v>
          </cell>
          <cell r="C6926" t="str">
            <v>H</v>
          </cell>
          <cell r="D6926">
            <v>3.1</v>
          </cell>
        </row>
        <row r="6927">
          <cell r="A6927" t="str">
            <v>19.011.006-3</v>
          </cell>
          <cell r="B6927" t="str">
            <v>GRUPO GERADOR C/POTENCIA 1450W/110V C.A OU 12V C.C., MOTOR AGASOLINA 3,4HP, REFRIGERADO A AR, EXCL. OPERADOR (CF)</v>
          </cell>
          <cell r="C6927" t="str">
            <v>H</v>
          </cell>
          <cell r="D6927">
            <v>0.57999999999999996</v>
          </cell>
        </row>
        <row r="6928">
          <cell r="A6928" t="str">
            <v>19.011.006-4</v>
          </cell>
          <cell r="B6928" t="str">
            <v>GRUPO GERADOR C/POTENCIA 1450W/110V C.A OU 12V C.C., MOTOR AGASOLINA 3,4HP, REFRIGERADO A AR, EXCL. OPERADOR (CI)</v>
          </cell>
          <cell r="C6928" t="str">
            <v>H</v>
          </cell>
          <cell r="D6928">
            <v>0.28999999999999998</v>
          </cell>
        </row>
        <row r="6929">
          <cell r="A6929" t="str">
            <v>19.011.007-2</v>
          </cell>
          <cell r="B6929" t="str">
            <v>GRUPO GERADOR, TRANSPORTAVEL SOBRE RODAS, DE 60/66KVA, MOTORDIESEL 85CV, EXCL. OPERADOR (CP)</v>
          </cell>
          <cell r="C6929" t="str">
            <v>H</v>
          </cell>
          <cell r="D6929">
            <v>23.72</v>
          </cell>
        </row>
        <row r="6930">
          <cell r="A6930" t="str">
            <v>19.011.007-3</v>
          </cell>
          <cell r="B6930" t="str">
            <v>GRUPO GERADOR, TRANSPORTAVEL SOBRE RODAS, DE 60/66KVA, MOTORDIESEL 85CV, EXCL. OPERADOR (CF)</v>
          </cell>
          <cell r="C6930" t="str">
            <v>H</v>
          </cell>
          <cell r="D6930">
            <v>4.97</v>
          </cell>
        </row>
        <row r="6931">
          <cell r="A6931" t="str">
            <v>19.011.007-4</v>
          </cell>
          <cell r="B6931" t="str">
            <v>GRUPO GERADOR, TRANSPORTAVEL SOBRE RODAS, DE 60/66KVA, MOTORDIESEL 85CV, EXCL. OPERADOR (CI)</v>
          </cell>
          <cell r="C6931" t="str">
            <v>H</v>
          </cell>
          <cell r="D6931">
            <v>2.78</v>
          </cell>
        </row>
        <row r="6932">
          <cell r="A6932" t="str">
            <v>19.011.009-2</v>
          </cell>
          <cell r="B6932" t="str">
            <v>GRUPO GERADOR, ESTACIONARIO, C/ALTERNADOR, DE 125/145KVA, MOTOR DIESEL 165CV, EXCL. OPERADOR (CP)</v>
          </cell>
          <cell r="C6932" t="str">
            <v>H</v>
          </cell>
          <cell r="D6932">
            <v>47.86</v>
          </cell>
        </row>
        <row r="6933">
          <cell r="A6933" t="str">
            <v>19.011.009-3</v>
          </cell>
          <cell r="B6933" t="str">
            <v>GRUPO GERADOR, ESTACIONARIO, C/ALTERNADOR, DE 125/145KVA, MOTOR DIESEL 165CV, EXCL. OPERADOR (CF)</v>
          </cell>
          <cell r="C6933" t="str">
            <v>H</v>
          </cell>
          <cell r="D6933">
            <v>8.1199999999999992</v>
          </cell>
        </row>
        <row r="6934">
          <cell r="A6934" t="str">
            <v>19.011.009-4</v>
          </cell>
          <cell r="B6934" t="str">
            <v>GRUPO GERADOR, ESTACIONARIO, C/ALTERNADOR, DE 125/145KVA, MOTOR DIESEL 165CV, EXCL. OPERADOR (CI)</v>
          </cell>
          <cell r="C6934" t="str">
            <v>H</v>
          </cell>
          <cell r="D6934">
            <v>3.58</v>
          </cell>
        </row>
        <row r="6935">
          <cell r="A6935" t="str">
            <v>19.011.010-2</v>
          </cell>
          <cell r="B6935" t="str">
            <v>MAQUINA DE SOLDA A ARCO, 375A, MOTOR ELETR., EXCL. OPERADOR(CP)</v>
          </cell>
          <cell r="C6935" t="str">
            <v>H</v>
          </cell>
          <cell r="D6935">
            <v>5.55</v>
          </cell>
        </row>
        <row r="6936">
          <cell r="A6936" t="str">
            <v>19.011.010-3</v>
          </cell>
          <cell r="B6936" t="str">
            <v>MAQUINA DE SOLDA A ARCO, 375A, MOTOR ELETR., EXCL. OPERADOR(CF)</v>
          </cell>
          <cell r="C6936" t="str">
            <v>H</v>
          </cell>
          <cell r="D6936">
            <v>1.2</v>
          </cell>
        </row>
        <row r="6937">
          <cell r="A6937" t="str">
            <v>19.011.010-4</v>
          </cell>
          <cell r="B6937" t="str">
            <v>MAQUINA DE SOLDA A ARCO, 375A, MOTOR ELETR., EXCL. OPERADOR(CI)</v>
          </cell>
          <cell r="C6937" t="str">
            <v>H</v>
          </cell>
          <cell r="D6937">
            <v>0.7</v>
          </cell>
        </row>
        <row r="6938">
          <cell r="A6938" t="str">
            <v>19.011.011-2</v>
          </cell>
          <cell r="B6938" t="str">
            <v>MAQUINA DE SOLDA A ARCO, 375A, MOTOR DIESEL 33CV, EXCL. OPERADOR (CP)</v>
          </cell>
          <cell r="C6938" t="str">
            <v>H</v>
          </cell>
          <cell r="D6938">
            <v>23.09</v>
          </cell>
        </row>
        <row r="6939">
          <cell r="A6939" t="str">
            <v>19.011.011-3</v>
          </cell>
          <cell r="B6939" t="str">
            <v>MAQUINA DE SOLDA A ARCO, 375A, MOTOR DIESEL 33CV, EXCL. OPERADOR (CF)</v>
          </cell>
          <cell r="C6939" t="str">
            <v>H</v>
          </cell>
          <cell r="D6939">
            <v>9.77</v>
          </cell>
        </row>
        <row r="6940">
          <cell r="A6940" t="str">
            <v>19.011.011-4</v>
          </cell>
          <cell r="B6940" t="str">
            <v>MAQUINA DE SOLDA A ARCO, 375A, MOTOR DIESEL 33CV, EXCL. OPERADOR (CI)</v>
          </cell>
          <cell r="C6940" t="str">
            <v>H</v>
          </cell>
          <cell r="D6940">
            <v>8.0500000000000007</v>
          </cell>
        </row>
        <row r="6941">
          <cell r="A6941" t="str">
            <v>19.011.013-2</v>
          </cell>
          <cell r="B6941" t="str">
            <v>CONJUNTO DE BRITAGEM, TRANSPORTAVEL E DESMONTAVEL, CAPAC. 30M3/H DE BRITA, INCL. OPERADOR (CP)</v>
          </cell>
          <cell r="C6941" t="str">
            <v>H</v>
          </cell>
          <cell r="D6941">
            <v>123.42</v>
          </cell>
        </row>
        <row r="6942">
          <cell r="A6942" t="str">
            <v>19.011.013-3</v>
          </cell>
          <cell r="B6942" t="str">
            <v>CONJUNTO DE BRITAGEM, TRANSPORTAVEL E DESMONTAVEL, CAPAC. 30M3/H DE BRITA, INCL. OPERADOR (CF)</v>
          </cell>
          <cell r="C6942" t="str">
            <v>H</v>
          </cell>
          <cell r="D6942">
            <v>62.52</v>
          </cell>
        </row>
        <row r="6943">
          <cell r="A6943" t="str">
            <v>19.011.013-4</v>
          </cell>
          <cell r="B6943" t="str">
            <v>CONJUNTO DE BRITAGEM, TRANSPORTAVEL E DESMONTAVEL, CAPAC. 30M3/H DE BRITA, INCL. OPERADOR (CI)</v>
          </cell>
          <cell r="C6943" t="str">
            <v>H</v>
          </cell>
          <cell r="D6943">
            <v>52.68</v>
          </cell>
        </row>
        <row r="6944">
          <cell r="A6944" t="str">
            <v>19.011.014-2</v>
          </cell>
          <cell r="B6944" t="str">
            <v>CILINDRO HIDR. 100T, COMANDO A DIST., EXCL. OPERADOR (CP)</v>
          </cell>
          <cell r="C6944" t="str">
            <v>UN</v>
          </cell>
          <cell r="D6944">
            <v>3.92</v>
          </cell>
        </row>
        <row r="6945">
          <cell r="A6945" t="str">
            <v>19.011.014-4</v>
          </cell>
          <cell r="B6945" t="str">
            <v>CILINDRO HIDR. 100T, COMANDO A DIST., EXCL. OPERADOR (CI)</v>
          </cell>
          <cell r="C6945" t="str">
            <v>UN</v>
          </cell>
          <cell r="D6945">
            <v>3.45</v>
          </cell>
        </row>
        <row r="6946">
          <cell r="A6946" t="str">
            <v>19.011.015-2</v>
          </cell>
          <cell r="B6946" t="str">
            <v>CILINDRO HIDR. 300T, COMANDO A DIST., EXCL. OPERADOR (CP)</v>
          </cell>
          <cell r="C6946" t="str">
            <v>H</v>
          </cell>
          <cell r="D6946">
            <v>10.44</v>
          </cell>
        </row>
        <row r="6947">
          <cell r="A6947" t="str">
            <v>19.011.015-4</v>
          </cell>
          <cell r="B6947" t="str">
            <v>CILINDRO HIDR. 300T, COMANDO A DIST., EXCL. OPERADOR (CI)</v>
          </cell>
          <cell r="C6947" t="str">
            <v>H</v>
          </cell>
          <cell r="D6947">
            <v>9.1999999999999993</v>
          </cell>
        </row>
        <row r="6948">
          <cell r="A6948" t="str">
            <v>19.011.016-2</v>
          </cell>
          <cell r="B6948" t="str">
            <v>TALHA-GUINCHO-MANUAL, C/CAPAC. DE ICAMENTO 1600KG E DE TRACAO 1800KG, EXCL. OPERADOR (CP)</v>
          </cell>
          <cell r="C6948" t="str">
            <v>H</v>
          </cell>
          <cell r="D6948">
            <v>0.49</v>
          </cell>
        </row>
        <row r="6949">
          <cell r="A6949" t="str">
            <v>19.011.016-4</v>
          </cell>
          <cell r="B6949" t="str">
            <v>TALHA-GUINCHO-MANUAL, C/CAPAC. DE ICAMENTO 1600KG E DE TRACAO 1800KG, EXCL. OPERADOR (CI)</v>
          </cell>
          <cell r="C6949" t="str">
            <v>H</v>
          </cell>
          <cell r="D6949">
            <v>0.49</v>
          </cell>
        </row>
        <row r="6950">
          <cell r="A6950" t="str">
            <v>19.011.017-2</v>
          </cell>
          <cell r="B6950" t="str">
            <v>TALHA-GUINCHO-MANUAL, C/CAPAC. DE ICAMENTO 3200KG E DE TRACAO 5000KG, EXCL. OPERADOR (CP)</v>
          </cell>
          <cell r="C6950" t="str">
            <v>H</v>
          </cell>
          <cell r="D6950">
            <v>1.06</v>
          </cell>
        </row>
        <row r="6951">
          <cell r="A6951" t="str">
            <v>19.011.017-4</v>
          </cell>
          <cell r="B6951" t="str">
            <v>TALHA-GUINCHO-MANUAL, C/CAPAC. DE ICAMENTO 3200KG E DE TRACAO 5000KG, EXCL. OPERADOR (CI)</v>
          </cell>
          <cell r="C6951" t="str">
            <v>H</v>
          </cell>
          <cell r="D6951">
            <v>1.06</v>
          </cell>
        </row>
        <row r="6952">
          <cell r="A6952" t="str">
            <v>19.011.018-2</v>
          </cell>
          <cell r="B6952" t="str">
            <v>SERRA CIRCULAR, MOTOR 5CV, EXCL. OPERADOR (CP)</v>
          </cell>
          <cell r="C6952" t="str">
            <v>H</v>
          </cell>
          <cell r="D6952">
            <v>1.49</v>
          </cell>
        </row>
        <row r="6953">
          <cell r="A6953" t="str">
            <v>19.011.018-3</v>
          </cell>
          <cell r="B6953" t="str">
            <v>SERRA CIRCULAR, MOTOR 5CV, EXCL. OPERADOR (CF)</v>
          </cell>
          <cell r="C6953" t="str">
            <v>H</v>
          </cell>
          <cell r="D6953">
            <v>0.27</v>
          </cell>
        </row>
        <row r="6954">
          <cell r="A6954" t="str">
            <v>19.011.018-4</v>
          </cell>
          <cell r="B6954" t="str">
            <v>SERRA CIRCULAR, MOTOR 5CV, EXCL. OPERADOR (CI)</v>
          </cell>
          <cell r="C6954" t="str">
            <v>H</v>
          </cell>
          <cell r="D6954">
            <v>0.12</v>
          </cell>
        </row>
        <row r="6955">
          <cell r="A6955" t="str">
            <v>19.011.019-2</v>
          </cell>
          <cell r="B6955" t="str">
            <v>TEODOLITO CONVENCIONAL DE MICROMETRO C/LEITURA NUMERICA, PRECISAO 6S P/LEVANT. DE TER. DIVERSOS (CP)</v>
          </cell>
          <cell r="C6955" t="str">
            <v>H</v>
          </cell>
          <cell r="D6955">
            <v>2.36</v>
          </cell>
        </row>
        <row r="6956">
          <cell r="A6956" t="str">
            <v>19.011.019-4</v>
          </cell>
          <cell r="B6956" t="str">
            <v>TEODOLITO CONVENCIONAL DE MICROMETRO C/LEITURA NUMERICA, PRECISAO 6S P/LEVANT. DE TER. DIVERSOS (CI)</v>
          </cell>
          <cell r="C6956" t="str">
            <v>H</v>
          </cell>
          <cell r="D6956">
            <v>2</v>
          </cell>
        </row>
        <row r="6957">
          <cell r="A6957" t="str">
            <v>19.011.025-2</v>
          </cell>
          <cell r="B6957" t="str">
            <v>MOTO-SERRA P/ABATE, DESGALHAMENTO E TORAGEM DE ARVORES, EXCL. OPERADOR (CP)</v>
          </cell>
          <cell r="C6957" t="str">
            <v>H</v>
          </cell>
          <cell r="D6957">
            <v>1.99</v>
          </cell>
        </row>
        <row r="6958">
          <cell r="A6958" t="str">
            <v>19.011.025-4</v>
          </cell>
          <cell r="B6958" t="str">
            <v>MOTO-SERRA P/ABATE, DESGALHAMENTO E TORAGEM DE ARVORES, EXCL. OPERADOR (CI)</v>
          </cell>
          <cell r="C6958" t="str">
            <v>H</v>
          </cell>
          <cell r="D6958">
            <v>0.34</v>
          </cell>
        </row>
        <row r="6959">
          <cell r="A6959" t="str">
            <v>19.011.030-2</v>
          </cell>
          <cell r="B6959" t="str">
            <v>ROCADEIRA COSTAL MOTORIZADA P/PREPARO DE TER., EXCL. OPERADOR (CP)</v>
          </cell>
          <cell r="C6959" t="str">
            <v>H</v>
          </cell>
          <cell r="D6959">
            <v>2.0699999999999998</v>
          </cell>
        </row>
        <row r="6960">
          <cell r="A6960" t="str">
            <v>19.011.030-4</v>
          </cell>
          <cell r="B6960" t="str">
            <v>ROCADEIRA COSTAL MOTORIZADA P/PREPARO DE TER., EXCL. OPERADOR (CI)</v>
          </cell>
          <cell r="C6960" t="str">
            <v>H</v>
          </cell>
          <cell r="D6960">
            <v>0.41</v>
          </cell>
        </row>
        <row r="6961">
          <cell r="A6961" t="str">
            <v>19.011.999-0</v>
          </cell>
          <cell r="B6961" t="str">
            <v>INDICE 19.011.EQUIPAMENTOS :AR COMPRIM.GERAD.E MAQUINAS</v>
          </cell>
          <cell r="C6961">
            <v>0</v>
          </cell>
          <cell r="D6961">
            <v>1690</v>
          </cell>
        </row>
        <row r="6962">
          <cell r="A6962" t="str">
            <v>20.002.999-0</v>
          </cell>
          <cell r="B6962" t="str">
            <v>INDICE DA FAMILIA</v>
          </cell>
          <cell r="C6962">
            <v>0</v>
          </cell>
          <cell r="D6962">
            <v>2644</v>
          </cell>
        </row>
        <row r="6963">
          <cell r="A6963" t="str">
            <v>20.003.999-0</v>
          </cell>
          <cell r="B6963" t="str">
            <v>INDICE DA FAMILIA</v>
          </cell>
          <cell r="C6963">
            <v>0</v>
          </cell>
          <cell r="D6963">
            <v>2046</v>
          </cell>
        </row>
        <row r="6964">
          <cell r="A6964" t="str">
            <v>20.004.001-0</v>
          </cell>
          <cell r="B6964" t="str">
            <v>ESPALHAMENTO DE SOLO P/EXEC. DE ATERRO</v>
          </cell>
          <cell r="C6964" t="str">
            <v>M3</v>
          </cell>
          <cell r="D6964">
            <v>0.3</v>
          </cell>
        </row>
        <row r="6965">
          <cell r="A6965" t="str">
            <v>20.004.002-0</v>
          </cell>
          <cell r="B6965" t="str">
            <v>ESPALHAMENTO DE SOLO, C/MOTONIVELADORA S/FINALIDADE DE EXEC.DE ATERRO, DE ROD., MED. APOS O ESPALHAMENTO</v>
          </cell>
          <cell r="C6965" t="str">
            <v>M3</v>
          </cell>
          <cell r="D6965">
            <v>0.25</v>
          </cell>
        </row>
        <row r="6966">
          <cell r="A6966" t="str">
            <v>20.004.003-1</v>
          </cell>
          <cell r="B6966" t="str">
            <v>ATERRO COMPACTADO MECANICAMENTE, EM CAMADAS DE 20CM, INCL. ESPALHAMENTO</v>
          </cell>
          <cell r="C6966" t="str">
            <v>M3</v>
          </cell>
          <cell r="D6966">
            <v>0.7</v>
          </cell>
        </row>
        <row r="6967">
          <cell r="A6967" t="str">
            <v>20.004.004-0</v>
          </cell>
          <cell r="B6967" t="str">
            <v>ATERRO COMPACT. MECANICAMENTE, EM CAMADAS DE 20CM, EXCL. ESPALHAMENTO</v>
          </cell>
          <cell r="C6967" t="str">
            <v>M3</v>
          </cell>
          <cell r="D6967">
            <v>0.39</v>
          </cell>
        </row>
        <row r="6968">
          <cell r="A6968" t="str">
            <v>20.004.005-0</v>
          </cell>
          <cell r="B6968" t="str">
            <v>REGULARIZACAO E COMPACT. DE SUB-LEITO</v>
          </cell>
          <cell r="C6968" t="str">
            <v>M2</v>
          </cell>
          <cell r="D6968">
            <v>0.35</v>
          </cell>
        </row>
        <row r="6969">
          <cell r="A6969" t="str">
            <v>20.004.006-0</v>
          </cell>
          <cell r="B6969" t="str">
            <v>CONSTRUCAO DE REFORCO DE SUB-LEITO</v>
          </cell>
          <cell r="C6969" t="str">
            <v>M3</v>
          </cell>
          <cell r="D6969">
            <v>1.76</v>
          </cell>
        </row>
        <row r="6970">
          <cell r="A6970" t="str">
            <v>20.004.007-0</v>
          </cell>
          <cell r="B6970" t="str">
            <v>CAMINHO DE SERV., REALIZADO MECANICAMENTE</v>
          </cell>
          <cell r="C6970" t="str">
            <v>M</v>
          </cell>
          <cell r="D6970">
            <v>3.89</v>
          </cell>
        </row>
        <row r="6971">
          <cell r="A6971" t="str">
            <v>20.004.008-0</v>
          </cell>
          <cell r="B6971" t="str">
            <v>LIMPEZA MECANIZADA DE SARJETA E MEIO-FIO</v>
          </cell>
          <cell r="C6971" t="str">
            <v>KM</v>
          </cell>
          <cell r="D6971">
            <v>8.11</v>
          </cell>
        </row>
        <row r="6972">
          <cell r="A6972" t="str">
            <v>20.004.009-0</v>
          </cell>
          <cell r="B6972" t="str">
            <v>ROCADA MEC.</v>
          </cell>
          <cell r="C6972" t="str">
            <v>M2</v>
          </cell>
          <cell r="D6972">
            <v>0.06</v>
          </cell>
        </row>
        <row r="6973">
          <cell r="A6973" t="str">
            <v>20.004.010-0</v>
          </cell>
          <cell r="B6973" t="str">
            <v>ESPALHAMENTO E COMPACT. DE SOLO, EM CAMADAS, P/COMPLEMENTACAO LATERAL EM ATERRO</v>
          </cell>
          <cell r="C6973" t="str">
            <v>M3</v>
          </cell>
          <cell r="D6973">
            <v>2.14</v>
          </cell>
        </row>
        <row r="6974">
          <cell r="A6974" t="str">
            <v>20.004.011-0</v>
          </cell>
          <cell r="B6974" t="str">
            <v>ATERRO COMPACT. EM CAMADAS DE NO MAXIMO 20CM, P/EXEC. DE TERRA ARMADA</v>
          </cell>
          <cell r="C6974" t="str">
            <v>M3</v>
          </cell>
          <cell r="D6974">
            <v>7.62</v>
          </cell>
        </row>
        <row r="6975">
          <cell r="A6975" t="str">
            <v>20.004.012-0</v>
          </cell>
          <cell r="B6975" t="str">
            <v>RECOMPOSICAO MECANIZADA DE ATERRO</v>
          </cell>
          <cell r="C6975" t="str">
            <v>M3</v>
          </cell>
          <cell r="D6975">
            <v>4.0999999999999996</v>
          </cell>
        </row>
        <row r="6976">
          <cell r="A6976" t="str">
            <v>20.004.013-0</v>
          </cell>
          <cell r="B6976" t="str">
            <v>REMOCAO DE MAT. SOLTO (1ªCAT.), PROVENIENTE DE DESLIZAMENTODE BARREIRAS, UTILIZ. CARREGADOR FRONTAL DE 3,10M3</v>
          </cell>
          <cell r="C6976" t="str">
            <v>M3</v>
          </cell>
          <cell r="D6976">
            <v>0.97</v>
          </cell>
        </row>
        <row r="6977">
          <cell r="A6977" t="str">
            <v>20.004.015-0</v>
          </cell>
          <cell r="B6977" t="str">
            <v>EXECUCAO DE "TAPA-PANELA", C/MAT. DE 1ªCAT., COMPACT. MANUALMENTE</v>
          </cell>
          <cell r="C6977" t="str">
            <v>M3</v>
          </cell>
          <cell r="D6977">
            <v>13.82</v>
          </cell>
        </row>
        <row r="6978">
          <cell r="A6978" t="str">
            <v>20.004.016-0</v>
          </cell>
          <cell r="B6978" t="str">
            <v>COMBATE A EXSUDACAO, COMPREEND. ESPALHAMENTO MANUAL E COMPACT. DE AGREG. SOBRE A SUPERF. EXSUDADA</v>
          </cell>
          <cell r="C6978" t="str">
            <v>M2</v>
          </cell>
          <cell r="D6978">
            <v>1.5</v>
          </cell>
        </row>
        <row r="6979">
          <cell r="A6979" t="str">
            <v>20.004.017-0</v>
          </cell>
          <cell r="B6979" t="str">
            <v>BASE P/REMENDO PROFUNDO, EXECUTADO MANUALMENTE</v>
          </cell>
          <cell r="C6979" t="str">
            <v>M3</v>
          </cell>
          <cell r="D6979">
            <v>85.54</v>
          </cell>
        </row>
        <row r="6980">
          <cell r="A6980" t="str">
            <v>20.004.018-0</v>
          </cell>
          <cell r="B6980" t="str">
            <v>EXECUCAO DE "TAPA-BURACO", UTILIZ. MISTURA BETUMINOSA, MED.NA CACAMBA DO CAMINHAO</v>
          </cell>
          <cell r="C6980" t="str">
            <v>M3</v>
          </cell>
          <cell r="D6980">
            <v>96.86</v>
          </cell>
        </row>
        <row r="6981">
          <cell r="A6981" t="str">
            <v>20.004.019-0</v>
          </cell>
          <cell r="B6981" t="str">
            <v>RECOMPOSICAO DE REVESTIM. PRIMARIO, MED. PELO VOLUME COMPACT.</v>
          </cell>
          <cell r="C6981" t="str">
            <v>M3</v>
          </cell>
          <cell r="D6981">
            <v>3.58</v>
          </cell>
        </row>
        <row r="6982">
          <cell r="A6982" t="str">
            <v>20.004.999-0</v>
          </cell>
          <cell r="B6982" t="str">
            <v>FAMILIA 20,004ESPALHAMENTO E COMPACTACAO DE SOLOS</v>
          </cell>
          <cell r="C6982">
            <v>0</v>
          </cell>
          <cell r="D6982">
            <v>1882</v>
          </cell>
        </row>
        <row r="6983">
          <cell r="A6983" t="str">
            <v>20.005.001-0</v>
          </cell>
          <cell r="B6983" t="str">
            <v>SUB-BASE, ESTABILIZADA, S/MIST. DE MAT.</v>
          </cell>
          <cell r="C6983" t="str">
            <v>M3</v>
          </cell>
          <cell r="D6983">
            <v>3.91</v>
          </cell>
        </row>
        <row r="6984">
          <cell r="A6984" t="str">
            <v>20.005.002-1</v>
          </cell>
          <cell r="B6984" t="str">
            <v>BASE ESTABILIZADA, S/MIST. DE MAT., COMPACT. EM 2 CAMADAS, C/ENERGIA EQUIV. A AASHO INTERMED.</v>
          </cell>
          <cell r="C6984" t="str">
            <v>M3</v>
          </cell>
          <cell r="D6984">
            <v>4.34</v>
          </cell>
        </row>
        <row r="6985">
          <cell r="A6985" t="str">
            <v>20.005.003-1</v>
          </cell>
          <cell r="B6985" t="str">
            <v>BASE ESTABILIZADA, S/MIST. DE MAT., COMPACT. EM 2 CAMADAS, C/ENERGIA EQUIV. A AASHO MODIF.</v>
          </cell>
          <cell r="C6985" t="str">
            <v>M3</v>
          </cell>
          <cell r="D6985">
            <v>4.78</v>
          </cell>
        </row>
        <row r="6986">
          <cell r="A6986" t="str">
            <v>20.005.004-0</v>
          </cell>
          <cell r="B6986" t="str">
            <v>SUB-BASE ESTABILIZADA GRANULOM., C/MIST. DE 2 OU MAIS MAT.</v>
          </cell>
          <cell r="C6986" t="str">
            <v>M3</v>
          </cell>
          <cell r="D6986">
            <v>4.7300000000000004</v>
          </cell>
        </row>
        <row r="6987">
          <cell r="A6987" t="str">
            <v>20.005.005-0</v>
          </cell>
          <cell r="B6987" t="str">
            <v>BASE ESTABILIZADA GRANULOM., C/MIST. DE 2 OU MAIS MAT., COMPACT. EM 2 CAMADAS, C/ENERGIA EQUIV. A AASHO INTERMED.</v>
          </cell>
          <cell r="C6987" t="str">
            <v>M3</v>
          </cell>
          <cell r="D6987">
            <v>5.25</v>
          </cell>
        </row>
        <row r="6988">
          <cell r="A6988" t="str">
            <v>20.005.006-0</v>
          </cell>
          <cell r="B6988" t="str">
            <v>BASE ESTABILIZADA GRANULOM., C/MIST. DE 2 OU MAIS MAT., COMPACT. EM 2 CAMADAS, C/ENERGIA EQUIV. A AASHO MODIF.</v>
          </cell>
          <cell r="C6988" t="str">
            <v>M3</v>
          </cell>
          <cell r="D6988">
            <v>5.78</v>
          </cell>
        </row>
        <row r="6989">
          <cell r="A6989" t="str">
            <v>20.005.007-0</v>
          </cell>
          <cell r="B6989" t="str">
            <v>BASE ESTABILIZADA GRANULOM., C/MIST. DE 2 OU MAIS MAT., EM USINA, COMPACT.EM 2 CAMADAS,C/ENERGIA EQUIV.A AASHO INTERMED.</v>
          </cell>
          <cell r="C6989" t="str">
            <v>M3</v>
          </cell>
          <cell r="D6989">
            <v>3.7</v>
          </cell>
        </row>
        <row r="6990">
          <cell r="A6990" t="str">
            <v>20.005.008-0</v>
          </cell>
          <cell r="B6990" t="str">
            <v>BASE ESTABILIZADA GRANULOM., C/MIST. DE 2 OU MAIS MAT., EM USINA, COMPACT. EM 2 CAMADAS, C/ENERGIA EQUIV. A AASHO MODIF.</v>
          </cell>
          <cell r="C6990" t="str">
            <v>M3</v>
          </cell>
          <cell r="D6990">
            <v>4.49</v>
          </cell>
        </row>
        <row r="6991">
          <cell r="A6991" t="str">
            <v>20.005.009-0</v>
          </cell>
          <cell r="B6991" t="str">
            <v>BASE DE SOLO BETUME C/MIST. EM USINA, COMPREEND. AS OPERACOES DE EXEC. E TRANSP. D'AGUA</v>
          </cell>
          <cell r="C6991" t="str">
            <v>M3</v>
          </cell>
          <cell r="D6991">
            <v>9.73</v>
          </cell>
        </row>
        <row r="6992">
          <cell r="A6992" t="str">
            <v>20.005.010-0</v>
          </cell>
          <cell r="B6992" t="str">
            <v>BASE DE SOLO BETUME C/MIST. NA PISTA, COMPREEND. AS OPERACOES DE EXEC.</v>
          </cell>
          <cell r="C6992" t="str">
            <v>M3</v>
          </cell>
          <cell r="D6992">
            <v>6.92</v>
          </cell>
        </row>
        <row r="6993">
          <cell r="A6993" t="str">
            <v>20.005.999-0</v>
          </cell>
          <cell r="B6993" t="str">
            <v>FAMILIA 20,005BASE E SUB-BASE ESTABILIZADA</v>
          </cell>
          <cell r="C6993">
            <v>0</v>
          </cell>
          <cell r="D6993">
            <v>1863</v>
          </cell>
        </row>
        <row r="6994">
          <cell r="A6994" t="str">
            <v>20.006.001-0</v>
          </cell>
          <cell r="B6994" t="str">
            <v>BASE DE SOLO-CIM., EXECUTADO "IN SITU", COMPREEND. AS OPERACOES DE EXEC. NA PISTA</v>
          </cell>
          <cell r="C6994" t="str">
            <v>M3</v>
          </cell>
          <cell r="D6994">
            <v>2.99</v>
          </cell>
        </row>
        <row r="6995">
          <cell r="A6995" t="str">
            <v>20.006.002-0</v>
          </cell>
          <cell r="B6995" t="str">
            <v>BASE DE SOLO-CIM., MISTURADO NA USINA, COMPREEND. AS OPERACOES DE EXEC. NA USINA E NA PISTA</v>
          </cell>
          <cell r="C6995" t="str">
            <v>M3</v>
          </cell>
          <cell r="D6995">
            <v>4.49</v>
          </cell>
        </row>
        <row r="6996">
          <cell r="A6996" t="str">
            <v>20.006.003-0</v>
          </cell>
          <cell r="B6996" t="str">
            <v>SUB-BASE DE SOLO MELHORADO C/CIM.</v>
          </cell>
          <cell r="C6996" t="str">
            <v>M3</v>
          </cell>
          <cell r="D6996">
            <v>3.19</v>
          </cell>
        </row>
        <row r="6997">
          <cell r="A6997" t="str">
            <v>20.006.999-0</v>
          </cell>
          <cell r="B6997" t="str">
            <v>FAMILIA 20,006BASES DE SOLO</v>
          </cell>
          <cell r="C6997">
            <v>0</v>
          </cell>
          <cell r="D6997">
            <v>1898</v>
          </cell>
        </row>
        <row r="6998">
          <cell r="A6998" t="str">
            <v>20.007.001-0</v>
          </cell>
          <cell r="B6998" t="str">
            <v>BASE DE SOLO ESTABILIZADO C/MIST. NA USINA (SOLO + BRITA), COMPREEND. A EXEC. NA USINA E NA PISTA</v>
          </cell>
          <cell r="C6998" t="str">
            <v>M3</v>
          </cell>
          <cell r="D6998">
            <v>6.3</v>
          </cell>
        </row>
        <row r="6999">
          <cell r="A6999" t="str">
            <v>20.007.002-0</v>
          </cell>
          <cell r="B6999" t="str">
            <v>BASE DE SOLO ESTABILIZADO C/MIST. (SOLO + BRITA) E A EXEC.,EXCLUSIVAMENTE NA PISTA</v>
          </cell>
          <cell r="C6999" t="str">
            <v>M3</v>
          </cell>
          <cell r="D6999">
            <v>4.17</v>
          </cell>
        </row>
        <row r="7000">
          <cell r="A7000" t="str">
            <v>20.007.999-0</v>
          </cell>
          <cell r="B7000" t="str">
            <v>FAMILIA 20,007BASE DE SOLO ESTABILIZADO</v>
          </cell>
          <cell r="C7000">
            <v>0</v>
          </cell>
          <cell r="D7000">
            <v>1870</v>
          </cell>
        </row>
        <row r="7001">
          <cell r="A7001" t="str">
            <v>20.008.001-0</v>
          </cell>
          <cell r="B7001" t="str">
            <v>BASE DE BRITA GRADUADA, MED. APOS A COMPACT.</v>
          </cell>
          <cell r="C7001" t="str">
            <v>M3</v>
          </cell>
          <cell r="D7001">
            <v>4.46</v>
          </cell>
        </row>
        <row r="7002">
          <cell r="A7002" t="str">
            <v>20.008.002-0</v>
          </cell>
          <cell r="B7002" t="str">
            <v>BASE DE BRITA CORRIDA, MED. APOS A COMPACT.</v>
          </cell>
          <cell r="C7002" t="str">
            <v>M3</v>
          </cell>
          <cell r="D7002">
            <v>3.98</v>
          </cell>
        </row>
        <row r="7003">
          <cell r="A7003" t="str">
            <v>20.008.003-0</v>
          </cell>
          <cell r="B7003" t="str">
            <v>BASE "TELFORD", MED. APOS A COMPACT.</v>
          </cell>
          <cell r="C7003" t="str">
            <v>M3</v>
          </cell>
          <cell r="D7003">
            <v>2.31</v>
          </cell>
        </row>
        <row r="7004">
          <cell r="A7004" t="str">
            <v>20.008.004-0</v>
          </cell>
          <cell r="B7004" t="str">
            <v>BASE DE MACADAME HIDR.</v>
          </cell>
          <cell r="C7004" t="str">
            <v>M3</v>
          </cell>
          <cell r="D7004">
            <v>2.97</v>
          </cell>
        </row>
        <row r="7005">
          <cell r="A7005" t="str">
            <v>20.008.999-0</v>
          </cell>
          <cell r="B7005" t="str">
            <v>FAMILIA 20,008BASE DE BRITA</v>
          </cell>
          <cell r="C7005">
            <v>0</v>
          </cell>
          <cell r="D7005">
            <v>1808</v>
          </cell>
        </row>
        <row r="7006">
          <cell r="A7006" t="str">
            <v>20.009.001-1</v>
          </cell>
          <cell r="B7006" t="str">
            <v>IMPRIMACAO DE BASE DE PAVIMENT.</v>
          </cell>
          <cell r="C7006" t="str">
            <v>M2</v>
          </cell>
          <cell r="D7006">
            <v>0.14000000000000001</v>
          </cell>
        </row>
        <row r="7007">
          <cell r="A7007" t="str">
            <v>20.009.002-1</v>
          </cell>
          <cell r="B7007" t="str">
            <v>PINTURA DE LIGACAO</v>
          </cell>
          <cell r="C7007" t="str">
            <v>M2</v>
          </cell>
          <cell r="D7007">
            <v>0.09</v>
          </cell>
        </row>
        <row r="7008">
          <cell r="A7008" t="str">
            <v>20.009.003-0</v>
          </cell>
          <cell r="B7008" t="str">
            <v>REVESTIMENTO DO TIPO "TRATAMENTO SUPERFICIAL BETUMINOSO SIMPLES"</v>
          </cell>
          <cell r="C7008" t="str">
            <v>M2</v>
          </cell>
          <cell r="D7008">
            <v>0.47</v>
          </cell>
        </row>
        <row r="7009">
          <cell r="A7009" t="str">
            <v>20.009.004-0</v>
          </cell>
          <cell r="B7009" t="str">
            <v>REVESTIMENTO DO TIPO "TRATAMENTO SUPERFICIAL BETUMINOSO DUPLO"</v>
          </cell>
          <cell r="C7009" t="str">
            <v>M2</v>
          </cell>
          <cell r="D7009">
            <v>0.87</v>
          </cell>
        </row>
        <row r="7010">
          <cell r="A7010" t="str">
            <v>20.009.005-0</v>
          </cell>
          <cell r="B7010" t="str">
            <v>REVESTIMENTO DO TIPO "TRATAMENTO SUPERFICIAL DUPLO", P/PENETRACAO DIRETA, C/CAPA SELANTE</v>
          </cell>
          <cell r="C7010" t="str">
            <v>M2</v>
          </cell>
          <cell r="D7010">
            <v>1.1200000000000001</v>
          </cell>
        </row>
        <row r="7011">
          <cell r="A7011" t="str">
            <v>20.009.006-0</v>
          </cell>
          <cell r="B7011" t="str">
            <v>REVESTIMENTO DO TIPO "TRATAMENTO SUPERFICIAL TRIPLO", P/PENETRACAO INVERSA</v>
          </cell>
          <cell r="C7011" t="str">
            <v>M2</v>
          </cell>
          <cell r="D7011">
            <v>1.43</v>
          </cell>
        </row>
        <row r="7012">
          <cell r="A7012" t="str">
            <v>20.009.007-0</v>
          </cell>
          <cell r="B7012" t="str">
            <v>BASE DE MACADAME BETUMINOSO (BASE NEGRA)</v>
          </cell>
          <cell r="C7012" t="str">
            <v>M3</v>
          </cell>
          <cell r="D7012">
            <v>13.53</v>
          </cell>
        </row>
        <row r="7013">
          <cell r="A7013" t="str">
            <v>20.009.008-0</v>
          </cell>
          <cell r="B7013" t="str">
            <v>REVESTIMENTO DO TIPO "PRE-MISTURADO A FRIO"</v>
          </cell>
          <cell r="C7013" t="str">
            <v>M3</v>
          </cell>
          <cell r="D7013">
            <v>27.86</v>
          </cell>
        </row>
        <row r="7014">
          <cell r="A7014" t="str">
            <v>20.009.012-0</v>
          </cell>
          <cell r="B7014" t="str">
            <v>REVESTIMENTO EM CONCR. BETUMINOSO USINADO A QUENTE, DE GRANULOMETRIA ABERTA, TIPO "BINDER"</v>
          </cell>
          <cell r="C7014" t="str">
            <v>M3</v>
          </cell>
          <cell r="D7014">
            <v>76.760000000000005</v>
          </cell>
        </row>
        <row r="7015">
          <cell r="A7015" t="str">
            <v>20.009.014-0</v>
          </cell>
          <cell r="B7015" t="str">
            <v>REVESTIMENTO DO TIPO "PRE-MISTURADO AREIA-BETUME A FRIO"</v>
          </cell>
          <cell r="C7015" t="str">
            <v>M3</v>
          </cell>
          <cell r="D7015">
            <v>31.11</v>
          </cell>
        </row>
        <row r="7016">
          <cell r="A7016" t="str">
            <v>20.009.015-0</v>
          </cell>
          <cell r="B7016" t="str">
            <v>REVESTIMENTO DO TIPO "PRE-MISTURADO AREIA-BETUME A QUENTE"</v>
          </cell>
          <cell r="C7016" t="str">
            <v>M3</v>
          </cell>
          <cell r="D7016">
            <v>105.79</v>
          </cell>
        </row>
        <row r="7017">
          <cell r="A7017" t="str">
            <v>20.009.016-0</v>
          </cell>
          <cell r="B7017" t="str">
            <v>ESPALHAMENTO C/MOTONIVELADORA E COMPACT. DE MIST. BETUMINOSAS</v>
          </cell>
          <cell r="C7017" t="str">
            <v>M3</v>
          </cell>
          <cell r="D7017">
            <v>11.6</v>
          </cell>
        </row>
        <row r="7018">
          <cell r="A7018" t="str">
            <v>20.009.017-0</v>
          </cell>
          <cell r="B7018" t="str">
            <v>CAPA SELANTE</v>
          </cell>
          <cell r="C7018" t="str">
            <v>M2</v>
          </cell>
          <cell r="D7018">
            <v>0.26</v>
          </cell>
        </row>
        <row r="7019">
          <cell r="A7019" t="str">
            <v>20.009.020-0</v>
          </cell>
          <cell r="B7019" t="str">
            <v>REVESTIMENTO DO TIPO "LAMA ASFALTICA FINA"</v>
          </cell>
          <cell r="C7019" t="str">
            <v>M2</v>
          </cell>
          <cell r="D7019">
            <v>0.96</v>
          </cell>
        </row>
        <row r="7020">
          <cell r="A7020" t="str">
            <v>20.009.021-0</v>
          </cell>
          <cell r="B7020" t="str">
            <v>REVESTIMENTO DO TIPO "LAMA ASFALTICA GROSSA"</v>
          </cell>
          <cell r="C7020" t="str">
            <v>M2</v>
          </cell>
          <cell r="D7020">
            <v>1.48</v>
          </cell>
        </row>
        <row r="7021">
          <cell r="A7021" t="str">
            <v>20.009.025-0</v>
          </cell>
          <cell r="B7021" t="str">
            <v>REVESTIMENTO EM CONCR. BETUMINOSO RESINADO A QUENTE, COMPREEND. PREP., ESPALHAMENTO E  COMPACT., C/PRODUCAO USINA DE 10,00M3/H</v>
          </cell>
          <cell r="C7021" t="str">
            <v>M3</v>
          </cell>
          <cell r="D7021">
            <v>110.4</v>
          </cell>
        </row>
        <row r="7022">
          <cell r="A7022" t="str">
            <v>20.009.028-0</v>
          </cell>
          <cell r="B7022" t="str">
            <v>REVESTIMENTO EM CONCR.BETUMINOSO RESINADO A QUENTE,COMPREEND.PREP.,ESPALHAMENTO E COMPACT.,C/PRODUCAO USINA DE 14,00M3/H</v>
          </cell>
          <cell r="C7022" t="str">
            <v>M3</v>
          </cell>
          <cell r="D7022">
            <v>79.5</v>
          </cell>
        </row>
        <row r="7023">
          <cell r="A7023" t="str">
            <v>20.009.030-0</v>
          </cell>
          <cell r="B7023" t="str">
            <v>REVESTIMENTO EM CONCR.BETUMINOSO RESINADO A QUENTE,COMPREEND.PREP.,ESPALHAMENTO E COMPACT.,C/PRODUCAO USINA DE 20,00M3/H</v>
          </cell>
          <cell r="C7023" t="str">
            <v>M3</v>
          </cell>
          <cell r="D7023">
            <v>56.33</v>
          </cell>
        </row>
        <row r="7024">
          <cell r="A7024" t="str">
            <v>20.009.033-0</v>
          </cell>
          <cell r="B7024" t="str">
            <v>REVESTIMENTO EM CONCR.BETUMINOSO RESINADO A QUENTE,COMPREEND.PREP.,ESPALHAMENTO E COMPACT.,C/PRODUCAO USINA DE 25,00M3/H</v>
          </cell>
          <cell r="C7024" t="str">
            <v>M3</v>
          </cell>
          <cell r="D7024">
            <v>45.53</v>
          </cell>
        </row>
        <row r="7025">
          <cell r="A7025" t="str">
            <v>20.009.040-0</v>
          </cell>
          <cell r="B7025" t="str">
            <v>REVESTIMENTO EM CONCR. BETUMINOSO RESINADO A QUENTE, COMPREEND. APENAS O PREP. DA MIST.,C/PRODUCAO DA USINA DE 10,00M3/H</v>
          </cell>
          <cell r="C7025" t="str">
            <v>M3</v>
          </cell>
          <cell r="D7025">
            <v>92.08</v>
          </cell>
        </row>
        <row r="7026">
          <cell r="A7026" t="str">
            <v>20.009.042-0</v>
          </cell>
          <cell r="B7026" t="str">
            <v>REVESTIMENTO EM CONCR. BETUMINOSO RESINADO A QUENTE, COMPREEND. APENAS O PREP. DA MIST.,C/PRODUCAO DA USINA DE 14,00M3/H</v>
          </cell>
          <cell r="C7026" t="str">
            <v>M3</v>
          </cell>
          <cell r="D7026">
            <v>65.77</v>
          </cell>
        </row>
        <row r="7027">
          <cell r="A7027" t="str">
            <v>20.009.045-0</v>
          </cell>
          <cell r="B7027" t="str">
            <v>REVESTIMENTO EM CONCR. BETUMINOSO RESINADO A QUENTE, COMPREEND. APENAS O PREP. DA MIST.,C/PRODUCAO DA USINA DE 20,00M3/H</v>
          </cell>
          <cell r="C7027" t="str">
            <v>M3</v>
          </cell>
          <cell r="D7027">
            <v>46.04</v>
          </cell>
        </row>
        <row r="7028">
          <cell r="A7028" t="str">
            <v>20.009.048-0</v>
          </cell>
          <cell r="B7028" t="str">
            <v>REVESTIMENTO EM CONCR. BETUMINOSO RESINADO A QUENTE, COMPREEND. APENAS O PREP. DA MIST.,C/PRODUCAO DA USINA DE 25,00M3/H</v>
          </cell>
          <cell r="C7028" t="str">
            <v>M3</v>
          </cell>
          <cell r="D7028">
            <v>36.83</v>
          </cell>
        </row>
        <row r="7029">
          <cell r="A7029" t="str">
            <v>20.009.060-0</v>
          </cell>
          <cell r="B7029" t="str">
            <v>REVESTIMENTO EM CONCR. BETUMINOSO RESINADO A QUENTE, COMPREEND. ESPALHAMENTO E COMPACT.,C/PRODUCAO DA USINA DE 10,00M3/H</v>
          </cell>
          <cell r="C7029" t="str">
            <v>M3</v>
          </cell>
          <cell r="D7029">
            <v>18.309999999999999</v>
          </cell>
        </row>
        <row r="7030">
          <cell r="A7030" t="str">
            <v>20.009.063-0</v>
          </cell>
          <cell r="B7030" t="str">
            <v>REVESTIMENTO EM CONCR. BETUMINOSO RESINADO A QUENTE, COMPREEND. ESPALHAMENTO E COMPACT.,C/PRODUCAO DA USINA DE 14,00M3/H</v>
          </cell>
          <cell r="C7030" t="str">
            <v>M3</v>
          </cell>
          <cell r="D7030">
            <v>13.73</v>
          </cell>
        </row>
        <row r="7031">
          <cell r="A7031" t="str">
            <v>20.009.065-0</v>
          </cell>
          <cell r="B7031" t="str">
            <v>REVESTIMENTO EM CONCR. BETUMINOSO RESINADO A QUENTE, COMPREEND. ESPALHAMENTO E COMPACT.,C/PRODUCAO DA USINA DE 20,00M3/H</v>
          </cell>
          <cell r="C7031" t="str">
            <v>M3</v>
          </cell>
          <cell r="D7031">
            <v>10.29</v>
          </cell>
        </row>
        <row r="7032">
          <cell r="A7032" t="str">
            <v>20.009.068-0</v>
          </cell>
          <cell r="B7032" t="str">
            <v>REVESTIMENTO EM CONCR. BETUMINOSO RESINADO A QUENTE, COMPREEND. ESPALHAMENTO E COMPACT.,C/PRODUCAO DA USINA DE 25,00M3/H</v>
          </cell>
          <cell r="C7032" t="str">
            <v>M3</v>
          </cell>
          <cell r="D7032">
            <v>8.69</v>
          </cell>
        </row>
        <row r="7033">
          <cell r="A7033" t="str">
            <v>20.009.999-0</v>
          </cell>
          <cell r="B7033" t="str">
            <v>FAMILIA 20,009IMPRIMACAO DE BASE PAVIMENTO.</v>
          </cell>
          <cell r="C7033">
            <v>0</v>
          </cell>
          <cell r="D7033">
            <v>2295</v>
          </cell>
        </row>
        <row r="7034">
          <cell r="A7034" t="str">
            <v>20.010.001-0</v>
          </cell>
          <cell r="B7034" t="str">
            <v>REVESTIMENTO EM PLACAS DE CONCR., C/PRODUCAO MEDIA DE 25,50M3/H</v>
          </cell>
          <cell r="C7034" t="str">
            <v>M3</v>
          </cell>
          <cell r="D7034">
            <v>19.899999999999999</v>
          </cell>
        </row>
        <row r="7035">
          <cell r="A7035" t="str">
            <v>20.010.002-0</v>
          </cell>
          <cell r="B7035" t="str">
            <v>REVESTIMENTO EM PLACAS DE CONCR., C/PRODUCAO MEDIA DE 35,00M3/H</v>
          </cell>
          <cell r="C7035" t="str">
            <v>M3</v>
          </cell>
          <cell r="D7035">
            <v>16.079999999999998</v>
          </cell>
        </row>
        <row r="7036">
          <cell r="A7036" t="str">
            <v>20.010.003-0</v>
          </cell>
          <cell r="B7036" t="str">
            <v>RECOMPOSICAO DE PLACA DE CONCR.</v>
          </cell>
          <cell r="C7036" t="str">
            <v>M3</v>
          </cell>
          <cell r="D7036">
            <v>175.17</v>
          </cell>
        </row>
        <row r="7037">
          <cell r="A7037" t="str">
            <v>20.010.004-0</v>
          </cell>
          <cell r="B7037" t="str">
            <v>LIMPEZA DE JUNTAS DE PAV. DE CONCR. ARMADO UTILIZ. AR COMPR.E POSTERIOR ENCHIMENTO C/ASF.</v>
          </cell>
          <cell r="C7037" t="str">
            <v>M</v>
          </cell>
          <cell r="D7037">
            <v>0.59</v>
          </cell>
        </row>
        <row r="7038">
          <cell r="A7038" t="str">
            <v>20.010.999-0</v>
          </cell>
          <cell r="B7038" t="str">
            <v>FAMILIA 20,010REVESTIMENTO PLACAS CONCRETO</v>
          </cell>
          <cell r="C7038">
            <v>0</v>
          </cell>
          <cell r="D7038">
            <v>1870</v>
          </cell>
        </row>
        <row r="7039">
          <cell r="A7039" t="str">
            <v>20.011.001-0</v>
          </cell>
          <cell r="B7039" t="str">
            <v>BASE DE MACADAME CIMENTADO, DE MIST. PREVIA (CONCR. MAGRO)</v>
          </cell>
          <cell r="C7039" t="str">
            <v>M3</v>
          </cell>
          <cell r="D7039">
            <v>1.27</v>
          </cell>
        </row>
        <row r="7040">
          <cell r="A7040" t="str">
            <v>20.011.999-0</v>
          </cell>
          <cell r="B7040" t="str">
            <v>FAMILIA 20,011BASE MACADAME CIMENTADO</v>
          </cell>
          <cell r="C7040">
            <v>0</v>
          </cell>
          <cell r="D7040">
            <v>2018</v>
          </cell>
        </row>
        <row r="7041">
          <cell r="A7041" t="str">
            <v>20.012.001-0</v>
          </cell>
          <cell r="B7041" t="str">
            <v>EXECUCAO DE BANQUETA DE SOLO, EM ATERRO, MED. PELO VOLUME DABANQUETA</v>
          </cell>
          <cell r="C7041" t="str">
            <v>M3</v>
          </cell>
          <cell r="D7041">
            <v>3.78</v>
          </cell>
        </row>
        <row r="7042">
          <cell r="A7042" t="str">
            <v>20.012.002-0</v>
          </cell>
          <cell r="B7042" t="str">
            <v>LIMPEZA MANUAL DE VALAS DE PROTECAO</v>
          </cell>
          <cell r="C7042" t="str">
            <v>M</v>
          </cell>
          <cell r="D7042">
            <v>0.32</v>
          </cell>
        </row>
        <row r="7043">
          <cell r="A7043" t="str">
            <v>20.012.003-0</v>
          </cell>
          <cell r="B7043" t="str">
            <v>CAPINA MANUAL EM SERV. ROD.</v>
          </cell>
          <cell r="C7043" t="str">
            <v>M2</v>
          </cell>
          <cell r="D7043">
            <v>0.34</v>
          </cell>
        </row>
        <row r="7044">
          <cell r="A7044" t="str">
            <v>20.012.004-0</v>
          </cell>
          <cell r="B7044" t="str">
            <v>LIMPEZA MANUAL DE MEIOS-FIOS E SARJETAS</v>
          </cell>
          <cell r="C7044" t="str">
            <v>KM</v>
          </cell>
          <cell r="D7044">
            <v>86.52</v>
          </cell>
        </row>
        <row r="7045">
          <cell r="A7045" t="str">
            <v>20.012.005-0</v>
          </cell>
          <cell r="B7045" t="str">
            <v>RETIRADA DE BALIZADORES DANIFICADOS E ASSENT. DE NOVOS</v>
          </cell>
          <cell r="C7045" t="str">
            <v>UN</v>
          </cell>
          <cell r="D7045">
            <v>5.45</v>
          </cell>
        </row>
        <row r="7046">
          <cell r="A7046" t="str">
            <v>20.012.006-0</v>
          </cell>
          <cell r="B7046" t="str">
            <v>RECOLOCACAO DE PLACA DE SINALIZACAO</v>
          </cell>
          <cell r="C7046" t="str">
            <v>UN</v>
          </cell>
          <cell r="D7046">
            <v>4.45</v>
          </cell>
        </row>
        <row r="7047">
          <cell r="A7047" t="str">
            <v>20.012.008-0</v>
          </cell>
          <cell r="B7047" t="str">
            <v>LIMPEZA MANUAL DE PONTES</v>
          </cell>
          <cell r="C7047" t="str">
            <v>M</v>
          </cell>
          <cell r="D7047">
            <v>0.25</v>
          </cell>
        </row>
        <row r="7048">
          <cell r="A7048" t="str">
            <v>20.012.009-0</v>
          </cell>
          <cell r="B7048" t="str">
            <v>REMOCAO MANUAL DE MAT. SOLTO (1ªCAT.), PROVENIENTE DE DESLIZAMENTO DE BARREIRA, EXCL. TRANSP.</v>
          </cell>
          <cell r="C7048" t="str">
            <v>M3</v>
          </cell>
          <cell r="D7048">
            <v>4.71</v>
          </cell>
        </row>
        <row r="7049">
          <cell r="A7049" t="str">
            <v>20.012.010-0</v>
          </cell>
          <cell r="B7049" t="str">
            <v>REMOCAO MANUAL DE MAT. SOLTO (1ªCAT.), PROVENIENTE DE DESLIZAMENTO DE BARREIRA, INCL. TRANSP. A 3KM</v>
          </cell>
          <cell r="C7049" t="str">
            <v>M3</v>
          </cell>
          <cell r="D7049">
            <v>7.1</v>
          </cell>
        </row>
        <row r="7050">
          <cell r="A7050" t="str">
            <v>20.012.011-0</v>
          </cell>
          <cell r="B7050" t="str">
            <v>RECOMPOSICAO MANUAL DE ATERRO</v>
          </cell>
          <cell r="C7050" t="str">
            <v>M3</v>
          </cell>
          <cell r="D7050">
            <v>22.5</v>
          </cell>
        </row>
        <row r="7051">
          <cell r="A7051" t="str">
            <v>20.012.012-0</v>
          </cell>
          <cell r="B7051" t="str">
            <v>ASSENTAMENTO DE PARALELEP.</v>
          </cell>
          <cell r="C7051" t="str">
            <v>M2</v>
          </cell>
          <cell r="D7051">
            <v>4.75</v>
          </cell>
        </row>
        <row r="7052">
          <cell r="A7052" t="str">
            <v>20.012.013-0</v>
          </cell>
          <cell r="B7052" t="str">
            <v>LIMPEZA MANUAL DE CX. RALO</v>
          </cell>
          <cell r="C7052" t="str">
            <v>UN</v>
          </cell>
          <cell r="D7052">
            <v>2.33</v>
          </cell>
        </row>
        <row r="7053">
          <cell r="A7053" t="str">
            <v>20.012.015-0</v>
          </cell>
          <cell r="B7053" t="str">
            <v>REMOCAO DE DEFENSAS MET.</v>
          </cell>
          <cell r="C7053" t="str">
            <v>M</v>
          </cell>
          <cell r="D7053">
            <v>3.24</v>
          </cell>
        </row>
        <row r="7054">
          <cell r="A7054" t="str">
            <v>20.012.020-0</v>
          </cell>
          <cell r="B7054" t="str">
            <v>RECUPERACAO DE MEIO-FIO C/ARG. DE CIM. E AREIA</v>
          </cell>
          <cell r="C7054" t="str">
            <v>M</v>
          </cell>
          <cell r="D7054">
            <v>1.1399999999999999</v>
          </cell>
        </row>
        <row r="7055">
          <cell r="A7055" t="str">
            <v>20.012.025-0</v>
          </cell>
          <cell r="B7055" t="str">
            <v>LIMPEZA DE CX. COLETORA</v>
          </cell>
          <cell r="C7055" t="str">
            <v>UN</v>
          </cell>
          <cell r="D7055">
            <v>2.59</v>
          </cell>
        </row>
        <row r="7056">
          <cell r="A7056" t="str">
            <v>20.012.030-0</v>
          </cell>
          <cell r="B7056" t="str">
            <v>LIMPEZA DE DESCIDA D'AGUA EM DEGRAUS</v>
          </cell>
          <cell r="C7056" t="str">
            <v>M</v>
          </cell>
          <cell r="D7056">
            <v>3.24</v>
          </cell>
        </row>
        <row r="7057">
          <cell r="A7057" t="str">
            <v>20.012.035-0</v>
          </cell>
          <cell r="B7057" t="str">
            <v>LIMPEZA DE BUEIRO DE GREIDE</v>
          </cell>
          <cell r="C7057" t="str">
            <v>M</v>
          </cell>
          <cell r="D7057">
            <v>5.19</v>
          </cell>
        </row>
        <row r="7058">
          <cell r="A7058" t="str">
            <v>20.012.036-0</v>
          </cell>
          <cell r="B7058" t="str">
            <v>LIMPEZA DE BUEIRO DE GROTA</v>
          </cell>
          <cell r="C7058" t="str">
            <v>M</v>
          </cell>
          <cell r="D7058">
            <v>3.89</v>
          </cell>
        </row>
        <row r="7059">
          <cell r="A7059" t="str">
            <v>20.012.999-0</v>
          </cell>
          <cell r="B7059" t="str">
            <v>FAMILIA 20,012EXEC.BANQUETA D/SOLO.</v>
          </cell>
          <cell r="C7059">
            <v>0</v>
          </cell>
          <cell r="D7059">
            <v>2348</v>
          </cell>
        </row>
        <row r="7060">
          <cell r="A7060" t="str">
            <v>20.013.005-0</v>
          </cell>
          <cell r="B7060" t="str">
            <v>CAMADA DE BLOQUEIO (COLCHAO), ESPALHADO E COMPR. MECANICAMENTE</v>
          </cell>
          <cell r="C7060" t="str">
            <v>M3</v>
          </cell>
          <cell r="D7060">
            <v>1.68</v>
          </cell>
        </row>
        <row r="7061">
          <cell r="A7061" t="str">
            <v>20.013.999-0</v>
          </cell>
          <cell r="B7061" t="str">
            <v>INDICE DA FAMILIA</v>
          </cell>
          <cell r="C7061">
            <v>0</v>
          </cell>
          <cell r="D7061">
            <v>2301</v>
          </cell>
        </row>
        <row r="7062">
          <cell r="A7062" t="str">
            <v>20.016.003-0</v>
          </cell>
          <cell r="B7062" t="str">
            <v>RECOMPOSICAO PARCIAL DE CERCA DE ARAME FARPADO E MOIRAO</v>
          </cell>
          <cell r="C7062" t="str">
            <v>M</v>
          </cell>
          <cell r="D7062">
            <v>1.93</v>
          </cell>
        </row>
        <row r="7063">
          <cell r="A7063" t="str">
            <v>20.016.004-0</v>
          </cell>
          <cell r="B7063" t="str">
            <v>RECOMPOSICAO TOTAL DE CERCA DE ARAME FARPADO E MOIRAO DE CONCR., INCL. FORN. DOS MAT.</v>
          </cell>
          <cell r="C7063" t="str">
            <v>M</v>
          </cell>
          <cell r="D7063">
            <v>4.3600000000000003</v>
          </cell>
        </row>
        <row r="7064">
          <cell r="A7064" t="str">
            <v>20.016.005-0</v>
          </cell>
          <cell r="B7064" t="str">
            <v>RECOMPOSICAO TOTAL DE CERCA DE ARAME FARPADO E MOIRAO DE CONCR., EXCL. FORN. DOS MAT.</v>
          </cell>
          <cell r="C7064" t="str">
            <v>M</v>
          </cell>
          <cell r="D7064">
            <v>2.16</v>
          </cell>
        </row>
        <row r="7065">
          <cell r="A7065" t="str">
            <v>20.016.999-0</v>
          </cell>
          <cell r="B7065" t="str">
            <v>FAMILIA 20,16CERCA DE ARAME FARPADO.</v>
          </cell>
          <cell r="C7065">
            <v>0</v>
          </cell>
          <cell r="D7065">
            <v>2582</v>
          </cell>
        </row>
        <row r="7066">
          <cell r="A7066" t="str">
            <v>20.020.001-0</v>
          </cell>
          <cell r="B7066" t="str">
            <v>SARJETA DE CORTE TRIANGULAR, C/COBERT. VEGETAL, MED. 1,25M DE BASE E 0,25M DE ALT.</v>
          </cell>
          <cell r="C7066" t="str">
            <v>M</v>
          </cell>
          <cell r="D7066">
            <v>9.9700000000000006</v>
          </cell>
        </row>
        <row r="7067">
          <cell r="A7067" t="str">
            <v>20.020.002-0</v>
          </cell>
          <cell r="B7067" t="str">
            <v>SARJETA DE CORTE TRIANGULAR, C/COBERT. VEGETAL, MED. 1,50M DE BASE E 0,30M DE ALT.</v>
          </cell>
          <cell r="C7067" t="str">
            <v>M</v>
          </cell>
          <cell r="D7067">
            <v>10.56</v>
          </cell>
        </row>
        <row r="7068">
          <cell r="A7068" t="str">
            <v>20.020.003-0</v>
          </cell>
          <cell r="B7068" t="str">
            <v>SARJETA DE CORTE TRIANGULAR, C/COBERT. VEGETAL, MED. 1,85M DE BASE E 0,35M DE ALT.</v>
          </cell>
          <cell r="C7068" t="str">
            <v>M</v>
          </cell>
          <cell r="D7068">
            <v>12.83</v>
          </cell>
        </row>
        <row r="7069">
          <cell r="A7069" t="str">
            <v>20.020.007-0</v>
          </cell>
          <cell r="B7069" t="str">
            <v>VALETA DE PROT., DE CORTE TRAPEZOIDAL, REVESTIM. VEGETAL, MED. 0,60M NA BASE MENOR, 1,20M NA BASE MAIOR E 0,30M DE ALT.</v>
          </cell>
          <cell r="C7069" t="str">
            <v>M</v>
          </cell>
          <cell r="D7069">
            <v>13.77</v>
          </cell>
        </row>
        <row r="7070">
          <cell r="A7070" t="str">
            <v>20.020.008-0</v>
          </cell>
          <cell r="B7070" t="str">
            <v>VALETA DE PROT., DE CORTE TRAPEZOIDAL, REVESTIM. VEGETAL, MED. 0,80M NA BASE MENOR, 1,60M NA BASE MAIOR E 0,40M DE ALT.</v>
          </cell>
          <cell r="C7070" t="str">
            <v>M</v>
          </cell>
          <cell r="D7070">
            <v>19.2</v>
          </cell>
        </row>
        <row r="7071">
          <cell r="A7071" t="str">
            <v>20.020.009-0</v>
          </cell>
          <cell r="B7071" t="str">
            <v>VALETA DE PROT. DE CORTE OU ATERRO, S/REVESTIM. (0,40M3/M)</v>
          </cell>
          <cell r="C7071" t="str">
            <v>M</v>
          </cell>
          <cell r="D7071">
            <v>6.27</v>
          </cell>
        </row>
        <row r="7072">
          <cell r="A7072" t="str">
            <v>20.020.010-0</v>
          </cell>
          <cell r="B7072" t="str">
            <v>VALETA DE PROT. DE CORTE OU ATERRO (0,40M3/M), INCL. REVESTIM. VEGETAL</v>
          </cell>
          <cell r="C7072" t="str">
            <v>M</v>
          </cell>
          <cell r="D7072">
            <v>14.49</v>
          </cell>
        </row>
        <row r="7073">
          <cell r="A7073" t="str">
            <v>20.020.999-0</v>
          </cell>
          <cell r="B7073" t="str">
            <v>FAMILIA 20,020SARJETA CORTE TRIANGULAR.</v>
          </cell>
          <cell r="C7073">
            <v>0</v>
          </cell>
          <cell r="D7073">
            <v>1845</v>
          </cell>
        </row>
        <row r="7074">
          <cell r="A7074" t="str">
            <v>20.023.001-0</v>
          </cell>
          <cell r="B7074" t="str">
            <v>SARJETA CORTE OU BANQUETA EM TALUDE ESCALONADO, FORMA TRIANGULAR, REVESTIM. CONCR. SIMPLES, MED. 1,25M BASE E 0,25M ALT.</v>
          </cell>
          <cell r="C7074" t="str">
            <v>M</v>
          </cell>
          <cell r="D7074">
            <v>29.47</v>
          </cell>
        </row>
        <row r="7075">
          <cell r="A7075" t="str">
            <v>20.023.002-0</v>
          </cell>
          <cell r="B7075" t="str">
            <v>SARJETA CORTE OU BANQUETA EM TALUDE ESCALONADO, FORMA TRIANGULAR, REVESTIM. CONCR. SIMPLES, MED. 1,50M BASE E 0,30M ALT.</v>
          </cell>
          <cell r="C7075" t="str">
            <v>M</v>
          </cell>
          <cell r="D7075">
            <v>35.01</v>
          </cell>
        </row>
        <row r="7076">
          <cell r="A7076" t="str">
            <v>20.023.003-0</v>
          </cell>
          <cell r="B7076" t="str">
            <v>SARJETA CORTE OU BANQUETA EM TALUDE ESCALONADO, FORMA TRIANGULAR, REVESTIM. CONCR. SIMPLES, MED. 1,85M BASE E 0,35M ALT.</v>
          </cell>
          <cell r="C7076" t="str">
            <v>M</v>
          </cell>
          <cell r="D7076">
            <v>43.01</v>
          </cell>
        </row>
        <row r="7077">
          <cell r="A7077" t="str">
            <v>20.023.004-0</v>
          </cell>
          <cell r="B7077" t="str">
            <v>VALETA DE PROT.EM CORTE OU ATERRO,TRAPEZOIDAL,REVESTIM.CONCR.SIMPLES,MED.0,80M BASE MENOR, 2,00M BASE MAIOR E 0,60M ALT.</v>
          </cell>
          <cell r="C7077" t="str">
            <v>M</v>
          </cell>
          <cell r="D7077">
            <v>83.31</v>
          </cell>
        </row>
        <row r="7078">
          <cell r="A7078" t="str">
            <v>20.023.005-0</v>
          </cell>
          <cell r="B7078" t="str">
            <v>VALETA DE PROT.EM CORTE OU ATERRO,TRAPEZOIDAL,REVESTIM.CONCR.SIMPLES,MED.1,00M BASE MENOR, 2,20M BASE MAIOR E 0,60M ALT.</v>
          </cell>
          <cell r="C7078" t="str">
            <v>M</v>
          </cell>
          <cell r="D7078">
            <v>87.33</v>
          </cell>
        </row>
        <row r="7079">
          <cell r="A7079" t="str">
            <v>20.023.006-0</v>
          </cell>
          <cell r="B7079" t="str">
            <v>BANQUETA P/ATERRO, TRIANGULAR, DE CONCR. SIMPLES C/ 0,08M DEESP., MED. 0,42M NA BASE E 0,15M DE ALT.</v>
          </cell>
          <cell r="C7079" t="str">
            <v>M</v>
          </cell>
          <cell r="D7079">
            <v>20.76</v>
          </cell>
        </row>
        <row r="7080">
          <cell r="A7080" t="str">
            <v>20.023.007-0</v>
          </cell>
          <cell r="B7080" t="str">
            <v>SARJETA DE CORTE EM SOLO, TRAPEZOIDAL, EM CONCR. SIMPLES, MED. 1,20M NA BASE MAIOR, 0,40M NA BASE MENOR E 0,40M DE ALT.</v>
          </cell>
          <cell r="C7080" t="str">
            <v>M</v>
          </cell>
          <cell r="D7080">
            <v>51.81</v>
          </cell>
        </row>
        <row r="7081">
          <cell r="A7081" t="str">
            <v>20.023.999-0</v>
          </cell>
          <cell r="B7081" t="str">
            <v>FAMILIA 20,023SARJETA CORTE EM TALUDES.</v>
          </cell>
          <cell r="C7081">
            <v>0</v>
          </cell>
          <cell r="D7081">
            <v>1933</v>
          </cell>
        </row>
        <row r="7082">
          <cell r="A7082" t="str">
            <v>20.024.001-0</v>
          </cell>
          <cell r="B7082" t="str">
            <v>SARJETA DE CORTE EM SOLO, TRAPEZOIDAL, EM CONCR. ARMADO, MED. 1,00M NA BASE MAIOR, 0,40M NA BASE MENOR E 0,60M DE ALT.</v>
          </cell>
          <cell r="C7082" t="str">
            <v>M</v>
          </cell>
          <cell r="D7082">
            <v>142.09</v>
          </cell>
        </row>
        <row r="7083">
          <cell r="A7083" t="str">
            <v>20.024.005-0</v>
          </cell>
          <cell r="B7083" t="str">
            <v>SARJETA DE CORTE EM SOLO, RETANGULAR, EM CONCR. ARMADO, MED.0,40M DE LARG. E 0,40M DE ALT.</v>
          </cell>
          <cell r="C7083" t="str">
            <v>M</v>
          </cell>
          <cell r="D7083">
            <v>103.02</v>
          </cell>
        </row>
        <row r="7084">
          <cell r="A7084" t="str">
            <v>20.024.006-0</v>
          </cell>
          <cell r="B7084" t="str">
            <v>SARJETA DE CORTE EM SOLO, RETANGULAR, EM CONCR. ARMADO, MED.0,50M DE LARG. E 0,40M DE ALT.</v>
          </cell>
          <cell r="C7084" t="str">
            <v>M</v>
          </cell>
          <cell r="D7084">
            <v>107.05</v>
          </cell>
        </row>
        <row r="7085">
          <cell r="A7085" t="str">
            <v>20.024.007-0</v>
          </cell>
          <cell r="B7085" t="str">
            <v>SARJETA DE CORTE EM SOLO, RETANGULAR, EM CONCR. ARMADO, MED.0,60M DE LARG. E 0,40M DE ALT.</v>
          </cell>
          <cell r="C7085" t="str">
            <v>M</v>
          </cell>
          <cell r="D7085">
            <v>111.07</v>
          </cell>
        </row>
        <row r="7086">
          <cell r="A7086" t="str">
            <v>20.024.008-0</v>
          </cell>
          <cell r="B7086" t="str">
            <v>SARJETA DE CORTE EM SOLO, RETANGULAR, EM CONCR. ARMADO, MED.0,80M DE LARG. E 0,50M DE ALT.</v>
          </cell>
          <cell r="C7086" t="str">
            <v>M</v>
          </cell>
          <cell r="D7086">
            <v>137.13999999999999</v>
          </cell>
        </row>
        <row r="7087">
          <cell r="A7087" t="str">
            <v>20.024.999-0</v>
          </cell>
          <cell r="B7087" t="str">
            <v>FAMILIA 20,024SARJETA CORTE EM SOLO CONC.ARMADO.</v>
          </cell>
          <cell r="C7087">
            <v>0</v>
          </cell>
          <cell r="D7087">
            <v>2141</v>
          </cell>
        </row>
        <row r="7088">
          <cell r="A7088" t="str">
            <v>20.025.001-0</v>
          </cell>
          <cell r="B7088" t="str">
            <v>SARJETA DE CORTE EM ROCHA, TRAPEZOIDAL, EM CONCR. ARMADO, MED. 0,72M NA BASE MAIOR, 0,60M NA BASE MENOR E 0,60M DE ALT.</v>
          </cell>
          <cell r="C7088" t="str">
            <v>M</v>
          </cell>
          <cell r="D7088">
            <v>201.58</v>
          </cell>
        </row>
        <row r="7089">
          <cell r="A7089" t="str">
            <v>20.025.999-0</v>
          </cell>
          <cell r="B7089" t="str">
            <v>FAMILIA 20.025.SARJETA P/CORTE EM ROCHA.</v>
          </cell>
          <cell r="C7089">
            <v>0</v>
          </cell>
          <cell r="D7089">
            <v>1949</v>
          </cell>
        </row>
        <row r="7090">
          <cell r="A7090" t="str">
            <v>20.026.001-0</v>
          </cell>
          <cell r="B7090" t="str">
            <v>DESCIDA D'AGUA RETANGULAR (RAPIDO) EM CONCR. ARMADO, TENDO DE BASE 0,60M E DE ALT. 0,20M, MED. PELO COMPR. REAL</v>
          </cell>
          <cell r="C7090" t="str">
            <v>M</v>
          </cell>
          <cell r="D7090">
            <v>88.31</v>
          </cell>
        </row>
        <row r="7091">
          <cell r="A7091" t="str">
            <v>20.026.002-0</v>
          </cell>
          <cell r="B7091" t="str">
            <v>DESCIDA D'AGUA RETANGULAR (RAPIDO) EM CONCR. ARMADO, TENDO DE BASE 0,80M E DE ALT. 0,30M, MED. PELO COMPR. REAL</v>
          </cell>
          <cell r="C7091" t="str">
            <v>M</v>
          </cell>
          <cell r="D7091">
            <v>115.48</v>
          </cell>
        </row>
        <row r="7092">
          <cell r="A7092" t="str">
            <v>20.026.003-0</v>
          </cell>
          <cell r="B7092" t="str">
            <v>DESCIDA D'AGUA RETANGULAR (RAPIDO) EM CONCR. ARMADO, TENDO DE BASE 1,00M E DE ALT. 0,40M, MED. PELO COMPR. REAL</v>
          </cell>
          <cell r="C7092" t="str">
            <v>M</v>
          </cell>
          <cell r="D7092">
            <v>142.75</v>
          </cell>
        </row>
        <row r="7093">
          <cell r="A7093" t="str">
            <v>20.026.007-0</v>
          </cell>
          <cell r="B7093" t="str">
            <v>DESCIDA D'AGUA, EM DEGRAUS, RETANGULAR, EM CONCR. ARMADO, FUNDO LISO, MED. 0,70M DE BASE E 0,30M DE ALT.</v>
          </cell>
          <cell r="C7093" t="str">
            <v>M</v>
          </cell>
          <cell r="D7093">
            <v>133.46</v>
          </cell>
        </row>
        <row r="7094">
          <cell r="A7094" t="str">
            <v>20.026.008-0</v>
          </cell>
          <cell r="B7094" t="str">
            <v>DESCIDA D'AGUA, EM DEGRAUS, RETANGULAR, EM CONCR. ARMADO, FUNDO LISO, MED. 0,90M DE BASE E 0,40M DE ALT.</v>
          </cell>
          <cell r="C7094" t="str">
            <v>M</v>
          </cell>
          <cell r="D7094">
            <v>178.59</v>
          </cell>
        </row>
        <row r="7095">
          <cell r="A7095" t="str">
            <v>20.026.009-0</v>
          </cell>
          <cell r="B7095" t="str">
            <v>DESCIDA D'AGUA, EM DEGRAUS, RETANGULAR, EM CONCR. ARMADO, FUNDO LISO, MED. 1,10M DE BASE E 0,50M DE ALT.</v>
          </cell>
          <cell r="C7095" t="str">
            <v>M</v>
          </cell>
          <cell r="D7095">
            <v>219.89</v>
          </cell>
        </row>
        <row r="7096">
          <cell r="A7096" t="str">
            <v>20.026.013-0</v>
          </cell>
          <cell r="B7096" t="str">
            <v>DESCIDA D'AGUA, EM DEGRAUS, RETANGULAR, EM CONCR. ARMADO, C/O FUNDO ACOMPANHANDO A FORMA DOS DEGRAUS, MED. (O,70X0,30)M</v>
          </cell>
          <cell r="C7096" t="str">
            <v>M</v>
          </cell>
          <cell r="D7096">
            <v>181.87</v>
          </cell>
        </row>
        <row r="7097">
          <cell r="A7097" t="str">
            <v>20.026.014-0</v>
          </cell>
          <cell r="B7097" t="str">
            <v>DESCIDA D'AGUA, EM DEGRAUS, RETANGULAR, EM CONCR. ARMADO, C/O FUNDO ACOMPANHANDO A FORMA DOS DEGRAUS, MED. (0,90X0,40)M</v>
          </cell>
          <cell r="C7097" t="str">
            <v>M</v>
          </cell>
          <cell r="D7097">
            <v>222.77</v>
          </cell>
        </row>
        <row r="7098">
          <cell r="A7098" t="str">
            <v>20.026.015-0</v>
          </cell>
          <cell r="B7098" t="str">
            <v>DESCIDA D'AGUA, EM DEGRAUS, RETANGULAR, EM CONCR. ARMADO, C/O FUNDO ACOMPANHANDO A FORMA DOS DEGRAUS, MED. (1,10X0,50)M</v>
          </cell>
          <cell r="C7098" t="str">
            <v>M</v>
          </cell>
          <cell r="D7098">
            <v>287.19</v>
          </cell>
        </row>
        <row r="7099">
          <cell r="A7099" t="str">
            <v>20.026.999-0</v>
          </cell>
          <cell r="B7099" t="str">
            <v>FAMILIA 20,026DESCIDA D/AGUA</v>
          </cell>
          <cell r="C7099">
            <v>0</v>
          </cell>
          <cell r="D7099">
            <v>2086</v>
          </cell>
        </row>
        <row r="7100">
          <cell r="A7100" t="str">
            <v>20.027.001-0</v>
          </cell>
          <cell r="B7100" t="str">
            <v>SAIDA D'AGUA, DE 1 SO LADO, FORMANDO DE 1, ANGULO DE 30° C/O MEIO-FIO E DO OUTRO 90°, P/DESCIDA D'AGUA, DE (0,70X0,30)M</v>
          </cell>
          <cell r="C7100" t="str">
            <v>UN</v>
          </cell>
          <cell r="D7100">
            <v>160.56</v>
          </cell>
        </row>
        <row r="7101">
          <cell r="A7101" t="str">
            <v>20.027.002-0</v>
          </cell>
          <cell r="B7101" t="str">
            <v>SAIDA D'AGUA, DE 1 SO LADO, FORMANDO DE 1, ANGULO DE 30° C/O MEIO-FIO E DO OUTRO 90°, P/DESCIDA D'AGUA, DE (0,90X0,40)M</v>
          </cell>
          <cell r="C7101" t="str">
            <v>UN</v>
          </cell>
          <cell r="D7101">
            <v>235.97</v>
          </cell>
        </row>
        <row r="7102">
          <cell r="A7102" t="str">
            <v>20.027.003-0</v>
          </cell>
          <cell r="B7102" t="str">
            <v>SAIDA D'AGUA, DE 1 SO LADO, FORMANDO DE 1, ANGULO DE 30° C/O MEIO-FIO E DO OUTRO 90°, P/DESCIDA D'AGUA, DE (1,10X0,50)M</v>
          </cell>
          <cell r="C7102" t="str">
            <v>UN</v>
          </cell>
          <cell r="D7102">
            <v>264.39</v>
          </cell>
        </row>
        <row r="7103">
          <cell r="A7103" t="str">
            <v>20.027.004-0</v>
          </cell>
          <cell r="B7103" t="str">
            <v>SAIDA D'AGUA, DOS 2 LADOS, FORMANDO DE 1, ANGULO DE 30° C/ OMEIO-FIO E DO OUTRO 90°, P/DESCIDA D'AGUA, DE 0,70 X 0,30M</v>
          </cell>
          <cell r="C7103" t="str">
            <v>UN</v>
          </cell>
          <cell r="D7103">
            <v>233.43</v>
          </cell>
        </row>
        <row r="7104">
          <cell r="A7104" t="str">
            <v>20.027.005-0</v>
          </cell>
          <cell r="B7104" t="str">
            <v>SAIDA D'AGUA, DOS 2 LADOS, FORMANDO DE 1, ANGULO DE 30° C/ OMEIO-FIO E DO OUTRO 90°, P/DESCIDA D'AGUA, DE (0,90X0,40)M</v>
          </cell>
          <cell r="C7104" t="str">
            <v>UN</v>
          </cell>
          <cell r="D7104">
            <v>287.36</v>
          </cell>
        </row>
        <row r="7105">
          <cell r="A7105" t="str">
            <v>20.027.006-0</v>
          </cell>
          <cell r="B7105" t="str">
            <v>SAIDA D'AGUA, DOS 2 LADOS, FORMANDO DE 1, ANGULO DE 30° C/ OMEIO-FIO E DO OUTRO 90°, P/DESCIDA D'AGUA, DE (1,10X0,50)M</v>
          </cell>
          <cell r="C7105" t="str">
            <v>UN</v>
          </cell>
          <cell r="D7105">
            <v>333.25</v>
          </cell>
        </row>
        <row r="7106">
          <cell r="A7106" t="str">
            <v>20.027.999-0</v>
          </cell>
          <cell r="B7106" t="str">
            <v>FAMILIA 20,027SAIDA D/AGUA</v>
          </cell>
          <cell r="C7106">
            <v>0</v>
          </cell>
          <cell r="D7106">
            <v>2134</v>
          </cell>
        </row>
        <row r="7107">
          <cell r="A7107" t="str">
            <v>20.028.001-0</v>
          </cell>
          <cell r="B7107" t="str">
            <v>CAIXA COLETORA PRISMATICA RETANGULAR, EM CONCR. ARMADO, MED.DE BASE (1,00 X 1,30)M E 1,60M DE ALT.</v>
          </cell>
          <cell r="C7107" t="str">
            <v>UN</v>
          </cell>
          <cell r="D7107">
            <v>1537.75</v>
          </cell>
        </row>
        <row r="7108">
          <cell r="A7108" t="str">
            <v>20.028.002-0</v>
          </cell>
          <cell r="B7108" t="str">
            <v>CAIXA COLETORA PRISMATICA RETANGULAR, EM CONCR. ARMADO, MED.DE BASE (1,00 X 1,30)M E 1,80M DE ALT.</v>
          </cell>
          <cell r="C7108" t="str">
            <v>UN</v>
          </cell>
          <cell r="D7108">
            <v>1674.2</v>
          </cell>
        </row>
        <row r="7109">
          <cell r="A7109" t="str">
            <v>20.028.003-0</v>
          </cell>
          <cell r="B7109" t="str">
            <v>CAIXA COLETORA PRISMATICA RETANGULAR, EM CONCR. ARMADO, MED.DE BASE (1,00 X 1,30)M E 2,00M DE ALT.</v>
          </cell>
          <cell r="C7109" t="str">
            <v>UN</v>
          </cell>
          <cell r="D7109">
            <v>1859.41</v>
          </cell>
        </row>
        <row r="7110">
          <cell r="A7110" t="str">
            <v>20.028.004-0</v>
          </cell>
          <cell r="B7110" t="str">
            <v>CAIXA COLETORA PRISMATICA RETANGULAR, EM CONCR. ARMADO, MED.DE BASE (1,00 X 1,30)M E 2,20M DE ALT.</v>
          </cell>
          <cell r="C7110" t="str">
            <v>UN</v>
          </cell>
          <cell r="D7110">
            <v>2059.31</v>
          </cell>
        </row>
        <row r="7111">
          <cell r="A7111" t="str">
            <v>20.028.005-0</v>
          </cell>
          <cell r="B7111" t="str">
            <v>CAIXA COLETORA PRISMATICA RETANGULAR, EM CONCR. ARMADO, MED.DE BASE (1,00 X 1,30)M E 2,40M DE ALT.</v>
          </cell>
          <cell r="C7111" t="str">
            <v>UN</v>
          </cell>
          <cell r="D7111">
            <v>2272.62</v>
          </cell>
        </row>
        <row r="7112">
          <cell r="A7112" t="str">
            <v>20.028.006-0</v>
          </cell>
          <cell r="B7112" t="str">
            <v>CAIXA COLETORA PRISMATICA RETANGULAR, EM CONCR. ARMADO, MED.DE BASE (1,00 X 1,30)M E 2,60M DE ALT.</v>
          </cell>
          <cell r="C7112" t="str">
            <v>UN</v>
          </cell>
          <cell r="D7112">
            <v>2484.25</v>
          </cell>
        </row>
        <row r="7113">
          <cell r="A7113" t="str">
            <v>20.028.010-0</v>
          </cell>
          <cell r="B7113" t="str">
            <v>SAIDA D'AGUA P/DRENOS TRANSVERSAIS, EM CONCR. ARMADO, MED. EXT. (1,15X0,60)M DE BASE, PAREDE ALT.VARIAVEL (0,10 A 1,00)M</v>
          </cell>
          <cell r="C7113" t="str">
            <v>UN</v>
          </cell>
          <cell r="D7113">
            <v>279.64</v>
          </cell>
        </row>
        <row r="7114">
          <cell r="A7114" t="str">
            <v>20.028.014-0</v>
          </cell>
          <cell r="B7114" t="str">
            <v>DISSIPADOR DE ENERGIA TIPO, EM CONCR. ARMADO, MED. (1,70 X 1,15)M DE BASE E 0,50M DE ALT.</v>
          </cell>
          <cell r="C7114" t="str">
            <v>UN</v>
          </cell>
          <cell r="D7114">
            <v>531.04</v>
          </cell>
        </row>
        <row r="7115">
          <cell r="A7115" t="str">
            <v>20.028.015-0</v>
          </cell>
          <cell r="B7115" t="str">
            <v>DISSIPADOR DE ENERGIA TIPO, EM CONCR. ARMADO, MED. (1,90 X 1,15)M DE BASE E 0,50M DE ALT.</v>
          </cell>
          <cell r="C7115" t="str">
            <v>UN</v>
          </cell>
          <cell r="D7115">
            <v>570.51</v>
          </cell>
        </row>
        <row r="7116">
          <cell r="A7116" t="str">
            <v>20.028.016-0</v>
          </cell>
          <cell r="B7116" t="str">
            <v>DISSIPADOR DE ENERGIA TIPO, EM CONCR. ARMADO, MED. (2,10 X 1,15)M DE BASE E 0,50M DE ALT.</v>
          </cell>
          <cell r="C7116" t="str">
            <v>UN</v>
          </cell>
          <cell r="D7116">
            <v>614.34</v>
          </cell>
        </row>
        <row r="7117">
          <cell r="A7117" t="str">
            <v>20.028.020-0</v>
          </cell>
          <cell r="B7117" t="str">
            <v>TAMPA P/CX. COLETORA, EM CONCR. ARMADO (ESP. DE 6CM)</v>
          </cell>
          <cell r="C7117" t="str">
            <v>M2</v>
          </cell>
          <cell r="D7117">
            <v>51.97</v>
          </cell>
        </row>
        <row r="7118">
          <cell r="A7118" t="str">
            <v>20.028.999-0</v>
          </cell>
          <cell r="B7118" t="str">
            <v>FAMILIA 20,028CAIXA COLETORA PRISMATICA</v>
          </cell>
          <cell r="C7118">
            <v>0</v>
          </cell>
          <cell r="D7118">
            <v>2196</v>
          </cell>
        </row>
        <row r="7119">
          <cell r="A7119" t="str">
            <v>20.029.001-0</v>
          </cell>
          <cell r="B7119" t="str">
            <v>DISSIPADOR DE ENERGIA EM PEDRA ARGAMASSADA, MED. P/VOLUME DEPEDRA ARGAMASSADA</v>
          </cell>
          <cell r="C7119" t="str">
            <v>M3</v>
          </cell>
          <cell r="D7119">
            <v>156.83000000000001</v>
          </cell>
        </row>
        <row r="7120">
          <cell r="A7120" t="str">
            <v>20.029.999-0</v>
          </cell>
          <cell r="B7120" t="str">
            <v>FAMILIA 20,029DISSIPADOR ENERGIA</v>
          </cell>
          <cell r="C7120">
            <v>0</v>
          </cell>
          <cell r="D7120">
            <v>1976</v>
          </cell>
        </row>
        <row r="7121">
          <cell r="A7121" t="str">
            <v>20.030.001-0</v>
          </cell>
          <cell r="B7121" t="str">
            <v>DRENO PROFUNDO P/CORTE EM SOLO, MED. NAS BASES 0,60M E 0,70M, DIAM. DO TUBO 200MM</v>
          </cell>
          <cell r="C7121" t="str">
            <v>M</v>
          </cell>
          <cell r="D7121">
            <v>55.56</v>
          </cell>
        </row>
        <row r="7122">
          <cell r="A7122" t="str">
            <v>20.030.002-0</v>
          </cell>
          <cell r="B7122" t="str">
            <v>DRENO PROFUNDO P/CORTE EM SOLO, MED. NAS BASES O,65M E 0,75M, DIAM. DO TUBO 300MM</v>
          </cell>
          <cell r="C7122" t="str">
            <v>M</v>
          </cell>
          <cell r="D7122">
            <v>60.37</v>
          </cell>
        </row>
        <row r="7123">
          <cell r="A7123" t="str">
            <v>20.030.003-0</v>
          </cell>
          <cell r="B7123" t="str">
            <v>DRENO PROFUNDO P/CORTE EM SOLO, MED. NAS BASES 0,70M E 0,80M, DIAM. DO TUBO 400MM</v>
          </cell>
          <cell r="C7123" t="str">
            <v>M</v>
          </cell>
          <cell r="D7123">
            <v>68.52</v>
          </cell>
        </row>
        <row r="7124">
          <cell r="A7124" t="str">
            <v>20.030.999-0</v>
          </cell>
          <cell r="B7124" t="str">
            <v>FAMILIA 20,030DRENO PROFUNDO</v>
          </cell>
          <cell r="C7124">
            <v>0</v>
          </cell>
          <cell r="D7124">
            <v>1920</v>
          </cell>
        </row>
        <row r="7125">
          <cell r="A7125" t="str">
            <v>20.031.001-0</v>
          </cell>
          <cell r="B7125" t="str">
            <v>DRENO PROFUNDO P/CORTE EM SOLO, MED. NAS BASES 0,60M E 0,70M, DIAM. DO TUBO 200MM, EXCL. FORN. DO TUBO</v>
          </cell>
          <cell r="C7125" t="str">
            <v>M</v>
          </cell>
          <cell r="D7125">
            <v>45.11</v>
          </cell>
        </row>
        <row r="7126">
          <cell r="A7126" t="str">
            <v>20.031.002-0</v>
          </cell>
          <cell r="B7126" t="str">
            <v>DRENO PROFUNDO P/CORTE EM SOLO, MED. NAS BASES 0,65M E 0,75M, DIAM. DO TUBO 300MM, EXCL. FORN. DO TUBO</v>
          </cell>
          <cell r="C7126" t="str">
            <v>M</v>
          </cell>
          <cell r="D7126">
            <v>48.02</v>
          </cell>
        </row>
        <row r="7127">
          <cell r="A7127" t="str">
            <v>20.031.003-0</v>
          </cell>
          <cell r="B7127" t="str">
            <v>DRENO PROFUNDO P/CORTE EM SOLO, MED. NAS BASES 0,70M E 0,80M, DIAM. DO TUBO 400MM, EXCL. FORN. DO TUBO</v>
          </cell>
          <cell r="C7127" t="str">
            <v>M</v>
          </cell>
          <cell r="D7127">
            <v>50.52</v>
          </cell>
        </row>
        <row r="7128">
          <cell r="A7128" t="str">
            <v>20.031.999-0</v>
          </cell>
          <cell r="B7128" t="str">
            <v>FAMILIA 20,031DRENO S/FORNECIMENTO</v>
          </cell>
          <cell r="C7128">
            <v>0</v>
          </cell>
          <cell r="D7128">
            <v>1947</v>
          </cell>
        </row>
        <row r="7129">
          <cell r="A7129" t="str">
            <v>20.032.001-0</v>
          </cell>
          <cell r="B7129" t="str">
            <v>DRENO PROFUNDO P/CORTE EM ROCHA, MED. NAS BASES 0,30M E 0,40M, DIAM. DO TUBO 200MM</v>
          </cell>
          <cell r="C7129" t="str">
            <v>M</v>
          </cell>
          <cell r="D7129">
            <v>55.62</v>
          </cell>
        </row>
        <row r="7130">
          <cell r="A7130" t="str">
            <v>20.032.002-0</v>
          </cell>
          <cell r="B7130" t="str">
            <v>DRENO PROFUNDO P/CORTE EM ROCHA, MED. NAS BASES 0,40M E 0,50M, DIAM. DO TUBO 300MM</v>
          </cell>
          <cell r="C7130" t="str">
            <v>M</v>
          </cell>
          <cell r="D7130">
            <v>69.45</v>
          </cell>
        </row>
        <row r="7131">
          <cell r="A7131" t="str">
            <v>20.032.003-0</v>
          </cell>
          <cell r="B7131" t="str">
            <v>DRENO PROFUNDO P/CORTE DE ROCHA, MED. NAS BASES 0,50M E 0,60M, DIAM. DO TUBO 400MM</v>
          </cell>
          <cell r="C7131" t="str">
            <v>M</v>
          </cell>
          <cell r="D7131">
            <v>86.01</v>
          </cell>
        </row>
        <row r="7132">
          <cell r="A7132" t="str">
            <v>20.032.999-0</v>
          </cell>
          <cell r="B7132" t="str">
            <v>FAMILIA 20,032DRENO P/CORTE EM ROCHA 0,30X0,40X0,60M</v>
          </cell>
          <cell r="C7132">
            <v>0</v>
          </cell>
          <cell r="D7132">
            <v>1792</v>
          </cell>
        </row>
        <row r="7133">
          <cell r="A7133" t="str">
            <v>20.033.001-0</v>
          </cell>
          <cell r="B7133" t="str">
            <v>DRENO PROFUNDO P/CORTE EM ROCHA, MED. NAS BASES 0,30M E 0,40M, DIAM. DO TUBO 200MM, EXCL. FORN. DO TUBO</v>
          </cell>
          <cell r="C7133" t="str">
            <v>M</v>
          </cell>
          <cell r="D7133">
            <v>45.17</v>
          </cell>
        </row>
        <row r="7134">
          <cell r="A7134" t="str">
            <v>20.033.002-0</v>
          </cell>
          <cell r="B7134" t="str">
            <v>DRENO PROFUNDO P/CORTE EM ROCHA, MED. NAS BASES 0,40M E 0,50M, DIAM. DO TUBO 300MM, EXCL. FORN. DO TUBO</v>
          </cell>
          <cell r="C7134" t="str">
            <v>M</v>
          </cell>
          <cell r="D7134">
            <v>57.1</v>
          </cell>
        </row>
        <row r="7135">
          <cell r="A7135" t="str">
            <v>20.033.003-0</v>
          </cell>
          <cell r="B7135" t="str">
            <v>DRENO PROFUNDO P/CORTE EM ROCHA, MED. NAS BASES 0,50M E 0,60M, DIAM. DO TUBO 400MM, EXCL. FORN. DO TUBO</v>
          </cell>
          <cell r="C7135" t="str">
            <v>M</v>
          </cell>
          <cell r="D7135">
            <v>68.010000000000005</v>
          </cell>
        </row>
        <row r="7136">
          <cell r="A7136" t="str">
            <v>20.033.999-0</v>
          </cell>
          <cell r="B7136" t="str">
            <v>FAMILIA 20,033IDEM 20.032 EXCL TUBO</v>
          </cell>
          <cell r="C7136">
            <v>0</v>
          </cell>
          <cell r="D7136">
            <v>1776</v>
          </cell>
        </row>
        <row r="7137">
          <cell r="A7137" t="str">
            <v>20.034.001-0</v>
          </cell>
          <cell r="B7137" t="str">
            <v>DRENO PROFUNDO P/CORTE EM SOLO, MED. NAS BASES 0,60M E 0,70M, DIAM. DO TUBO 200MM, C/MANTA GEOTEXTIL</v>
          </cell>
          <cell r="C7137" t="str">
            <v>M</v>
          </cell>
          <cell r="D7137">
            <v>76.92</v>
          </cell>
        </row>
        <row r="7138">
          <cell r="A7138" t="str">
            <v>20.034.002-0</v>
          </cell>
          <cell r="B7138" t="str">
            <v>DRENO PROFUNDO P/CORTE EM SOLO, MED. NAS BASES 0,65M E 0,75M, DIAM. DO TUBO 300MM, C/MANTA GEOTEXTIL</v>
          </cell>
          <cell r="C7138" t="str">
            <v>M</v>
          </cell>
          <cell r="D7138">
            <v>82.75</v>
          </cell>
        </row>
        <row r="7139">
          <cell r="A7139" t="str">
            <v>20.034.003-0</v>
          </cell>
          <cell r="B7139" t="str">
            <v>DRENO PROFUNDO P/CORTE EM SOLO, MED. NAS BASES 0,70M E 0,80M, DIAM. DO TUBO 400MM, C/MANTA GEOTEXTIL</v>
          </cell>
          <cell r="C7139" t="str">
            <v>M</v>
          </cell>
          <cell r="D7139">
            <v>92.68</v>
          </cell>
        </row>
        <row r="7140">
          <cell r="A7140" t="str">
            <v>20.034.999-0</v>
          </cell>
          <cell r="B7140" t="str">
            <v>FAMILIA 20,034IDEM 20.030,00 BIDIM</v>
          </cell>
          <cell r="C7140">
            <v>0</v>
          </cell>
          <cell r="D7140">
            <v>1310</v>
          </cell>
        </row>
        <row r="7141">
          <cell r="A7141" t="str">
            <v>20.035.001-0</v>
          </cell>
          <cell r="B7141" t="str">
            <v>DRENO PROFUNDO P/CORTE EM SOLO, MED. NAS BASES 0,60M E 0,70M, DIAM. DO TUBO 200MM, C/MANTA GEOTEXTIL, EXCL. FORN.DO TUBO</v>
          </cell>
          <cell r="C7141" t="str">
            <v>M</v>
          </cell>
          <cell r="D7141">
            <v>66.47</v>
          </cell>
        </row>
        <row r="7142">
          <cell r="A7142" t="str">
            <v>20.035.002-0</v>
          </cell>
          <cell r="B7142" t="str">
            <v>DRENO PROFUNDO P/CORTE EM SOLO, MED. NAS BASES 0,65M E 0,75M, DIAM. DO TUBO 300MM, C/MANTA GEOTEXTIL, EXCL. FORN.DO TUBO</v>
          </cell>
          <cell r="C7142" t="str">
            <v>M</v>
          </cell>
          <cell r="D7142">
            <v>70.400000000000006</v>
          </cell>
        </row>
        <row r="7143">
          <cell r="A7143" t="str">
            <v>20.035.003-0</v>
          </cell>
          <cell r="B7143" t="str">
            <v>DRENO PROFUNDO P/CORTE EM SOLO, MED. NAS BASES 0,70M E 0,80M, DIAM. DO TUBO 400MM, C/MANTA GEOTEXTIL, EXCL. FORN.DO TUBO</v>
          </cell>
          <cell r="C7143" t="str">
            <v>M</v>
          </cell>
          <cell r="D7143">
            <v>74.680000000000007</v>
          </cell>
        </row>
        <row r="7144">
          <cell r="A7144" t="str">
            <v>20.035.999-0</v>
          </cell>
          <cell r="B7144" t="str">
            <v>FAMILIA 20,035IDEM 20.031,00 COM BIDIM</v>
          </cell>
          <cell r="C7144">
            <v>0</v>
          </cell>
          <cell r="D7144">
            <v>1241</v>
          </cell>
        </row>
        <row r="7145">
          <cell r="A7145" t="str">
            <v>20.036.001-0</v>
          </cell>
          <cell r="B7145" t="str">
            <v>DRENO PROFUNDO P/CORTE EM ROCHA, MED. NAS BASES 0,30M E 0,40M, DIAM. DO TUBO 200MM, C/MANTA GEOTEXTIL, EXCL.FORN.DO TUBO</v>
          </cell>
          <cell r="C7145" t="str">
            <v>M</v>
          </cell>
          <cell r="D7145">
            <v>66.650000000000006</v>
          </cell>
        </row>
        <row r="7146">
          <cell r="A7146" t="str">
            <v>20.036.002-0</v>
          </cell>
          <cell r="B7146" t="str">
            <v>DRENO PROFUNDO P/CORTE EM ROCHA, MED. NAS BASES 0,40M E 0,50M, DIAM. DO TUBO 300MM, C/MANTA GEOTEXTIL, EXCL.FORN.DO TUBO</v>
          </cell>
          <cell r="C7146" t="str">
            <v>M</v>
          </cell>
          <cell r="D7146">
            <v>81.73</v>
          </cell>
        </row>
        <row r="7147">
          <cell r="A7147" t="str">
            <v>20.036.003-0</v>
          </cell>
          <cell r="B7147" t="str">
            <v>DRENO PROFUNDO P/CORTE EM ROCHA, MED. NAS BASES 0,50M E 0,60M, DIAM. DO TUBO 400MM, C/MANTA GEOTEXTIL, EXCL.FORN.DO TUBO</v>
          </cell>
          <cell r="C7147" t="str">
            <v>M</v>
          </cell>
          <cell r="D7147">
            <v>99.43</v>
          </cell>
        </row>
        <row r="7148">
          <cell r="A7148" t="str">
            <v>20.036.999-0</v>
          </cell>
          <cell r="B7148" t="str">
            <v>FAMILIA 20,036IDEM 20.032,00 COM BIDIM</v>
          </cell>
          <cell r="C7148">
            <v>0</v>
          </cell>
          <cell r="D7148">
            <v>1450</v>
          </cell>
        </row>
        <row r="7149">
          <cell r="A7149" t="str">
            <v>20.037.001-0</v>
          </cell>
          <cell r="B7149" t="str">
            <v>DRENO PROFUNDO P/CORTE EM ROCHA, MED. NAS BASES 0,30M E 0,40M, DIAM. DO TUBO 200MM, C/MANTA GEOTEXTIL, EXCL.FORN.DO TUBO</v>
          </cell>
          <cell r="C7149" t="str">
            <v>M</v>
          </cell>
          <cell r="D7149">
            <v>56.31</v>
          </cell>
        </row>
        <row r="7150">
          <cell r="A7150" t="str">
            <v>20.037.002-0</v>
          </cell>
          <cell r="B7150" t="str">
            <v>DRENO PROFUNDO P/CORTE EM ROCHA, MED. NAS BASES 0,40M E 0,50M, DIAM. DO TUBO 300MM, C/MANTA GEOTEXTIL, EXCL.FORN.DO TUBO</v>
          </cell>
          <cell r="C7150" t="str">
            <v>M</v>
          </cell>
          <cell r="D7150">
            <v>69.260000000000005</v>
          </cell>
        </row>
        <row r="7151">
          <cell r="A7151" t="str">
            <v>20.037.003-0</v>
          </cell>
          <cell r="B7151" t="str">
            <v>DRENO PROFUNDO P/CORTE EM ROCHA, MED. NAS BASES 0,50M E 0,60M, DIAM. DO TUBO 400MM, C/MANTA GEOTEXTIL, EXCL.FORN.DO TUBO</v>
          </cell>
          <cell r="C7151" t="str">
            <v>M</v>
          </cell>
          <cell r="D7151">
            <v>81.430000000000007</v>
          </cell>
        </row>
        <row r="7152">
          <cell r="A7152" t="str">
            <v>20.037.999-0</v>
          </cell>
          <cell r="B7152" t="str">
            <v>FAMILIA 20,037IDEM 20.033,00 COM BIDIM</v>
          </cell>
          <cell r="C7152">
            <v>0</v>
          </cell>
          <cell r="D7152">
            <v>1390</v>
          </cell>
        </row>
        <row r="7153">
          <cell r="A7153" t="str">
            <v>20.040.002-0</v>
          </cell>
          <cell r="B7153" t="str">
            <v>DEFENSA MET., MOD. SEMI-MALEAVEL SIMPLES GALV., COMPR. DO CONJ. DE 4,00M, EXCL. A DEFENSA</v>
          </cell>
          <cell r="C7153" t="str">
            <v>M</v>
          </cell>
          <cell r="D7153">
            <v>7.19</v>
          </cell>
        </row>
        <row r="7154">
          <cell r="A7154" t="str">
            <v>20.040.003-0</v>
          </cell>
          <cell r="B7154" t="str">
            <v>DEFENSA MET., MOD. SEMI-MALEAVEL DUPLA GALV., COMPR. DO CONJ. DE 4,00M, EXCL. A DEFENSA</v>
          </cell>
          <cell r="C7154" t="str">
            <v>M</v>
          </cell>
          <cell r="D7154">
            <v>10.58</v>
          </cell>
        </row>
        <row r="7155">
          <cell r="A7155" t="str">
            <v>20.040.005-0</v>
          </cell>
          <cell r="B7155" t="str">
            <v>DEFENSA MET., MOD. MALEAVEL SIMPLES GALV., COMPR. DO CONJ. DE 4,00M, EXCL. A DEFENSA</v>
          </cell>
          <cell r="C7155" t="str">
            <v>M</v>
          </cell>
          <cell r="D7155">
            <v>8.6199999999999992</v>
          </cell>
        </row>
        <row r="7156">
          <cell r="A7156" t="str">
            <v>20.040.008-0</v>
          </cell>
          <cell r="B7156" t="str">
            <v>DEFENSA MET., MOD. MALEAVEL DUPLA GALV., COMPR. DO CONJ. DE4,00M, EXCL. A DEFENSA</v>
          </cell>
          <cell r="C7156" t="str">
            <v>M</v>
          </cell>
          <cell r="D7156">
            <v>14.37</v>
          </cell>
        </row>
        <row r="7157">
          <cell r="A7157" t="str">
            <v>20.040.999-0</v>
          </cell>
          <cell r="B7157" t="str">
            <v>INDICE DA FAMILIA</v>
          </cell>
          <cell r="C7157">
            <v>0</v>
          </cell>
          <cell r="D7157">
            <v>1657</v>
          </cell>
        </row>
        <row r="7158">
          <cell r="A7158" t="str">
            <v>20.041.002-0</v>
          </cell>
          <cell r="B7158" t="str">
            <v>DEFENSA MET., MOD. SEMI-MALEAVEL SIMPLES GALV.</v>
          </cell>
          <cell r="C7158" t="str">
            <v>M</v>
          </cell>
          <cell r="D7158">
            <v>92</v>
          </cell>
        </row>
        <row r="7159">
          <cell r="A7159" t="str">
            <v>20.041.003-0</v>
          </cell>
          <cell r="B7159" t="str">
            <v>DEFENSA MET., MOD. SEMI-MALEAVEL DUPLA GALV.</v>
          </cell>
          <cell r="C7159" t="str">
            <v>M</v>
          </cell>
          <cell r="D7159">
            <v>157</v>
          </cell>
        </row>
        <row r="7160">
          <cell r="A7160" t="str">
            <v>20.041.005-0</v>
          </cell>
          <cell r="B7160" t="str">
            <v>DEFENSA MET., MOD. MALEAVEL SIMPLES GALV.</v>
          </cell>
          <cell r="C7160" t="str">
            <v>M</v>
          </cell>
          <cell r="D7160">
            <v>133</v>
          </cell>
        </row>
        <row r="7161">
          <cell r="A7161" t="str">
            <v>20.041.008-0</v>
          </cell>
          <cell r="B7161" t="str">
            <v>DEFENSA MET., MOD. MALEAVEL DUPLA GALV.</v>
          </cell>
          <cell r="C7161" t="str">
            <v>M</v>
          </cell>
          <cell r="D7161">
            <v>166</v>
          </cell>
        </row>
        <row r="7162">
          <cell r="A7162" t="str">
            <v>20.041.999-0</v>
          </cell>
          <cell r="B7162" t="str">
            <v>INDICE DA FAMILIA</v>
          </cell>
          <cell r="C7162">
            <v>0</v>
          </cell>
          <cell r="D7162">
            <v>1760</v>
          </cell>
        </row>
        <row r="7163">
          <cell r="A7163" t="str">
            <v>20.067.019-0</v>
          </cell>
          <cell r="B7163" t="str">
            <v>BOCA P/BUEIRO SIMPLES, TUBULAR, DE CONCR., DIAM. DE 0,40M, EM CONCR. CICLOPICO</v>
          </cell>
          <cell r="C7163" t="str">
            <v>UN</v>
          </cell>
          <cell r="D7163">
            <v>144.91</v>
          </cell>
        </row>
        <row r="7164">
          <cell r="A7164" t="str">
            <v>20.067.020-0</v>
          </cell>
          <cell r="B7164" t="str">
            <v>BOCA P/BUEIRO SIMPLES, TUBULAR, DE CONCR., DIAM. DE 0,60M, EM CONCR. CICLOPICO</v>
          </cell>
          <cell r="C7164" t="str">
            <v>UN</v>
          </cell>
          <cell r="D7164">
            <v>244.04</v>
          </cell>
        </row>
        <row r="7165">
          <cell r="A7165" t="str">
            <v>20.067.021-0</v>
          </cell>
          <cell r="B7165" t="str">
            <v>BOCA P/BUEIRO SIMPLES, TUBULAR, DE CONCR., DIAM. DE 0,80M, EM CONCR. CICLOPICO</v>
          </cell>
          <cell r="C7165" t="str">
            <v>UN</v>
          </cell>
          <cell r="D7165">
            <v>373.62</v>
          </cell>
        </row>
        <row r="7166">
          <cell r="A7166" t="str">
            <v>20.067.022-0</v>
          </cell>
          <cell r="B7166" t="str">
            <v>BOCA P/BUEIRO SIMPLES, TUBULAR, DE CONCR., DIAM. DE 1,00M, EM CONCR. CICLOPICO</v>
          </cell>
          <cell r="C7166" t="str">
            <v>UN</v>
          </cell>
          <cell r="D7166">
            <v>536.39</v>
          </cell>
        </row>
        <row r="7167">
          <cell r="A7167" t="str">
            <v>20.067.023-0</v>
          </cell>
          <cell r="B7167" t="str">
            <v>BOCA P/BUEIRO SIMPLES, TUBULAR, DE CONCR., DIAM. DE 1,20M, EM CONCR. CICLOPICO</v>
          </cell>
          <cell r="C7167" t="str">
            <v>UN</v>
          </cell>
          <cell r="D7167">
            <v>734.48</v>
          </cell>
        </row>
        <row r="7168">
          <cell r="A7168" t="str">
            <v>20.067.026-0</v>
          </cell>
          <cell r="B7168" t="str">
            <v>BOCA P/BUEIRO DUPLO, TUBULAR, DE CONCR., DIAM. DE 0,40M, EMCONCR. CICLOPICO</v>
          </cell>
          <cell r="C7168" t="str">
            <v>UN</v>
          </cell>
          <cell r="D7168">
            <v>208.41</v>
          </cell>
        </row>
        <row r="7169">
          <cell r="A7169" t="str">
            <v>20.067.027-0</v>
          </cell>
          <cell r="B7169" t="str">
            <v>BOCA P/BUEIRO DUPLO, TUBULAR, DE CONCR., DIAM. DE 0,60M, EMCONCR. CICLOPICO</v>
          </cell>
          <cell r="C7169" t="str">
            <v>UN</v>
          </cell>
          <cell r="D7169">
            <v>352.12</v>
          </cell>
        </row>
        <row r="7170">
          <cell r="A7170" t="str">
            <v>20.067.028-0</v>
          </cell>
          <cell r="B7170" t="str">
            <v>BOCA P/BUEIRO DUPLO, TUBULAR, DE CONCR., DIAM. DE 0,80M, EMCONCR. CICLOPICO</v>
          </cell>
          <cell r="C7170" t="str">
            <v>UN</v>
          </cell>
          <cell r="D7170">
            <v>538.77</v>
          </cell>
        </row>
        <row r="7171">
          <cell r="A7171" t="str">
            <v>20.067.029-0</v>
          </cell>
          <cell r="B7171" t="str">
            <v>BOCA P/BUEIRO DUPLO, TUBULAR, DE CONCR., DIAM. DE 1,00M, EMCONCR. CICLOPICO</v>
          </cell>
          <cell r="C7171" t="str">
            <v>UN</v>
          </cell>
          <cell r="D7171">
            <v>771.23</v>
          </cell>
        </row>
        <row r="7172">
          <cell r="A7172" t="str">
            <v>20.067.030-0</v>
          </cell>
          <cell r="B7172" t="str">
            <v>BOCA P/BUEIRO DUPLO, TUBULAR, DE CONCR., DIAM. DE 1,20M, EMCONCR. CICLOPICO</v>
          </cell>
          <cell r="C7172" t="str">
            <v>UN</v>
          </cell>
          <cell r="D7172">
            <v>1052.54</v>
          </cell>
        </row>
        <row r="7173">
          <cell r="A7173" t="str">
            <v>20.067.033-0</v>
          </cell>
          <cell r="B7173" t="str">
            <v>BOCA P/BUEIRO TRIPLO, TUBULAR, DE CONCR., DIAM. DE 0,40M, EMCONCR. CICLOPICO</v>
          </cell>
          <cell r="C7173" t="str">
            <v>UN</v>
          </cell>
          <cell r="D7173">
            <v>271.75</v>
          </cell>
        </row>
        <row r="7174">
          <cell r="A7174" t="str">
            <v>20.067.034-0</v>
          </cell>
          <cell r="B7174" t="str">
            <v>BOCA P/BUEIRO TRIPLO, TUBULAR, DE CONCR., DIAM. DE 0,60M, EMCONCR. CICLOPICO</v>
          </cell>
          <cell r="C7174" t="str">
            <v>UN</v>
          </cell>
          <cell r="D7174">
            <v>460.05</v>
          </cell>
        </row>
        <row r="7175">
          <cell r="A7175" t="str">
            <v>20.067.035-0</v>
          </cell>
          <cell r="B7175" t="str">
            <v>BOCA P/BUEIRO TRIPLO, TUBULAR, DE CONCR., DIAM. DE 0,80M, EMCONCR. CICLOPICO</v>
          </cell>
          <cell r="C7175" t="str">
            <v>UN</v>
          </cell>
          <cell r="D7175">
            <v>703.76</v>
          </cell>
        </row>
        <row r="7176">
          <cell r="A7176" t="str">
            <v>20.067.036-0</v>
          </cell>
          <cell r="B7176" t="str">
            <v>BOCA P/BUEIRO TRIPLO, TUBULAR, DE CONCR., DIAM. DE 1,00M, EMCONCR. CICLOPICO</v>
          </cell>
          <cell r="C7176" t="str">
            <v>UN</v>
          </cell>
          <cell r="D7176">
            <v>1006.21</v>
          </cell>
        </row>
        <row r="7177">
          <cell r="A7177" t="str">
            <v>20.067.037-0</v>
          </cell>
          <cell r="B7177" t="str">
            <v>BOCA P/BUEIRO TRIPLO, TUBULAR, DE CONCR., DIAM. DE 1,20M, EMCONCR. CICLOPICO</v>
          </cell>
          <cell r="C7177" t="str">
            <v>UN</v>
          </cell>
          <cell r="D7177">
            <v>1370.6</v>
          </cell>
        </row>
        <row r="7178">
          <cell r="A7178" t="str">
            <v>20.067.038-0</v>
          </cell>
          <cell r="B7178" t="str">
            <v>BOCA P/BUEIRO SIMPLES, MULTI-PLATE, CIRCULAR, C/DIAM. DE 1,90M, EM CONCR. ARMADO 15MPA</v>
          </cell>
          <cell r="C7178" t="str">
            <v>UN</v>
          </cell>
          <cell r="D7178">
            <v>1925.09</v>
          </cell>
        </row>
        <row r="7179">
          <cell r="A7179" t="str">
            <v>20.067.039-0</v>
          </cell>
          <cell r="B7179" t="str">
            <v>BOCA P/BUEIRO DUPLO, MULTI-PLATE, CIRCULAR, C/DIAM. DE 1,90M, EM CONCR. ARMADO 15MPA</v>
          </cell>
          <cell r="C7179" t="str">
            <v>UN</v>
          </cell>
          <cell r="D7179">
            <v>3678.07</v>
          </cell>
        </row>
        <row r="7180">
          <cell r="A7180" t="str">
            <v>20.067.040-0</v>
          </cell>
          <cell r="B7180" t="str">
            <v>BOCA P/BUEIRO TRIPLO, MULTI-PLATE, CIRCULAR, C/DIAM. DE 1,90M, EM CONCR. ARMADO 15MPA</v>
          </cell>
          <cell r="C7180" t="str">
            <v>UN</v>
          </cell>
          <cell r="D7180">
            <v>5671.15</v>
          </cell>
        </row>
        <row r="7181">
          <cell r="A7181" t="str">
            <v>20.067.041-0</v>
          </cell>
          <cell r="B7181" t="str">
            <v>BOCA P/BUEIRO SIMPLES, MULTI-PLATE, CIRCULAR, C/DIAM. DE 2,30M, EM CONCR. ARMADO 15MPA</v>
          </cell>
          <cell r="C7181" t="str">
            <v>UN</v>
          </cell>
          <cell r="D7181">
            <v>2511.23</v>
          </cell>
        </row>
        <row r="7182">
          <cell r="A7182" t="str">
            <v>20.067.042-0</v>
          </cell>
          <cell r="B7182" t="str">
            <v>BOCA P/BUEIRO DUPLO, MULTI-PLATE, CIRCULAR, C/DIAM. DE 2,30M, EM CONCR. ARMADO 15MPA</v>
          </cell>
          <cell r="C7182" t="str">
            <v>UN</v>
          </cell>
          <cell r="D7182">
            <v>4837.43</v>
          </cell>
        </row>
        <row r="7183">
          <cell r="A7183" t="str">
            <v>20.067.043-0</v>
          </cell>
          <cell r="B7183" t="str">
            <v>BOCA P/BUEIRO TRIPLO, MULTI-PLATE, CIRCULAR, C/DIAM. DE 2,30M, EM CONCR. ARMADO 15MPA</v>
          </cell>
          <cell r="C7183" t="str">
            <v>UN</v>
          </cell>
          <cell r="D7183">
            <v>7330.36</v>
          </cell>
        </row>
        <row r="7184">
          <cell r="A7184" t="str">
            <v>20.067.044-0</v>
          </cell>
          <cell r="B7184" t="str">
            <v>BOCA P/BUEIRO SIMPLES, MULTI-PLATE, CIRCULAR, C/DIAM. DE 2,65M, EM CONCR. ARMADO 15MPA</v>
          </cell>
          <cell r="C7184" t="str">
            <v>UN</v>
          </cell>
          <cell r="D7184">
            <v>3584.18</v>
          </cell>
        </row>
        <row r="7185">
          <cell r="A7185" t="str">
            <v>20.067.045-0</v>
          </cell>
          <cell r="B7185" t="str">
            <v>BOCA P/BUEIRO DUPLO, MULTI-PLATE, CIRCULAR, C/DIAM. DE 2,65M, EM CONCR. ARMADO 15MPA</v>
          </cell>
          <cell r="C7185" t="str">
            <v>UN</v>
          </cell>
          <cell r="D7185">
            <v>5539.34</v>
          </cell>
        </row>
        <row r="7186">
          <cell r="A7186" t="str">
            <v>20.067.046-0</v>
          </cell>
          <cell r="B7186" t="str">
            <v>BOCA P/BUEIRO TRIPLO, MULTI-PLATE, CIRCULAR, C/DIAM. DE 2,65M, EM CONCR. ARMADO 15MPA</v>
          </cell>
          <cell r="C7186" t="str">
            <v>UN</v>
          </cell>
          <cell r="D7186">
            <v>10323.99</v>
          </cell>
        </row>
        <row r="7187">
          <cell r="A7187" t="str">
            <v>20.067.047-0</v>
          </cell>
          <cell r="B7187" t="str">
            <v>BOCA P/BUEIRO SIMPLES, MULTI-PLATE, CIRCULAR, C/DIAM. DE 3,05M, EM CONCR. ARMADO 15MPA</v>
          </cell>
          <cell r="C7187" t="str">
            <v>UN</v>
          </cell>
          <cell r="D7187">
            <v>4577.17</v>
          </cell>
        </row>
        <row r="7188">
          <cell r="A7188" t="str">
            <v>20.067.048-0</v>
          </cell>
          <cell r="B7188" t="str">
            <v>BOCA P/BUEIRO DUPLO, MULTI-PLATE, CIRCULAR, C/DIAM. DE 3,05M, EM CONCR. ARMADO 15MPA</v>
          </cell>
          <cell r="C7188" t="str">
            <v>UN</v>
          </cell>
          <cell r="D7188">
            <v>6225.27</v>
          </cell>
        </row>
        <row r="7189">
          <cell r="A7189" t="str">
            <v>20.067.049-0</v>
          </cell>
          <cell r="B7189" t="str">
            <v>BOCA P/BUEIRO TRIPLO, MULTI-PLATE, CIRCULAR, C/DIAM. DE 3,05M, EM CONCR. ARMADO 15MPA</v>
          </cell>
          <cell r="C7189" t="str">
            <v>UN</v>
          </cell>
          <cell r="D7189">
            <v>12479</v>
          </cell>
        </row>
        <row r="7190">
          <cell r="A7190" t="str">
            <v>20.067.050-0</v>
          </cell>
          <cell r="B7190" t="str">
            <v>BOCA P/BUEIRO SIMPLES, MULTI-PLATE, LENTICULAR, C/ 1,85M DEVAO E 1,40M DE ALT., EM CONCR. ARMADO 15MPa</v>
          </cell>
          <cell r="C7190" t="str">
            <v>UN</v>
          </cell>
          <cell r="D7190">
            <v>1349.28</v>
          </cell>
        </row>
        <row r="7191">
          <cell r="A7191" t="str">
            <v>20.067.051-0</v>
          </cell>
          <cell r="B7191" t="str">
            <v>BOCA P/BUEIRO DUPLO, MULTI-PLATE, LENTICULAR, C/ 1,85M DE VAO E 1,40M DE ALT., EM CONCR. ARMADO 15MPA</v>
          </cell>
          <cell r="C7191" t="str">
            <v>UN</v>
          </cell>
          <cell r="D7191">
            <v>3239.72</v>
          </cell>
        </row>
        <row r="7192">
          <cell r="A7192" t="str">
            <v>20.067.052-0</v>
          </cell>
          <cell r="B7192" t="str">
            <v>BOCA P/BUEIRO TRIPLO, MULTI-PLATE, LENTICULAR, C/ 1,85M DE VAO E 1,40M DE ALT., EM CONCR. ARMADO 15MPA</v>
          </cell>
          <cell r="C7192" t="str">
            <v>UN</v>
          </cell>
          <cell r="D7192">
            <v>5273.89</v>
          </cell>
        </row>
        <row r="7193">
          <cell r="A7193" t="str">
            <v>20.067.053-0</v>
          </cell>
          <cell r="B7193" t="str">
            <v>BOCA P/BUEIRO SIMPLES, MULTI-PLATE, LENTICULAR, C/ 2,20M DEVAO E 1,70M DE ALT., EM CONCR. ARMADO 15MPa</v>
          </cell>
          <cell r="C7193" t="str">
            <v>UN</v>
          </cell>
          <cell r="D7193">
            <v>1996.63</v>
          </cell>
        </row>
        <row r="7194">
          <cell r="A7194" t="str">
            <v>20.067.054-0</v>
          </cell>
          <cell r="B7194" t="str">
            <v>BOCA P/BUEIRO DUPLO, MULTI-PLATE, LENTICULAR, C/ 2,20M DE VAO E 1,70M DE ALT., EM CONCR. ARMADO 15MPA</v>
          </cell>
          <cell r="C7194" t="str">
            <v>UN</v>
          </cell>
          <cell r="D7194">
            <v>4113.5600000000004</v>
          </cell>
        </row>
        <row r="7195">
          <cell r="A7195" t="str">
            <v>20.067.055-0</v>
          </cell>
          <cell r="B7195" t="str">
            <v>BOCA P/BUEIRO TRIPLO, MULTI-PLATE, LENTICULAR, C/ 2,20M DE VAO E 1,70M DE ALT., EM CONCR. ARMADO 15MPA</v>
          </cell>
          <cell r="C7195" t="str">
            <v>UN</v>
          </cell>
          <cell r="D7195">
            <v>6377.66</v>
          </cell>
        </row>
        <row r="7196">
          <cell r="A7196" t="str">
            <v>20.067.056-0</v>
          </cell>
          <cell r="B7196" t="str">
            <v>BOCA P/BUEIRO SIMPLES, MULTI-PLATE, LENTICULAR, C/ 2,85M DEVAO E 1,85M DE ALT., EM CONCR. ARMADO 15MPa</v>
          </cell>
          <cell r="C7196" t="str">
            <v>UN</v>
          </cell>
          <cell r="D7196">
            <v>2543.1</v>
          </cell>
        </row>
        <row r="7197">
          <cell r="A7197" t="str">
            <v>20.067.057-0</v>
          </cell>
          <cell r="B7197" t="str">
            <v>BOCA P/BUEIRO DUPLO, MULTI-PLATE, LENTICULAR, C/ 2,85M DE VAO E 1,85M DE ALT., EM CONCR. ARMADO 15MPA</v>
          </cell>
          <cell r="C7197" t="str">
            <v>UN</v>
          </cell>
          <cell r="D7197">
            <v>5025.24</v>
          </cell>
        </row>
        <row r="7198">
          <cell r="A7198" t="str">
            <v>20.067.058-0</v>
          </cell>
          <cell r="B7198" t="str">
            <v>BOCA P/BUEIRO TRIPLO, MULTI-PLATE, LENTICULAR, C/ 2,85M DE VAO E 1,85M DE ALT., EM CONCR. ARMADO 15MPA</v>
          </cell>
          <cell r="C7198" t="str">
            <v>UN</v>
          </cell>
          <cell r="D7198">
            <v>8085.1</v>
          </cell>
        </row>
        <row r="7199">
          <cell r="A7199" t="str">
            <v>20.067.999-0</v>
          </cell>
          <cell r="B7199" t="str">
            <v>FAMILIA 20,067BOCA P/BUEIRO</v>
          </cell>
          <cell r="C7199">
            <v>0</v>
          </cell>
          <cell r="D7199">
            <v>2123</v>
          </cell>
        </row>
        <row r="7200">
          <cell r="A7200" t="str">
            <v>20.070.001-0</v>
          </cell>
          <cell r="B7200" t="str">
            <v>BUEIRO SIMPLES, TUBULAR, DIAM. DE 0,40M, C/ALT. DE REATERRODE 0,80M</v>
          </cell>
          <cell r="C7200" t="str">
            <v>M</v>
          </cell>
          <cell r="D7200">
            <v>81.98</v>
          </cell>
        </row>
        <row r="7201">
          <cell r="A7201" t="str">
            <v>20.070.002-0</v>
          </cell>
          <cell r="B7201" t="str">
            <v>BUEIRO SIMPLES, TUBULAR, DIAM. DE 0,40M, C/ALT. DE REATERRODE 1,50M</v>
          </cell>
          <cell r="C7201" t="str">
            <v>M</v>
          </cell>
          <cell r="D7201">
            <v>108.45</v>
          </cell>
        </row>
        <row r="7202">
          <cell r="A7202" t="str">
            <v>20.070.003-0</v>
          </cell>
          <cell r="B7202" t="str">
            <v>BUEIRO SIMPLES, TUBULAR, DIAM. DE 0,40M, C/ALT. DE REATERRODE 3,00M</v>
          </cell>
          <cell r="C7202" t="str">
            <v>M</v>
          </cell>
          <cell r="D7202">
            <v>205.51</v>
          </cell>
        </row>
        <row r="7203">
          <cell r="A7203" t="str">
            <v>20.070.004-0</v>
          </cell>
          <cell r="B7203" t="str">
            <v>BUEIRO SIMPLES, TUBULAR, DIAM. DE 0,40M, C/ALT. DE REATERRODE 4,00M</v>
          </cell>
          <cell r="C7203" t="str">
            <v>M</v>
          </cell>
          <cell r="D7203">
            <v>295.05</v>
          </cell>
        </row>
        <row r="7204">
          <cell r="A7204" t="str">
            <v>20.070.008-0</v>
          </cell>
          <cell r="B7204" t="str">
            <v>BUEIRO DUPLO, TUBULAR, DIAM. DE 0,40M, C/ALT. DE REATERRO DE0,80M</v>
          </cell>
          <cell r="C7204" t="str">
            <v>M</v>
          </cell>
          <cell r="D7204">
            <v>139.46</v>
          </cell>
        </row>
        <row r="7205">
          <cell r="A7205" t="str">
            <v>20.070.009-0</v>
          </cell>
          <cell r="B7205" t="str">
            <v>BUEIRO DUPLO, TUBULAR, DIAM. DE 0,40M, C/ALT. DE REATERRO DE1,50M</v>
          </cell>
          <cell r="C7205" t="str">
            <v>M</v>
          </cell>
          <cell r="D7205">
            <v>173.17</v>
          </cell>
        </row>
        <row r="7206">
          <cell r="A7206" t="str">
            <v>20.070.010-0</v>
          </cell>
          <cell r="B7206" t="str">
            <v>BUEIRO DUPLO, TUBULAR, DIAM. DE 0,40M, C/ALT. DE REATERRO DE3,00M</v>
          </cell>
          <cell r="C7206" t="str">
            <v>M</v>
          </cell>
          <cell r="D7206">
            <v>279.18</v>
          </cell>
        </row>
        <row r="7207">
          <cell r="A7207" t="str">
            <v>20.070.011-0</v>
          </cell>
          <cell r="B7207" t="str">
            <v>BUEIRO DUPLO, TUBULAR, DIAM. DE 0,40M, C/ALT. DE REATERRO DE4,00M</v>
          </cell>
          <cell r="C7207" t="str">
            <v>M</v>
          </cell>
          <cell r="D7207">
            <v>376.55</v>
          </cell>
        </row>
        <row r="7208">
          <cell r="A7208" t="str">
            <v>20.070.015-0</v>
          </cell>
          <cell r="B7208" t="str">
            <v>BUEIRO TRIPLO, TUBULAR, DIAM. DE 0,40M, C/ALT. DE REATERRO DE 0,80M</v>
          </cell>
          <cell r="C7208" t="str">
            <v>M</v>
          </cell>
          <cell r="D7208">
            <v>201.37</v>
          </cell>
        </row>
        <row r="7209">
          <cell r="A7209" t="str">
            <v>20.070.016-0</v>
          </cell>
          <cell r="B7209" t="str">
            <v>BUEIRO TRIPLO, TUBULAR, DIAM. DE 0,40M, C/ALT. DE REATERRO DE 1,50M</v>
          </cell>
          <cell r="C7209" t="str">
            <v>M</v>
          </cell>
          <cell r="D7209">
            <v>240.89</v>
          </cell>
        </row>
        <row r="7210">
          <cell r="A7210" t="str">
            <v>20.070.017-0</v>
          </cell>
          <cell r="B7210" t="str">
            <v>BUEIRO TRIPLO, TUBULAR, DIAM. DE 0,40M, C/ALT. DE REATERRO DE 3,00M</v>
          </cell>
          <cell r="C7210" t="str">
            <v>M</v>
          </cell>
          <cell r="D7210">
            <v>359.64</v>
          </cell>
        </row>
        <row r="7211">
          <cell r="A7211" t="str">
            <v>20.070.018-0</v>
          </cell>
          <cell r="B7211" t="str">
            <v>BUEIRO TRIPLO, TUBULAR, DIAM. DE 0,40M, C/ALT. DE REATERRO DE 4,00M</v>
          </cell>
          <cell r="C7211" t="str">
            <v>M</v>
          </cell>
          <cell r="D7211">
            <v>465.96</v>
          </cell>
        </row>
        <row r="7212">
          <cell r="A7212" t="str">
            <v>20.070.022-0</v>
          </cell>
          <cell r="B7212" t="str">
            <v>BUEIRO SIMPLES, TUBULAR, DIAM. DE 0,60M, C/ALT. DE REATERRODE 0,80M</v>
          </cell>
          <cell r="C7212" t="str">
            <v>M</v>
          </cell>
          <cell r="D7212">
            <v>136.78</v>
          </cell>
        </row>
        <row r="7213">
          <cell r="A7213" t="str">
            <v>20.070.023-0</v>
          </cell>
          <cell r="B7213" t="str">
            <v>BUEIRO SIMPLES, TUBULAR, DIAM. DE 0,60M, C/ALT. DE REATERRODE 1,50M</v>
          </cell>
          <cell r="C7213" t="str">
            <v>M</v>
          </cell>
          <cell r="D7213">
            <v>171.54</v>
          </cell>
        </row>
        <row r="7214">
          <cell r="A7214" t="str">
            <v>20.070.024-0</v>
          </cell>
          <cell r="B7214" t="str">
            <v>BUEIRO SIMPLES, TUBULAR, DIAM. DE 0,60M, C/ALT. DE REATERRODE 3,00M</v>
          </cell>
          <cell r="C7214" t="str">
            <v>M</v>
          </cell>
          <cell r="D7214">
            <v>279.82</v>
          </cell>
        </row>
        <row r="7215">
          <cell r="A7215" t="str">
            <v>20.070.025-0</v>
          </cell>
          <cell r="B7215" t="str">
            <v>BUEIRO SIMPLES, TUBULAR, DIAM. DE 0,60M, C/ALT. DE REATERRODE 4,00M</v>
          </cell>
          <cell r="C7215" t="str">
            <v>M</v>
          </cell>
          <cell r="D7215">
            <v>379.7</v>
          </cell>
        </row>
        <row r="7216">
          <cell r="A7216" t="str">
            <v>20.070.029-0</v>
          </cell>
          <cell r="B7216" t="str">
            <v>BUEIRO DUPLO, TUBULAR, DIAM. DE 0,60M, C/ALT. DE REATERRO DE0,80M</v>
          </cell>
          <cell r="C7216" t="str">
            <v>M</v>
          </cell>
          <cell r="D7216">
            <v>241.6</v>
          </cell>
        </row>
        <row r="7217">
          <cell r="A7217" t="str">
            <v>20.070.030-0</v>
          </cell>
          <cell r="B7217" t="str">
            <v>BUEIRO DUPLO, TUBULAR, DIAM. DE 0,60M, C/ALT. DE REATERRO DE1,50M</v>
          </cell>
          <cell r="C7217" t="str">
            <v>M</v>
          </cell>
          <cell r="D7217">
            <v>283.87</v>
          </cell>
        </row>
        <row r="7218">
          <cell r="A7218" t="str">
            <v>20.070.031-0</v>
          </cell>
          <cell r="B7218" t="str">
            <v>BUEIRO DUPLO, TUBULAR, DIAM. DE 0,60M, C/ALT. DE REATERRO DE3,00M</v>
          </cell>
          <cell r="C7218" t="str">
            <v>M</v>
          </cell>
          <cell r="D7218">
            <v>408.47</v>
          </cell>
        </row>
        <row r="7219">
          <cell r="A7219" t="str">
            <v>20.070.032-0</v>
          </cell>
          <cell r="B7219" t="str">
            <v>BUEIRO DUPLO, TUBULAR, DIAM. DE 0,60M, C/ALT. DE REATERRO DE4,00M</v>
          </cell>
          <cell r="C7219" t="str">
            <v>M</v>
          </cell>
          <cell r="D7219">
            <v>520.42999999999995</v>
          </cell>
        </row>
        <row r="7220">
          <cell r="A7220" t="str">
            <v>20.070.036-0</v>
          </cell>
          <cell r="B7220" t="str">
            <v>BUEIRO TRIPLO, TUBULAR, DIAM. DE 0,60M, C/ALT. DE REATERRO DE 0,80M</v>
          </cell>
          <cell r="C7220" t="str">
            <v>M</v>
          </cell>
          <cell r="D7220">
            <v>355.65</v>
          </cell>
        </row>
        <row r="7221">
          <cell r="A7221" t="str">
            <v>20.070.037-0</v>
          </cell>
          <cell r="B7221" t="str">
            <v>BUEIRO TRIPLO, TUBULAR, DIAM. DE 0,60M, C/ALT. DE REATERRO DE 1,50M</v>
          </cell>
          <cell r="C7221" t="str">
            <v>M</v>
          </cell>
          <cell r="D7221">
            <v>406.49</v>
          </cell>
        </row>
        <row r="7222">
          <cell r="A7222" t="str">
            <v>20.070.038-0</v>
          </cell>
          <cell r="B7222" t="str">
            <v>BUEIRO TRIPLO, TUBULAR, DIAM. DE 0,60M, C/ALT. DE REATERRO DE 3,00M</v>
          </cell>
          <cell r="C7222" t="str">
            <v>M</v>
          </cell>
          <cell r="D7222">
            <v>549.77</v>
          </cell>
        </row>
        <row r="7223">
          <cell r="A7223" t="str">
            <v>20.070.039-0</v>
          </cell>
          <cell r="B7223" t="str">
            <v>BUEIRO TRIPLO, TUBULAR, DIAM. DE 0,60M, C/ALT. DE REATERRO DE 4,00M</v>
          </cell>
          <cell r="C7223" t="str">
            <v>M</v>
          </cell>
          <cell r="D7223">
            <v>675.68</v>
          </cell>
        </row>
        <row r="7224">
          <cell r="A7224" t="str">
            <v>20.070.999-0</v>
          </cell>
          <cell r="B7224" t="str">
            <v>FAMILIA 20,070BUEIRO SIMPLES</v>
          </cell>
          <cell r="C7224">
            <v>0</v>
          </cell>
          <cell r="D7224">
            <v>1945</v>
          </cell>
        </row>
        <row r="7225">
          <cell r="A7225" t="str">
            <v>20.071.999-0</v>
          </cell>
          <cell r="B7225" t="str">
            <v>FAMILIA 20,071BUEIRO SIMPLES (CA-1)</v>
          </cell>
          <cell r="C7225">
            <v>0</v>
          </cell>
          <cell r="D7225">
            <v>1955</v>
          </cell>
        </row>
        <row r="7226">
          <cell r="A7226" t="str">
            <v>20.080.999-0</v>
          </cell>
          <cell r="B7226" t="str">
            <v>FAMILIA 20,080BUEIRO CELULAR</v>
          </cell>
          <cell r="C7226">
            <v>0</v>
          </cell>
          <cell r="D7226">
            <v>2046</v>
          </cell>
        </row>
        <row r="7227">
          <cell r="A7227" t="str">
            <v>20.085.100-0</v>
          </cell>
          <cell r="B7227" t="str">
            <v>PASSAGEM GADO EM CHAPA GALV. C/ 2,7MM ESP., 2,20M VAO, 2,25MALT., RECOBRIMENTO MINIMO DE 0,30M E MAXIMO DE 8,90M. FORN.</v>
          </cell>
          <cell r="C7227" t="str">
            <v>M</v>
          </cell>
          <cell r="D7227">
            <v>1938</v>
          </cell>
        </row>
        <row r="7228">
          <cell r="A7228" t="str">
            <v>20.085.105-0</v>
          </cell>
          <cell r="B7228" t="str">
            <v>PASSAGEM GADO CHAPA REVESTIM.EPOXY, C/ 2,7MM ESP., 2,20M VAO, 2,25M ALT., RECOBRIMENTO MINIMO 0,30M E MAXIMO 8,90M.FORN.</v>
          </cell>
          <cell r="C7228" t="str">
            <v>M</v>
          </cell>
          <cell r="D7228">
            <v>2040</v>
          </cell>
        </row>
        <row r="7229">
          <cell r="A7229" t="str">
            <v>20.085.110-0</v>
          </cell>
          <cell r="B7229" t="str">
            <v>PASSAGEM GADO EM CHAPA GALV. C/ 2,7MM ESP., 2,90M VAO, 3,10MALT.,RECOBRIMENTO MINIMO DE 0,60M E MAXIMO DE 11,40M. FORN.</v>
          </cell>
          <cell r="C7229" t="str">
            <v>M</v>
          </cell>
          <cell r="D7229">
            <v>2462.4</v>
          </cell>
        </row>
        <row r="7230">
          <cell r="A7230" t="str">
            <v>20.085.115-0</v>
          </cell>
          <cell r="B7230" t="str">
            <v>PASSAGEM GADO CHAPA REVESTIM.EPOXY, C/ 2,7MM ESP., 2,90M VAO, 3,10M ALT.,RECOBRIMENTO MINIMO 0,60M E MAXIMO 11,40M.FORN.</v>
          </cell>
          <cell r="C7230" t="str">
            <v>M</v>
          </cell>
          <cell r="D7230">
            <v>2592</v>
          </cell>
        </row>
        <row r="7231">
          <cell r="A7231" t="str">
            <v>20.085.120-0</v>
          </cell>
          <cell r="B7231" t="str">
            <v>PASSAGEM INFERIOR EM CHAPA GALV. C/ 2,7MM ESP., 3,70M VAO, 3,50M ALT., RECOBRIMENTO MINIMO 0,60M E MAXIMO 11,10M. FORN.</v>
          </cell>
          <cell r="C7231" t="str">
            <v>M</v>
          </cell>
          <cell r="D7231">
            <v>2872.8</v>
          </cell>
        </row>
        <row r="7232">
          <cell r="A7232" t="str">
            <v>20.085.125-0</v>
          </cell>
          <cell r="B7232" t="str">
            <v>PASSAGEM INFERIOR CHAPA REVESTIM.EPOXY,C/2,7MM ESP.,3,70M VAO,3,50M ALT.,RECOBRIMENTO MINIMO 0,60M E MAXIMO 11,10M.FORN.</v>
          </cell>
          <cell r="C7232" t="str">
            <v>M</v>
          </cell>
          <cell r="D7232">
            <v>3024</v>
          </cell>
        </row>
        <row r="7233">
          <cell r="A7233" t="str">
            <v>20.085.130-0</v>
          </cell>
          <cell r="B7233" t="str">
            <v>PASSAGEM INFERIOR EM CHAPA GALV. C/ 2,7MM ESP., 4,20M VAO, 3,90M ALT., RECOBRIMENTO MINIMO 0,60M E MAXIMO 9,70M. FORN.</v>
          </cell>
          <cell r="C7233" t="str">
            <v>M</v>
          </cell>
          <cell r="D7233">
            <v>3275.6</v>
          </cell>
        </row>
        <row r="7234">
          <cell r="A7234" t="str">
            <v>20.085.135-0</v>
          </cell>
          <cell r="B7234" t="str">
            <v>PASSAGEM INFERIOR CHAPA REVEST.EPOXY, C/ 2,7MM ESP.,4,20M VAO,3,90M ALT., RECOBRIMENTO MINIMO 0,60M E MAXIMO 9,70M.FORN.</v>
          </cell>
          <cell r="C7234" t="str">
            <v>M</v>
          </cell>
          <cell r="D7234">
            <v>3448</v>
          </cell>
        </row>
        <row r="7235">
          <cell r="A7235" t="str">
            <v>20.085.140-0</v>
          </cell>
          <cell r="B7235" t="str">
            <v>PASSAGEM INFERIOR EM CHAPA GALV. C/ 2,7MM ESP., 4,80M VAO, 4,75M ALT., RECOBRIMENTO MINIMO 0,90M E MAXIMO 8,50M. FORN.</v>
          </cell>
          <cell r="C7235" t="str">
            <v>M</v>
          </cell>
          <cell r="D7235">
            <v>3845.6</v>
          </cell>
        </row>
        <row r="7236">
          <cell r="A7236" t="str">
            <v>20.085.145-0</v>
          </cell>
          <cell r="B7236" t="str">
            <v>PASSAGEM INFERIOR CHAPA GALV.C/EPOXY,C/ 2,7MM ESP.,4,80M VAO,4,75M ALT., RECOBRIMENTO MINIMO 0,90M E MAXIMO 8,50M. FORN.</v>
          </cell>
          <cell r="C7236" t="str">
            <v>M</v>
          </cell>
          <cell r="D7236">
            <v>4048</v>
          </cell>
        </row>
        <row r="7237">
          <cell r="A7237" t="str">
            <v>20.085.150-0</v>
          </cell>
          <cell r="B7237" t="str">
            <v>PASSAGEM INFERIOR EM CHAPA GALV. C/ 3,4MM ESP., 5,00M VAO, 4,85M ALT., RECOBRIMENTO MINIMO 0,90M E MAXIMO 8,60M. FORN.</v>
          </cell>
          <cell r="C7237" t="str">
            <v>M</v>
          </cell>
          <cell r="D7237">
            <v>4723.1000000000004</v>
          </cell>
        </row>
        <row r="7238">
          <cell r="A7238" t="str">
            <v>20.085.155-0</v>
          </cell>
          <cell r="B7238" t="str">
            <v>PASSAGEM INFERIOR CHAPA GALV.C/EPOXY,C/ 3,4MM ESP.,5,00M VAO,4,85M ALT., RECOBRIMENTO MINIMO 0,90M E MAXIMO 8,60M. FORN.</v>
          </cell>
          <cell r="C7238" t="str">
            <v>M</v>
          </cell>
          <cell r="D7238">
            <v>4917.2</v>
          </cell>
        </row>
        <row r="7239">
          <cell r="A7239" t="str">
            <v>20.085.160-0</v>
          </cell>
          <cell r="B7239" t="str">
            <v>PASSAGEM INFERIOR EM CHAPA GALV. C/ 4,7MM ESP., 5,85M VAO, 5,30M ALT., RECOBRIMENTO MINIMO 0,90M E MAXIMO 8,50M. FORN.</v>
          </cell>
          <cell r="C7239" t="str">
            <v>M</v>
          </cell>
          <cell r="D7239">
            <v>6606.6</v>
          </cell>
        </row>
        <row r="7240">
          <cell r="A7240" t="str">
            <v>20.085.165-0</v>
          </cell>
          <cell r="B7240" t="str">
            <v>PASSAGEM INFERIOR CHAPA GALV.C/EPOXY,C/ 4,7MM ESP.,5,85M VAO,5,30M ALT., RECOBRIMENTO MINIMO 0,90M E MAXIMO 8,50M. FORN.</v>
          </cell>
          <cell r="C7240" t="str">
            <v>M</v>
          </cell>
          <cell r="D7240">
            <v>6906.9</v>
          </cell>
        </row>
        <row r="7241">
          <cell r="A7241" t="str">
            <v>20.085.170-0</v>
          </cell>
          <cell r="B7241" t="str">
            <v>BUEIRO CIRCULAR EM CHAPA GALV. C/ESP. DE 2MM, DIAM. DE 0,60M, RECOBRIMENTO MINIMO DE 0,30M E MAXIMO DE 25,00M. FORN.</v>
          </cell>
          <cell r="C7241" t="str">
            <v>M</v>
          </cell>
          <cell r="D7241">
            <v>247.8</v>
          </cell>
        </row>
        <row r="7242">
          <cell r="A7242" t="str">
            <v>20.085.175-0</v>
          </cell>
          <cell r="B7242" t="str">
            <v>BUEIRO CIRCULAR CHAPA REVESTIM. EPOXY, C/ESP. DE 2MM, DIAM.DE 0,60M, RECOBRIMENTO MINIMO 0,30M E MAXIMO 25,00M. FORN.</v>
          </cell>
          <cell r="C7242" t="str">
            <v>M</v>
          </cell>
          <cell r="D7242">
            <v>260.39999999999998</v>
          </cell>
        </row>
        <row r="7243">
          <cell r="A7243" t="str">
            <v>20.085.180-0</v>
          </cell>
          <cell r="B7243" t="str">
            <v>BUEIRO CIRCULAR EM CHAPA GALV. C/ESP. DE 2MM, DIAM. DE 0,80M, RECOBRIMENTO MINIMO DE 0,30M E MAXIMO DE 18,80M. FORN.</v>
          </cell>
          <cell r="C7243" t="str">
            <v>M</v>
          </cell>
          <cell r="D7243">
            <v>318.60000000000002</v>
          </cell>
        </row>
        <row r="7244">
          <cell r="A7244" t="str">
            <v>20.085.185-0</v>
          </cell>
          <cell r="B7244" t="str">
            <v>BUEIRO CIRCULAR CHAPA REVESTIM. EPOXY, C/ESP. DE 2MM, DIAM.DE 0,80M, RECOBRIMENTO MINIMO 0,30M E MAXIMO 18,80M. FORN.</v>
          </cell>
          <cell r="C7244" t="str">
            <v>M</v>
          </cell>
          <cell r="D7244">
            <v>334.8</v>
          </cell>
        </row>
        <row r="7245">
          <cell r="A7245" t="str">
            <v>20.085.190-0</v>
          </cell>
          <cell r="B7245" t="str">
            <v>BUEIRO CIRCULAR EM CHAPA GALV. C/ESP. DE 2MM, DIAM. DE 1,00M, RECOBRIMENTO MINIMO DE 0,30M E MAXIMO DE 15,00M. FORN.</v>
          </cell>
          <cell r="C7245" t="str">
            <v>M</v>
          </cell>
          <cell r="D7245">
            <v>395.3</v>
          </cell>
        </row>
        <row r="7246">
          <cell r="A7246" t="str">
            <v>20.085.195-0</v>
          </cell>
          <cell r="B7246" t="str">
            <v>BUEIRO CIRCULAR CHAPA REVESTIM. EPOXY, C/ESP. DE 2MM, DIAM.DE 1,00M, RECOBRIMENTO MINIMO 0,30M E MAXIMO 15,00M. FORN.</v>
          </cell>
          <cell r="C7246" t="str">
            <v>M</v>
          </cell>
          <cell r="D7246">
            <v>415.4</v>
          </cell>
        </row>
        <row r="7247">
          <cell r="A7247" t="str">
            <v>20.085.200-0</v>
          </cell>
          <cell r="B7247" t="str">
            <v>BUEIRO CIRCULAR EM CHAPA GALV. C/ESP. DE 2MM, DIAM. DE 1,20M, RECOBRIMENTO MINIMO DE 0,30M E MAXIMO DE 12,50M. FORN.</v>
          </cell>
          <cell r="C7247" t="str">
            <v>M</v>
          </cell>
          <cell r="D7247">
            <v>460.2</v>
          </cell>
        </row>
        <row r="7248">
          <cell r="A7248" t="str">
            <v>20.085.205-0</v>
          </cell>
          <cell r="B7248" t="str">
            <v>BUEIRO CIRCULAR CHAPA REVESTIM. EPOXY, C/ESP. DE 2MM, DIAM.DE 1,20M, RECOBRIMENTO MINIMO 0,30M E MAXIMO 12,50M. FORN.</v>
          </cell>
          <cell r="C7248" t="str">
            <v>M</v>
          </cell>
          <cell r="D7248">
            <v>483.6</v>
          </cell>
        </row>
        <row r="7249">
          <cell r="A7249" t="str">
            <v>20.085.210-0</v>
          </cell>
          <cell r="B7249" t="str">
            <v>BUEIRO CIRCULAR EM CHAPA GALV. C/ESP. DE 2MM, DIAM. DE 1,50M, RECOBRIMENTO MINIMO DE 0,30M E MAXIMO DE 10,00M. FORN.</v>
          </cell>
          <cell r="C7249" t="str">
            <v>M</v>
          </cell>
          <cell r="D7249">
            <v>566.4</v>
          </cell>
        </row>
        <row r="7250">
          <cell r="A7250" t="str">
            <v>20.085.215-0</v>
          </cell>
          <cell r="B7250" t="str">
            <v>BUEIRO CIRCULAR CHAPA REVESTIM. EPOXY, C/ESP. DE 2MM, DIAM.DE 1,50M, RECOBRIMENTO MINIMO 0,30M E MAXIMO 10,00M. FORN.</v>
          </cell>
          <cell r="C7250" t="str">
            <v>M</v>
          </cell>
          <cell r="D7250">
            <v>595.20000000000005</v>
          </cell>
        </row>
        <row r="7251">
          <cell r="A7251" t="str">
            <v>20.085.220-0</v>
          </cell>
          <cell r="B7251" t="str">
            <v>BUEIRO CIRCULAR EM CHAPA GALV. C/ESP. DE 2MM, DIAM. DE 1,80M, RECOBRIMENTO MINIMO DE 0,40M E MAXIMO DE 8,30M. FORN.</v>
          </cell>
          <cell r="C7251" t="str">
            <v>M</v>
          </cell>
          <cell r="D7251">
            <v>690.3</v>
          </cell>
        </row>
        <row r="7252">
          <cell r="A7252" t="str">
            <v>20.085.225-0</v>
          </cell>
          <cell r="B7252" t="str">
            <v>BUEIRO CIRCULAR CHAPA REVESTIM. EPOXY, C/ESP. DE 2MM, DIAM.DE 1,80M, RECOBRIMENTO MINIMO 0,40M E MAXIMO 8,30M. FORN.</v>
          </cell>
          <cell r="C7252" t="str">
            <v>M</v>
          </cell>
          <cell r="D7252">
            <v>725.4</v>
          </cell>
        </row>
        <row r="7253">
          <cell r="A7253" t="str">
            <v>20.085.230-0</v>
          </cell>
          <cell r="B7253" t="str">
            <v>BUEIRO CIRCULAR EM CHAPA GALV. C/ESP. DE 2MM, DIAM. DE 2,00M, RECOBRIMENTO MINIMO DE 0,50M E MAXIMO DE 7,50M. FORN.</v>
          </cell>
          <cell r="C7253" t="str">
            <v>M</v>
          </cell>
          <cell r="D7253">
            <v>761.1</v>
          </cell>
        </row>
        <row r="7254">
          <cell r="A7254" t="str">
            <v>20.085.235-0</v>
          </cell>
          <cell r="B7254" t="str">
            <v>BUEIRO CIRCULAR CHAPA REVESTIM. EPOXY, C/ESP. DE 2MM, DIAM.DE 2,00M, RECOBRIMENTO MINIMO 0,50M E MAXIMO 7,50M. FORN.</v>
          </cell>
          <cell r="C7254" t="str">
            <v>M</v>
          </cell>
          <cell r="D7254">
            <v>799.8</v>
          </cell>
        </row>
        <row r="7255">
          <cell r="A7255" t="str">
            <v>20.085.240-0</v>
          </cell>
          <cell r="B7255" t="str">
            <v>BUEIRO CIRCULAR EM CHAPA GALV. C/ESP. DE 2,7MM, DIAM. DE 2,20M, RECOBRIMENTO MINIMO DE 0,50M E MAXIMO DE 9,50M. FORN.</v>
          </cell>
          <cell r="C7255" t="str">
            <v>M</v>
          </cell>
          <cell r="D7255">
            <v>1043.0999999999999</v>
          </cell>
        </row>
        <row r="7256">
          <cell r="A7256" t="str">
            <v>20.085.245-0</v>
          </cell>
          <cell r="B7256" t="str">
            <v>BUEIRO CIRCULAR CHAPA REVESTIM. EPOXY, C/ESP. DE 2,7MM, DIAM. DE 2,20M, RECOBRIMENTO MINIMO 0,50M E MAXIMO 9,50M. FORN.</v>
          </cell>
          <cell r="C7256" t="str">
            <v>M</v>
          </cell>
          <cell r="D7256">
            <v>1098</v>
          </cell>
        </row>
        <row r="7257">
          <cell r="A7257" t="str">
            <v>20.085.250-0</v>
          </cell>
          <cell r="B7257" t="str">
            <v>BUEIRO CIRCULAR EM CHAPA GALV. C/ESP. DE 2,7MM, DIAM. DE 2,40M, RECOBRIMENTO MINIMO DE 0,50M E MAXIMO DE 8,70M. FORN.</v>
          </cell>
          <cell r="C7257" t="str">
            <v>M</v>
          </cell>
          <cell r="D7257">
            <v>1134.3</v>
          </cell>
        </row>
        <row r="7258">
          <cell r="A7258" t="str">
            <v>20.085.255-0</v>
          </cell>
          <cell r="B7258" t="str">
            <v>BUEIRO CIRCULAR CHAPA REVESTIM. EPOXY, C/ESP. DE 2,7MM, DIAM. DE 2,40M, RECOBRIMENTO MINIMO 0,50M E MAXIMO 8,70M. FORN.</v>
          </cell>
          <cell r="C7258" t="str">
            <v>M</v>
          </cell>
          <cell r="D7258">
            <v>1194</v>
          </cell>
        </row>
        <row r="7259">
          <cell r="A7259" t="str">
            <v>20.085.260-0</v>
          </cell>
          <cell r="B7259" t="str">
            <v>BUEIRO CIRCULAR EM CHAPA GALV. C/ESP. DE 3,4MM, DIAM. DE 2,60M, RECOBRIMENTO MINIMO DE 0,50M E MAXIMO DE 10,60M. FORN.</v>
          </cell>
          <cell r="C7259" t="str">
            <v>M</v>
          </cell>
          <cell r="D7259">
            <v>1474</v>
          </cell>
        </row>
        <row r="7260">
          <cell r="A7260" t="str">
            <v>20.085.265-0</v>
          </cell>
          <cell r="B7260" t="str">
            <v>BUEIRO CIRCULAR CHAPA REVESTIM. EPOXY, C/ESP. DE 3,4MM, DIAM. DE 2,60M, RECOBRIMENTO MINIMO 0,50M E MAXIMO 10,60M. FORN.</v>
          </cell>
          <cell r="C7260" t="str">
            <v>M</v>
          </cell>
          <cell r="D7260">
            <v>1527.6</v>
          </cell>
        </row>
        <row r="7261">
          <cell r="A7261" t="str">
            <v>20.085.270-0</v>
          </cell>
          <cell r="B7261" t="str">
            <v>BUEIRO CIRCULAR EM CHAPA GALV., C/ESP. DE 3,4MM, DIAM. DE 2,80M, RECOBRIMENTO MINIMO DE 0,50 E MAXIMO DE 9,80M. FORN.</v>
          </cell>
          <cell r="C7261" t="str">
            <v>M</v>
          </cell>
          <cell r="D7261">
            <v>1606</v>
          </cell>
        </row>
        <row r="7262">
          <cell r="A7262" t="str">
            <v>20.085.275-0</v>
          </cell>
          <cell r="B7262" t="str">
            <v>BUEIRO CIRCULAR CHAPA REVESTIM. EPOXY, C/ESP. DE 3,4MM, DIAM. DE 2,80M, RECOBRIMENTO MINIMO 0,50M E MAXIMO 9,80M. FORN.</v>
          </cell>
          <cell r="C7262" t="str">
            <v>M</v>
          </cell>
          <cell r="D7262">
            <v>1664.4</v>
          </cell>
        </row>
        <row r="7263">
          <cell r="A7263" t="str">
            <v>20.085.280-0</v>
          </cell>
          <cell r="B7263" t="str">
            <v>BUEIRO CIRCULAR EM CHAPA GALV. C/ESP. DE 2,7MM, DIAM. DE 3,05M, RECOBRIMENTO MINIMO DE 0,45M E MAXIMO DE 13,10M. FORN.</v>
          </cell>
          <cell r="C7263" t="str">
            <v>M</v>
          </cell>
          <cell r="D7263">
            <v>2390.1999999999998</v>
          </cell>
        </row>
        <row r="7264">
          <cell r="A7264" t="str">
            <v>20.085.285-0</v>
          </cell>
          <cell r="B7264" t="str">
            <v>BUEIRO CIRCULAR CHAPA REVESTIM. EPOXY, C/ESP.DE 2,7MM, DIAM.DE 3,05M, RECOBRIMENTO MINIMO 0,45M E MAXIMO 13,10M. FORN.</v>
          </cell>
          <cell r="C7264" t="str">
            <v>M</v>
          </cell>
          <cell r="D7264">
            <v>2519.4</v>
          </cell>
        </row>
        <row r="7265">
          <cell r="A7265" t="str">
            <v>20.085.290-0</v>
          </cell>
          <cell r="B7265" t="str">
            <v>BUEIRO CIRCULAR EM CHAPA GALV. C/ESP. DE 2,7MM, DIAM. DE 3,40M, RECOBRIMENTO MINIMO DE 0,45M E MAXIMO DE 11,70M. FORN.</v>
          </cell>
          <cell r="C7265" t="str">
            <v>M</v>
          </cell>
          <cell r="D7265">
            <v>2686.2</v>
          </cell>
        </row>
        <row r="7266">
          <cell r="A7266" t="str">
            <v>20.085.295-0</v>
          </cell>
          <cell r="B7266" t="str">
            <v>BUEIRO CIRCULAR CHAPA REVESTIM. EPOXY, C/ESP.DE 2,7MM, DIAM.DE 3,40M, RECOBRIMENTO MINIMO 0,45M E MAXIMO 11,70M. FORN.</v>
          </cell>
          <cell r="C7266" t="str">
            <v>M</v>
          </cell>
          <cell r="D7266">
            <v>2831.4</v>
          </cell>
        </row>
        <row r="7267">
          <cell r="A7267" t="str">
            <v>20.085.300-0</v>
          </cell>
          <cell r="B7267" t="str">
            <v>BUEIRO CIRCULAR EM CHAPA GALV. C/ESP. DE 2,7MM, DIAM. DE 3,80M, RECOBRIMENTO MINIMO DE 0,60M E MAXIMO DE 10,50M. FORN.</v>
          </cell>
          <cell r="C7267" t="str">
            <v>M</v>
          </cell>
          <cell r="D7267">
            <v>2989.6</v>
          </cell>
        </row>
        <row r="7268">
          <cell r="A7268" t="str">
            <v>20.085.305-0</v>
          </cell>
          <cell r="B7268" t="str">
            <v>BUEIRO CIRCULAR CHAPA REVESTIM. EPOXY, C/ESP. DE 2,7MM, DIAM. DE 3,80M, RECOBRIMENTO MINIMO 0,60M E MAXIMO 10,50M. FORN.</v>
          </cell>
          <cell r="C7268" t="str">
            <v>M</v>
          </cell>
          <cell r="D7268">
            <v>3151.2</v>
          </cell>
        </row>
        <row r="7269">
          <cell r="A7269" t="str">
            <v>20.085.310-0</v>
          </cell>
          <cell r="B7269" t="str">
            <v>BUEIRO CIRCULAR EM CHAPA GALV. C/ESP. DE 2,7MM, DIAM. DE 4,20M, RECOBRIMENTO MINIMO DE 0,60M E MAXIMO DE 9,50M. FORN.</v>
          </cell>
          <cell r="C7269" t="str">
            <v>M</v>
          </cell>
          <cell r="D7269">
            <v>3285.6</v>
          </cell>
        </row>
        <row r="7270">
          <cell r="A7270" t="str">
            <v>20.085.315-0</v>
          </cell>
          <cell r="B7270" t="str">
            <v>BUEIRO CIRCULAR CHAPA REVESTIM. EPOXY, C/ESP. DE 2,7MM, DIAM. DE 4,20M, RECOBRIMENTO MINIMO 0,60M E MAXIMO 9,50M. FORN.</v>
          </cell>
          <cell r="C7270" t="str">
            <v>M</v>
          </cell>
          <cell r="D7270">
            <v>3463.2</v>
          </cell>
        </row>
        <row r="7271">
          <cell r="A7271" t="str">
            <v>20.085.320-0</v>
          </cell>
          <cell r="B7271" t="str">
            <v>BUEIRO CIRCULAR EM CHAPA GALV. C/ESP. DE 2,7MM, DIAM. DE 4,60M, RECOBRIMENTO MINIMO DE 0,60M E MAXIMO DE 8,70M. FORN.</v>
          </cell>
          <cell r="C7271" t="str">
            <v>M</v>
          </cell>
          <cell r="D7271">
            <v>3589</v>
          </cell>
        </row>
        <row r="7272">
          <cell r="A7272" t="str">
            <v>20.085.325-0</v>
          </cell>
          <cell r="B7272" t="str">
            <v>BUEIRO CIRCULAR CHAPA REVESTIM. EPOXY, C/ESP. DE 2,7MM, DIAM. DE 4,60M, RECOBRIMENTO MINIMO 0,60M E MAXIMO 8,70M. FORN.</v>
          </cell>
          <cell r="C7272" t="str">
            <v>M</v>
          </cell>
          <cell r="D7272">
            <v>3783</v>
          </cell>
        </row>
        <row r="7273">
          <cell r="A7273" t="str">
            <v>20.085.330-0</v>
          </cell>
          <cell r="B7273" t="str">
            <v>BUEIRO LENTICULAR EM CHAPA GALV. C/ 2MM ESP., 1,00M VAO, 0,80M ALT., RECOBRIMENTO MINIMO 0,30M E MAXIMO 6,80M. FORN.</v>
          </cell>
          <cell r="C7273" t="str">
            <v>M</v>
          </cell>
          <cell r="D7273">
            <v>390.6</v>
          </cell>
        </row>
        <row r="7274">
          <cell r="A7274" t="str">
            <v>20.085.335-0</v>
          </cell>
          <cell r="B7274" t="str">
            <v>BUEIRO LENTICULAR CHAPA REVESTIM.EPOXY, C/ 2MM ESP.,1,00M VAO, 0,80M ALT.,RECOBRIMENTO MINIMO 0,30M E MAXIMO 6,80M.FORN.</v>
          </cell>
          <cell r="C7274" t="str">
            <v>M</v>
          </cell>
          <cell r="D7274">
            <v>415.8</v>
          </cell>
        </row>
        <row r="7275">
          <cell r="A7275" t="str">
            <v>20.085.340-0</v>
          </cell>
          <cell r="B7275" t="str">
            <v>BUEIRO LENTICULAR EM CHAPA GALV. C/ 2MM ESP., 1,20M VAO, 1,00M ALT., RECOBRIMENTO MINIMO 0,30M E MAXIMO 9,00M. FORN.</v>
          </cell>
          <cell r="C7275" t="str">
            <v>M</v>
          </cell>
          <cell r="D7275">
            <v>489.8</v>
          </cell>
        </row>
        <row r="7276">
          <cell r="A7276" t="str">
            <v>20.085.345-0</v>
          </cell>
          <cell r="B7276" t="str">
            <v>BUEIRO LENTICULAR CHAPA REVESTIM.EPOXY, C/ 2MM ESP.,1,20M VAO, 1,00M ALT.,RECOBRIMENTO MININO 0,30M E MAXIMO 9,00M.FORN.</v>
          </cell>
          <cell r="C7276" t="str">
            <v>M</v>
          </cell>
          <cell r="D7276">
            <v>521.4</v>
          </cell>
        </row>
        <row r="7277">
          <cell r="A7277" t="str">
            <v>20.085.350-0</v>
          </cell>
          <cell r="B7277" t="str">
            <v>BUEIRO LENTICULAR EM CHAPA GALV. C/ 2MM ESP., 1,45M VAO, 1,10M ALT., RECOBRIMENTO MINIMO 0,40M E MAXIMO 7,40M. FORN.</v>
          </cell>
          <cell r="C7277" t="str">
            <v>M</v>
          </cell>
          <cell r="D7277">
            <v>582.79999999999995</v>
          </cell>
        </row>
        <row r="7278">
          <cell r="A7278" t="str">
            <v>20.085.355-0</v>
          </cell>
          <cell r="B7278" t="str">
            <v>BUEIRO LENTICULAR CHAPA REVESTIM.EPOXY, C/ 2MM ESP.,1,45M VAO, 1,10M ALT.,RECOBRIMENTO MINIMO 0,40M E MAXIMO 7,40M.FORN.</v>
          </cell>
          <cell r="C7278" t="str">
            <v>M</v>
          </cell>
          <cell r="D7278">
            <v>620.4</v>
          </cell>
        </row>
        <row r="7279">
          <cell r="A7279" t="str">
            <v>20.085.360-0</v>
          </cell>
          <cell r="B7279" t="str">
            <v>BUEIRO LENTICULAR EM CHAPA GALV. C/ 2MM ESP., 1,85M VAO, 1,50M ALT., RECOBRIMENTO MINIMO 0,50M E MAXIMO 8,10M. FORN.</v>
          </cell>
          <cell r="C7279" t="str">
            <v>M</v>
          </cell>
          <cell r="D7279">
            <v>700.6</v>
          </cell>
        </row>
        <row r="7280">
          <cell r="A7280" t="str">
            <v>20.085.365-0</v>
          </cell>
          <cell r="B7280" t="str">
            <v>BUEIRO LENTICULAR CHAPA REVESTIM.EPOXY, C/ 2MM ESP.,1,85M VAO, 1,50M ALT.,RECOBRIMENTO MINIMO 0,50M E MAXIMO 8,10M.FORN.</v>
          </cell>
          <cell r="C7280" t="str">
            <v>M</v>
          </cell>
          <cell r="D7280">
            <v>745.8</v>
          </cell>
        </row>
        <row r="7281">
          <cell r="A7281" t="str">
            <v>20.085.370-0</v>
          </cell>
          <cell r="B7281" t="str">
            <v>BUEIRO LENTICULAR EM CHAPA GALV. C/ 2MM ESP., 2,15M VAO, 1,60M ALT., RECOBRIMENTO MINIMO 0,60M E MAXIMO 7,00M. FORN.</v>
          </cell>
          <cell r="C7281" t="str">
            <v>M</v>
          </cell>
          <cell r="D7281">
            <v>781.2</v>
          </cell>
        </row>
        <row r="7282">
          <cell r="A7282" t="str">
            <v>20.085.375-0</v>
          </cell>
          <cell r="B7282" t="str">
            <v>BUEIRO LENTICULAR CHAPA REVESTIM.EPOXY, C/ 2MM ESP.,2,15M VAO, 1,60M ALT.,RECOBRIMENTO MINIMO 0,60M E MAXIMO 7,00M.FORN.</v>
          </cell>
          <cell r="C7282" t="str">
            <v>M</v>
          </cell>
          <cell r="D7282">
            <v>831.6</v>
          </cell>
        </row>
        <row r="7283">
          <cell r="A7283" t="str">
            <v>20.085.380-0</v>
          </cell>
          <cell r="B7283" t="str">
            <v>BUEIRO LENTICULAR EM CHAPA GALV. C/ 2MM ESP., 2,30M VAO, 1,65M ALT., RECOBRIMENTO MINIMO 0,60M E MAXIMO 6,50M. FORN.</v>
          </cell>
          <cell r="C7283" t="str">
            <v>M</v>
          </cell>
          <cell r="D7283">
            <v>818.4</v>
          </cell>
        </row>
        <row r="7284">
          <cell r="A7284" t="str">
            <v>20.085.385-0</v>
          </cell>
          <cell r="B7284" t="str">
            <v>BUEIRO LENTICULAR CHAPA REVESTIM.EPOXY, C/ 2MM ESP.,2,30M VAO, 1,65M ALT.,RECOBRIMENTO MINIMO 0,60M E MAXIMO 6,50M.FORN.</v>
          </cell>
          <cell r="C7284" t="str">
            <v>M</v>
          </cell>
          <cell r="D7284">
            <v>871.2</v>
          </cell>
        </row>
        <row r="7285">
          <cell r="A7285" t="str">
            <v>20.085.390-0</v>
          </cell>
          <cell r="B7285" t="str">
            <v>BUEIRO LENTICULAR EM CHAPA GALV. C/ 2MM ESP., 2,50M VAO, 2,20M ALT., RECOBRIMENTO MINIMO 0,60M E MAXIMO 6,00M. FORN.</v>
          </cell>
          <cell r="C7285" t="str">
            <v>M</v>
          </cell>
          <cell r="D7285">
            <v>979.6</v>
          </cell>
        </row>
        <row r="7286">
          <cell r="A7286" t="str">
            <v>20.085.395-0</v>
          </cell>
          <cell r="B7286" t="str">
            <v>BUEIRO LENTICULAR CHAPA REVESTIM.EPOXY, C/ 2MM ESP.,2,50M VAO, 2,20M ALT.,RECOBRIMENTO MINIMO 0,60M E MAXIMO 6,00M.FORN.</v>
          </cell>
          <cell r="C7286" t="str">
            <v>M</v>
          </cell>
          <cell r="D7286">
            <v>1042.8</v>
          </cell>
        </row>
        <row r="7287">
          <cell r="A7287" t="str">
            <v>20.085.400-0</v>
          </cell>
          <cell r="B7287" t="str">
            <v>BUEIRO LENTICULAR EM CHAPA GALV. C/ 2,7MM ESP., 3,05M VAO, 2,05M ALT., RECOBRIMENTO MINIMO 0,60M E MAXIMO 6,80M. FORN.</v>
          </cell>
          <cell r="C7287" t="str">
            <v>M</v>
          </cell>
          <cell r="D7287">
            <v>1332</v>
          </cell>
        </row>
        <row r="7288">
          <cell r="A7288" t="str">
            <v>20.085.405-0</v>
          </cell>
          <cell r="B7288" t="str">
            <v>BUEIRO LENTICULAR CHAPA REVESTIM.EPOXY,C/ 2,7MM ESP.,3,05M VAO,2,05M ALT.,RECOBRIMENTO MINIMO 0,60M E MAXIMO 6,80M.FORN.</v>
          </cell>
          <cell r="C7288" t="str">
            <v>M</v>
          </cell>
          <cell r="D7288">
            <v>1398.6</v>
          </cell>
        </row>
        <row r="7289">
          <cell r="A7289" t="str">
            <v>20.085.410-0</v>
          </cell>
          <cell r="B7289" t="str">
            <v>BUEIRO LENTICULAR EM CHAPA GALV. C/ 2,7MM ESP., 4,15M VAO, 2,80M ALT., RECOBRIMENTO MINIMO 0,60M E MAXIMO 6,80M. FORN.</v>
          </cell>
          <cell r="C7289" t="str">
            <v>M</v>
          </cell>
          <cell r="D7289">
            <v>2819.6</v>
          </cell>
        </row>
        <row r="7290">
          <cell r="A7290" t="str">
            <v>20.085.415-0</v>
          </cell>
          <cell r="B7290" t="str">
            <v>BUEIRO LENTICULAR CHAPA REVESTIM.EPOXY,C/ 2,7MM ESP.,4,15M VAO,2,80M ALT.,RECOBRIMENTO MINIMO 0,60M E MAXIMO 6,80M.FORN.</v>
          </cell>
          <cell r="C7290" t="str">
            <v>M</v>
          </cell>
          <cell r="D7290">
            <v>2968</v>
          </cell>
        </row>
        <row r="7291">
          <cell r="A7291" t="str">
            <v>20.085.420-0</v>
          </cell>
          <cell r="B7291" t="str">
            <v>BUEIRO LENTICULAR EM CHAPA GALV. C/ 3,4MM ESP., 4,80M VAO, 3,05M ALT., RECOBRIMENTO MINIMO 0,75M E MAXIMO 5,80M. FORN.</v>
          </cell>
          <cell r="C7291" t="str">
            <v>M</v>
          </cell>
          <cell r="D7291">
            <v>3759.5</v>
          </cell>
        </row>
        <row r="7292">
          <cell r="A7292" t="str">
            <v>20.085.425-0</v>
          </cell>
          <cell r="B7292" t="str">
            <v>BUEIRO LENTICULAR CHAPA REVESTIM.EPOXY,C/ 3,4MM ESP.,4,80M VAO,3,05M ALT.,RECOBRIMENTO MINIMO 0,75M E MAXIMO 5,80M.FORN.</v>
          </cell>
          <cell r="C7292" t="str">
            <v>M</v>
          </cell>
          <cell r="D7292">
            <v>3914</v>
          </cell>
        </row>
        <row r="7293">
          <cell r="A7293" t="str">
            <v>20.085.430-0</v>
          </cell>
          <cell r="B7293" t="str">
            <v>BUEIRO LENTICULAR EM CHAPA GALV. C/ 3,4MM ESP., 5,45M VAO, 3,35M ALT., RECOBRIMENTO MINIMO 0,75M E MAXIMO 4,40M. FORN.</v>
          </cell>
          <cell r="C7293" t="str">
            <v>M</v>
          </cell>
          <cell r="D7293">
            <v>4234</v>
          </cell>
        </row>
        <row r="7294">
          <cell r="A7294" t="str">
            <v>20.085.435-0</v>
          </cell>
          <cell r="B7294" t="str">
            <v>BUEIRO LENTICULAR CHAPA REVESTIM.EPOXY,C/ 3,4MM ESP.,5,45M VAO,3,35M ALT.,RECOBRIMENTO MINIMO 0,75M E MAXIMO 4,40M.FORN.</v>
          </cell>
          <cell r="C7294" t="str">
            <v>M</v>
          </cell>
          <cell r="D7294">
            <v>4408</v>
          </cell>
        </row>
        <row r="7295">
          <cell r="A7295" t="str">
            <v>20.085.440-0</v>
          </cell>
          <cell r="B7295" t="str">
            <v>BUEIRO LENTICULAR EM CHAPA GALV. C/ 3,4MM ESP., 6,60M VAO, 3,85M ALT., RECOBRIMENTO MINIMO 0,90M E MAXIMO 3,30M. FORN.</v>
          </cell>
          <cell r="C7295" t="str">
            <v>M</v>
          </cell>
          <cell r="D7295">
            <v>5022.3999999999996</v>
          </cell>
        </row>
        <row r="7296">
          <cell r="A7296" t="str">
            <v>20.085.445-0</v>
          </cell>
          <cell r="B7296" t="str">
            <v>BUEIRO LENTICULAR CHAPA REVESTIM.EPOXY,C/ 3,4MM ESP.,6,60M VAO,3,85M ALT.,RECOBRIMENTO MINIMO 0,90M E MAXIMO 3,30M.FORN.</v>
          </cell>
          <cell r="C7296" t="str">
            <v>M</v>
          </cell>
          <cell r="D7296">
            <v>5228.8</v>
          </cell>
        </row>
        <row r="7297">
          <cell r="A7297" t="str">
            <v>20.085.450-0</v>
          </cell>
          <cell r="B7297" t="str">
            <v>BUEIRO EM ARCO EM CHAPA GALV. C/ 3,4MM ESP., 5,92M VAO, 2,08M ALT., RECOBRIMENTO MINIMO 0,75M E MAXIMO 4,00M. FORN.</v>
          </cell>
          <cell r="C7297" t="str">
            <v>M</v>
          </cell>
          <cell r="D7297">
            <v>3013.2</v>
          </cell>
        </row>
        <row r="7298">
          <cell r="A7298" t="str">
            <v>20.085.455-0</v>
          </cell>
          <cell r="B7298" t="str">
            <v>BUEIRO EM ARCO CHAPA REVESTIM.EPOXY, C/ 3,4MM ESP., 5,92M VAO, 2,08M ALT.,RECOBRIMENTO MINIMO 0,75M E MAXIMO 4,00M.FORN.</v>
          </cell>
          <cell r="C7298" t="str">
            <v>M</v>
          </cell>
          <cell r="D7298">
            <v>3162</v>
          </cell>
        </row>
        <row r="7299">
          <cell r="A7299" t="str">
            <v>20.085.460-0</v>
          </cell>
          <cell r="B7299" t="str">
            <v>BUEIRO EM ARCO EM CHAPA GALV. C/ 3,4MM ESP., 6,12M VAO, 2,77ALT., RECOBRIMENTO MINIMO 0,75M E MAXIMO 4,00M. FORN.</v>
          </cell>
          <cell r="C7299" t="str">
            <v>M</v>
          </cell>
          <cell r="D7299">
            <v>3539.7</v>
          </cell>
        </row>
        <row r="7300">
          <cell r="A7300" t="str">
            <v>20.085.465-0</v>
          </cell>
          <cell r="B7300" t="str">
            <v>BUEIRO EM ARCO CHAPA REVESTIM.EPOXY, C/ 3,4MM ESP., 6,12M VAO, 2,77M ALT.,RECOBRIMENTO MINIMO 0,75M E MAXIMO 4,00M.FORN.</v>
          </cell>
          <cell r="C7300" t="str">
            <v>M</v>
          </cell>
          <cell r="D7300">
            <v>3714.5</v>
          </cell>
        </row>
        <row r="7301">
          <cell r="A7301" t="str">
            <v>20.085.470-0</v>
          </cell>
          <cell r="B7301" t="str">
            <v>BUEIRO EM ARCO EM CHAPA GALV. C/ 3,4MM ESP., 6,78M VAO, 2,41M ALT., RECOBRIMENTO MINIMO 0,75M E MAXIMO 3,50M. FORN.</v>
          </cell>
          <cell r="C7301" t="str">
            <v>M</v>
          </cell>
          <cell r="D7301">
            <v>3402</v>
          </cell>
        </row>
        <row r="7302">
          <cell r="A7302" t="str">
            <v>20.085.475-0</v>
          </cell>
          <cell r="B7302" t="str">
            <v>BUEIRO EM ARCO CHAPA REVESTIM.EPOXY, C/ 3,4MM ESP., 6,78M VAO, 2,41M ALT.,RECOBRIMENTO MINIMO 0,75M E MAXIMO 3,50M.FORN.</v>
          </cell>
          <cell r="C7302" t="str">
            <v>M</v>
          </cell>
          <cell r="D7302">
            <v>3570</v>
          </cell>
        </row>
        <row r="7303">
          <cell r="A7303" t="str">
            <v>20.085.480-0</v>
          </cell>
          <cell r="B7303" t="str">
            <v>BUEIRO EM ARCO EM CHAPA GALV. C/ 3,4MM ESP., 6,96M VAO, 4,42M ALT., RECOBRIMENTO MINIMO 0,75M E MAXIMO 4,00M. FORN.</v>
          </cell>
          <cell r="C7303" t="str">
            <v>M</v>
          </cell>
          <cell r="D7303">
            <v>4779</v>
          </cell>
        </row>
        <row r="7304">
          <cell r="A7304" t="str">
            <v>20.085.485-0</v>
          </cell>
          <cell r="B7304" t="str">
            <v>BUEIRO EM ARCO CHAPA REVESTIM.EPOXY, C/ 3,4MM ESP., 6,96M VAO, 4,42M ALT.,RECOBRIMENTO MINIMO 0,75M E MAXIMO 4,00M.FORN.</v>
          </cell>
          <cell r="C7304" t="str">
            <v>M</v>
          </cell>
          <cell r="D7304">
            <v>5015</v>
          </cell>
        </row>
        <row r="7305">
          <cell r="A7305" t="str">
            <v>20.085.490-0</v>
          </cell>
          <cell r="B7305" t="str">
            <v>BUEIRO EM ARCO EM CHAPA GALV. C/ 3,4MM ESP., 7,67M VAO, 2,57M ALT., RECOBRIMENTO MINIMO 0,90M E MAXIMO 3,00M. FORN.</v>
          </cell>
          <cell r="C7305" t="str">
            <v>M</v>
          </cell>
          <cell r="D7305">
            <v>3726</v>
          </cell>
        </row>
        <row r="7306">
          <cell r="A7306" t="str">
            <v>20.085.495-0</v>
          </cell>
          <cell r="B7306" t="str">
            <v>BUEIRO EM ARCO CHAPA REVESTIM.EPOXY, C/ 3,4MM ESP., 7,67M VAO, 2,57M ALT.,RECOBRIMENTO MINIMO 0,90M E MAXIMO 3,00M.FORN.</v>
          </cell>
          <cell r="C7306" t="str">
            <v>M</v>
          </cell>
          <cell r="D7306">
            <v>3910</v>
          </cell>
        </row>
        <row r="7307">
          <cell r="A7307" t="str">
            <v>20.085.500-0</v>
          </cell>
          <cell r="B7307" t="str">
            <v>BUEIRO EM ARCO EM CHAPA GALV. C/ 3,4MM ESP., 7,85M VAO, 4,60M ALT., RECOBRIMENTO MINIMO 0,90M E MAXIMO 3,00M. FORN.</v>
          </cell>
          <cell r="C7307" t="str">
            <v>M</v>
          </cell>
          <cell r="D7307">
            <v>5086.8</v>
          </cell>
        </row>
        <row r="7308">
          <cell r="A7308" t="str">
            <v>20.085.505-0</v>
          </cell>
          <cell r="B7308" t="str">
            <v>BUEIRO EM ARCO CHAPA REVESTIM.EPOXY, C/ 3,4MM ESP., 7,85M VAO, 4,60M ALT.,RECOBRIMENTO MINIMO 0,90M E MAXIMO 3,00M.FORN.</v>
          </cell>
          <cell r="C7308" t="str">
            <v>M</v>
          </cell>
          <cell r="D7308">
            <v>5338</v>
          </cell>
        </row>
        <row r="7309">
          <cell r="A7309" t="str">
            <v>20.085.510-0</v>
          </cell>
          <cell r="B7309" t="str">
            <v>BUEIRO EM ARCO EM CHAPA GALV. C/ 3,4MM ESP., 8,79M VAO, 2,95M ALT., RECOBRIMENTO MINIMO 0,90M E MAXIMO 3,50M. FORN.</v>
          </cell>
          <cell r="C7309" t="str">
            <v>M</v>
          </cell>
          <cell r="D7309">
            <v>4187.7</v>
          </cell>
        </row>
        <row r="7310">
          <cell r="A7310" t="str">
            <v>20.085.515-0</v>
          </cell>
          <cell r="B7310" t="str">
            <v>BUEIRO EM ARCO CHAPA REVESTIM.EPOXY, C/ 3,4MM ESP., 8,79M VAO, 2,95M ALT.,RECOBRIMENTO MINIMO 0,90M E MAXIMO 3,50M.FORN.</v>
          </cell>
          <cell r="C7310" t="str">
            <v>M</v>
          </cell>
          <cell r="D7310">
            <v>4394.5</v>
          </cell>
        </row>
        <row r="7311">
          <cell r="A7311" t="str">
            <v>20.085.520-0</v>
          </cell>
          <cell r="B7311" t="str">
            <v>BUEIRO EM ARCO EM CHAPA GALV. C/ 3,4MM ESP., 8,97M VAO, 5,00M ALT., RECOBRIMENTO MINIMO 0,90M E MAXIMO 4,00M. FORN.</v>
          </cell>
          <cell r="C7311" t="str">
            <v>M</v>
          </cell>
          <cell r="D7311">
            <v>5645.7</v>
          </cell>
        </row>
        <row r="7312">
          <cell r="A7312" t="str">
            <v>20.085.525-0</v>
          </cell>
          <cell r="B7312" t="str">
            <v>BUEIRO EM ARCO CHAPA REVESTIM.EPOXY, C/ 3,4MM ESP., 8,97M VAO, 5,00M ALT.,RECOBRIMENTO MINIMO 0,90M E MAXIMO 4,00M.FORN.</v>
          </cell>
          <cell r="C7312" t="str">
            <v>M</v>
          </cell>
          <cell r="D7312">
            <v>5924.5</v>
          </cell>
        </row>
        <row r="7313">
          <cell r="A7313" t="str">
            <v>20.085.530-0</v>
          </cell>
          <cell r="B7313" t="str">
            <v>BUEIRO EM ARCO EM CHAPA GALV. C/ 4,7MM ESP., 9,45M VAO, 3,07M ALT., RECOBRIMENTO MINIMO 0,90M E MAXIMO 4,00M. FORN.</v>
          </cell>
          <cell r="C7313" t="str">
            <v>M</v>
          </cell>
          <cell r="D7313">
            <v>5394.7</v>
          </cell>
        </row>
        <row r="7314">
          <cell r="A7314" t="str">
            <v>20.085.535-0</v>
          </cell>
          <cell r="B7314" t="str">
            <v>BUEIRO EM ARCO CHAPA REVESTIM.EPOXY, C/ 4,7MM ESP., 9,45M VAO, 3,07M ALT.,RECOBRIMENTO MINIMO 0,90M E MAXIMO 4,00M.FORN.</v>
          </cell>
          <cell r="C7314" t="str">
            <v>M</v>
          </cell>
          <cell r="D7314">
            <v>5690.3</v>
          </cell>
        </row>
        <row r="7315">
          <cell r="A7315" t="str">
            <v>20.085.540-0</v>
          </cell>
          <cell r="B7315" t="str">
            <v>BUEIRO EM ARCO EM CHAPA GALV. C/ 4,7MM ESP., 9,86M VAO, 6,07M ALT., RECOBRIMENTO MINIMO 0,90M E MAXIMO 4,00M. FORN.</v>
          </cell>
          <cell r="C7315" t="str">
            <v>M</v>
          </cell>
          <cell r="D7315">
            <v>8066.5</v>
          </cell>
        </row>
        <row r="7316">
          <cell r="A7316" t="str">
            <v>20.085.545-0</v>
          </cell>
          <cell r="B7316" t="str">
            <v>BUEIRO EM ARCO CHAPA REVESTIM.EPOXY, C/ 4,7MM ESP., 9,86M VAO, 6,07M ALT.,RECOBRIMENTO MINIMO 0,90M E MAXIMO 4,00M.FORN.</v>
          </cell>
          <cell r="C7316" t="str">
            <v>M</v>
          </cell>
          <cell r="D7316">
            <v>8508.5</v>
          </cell>
        </row>
        <row r="7317">
          <cell r="A7317" t="str">
            <v>20.085.550-0</v>
          </cell>
          <cell r="B7317" t="str">
            <v>BUEIRO EM ARCO EM CHAPA GALV. C/ 6,3MM ESP., 10,77M VAO, 3,48M ALT., RECOBRIMENTO MINIMO 1,20M E MAXIMO 4,00M. FORN.</v>
          </cell>
          <cell r="C7317" t="str">
            <v>M</v>
          </cell>
          <cell r="D7317">
            <v>7700</v>
          </cell>
        </row>
        <row r="7318">
          <cell r="A7318" t="str">
            <v>20.085.555-0</v>
          </cell>
          <cell r="B7318" t="str">
            <v>BUEIRO EM ARCO CHAPA REVESTIM.EPOXY,C/ 6,3MM ESP., 10,77M VAO, 3,48M ALT.,RECOBRIMENTO MINIMO 1,20M E MAXIMO 4,00M.FORN.</v>
          </cell>
          <cell r="C7318" t="str">
            <v>M</v>
          </cell>
          <cell r="D7318">
            <v>8030</v>
          </cell>
        </row>
        <row r="7319">
          <cell r="A7319" t="str">
            <v>20.085.560-0</v>
          </cell>
          <cell r="B7319" t="str">
            <v>BUEIRO EM ARCO EM CHAPA GALV. C/ 6,3MM ESP., 10,97M VAO, 6,53M ALT., RECOBRIMENTO MINIMO 1,20M E MAXIMO 4,50M. FORN.</v>
          </cell>
          <cell r="C7319" t="str">
            <v>M</v>
          </cell>
          <cell r="D7319">
            <v>10934</v>
          </cell>
        </row>
        <row r="7320">
          <cell r="A7320" t="str">
            <v>20.085.565-0</v>
          </cell>
          <cell r="B7320" t="str">
            <v>BUEIRO EM ARCO CHAPA REVESTIM.EPOXY,C/ 6,3MM ESP., 10,97M VAO, 6,53M ALT.,RECOBRIMENTO MINIMO 1,20M E MAXIMO 4,50M.FORN.</v>
          </cell>
          <cell r="C7320" t="str">
            <v>M</v>
          </cell>
          <cell r="D7320">
            <v>11402.6</v>
          </cell>
        </row>
        <row r="7321">
          <cell r="A7321" t="str">
            <v>20.085.570-0</v>
          </cell>
          <cell r="B7321" t="str">
            <v>BUEIRO EM ARCO EM CHAPA GALV. C/ 6,3MM ESP., 11,58M VAO, 7,16M ALT., RECOBRIMENTO MINIMO 1,20M E MAXIMO 4,50M. FORN.</v>
          </cell>
          <cell r="C7321" t="str">
            <v>M</v>
          </cell>
          <cell r="D7321">
            <v>11613</v>
          </cell>
        </row>
        <row r="7322">
          <cell r="A7322" t="str">
            <v>20.085.575-0</v>
          </cell>
          <cell r="B7322" t="str">
            <v>BUEIRO EM ARCO CHAPA REVESTIM.EPOXY,C/ 6,3MM ESP., 11,58M VAO, 7,16M ALT.,RECOBRIMENTO MINIMO 1,20M E MAXIMO 4,50M.FORN.</v>
          </cell>
          <cell r="C7322" t="str">
            <v>M</v>
          </cell>
          <cell r="D7322">
            <v>12110.7</v>
          </cell>
        </row>
        <row r="7323">
          <cell r="A7323" t="str">
            <v>20.085.580-0</v>
          </cell>
          <cell r="B7323" t="str">
            <v>BUEIRO EM ARCO EM CHAPA GALV. C/ 6,3MM ESP., 11,78M VAO, 4,80M ALT., RECOBRIMENTO MINIMO 1,20M E MAXIMO 4,50M. FORN.</v>
          </cell>
          <cell r="C7323" t="str">
            <v>M</v>
          </cell>
          <cell r="D7323">
            <v>9058</v>
          </cell>
        </row>
        <row r="7324">
          <cell r="A7324" t="str">
            <v>20.085.585-0</v>
          </cell>
          <cell r="B7324" t="str">
            <v>BUEIRO EM ARCO CHAPA REVESTIM.EPOXY,C/ 6,3MM ESP., 11,78M VAO, 4,80M ALT.,RECOBRIMENTO MINIMO 1,20M E MAXIMO 4,50M.FORN.</v>
          </cell>
          <cell r="C7324" t="str">
            <v>M</v>
          </cell>
          <cell r="D7324">
            <v>9446.2000000000007</v>
          </cell>
        </row>
        <row r="7325">
          <cell r="A7325" t="str">
            <v>20.085.590-0</v>
          </cell>
          <cell r="B7325" t="str">
            <v>TUNNEL LINER EM CHAPA GALV. C/ESP. DE 2,7MM, DIAM. DE 1,20M,RECOBRIMENTO MINIMO DE 1,20M E MAXIMO DE 12,90M. FORN.</v>
          </cell>
          <cell r="C7325" t="str">
            <v>M</v>
          </cell>
          <cell r="D7325">
            <v>915</v>
          </cell>
        </row>
        <row r="7326">
          <cell r="A7326" t="str">
            <v>20.085.595-0</v>
          </cell>
          <cell r="B7326" t="str">
            <v>TUNNEL LINER CHAPA REVESTIM.EPOXY, C/ESP.DE 2,7MM, DIAM.DE 1,20M, RECOBRIMENTO MINIMO DE 1,20M E MAXIMO DE 12,90M. FORN.</v>
          </cell>
          <cell r="C7326" t="str">
            <v>M</v>
          </cell>
          <cell r="D7326">
            <v>939.4</v>
          </cell>
        </row>
        <row r="7327">
          <cell r="A7327" t="str">
            <v>20.085.600-0</v>
          </cell>
          <cell r="B7327" t="str">
            <v>TUNNEL LINER EM CHAPA GALV. C/ESP. DE 2,7MM, DIAM. DE 1,60M,RECOBRIMENTO MINIMO DE 1,20M E MAXIMO DE 9,60M. FORN.</v>
          </cell>
          <cell r="C7327" t="str">
            <v>M</v>
          </cell>
          <cell r="D7327">
            <v>1215</v>
          </cell>
        </row>
        <row r="7328">
          <cell r="A7328" t="str">
            <v>20.085.605-0</v>
          </cell>
          <cell r="B7328" t="str">
            <v>TUNNEL LINER CHAPA REVESTIM. EPOXY, C/ESP.DE 2,7MM, DIAM.DE1,60M, RECOBRIMENTO MINIMO DE 1,20M E MAXIMO DE 9,60M. FORN.</v>
          </cell>
          <cell r="C7328" t="str">
            <v>M</v>
          </cell>
          <cell r="D7328">
            <v>1247.4000000000001</v>
          </cell>
        </row>
        <row r="7329">
          <cell r="A7329" t="str">
            <v>20.085.610-0</v>
          </cell>
          <cell r="B7329" t="str">
            <v>TUNNEL LINER EM CHAPA GALV. C/ESP. DE 2,7MM, DIAM. DE 2,00M,RECOBRIMENTO MINIMO DE 1,50M E MAXIMO DE 7,70M. FORN.</v>
          </cell>
          <cell r="C7329" t="str">
            <v>M</v>
          </cell>
          <cell r="D7329">
            <v>1522.5</v>
          </cell>
        </row>
        <row r="7330">
          <cell r="A7330" t="str">
            <v>20.085.615-0</v>
          </cell>
          <cell r="B7330" t="str">
            <v>TUNNEL LINER CHAPA REVESTIM. EPOXY, C/ESP.DE 2,7MM, DIAM.DE2,00M, RECOBRIMENTO MINIMO DE 1,50M E MAXIMO DE 7,70M. FORN.</v>
          </cell>
          <cell r="C7330" t="str">
            <v>M</v>
          </cell>
          <cell r="D7330">
            <v>1563.1</v>
          </cell>
        </row>
        <row r="7331">
          <cell r="A7331" t="str">
            <v>20.085.620-0</v>
          </cell>
          <cell r="B7331" t="str">
            <v>TUNNEL LINER EM CHAPA GALV. C/ESP. DE 2,7MM, DIAM. DE 2,40M,RECOBRIMENTO MINIMO DE 1,90M E MAXIMO DE 6,40M. FORN.</v>
          </cell>
          <cell r="C7331" t="str">
            <v>M</v>
          </cell>
          <cell r="D7331">
            <v>1830</v>
          </cell>
        </row>
        <row r="7332">
          <cell r="A7332" t="str">
            <v>20.085.625-0</v>
          </cell>
          <cell r="B7332" t="str">
            <v>TUNNEL LINER CHAPA REVESTIM. EPOXY, C/ESP.DE 2,7MM, DIAM.DE2,40M, RECOBRIMENTO MINIMO DE 1,90M E MAXIMO DE 6,40M. FORN.</v>
          </cell>
          <cell r="C7332" t="str">
            <v>M</v>
          </cell>
          <cell r="D7332">
            <v>1878.8</v>
          </cell>
        </row>
        <row r="7333">
          <cell r="A7333" t="str">
            <v>20.085.630-0</v>
          </cell>
          <cell r="B7333" t="str">
            <v>TUNNEL LINER EM CHAPA GALV. C/ESP. DE 2,7MM, DIAM. DE 2,80M,RECOBRIMENTO MINIMO DE 2,20M E MAXIMO DE 5,50M. FORN.</v>
          </cell>
          <cell r="C7333" t="str">
            <v>M</v>
          </cell>
          <cell r="D7333">
            <v>2130</v>
          </cell>
        </row>
        <row r="7334">
          <cell r="A7334" t="str">
            <v>20.085.635-0</v>
          </cell>
          <cell r="B7334" t="str">
            <v>TUNNEL LINER CHAPA REVESTIM. EPOXY, C/ESP.DE 2,7MM, DIAM.DE2,80M, RECOBRIMENTO MINIMO DE 2,20M E MAXIMO DE 5,50M. FORN.</v>
          </cell>
          <cell r="C7334" t="str">
            <v>M</v>
          </cell>
          <cell r="D7334">
            <v>2186.8000000000002</v>
          </cell>
        </row>
        <row r="7335">
          <cell r="A7335" t="str">
            <v>20.085.640-0</v>
          </cell>
          <cell r="B7335" t="str">
            <v>TUNNEL LINER EM CHAPA GALV. C/ESP. DE 2,7MM, DIAM. DE 3,20M,RECOBRIMENTO MINIMO DE 2,40M E MAXIMO DE 4,80M. FORN.</v>
          </cell>
          <cell r="C7335" t="str">
            <v>M</v>
          </cell>
          <cell r="D7335">
            <v>2437.5</v>
          </cell>
        </row>
        <row r="7336">
          <cell r="A7336" t="str">
            <v>20.085.645-0</v>
          </cell>
          <cell r="B7336" t="str">
            <v>TUNNEL LINER CHAPA REVESTIM. EPOXY, C/ESP.DE 2,7MM, DIAM.DE3,20M, RECOBRIMENTO MINIMO DE 2,40M E MAXIMO DE 4,80M. FORN.</v>
          </cell>
          <cell r="C7336" t="str">
            <v>M</v>
          </cell>
          <cell r="D7336">
            <v>2502.5</v>
          </cell>
        </row>
        <row r="7337">
          <cell r="A7337" t="str">
            <v>20.085.650-0</v>
          </cell>
          <cell r="B7337" t="str">
            <v>TUNNEL LINER EM CHAPA GALV. C/ESP. DE 2,7MM, DIAM. DE 3,60M,RECOBRIMENTO MINIMO DE 2,60M E MAXIMO DE 4,30M. FORN.</v>
          </cell>
          <cell r="C7337" t="str">
            <v>M</v>
          </cell>
          <cell r="D7337">
            <v>2737.5</v>
          </cell>
        </row>
        <row r="7338">
          <cell r="A7338" t="str">
            <v>20.085.655-0</v>
          </cell>
          <cell r="B7338" t="str">
            <v>TUNNEL LINER CHAPA REVESTIM. EPOXY, C/ESP.DE 2,7MM, DIAM.DE3,60M, RECOBRIMENTO MINIMO DE 2,60M E MAXIMO DE 4,30M. FORN.</v>
          </cell>
          <cell r="C7338" t="str">
            <v>M</v>
          </cell>
          <cell r="D7338">
            <v>2810.5</v>
          </cell>
        </row>
        <row r="7339">
          <cell r="A7339" t="str">
            <v>20.085.660-0</v>
          </cell>
          <cell r="B7339" t="str">
            <v>TUNNEL LINER EM CHAPA GALV. C/ESP. DE 3,4MM, DIAM. DE 4,00M,RECOBRIMENTO MINIMO DE 2,80M E MAXIMO DE 4,60M. FORN.</v>
          </cell>
          <cell r="C7339" t="str">
            <v>M</v>
          </cell>
          <cell r="D7339">
            <v>3700</v>
          </cell>
        </row>
        <row r="7340">
          <cell r="A7340" t="str">
            <v>20.085.665-0</v>
          </cell>
          <cell r="B7340" t="str">
            <v>TUNNEL LINER CHAPA REVESTIM. EPOXY, C/ESP.DE 3,4MM, DIAM.DE4,00M, RECOBRIMENTO MINIMO DE 2,80M E MAXIMO DE 4,60M. FORN</v>
          </cell>
          <cell r="C7340" t="str">
            <v>M</v>
          </cell>
          <cell r="D7340">
            <v>3750</v>
          </cell>
        </row>
        <row r="7341">
          <cell r="A7341" t="str">
            <v>20.085.670-0</v>
          </cell>
          <cell r="B7341" t="str">
            <v>TUNNEL LINER EM CHAPA GALV. C/ESP. DE 4,7MM, DIAM. DE 4,40M,RECOBRIMENTO MINIMO DE 3,00M E MAXIMO DE 5,20M. FORN.</v>
          </cell>
          <cell r="C7341" t="str">
            <v>M</v>
          </cell>
          <cell r="D7341">
            <v>5436</v>
          </cell>
        </row>
        <row r="7342">
          <cell r="A7342" t="str">
            <v>20.085.675-0</v>
          </cell>
          <cell r="B7342" t="str">
            <v>TUNNEL LINER CHAPA REVESTIM. EPOXY, C/ESP.DE 4,7MM, DIAM.DE4,40M, RECOBRIMENTO MINIMO DE 3,00M E MAXIMO DE 5,20M. FORN.</v>
          </cell>
          <cell r="C7342" t="str">
            <v>M</v>
          </cell>
          <cell r="D7342">
            <v>5587</v>
          </cell>
        </row>
        <row r="7343">
          <cell r="A7343" t="str">
            <v>20.085.680-0</v>
          </cell>
          <cell r="B7343" t="str">
            <v>TUNNEL LINER EM CHAPA GALV. C/ESP. DE 6,3MM, DIAM. DE 4,80M,RECOBRIMENTO MINIMO DE 3,20M E MAXIMO DE 5,80M. FORN.</v>
          </cell>
          <cell r="C7343" t="str">
            <v>M</v>
          </cell>
          <cell r="D7343">
            <v>7396.8</v>
          </cell>
        </row>
        <row r="7344">
          <cell r="A7344" t="str">
            <v>20.085.685-0</v>
          </cell>
          <cell r="B7344" t="str">
            <v>TUNNEL LINER CHAPA REVESTIM. EPOXY, C/ESP.DE 6,3MM, DIAM.DE4,80M, RECOBRIMENTO MINIMO DE 3,20M E MAXIMO DE 5,80M. FORN.</v>
          </cell>
          <cell r="C7344" t="str">
            <v>M</v>
          </cell>
          <cell r="D7344">
            <v>7611.2</v>
          </cell>
        </row>
        <row r="7345">
          <cell r="A7345" t="str">
            <v>20.085.999-0</v>
          </cell>
          <cell r="B7345" t="str">
            <v>FAMILIA 20,085FORNEC.MATERIAIS E FERRAMENTAS</v>
          </cell>
          <cell r="C7345">
            <v>0</v>
          </cell>
          <cell r="D7345">
            <v>1356</v>
          </cell>
        </row>
        <row r="7346">
          <cell r="A7346" t="str">
            <v>20.086.100-0</v>
          </cell>
          <cell r="B7346" t="str">
            <v>PASSAGEM GADO EM CHAPA GALV. C/ 2,7MM ESP., 2,20M VAO, 2,25MALT., RECOBRIMENTO MINIMO 0,30M E MAXIMO 8,90M. ASSENT.</v>
          </cell>
          <cell r="C7346" t="str">
            <v>M</v>
          </cell>
          <cell r="D7346">
            <v>30.41</v>
          </cell>
        </row>
        <row r="7347">
          <cell r="A7347" t="str">
            <v>20.086.110-0</v>
          </cell>
          <cell r="B7347" t="str">
            <v>PASSAGEM GADO EM CHAPA GALV. C/ 2,7MM ESP., 2,90M VAO, 3,10MALT., RECOBRIMENTO MINIMO 0,60M E MAXIMO 11,40M. ASSENT.</v>
          </cell>
          <cell r="C7347" t="str">
            <v>M</v>
          </cell>
          <cell r="D7347">
            <v>85.05</v>
          </cell>
        </row>
        <row r="7348">
          <cell r="A7348" t="str">
            <v>20.086.120-0</v>
          </cell>
          <cell r="B7348" t="str">
            <v>PASSAGEM INFERIOR EM CHAPA GALV. C/ 2,7MM ESP., 3,70M VAO, 3,50M ALT.,RECOBRIMENTO MINIMO 0,60M E MAXIMO 11,10M. ASSENT.</v>
          </cell>
          <cell r="C7348" t="str">
            <v>M</v>
          </cell>
          <cell r="D7348">
            <v>30.41</v>
          </cell>
        </row>
        <row r="7349">
          <cell r="A7349" t="str">
            <v>20.086.130-0</v>
          </cell>
          <cell r="B7349" t="str">
            <v>PASSAGEM INFERIOR EM CHAPA GALV. C/ 2,7MM ESP., 4,20M VAO, 3,90M ALT., RECOBRIMENTO MINIMO 0,60M E MAXIMO 9,70M. ASSENT.</v>
          </cell>
          <cell r="C7349" t="str">
            <v>M</v>
          </cell>
          <cell r="D7349">
            <v>201.33</v>
          </cell>
        </row>
        <row r="7350">
          <cell r="A7350" t="str">
            <v>20.086.140-0</v>
          </cell>
          <cell r="B7350" t="str">
            <v>PASSAGEM INFERIOR EM CHAPA GALV. C/ 2,7MM ESP., 4,80M VAO, 4,75M ALT., RECOBRIMENTO MINIMO 0,90M E MAXIMO 8,50M. ASSENT.</v>
          </cell>
          <cell r="C7350" t="str">
            <v>M</v>
          </cell>
          <cell r="D7350">
            <v>230.09</v>
          </cell>
        </row>
        <row r="7351">
          <cell r="A7351" t="str">
            <v>20.086.150-0</v>
          </cell>
          <cell r="B7351" t="str">
            <v>PASSAGEM INFERIOR EM CHAPA GALV. C/ 3,4MM ESP., 5,00M VAO, 4,85M ALT., RECOBRIMENTO MINIMO 0,90M E MAXIMO 8,60M. ASSENT.</v>
          </cell>
          <cell r="C7351" t="str">
            <v>M</v>
          </cell>
          <cell r="D7351">
            <v>268.44</v>
          </cell>
        </row>
        <row r="7352">
          <cell r="A7352" t="str">
            <v>20.086.160-0</v>
          </cell>
          <cell r="B7352" t="str">
            <v>PASSAGEM INFERIOR EM CHAPA GALV. C/ 4,7MM ESP., 5,85M VAO, 5,30M ALT., RECOBRIMENTO MINIMO 0,90M E MAXIMO 8,50M. ASSENT.</v>
          </cell>
          <cell r="C7352" t="str">
            <v>M</v>
          </cell>
          <cell r="D7352">
            <v>322.13</v>
          </cell>
        </row>
        <row r="7353">
          <cell r="A7353" t="str">
            <v>20.086.170-0</v>
          </cell>
          <cell r="B7353" t="str">
            <v>BUEIRO CIRCULAR EM CHAPA GALV. C/ESP. DE 2MM, DIAM. DE 0,60M, RECOBRIMENTO MINIMO DE 0,30M E MAXIMO DE 25,00M. ASSENT.</v>
          </cell>
          <cell r="C7353" t="str">
            <v>M</v>
          </cell>
          <cell r="D7353">
            <v>8.82</v>
          </cell>
        </row>
        <row r="7354">
          <cell r="A7354" t="str">
            <v>20.086.180-0</v>
          </cell>
          <cell r="B7354" t="str">
            <v>BUEIRO CIRCULAR EM CHAPA GALV. C/ESP. DE 2MM, DIAM. DE 0,80M, RECOBRIMENTO MINIMO DE 0,30M E MAXIMO DE 18,80M. ASSENT.</v>
          </cell>
          <cell r="C7354" t="str">
            <v>M</v>
          </cell>
          <cell r="D7354">
            <v>11.76</v>
          </cell>
        </row>
        <row r="7355">
          <cell r="A7355" t="str">
            <v>20.086.190-0</v>
          </cell>
          <cell r="B7355" t="str">
            <v>BUEIRO CIRCULAR EM CHAPA GALV. C/ESP. DE 2MM, DIAM. DE 1,00M, RECOBRIMENTO MINIMO DE 0,30M E MAXIMO DE 15,00M. ASSENT.</v>
          </cell>
          <cell r="C7355" t="str">
            <v>M</v>
          </cell>
          <cell r="D7355">
            <v>14.7</v>
          </cell>
        </row>
        <row r="7356">
          <cell r="A7356" t="str">
            <v>20.086.200-0</v>
          </cell>
          <cell r="B7356" t="str">
            <v>BUEIRO CIRCULAR EM CHAPA GALV. C/ESP. DE 2MM, DIAM. DE 1,20M, RECOBRIMENTO MINIMO DE 0,30M E MAXIMO DE 12,50M. ASSENT.</v>
          </cell>
          <cell r="C7356" t="str">
            <v>M</v>
          </cell>
          <cell r="D7356">
            <v>17.64</v>
          </cell>
        </row>
        <row r="7357">
          <cell r="A7357" t="str">
            <v>20.086.210-0</v>
          </cell>
          <cell r="B7357" t="str">
            <v>BUEIRO CIRCULAR EM CHAPA GALV. C/ESP. DE 2MM, DIAM. DE 1,50M, RECOBRIMENTO MINIMO DE 0,30M E MAXIMO DE 10,00M. ASSENT.</v>
          </cell>
          <cell r="C7357" t="str">
            <v>M</v>
          </cell>
          <cell r="D7357">
            <v>22.05</v>
          </cell>
        </row>
        <row r="7358">
          <cell r="A7358" t="str">
            <v>20.086.220-0</v>
          </cell>
          <cell r="B7358" t="str">
            <v>BUEIRO CIRCULAR EM CHAPA GALV. C/ESP. DE 2MM, DIAM. DE 1,80M, RECOBRIMENTO MINIMO DE 0,40M E MAXIMO DE 8,30M. ASSENT.</v>
          </cell>
          <cell r="C7358" t="str">
            <v>M</v>
          </cell>
          <cell r="D7358">
            <v>25.94</v>
          </cell>
        </row>
        <row r="7359">
          <cell r="A7359" t="str">
            <v>20.086.230-0</v>
          </cell>
          <cell r="B7359" t="str">
            <v>BUEIRO CIRCULAR EM CHAPA GALV. C/ESP. DE 2MM, DIAM. DE 2,00M, RECOBRIMENTO MINIMO DE 0,50M E MAXIMO DE 7,50M. ASSENT.</v>
          </cell>
          <cell r="C7359" t="str">
            <v>M</v>
          </cell>
          <cell r="D7359">
            <v>27.56</v>
          </cell>
        </row>
        <row r="7360">
          <cell r="A7360" t="str">
            <v>20.086.240-0</v>
          </cell>
          <cell r="B7360" t="str">
            <v>BUEIRO CIRCULAR EM CHAPA GALV. C/ESP. DE 2,7MM, DIAM. DE 2,20M, RECOBRIMENTO MINIMO DE 0,50M E MAXIMO DE 9,50M. ASSENT.</v>
          </cell>
          <cell r="C7360" t="str">
            <v>M</v>
          </cell>
          <cell r="D7360">
            <v>30.41</v>
          </cell>
        </row>
        <row r="7361">
          <cell r="A7361" t="str">
            <v>20.086.250-0</v>
          </cell>
          <cell r="B7361" t="str">
            <v>BUEIRO CIRCULAR EM CHAPA GALV. C/ESP. DE 2,7MM, DIAM. DE 2,40M, RECOBRIMENTO MINIMO DE 0,50M E MAXIMO DE 8,70M. ASSENT.</v>
          </cell>
          <cell r="C7361" t="str">
            <v>M</v>
          </cell>
          <cell r="D7361">
            <v>37.799999999999997</v>
          </cell>
        </row>
        <row r="7362">
          <cell r="A7362" t="str">
            <v>20.086.260-0</v>
          </cell>
          <cell r="B7362" t="str">
            <v>BUEIRO CIRCULAR EM CHAPA GALV. C/ESP. DE 3,4MM, DIAM. DE 2,60M, RECOBRIMENTO MINIMO DE 0,50M E MAXIMO DE 10,60M. ASSENT.</v>
          </cell>
          <cell r="C7362" t="str">
            <v>M</v>
          </cell>
          <cell r="D7362">
            <v>40.82</v>
          </cell>
        </row>
        <row r="7363">
          <cell r="A7363" t="str">
            <v>20.086.270-0</v>
          </cell>
          <cell r="B7363" t="str">
            <v>BUEIRO CIRCULAR EM CHAPA GALV. C/ESP. DE 3,4MM, DIAM. DE 2,80M, RECOBRIMENTO MINIMO DE 0,50M E MAXIMO DE 9,80M. ASSENT.</v>
          </cell>
          <cell r="C7363" t="str">
            <v>M</v>
          </cell>
          <cell r="D7363">
            <v>40.450000000000003</v>
          </cell>
        </row>
        <row r="7364">
          <cell r="A7364" t="str">
            <v>20.086.280-0</v>
          </cell>
          <cell r="B7364" t="str">
            <v>BUEIRO CIRCULAR EM CHAPA GALV. C/ESP. DE 2,7MM, DIAM. DE 3,05M, RECOBRIMENTO MINIMO DE 0,45M E MAXIMO DE 13,10M. ASSENT.</v>
          </cell>
          <cell r="C7364" t="str">
            <v>M</v>
          </cell>
          <cell r="D7364">
            <v>92.78</v>
          </cell>
        </row>
        <row r="7365">
          <cell r="A7365" t="str">
            <v>20.086.290-0</v>
          </cell>
          <cell r="B7365" t="str">
            <v>BUEIRO CIRCULAR EM CHAPA GALV. C/ESP. DE 2,7MM, DIAM. DE 3,40M, RECOBRIMENTO MINIMO DE 0,45M E MAXIMO DE 11,70M. ASSENT.</v>
          </cell>
          <cell r="C7365" t="str">
            <v>M</v>
          </cell>
          <cell r="D7365">
            <v>113.4</v>
          </cell>
        </row>
        <row r="7366">
          <cell r="A7366" t="str">
            <v>20.086.300-0</v>
          </cell>
          <cell r="B7366" t="str">
            <v>BUEIRO CIRCULAR EM CHAPA GALV. C/ESP. DE 2,7MM, DIAM. DE 3,80M, RECOBRIMENTO MINIMO DE 0,60M E MAXIMO DE 10,50M. ASSENT.</v>
          </cell>
          <cell r="C7366" t="str">
            <v>M</v>
          </cell>
          <cell r="D7366">
            <v>113.4</v>
          </cell>
        </row>
        <row r="7367">
          <cell r="A7367" t="str">
            <v>20.086.310-0</v>
          </cell>
          <cell r="B7367" t="str">
            <v>BUEIRO CIRCULAR EM CHAPA GALV. C/ESP. DE 2,7MM, DIAM. DE 4,20M, RECOBRIMENTO MINIMO DE 0,60M E MAXIMO DE 9,50M. ASSENT.</v>
          </cell>
          <cell r="C7367" t="str">
            <v>M</v>
          </cell>
          <cell r="D7367">
            <v>201.33</v>
          </cell>
        </row>
        <row r="7368">
          <cell r="A7368" t="str">
            <v>20.086.320-0</v>
          </cell>
          <cell r="B7368" t="str">
            <v>BUEIRO CIRCULAR EM CHAPA GALV. C/ESP. DE 2,7MM, DIAM. DE 4,60M, RECOBRIMENTO MINIMO DE 0,60M E MAXIMO DE 8,70M. ASSENT.</v>
          </cell>
          <cell r="C7368" t="str">
            <v>M</v>
          </cell>
          <cell r="D7368">
            <v>230.09</v>
          </cell>
        </row>
        <row r="7369">
          <cell r="A7369" t="str">
            <v>20.086.330-0</v>
          </cell>
          <cell r="B7369" t="str">
            <v>BUEIRO LENTICULAR EM CHAPA GALV. C/ 2MM ESP., 1,00M VAO, 0,80M ALT., RECOBRIMENTO MINIMO 0,30M E MAXIMO 6,80M. ASSENT.</v>
          </cell>
          <cell r="C7369" t="str">
            <v>M</v>
          </cell>
          <cell r="D7369">
            <v>14.7</v>
          </cell>
        </row>
        <row r="7370">
          <cell r="A7370" t="str">
            <v>20.086.340-0</v>
          </cell>
          <cell r="B7370" t="str">
            <v>BUEIRO LENTICULAR EM CHAPA GALV. C/ 2MM ESP., 1,20M VAO, 1,00M ALT., RECOBRIMENTO MINIMO 0,30M E MAXIMO 9,00M. ASSENT.</v>
          </cell>
          <cell r="C7370" t="str">
            <v>M</v>
          </cell>
          <cell r="D7370">
            <v>17.64</v>
          </cell>
        </row>
        <row r="7371">
          <cell r="A7371" t="str">
            <v>20.086.350-0</v>
          </cell>
          <cell r="B7371" t="str">
            <v>BUEIRO LENTICULAR EM CHAPA GALV. C/ 2MM ESP., 1,45M VAO, 1,10M ALT., RECOBRIMENTO MINIMO 0,40M E MAXIMO 7,40M. ASSENT.</v>
          </cell>
          <cell r="C7371" t="str">
            <v>M</v>
          </cell>
          <cell r="D7371">
            <v>20.51</v>
          </cell>
        </row>
        <row r="7372">
          <cell r="A7372" t="str">
            <v>20.086.360-0</v>
          </cell>
          <cell r="B7372" t="str">
            <v>BUEIRO LENTICULAR EM CHAPA GALV. C/ 2MM ESP., 1,85M VAO, 1,50M ALT., RECOBRIMENTO MINIMO 0,50M E MAXIMO 8,10M. ASSENT.</v>
          </cell>
          <cell r="C7372" t="str">
            <v>M</v>
          </cell>
          <cell r="D7372">
            <v>25.94</v>
          </cell>
        </row>
        <row r="7373">
          <cell r="A7373" t="str">
            <v>20.086.370-0</v>
          </cell>
          <cell r="B7373" t="str">
            <v>BUEIRO LENTICULAR EM CHAPA GALV. C/ 2MM ESP., 2,15M VAO, 1,60M ALT., RECOBRIMENTO MINIMO 0,60M E MAXIMO 7,00M. ASSENT.</v>
          </cell>
          <cell r="C7373" t="str">
            <v>M</v>
          </cell>
          <cell r="D7373">
            <v>29.4</v>
          </cell>
        </row>
        <row r="7374">
          <cell r="A7374" t="str">
            <v>20.086.380-0</v>
          </cell>
          <cell r="B7374" t="str">
            <v>BUEIRO LENTICULAR EM CHAPA GALV. C/ 2MM ESP., 2,30M VAO, 1,65M ALT., RECOBRIMENTO MINIMO 0,60M E MAXIMO 6,50M. ASSENT.</v>
          </cell>
          <cell r="C7374" t="str">
            <v>M</v>
          </cell>
          <cell r="D7374">
            <v>31.5</v>
          </cell>
        </row>
        <row r="7375">
          <cell r="A7375" t="str">
            <v>20.086.390-0</v>
          </cell>
          <cell r="B7375" t="str">
            <v>BUEIRO LENTICULAR EM CHAPA GALV. C/ 2MM ESP., 2,50M VAO, 2,20M ALT., RECOBRIMENTO MINIMO 0,60M E MAXIMO 6,00M. ASSENT.</v>
          </cell>
          <cell r="C7375" t="str">
            <v>M</v>
          </cell>
          <cell r="D7375">
            <v>33.92</v>
          </cell>
        </row>
        <row r="7376">
          <cell r="A7376" t="str">
            <v>20.086.400-0</v>
          </cell>
          <cell r="B7376" t="str">
            <v>BUEIRO LENTICULAR EM CHAPA GALV. C/ 2,7MM ESP., 3,05M VAO, 2,05M ALT., RECOBRIMENTO MINIMO 0,60M E MAXIMO 6,80M. ASSENT.</v>
          </cell>
          <cell r="C7376" t="str">
            <v>M</v>
          </cell>
          <cell r="D7376">
            <v>102.06</v>
          </cell>
        </row>
        <row r="7377">
          <cell r="A7377" t="str">
            <v>20.086.410-0</v>
          </cell>
          <cell r="B7377" t="str">
            <v>BUEIRO LENTICULAR EM CHAPA GALV. C/ 2,7MM ESP., 4,15M VAO, 2,80M ALT., RECOBRIMENTO MINIMO 0,60M E MAXIMO 6,80M. ASSENT.</v>
          </cell>
          <cell r="C7377" t="str">
            <v>M</v>
          </cell>
          <cell r="D7377">
            <v>145.80000000000001</v>
          </cell>
        </row>
        <row r="7378">
          <cell r="A7378" t="str">
            <v>20.086.420-0</v>
          </cell>
          <cell r="B7378" t="str">
            <v>BUEIRO LENTICULAR EM CHAPA GALV. C/ 3,4MM ESP., 4,80M VAO, 3,05M ALT., RECOBRIMENTO MINIMO 0,75M E MAXIMO 5,80M. ASSENT.</v>
          </cell>
          <cell r="C7378" t="str">
            <v>M</v>
          </cell>
          <cell r="D7378">
            <v>230.09</v>
          </cell>
        </row>
        <row r="7379">
          <cell r="A7379" t="str">
            <v>20.086.430-0</v>
          </cell>
          <cell r="B7379" t="str">
            <v>BUEIRO LENTICULAR EM CHAPA GALV. C/ 3,4MM ESP., 5,45M VAO, 3,35M ALT., RECOBRIMENTO MINIMO 0,75M E MAXIMO 4,40M. ASSENT.</v>
          </cell>
          <cell r="C7379" t="str">
            <v>M</v>
          </cell>
          <cell r="D7379">
            <v>268.44</v>
          </cell>
        </row>
        <row r="7380">
          <cell r="A7380" t="str">
            <v>20.086.440-0</v>
          </cell>
          <cell r="B7380" t="str">
            <v>BUEIRO LENTICULAR EM CHAPA GALV. C/ 3,4MM ESP., 6,60M VAO, 3,85M ALT., RECOBRIMENTO MINIMO 0,90M E MAXIMO 3,30M. ASSENT.</v>
          </cell>
          <cell r="C7380" t="str">
            <v>M</v>
          </cell>
          <cell r="D7380">
            <v>322.13</v>
          </cell>
        </row>
        <row r="7381">
          <cell r="A7381" t="str">
            <v>20.086.450-0</v>
          </cell>
          <cell r="B7381" t="str">
            <v>BUEIRO EM ARCO EM CHAPA GALV. C/ 3,4MM ESP., 5,92M VAO, 2,08M ALT., RECOBRIMENTO MINIMO 0,75M E MAXIMO 4,00M. ASSENT.</v>
          </cell>
          <cell r="C7381" t="str">
            <v>M</v>
          </cell>
          <cell r="D7381">
            <v>366.06</v>
          </cell>
        </row>
        <row r="7382">
          <cell r="A7382" t="str">
            <v>20.086.460-0</v>
          </cell>
          <cell r="B7382" t="str">
            <v>BUEIRO EM ARCO EM CHAPA GALV. C/ 3,4MM ESP., 6,12M VAO, 2,77M ALT., RECOBRIMENTO MINIMO 0,75M E MAXIMO 4,00M. ASSENT.</v>
          </cell>
          <cell r="C7382" t="str">
            <v>M</v>
          </cell>
          <cell r="D7382">
            <v>473.73</v>
          </cell>
        </row>
        <row r="7383">
          <cell r="A7383" t="str">
            <v>20.086.470-0</v>
          </cell>
          <cell r="B7383" t="str">
            <v>BUEIRO EM ARCO EM CHAPA GALV. C/ 3,4MM ESP., 6,78M VAO, 2,41M ALT., RECOBRIMENTO MINIMO 0,75M E MAXIMO 3,50M. ASSENT.</v>
          </cell>
          <cell r="C7383" t="str">
            <v>M</v>
          </cell>
          <cell r="D7383">
            <v>366.06</v>
          </cell>
        </row>
        <row r="7384">
          <cell r="A7384" t="str">
            <v>20.086.480-0</v>
          </cell>
          <cell r="B7384" t="str">
            <v>BUEIRO EM ARCO EM CHAPA GALV. C/ 3,4MM ESP., 6,96M VAO, 4,42M ALT., RECOBRIMENTO MINIMO 0,75M E MAXIMO 4,00M. ASSENT.</v>
          </cell>
          <cell r="C7384" t="str">
            <v>M</v>
          </cell>
          <cell r="D7384">
            <v>473.73</v>
          </cell>
        </row>
        <row r="7385">
          <cell r="A7385" t="str">
            <v>20.086.490-0</v>
          </cell>
          <cell r="B7385" t="str">
            <v>BUEIRO EM ARCO EM CHAPA GALV. C/ 3,4MM ESP., 7,67M VAO, 2,57M ALT., RECOBRIMENTO MINIMO 0,90M E MAXIMO 3,00M. ASSENT.</v>
          </cell>
          <cell r="C7385" t="str">
            <v>M</v>
          </cell>
          <cell r="D7385">
            <v>423.86</v>
          </cell>
        </row>
        <row r="7386">
          <cell r="A7386" t="str">
            <v>20.086.500-0</v>
          </cell>
          <cell r="B7386" t="str">
            <v>BUEIRO EM ARCO EM CHAPA GALV. C/ 3,4MM ESP., 7,85M VAO, 4,60M ALT., RECOBRIMENTO MINIMO 0,90M E MAXIMO 3,00M. ASSENT.</v>
          </cell>
          <cell r="C7386" t="str">
            <v>M</v>
          </cell>
          <cell r="D7386">
            <v>519.57000000000005</v>
          </cell>
        </row>
        <row r="7387">
          <cell r="A7387" t="str">
            <v>20.086.510-0</v>
          </cell>
          <cell r="B7387" t="str">
            <v>BUEIRO EM ARCO EM CHAPA GALV. C/ 3,4MM ESP., 8,79M VAO, 2,95M ALT., RECOBRIMENTO MINIMO 0,90M E MAXIMO 3,50M. ASSENT.</v>
          </cell>
          <cell r="C7387" t="str">
            <v>M</v>
          </cell>
          <cell r="D7387">
            <v>423.86</v>
          </cell>
        </row>
        <row r="7388">
          <cell r="A7388" t="str">
            <v>20.086.520-0</v>
          </cell>
          <cell r="B7388" t="str">
            <v>BUEIRO EM ARCO EM CHAPA GALV. C/ 3,4MM ESP., 8,97M VAO, 5,00M ALT., RECOBRIMENTO MINIMO 0,90M E MAXIMO 4,00M. ASSENT.</v>
          </cell>
          <cell r="C7388" t="str">
            <v>M</v>
          </cell>
          <cell r="D7388">
            <v>575.24</v>
          </cell>
        </row>
        <row r="7389">
          <cell r="A7389" t="str">
            <v>20.086.530-0</v>
          </cell>
          <cell r="B7389" t="str">
            <v>BUEIRO EM ARCO EM CHAPA GALV. C/ 4,7MM ESP., 9,45M VAO, 3,07M ALT., RECOBRIMENTO MINIMO 0,90M E MAXIMO 4,00M. ASSENT.</v>
          </cell>
          <cell r="C7389" t="str">
            <v>M</v>
          </cell>
          <cell r="D7389">
            <v>473.73</v>
          </cell>
        </row>
        <row r="7390">
          <cell r="A7390" t="str">
            <v>20.086.540-0</v>
          </cell>
          <cell r="B7390" t="str">
            <v>BUEIRO EM ARCO EM CHAPA GALV. C/ 4,7MM ESP., 9,86M VAO, 6,07M ALT., RECOBRIMENTO MINIMO 0,90M E MAXIMO 4,00M. ASSENT.</v>
          </cell>
          <cell r="C7390" t="str">
            <v>M</v>
          </cell>
          <cell r="D7390">
            <v>732.13</v>
          </cell>
        </row>
        <row r="7391">
          <cell r="A7391" t="str">
            <v>20.086.550-0</v>
          </cell>
          <cell r="B7391" t="str">
            <v>BUEIRO EM ARCO EM CHAPA GALV. C/ 6,3MM ESP., 10,77M VAO, 3,48M ALT., RECOBRIMENTO MINIMO 1,20M E MAXIMO 4,00M. ASSENT.</v>
          </cell>
          <cell r="C7391" t="str">
            <v>M</v>
          </cell>
          <cell r="D7391">
            <v>575.24</v>
          </cell>
        </row>
        <row r="7392">
          <cell r="A7392" t="str">
            <v>20.086.560-0</v>
          </cell>
          <cell r="B7392" t="str">
            <v>BUEIRO EM ARCO EM CHAPA GALV. C/ 6,3MM ESP., 10,97M VAO, 6,53M ALT., RECOBRIMENTO MINIMO 1,20M E MAXIMO 4,50M. ASSENT.</v>
          </cell>
          <cell r="C7392" t="str">
            <v>M</v>
          </cell>
          <cell r="D7392">
            <v>894.83</v>
          </cell>
        </row>
        <row r="7393">
          <cell r="A7393" t="str">
            <v>20.086.570-0</v>
          </cell>
          <cell r="B7393" t="str">
            <v>BUEIRO EM ARCO EM CHAPA GALV. C/ 6,3MM ESP., 11,58M VAO, 7,16M ALT., RECOBRIMENTO MINIMO 1,20M E MAXIMO 4,50M. ASSENT.</v>
          </cell>
          <cell r="C7393" t="str">
            <v>M</v>
          </cell>
          <cell r="D7393">
            <v>671.12</v>
          </cell>
        </row>
        <row r="7394">
          <cell r="A7394" t="str">
            <v>20.086.580-0</v>
          </cell>
          <cell r="B7394" t="str">
            <v>BUEIRO EM ARCO EM CHAPA GALV. C/ 6,3MM ESP., 11,78M VAO, 4,80M ALT., RECOBRIMENTO MINIMO 1,20M E MAXIMO 4,50M. ASSENT.</v>
          </cell>
          <cell r="C7394" t="str">
            <v>M</v>
          </cell>
          <cell r="D7394">
            <v>1006.68</v>
          </cell>
        </row>
        <row r="7395">
          <cell r="A7395" t="str">
            <v>20.086.590-0</v>
          </cell>
          <cell r="B7395" t="str">
            <v>TUNNEL LINER EM CHAPA GALV. C/ESP. DE 2,7MM, DIAM. DE 1,20M,RECOBRIMENTO MINIMO DE 1,20M E MAXIMO DE 12,90M. ASSENT.</v>
          </cell>
          <cell r="C7395" t="str">
            <v>M</v>
          </cell>
          <cell r="D7395">
            <v>799.6</v>
          </cell>
        </row>
        <row r="7396">
          <cell r="A7396" t="str">
            <v>20.086.600-0</v>
          </cell>
          <cell r="B7396" t="str">
            <v>TUNNEL LINER EM CHAPA GALV. C/ESP. DE 2,7MM, DIAM. DE 1,60M,RECOBRIMENTO MINIMO DE 1,20M E MAXIMO DE 9,60M. ASSENT.</v>
          </cell>
          <cell r="C7396" t="str">
            <v>M</v>
          </cell>
          <cell r="D7396">
            <v>621.91</v>
          </cell>
        </row>
        <row r="7397">
          <cell r="A7397" t="str">
            <v>20.086.610-0</v>
          </cell>
          <cell r="B7397" t="str">
            <v>TUNNEL LINER EM CHAPA GALV. C/ESP. DE 2,7MM, DIAM. DE 2,00M,RECOBRIMENTO MINIMO DE 1,50M E MAXIMO DE 7,70M. ASSENT.</v>
          </cell>
          <cell r="C7397" t="str">
            <v>M</v>
          </cell>
          <cell r="D7397">
            <v>486.71</v>
          </cell>
        </row>
        <row r="7398">
          <cell r="A7398" t="str">
            <v>20.086.620-0</v>
          </cell>
          <cell r="B7398" t="str">
            <v>TUNNEL LINER EM CHAPA GALV. C/ESP. DE 2,7MM, DIAM. DE 2,40M,RECOBRIMENTO MINIMO DE 1,90M E MAXIMO DE 6,40M. ASSENT.</v>
          </cell>
          <cell r="C7398" t="str">
            <v>M</v>
          </cell>
          <cell r="D7398">
            <v>621.91</v>
          </cell>
        </row>
        <row r="7399">
          <cell r="A7399" t="str">
            <v>20.086.630-0</v>
          </cell>
          <cell r="B7399" t="str">
            <v>TUNNEL LINER EM CHAPA GALV. C/ESP. DE 2,7MM, DIAM. DE 2,80M,RECOBRIMENTO MINIMO DE 2,20M E MAXIMO DE 5,50M. ASSENT.</v>
          </cell>
          <cell r="C7399" t="str">
            <v>M</v>
          </cell>
          <cell r="D7399">
            <v>621.91</v>
          </cell>
        </row>
        <row r="7400">
          <cell r="A7400" t="str">
            <v>20.086.640-0</v>
          </cell>
          <cell r="B7400" t="str">
            <v>TUNNEL LINER EM CHAPA GALV. C/ESP. DE 2,7MM, DIAM. DE 3,20M,RECOBRIMENTO MINIMO DE 2,40M E MAXIMO DE 4,80M. ASSENT.</v>
          </cell>
          <cell r="C7400" t="str">
            <v>M</v>
          </cell>
          <cell r="D7400">
            <v>799.6</v>
          </cell>
        </row>
        <row r="7401">
          <cell r="A7401" t="str">
            <v>20.086.650-0</v>
          </cell>
          <cell r="B7401" t="str">
            <v>TUNNEL LINER EM CHAPA GALV. C/ESP. DE 2,7MM, DIAM. DE 3,60M,RECOBRIMENTO MINIMO DE 2,60M E MAXIMO DE 4,30M. ASSENT.</v>
          </cell>
          <cell r="C7401" t="str">
            <v>M</v>
          </cell>
          <cell r="D7401">
            <v>1243.82</v>
          </cell>
        </row>
        <row r="7402">
          <cell r="A7402" t="str">
            <v>20.086.660-0</v>
          </cell>
          <cell r="B7402" t="str">
            <v>TUNNEL LINER EM CHAPA GALV. C/ESP. DE 3,4MM, DIAM. DE 4,00M,RECOBRIMENTO MINIMO DE 2,80M E MAXIMO DE 4,60M. ASSENT.</v>
          </cell>
          <cell r="C7402" t="str">
            <v>M</v>
          </cell>
          <cell r="D7402">
            <v>1243.82</v>
          </cell>
        </row>
        <row r="7403">
          <cell r="A7403" t="str">
            <v>20.086.670-0</v>
          </cell>
          <cell r="B7403" t="str">
            <v>TUNNEL LINER EM CHAPA GALV. C/ESP. DE 4,7MM, DIAM. DE 4,40M,RECOBRIMENTO MINIMO DE 3,00M E MAXIMO DE 5,20M. ASSENT.</v>
          </cell>
          <cell r="C7403" t="str">
            <v>M</v>
          </cell>
          <cell r="D7403">
            <v>2685.19</v>
          </cell>
        </row>
        <row r="7404">
          <cell r="A7404" t="str">
            <v>20.086.680-0</v>
          </cell>
          <cell r="B7404" t="str">
            <v>TUNNEL LINER EM CHAPA GALV. C/ESP. DE 6,3MM, DIAM. DE 4,80M,RECOBRIMENTO MINIMO DE 3,20M E MAXIMO DE 5,80M. ASSENT.</v>
          </cell>
          <cell r="C7404" t="str">
            <v>M</v>
          </cell>
          <cell r="D7404">
            <v>2798.61</v>
          </cell>
        </row>
        <row r="7405">
          <cell r="A7405" t="str">
            <v>20.086.999-0</v>
          </cell>
          <cell r="B7405" t="str">
            <v>FAMILIA 20,086PASSAGEM CABO A.</v>
          </cell>
          <cell r="C7405">
            <v>0</v>
          </cell>
          <cell r="D7405">
            <v>2614</v>
          </cell>
        </row>
        <row r="7406">
          <cell r="A7406" t="str">
            <v>20.090.001-1</v>
          </cell>
          <cell r="B7406" t="str">
            <v>BRITAGEM DE ROCHA, APROVEIT. DA ESCAV. DE MAT. DE 3ªCAT., P/IMPLANTACAO OU ALARGAMENTO DE ROD.</v>
          </cell>
          <cell r="C7406" t="str">
            <v>M3</v>
          </cell>
          <cell r="D7406">
            <v>22.28</v>
          </cell>
        </row>
        <row r="7407">
          <cell r="A7407" t="str">
            <v>20.090.005-1</v>
          </cell>
          <cell r="B7407" t="str">
            <v>EXTRACAO DE ROCHA EM EXPLORACAO DE PEDREIRA</v>
          </cell>
          <cell r="C7407" t="str">
            <v>M3</v>
          </cell>
          <cell r="D7407">
            <v>16.13</v>
          </cell>
        </row>
        <row r="7408">
          <cell r="A7408" t="str">
            <v>20.090.006-0</v>
          </cell>
          <cell r="B7408" t="str">
            <v>FRAGMENTACAO, CARGA, TRANSP. E BRITAGEM DE ROCHA JA EXTRAIDA, EM EXPLORACAO DE PEDREIRA</v>
          </cell>
          <cell r="C7408" t="str">
            <v>M3</v>
          </cell>
          <cell r="D7408">
            <v>26.34</v>
          </cell>
        </row>
        <row r="7409">
          <cell r="A7409" t="str">
            <v>20.090.999-0</v>
          </cell>
          <cell r="B7409" t="str">
            <v>FAMILIA 20,090BRINTAGEM DE ROCHA</v>
          </cell>
          <cell r="C7409">
            <v>0</v>
          </cell>
          <cell r="D7409">
            <v>1961</v>
          </cell>
        </row>
        <row r="7410">
          <cell r="A7410" t="str">
            <v>20.091.001-1</v>
          </cell>
          <cell r="B7410" t="str">
            <v>EXTRACAO DE AREIA DE RIO, P/MEIO DE DRAGAGEM</v>
          </cell>
          <cell r="C7410" t="str">
            <v>M3</v>
          </cell>
          <cell r="D7410">
            <v>2.65</v>
          </cell>
        </row>
        <row r="7411">
          <cell r="A7411" t="str">
            <v>20.091.999-0</v>
          </cell>
          <cell r="B7411" t="str">
            <v>FAMILIA 20,091EXTRACAO AREIA D/RIO</v>
          </cell>
          <cell r="C7411">
            <v>0</v>
          </cell>
          <cell r="D7411">
            <v>1972</v>
          </cell>
        </row>
        <row r="7412">
          <cell r="A7412" t="str">
            <v>20.092.001-0</v>
          </cell>
          <cell r="B7412" t="str">
            <v>AREIA</v>
          </cell>
          <cell r="C7412" t="str">
            <v>M3</v>
          </cell>
          <cell r="D7412">
            <v>25</v>
          </cell>
        </row>
        <row r="7413">
          <cell r="A7413" t="str">
            <v>20.092.999-0</v>
          </cell>
          <cell r="B7413" t="str">
            <v>FAMILIA 20,092FORNECIMENTO D/AREIA REVENDEDOR</v>
          </cell>
          <cell r="C7413">
            <v>0</v>
          </cell>
          <cell r="D7413">
            <v>1716</v>
          </cell>
        </row>
        <row r="7414">
          <cell r="A7414" t="str">
            <v>20.093.001-0</v>
          </cell>
          <cell r="B7414" t="str">
            <v>CIMENTO "PORTLAND", CP-II-32</v>
          </cell>
          <cell r="C7414" t="str">
            <v>KG</v>
          </cell>
          <cell r="D7414">
            <v>0.32</v>
          </cell>
        </row>
        <row r="7415">
          <cell r="A7415" t="str">
            <v>20.093.999-0</v>
          </cell>
          <cell r="B7415" t="str">
            <v>FAMILIA 20,093FORNECIMENTO CIMENTO REVENDEDOR</v>
          </cell>
          <cell r="C7415">
            <v>0</v>
          </cell>
          <cell r="D7415">
            <v>1671</v>
          </cell>
        </row>
        <row r="7416">
          <cell r="A7416" t="str">
            <v>20.096.001-0</v>
          </cell>
          <cell r="B7416" t="str">
            <v>CASCALHINHO (PEDRA ZERO)</v>
          </cell>
          <cell r="C7416" t="str">
            <v>M3</v>
          </cell>
          <cell r="D7416">
            <v>29</v>
          </cell>
        </row>
        <row r="7417">
          <cell r="A7417" t="str">
            <v>20.096.999-0</v>
          </cell>
          <cell r="B7417" t="str">
            <v>FAMILIA 20,096FORNECIMENTO CASCALHINHO REVENDEDOR</v>
          </cell>
          <cell r="C7417">
            <v>0</v>
          </cell>
          <cell r="D7417">
            <v>1274</v>
          </cell>
        </row>
        <row r="7418">
          <cell r="A7418" t="str">
            <v>20.097.001-0</v>
          </cell>
          <cell r="B7418" t="str">
            <v>PEDRA BRITADA Nº1, INCL. TRANSP.</v>
          </cell>
          <cell r="C7418" t="str">
            <v>M3</v>
          </cell>
          <cell r="D7418">
            <v>29</v>
          </cell>
        </row>
        <row r="7419">
          <cell r="A7419" t="str">
            <v>20.097.002-0</v>
          </cell>
          <cell r="B7419" t="str">
            <v>PEDRA BRITADA Nº2, INCL. TRANSP.</v>
          </cell>
          <cell r="C7419" t="str">
            <v>M3</v>
          </cell>
          <cell r="D7419">
            <v>29</v>
          </cell>
        </row>
        <row r="7420">
          <cell r="A7420" t="str">
            <v>20.097.003-0</v>
          </cell>
          <cell r="B7420" t="str">
            <v>PEDRA BRITADA Nº3, INCL. TRANSP.</v>
          </cell>
          <cell r="C7420" t="str">
            <v>M3</v>
          </cell>
          <cell r="D7420">
            <v>29</v>
          </cell>
        </row>
        <row r="7421">
          <cell r="A7421" t="str">
            <v>20.097.004-0</v>
          </cell>
          <cell r="B7421" t="str">
            <v>BRITA CORRIDA, INCL. TRANSP.</v>
          </cell>
          <cell r="C7421" t="str">
            <v>M3</v>
          </cell>
          <cell r="D7421">
            <v>22</v>
          </cell>
        </row>
        <row r="7422">
          <cell r="A7422" t="str">
            <v>20.097.005-0</v>
          </cell>
          <cell r="B7422" t="str">
            <v>PO-DE-PEDRA, INCL. TRANSP.</v>
          </cell>
          <cell r="C7422" t="str">
            <v>M3</v>
          </cell>
          <cell r="D7422">
            <v>19.5</v>
          </cell>
        </row>
        <row r="7423">
          <cell r="A7423" t="str">
            <v>20.097.999-0</v>
          </cell>
          <cell r="B7423" t="str">
            <v>FAMILIA 20,097FORNEC.PEDRA BRITADA C/TRANSPORTE</v>
          </cell>
          <cell r="C7423">
            <v>0</v>
          </cell>
          <cell r="D7423">
            <v>1413</v>
          </cell>
        </row>
        <row r="7424">
          <cell r="A7424" t="str">
            <v>20.098.001-0</v>
          </cell>
          <cell r="B7424" t="str">
            <v>PEDRA-DE-MAO</v>
          </cell>
          <cell r="C7424" t="str">
            <v>M3</v>
          </cell>
          <cell r="D7424">
            <v>29</v>
          </cell>
        </row>
        <row r="7425">
          <cell r="A7425" t="str">
            <v>20.098.999-0</v>
          </cell>
          <cell r="B7425" t="str">
            <v>FAMILIA 20,098FORNEC.PEDRA DE MAO C/TRANSPORTE</v>
          </cell>
          <cell r="C7425">
            <v>0</v>
          </cell>
          <cell r="D7425">
            <v>1311</v>
          </cell>
        </row>
        <row r="7426">
          <cell r="A7426" t="str">
            <v>20.099.001-0</v>
          </cell>
          <cell r="B7426" t="str">
            <v>PO-DE-PEDRA, EXCL. TRANSP.</v>
          </cell>
          <cell r="C7426" t="str">
            <v>M3</v>
          </cell>
          <cell r="D7426">
            <v>15</v>
          </cell>
        </row>
        <row r="7427">
          <cell r="A7427" t="str">
            <v>20.099.999-0</v>
          </cell>
          <cell r="B7427" t="str">
            <v>FAMILIA 20,099</v>
          </cell>
          <cell r="C7427">
            <v>0</v>
          </cell>
          <cell r="D7427">
            <v>2044</v>
          </cell>
        </row>
        <row r="7428">
          <cell r="A7428" t="str">
            <v>20.100.999-0</v>
          </cell>
          <cell r="B7428" t="str">
            <v>FAMILIA 20,100FORN.DE FILLER C/TRANSPORTE</v>
          </cell>
          <cell r="C7428">
            <v>0</v>
          </cell>
          <cell r="D7428">
            <v>1736</v>
          </cell>
        </row>
        <row r="7429">
          <cell r="A7429" t="str">
            <v>20.101.011-0</v>
          </cell>
          <cell r="B7429" t="str">
            <v>EMULSAO ASF. CATIONICA, TIPO RR-2C</v>
          </cell>
          <cell r="C7429" t="str">
            <v>T</v>
          </cell>
          <cell r="D7429">
            <v>936.3</v>
          </cell>
        </row>
        <row r="7430">
          <cell r="A7430" t="str">
            <v>20.101.012-0</v>
          </cell>
          <cell r="B7430" t="str">
            <v>EMULSAO ALF. CATIONICA, TIPO RM-2C</v>
          </cell>
          <cell r="C7430" t="str">
            <v>T</v>
          </cell>
          <cell r="D7430">
            <v>1158.8</v>
          </cell>
        </row>
        <row r="7431">
          <cell r="A7431" t="str">
            <v>20.101.013-0</v>
          </cell>
          <cell r="B7431" t="str">
            <v>EMULSAO ASF. CATIONICA, TIPO RL-1C</v>
          </cell>
          <cell r="C7431" t="str">
            <v>T</v>
          </cell>
          <cell r="D7431">
            <v>1085.3</v>
          </cell>
        </row>
        <row r="7432">
          <cell r="A7432" t="str">
            <v>20.101.999-0</v>
          </cell>
          <cell r="B7432" t="str">
            <v>FAMILIA 20.101</v>
          </cell>
          <cell r="C7432">
            <v>0</v>
          </cell>
          <cell r="D7432">
            <v>4132</v>
          </cell>
        </row>
        <row r="7433">
          <cell r="A7433" t="str">
            <v>20.102.001-0</v>
          </cell>
          <cell r="B7433" t="str">
            <v>MATERIAL BETUMINOSO, TIPO CIM. ASF. CAP-7</v>
          </cell>
          <cell r="C7433" t="str">
            <v>T</v>
          </cell>
          <cell r="D7433">
            <v>1253.8</v>
          </cell>
        </row>
        <row r="7434">
          <cell r="A7434" t="str">
            <v>20.102.003-0</v>
          </cell>
          <cell r="B7434" t="str">
            <v>MATERIAL BETUMINOSO, TIPO EMULSAO CATIONICA RR-1C</v>
          </cell>
          <cell r="C7434" t="str">
            <v>T</v>
          </cell>
          <cell r="D7434">
            <v>862.5</v>
          </cell>
        </row>
        <row r="7435">
          <cell r="A7435" t="str">
            <v>20.102.004-0</v>
          </cell>
          <cell r="B7435" t="str">
            <v>MATERIAL BETUMINOSO, TIPO EMULSAO CATIONICA RM-1C</v>
          </cell>
          <cell r="C7435" t="str">
            <v>T</v>
          </cell>
          <cell r="D7435">
            <v>1116.8</v>
          </cell>
        </row>
        <row r="7436">
          <cell r="A7436" t="str">
            <v>20.102.005-0</v>
          </cell>
          <cell r="B7436" t="str">
            <v>ASFALTO DILUIDO, TIPO CR-250</v>
          </cell>
          <cell r="C7436" t="str">
            <v>T</v>
          </cell>
          <cell r="D7436">
            <v>1635.3</v>
          </cell>
        </row>
        <row r="7437">
          <cell r="A7437" t="str">
            <v>20.102.006-0</v>
          </cell>
          <cell r="B7437" t="str">
            <v>ASFALTO DILUIDO, TIPO CM-30</v>
          </cell>
          <cell r="C7437" t="str">
            <v>T</v>
          </cell>
          <cell r="D7437">
            <v>1635.3</v>
          </cell>
        </row>
        <row r="7438">
          <cell r="A7438" t="str">
            <v>20.102.007-0</v>
          </cell>
          <cell r="B7438" t="str">
            <v>ASFALTO DILUIDO, TIPO CAP 40</v>
          </cell>
          <cell r="C7438" t="str">
            <v>T</v>
          </cell>
          <cell r="D7438">
            <v>1150.9000000000001</v>
          </cell>
        </row>
        <row r="7439">
          <cell r="A7439" t="str">
            <v>20.102.008-0</v>
          </cell>
          <cell r="B7439" t="str">
            <v>ASFALTO DILUIDO, TIPO CAP 20</v>
          </cell>
          <cell r="C7439" t="str">
            <v>T</v>
          </cell>
          <cell r="D7439">
            <v>1200.9000000000001</v>
          </cell>
        </row>
        <row r="7440">
          <cell r="A7440" t="str">
            <v>20.102.999-0</v>
          </cell>
          <cell r="B7440" t="str">
            <v>FAMILIA 20,102FORN.MATERIAL BETUMINOSO C/TRANSPORTE</v>
          </cell>
          <cell r="C7440">
            <v>0</v>
          </cell>
          <cell r="D7440">
            <v>6243</v>
          </cell>
        </row>
        <row r="7441">
          <cell r="A7441" t="str">
            <v>20.103.001-0</v>
          </cell>
          <cell r="B7441" t="str">
            <v>DOPE DE ADESIVIDADE</v>
          </cell>
          <cell r="C7441" t="str">
            <v>T</v>
          </cell>
          <cell r="D7441">
            <v>2343.8000000000002</v>
          </cell>
        </row>
        <row r="7442">
          <cell r="A7442" t="str">
            <v>20.103.999-0</v>
          </cell>
          <cell r="B7442" t="str">
            <v>FAMILIA 20,103FORNECIMENTO DOPE ADESIVIDADE</v>
          </cell>
          <cell r="C7442">
            <v>0</v>
          </cell>
          <cell r="D7442">
            <v>1254</v>
          </cell>
        </row>
        <row r="7443">
          <cell r="A7443" t="str">
            <v>20.104.001-0</v>
          </cell>
          <cell r="B7443" t="str">
            <v>SAIBRO</v>
          </cell>
          <cell r="C7443" t="str">
            <v>M3</v>
          </cell>
          <cell r="D7443">
            <v>18</v>
          </cell>
        </row>
        <row r="7444">
          <cell r="A7444" t="str">
            <v>20.104.999-0</v>
          </cell>
          <cell r="B7444" t="str">
            <v>FAMILIA 20.104</v>
          </cell>
          <cell r="C7444">
            <v>0</v>
          </cell>
          <cell r="D7444">
            <v>1766</v>
          </cell>
        </row>
        <row r="7445">
          <cell r="A7445" t="str">
            <v>20.105.001-0</v>
          </cell>
          <cell r="B7445" t="str">
            <v>PINTURA C/CAL, DE GUARDA-CORPO, GUARDA-RODA E MURETA DE PROTECAO EM PONTES E VIADUTOS</v>
          </cell>
          <cell r="C7445" t="str">
            <v>M2</v>
          </cell>
          <cell r="D7445">
            <v>1.43</v>
          </cell>
        </row>
        <row r="7446">
          <cell r="A7446" t="str">
            <v>20.105.005-0</v>
          </cell>
          <cell r="B7446" t="str">
            <v>PINTURA DE MAIO-FIO C/CAL, C/ 1 DEMAO</v>
          </cell>
          <cell r="C7446" t="str">
            <v>M</v>
          </cell>
          <cell r="D7446">
            <v>0.14000000000000001</v>
          </cell>
        </row>
        <row r="7447">
          <cell r="A7447" t="str">
            <v>20.105.999-0</v>
          </cell>
          <cell r="B7447" t="str">
            <v>FAMILIA 20,105PINTURA COM CAL</v>
          </cell>
          <cell r="C7447">
            <v>0</v>
          </cell>
          <cell r="D7447">
            <v>2415</v>
          </cell>
        </row>
        <row r="7448">
          <cell r="A7448" t="str">
            <v>20.106.001-0</v>
          </cell>
          <cell r="B7448" t="str">
            <v>PINTURA C/TINTA A BASE DE PVA, DE GUARDA-CORPO, GUARDA-RODAE MURETA DE PROTECAO EM PONTES E VIADUTOS</v>
          </cell>
          <cell r="C7448" t="str">
            <v>M2</v>
          </cell>
          <cell r="D7448">
            <v>2.39</v>
          </cell>
        </row>
        <row r="7449">
          <cell r="A7449" t="str">
            <v>20.106.999-0</v>
          </cell>
          <cell r="B7449" t="str">
            <v>FAMILIA 20,106PINTURA A BASE DE PVA</v>
          </cell>
          <cell r="C7449">
            <v>0</v>
          </cell>
          <cell r="D7449">
            <v>1905</v>
          </cell>
        </row>
        <row r="7450">
          <cell r="A7450" t="str">
            <v>20.107.001-0</v>
          </cell>
          <cell r="B7450" t="str">
            <v>DEFENSA METALICA: RECUPERACAO E ASSENT. C/RETIRADA, P/PINT.EM 2 DEMAOS E POSTERIOR RECOLOC.</v>
          </cell>
          <cell r="C7450" t="str">
            <v>M</v>
          </cell>
          <cell r="D7450">
            <v>21.67</v>
          </cell>
        </row>
        <row r="7451">
          <cell r="A7451" t="str">
            <v>20.107.999-0</v>
          </cell>
          <cell r="B7451" t="str">
            <v>FAMILIA 20,107DEFENSAS METALICAS</v>
          </cell>
          <cell r="C7451">
            <v>0</v>
          </cell>
          <cell r="D7451">
            <v>2352</v>
          </cell>
        </row>
        <row r="7452">
          <cell r="A7452" t="str">
            <v>20.110.999-0</v>
          </cell>
          <cell r="B7452" t="str">
            <v>FAMILIA 20,110ESTRADAS</v>
          </cell>
          <cell r="C7452">
            <v>0</v>
          </cell>
          <cell r="D7452">
            <v>1932</v>
          </cell>
        </row>
        <row r="7453">
          <cell r="A7453" t="str">
            <v>20.111.001-0</v>
          </cell>
          <cell r="B7453" t="str">
            <v>CASCALHINHO (PEDRA ZERO), P/REGIAO DE CAMPOS</v>
          </cell>
          <cell r="C7453" t="str">
            <v>M3</v>
          </cell>
          <cell r="D7453">
            <v>21</v>
          </cell>
        </row>
        <row r="7454">
          <cell r="A7454" t="str">
            <v>20.111.006-0</v>
          </cell>
          <cell r="B7454" t="str">
            <v>PEDRA BRITADA 1, 2 E 3, P/REGIAO DE CAMPOS</v>
          </cell>
          <cell r="C7454" t="str">
            <v>M3</v>
          </cell>
          <cell r="D7454">
            <v>21.54</v>
          </cell>
        </row>
        <row r="7455">
          <cell r="A7455" t="str">
            <v>20.111.007-0</v>
          </cell>
          <cell r="B7455" t="str">
            <v>BRITA CORRIDA, P/REGIAO DE CAMPOS</v>
          </cell>
          <cell r="C7455" t="str">
            <v>M3</v>
          </cell>
          <cell r="D7455">
            <v>18</v>
          </cell>
        </row>
        <row r="7456">
          <cell r="A7456" t="str">
            <v>20.111.008-0</v>
          </cell>
          <cell r="B7456" t="str">
            <v>PO-DE-PEDRA, P/REGIAO DE CAMPOS</v>
          </cell>
          <cell r="C7456" t="str">
            <v>M3</v>
          </cell>
          <cell r="D7456">
            <v>15</v>
          </cell>
        </row>
        <row r="7457">
          <cell r="A7457" t="str">
            <v>20.111.009-0</v>
          </cell>
          <cell r="B7457" t="str">
            <v>PEDRA-DE-MAO, P/REGIAO DE CAMPOS</v>
          </cell>
          <cell r="C7457" t="str">
            <v>M3</v>
          </cell>
          <cell r="D7457">
            <v>21</v>
          </cell>
        </row>
        <row r="7458">
          <cell r="A7458" t="str">
            <v>20.111.999-0</v>
          </cell>
          <cell r="B7458" t="str">
            <v>FAMILIA 20,111FORN.CASCALHINHO PEDRA ZERO(CAMPO)</v>
          </cell>
          <cell r="C7458">
            <v>0</v>
          </cell>
          <cell r="D7458">
            <v>2022</v>
          </cell>
        </row>
        <row r="7459">
          <cell r="A7459" t="str">
            <v>20.112.010-0</v>
          </cell>
          <cell r="B7459" t="str">
            <v>CASCALHINHO (PEDRA ZERO), P/REGIAO DE ITAPERUNA</v>
          </cell>
          <cell r="C7459" t="str">
            <v>M3</v>
          </cell>
          <cell r="D7459">
            <v>29</v>
          </cell>
        </row>
        <row r="7460">
          <cell r="A7460" t="str">
            <v>20.112.011-0</v>
          </cell>
          <cell r="B7460" t="str">
            <v>PEDRA BRITADA 1, P/REGIAO DE ITAPERUNA</v>
          </cell>
          <cell r="C7460" t="str">
            <v>M3</v>
          </cell>
          <cell r="D7460">
            <v>29</v>
          </cell>
        </row>
        <row r="7461">
          <cell r="A7461" t="str">
            <v>20.112.013-0</v>
          </cell>
          <cell r="B7461" t="str">
            <v>PO-DE-PEDRA, P/REGIAO DE ITAPERUNA</v>
          </cell>
          <cell r="C7461" t="str">
            <v>M3</v>
          </cell>
          <cell r="D7461">
            <v>14</v>
          </cell>
        </row>
        <row r="7462">
          <cell r="A7462" t="str">
            <v>20.112.014-0</v>
          </cell>
          <cell r="B7462" t="str">
            <v>PEDRA-DE-MAO, P/REGIAO DE ITAPERUNA</v>
          </cell>
          <cell r="C7462" t="str">
            <v>M3</v>
          </cell>
          <cell r="D7462">
            <v>29</v>
          </cell>
        </row>
        <row r="7463">
          <cell r="A7463" t="str">
            <v>20.112.999-0</v>
          </cell>
          <cell r="B7463" t="str">
            <v>FAMILIA 20,112FORN.PEDRA BRITADA</v>
          </cell>
          <cell r="C7463">
            <v>0</v>
          </cell>
          <cell r="D7463">
            <v>4709</v>
          </cell>
        </row>
        <row r="7464">
          <cell r="A7464" t="str">
            <v>20.113.010-0</v>
          </cell>
          <cell r="B7464" t="str">
            <v>CASCALHINHO (PEDRA ZERO), P/REGIAO DE MACAE</v>
          </cell>
          <cell r="C7464" t="str">
            <v>M3</v>
          </cell>
          <cell r="D7464">
            <v>22.5</v>
          </cell>
        </row>
        <row r="7465">
          <cell r="A7465" t="str">
            <v>20.113.011-0</v>
          </cell>
          <cell r="B7465" t="str">
            <v>PEDRA BRITADA 1 E 2, P/REGIAO DE MACAE</v>
          </cell>
          <cell r="C7465" t="str">
            <v>M3</v>
          </cell>
          <cell r="D7465">
            <v>22.5</v>
          </cell>
        </row>
        <row r="7466">
          <cell r="A7466" t="str">
            <v>20.113.012-0</v>
          </cell>
          <cell r="B7466" t="str">
            <v>BRITA CORRIDA, P/REGIAO DE MACAE</v>
          </cell>
          <cell r="C7466" t="str">
            <v>M3</v>
          </cell>
          <cell r="D7466">
            <v>19</v>
          </cell>
        </row>
        <row r="7467">
          <cell r="A7467" t="str">
            <v>20.113.013-0</v>
          </cell>
          <cell r="B7467" t="str">
            <v>PO-DE-PEDRA, P/REGIAO DE MACAE</v>
          </cell>
          <cell r="C7467" t="str">
            <v>M3</v>
          </cell>
          <cell r="D7467">
            <v>14</v>
          </cell>
        </row>
        <row r="7468">
          <cell r="A7468" t="str">
            <v>20.113.014-0</v>
          </cell>
          <cell r="B7468" t="str">
            <v>PEDRA-DE-MAO, P/REGIAO DE MACAE</v>
          </cell>
          <cell r="C7468" t="str">
            <v>M3</v>
          </cell>
          <cell r="D7468">
            <v>23</v>
          </cell>
        </row>
        <row r="7469">
          <cell r="A7469" t="str">
            <v>20.113.999-0</v>
          </cell>
          <cell r="B7469" t="str">
            <v>FAMILIA 20,113FORN.BRITA CORRIDA</v>
          </cell>
          <cell r="C7469">
            <v>0</v>
          </cell>
          <cell r="D7469">
            <v>3552</v>
          </cell>
        </row>
        <row r="7470">
          <cell r="A7470" t="str">
            <v>20.114.010-0</v>
          </cell>
          <cell r="B7470" t="str">
            <v>CASCALHINHO (PEDRA ZERO), P/REGIAO DE NOVA FRIBURGO</v>
          </cell>
          <cell r="C7470" t="str">
            <v>M3</v>
          </cell>
          <cell r="D7470">
            <v>28</v>
          </cell>
        </row>
        <row r="7471">
          <cell r="A7471" t="str">
            <v>20.114.011-0</v>
          </cell>
          <cell r="B7471" t="str">
            <v>PEDRA BRITADA 1 E 2, P/REGIAO DE NOVA FRIBURGO</v>
          </cell>
          <cell r="C7471" t="str">
            <v>M3</v>
          </cell>
          <cell r="D7471">
            <v>27</v>
          </cell>
        </row>
        <row r="7472">
          <cell r="A7472" t="str">
            <v>20.114.012-0</v>
          </cell>
          <cell r="B7472" t="str">
            <v>BRITA CORRIDA, P/REGIAO DE NOVA FRIBURGO</v>
          </cell>
          <cell r="C7472" t="str">
            <v>M3</v>
          </cell>
          <cell r="D7472">
            <v>18</v>
          </cell>
        </row>
        <row r="7473">
          <cell r="A7473" t="str">
            <v>20.114.013-0</v>
          </cell>
          <cell r="B7473" t="str">
            <v>PO-DE-PEDRA, P/REGIAO DE NOVA FRIBURGO</v>
          </cell>
          <cell r="C7473" t="str">
            <v>M3</v>
          </cell>
          <cell r="D7473">
            <v>15</v>
          </cell>
        </row>
        <row r="7474">
          <cell r="A7474" t="str">
            <v>20.114.014-0</v>
          </cell>
          <cell r="B7474" t="str">
            <v>PEDRA-DE-MAO, P/REGIAO DE NOVA FRIBURGO</v>
          </cell>
          <cell r="C7474" t="str">
            <v>M3</v>
          </cell>
          <cell r="D7474">
            <v>24</v>
          </cell>
        </row>
        <row r="7475">
          <cell r="A7475" t="str">
            <v>20.114.999-0</v>
          </cell>
          <cell r="B7475" t="str">
            <v>FAMILIA 20,114FORN.PO-DE-PEDRA</v>
          </cell>
          <cell r="C7475">
            <v>0</v>
          </cell>
          <cell r="D7475">
            <v>1408</v>
          </cell>
        </row>
        <row r="7476">
          <cell r="A7476" t="str">
            <v>20.115.010-0</v>
          </cell>
          <cell r="B7476" t="str">
            <v>CASCALHINHO (PEDRA ZERO), P/REGIAO DE BARRA MANSA</v>
          </cell>
          <cell r="C7476" t="str">
            <v>M3</v>
          </cell>
          <cell r="D7476">
            <v>27</v>
          </cell>
        </row>
        <row r="7477">
          <cell r="A7477" t="str">
            <v>20.115.011-0</v>
          </cell>
          <cell r="B7477" t="str">
            <v>PEDRA BRITADA 1, 2 E 3, P/REGIAO DE BARRA MANSA</v>
          </cell>
          <cell r="C7477" t="str">
            <v>M3</v>
          </cell>
          <cell r="D7477">
            <v>27.05</v>
          </cell>
        </row>
        <row r="7478">
          <cell r="A7478" t="str">
            <v>20.115.012-0</v>
          </cell>
          <cell r="B7478" t="str">
            <v>BRITA CORRIDA, P/REGIAO DE BARRA MANSA</v>
          </cell>
          <cell r="C7478" t="str">
            <v>M3</v>
          </cell>
          <cell r="D7478">
            <v>16.34</v>
          </cell>
        </row>
        <row r="7479">
          <cell r="A7479" t="str">
            <v>20.115.013-0</v>
          </cell>
          <cell r="B7479" t="str">
            <v>PO-DE-PEDRA, P/REGIAO DE BARRA MANSA</v>
          </cell>
          <cell r="C7479" t="str">
            <v>M3</v>
          </cell>
          <cell r="D7479">
            <v>11.4</v>
          </cell>
        </row>
        <row r="7480">
          <cell r="A7480" t="str">
            <v>20.115.014-0</v>
          </cell>
          <cell r="B7480" t="str">
            <v>PEDRA-DE-MAO, P/REGIAO DE BARRA MANSA</v>
          </cell>
          <cell r="C7480" t="str">
            <v>M3</v>
          </cell>
          <cell r="D7480">
            <v>25.08</v>
          </cell>
        </row>
        <row r="7481">
          <cell r="A7481" t="str">
            <v>20.115.999-0</v>
          </cell>
          <cell r="B7481" t="str">
            <v>FAMILIA 20,115FORN.DE PEDRA DE MAO</v>
          </cell>
          <cell r="C7481">
            <v>0</v>
          </cell>
          <cell r="D7481">
            <v>1807</v>
          </cell>
        </row>
        <row r="7482">
          <cell r="A7482" t="str">
            <v>20.125.999-0</v>
          </cell>
          <cell r="B7482" t="str">
            <v>FAMILIA 20,125TRANSPORTE</v>
          </cell>
          <cell r="C7482">
            <v>0</v>
          </cell>
          <cell r="D7482">
            <v>1257</v>
          </cell>
        </row>
        <row r="7483">
          <cell r="A7483" t="str">
            <v>20.170.001-0</v>
          </cell>
          <cell r="B7483" t="str">
            <v>FAIXA DELIMITADORA (VIBRADOR) EM CONCR. SIMPLES</v>
          </cell>
          <cell r="C7483" t="str">
            <v>M</v>
          </cell>
          <cell r="D7483">
            <v>57.17</v>
          </cell>
        </row>
        <row r="7484">
          <cell r="A7484" t="str">
            <v>20.170.999-0</v>
          </cell>
          <cell r="B7484" t="str">
            <v>@PCONSTRUCAO DE FAIXAS</v>
          </cell>
          <cell r="C7484">
            <v>0</v>
          </cell>
          <cell r="D7484">
            <v>2041</v>
          </cell>
        </row>
        <row r="7485">
          <cell r="A7485" t="str">
            <v>20.175.001-1</v>
          </cell>
          <cell r="B7485" t="str">
            <v>GUARDA-CORPO EM CONCR. ARMADO, FORMADO P/QUADROS RETANGULARES DE (1,90X0,50)M, SUSTENTADOS P/ 2 MONTANTES C/ 0,85M ALT.</v>
          </cell>
          <cell r="C7485" t="str">
            <v>M</v>
          </cell>
          <cell r="D7485">
            <v>53.6</v>
          </cell>
        </row>
        <row r="7486">
          <cell r="A7486" t="str">
            <v>20.175.002-1</v>
          </cell>
          <cell r="B7486" t="str">
            <v>BARREIRA PRE-MOLDADA EXT., EM CONCR. ARMADO, MED. 0,15M NO TOPO, 0,40M NA BASE E 0,77M DE ALT.</v>
          </cell>
          <cell r="C7486" t="str">
            <v>M</v>
          </cell>
          <cell r="D7486">
            <v>161.4</v>
          </cell>
        </row>
        <row r="7487">
          <cell r="A7487" t="str">
            <v>20.175.003-0</v>
          </cell>
          <cell r="B7487" t="str">
            <v>BARREIRA PRE-MOLDADA EXT., EM CONCR. ARMADO, MED. 0,25M NO TOPO, 0,40M NA BASE E 1,14M DE ALT.</v>
          </cell>
          <cell r="C7487" t="str">
            <v>M</v>
          </cell>
          <cell r="D7487">
            <v>228.87</v>
          </cell>
        </row>
        <row r="7488">
          <cell r="A7488" t="str">
            <v>20.175.004-0</v>
          </cell>
          <cell r="B7488" t="str">
            <v>BARREIRA DUPLA PRE-MOLDADA INT., EM CONCR. ARMADO, MED. 0,15M NO TOPO, 0,65M NA BASE E 0,77M DE ALT.</v>
          </cell>
          <cell r="C7488" t="str">
            <v>M</v>
          </cell>
          <cell r="D7488">
            <v>182.5</v>
          </cell>
        </row>
        <row r="7489">
          <cell r="A7489" t="str">
            <v>20.175.005-0</v>
          </cell>
          <cell r="B7489" t="str">
            <v>BARREIRA PRE-MOLDADA EXT., EM CONCR. ARMADO, MED. 0,15M TOPO, 0,40M BASE E 1,47M ALT. TOTAL (SENDO PARTE ENTERRADA)</v>
          </cell>
          <cell r="C7489" t="str">
            <v>M</v>
          </cell>
          <cell r="D7489">
            <v>520.78</v>
          </cell>
        </row>
        <row r="7490">
          <cell r="A7490" t="str">
            <v>20.175.006-0</v>
          </cell>
          <cell r="B7490" t="str">
            <v>BARREIRA PRE-MOLDADA EXT., EM CONCR. ARMADO, MED. 0,25M TOPO, 0,40M BASE E 2,34M ALT. TOTAL (SENDO PARTE ENTERRADA)</v>
          </cell>
          <cell r="C7490" t="str">
            <v>M</v>
          </cell>
          <cell r="D7490">
            <v>549.87</v>
          </cell>
        </row>
        <row r="7491">
          <cell r="A7491" t="str">
            <v>20.175.007-0</v>
          </cell>
          <cell r="B7491" t="str">
            <v>BARREIRA DUPLA PRE-MOLDADA INT., EM CONCR. ARMADO, MED. 0,15M TOPO, 0,65M BASE E 1,27M ALT.TOTAL (SENDO PARTE ENTERRADA)</v>
          </cell>
          <cell r="C7491" t="str">
            <v>M</v>
          </cell>
          <cell r="D7491">
            <v>496.13</v>
          </cell>
        </row>
        <row r="7492">
          <cell r="A7492" t="str">
            <v>20.175.999-0</v>
          </cell>
          <cell r="B7492" t="str">
            <v>FAMILIA 20,175GUARDA-CORPO</v>
          </cell>
          <cell r="C7492">
            <v>0</v>
          </cell>
          <cell r="D7492">
            <v>2136</v>
          </cell>
        </row>
        <row r="7493">
          <cell r="A7493" t="str">
            <v>20.180.001-0</v>
          </cell>
          <cell r="B7493" t="str">
            <v>MURETA DIVISORIA DE TRAFEGO, EM CONCR.SIMPLES, C/ A FORMA EMCHAPA COMP.14MM RESINADA E 20MM PLASTIF.,INCL.FORN.DOS MAT.</v>
          </cell>
          <cell r="C7493" t="str">
            <v>M</v>
          </cell>
          <cell r="D7493">
            <v>165.57</v>
          </cell>
        </row>
        <row r="7494">
          <cell r="A7494" t="str">
            <v>20.180.002-0</v>
          </cell>
          <cell r="B7494" t="str">
            <v>MURETA DIVISORIA DE TRAFEGO, EM CONCR.SIMPLES, C/ A FORMA EMCHAPA COMP.14MM RESINADA E 20MM PLASTIF.,EXCL.FORN.DA FORMA</v>
          </cell>
          <cell r="C7494" t="str">
            <v>M</v>
          </cell>
          <cell r="D7494">
            <v>100.55</v>
          </cell>
        </row>
        <row r="7495">
          <cell r="A7495" t="str">
            <v>20.180.999-0</v>
          </cell>
          <cell r="B7495" t="str">
            <v>FAMILIA 20,180MURETA DIVISORIA</v>
          </cell>
          <cell r="C7495">
            <v>0</v>
          </cell>
          <cell r="D7495">
            <v>1814</v>
          </cell>
        </row>
        <row r="7496">
          <cell r="A7496" t="str">
            <v>20.181.001-0</v>
          </cell>
          <cell r="B7496" t="str">
            <v>FORMA MET. P/MURETA DIVISORIA DE TRAFEGO (ITEM 20.180.001)</v>
          </cell>
          <cell r="C7496" t="str">
            <v>M</v>
          </cell>
          <cell r="D7496">
            <v>29.11</v>
          </cell>
        </row>
        <row r="7497">
          <cell r="A7497" t="str">
            <v>20.181.005-1</v>
          </cell>
          <cell r="B7497" t="str">
            <v>PROTECAO DE ESCOR. P/ "LATERAL DE PISTA", MED. 1,50M DE LARG., 1,50M DE ALT., 0,30M DE ESP. DE PAREDE E 16,00M DE COMPR.</v>
          </cell>
          <cell r="C7497" t="str">
            <v>UN</v>
          </cell>
          <cell r="D7497">
            <v>2364.02</v>
          </cell>
        </row>
        <row r="7498">
          <cell r="A7498" t="str">
            <v>20.181.006-1</v>
          </cell>
          <cell r="B7498" t="str">
            <v>PROTECAO DE ESCOR. P/ "CENTRO DE PISTA", MED. 3,00M DE LARG., 1,50M DE ALT., 0,30M DE ESP. DE PAREDE E 16,00M DE COMPR.</v>
          </cell>
          <cell r="C7498" t="str">
            <v>UN</v>
          </cell>
          <cell r="D7498">
            <v>3060.91</v>
          </cell>
        </row>
        <row r="7499">
          <cell r="A7499" t="str">
            <v>20.181.999-0</v>
          </cell>
          <cell r="B7499" t="str">
            <v>FAMILIA 20,181FORMA METALICA</v>
          </cell>
          <cell r="C7499">
            <v>0</v>
          </cell>
          <cell r="D7499">
            <v>2237</v>
          </cell>
        </row>
        <row r="7500">
          <cell r="A7500" t="str">
            <v>20.183.001-1</v>
          </cell>
          <cell r="B7500" t="str">
            <v>PROTECAO P/VEICULOS, EM VERGALHOES PRESOS A ESTRUT. EXISTENTE, TELA DE ACO E LONA DE PLAST.</v>
          </cell>
          <cell r="C7500" t="str">
            <v>M2</v>
          </cell>
          <cell r="D7500">
            <v>9.6300000000000008</v>
          </cell>
        </row>
        <row r="7501">
          <cell r="A7501" t="str">
            <v>20.183.999-0</v>
          </cell>
          <cell r="B7501" t="str">
            <v>FAMILIA 20,183PROTECAO P/VEICULOS</v>
          </cell>
          <cell r="C7501">
            <v>0</v>
          </cell>
          <cell r="D7501">
            <v>2099</v>
          </cell>
        </row>
        <row r="7502">
          <cell r="A7502" t="str">
            <v>20.198.001-0</v>
          </cell>
          <cell r="B7502" t="str">
            <v>PONTE BRANCA, EM MAD. DE LEI, SOBRE ESTACAS DE EUCALIPTO</v>
          </cell>
          <cell r="C7502" t="str">
            <v>M2</v>
          </cell>
          <cell r="D7502">
            <v>832.1</v>
          </cell>
        </row>
        <row r="7503">
          <cell r="A7503" t="str">
            <v>20.198.999-0</v>
          </cell>
          <cell r="B7503" t="str">
            <v>FAMILIA 20,198CONST.PONTE BRANCA</v>
          </cell>
          <cell r="C7503">
            <v>0</v>
          </cell>
          <cell r="D7503">
            <v>2409</v>
          </cell>
        </row>
        <row r="7504">
          <cell r="A7504" t="str">
            <v>20.200.999-0</v>
          </cell>
          <cell r="B7504" t="str">
            <v>INDICE DA FAMILIA</v>
          </cell>
          <cell r="C7504">
            <v>0</v>
          </cell>
          <cell r="D7504">
            <v>2139</v>
          </cell>
        </row>
        <row r="7505">
          <cell r="A7505" t="str">
            <v>21.001.010-0</v>
          </cell>
          <cell r="B7505" t="str">
            <v>ASSENTAMENTO DE POSTE DE CONCR., CIRC. RETO DE 9,00M, C/CABECA DE CONCR.</v>
          </cell>
          <cell r="C7505" t="str">
            <v>UN</v>
          </cell>
          <cell r="D7505">
            <v>104.54</v>
          </cell>
        </row>
        <row r="7506">
          <cell r="A7506" t="str">
            <v>21.001.015-0</v>
          </cell>
          <cell r="B7506" t="str">
            <v>ASSENTAMENTO DE POSTE DE CONCR., CIRC. RETO DE 11,00M, C/CABECA DE CONCR.</v>
          </cell>
          <cell r="C7506" t="str">
            <v>UN</v>
          </cell>
          <cell r="D7506">
            <v>113.51</v>
          </cell>
        </row>
        <row r="7507">
          <cell r="A7507" t="str">
            <v>21.001.020-0</v>
          </cell>
          <cell r="B7507" t="str">
            <v>ASSENTAMENTO DE POSTE DE CONCR., CIRC. RETO DE 12,00M, C/CABECA DE CONCR.</v>
          </cell>
          <cell r="C7507" t="str">
            <v>UN</v>
          </cell>
          <cell r="D7507">
            <v>133.94999999999999</v>
          </cell>
        </row>
        <row r="7508">
          <cell r="A7508" t="str">
            <v>21.001.021-0</v>
          </cell>
          <cell r="B7508" t="str">
            <v>ASSENTAMENTO DE POSTE DE CONCR., CIRC. RETO DE 13,00M, C/CABECA DE CONCR.</v>
          </cell>
          <cell r="C7508" t="str">
            <v>UN</v>
          </cell>
          <cell r="D7508">
            <v>163.18</v>
          </cell>
        </row>
        <row r="7509">
          <cell r="A7509" t="str">
            <v>21.001.025-0</v>
          </cell>
          <cell r="B7509" t="str">
            <v>ASSENTAMENTO DE POSTE DE CONCR., CIRC. RETO DE 17,00M, C/CABECA DE CONCR.</v>
          </cell>
          <cell r="C7509" t="str">
            <v>UN</v>
          </cell>
          <cell r="D7509">
            <v>217.21</v>
          </cell>
        </row>
        <row r="7510">
          <cell r="A7510" t="str">
            <v>21.001.060-0</v>
          </cell>
          <cell r="B7510" t="str">
            <v>ASSENTAMENTO DE POSTE RETO, DE ACO, DE 3,50 ATE 6,00M, C/ENGASTAMENTO DA PARTE INFERIOR DA COLUNA NO SOLO</v>
          </cell>
          <cell r="C7510" t="str">
            <v>UN</v>
          </cell>
          <cell r="D7510">
            <v>49.7</v>
          </cell>
        </row>
        <row r="7511">
          <cell r="A7511" t="str">
            <v>21.001.062-0</v>
          </cell>
          <cell r="B7511" t="str">
            <v>ASSENTAMENTO DE POSTE RETO, DE ACO, DE 7,00 ATE 11,00M, C/ENGASTAMENTO DA PARTE INFERIOR DA COLUNA NO SOLO</v>
          </cell>
          <cell r="C7511" t="str">
            <v>UN</v>
          </cell>
          <cell r="D7511">
            <v>101.03</v>
          </cell>
        </row>
        <row r="7512">
          <cell r="A7512" t="str">
            <v>21.001.065-0</v>
          </cell>
          <cell r="B7512" t="str">
            <v>ASSENTAMENTO DE POSTE RETO, DE ACO, DE 13,00 ATE 20,00M, C/ENGASTAMENTO DA PARTE INFERIOR DA COLUNA NO SOLO</v>
          </cell>
          <cell r="C7512" t="str">
            <v>UN</v>
          </cell>
          <cell r="D7512">
            <v>202.34</v>
          </cell>
        </row>
        <row r="7513">
          <cell r="A7513" t="str">
            <v>21.001.070-0</v>
          </cell>
          <cell r="B7513" t="str">
            <v>ASSENTAMENTO DE POSTE CURVO, DE ACO, DE 7,00M, DE 1 BRACO, C/ENGASTAMENTO DA PARTE INFERIOR DA COLUNA NO SOLO</v>
          </cell>
          <cell r="C7513" t="str">
            <v>UN</v>
          </cell>
          <cell r="D7513">
            <v>101.03</v>
          </cell>
        </row>
        <row r="7514">
          <cell r="A7514" t="str">
            <v>21.001.075-0</v>
          </cell>
          <cell r="B7514" t="str">
            <v>ASSENTAMENTO DE POSTE CURVO, DE ACO, DE 7,00M, DE 2 BRACOS,C/ENGASTAMENTO DA PARTE INFERIOR DA COLUNA NO SOLO</v>
          </cell>
          <cell r="C7514" t="str">
            <v>UN</v>
          </cell>
          <cell r="D7514">
            <v>118.96</v>
          </cell>
        </row>
        <row r="7515">
          <cell r="A7515" t="str">
            <v>21.001.080-0</v>
          </cell>
          <cell r="B7515" t="str">
            <v>ASSENTAMENTO DE POSTE CURVO, DE ACO, DE 8,00 A 12,00M, DE 1BRACO, C/ENGASTAMENTO DA PARTE INFERIOR DA COLUNA NO SOLO</v>
          </cell>
          <cell r="C7515" t="str">
            <v>UN</v>
          </cell>
          <cell r="D7515">
            <v>101.03</v>
          </cell>
        </row>
        <row r="7516">
          <cell r="A7516" t="str">
            <v>21.001.090-0</v>
          </cell>
          <cell r="B7516" t="str">
            <v>ASSENTAMENTO DE POSTE CURVO, DE ACO, DE 8,00 A 12,00M, DE 2BRACOS, C/ENGASTAMENTO DA PARTE INFERIOR DA COLUNA NO SOLO</v>
          </cell>
          <cell r="C7516" t="str">
            <v>UN</v>
          </cell>
          <cell r="D7516">
            <v>118.96</v>
          </cell>
        </row>
        <row r="7517">
          <cell r="A7517" t="str">
            <v>21.001.999-0</v>
          </cell>
          <cell r="B7517" t="str">
            <v>FAMILIA 21.001.ASSENTAMENTO DE POSTE CONCRETO E ACO</v>
          </cell>
          <cell r="C7517">
            <v>0</v>
          </cell>
          <cell r="D7517">
            <v>1596</v>
          </cell>
        </row>
        <row r="7518">
          <cell r="A7518" t="str">
            <v>21.004.010-0</v>
          </cell>
          <cell r="B7518" t="str">
            <v>ASSENTAMENTO DE POSTE DE CONCR., CIRC. RETO, DE 23,00M, EM FUNDACAO ESPECIAL</v>
          </cell>
          <cell r="C7518" t="str">
            <v>UN</v>
          </cell>
          <cell r="D7518">
            <v>179.34</v>
          </cell>
        </row>
        <row r="7519">
          <cell r="A7519" t="str">
            <v>21.004.015-0</v>
          </cell>
          <cell r="B7519" t="str">
            <v>ASSENTAMENTO DE POSTE DE CONCR., CIRC. RETO, DE 33,00M, EM FUNDACAO ESPECIAL</v>
          </cell>
          <cell r="C7519" t="str">
            <v>UN</v>
          </cell>
          <cell r="D7519">
            <v>538.02</v>
          </cell>
        </row>
        <row r="7520">
          <cell r="A7520" t="str">
            <v>21.004.020-0</v>
          </cell>
          <cell r="B7520" t="str">
            <v>ASSENTAMENTO DE POSTE RETO, DE ACO, DE 3,50 ATE 6,00M, C/FLANGE DE ACO SOLDADO NA BASE, FIX. P/PARAFUSOS</v>
          </cell>
          <cell r="C7520" t="str">
            <v>UN</v>
          </cell>
          <cell r="D7520">
            <v>44.83</v>
          </cell>
        </row>
        <row r="7521">
          <cell r="A7521" t="str">
            <v>21.004.021-0</v>
          </cell>
          <cell r="B7521" t="str">
            <v>ASSENTAMENTO DE POSTE RETO, DE ACO, DE 7,00 ATE 9,00M, C/FLANGE DE ACO SOLDADO NA BASE, FIX. P/PARAFUSOS</v>
          </cell>
          <cell r="C7521" t="str">
            <v>UN</v>
          </cell>
          <cell r="D7521">
            <v>67.25</v>
          </cell>
        </row>
        <row r="7522">
          <cell r="A7522" t="str">
            <v>21.004.025-0</v>
          </cell>
          <cell r="B7522" t="str">
            <v>ASSENTAMENTO DE POSTE RETO, DE ACO, DE 13,00 ATE 20,00M, C/FLANGE DE ACO SOLDADO NA BASE, FIX. P/PARAFUSOS</v>
          </cell>
          <cell r="C7522" t="str">
            <v>UN</v>
          </cell>
          <cell r="D7522">
            <v>89.67</v>
          </cell>
        </row>
        <row r="7523">
          <cell r="A7523" t="str">
            <v>21.004.040-0</v>
          </cell>
          <cell r="B7523" t="str">
            <v>ASSENTAMENTO DE POSTE CURVO, DE ACO, DE 1 BRACO, DE 8,00 ATE9,00M, C/FLANGE DE ACO SOLDADO NA BASE, FIX. P/PARAFUSOS</v>
          </cell>
          <cell r="C7523" t="str">
            <v>UN</v>
          </cell>
          <cell r="D7523">
            <v>44.83</v>
          </cell>
        </row>
        <row r="7524">
          <cell r="A7524" t="str">
            <v>21.004.042-0</v>
          </cell>
          <cell r="B7524" t="str">
            <v>ASSENTAMENTO DE POSTE CURVO, DE ACO, DE 1 BRACO, DE 10,00 ATE 12,00M, C/FLANGE DE ACO SOLDADO NA BASE, FIX. P/PARAFUSOS</v>
          </cell>
          <cell r="C7524" t="str">
            <v>UN</v>
          </cell>
          <cell r="D7524">
            <v>71.73</v>
          </cell>
        </row>
        <row r="7525">
          <cell r="A7525" t="str">
            <v>21.004.045-0</v>
          </cell>
          <cell r="B7525" t="str">
            <v>ASSENTAMENTO DE POSTE CURVO, DE ACO, DE 2 BRACOS, DE 8,00 ATE 9,00M, C/FLANGE DE ACO SOLDADO NA BASE, FIX. P/PARAFUSOS</v>
          </cell>
          <cell r="C7525" t="str">
            <v>UN</v>
          </cell>
          <cell r="D7525">
            <v>53.8</v>
          </cell>
        </row>
        <row r="7526">
          <cell r="A7526" t="str">
            <v>21.004.048-0</v>
          </cell>
          <cell r="B7526" t="str">
            <v>ASSENTAMENTO DE POSTE CURVO, DE ACO, DE 2 BRACOS, DE 10,00 ATE 12,00M, C/FLANGE DE ACO SOLDADO NA BASE, FIX. P/PARAFUSOS</v>
          </cell>
          <cell r="C7526" t="str">
            <v>UN</v>
          </cell>
          <cell r="D7526">
            <v>89.67</v>
          </cell>
        </row>
        <row r="7527">
          <cell r="A7527" t="str">
            <v>21.004.095-0</v>
          </cell>
          <cell r="B7527" t="str">
            <v>RETIRADA DE POSTE DE CONCR. OU ACO, DE 3,50 ATE 9,00M</v>
          </cell>
          <cell r="C7527" t="str">
            <v>UN</v>
          </cell>
          <cell r="D7527">
            <v>35.86</v>
          </cell>
        </row>
        <row r="7528">
          <cell r="A7528" t="str">
            <v>21.004.100-0</v>
          </cell>
          <cell r="B7528" t="str">
            <v>RETIRADA DE POSTE DE CONCR. OU ACO, DE 10,00 ATE 12,00M</v>
          </cell>
          <cell r="C7528" t="str">
            <v>UN</v>
          </cell>
          <cell r="D7528">
            <v>44.83</v>
          </cell>
        </row>
        <row r="7529">
          <cell r="A7529" t="str">
            <v>21.004.101-0</v>
          </cell>
          <cell r="B7529" t="str">
            <v>RETIRADA DE POSTE DE CONCR. OU ACO, DE 13,00 ATE 15,00M</v>
          </cell>
          <cell r="C7529" t="str">
            <v>UN</v>
          </cell>
          <cell r="D7529">
            <v>89.67</v>
          </cell>
        </row>
        <row r="7530">
          <cell r="A7530" t="str">
            <v>21.004.102-0</v>
          </cell>
          <cell r="B7530" t="str">
            <v>RETIRADA DE POSTE DE CONCR. OU ACO, DE 16,00 ATE 23,00M</v>
          </cell>
          <cell r="C7530" t="str">
            <v>UN</v>
          </cell>
          <cell r="D7530">
            <v>112.08</v>
          </cell>
        </row>
        <row r="7531">
          <cell r="A7531" t="str">
            <v>21.004.105-0</v>
          </cell>
          <cell r="B7531" t="str">
            <v>RETIRADA DE CONJ. DE CHAVES, FUSIVEIS E FERRAG. EM LINHA DE13,2KV</v>
          </cell>
          <cell r="C7531" t="str">
            <v>UN</v>
          </cell>
          <cell r="D7531">
            <v>8.9600000000000009</v>
          </cell>
        </row>
        <row r="7532">
          <cell r="A7532" t="str">
            <v>21.004.108-0</v>
          </cell>
          <cell r="B7532" t="str">
            <v>RETIRADA DE CONJ. DE FERRAG. EM LINHA DE 13,2KV</v>
          </cell>
          <cell r="C7532" t="str">
            <v>UN</v>
          </cell>
          <cell r="D7532">
            <v>8.9600000000000009</v>
          </cell>
        </row>
        <row r="7533">
          <cell r="A7533" t="str">
            <v>21.004.110-0</v>
          </cell>
          <cell r="B7533" t="str">
            <v>RETIRADA DE CONJ. DE FERRAG. EM LINHA BT</v>
          </cell>
          <cell r="C7533" t="str">
            <v>UN</v>
          </cell>
          <cell r="D7533">
            <v>2.2400000000000002</v>
          </cell>
        </row>
        <row r="7534">
          <cell r="A7534" t="str">
            <v>21.004.120-0</v>
          </cell>
          <cell r="B7534" t="str">
            <v>RETIRADA DE TRANSFORMADOR DE 5KVA ATE 112,5KVA</v>
          </cell>
          <cell r="C7534" t="str">
            <v>UN</v>
          </cell>
          <cell r="D7534">
            <v>35.86</v>
          </cell>
        </row>
        <row r="7535">
          <cell r="A7535" t="str">
            <v>21.004.125-0</v>
          </cell>
          <cell r="B7535" t="str">
            <v>RETIRADA DE CONJ. DE ATERRAMENTO</v>
          </cell>
          <cell r="C7535" t="str">
            <v>UN</v>
          </cell>
          <cell r="D7535">
            <v>2.2400000000000002</v>
          </cell>
        </row>
        <row r="7536">
          <cell r="A7536" t="str">
            <v>21.004.130-0</v>
          </cell>
          <cell r="B7536" t="str">
            <v>RETIRADA DE REDE AEREA DE 13,2KV (LANCE)</v>
          </cell>
          <cell r="C7536" t="str">
            <v>UN</v>
          </cell>
          <cell r="D7536">
            <v>17.93</v>
          </cell>
        </row>
        <row r="7537">
          <cell r="A7537" t="str">
            <v>21.004.135-0</v>
          </cell>
          <cell r="B7537" t="str">
            <v>RETIRADA DE REDE AEREA DE BAIXA TENSAO (LANCE)</v>
          </cell>
          <cell r="C7537" t="str">
            <v>UN</v>
          </cell>
          <cell r="D7537">
            <v>6.72</v>
          </cell>
        </row>
        <row r="7538">
          <cell r="A7538" t="str">
            <v>21.004.140-0</v>
          </cell>
          <cell r="B7538" t="str">
            <v>RETIRADA DE LUMINARIA EM ALT. DE 4,00 ATE 9,00M</v>
          </cell>
          <cell r="C7538" t="str">
            <v>UN</v>
          </cell>
          <cell r="D7538">
            <v>2.2400000000000002</v>
          </cell>
        </row>
        <row r="7539">
          <cell r="A7539" t="str">
            <v>21.004.141-0</v>
          </cell>
          <cell r="B7539" t="str">
            <v>RETIRADA DE LUMINARIA EM ALT. DE 10,00 ATE 12,00M</v>
          </cell>
          <cell r="C7539" t="str">
            <v>UN</v>
          </cell>
          <cell r="D7539">
            <v>6.72</v>
          </cell>
        </row>
        <row r="7540">
          <cell r="A7540" t="str">
            <v>21.004.142-0</v>
          </cell>
          <cell r="B7540" t="str">
            <v>RETIRADA DE LUMINARIA EM ALT. DE 13,00 ATE 15,00M</v>
          </cell>
          <cell r="C7540" t="str">
            <v>UN</v>
          </cell>
          <cell r="D7540">
            <v>8.9600000000000009</v>
          </cell>
        </row>
        <row r="7541">
          <cell r="A7541" t="str">
            <v>21.004.143-0</v>
          </cell>
          <cell r="B7541" t="str">
            <v>RETIRADA DE LUMINARIA EM ALT. DE 16,00 ATE 23,00M</v>
          </cell>
          <cell r="C7541" t="str">
            <v>UN</v>
          </cell>
          <cell r="D7541">
            <v>13.45</v>
          </cell>
        </row>
        <row r="7542">
          <cell r="A7542" t="str">
            <v>21.004.144-0</v>
          </cell>
          <cell r="B7542" t="str">
            <v>RETIRADA DE LUMINARIA EM ALT. DE 30,00M</v>
          </cell>
          <cell r="C7542" t="str">
            <v>UN</v>
          </cell>
          <cell r="D7542">
            <v>26.9</v>
          </cell>
        </row>
        <row r="7543">
          <cell r="A7543" t="str">
            <v>21.004.150-0</v>
          </cell>
          <cell r="B7543" t="str">
            <v>RETIRADA DE LUMINARIA, INSTAL. EM CORDOALHA, TETO OU PAREDE</v>
          </cell>
          <cell r="C7543" t="str">
            <v>UN</v>
          </cell>
          <cell r="D7543">
            <v>8.9600000000000009</v>
          </cell>
        </row>
        <row r="7544">
          <cell r="A7544" t="str">
            <v>21.004.153-0</v>
          </cell>
          <cell r="B7544" t="str">
            <v>RETIRADA DE PROJETOR, INSTAL. EM TETO, PISO, PAREDE OU POSTE</v>
          </cell>
          <cell r="C7544" t="str">
            <v>UN</v>
          </cell>
          <cell r="D7544">
            <v>4.4800000000000004</v>
          </cell>
        </row>
        <row r="7545">
          <cell r="A7545" t="str">
            <v>21.004.155-0</v>
          </cell>
          <cell r="B7545" t="str">
            <v>RETIRADA DE BRACO PADRAO RIOLUZ, P/FIX. DE LUMINARIA</v>
          </cell>
          <cell r="C7545" t="str">
            <v>UN</v>
          </cell>
          <cell r="D7545">
            <v>4.4800000000000004</v>
          </cell>
        </row>
        <row r="7546">
          <cell r="A7546" t="str">
            <v>21.004.158-0</v>
          </cell>
          <cell r="B7546" t="str">
            <v>RETIRADA DE REATOR P/LAMPADA DE DESC., INSTALADO ATE 7,00M DE ALT.</v>
          </cell>
          <cell r="C7546" t="str">
            <v>UN</v>
          </cell>
          <cell r="D7546">
            <v>2.2400000000000002</v>
          </cell>
        </row>
        <row r="7547">
          <cell r="A7547" t="str">
            <v>21.004.160-0</v>
          </cell>
          <cell r="B7547" t="str">
            <v>RETIRADA DE REATOR P/LAMPADA DE DESC., INSTALADO DE 8,00 A 12,00M DE ALT.</v>
          </cell>
          <cell r="C7547" t="str">
            <v>UN</v>
          </cell>
          <cell r="D7547">
            <v>4.4800000000000004</v>
          </cell>
        </row>
        <row r="7548">
          <cell r="A7548" t="str">
            <v>21.004.165-0</v>
          </cell>
          <cell r="B7548" t="str">
            <v>RETIRADA DE REATOR P/LAMPADA DE DESC.,INSTALADO EM CX. DE PASSAGEM</v>
          </cell>
          <cell r="C7548" t="str">
            <v>UN</v>
          </cell>
          <cell r="D7548">
            <v>2.2400000000000002</v>
          </cell>
        </row>
        <row r="7549">
          <cell r="A7549" t="str">
            <v>21.004.168-0</v>
          </cell>
          <cell r="B7549" t="str">
            <v>SUBSTITUICAO DE LAMPADA E LAVAGEM DO REFRATOR</v>
          </cell>
          <cell r="C7549" t="str">
            <v>UN</v>
          </cell>
          <cell r="D7549">
            <v>2.2400000000000002</v>
          </cell>
        </row>
        <row r="7550">
          <cell r="A7550" t="str">
            <v>21.004.170-0</v>
          </cell>
          <cell r="B7550" t="str">
            <v>RETIRADA OU SUBSTITUICAO DE RELE FOTOELETRICO INDIVIDUAL, INSTALADO ATE 12,00M DE ALT.</v>
          </cell>
          <cell r="C7550" t="str">
            <v>UN</v>
          </cell>
          <cell r="D7550">
            <v>2.2400000000000002</v>
          </cell>
        </row>
        <row r="7551">
          <cell r="A7551" t="str">
            <v>21.004.175-0</v>
          </cell>
          <cell r="B7551" t="str">
            <v>RETIRADA DE EQUIP. DO COMANDO DE CIRCUITO</v>
          </cell>
          <cell r="C7551" t="str">
            <v>UN</v>
          </cell>
          <cell r="D7551">
            <v>6.72</v>
          </cell>
        </row>
        <row r="7552">
          <cell r="A7552" t="str">
            <v>21.004.185-0</v>
          </cell>
          <cell r="B7552" t="str">
            <v>RETIRADA DE CONDUTORES SINGELOS OU MULTIPLOS, INSTALADOS EMLINHA DE DUTOS</v>
          </cell>
          <cell r="C7552" t="str">
            <v>M</v>
          </cell>
          <cell r="D7552">
            <v>0.89</v>
          </cell>
        </row>
        <row r="7553">
          <cell r="A7553" t="str">
            <v>21.004.186-0</v>
          </cell>
          <cell r="B7553" t="str">
            <v>RETIRADA DE NUCLEO, P/FIX. DE LUMINARIAS, INSTALADO EM TOPODE POSTE, ATE 15,00M DE ALT.</v>
          </cell>
          <cell r="C7553" t="str">
            <v>UN</v>
          </cell>
          <cell r="D7553">
            <v>13.45</v>
          </cell>
        </row>
        <row r="7554">
          <cell r="A7554" t="str">
            <v>21.004.187-0</v>
          </cell>
          <cell r="B7554" t="str">
            <v>RETIRADA DE NUCLEO, P/FIX. DE LUMINARIAS, INSTALADO EM TOPODE POSTE, DE 16,00 ATE 20,00M DE ALT.</v>
          </cell>
          <cell r="C7554" t="str">
            <v>UN</v>
          </cell>
          <cell r="D7554">
            <v>17.93</v>
          </cell>
        </row>
        <row r="7555">
          <cell r="A7555" t="str">
            <v>21.004.188-0</v>
          </cell>
          <cell r="B7555" t="str">
            <v>RETIRADA DE NUCLEO, P/FIX. DE LUMINARIAS, INSTALADO EM TOPODE POSTE, DE 21,00 ATE 45,00M DE ALT.</v>
          </cell>
          <cell r="C7555" t="str">
            <v>UN</v>
          </cell>
          <cell r="D7555">
            <v>26.9</v>
          </cell>
        </row>
        <row r="7556">
          <cell r="A7556" t="str">
            <v>21.004.999-0</v>
          </cell>
          <cell r="B7556" t="str">
            <v>FAMILIA 21.004.ASSENT.E RETIRADA DE POSTE CONCR./ACO</v>
          </cell>
          <cell r="C7556">
            <v>0</v>
          </cell>
          <cell r="D7556">
            <v>1537</v>
          </cell>
        </row>
        <row r="7557">
          <cell r="A7557" t="str">
            <v>21.005.010-0</v>
          </cell>
          <cell r="B7557" t="str">
            <v>POSTE DE ACO, CONTINUO, CURVO, CONICO, SIMPLES, S/BASE, C/JANELA DE INSPECAO, DE 9,00M</v>
          </cell>
          <cell r="C7557" t="str">
            <v>UN</v>
          </cell>
          <cell r="D7557">
            <v>572.27</v>
          </cell>
        </row>
        <row r="7558">
          <cell r="A7558" t="str">
            <v>21.005.011-0</v>
          </cell>
          <cell r="B7558" t="str">
            <v>POSTE DE ACO, CONTINUO, CURVO, CONICO, SIMPLES, C/BASE E JANELA DE INSPECAO, DE 9,00M</v>
          </cell>
          <cell r="C7558" t="str">
            <v>UN</v>
          </cell>
          <cell r="D7558">
            <v>567.19000000000005</v>
          </cell>
        </row>
        <row r="7559">
          <cell r="A7559" t="str">
            <v>21.005.015-0</v>
          </cell>
          <cell r="B7559" t="str">
            <v>POSTE DE ACO, CONTINUO, CURVO, CONICO, DUPLO, S/BASE, C/JANELA DE INSPECAO, DE 9,00M</v>
          </cell>
          <cell r="C7559" t="str">
            <v>UN</v>
          </cell>
          <cell r="D7559">
            <v>685.11</v>
          </cell>
        </row>
        <row r="7560">
          <cell r="A7560" t="str">
            <v>21.005.016-0</v>
          </cell>
          <cell r="B7560" t="str">
            <v>POSTE DE ACO, CONTINUO, CURVO, CONICO, DUPLO, C/BASE E JANELA DE INSPECAO, DE 9,00M</v>
          </cell>
          <cell r="C7560" t="str">
            <v>UN</v>
          </cell>
          <cell r="D7560">
            <v>672.43</v>
          </cell>
        </row>
        <row r="7561">
          <cell r="A7561" t="str">
            <v>21.005.020-0</v>
          </cell>
          <cell r="B7561" t="str">
            <v>POSTE DE ACO, CONTINUO, RETO, CONICO, SIMPLES, C/FLANGE DE ACO SOLDADO NA BASE, FIX. P/PARAFUSOS, DE 9,00M</v>
          </cell>
          <cell r="C7561" t="str">
            <v>UN</v>
          </cell>
          <cell r="D7561">
            <v>615.37</v>
          </cell>
        </row>
        <row r="7562">
          <cell r="A7562" t="str">
            <v>21.005.050-0</v>
          </cell>
          <cell r="B7562" t="str">
            <v>POSTE DE ACO, CONTINUO, RETO, CONICO, SIMPLES, C/ENGASTAMENTO DA PARTE INFERIOR DA COLUNA NO SOLO, DE 7,00M</v>
          </cell>
          <cell r="C7562" t="str">
            <v>UN</v>
          </cell>
          <cell r="D7562">
            <v>520.70000000000005</v>
          </cell>
        </row>
        <row r="7563">
          <cell r="A7563" t="str">
            <v>21.005.999-0</v>
          </cell>
          <cell r="B7563" t="str">
            <v>FAMILIA 21.005.FORN.E ASSENT.POSTE DE ACO</v>
          </cell>
          <cell r="C7563">
            <v>0</v>
          </cell>
          <cell r="D7563">
            <v>1150</v>
          </cell>
        </row>
        <row r="7564">
          <cell r="A7564" t="str">
            <v>21.007.010-0</v>
          </cell>
          <cell r="B7564" t="str">
            <v>MONTAGEM DE POSTE DE FºFº, TIPO H-1, DE 4,50M DE ALT. UTIL,EQUIPADO C/GLOBO</v>
          </cell>
          <cell r="C7564" t="str">
            <v>UN</v>
          </cell>
          <cell r="D7564">
            <v>37.479999999999997</v>
          </cell>
        </row>
        <row r="7565">
          <cell r="A7565" t="str">
            <v>21.007.015-0</v>
          </cell>
          <cell r="B7565" t="str">
            <v>MONTAGEM DE POSTE DE FºFº, TIPO H-3, DE 4,50M DE ALT. UTIL,EQUIPADO C/GLOBO</v>
          </cell>
          <cell r="C7565" t="str">
            <v>UN</v>
          </cell>
          <cell r="D7565">
            <v>56.51</v>
          </cell>
        </row>
        <row r="7566">
          <cell r="A7566" t="str">
            <v>21.007.999-0</v>
          </cell>
          <cell r="B7566" t="str">
            <v>FAMILIA 21.007.MONTAGEM DE POSTE DE FERRO</v>
          </cell>
          <cell r="C7566">
            <v>0</v>
          </cell>
          <cell r="D7566">
            <v>2359</v>
          </cell>
        </row>
        <row r="7567">
          <cell r="A7567" t="str">
            <v>21.009.010-0</v>
          </cell>
          <cell r="B7567" t="str">
            <v>PINTURA DE POSTE RETO, DE ACO, DE 3,50 A 6,00M, C/ 2 DEMAOSDE TINTA FENOLICA DE ALTA RESISTENCIA</v>
          </cell>
          <cell r="C7567" t="str">
            <v>UN</v>
          </cell>
          <cell r="D7567">
            <v>15.26</v>
          </cell>
        </row>
        <row r="7568">
          <cell r="A7568" t="str">
            <v>21.009.011-0</v>
          </cell>
          <cell r="B7568" t="str">
            <v>PINTURA DE POSTE RETO, DE ACO, DE 7,00 A 9,00M, C/ 2 DEMAOSDE TINTA FENOLICA DE ALTA RESISTENCIA</v>
          </cell>
          <cell r="C7568" t="str">
            <v>UN</v>
          </cell>
          <cell r="D7568">
            <v>30.53</v>
          </cell>
        </row>
        <row r="7569">
          <cell r="A7569" t="str">
            <v>21.009.012-0</v>
          </cell>
          <cell r="B7569" t="str">
            <v>PINTURA DE POSTE RETO, DE ACO, DE 10,00 A 15,00M, C/ 2 DEMAOS DE TINTA FENOLICA DE ALTA RESISTENCIA</v>
          </cell>
          <cell r="C7569" t="str">
            <v>UN</v>
          </cell>
          <cell r="D7569">
            <v>56.59</v>
          </cell>
        </row>
        <row r="7570">
          <cell r="A7570" t="str">
            <v>21.009.013-0</v>
          </cell>
          <cell r="B7570" t="str">
            <v>PINTURA DE POSTE RETO, DE ACO, DE 16,00 A 20,00M, C/ 2 DEMAOS DE TINTA FENOLICA DE ALTA RESISTENCIA</v>
          </cell>
          <cell r="C7570" t="str">
            <v>UN</v>
          </cell>
          <cell r="D7570">
            <v>87.13</v>
          </cell>
        </row>
        <row r="7571">
          <cell r="A7571" t="str">
            <v>21.009.030-0</v>
          </cell>
          <cell r="B7571" t="str">
            <v>PINTURA DE POSTE CURVO, DE ACO, DE 1 BRACO, DE 7,00 A 10,00M, C/ 2 DEMAOS DE TINTA FENOLICA DE ALTA RESISTENCIA</v>
          </cell>
          <cell r="C7571" t="str">
            <v>UN</v>
          </cell>
          <cell r="D7571">
            <v>51.59</v>
          </cell>
        </row>
        <row r="7572">
          <cell r="A7572" t="str">
            <v>21.009.031-0</v>
          </cell>
          <cell r="B7572" t="str">
            <v>PINTURA DE POSTE CURVO, DE ACO, DE 1 BRACO, DE 11,00 A 15,00M, C/ 2 DEMAOS DE TINTA FENOLICA DE ALTA RESISTENCIA</v>
          </cell>
          <cell r="C7572" t="str">
            <v>UN</v>
          </cell>
          <cell r="D7572">
            <v>71.22</v>
          </cell>
        </row>
        <row r="7573">
          <cell r="A7573" t="str">
            <v>21.009.040-0</v>
          </cell>
          <cell r="B7573" t="str">
            <v>PINTURA DE POSTE CURVO, DE ACO, DE 2 BRACOS, DE 7,00 A 10,00M, C/ 2 DEMAOS DE TINTA FENOLICA DE ALTA RESISTENCIA</v>
          </cell>
          <cell r="C7573" t="str">
            <v>UN</v>
          </cell>
          <cell r="D7573">
            <v>66.599999999999994</v>
          </cell>
        </row>
        <row r="7574">
          <cell r="A7574" t="str">
            <v>21.009.041-0</v>
          </cell>
          <cell r="B7574" t="str">
            <v>PINTURA DE POSTE CURVO, DE ACO, DE 2 BRACOS, DE 11,00 A 15,00M, C/ 2 DEMAOS DE TINTA FENOLICA DE ALTA RESISTENCIA</v>
          </cell>
          <cell r="C7574" t="str">
            <v>UN</v>
          </cell>
          <cell r="D7574">
            <v>87.65</v>
          </cell>
        </row>
        <row r="7575">
          <cell r="A7575" t="str">
            <v>21.009.080-0</v>
          </cell>
          <cell r="B7575" t="str">
            <v>PINTURA DE POSTE ORNAMENTAL, DE 4,50M DE ALT. UTIL, C/ 2 DEMAOS DE TINTA BRONZE MET. OU SIMILAR</v>
          </cell>
          <cell r="C7575" t="str">
            <v>UN</v>
          </cell>
          <cell r="D7575">
            <v>43.1</v>
          </cell>
        </row>
        <row r="7576">
          <cell r="A7576" t="str">
            <v>21.009.081-0</v>
          </cell>
          <cell r="B7576" t="str">
            <v>PINTURA DE POSTE ORNAMENTAL, TIPO H-1, DE 4,50M DE ALT., C/2 DEMAOS DE TINTA BROZE MET. OU SIMILAR</v>
          </cell>
          <cell r="C7576" t="str">
            <v>UN</v>
          </cell>
          <cell r="D7576">
            <v>35.83</v>
          </cell>
        </row>
        <row r="7577">
          <cell r="A7577" t="str">
            <v>21.009.100-0</v>
          </cell>
          <cell r="B7577" t="str">
            <v>PINTURA DE POSTE RETO, DE ACO, DE 3,50 A 6,00M, C/ 1 DEMAO DE TINTA GRAFITE, C/PROPRIEDADES DE PRIMER E ACAB.</v>
          </cell>
          <cell r="C7577" t="str">
            <v>UN</v>
          </cell>
          <cell r="D7577">
            <v>10.42</v>
          </cell>
        </row>
        <row r="7578">
          <cell r="A7578" t="str">
            <v>21.009.101-0</v>
          </cell>
          <cell r="B7578" t="str">
            <v>PINTURA DE POSTE RETO, DE ACO, DE 7,00 A 9,00M, C/ 1 DEMAO DE TINTA GRAFITE, C/PROPRIEDADES DE PRIMER E ACAB.</v>
          </cell>
          <cell r="C7578" t="str">
            <v>UN</v>
          </cell>
          <cell r="D7578">
            <v>19.63</v>
          </cell>
        </row>
        <row r="7579">
          <cell r="A7579" t="str">
            <v>21.009.102-0</v>
          </cell>
          <cell r="B7579" t="str">
            <v>PINTURA DE POSTE RETO, DE ACO, DE 10,00 A 15,00M, C/ 1 DEMAODE TINTA GRAFITE, C/PROPRIEDADES DE PRIMER E ACAB.</v>
          </cell>
          <cell r="C7579" t="str">
            <v>UN</v>
          </cell>
          <cell r="D7579">
            <v>48.1</v>
          </cell>
        </row>
        <row r="7580">
          <cell r="A7580" t="str">
            <v>21.009.105-0</v>
          </cell>
          <cell r="B7580" t="str">
            <v>PINTURA DE POSTE RETO, DE ACO, DE 16,00 A 20,00M, C/ 1 DEMAODE TINTA GRAFITE, C/PROPRIEDADES DE PRIMER E ACAB.</v>
          </cell>
          <cell r="C7580" t="str">
            <v>UN</v>
          </cell>
          <cell r="D7580">
            <v>82.99</v>
          </cell>
        </row>
        <row r="7581">
          <cell r="A7581" t="str">
            <v>21.009.106-0</v>
          </cell>
          <cell r="B7581" t="str">
            <v>PINTURA DE POSTE CURVO, DE ACO, DE 8,00 A 9,00M, C/ 1 BRACOE 1 DEMAO DE TINTA GRAFITE, C/PROPRIEDADES DE PRIMER E ACAB.</v>
          </cell>
          <cell r="C7581" t="str">
            <v>UN</v>
          </cell>
          <cell r="D7581">
            <v>22.61</v>
          </cell>
        </row>
        <row r="7582">
          <cell r="A7582" t="str">
            <v>21.009.107-0</v>
          </cell>
          <cell r="B7582" t="str">
            <v>PINTURA DE POSTE CURVO, DE ACO, DE 8,00 A 9,00M, C/ 2 BRACOSE 1 DEMAO DE TINTA GRAFITE,C/PROPRIEDADES DE PRIMER E ACAB.</v>
          </cell>
          <cell r="C7582" t="str">
            <v>UN</v>
          </cell>
          <cell r="D7582">
            <v>27</v>
          </cell>
        </row>
        <row r="7583">
          <cell r="A7583" t="str">
            <v>21.009.108-0</v>
          </cell>
          <cell r="B7583" t="str">
            <v>PINTURA DE PROJETOR PRJ-01, PADRAO RIOLUZ, C/ 1 DEMAO DE TINTA GRAFITE, C/PROPRIEDADES DE PRIMER E ACAB.</v>
          </cell>
          <cell r="C7583" t="str">
            <v>UN</v>
          </cell>
          <cell r="D7583">
            <v>6.76</v>
          </cell>
        </row>
        <row r="7584">
          <cell r="A7584" t="str">
            <v>21.009.109-0</v>
          </cell>
          <cell r="B7584" t="str">
            <v>PINTURA DE LUMINARIA LRJ-16, PROJ. RIOLUZ, C/ 1 DEMAO DE TINTA GRAFITE, C/PROPRIEDADES DE PRIMER E ACAB.</v>
          </cell>
          <cell r="C7584" t="str">
            <v>UN</v>
          </cell>
          <cell r="D7584">
            <v>3.46</v>
          </cell>
        </row>
        <row r="7585">
          <cell r="A7585" t="str">
            <v>21.009.110-0</v>
          </cell>
          <cell r="B7585" t="str">
            <v>PINTURA DE BASE SIMPLES P/LUMINARIA LRJ-16, PROJ. RIOLUZ, C/1 DEMAO DE TINTA GRAFITE, C/PROPRIEDADES DE PRIMER E ACAB.</v>
          </cell>
          <cell r="C7585" t="str">
            <v>UN</v>
          </cell>
          <cell r="D7585">
            <v>3.38</v>
          </cell>
        </row>
        <row r="7586">
          <cell r="A7586" t="str">
            <v>21.009.111-0</v>
          </cell>
          <cell r="B7586" t="str">
            <v>PINTURA DE BASE DUPLA P/LUMINARIA LRJ-16, PROJ. RIOLUZ, C/ 1DEMAO DE TINTA GRAFITE, C/PROPRIEDADES DE PRIMER E ACAB.</v>
          </cell>
          <cell r="C7586" t="str">
            <v>UN</v>
          </cell>
          <cell r="D7586">
            <v>3.7</v>
          </cell>
        </row>
        <row r="7587">
          <cell r="A7587" t="str">
            <v>21.009.112-0</v>
          </cell>
          <cell r="B7587" t="str">
            <v>PINTURA DE BASE TRIPLA P/LUMINARIA LRJ-16, PROJ. RIOLUZ, C/1 DEMAO DE TINTA GRAFITE, C/PROPRIEDADES DE PRIMER E ACAB.</v>
          </cell>
          <cell r="C7587" t="str">
            <v>UN</v>
          </cell>
          <cell r="D7587">
            <v>3.86</v>
          </cell>
        </row>
        <row r="7588">
          <cell r="A7588" t="str">
            <v>21.009.113-0</v>
          </cell>
          <cell r="B7588" t="str">
            <v>PINTURA DE BASE QUADRUPLA P/LUMINARIA LRJ-16, PROJ. RIOLUZ,C/ 1 DEMAO DE TINTA GRAFITE,C/PROPRIEDADES DE PRIMER E ACAB.</v>
          </cell>
          <cell r="C7588" t="str">
            <v>UN</v>
          </cell>
          <cell r="D7588">
            <v>4.1100000000000003</v>
          </cell>
        </row>
        <row r="7589">
          <cell r="A7589" t="str">
            <v>21.009.114-0</v>
          </cell>
          <cell r="B7589" t="str">
            <v>PINTURA DE CONJ.DE LUMINARIAS LRJ-11 OU 13 , PROJ. RIOLUZ, C/ 1 DEMAO DE TINTA GRAFITE, C/PROPRIEDADES DE PRIMER E ACAB.</v>
          </cell>
          <cell r="C7589" t="str">
            <v>UN</v>
          </cell>
          <cell r="D7589">
            <v>30.84</v>
          </cell>
        </row>
        <row r="7590">
          <cell r="A7590" t="str">
            <v>21.009.115-0</v>
          </cell>
          <cell r="B7590" t="str">
            <v>PINTURA DE SUPORTE P/LUMINARIA LRJ-11 OU 13, PROJ. RIOLUZ, C/ 1 DEMAO DE TINTA GRAFITE, C/PROPRIEDADES DE PRIMER E ACAB.</v>
          </cell>
          <cell r="C7590" t="str">
            <v>UN</v>
          </cell>
          <cell r="D7590">
            <v>6.76</v>
          </cell>
        </row>
        <row r="7591">
          <cell r="A7591" t="str">
            <v>21.009.116-0</v>
          </cell>
          <cell r="B7591" t="str">
            <v>PINTURA DE LUMINARIA LRJ-01, PROJ. RIOLUZ, C/ 1 DEMAO DE TINTA GRAFITE, C/PROPRIEDADES DE PRIMER E ACAB.</v>
          </cell>
          <cell r="C7591" t="str">
            <v>UN</v>
          </cell>
          <cell r="D7591">
            <v>5.12</v>
          </cell>
        </row>
        <row r="7592">
          <cell r="A7592" t="str">
            <v>21.009.999-0</v>
          </cell>
          <cell r="B7592" t="str">
            <v>FAMILIA 21.009.PINTURA DE POSTE</v>
          </cell>
          <cell r="C7592">
            <v>0</v>
          </cell>
          <cell r="D7592">
            <v>1463</v>
          </cell>
        </row>
        <row r="7593">
          <cell r="A7593" t="str">
            <v>21.010.005-0</v>
          </cell>
          <cell r="B7593" t="str">
            <v>PINTURA DE POSTE RETO, DE ACO, DE 4,50 A 6,00M, C/TINTA DE ACAB. EPOXI-POLIAMIDA, APLIC. SOBRE ZARCAO DE SECAGEM RAPIDA</v>
          </cell>
          <cell r="C7593" t="str">
            <v>UN</v>
          </cell>
          <cell r="D7593">
            <v>17.100000000000001</v>
          </cell>
        </row>
        <row r="7594">
          <cell r="A7594" t="str">
            <v>21.010.010-0</v>
          </cell>
          <cell r="B7594" t="str">
            <v>PINTURA DE POSTE RETO, DE ACO, DE 7,00 A 9,00M, C/TINTA DE ACAB. EPOXI-POLIAMIDA, APLIC. SOBRE ZARCAO DE SECAGEM RAPIDA</v>
          </cell>
          <cell r="C7594" t="str">
            <v>UN</v>
          </cell>
          <cell r="D7594">
            <v>28.66</v>
          </cell>
        </row>
        <row r="7595">
          <cell r="A7595" t="str">
            <v>21.010.015-0</v>
          </cell>
          <cell r="B7595" t="str">
            <v>PINTURA DE POSTE RETO, DE ACO, DE 10,00 A 15,00M, C/TINTA DEACAB. EPOXI-POLIAMIDA, APLIC.SOBRE ZARCAO DE SECAGEM RAPIDA</v>
          </cell>
          <cell r="C7595" t="str">
            <v>UN</v>
          </cell>
          <cell r="D7595">
            <v>73.239999999999995</v>
          </cell>
        </row>
        <row r="7596">
          <cell r="A7596" t="str">
            <v>21.010.020-0</v>
          </cell>
          <cell r="B7596" t="str">
            <v>PINTURA DE POSTE RETO, DE ACO, DE 16,00 A 20,00M, C/TINTA DEACAB. EPOXI-POLIAMIDA, APLIC.SOBRE ZARCAO DE SECAGEM RAPIDA</v>
          </cell>
          <cell r="C7596" t="str">
            <v>UN</v>
          </cell>
          <cell r="D7596">
            <v>121.99</v>
          </cell>
        </row>
        <row r="7597">
          <cell r="A7597" t="str">
            <v>21.010.025-0</v>
          </cell>
          <cell r="B7597" t="str">
            <v>PINTURA DE POSTE CURVO,DE ACO, DE 9,00M, C/ 1 BRACO,C/TINTADE ACAB.EPOXI-POLIAMIDA,APLIC.SOBRE ZARCAO DE SECAGEM RAPIDA</v>
          </cell>
          <cell r="C7597" t="str">
            <v>UN</v>
          </cell>
          <cell r="D7597">
            <v>32.840000000000003</v>
          </cell>
        </row>
        <row r="7598">
          <cell r="A7598" t="str">
            <v>21.010.030-0</v>
          </cell>
          <cell r="B7598" t="str">
            <v>PINTURA DE POSTE CURVO,DE ACO,DE 9,00M, C/ 2 BRACOS,C/TINTADE ACAB.EPOXI-POLIAMIDA,APLIC.SOBRE ZARCAO DE SECAGEM RAPIDA</v>
          </cell>
          <cell r="C7598" t="str">
            <v>UN</v>
          </cell>
          <cell r="D7598">
            <v>40.020000000000003</v>
          </cell>
        </row>
        <row r="7599">
          <cell r="A7599" t="str">
            <v>21.010.035-0</v>
          </cell>
          <cell r="B7599" t="str">
            <v>PINTURA DE POSTE CURVO,DE ACO,DE 12,00M, C/ 1 BRACO,C/TINTADE ACAB.EPOXI-POLIAMIDA,APLIC.SOBRE ZARCAO DE SECAGEM RAPIDA</v>
          </cell>
          <cell r="C7599" t="str">
            <v>UN</v>
          </cell>
          <cell r="D7599">
            <v>48.65</v>
          </cell>
        </row>
        <row r="7600">
          <cell r="A7600" t="str">
            <v>21.010.040-0</v>
          </cell>
          <cell r="B7600" t="str">
            <v>PINTURA DE POSTE CURVO,DE ACO,DE 12,00M,C/ 2 BRACOS,C/TINTADE ACAB.EPOXI-POLIAMIDA,APLIC.SOBRE ZARCAO DE SECAGEM RAPIDA</v>
          </cell>
          <cell r="C7600" t="str">
            <v>UN</v>
          </cell>
          <cell r="D7600">
            <v>54.55</v>
          </cell>
        </row>
        <row r="7601">
          <cell r="A7601" t="str">
            <v>21.010.999-0</v>
          </cell>
          <cell r="B7601" t="str">
            <v>INDICE DA FAMILIA</v>
          </cell>
          <cell r="C7601">
            <v>0</v>
          </cell>
          <cell r="D7601">
            <v>1629</v>
          </cell>
        </row>
        <row r="7602">
          <cell r="A7602" t="str">
            <v>21.011.010-0</v>
          </cell>
          <cell r="B7602" t="str">
            <v>FUNDACAO SIMPLES DE CONCR. PRE-MOLD., PROJ. RIOLUZ, P/FIX. DE POSTE RETO, DE ACO, DE 3,50 A 6,00M</v>
          </cell>
          <cell r="C7602" t="str">
            <v>UN</v>
          </cell>
          <cell r="D7602">
            <v>51.37</v>
          </cell>
        </row>
        <row r="7603">
          <cell r="A7603" t="str">
            <v>21.011.012-0</v>
          </cell>
          <cell r="B7603" t="str">
            <v>FUNDACAO SIMPLES DE CONCR. PRE-MOLD., PROJ. RIOLUZ, P/FIX. DE POSTE RETO, DE ACO, DE 7,00 A 9,00M</v>
          </cell>
          <cell r="C7603" t="str">
            <v>UN</v>
          </cell>
          <cell r="D7603">
            <v>57.91</v>
          </cell>
        </row>
        <row r="7604">
          <cell r="A7604" t="str">
            <v>21.011.015-0</v>
          </cell>
          <cell r="B7604" t="str">
            <v>FUNDACAO SIMPLES DE CONCR. PRE-MOLD., PROJ. RIOLUZ, P/FIX. DE POSTE RETO, DE ACO, DE 12,00 A 15,00M</v>
          </cell>
          <cell r="C7604" t="str">
            <v>UN</v>
          </cell>
          <cell r="D7604">
            <v>182.25</v>
          </cell>
        </row>
        <row r="7605">
          <cell r="A7605" t="str">
            <v>21.011.016-0</v>
          </cell>
          <cell r="B7605" t="str">
            <v>FUNDACAO SIMPLES DE CONCR. PRE-MOLD., PROJ. RIOLUZ, P/FIX. DE POSTE RETO, DE ACO, DE 16,00 A 20,00M</v>
          </cell>
          <cell r="C7605" t="str">
            <v>UN</v>
          </cell>
          <cell r="D7605">
            <v>352.77</v>
          </cell>
        </row>
        <row r="7606">
          <cell r="A7606" t="str">
            <v>21.011.020-0</v>
          </cell>
          <cell r="B7606" t="str">
            <v>FUNDACAO SIMPLES DE CONCR. PRE-MOLD., PROJ. RIOLUZ, P/FIX. DE POSTE CURVO, DE ACO, C/ 1 BRACO, DE 8,00 A 9,00M</v>
          </cell>
          <cell r="C7606" t="str">
            <v>UN</v>
          </cell>
          <cell r="D7606">
            <v>57.91</v>
          </cell>
        </row>
        <row r="7607">
          <cell r="A7607" t="str">
            <v>21.011.021-0</v>
          </cell>
          <cell r="B7607" t="str">
            <v>FUNDACAO SIMPLES DE CONCR. PRE-MOLD., PROJ. RIOLUZ, P/FIX. DE POSTE CURVO, DE ACO, C/ 1 BRACO, DE 10,00 A 12,00M</v>
          </cell>
          <cell r="C7607" t="str">
            <v>UN</v>
          </cell>
          <cell r="D7607">
            <v>106.61</v>
          </cell>
        </row>
        <row r="7608">
          <cell r="A7608" t="str">
            <v>21.011.025-0</v>
          </cell>
          <cell r="B7608" t="str">
            <v>FUNDACAO SIMPLES DE CONCR. PRE-MOLD., PROJ. RIOLUZ, P/FIX. DE POSTE CURVO, DE ACO, C/ 2 BRACOS, DE 8,00 A 9,00M</v>
          </cell>
          <cell r="C7608" t="str">
            <v>UN</v>
          </cell>
          <cell r="D7608">
            <v>57.91</v>
          </cell>
        </row>
        <row r="7609">
          <cell r="A7609" t="str">
            <v>21.011.026-0</v>
          </cell>
          <cell r="B7609" t="str">
            <v>FUNDACAO SIMPLES DE CONCR. PRE-MOLD., PROJ. RIOLUZ, P/FIX. DE POSTE CURVO, DE ACO, C/ 2 BRACOS, DE 10,00 A 12,00M</v>
          </cell>
          <cell r="C7609" t="str">
            <v>UN</v>
          </cell>
          <cell r="D7609">
            <v>106.61</v>
          </cell>
        </row>
        <row r="7610">
          <cell r="A7610" t="str">
            <v>21.011.030-0</v>
          </cell>
          <cell r="B7610" t="str">
            <v>FUNDACAO ESPECIAL P/FIX. DE POSTE DE CONCR., CIRC., RETO, DE9,00M, EM TER. PANTANOSO OU ATERRADO</v>
          </cell>
          <cell r="C7610" t="str">
            <v>UN</v>
          </cell>
          <cell r="D7610">
            <v>251.93</v>
          </cell>
        </row>
        <row r="7611">
          <cell r="A7611" t="str">
            <v>21.011.035-0</v>
          </cell>
          <cell r="B7611" t="str">
            <v>FUNDACAO ESPECIAL P/FIX. DE POSTE DE CONCR., CIRC., RETO, DE13,00M, EM TER. PANTANOSO OU ATERRADO</v>
          </cell>
          <cell r="C7611" t="str">
            <v>UN</v>
          </cell>
          <cell r="D7611">
            <v>449.27</v>
          </cell>
        </row>
        <row r="7612">
          <cell r="A7612" t="str">
            <v>21.011.040-0</v>
          </cell>
          <cell r="B7612" t="str">
            <v>FUNDACAO ESPECIAL P/FIX. DE POSTE DE CONCR., CIRC., RETO, DE17,00M, EM TER. PANTANOSO OU ATERRADO</v>
          </cell>
          <cell r="C7612" t="str">
            <v>UN</v>
          </cell>
          <cell r="D7612">
            <v>576.44000000000005</v>
          </cell>
        </row>
        <row r="7613">
          <cell r="A7613" t="str">
            <v>21.011.050-0</v>
          </cell>
          <cell r="B7613" t="str">
            <v>FUNDACAO ESPECIAL P/FIX. DE POSTE DE CONCR., CIRC., RETO, DE23,00M, EM TER. PANTANOSO OU ATERRADO</v>
          </cell>
          <cell r="C7613" t="str">
            <v>UN</v>
          </cell>
          <cell r="D7613">
            <v>661.27</v>
          </cell>
        </row>
        <row r="7614">
          <cell r="A7614" t="str">
            <v>21.011.060-0</v>
          </cell>
          <cell r="B7614" t="str">
            <v>FUNDACAO ESPECIAL P/FIX. DE POSTE DE CONCR., CIRC., RETO, DE33,00M, EM TER. PANTANOSO OU ATERRADO</v>
          </cell>
          <cell r="C7614" t="str">
            <v>UN</v>
          </cell>
          <cell r="D7614">
            <v>960.45</v>
          </cell>
        </row>
        <row r="7615">
          <cell r="A7615" t="str">
            <v>21.011.070-0</v>
          </cell>
          <cell r="B7615" t="str">
            <v>FUNDACAO ESPECIAL P/FIX.DE POSTE DE ACO,RETO OU CURVO, C/ 1OU 2 BRACOS, DE 16,00 A 20,00M, EM TER.PANTANOSO OU ATERRADO</v>
          </cell>
          <cell r="C7615" t="str">
            <v>UN</v>
          </cell>
          <cell r="D7615">
            <v>739.14</v>
          </cell>
        </row>
        <row r="7616">
          <cell r="A7616" t="str">
            <v>21.011.075-0</v>
          </cell>
          <cell r="B7616" t="str">
            <v>FUNDACAO P/POSTE DE ACO, RETO, DE 3,50 A 6,00M, EM TER. DE AREIA, ARGILA OU PICARRA</v>
          </cell>
          <cell r="C7616" t="str">
            <v>UN</v>
          </cell>
          <cell r="D7616">
            <v>182.91</v>
          </cell>
        </row>
        <row r="7617">
          <cell r="A7617" t="str">
            <v>21.011.080-0</v>
          </cell>
          <cell r="B7617" t="str">
            <v>FUNDACAO P/POSTE DE ACO, RETO, DE 7,00 A 9,00M, EM TER. DE AREIA, ARGILA OU PICARRA</v>
          </cell>
          <cell r="C7617" t="str">
            <v>UN</v>
          </cell>
          <cell r="D7617">
            <v>260.25</v>
          </cell>
        </row>
        <row r="7618">
          <cell r="A7618" t="str">
            <v>21.011.085-0</v>
          </cell>
          <cell r="B7618" t="str">
            <v>FUNDACAO P/POSTE DE ACO, RETO, DE 10,00 A 15,00M, EM TER. DEAREIA, ARGILA OU PICARRA</v>
          </cell>
          <cell r="C7618" t="str">
            <v>UN</v>
          </cell>
          <cell r="D7618">
            <v>477.22</v>
          </cell>
        </row>
        <row r="7619">
          <cell r="A7619" t="str">
            <v>21.011.090-0</v>
          </cell>
          <cell r="B7619" t="str">
            <v>FUNDACAO P/POSTE DE ACO, CURVO, DE 8,00 A 9,00M, C/ 1 OU 2 BRACOS, EM TER. DE AREIA, ARGILA OU PICARRA</v>
          </cell>
          <cell r="C7619" t="str">
            <v>UN</v>
          </cell>
          <cell r="D7619">
            <v>314.05</v>
          </cell>
        </row>
        <row r="7620">
          <cell r="A7620" t="str">
            <v>21.011.095-0</v>
          </cell>
          <cell r="B7620" t="str">
            <v>FUNDACAO P/POSTE DE CONCR., CIRC., ATE 12,00M, EM TER. DE AREIA, ARGILA OU PICARRA</v>
          </cell>
          <cell r="C7620" t="str">
            <v>UN</v>
          </cell>
          <cell r="D7620">
            <v>472.73</v>
          </cell>
        </row>
        <row r="7621">
          <cell r="A7621" t="str">
            <v>21.011.100-0</v>
          </cell>
          <cell r="B7621" t="str">
            <v>FUNDACAO P/POSTE DE CONCR., CIRC., DE 13,00M, EM TER. DE AREIA, ARGILA OU PICARRA</v>
          </cell>
          <cell r="C7621" t="str">
            <v>UN</v>
          </cell>
          <cell r="D7621">
            <v>477.22</v>
          </cell>
        </row>
        <row r="7622">
          <cell r="A7622" t="str">
            <v>21.011.999-0</v>
          </cell>
          <cell r="B7622" t="str">
            <v>FAMILIA 21.011.FUNDACAO SIMPLES E ESPECIAL P/POSTE</v>
          </cell>
          <cell r="C7622">
            <v>0</v>
          </cell>
          <cell r="D7622">
            <v>1660</v>
          </cell>
        </row>
        <row r="7623">
          <cell r="A7623" t="str">
            <v>21.013.010-0</v>
          </cell>
          <cell r="B7623" t="str">
            <v>CHUMBADOR DE ACO P/FIX. DE POSTE DE ACO, RETO OU CURVO, DE 7,00 A 9,00M, C/FLANGE</v>
          </cell>
          <cell r="C7623" t="str">
            <v>UN</v>
          </cell>
          <cell r="D7623">
            <v>111.94</v>
          </cell>
        </row>
        <row r="7624">
          <cell r="A7624" t="str">
            <v>21.013.999-0</v>
          </cell>
          <cell r="B7624" t="str">
            <v>FAMILIA 21.013CHUMBADORES D/ACO</v>
          </cell>
          <cell r="C7624" t="str">
            <v>0</v>
          </cell>
          <cell r="D7624">
            <v>809</v>
          </cell>
        </row>
        <row r="7625">
          <cell r="A7625" t="str">
            <v>21.015.179-0</v>
          </cell>
          <cell r="B7625" t="str">
            <v>ARMACAO SECUNDARIA VERT. COMPLETA, P/ 1 REDE DE B.T.</v>
          </cell>
          <cell r="C7625" t="str">
            <v>UN</v>
          </cell>
          <cell r="D7625">
            <v>4.4800000000000004</v>
          </cell>
        </row>
        <row r="7626">
          <cell r="A7626" t="str">
            <v>21.015.181-0</v>
          </cell>
          <cell r="B7626" t="str">
            <v>ARMACAO SECUNDARIA VERT. DE 4 ESTRIBOS, COMPLETA, P/ 1 REDEDE B.T. DE 4 CONDUTORES, P/ALINHAMENTO RETO</v>
          </cell>
          <cell r="C7626" t="str">
            <v>UN</v>
          </cell>
          <cell r="D7626">
            <v>26.19</v>
          </cell>
        </row>
        <row r="7627">
          <cell r="A7627" t="str">
            <v>21.015.182-0</v>
          </cell>
          <cell r="B7627" t="str">
            <v>ARMACAO SECUNDARIA VERT. DE 3 ESTRIBOS, COMPLETA, P/ 1 REDEDE B.T. DE 3 CONDUTORES, P/ALINHAMENTO RETO</v>
          </cell>
          <cell r="C7627" t="str">
            <v>UN</v>
          </cell>
          <cell r="D7627">
            <v>13.01</v>
          </cell>
        </row>
        <row r="7628">
          <cell r="A7628" t="str">
            <v>21.015.201-0</v>
          </cell>
          <cell r="B7628" t="str">
            <v>TRANSFORMADOR DE 5 A 112,5KVA, SOB LINHA DE 13,8KV. INST.</v>
          </cell>
          <cell r="C7628" t="str">
            <v>UN</v>
          </cell>
          <cell r="D7628">
            <v>71.73</v>
          </cell>
        </row>
        <row r="7629">
          <cell r="A7629" t="str">
            <v>21.015.210-0</v>
          </cell>
          <cell r="B7629" t="str">
            <v>CONJUNTO DE ATERRAMENTO P/TRANSFORMADOR</v>
          </cell>
          <cell r="C7629" t="str">
            <v>UN</v>
          </cell>
          <cell r="D7629">
            <v>145.62</v>
          </cell>
        </row>
        <row r="7630">
          <cell r="A7630" t="str">
            <v>21.015.220-0</v>
          </cell>
          <cell r="B7630" t="str">
            <v>CONJUNTO P/ATERRAMENTO DE REDE DE B.T.</v>
          </cell>
          <cell r="C7630" t="str">
            <v>UN</v>
          </cell>
          <cell r="D7630">
            <v>101.79</v>
          </cell>
        </row>
        <row r="7631">
          <cell r="A7631" t="str">
            <v>21.015.999-0</v>
          </cell>
          <cell r="B7631" t="str">
            <v>FAMILIA 21.015FERRAGENS P/LINHAS E REDES</v>
          </cell>
          <cell r="C7631" t="str">
            <v>0</v>
          </cell>
          <cell r="D7631">
            <v>1590</v>
          </cell>
        </row>
        <row r="7632">
          <cell r="A7632" t="str">
            <v>21.018.010-0</v>
          </cell>
          <cell r="B7632" t="str">
            <v>REDE DE 13,8KV, AEREA, C/ 2 CONDUTORES DE COBRE. INST.</v>
          </cell>
          <cell r="C7632" t="str">
            <v>UN</v>
          </cell>
          <cell r="D7632">
            <v>31.38</v>
          </cell>
        </row>
        <row r="7633">
          <cell r="A7633" t="str">
            <v>21.018.012-0</v>
          </cell>
          <cell r="B7633" t="str">
            <v>REDE DE 13,8KV, AEREA, C/ 3 CONDUTORES DE COBRE. INST.</v>
          </cell>
          <cell r="C7633" t="str">
            <v>UN</v>
          </cell>
          <cell r="D7633">
            <v>44.83</v>
          </cell>
        </row>
        <row r="7634">
          <cell r="A7634" t="str">
            <v>21.018.015-0</v>
          </cell>
          <cell r="B7634" t="str">
            <v>REDE DE 13,8KV, AEREA, C/ 2 CONDUTORES DE ALUMINIO. INST.</v>
          </cell>
          <cell r="C7634" t="str">
            <v>UN</v>
          </cell>
          <cell r="D7634">
            <v>35.86</v>
          </cell>
        </row>
        <row r="7635">
          <cell r="A7635" t="str">
            <v>21.018.018-0</v>
          </cell>
          <cell r="B7635" t="str">
            <v>REDE DE 13,8KV, AEREA, C/ 3 CONDUTORES DE ALUMINIO. INST.</v>
          </cell>
          <cell r="C7635" t="str">
            <v>UN</v>
          </cell>
          <cell r="D7635">
            <v>53.8</v>
          </cell>
        </row>
        <row r="7636">
          <cell r="A7636" t="str">
            <v>21.018.020-0</v>
          </cell>
          <cell r="B7636" t="str">
            <v>REDE DE B.T., AEREA, C/ 1 CONDUTOR DE COBRE. INST.</v>
          </cell>
          <cell r="C7636" t="str">
            <v>UN</v>
          </cell>
          <cell r="D7636">
            <v>8.9600000000000009</v>
          </cell>
        </row>
        <row r="7637">
          <cell r="A7637" t="str">
            <v>21.018.021-0</v>
          </cell>
          <cell r="B7637" t="str">
            <v>REDE DE B.T., C/ 2 CONDUTORES DE COBRE. INST.</v>
          </cell>
          <cell r="C7637" t="str">
            <v>UN</v>
          </cell>
          <cell r="D7637">
            <v>17.93</v>
          </cell>
        </row>
        <row r="7638">
          <cell r="A7638" t="str">
            <v>21.018.022-0</v>
          </cell>
          <cell r="B7638" t="str">
            <v>REDE DE B.T., C/ 3 CONDUTORES DE COBRE. INST.</v>
          </cell>
          <cell r="C7638" t="str">
            <v>UN</v>
          </cell>
          <cell r="D7638">
            <v>26.9</v>
          </cell>
        </row>
        <row r="7639">
          <cell r="A7639" t="str">
            <v>21.018.023-0</v>
          </cell>
          <cell r="B7639" t="str">
            <v>REDE DE B.T., C/ 4 CONDUTORES DE COBRE. INST.</v>
          </cell>
          <cell r="C7639" t="str">
            <v>UN</v>
          </cell>
          <cell r="D7639">
            <v>35.86</v>
          </cell>
        </row>
        <row r="7640">
          <cell r="A7640" t="str">
            <v>21.018.025-0</v>
          </cell>
          <cell r="B7640" t="str">
            <v>REDE DE B.T., AEREA, C/ 3 CONDUTORES DE ALUMINIO. INST.</v>
          </cell>
          <cell r="C7640" t="str">
            <v>UN</v>
          </cell>
          <cell r="D7640">
            <v>29.14</v>
          </cell>
        </row>
        <row r="7641">
          <cell r="A7641" t="str">
            <v>21.018.030-0</v>
          </cell>
          <cell r="B7641" t="str">
            <v>REDE DE B.T., AEREA, C/ 4 CONDUTORES DE ALUMINIO. INST.</v>
          </cell>
          <cell r="C7641" t="str">
            <v>UN</v>
          </cell>
          <cell r="D7641">
            <v>44.83</v>
          </cell>
        </row>
        <row r="7642">
          <cell r="A7642" t="str">
            <v>21.018.031-0</v>
          </cell>
          <cell r="B7642" t="str">
            <v>REDE DE B.T., AEREA, C/ 1 CONDUTOR DE ALUMINIO. INST.</v>
          </cell>
          <cell r="C7642" t="str">
            <v>UN</v>
          </cell>
          <cell r="D7642">
            <v>13.45</v>
          </cell>
        </row>
        <row r="7643">
          <cell r="A7643" t="str">
            <v>21.018.032-0</v>
          </cell>
          <cell r="B7643" t="str">
            <v>REDE DE B.T., AEREA, C/ 2 CONDUTORES DE ALUMINIO. INST.</v>
          </cell>
          <cell r="C7643" t="str">
            <v>UN</v>
          </cell>
          <cell r="D7643">
            <v>22.41</v>
          </cell>
        </row>
        <row r="7644">
          <cell r="A7644" t="str">
            <v>21.018.060-0</v>
          </cell>
          <cell r="B7644" t="str">
            <v>BRACO, PADRAO RIOLUZ. COLOC.</v>
          </cell>
          <cell r="C7644" t="str">
            <v>UN</v>
          </cell>
          <cell r="D7644">
            <v>8.9600000000000009</v>
          </cell>
        </row>
        <row r="7645">
          <cell r="A7645" t="str">
            <v>21.018.080-0</v>
          </cell>
          <cell r="B7645" t="str">
            <v>LUMINARIA C/LAMPADA DE DESC., C/ OU S/REATOR INTEGRADO, EM PONTA DE BRACO OU POSTE DE ACO, CURVO, ATE 10,00M. COLOC.</v>
          </cell>
          <cell r="C7645" t="str">
            <v>UN</v>
          </cell>
          <cell r="D7645">
            <v>8.9600000000000009</v>
          </cell>
        </row>
        <row r="7646">
          <cell r="A7646" t="str">
            <v>21.018.081-0</v>
          </cell>
          <cell r="B7646" t="str">
            <v>LUMINARIA FECHADA C/LAMPADA DE DESC., S/REATOR INTEGRADO, EMPOSTE DE ACO, CURVO, ATE 10,00M. COLOC.</v>
          </cell>
          <cell r="C7646" t="str">
            <v>UN</v>
          </cell>
          <cell r="D7646">
            <v>6.72</v>
          </cell>
        </row>
        <row r="7647">
          <cell r="A7647" t="str">
            <v>21.018.082-0</v>
          </cell>
          <cell r="B7647" t="str">
            <v>LUMINARIA ABERTA, C/LAMPADA DE DESC., S/REATOR INTEGRADO, EMPOSTE DE ACO, CURVO, DE 10,00M. COLOC.</v>
          </cell>
          <cell r="C7647" t="str">
            <v>UN</v>
          </cell>
          <cell r="D7647">
            <v>4.4800000000000004</v>
          </cell>
        </row>
        <row r="7648">
          <cell r="A7648" t="str">
            <v>21.018.083-0</v>
          </cell>
          <cell r="B7648" t="str">
            <v>REDUTOR DE RECEPTACULO E-40 P/ E-27, DE PORCELANA VITRIFICADA REFORCADA, C/CONTATO CENTRAL DE ACO INOX</v>
          </cell>
          <cell r="C7648" t="str">
            <v>UN</v>
          </cell>
          <cell r="D7648">
            <v>3.66</v>
          </cell>
        </row>
        <row r="7649">
          <cell r="A7649" t="str">
            <v>21.018.085-0</v>
          </cell>
          <cell r="B7649" t="str">
            <v>LUMINARIA C/LAMPADA DE DESC.,C/ OU S/REATOR INTEGRADO,EM PONTA DE BRACO OU POSTE DE ACO,CURVO, DE 11,00 A 15,00M. COLOC.</v>
          </cell>
          <cell r="C7649" t="str">
            <v>UN</v>
          </cell>
          <cell r="D7649">
            <v>22.41</v>
          </cell>
        </row>
        <row r="7650">
          <cell r="A7650" t="str">
            <v>21.018.090-0</v>
          </cell>
          <cell r="B7650" t="str">
            <v>LUMINARIA C/LAMPADA DE DESC, C/ OU S/REATOR INTEGRADO, EM POSTE RETO (ACO OU CONCR.), ATE 6,00M. COLOC.</v>
          </cell>
          <cell r="C7650" t="str">
            <v>UN</v>
          </cell>
          <cell r="D7650">
            <v>4.4800000000000004</v>
          </cell>
        </row>
        <row r="7651">
          <cell r="A7651" t="str">
            <v>21.018.095-0</v>
          </cell>
          <cell r="B7651" t="str">
            <v>LUMINARIA TIPO PETALA, C/LAMPADA DE DESC., INSTALADA EM NUCLEO FIX. EM POSTE DE ACO OU CONCR., RETO, DE 15,00M. COLOC.</v>
          </cell>
          <cell r="C7651" t="str">
            <v>UN</v>
          </cell>
          <cell r="D7651">
            <v>8.9600000000000009</v>
          </cell>
        </row>
        <row r="7652">
          <cell r="A7652" t="str">
            <v>21.018.100-0</v>
          </cell>
          <cell r="B7652" t="str">
            <v>LUMINARIA TIPO PETALA, C/LAMPADA DE DESC., INSTALADA EM NUCLEO FIX. EM POSTE DE ACO OU CONCR., RETO, DE 20,00M. COLOC.</v>
          </cell>
          <cell r="C7652" t="str">
            <v>UN</v>
          </cell>
          <cell r="D7652">
            <v>13.45</v>
          </cell>
        </row>
        <row r="7653">
          <cell r="A7653" t="str">
            <v>21.018.105-0</v>
          </cell>
          <cell r="B7653" t="str">
            <v>LUMINARIA TIPO PETALA, C/LAMPADA DE DESC., INSTALADA EM NUCLEO FIX. EM POSTE DE ACO OU CONCR., RETO, DE 30,00M. COLOC.</v>
          </cell>
          <cell r="C7653" t="str">
            <v>UN</v>
          </cell>
          <cell r="D7653">
            <v>17.93</v>
          </cell>
        </row>
        <row r="7654">
          <cell r="A7654" t="str">
            <v>21.018.125-0</v>
          </cell>
          <cell r="B7654" t="str">
            <v>BASE P/TOPO DE POSTE, EM POSTE DE ACO OU CONCR., RETO, P/ALT. DE 10,00 A 15,00M, P/LUMINARIA PONTA DE BRACO. COLOC.</v>
          </cell>
          <cell r="C7654" t="str">
            <v>UN</v>
          </cell>
          <cell r="D7654">
            <v>13.45</v>
          </cell>
        </row>
        <row r="7655">
          <cell r="A7655" t="str">
            <v>21.018.126-0</v>
          </cell>
          <cell r="B7655" t="str">
            <v>BASE P/TOPO DE POSTE, EM POSTE DE ACO OU CONCR., RETO, P/ALT. DE 9,00M, P/LUMINARIA PONTA DE BRACO. COLOC.</v>
          </cell>
          <cell r="C7655" t="str">
            <v>UN</v>
          </cell>
          <cell r="D7655">
            <v>8.9600000000000009</v>
          </cell>
        </row>
        <row r="7656">
          <cell r="A7656" t="str">
            <v>21.018.130-0</v>
          </cell>
          <cell r="B7656" t="str">
            <v>NUCLEO P/FIX. DE LUMINARIA TIPO PETALA, EM POSTE DE ACO OU CONCR., RETO, DE 15,00M. COLOC.</v>
          </cell>
          <cell r="C7656" t="str">
            <v>UN</v>
          </cell>
          <cell r="D7656">
            <v>26.9</v>
          </cell>
        </row>
        <row r="7657">
          <cell r="A7657" t="str">
            <v>21.018.135-0</v>
          </cell>
          <cell r="B7657" t="str">
            <v>NUCLEO P/FIX. DE LUMINARIA TIPO PETALA, EM POSTE DE ACO OU CONCR., RETO, DE 20,00M. COLOC.</v>
          </cell>
          <cell r="C7657" t="str">
            <v>UN</v>
          </cell>
          <cell r="D7657">
            <v>35.86</v>
          </cell>
        </row>
        <row r="7658">
          <cell r="A7658" t="str">
            <v>21.018.140-0</v>
          </cell>
          <cell r="B7658" t="str">
            <v>NUCLEO P/FIX. DE LUMINARIA TIPO PETALA, EM POSTE DE ACO OU CONCR., RETO, DE 30,00M. COLOC.</v>
          </cell>
          <cell r="C7658" t="str">
            <v>UN</v>
          </cell>
          <cell r="D7658">
            <v>53.8</v>
          </cell>
        </row>
        <row r="7659">
          <cell r="A7659" t="str">
            <v>21.018.158-0</v>
          </cell>
          <cell r="B7659" t="str">
            <v>1 CONDUTOR SINGELO EM LINHA DE DUTOS. COLOC.</v>
          </cell>
          <cell r="C7659" t="str">
            <v>M</v>
          </cell>
          <cell r="D7659">
            <v>0.89</v>
          </cell>
        </row>
        <row r="7660">
          <cell r="A7660" t="str">
            <v>21.018.159-0</v>
          </cell>
          <cell r="B7660" t="str">
            <v>2 CONDUTORES SINGELOS EM LINHA DE DUTOS. COLOC.</v>
          </cell>
          <cell r="C7660" t="str">
            <v>M</v>
          </cell>
          <cell r="D7660">
            <v>1.1200000000000001</v>
          </cell>
        </row>
        <row r="7661">
          <cell r="A7661" t="str">
            <v>21.018.160-0</v>
          </cell>
          <cell r="B7661" t="str">
            <v>3 CONDUTORES SINGELOS EM LINHA DE DUTOS. COLOC.</v>
          </cell>
          <cell r="C7661" t="str">
            <v>M</v>
          </cell>
          <cell r="D7661">
            <v>1.34</v>
          </cell>
        </row>
        <row r="7662">
          <cell r="A7662" t="str">
            <v>21.018.161-0</v>
          </cell>
          <cell r="B7662" t="str">
            <v>4 CONDUTORES SINGELOS EM LINHA DE DUTOS. COLOC.</v>
          </cell>
          <cell r="C7662" t="str">
            <v>M</v>
          </cell>
          <cell r="D7662">
            <v>1.79</v>
          </cell>
        </row>
        <row r="7663">
          <cell r="A7663" t="str">
            <v>21.018.165-0</v>
          </cell>
          <cell r="B7663" t="str">
            <v>1 CABO BIFASICO EM LINHA DE DUTOS. COLOC.</v>
          </cell>
          <cell r="C7663" t="str">
            <v>M</v>
          </cell>
          <cell r="D7663">
            <v>1.34</v>
          </cell>
        </row>
        <row r="7664">
          <cell r="A7664" t="str">
            <v>21.018.168-0</v>
          </cell>
          <cell r="B7664" t="str">
            <v>1 CABO TRIFASICO EM LINHA DE DUTOS. COLOC.</v>
          </cell>
          <cell r="C7664" t="str">
            <v>M</v>
          </cell>
          <cell r="D7664">
            <v>1.34</v>
          </cell>
        </row>
        <row r="7665">
          <cell r="A7665" t="str">
            <v>21.018.169-0</v>
          </cell>
          <cell r="B7665" t="str">
            <v>ARAME DE FºGALV., SECAO 2MM2 (12AWG), EMBUCHADO C/PAPEL, EMLINHA DE DUTOS</v>
          </cell>
          <cell r="C7665" t="str">
            <v>M</v>
          </cell>
          <cell r="D7665">
            <v>0.61</v>
          </cell>
        </row>
        <row r="7666">
          <cell r="A7666" t="str">
            <v>21.018.999-0</v>
          </cell>
          <cell r="B7666" t="str">
            <v>FAMILIA 21.018INSTALACAO DE REDES COLOCACAO DE MATERIAIS</v>
          </cell>
          <cell r="C7666" t="str">
            <v>0</v>
          </cell>
          <cell r="D7666">
            <v>1677</v>
          </cell>
        </row>
        <row r="7667">
          <cell r="A7667" t="str">
            <v>21.020.106-0</v>
          </cell>
          <cell r="B7667" t="str">
            <v>COMANDO DE CIRCUITO, PADRAO RIOLUZ. COLOC.</v>
          </cell>
          <cell r="C7667" t="str">
            <v>UN</v>
          </cell>
          <cell r="D7667">
            <v>31.38</v>
          </cell>
        </row>
        <row r="7668">
          <cell r="A7668" t="str">
            <v>21.020.107-0</v>
          </cell>
          <cell r="B7668" t="str">
            <v>CONDUITE FLEXIVEL, GALV., C/DIAM. DE 63MM (2.1/2"), P/ACAB.</v>
          </cell>
          <cell r="C7668" t="str">
            <v>M</v>
          </cell>
          <cell r="D7668">
            <v>14.13</v>
          </cell>
        </row>
        <row r="7669">
          <cell r="A7669" t="str">
            <v>21.020.999-0</v>
          </cell>
          <cell r="B7669" t="str">
            <v>FAMILIA 21.020COLOCACAO LUMINARIA REATOR E BRACO</v>
          </cell>
          <cell r="C7669" t="str">
            <v>0</v>
          </cell>
          <cell r="D7669">
            <v>1952</v>
          </cell>
        </row>
        <row r="7670">
          <cell r="A7670" t="str">
            <v>21.023.010-0</v>
          </cell>
          <cell r="B7670" t="str">
            <v>GRAMPO PARALELO UNIVERSAL, DE ALUMINIO FUNDIDO OU ESTRUDADO,DE 2 PARAFUSOS, C/PASTA ANTIOXIDANTE</v>
          </cell>
          <cell r="C7670" t="str">
            <v>UN</v>
          </cell>
          <cell r="D7670">
            <v>4.74</v>
          </cell>
        </row>
        <row r="7671">
          <cell r="A7671" t="str">
            <v>21.023.018-0</v>
          </cell>
          <cell r="B7671" t="str">
            <v>LACO DE ROLDANA PRE-FORMADO, DE ACO RECOBERTO DE ALUMINIO, P/CABO DE ALUMINIO ENCAPADO, BITOLA 25MM2</v>
          </cell>
          <cell r="C7671" t="str">
            <v>UN</v>
          </cell>
          <cell r="D7671">
            <v>3.82</v>
          </cell>
        </row>
        <row r="7672">
          <cell r="A7672" t="str">
            <v>21.023.019-0</v>
          </cell>
          <cell r="B7672" t="str">
            <v>LACO DE ROLDANA PRE-FORMADO, DE ACO RECOBERTO DE ALUMINIO, P/CABO DE ALUMINIO NU, BITOLA 25MM2</v>
          </cell>
          <cell r="C7672" t="str">
            <v>UN</v>
          </cell>
          <cell r="D7672">
            <v>3.82</v>
          </cell>
        </row>
        <row r="7673">
          <cell r="A7673" t="str">
            <v>21.023.020-0</v>
          </cell>
          <cell r="B7673" t="str">
            <v>ALCA PRE-FORMADA DE DISTRIB., DE ACO RECOBERTO C/ALUMINIO, P/CABO ENCAPADO, BITOLA 25MM2</v>
          </cell>
          <cell r="C7673" t="str">
            <v>UN</v>
          </cell>
          <cell r="D7673">
            <v>2.4300000000000002</v>
          </cell>
        </row>
        <row r="7674">
          <cell r="A7674" t="str">
            <v>21.023.021-0</v>
          </cell>
          <cell r="B7674" t="str">
            <v>ALCA PRE-FORMADA DE DISTRIB., DE ACO RECOBERTO C/ALUMINIO, P/CABO DE ALUMINIO NU, BITOLA 25MM2</v>
          </cell>
          <cell r="C7674" t="str">
            <v>UN</v>
          </cell>
          <cell r="D7674">
            <v>1.96</v>
          </cell>
        </row>
        <row r="7675">
          <cell r="A7675" t="str">
            <v>21.023.022-0</v>
          </cell>
          <cell r="B7675" t="str">
            <v>ALCA PRE-FORMADA, DE SERV., DE ACO RECOBERTO C/ALUMINIO ENCAPADO, BITOLA 25MM2</v>
          </cell>
          <cell r="C7675" t="str">
            <v>UN</v>
          </cell>
          <cell r="D7675">
            <v>1.38</v>
          </cell>
        </row>
        <row r="7676">
          <cell r="A7676" t="str">
            <v>21.023.023-0</v>
          </cell>
          <cell r="B7676" t="str">
            <v>ALCA PRE-FORMADA, DE SERV., DE ACO RECOBERTO C/ALUMINIO NU,BITOLA 25MM2</v>
          </cell>
          <cell r="C7676" t="str">
            <v>UN</v>
          </cell>
          <cell r="D7676">
            <v>1.34</v>
          </cell>
        </row>
        <row r="7677">
          <cell r="A7677" t="str">
            <v>21.023.025-0</v>
          </cell>
          <cell r="B7677" t="str">
            <v>CONECTOR DE PARAFUSO FUNDIDO EM LIGA DE COBRE</v>
          </cell>
          <cell r="C7677" t="str">
            <v>UN</v>
          </cell>
          <cell r="D7677">
            <v>7.49</v>
          </cell>
        </row>
        <row r="7678">
          <cell r="A7678" t="str">
            <v>21.023.999-0</v>
          </cell>
          <cell r="B7678" t="str">
            <v>FAMILIA 21.023CONECTORES</v>
          </cell>
          <cell r="C7678">
            <v>0</v>
          </cell>
          <cell r="D7678">
            <v>1130</v>
          </cell>
        </row>
        <row r="7679">
          <cell r="A7679" t="str">
            <v>21.025.040-0</v>
          </cell>
          <cell r="B7679" t="str">
            <v>CAIXA DE LIGACAO, TIPO CONDULETE, DE ALUMINIO-SILICO, C/ENTRADA DE 1"</v>
          </cell>
          <cell r="C7679" t="str">
            <v>UN</v>
          </cell>
          <cell r="D7679">
            <v>8.84</v>
          </cell>
        </row>
        <row r="7680">
          <cell r="A7680" t="str">
            <v>21.025.041-0</v>
          </cell>
          <cell r="B7680" t="str">
            <v>CAIXA DE LIGACAO, TIPO CONDULETE, DE ALUMINIO-SILICO, C/ENTRADA DE 2"</v>
          </cell>
          <cell r="C7680" t="str">
            <v>UN</v>
          </cell>
          <cell r="D7680">
            <v>25.25</v>
          </cell>
        </row>
        <row r="7681">
          <cell r="A7681" t="str">
            <v>21.025.042-0</v>
          </cell>
          <cell r="B7681" t="str">
            <v>CAIXA DE LIGACAO, TIPO CONDULETE, DE ALUMINIO-SILICO, C/ENTRADA DE 3"</v>
          </cell>
          <cell r="C7681" t="str">
            <v>UN</v>
          </cell>
          <cell r="D7681">
            <v>66.48</v>
          </cell>
        </row>
        <row r="7682">
          <cell r="A7682" t="str">
            <v>21.025.999-0</v>
          </cell>
          <cell r="B7682" t="str">
            <v>FAMILIA 21.025CAIXA DE LIGACAO</v>
          </cell>
          <cell r="C7682" t="str">
            <v>0</v>
          </cell>
          <cell r="D7682">
            <v>2021</v>
          </cell>
        </row>
        <row r="7683">
          <cell r="A7683" t="str">
            <v>21.030.016-0</v>
          </cell>
          <cell r="B7683" t="str">
            <v>PORTA-FUSIVEL, TIPO ROSCA, P/FUSIVEL DE VIDRO, ENVOLTO EM FITA ISOLANTE AUTOFUSAO</v>
          </cell>
          <cell r="C7683" t="str">
            <v>UN</v>
          </cell>
          <cell r="D7683">
            <v>4.3600000000000003</v>
          </cell>
        </row>
        <row r="7684">
          <cell r="A7684" t="str">
            <v>21.030.017-0</v>
          </cell>
          <cell r="B7684" t="str">
            <v>PORTA-FUSIVEL TIPO ROSCA, P/FUSIVEL DE VIDRO, ENVOLTO EM FITA ISOLANTE AUTOFUSAO. INST.</v>
          </cell>
          <cell r="C7684" t="str">
            <v>UN</v>
          </cell>
          <cell r="D7684">
            <v>1.71</v>
          </cell>
        </row>
        <row r="7685">
          <cell r="A7685" t="str">
            <v>21.030.999-0</v>
          </cell>
          <cell r="B7685" t="str">
            <v>FAMILIA 21.030CAIXA HERMETICA</v>
          </cell>
          <cell r="C7685">
            <v>0</v>
          </cell>
          <cell r="D7685">
            <v>1167</v>
          </cell>
        </row>
        <row r="7686">
          <cell r="A7686" t="str">
            <v>21.035.007-0</v>
          </cell>
          <cell r="B7686" t="str">
            <v>CAIXA HAND-HOLE EM ALVEN. DE TIJ. MACICO DE 7 X 10 X 20CM, PROJ. RIOLUZ, C/DIM. DE 0,40 X 0,40 X 0,60M</v>
          </cell>
          <cell r="C7686" t="str">
            <v>UN</v>
          </cell>
          <cell r="D7686">
            <v>80.81</v>
          </cell>
        </row>
        <row r="7687">
          <cell r="A7687" t="str">
            <v>21.035.008-0</v>
          </cell>
          <cell r="B7687" t="str">
            <v>CAIXA HAND-HOLE EM ALVEN. DE TIJ. MACICO DE 7 X 10 X 20CM, PROJ. RIOLUZ, C/DIM. DE 0,40 X 0,40 X 0,90M</v>
          </cell>
          <cell r="C7687" t="str">
            <v>UN</v>
          </cell>
          <cell r="D7687">
            <v>106.19</v>
          </cell>
        </row>
        <row r="7688">
          <cell r="A7688" t="str">
            <v>21.035.009-0</v>
          </cell>
          <cell r="B7688" t="str">
            <v>CAIXA HAND-HOLE, PRE-MOLD. EM ANEIS DE CONCR., PROJ. RIOLUZ,C/DIM. DE 0,60 X 0,30M</v>
          </cell>
          <cell r="C7688" t="str">
            <v>UN</v>
          </cell>
          <cell r="D7688">
            <v>49.77</v>
          </cell>
        </row>
        <row r="7689">
          <cell r="A7689" t="str">
            <v>21.035.010-0</v>
          </cell>
          <cell r="B7689" t="str">
            <v>CAIXA HAND-HOLE, PRE-MOLD. EM ANEIS DE CONCR., PROJ. RIOLUZ,C/DIM. DE 0,60 X 0,60M</v>
          </cell>
          <cell r="C7689" t="str">
            <v>UN</v>
          </cell>
          <cell r="D7689">
            <v>69.72</v>
          </cell>
        </row>
        <row r="7690">
          <cell r="A7690" t="str">
            <v>21.035.012-0</v>
          </cell>
          <cell r="B7690" t="str">
            <v>CAIXA HAND-HOLE, PRE-MOLD. EM ANEIS DE CONCR., PROJ. RIOLUZ,C/DIM. DE 0,60 X 0,90M</v>
          </cell>
          <cell r="C7690" t="str">
            <v>UN</v>
          </cell>
          <cell r="D7690">
            <v>89.68</v>
          </cell>
        </row>
        <row r="7691">
          <cell r="A7691" t="str">
            <v>21.035.015-0</v>
          </cell>
          <cell r="B7691" t="str">
            <v>TAMPAO ESPIRAL DE POLIETILENO DE ALTA DENSIDADE, DIAM. DE 50MM, P/TERMINACAO DE DUTOS, EM CX. HAND-HOLE</v>
          </cell>
          <cell r="C7691" t="str">
            <v>UN</v>
          </cell>
          <cell r="D7691">
            <v>4.0199999999999996</v>
          </cell>
        </row>
        <row r="7692">
          <cell r="A7692" t="str">
            <v>21.035.016-0</v>
          </cell>
          <cell r="B7692" t="str">
            <v>TAMPAO ESPIRAL DE POLIETILENO DE ALTA DENSIDADE, DIAM. DE 75MM, P/TERMINACAO DE DUTOS, EM CX. HAND-HOLE</v>
          </cell>
          <cell r="C7692" t="str">
            <v>UN</v>
          </cell>
          <cell r="D7692">
            <v>5.3</v>
          </cell>
        </row>
        <row r="7693">
          <cell r="A7693" t="str">
            <v>21.035.017-0</v>
          </cell>
          <cell r="B7693" t="str">
            <v>TAMPAO ESPIRAL DE POLIETILENO DE ALTA DENSIDADE, DIAM. DE 100MM, P/TERMINACAO DE DUTOS, EM CX. HAND-HOLE</v>
          </cell>
          <cell r="C7693" t="str">
            <v>UN</v>
          </cell>
          <cell r="D7693">
            <v>5.72</v>
          </cell>
        </row>
        <row r="7694">
          <cell r="A7694" t="str">
            <v>21.035.999-0</v>
          </cell>
          <cell r="B7694" t="str">
            <v>FAMILIA 21.035CAIXA DE HAND-HOLE</v>
          </cell>
          <cell r="C7694">
            <v>0</v>
          </cell>
          <cell r="D7694">
            <v>2186</v>
          </cell>
        </row>
        <row r="7695">
          <cell r="A7695" t="str">
            <v>21.040.999-0</v>
          </cell>
          <cell r="B7695" t="str">
            <v>FAMILIA 21.040INST.FORN.CORDOALHA ACO</v>
          </cell>
          <cell r="C7695">
            <v>0</v>
          </cell>
          <cell r="D7695">
            <v>2155</v>
          </cell>
        </row>
        <row r="7696">
          <cell r="A7696" t="str">
            <v>21.050.999-0</v>
          </cell>
          <cell r="B7696" t="str">
            <v>FAMILIA 21.050ALUGUEL DE ANDAIME TUBULAR</v>
          </cell>
          <cell r="C7696">
            <v>0</v>
          </cell>
          <cell r="D7696">
            <v>1160</v>
          </cell>
        </row>
        <row r="7697">
          <cell r="A7697" t="str">
            <v>21.090.999-0</v>
          </cell>
          <cell r="B7697" t="str">
            <v>INDICE DA FAMILIA</v>
          </cell>
          <cell r="C7697">
            <v>0</v>
          </cell>
          <cell r="D7697">
            <v>1968</v>
          </cell>
        </row>
        <row r="7698">
          <cell r="A7698" t="str">
            <v>21.100.021-0</v>
          </cell>
          <cell r="B7698" t="str">
            <v>SERVICO DE APOIO AS INSTAL.REQUERIDAS A EMPREITEIRA, SENDO 1ASSISTENTE TECNICO P/CADA 3 TURMAS NO MINIMO OU 4 NO MAXIMO</v>
          </cell>
          <cell r="C7698" t="str">
            <v>H</v>
          </cell>
          <cell r="D7698">
            <v>11.34</v>
          </cell>
        </row>
        <row r="7699">
          <cell r="A7699" t="str">
            <v>21.100.030-0</v>
          </cell>
          <cell r="B7699" t="str">
            <v>SERVICO DE APOIO AS INSTAL. REQUERIDAS A EMPREITEIRA, SENDO1 MONTADOR ELETROMECANICO OU ELETRICISTA, HORARIO DIURNO</v>
          </cell>
          <cell r="C7699" t="str">
            <v>H</v>
          </cell>
          <cell r="D7699">
            <v>4.4800000000000004</v>
          </cell>
        </row>
        <row r="7700">
          <cell r="A7700" t="str">
            <v>21.100.031-0</v>
          </cell>
          <cell r="B7700" t="str">
            <v>SERVICO DE APOIO AS INSTAL. REQUERIDAS A EMPREITEIRA, SENDO1 MONTADOR ELETROMECANICO OU ELETRICISTA, HORARIO NOTURNO</v>
          </cell>
          <cell r="C7700" t="str">
            <v>H</v>
          </cell>
          <cell r="D7700">
            <v>5.38</v>
          </cell>
        </row>
        <row r="7701">
          <cell r="A7701" t="str">
            <v>21.100.040-0</v>
          </cell>
          <cell r="B7701" t="str">
            <v>SERVICO DE APOIO AS INSTAL. REQUERIDAS A EMPREITEIRA, SENDO2 MONTADORES ELETROMECANICOS, HORARIO DIURNO</v>
          </cell>
          <cell r="C7701" t="str">
            <v>H</v>
          </cell>
          <cell r="D7701">
            <v>8.9600000000000009</v>
          </cell>
        </row>
        <row r="7702">
          <cell r="A7702" t="str">
            <v>21.100.041-0</v>
          </cell>
          <cell r="B7702" t="str">
            <v>SERVICO DE APOIO AS INSTAL. REQUERIDAS A EMPREITEIRA, SENDO2 MONTADORES ELETROMECANICOS, HORARIO NOTURNO</v>
          </cell>
          <cell r="C7702" t="str">
            <v>H</v>
          </cell>
          <cell r="D7702">
            <v>10.76</v>
          </cell>
        </row>
        <row r="7703">
          <cell r="A7703" t="str">
            <v>21.100.060-0</v>
          </cell>
          <cell r="B7703" t="str">
            <v>SERVICO DE APOIO AS INSTAL. REQUERIDAS A EMPREITEIRA, SENDO1 OPERADOR DE COMUNICACAO, HORARIO DIURNO</v>
          </cell>
          <cell r="C7703" t="str">
            <v>H</v>
          </cell>
          <cell r="D7703">
            <v>5.56</v>
          </cell>
        </row>
        <row r="7704">
          <cell r="A7704" t="str">
            <v>21.100.100-0</v>
          </cell>
          <cell r="B7704" t="str">
            <v>SERVICO DE APOIO AS INSTAL. REQUERIDAS A EMPREITEIRA, SENDO1 ENCARREGADO, HORARIO DIURNO</v>
          </cell>
          <cell r="C7704" t="str">
            <v>H</v>
          </cell>
          <cell r="D7704">
            <v>10.18</v>
          </cell>
        </row>
        <row r="7705">
          <cell r="A7705" t="str">
            <v>21.100.101-0</v>
          </cell>
          <cell r="B7705" t="str">
            <v>SERVICO DE APOIO AS INSTAL. REQUERIDAS A EMPREITEIRA, SENDO1 ENCARREGADO, HORARIO NOTURNO</v>
          </cell>
          <cell r="C7705" t="str">
            <v>H</v>
          </cell>
          <cell r="D7705">
            <v>12.22</v>
          </cell>
        </row>
        <row r="7706">
          <cell r="A7706" t="str">
            <v>21.100.120-0</v>
          </cell>
          <cell r="B7706" t="str">
            <v>SERVICO DE MANUT. DE ILUMINACAO PUBL. EM POSTE C/ALT. DE MONTAGEM ATE 12,00M (EXCL.), HORARIO DIURNO</v>
          </cell>
          <cell r="C7706" t="str">
            <v>H</v>
          </cell>
          <cell r="D7706">
            <v>23.63</v>
          </cell>
        </row>
        <row r="7707">
          <cell r="A7707" t="str">
            <v>21.100.121-0</v>
          </cell>
          <cell r="B7707" t="str">
            <v>SERVICO DE MANUT. DE ILUMINACAO PUBL., EM POSTE C/ALT. DE MONTAGEM ATE 12,00M (EXCL.), HORARIO NOTURNO</v>
          </cell>
          <cell r="C7707" t="str">
            <v>H</v>
          </cell>
          <cell r="D7707">
            <v>28.36</v>
          </cell>
        </row>
        <row r="7708">
          <cell r="A7708" t="str">
            <v>21.100.122-0</v>
          </cell>
          <cell r="B7708" t="str">
            <v>SERVICO DE MANUT. DE ILUMINACAO PUBL., SENDO A TURMA DE REPAROS COMPOSTA DE 1 MONTADOR E 1 AJUDANTE, HORARIO DIURNO</v>
          </cell>
          <cell r="C7708" t="str">
            <v>H</v>
          </cell>
          <cell r="D7708">
            <v>8.9600000000000009</v>
          </cell>
        </row>
        <row r="7709">
          <cell r="A7709" t="str">
            <v>21.100.123-0</v>
          </cell>
          <cell r="B7709" t="str">
            <v>SERVICO DE MANUT. DE ILUMINACAO PUBL., SENDO A TURMA DE REPAROS COMPOSTA DE 1 MONTADOR E 1 AJUDANTE, HORARIO NOTURNO</v>
          </cell>
          <cell r="C7709" t="str">
            <v>H</v>
          </cell>
          <cell r="D7709">
            <v>10.76</v>
          </cell>
        </row>
        <row r="7710">
          <cell r="A7710" t="str">
            <v>21.100.125-0</v>
          </cell>
          <cell r="B7710" t="str">
            <v>SERVICO DE MANUT. DE ILUMINACAO PUBL., SENDO A TURMA DE REPAROS COMPOSTA DE 1 MONTADOR E 2 AJUDANTES, HORARIO DIURNO</v>
          </cell>
          <cell r="C7710" t="str">
            <v>H</v>
          </cell>
          <cell r="D7710">
            <v>13.45</v>
          </cell>
        </row>
        <row r="7711">
          <cell r="A7711" t="str">
            <v>21.100.126-0</v>
          </cell>
          <cell r="B7711" t="str">
            <v>SERVICO DE MANUT. DE ILUMINACAO PUBL., SENDO A TURMA DE REPAROS COMPOSTA DE 1 MONTADOR E 2 AJUDANTES, HORARIO NOTURNO</v>
          </cell>
          <cell r="C7711" t="str">
            <v>H</v>
          </cell>
          <cell r="D7711">
            <v>16.14</v>
          </cell>
        </row>
        <row r="7712">
          <cell r="A7712" t="str">
            <v>21.100.130-0</v>
          </cell>
          <cell r="B7712" t="str">
            <v>SERVICO DE MANUT. DE ILUMINACAO PUBL. EM POSTE C/ALT. DE MONTAGEM DE 12,00M (INCL.) ATE 30,00M (INCL.), HORARIO DIURNO</v>
          </cell>
          <cell r="C7712" t="str">
            <v>H</v>
          </cell>
          <cell r="D7712">
            <v>32.6</v>
          </cell>
        </row>
        <row r="7713">
          <cell r="A7713" t="str">
            <v>21.100.135-0</v>
          </cell>
          <cell r="B7713" t="str">
            <v>SERVICO DE MANUT. DE ILUMINACAO PUBL., SENDO A TURMA DE REPAROS COMPOSTA DE 1 MONTADOR E 5 AJUDANTES</v>
          </cell>
          <cell r="C7713" t="str">
            <v>H</v>
          </cell>
          <cell r="D7713">
            <v>26.9</v>
          </cell>
        </row>
        <row r="7714">
          <cell r="A7714" t="str">
            <v>21.100.140-0</v>
          </cell>
          <cell r="B7714" t="str">
            <v>SERVICO DE MANUT. DE ILUMINACAO PUBL. NO PARQUE DO FLAMENGO,C/UTILIZACAO DE ANDAIME</v>
          </cell>
          <cell r="C7714" t="str">
            <v>H</v>
          </cell>
          <cell r="D7714">
            <v>50.53</v>
          </cell>
        </row>
        <row r="7715">
          <cell r="A7715" t="str">
            <v>21.100.145-0</v>
          </cell>
          <cell r="B7715" t="str">
            <v>SERVICO DE MANUT.DE ILUMINACAO PUBL.NO PARQUE DO FLAMENGO, SENDO A TURMA DE REPAROS COMPOSTA DE 1 MONTADOR E 9 AJUDANTES</v>
          </cell>
          <cell r="C7715" t="str">
            <v>H</v>
          </cell>
          <cell r="D7715">
            <v>44.83</v>
          </cell>
        </row>
        <row r="7716">
          <cell r="A7716" t="str">
            <v>21.100.160-0</v>
          </cell>
          <cell r="B7716" t="str">
            <v>SERVICO DE APOIO AS INSTAL. REQUERIDAS A EMPREITEIRA, SENDO1 ESCRITURARIO, HORARIO DIURNO</v>
          </cell>
          <cell r="C7716" t="str">
            <v>H</v>
          </cell>
          <cell r="D7716">
            <v>5.1100000000000003</v>
          </cell>
        </row>
        <row r="7717">
          <cell r="A7717" t="str">
            <v>21.100.170-0</v>
          </cell>
          <cell r="B7717" t="str">
            <v>SERVICO DE APOIO AS INSTAL. REQUERIDAS A EMPREITEIRA, SENDO1 DATILOGRAFO, HORARIO DIURNO</v>
          </cell>
          <cell r="C7717" t="str">
            <v>H</v>
          </cell>
          <cell r="D7717">
            <v>5.1100000000000003</v>
          </cell>
        </row>
        <row r="7718">
          <cell r="A7718" t="str">
            <v>21.100.190-0</v>
          </cell>
          <cell r="B7718" t="str">
            <v>SERVICO DE APOIO AS INSTAL. REQUERIDAS A EMPREITEIRA, SENDO1 ALMOXARIFE E 3 AJUDANTES DE MONTADOR, HORARIO DIURNO</v>
          </cell>
          <cell r="C7718" t="str">
            <v>H</v>
          </cell>
          <cell r="D7718">
            <v>19.04</v>
          </cell>
        </row>
        <row r="7719">
          <cell r="A7719" t="str">
            <v>21.100.250-0</v>
          </cell>
          <cell r="B7719" t="str">
            <v>SERVICO DE APOIO AS INSTAL. REQUERIDAS A EMPREITEIRA, SENDO1 MOTORISTA, HORARIO DIURNO</v>
          </cell>
          <cell r="C7719" t="str">
            <v>H</v>
          </cell>
          <cell r="D7719">
            <v>4.96</v>
          </cell>
        </row>
        <row r="7720">
          <cell r="A7720" t="str">
            <v>21.100.251-0</v>
          </cell>
          <cell r="B7720" t="str">
            <v>SERVICO DE APOIO AS INSTAL. REQUERIDAS A EMPREITEIRA, SENDO1 MOTORISTA, HORARIO NOTURNO</v>
          </cell>
          <cell r="C7720" t="str">
            <v>H</v>
          </cell>
          <cell r="D7720">
            <v>5.95</v>
          </cell>
        </row>
        <row r="7721">
          <cell r="A7721" t="str">
            <v>21.100.300-0</v>
          </cell>
          <cell r="B7721" t="str">
            <v>SERVICO DE APOIO AS INSTAL. REQUERIDAS A EMPREITEIRA, SENDOMOTORISTA E OPERADOR DE MUNCK, HORARIO DIURNO</v>
          </cell>
          <cell r="C7721" t="str">
            <v>H</v>
          </cell>
          <cell r="D7721">
            <v>5.9</v>
          </cell>
        </row>
        <row r="7722">
          <cell r="A7722" t="str">
            <v>21.100.301-0</v>
          </cell>
          <cell r="B7722" t="str">
            <v>SERVICO DE APOIO AS INSTAL. REQUERIDAS A EMPREITEIRA, SENDOMOTORISTA E OPERADOR DE MUNCK, HORARIO NOTURNO</v>
          </cell>
          <cell r="C7722" t="str">
            <v>H</v>
          </cell>
          <cell r="D7722">
            <v>7.08</v>
          </cell>
        </row>
        <row r="7723">
          <cell r="A7723" t="str">
            <v>21.100.999-0</v>
          </cell>
          <cell r="B7723" t="str">
            <v>FAMILIA 21.100MANUTENCAO-TURMAS</v>
          </cell>
          <cell r="C7723">
            <v>0</v>
          </cell>
          <cell r="D7723">
            <v>1758</v>
          </cell>
        </row>
        <row r="7724">
          <cell r="A7724" t="str">
            <v>21.101.010-0</v>
          </cell>
          <cell r="B7724" t="str">
            <v>SERVICO DE APOIO AS INSTAL. REQUERIDAS A EMPREITEIRA, SENDO1 ENGENHEIRO ELETRICISTA C/ 4 ANOS DE EXPERIENCIA NO SERV.</v>
          </cell>
          <cell r="C7724" t="str">
            <v>H</v>
          </cell>
          <cell r="D7724">
            <v>26.83</v>
          </cell>
        </row>
        <row r="7725">
          <cell r="A7725" t="str">
            <v>21.101.999-0</v>
          </cell>
          <cell r="B7725" t="str">
            <v>FAMILIA 21.101MANUTENCAO-TURMA TECNICA-ENG.</v>
          </cell>
          <cell r="C7725">
            <v>0</v>
          </cell>
          <cell r="D7725">
            <v>2426</v>
          </cell>
        </row>
        <row r="7726">
          <cell r="A7726" t="str">
            <v>21.102.010-0</v>
          </cell>
          <cell r="B7726" t="str">
            <v>SERVICO DE APOIO AS INSTAL.REQUERIDAS A EMPREITEIRA, SENDO 1ASSISTENTE TECNICO P/CADA 3 TURMAS NO MINIMO OU 4 NO MAXIMO</v>
          </cell>
          <cell r="C7726" t="str">
            <v>H</v>
          </cell>
          <cell r="D7726">
            <v>11.81</v>
          </cell>
        </row>
        <row r="7727">
          <cell r="A7727" t="str">
            <v>21.102.999-0</v>
          </cell>
          <cell r="B7727" t="str">
            <v>INDICE DA FAMILIA</v>
          </cell>
          <cell r="C7727">
            <v>0</v>
          </cell>
          <cell r="D7727">
            <v>1618</v>
          </cell>
        </row>
        <row r="7728">
          <cell r="A7728" t="str">
            <v>21.103.010-0</v>
          </cell>
          <cell r="B7728" t="str">
            <v>SERVICO DE APOIO AS INSTAL. REQUERIDAS A EMPREITEIRA, SENDO1 ELETROTECNICO C/ NO MINIMO 4 ANOS DE EXPERIENCIA NO SERV.</v>
          </cell>
          <cell r="C7728" t="str">
            <v>H</v>
          </cell>
          <cell r="D7728">
            <v>9.25</v>
          </cell>
        </row>
        <row r="7729">
          <cell r="A7729" t="str">
            <v>21.103.999-0</v>
          </cell>
          <cell r="B7729" t="str">
            <v>FAMILIA 21.103.MANUTENCAO TURMA TECNICA ELETROTECNICO</v>
          </cell>
          <cell r="C7729" t="str">
            <v>APR</v>
          </cell>
          <cell r="D7729">
            <v>2134</v>
          </cell>
        </row>
        <row r="7730">
          <cell r="A7730" t="str">
            <v>22.005.005-0</v>
          </cell>
          <cell r="B7730" t="str">
            <v>EXTRACAO E TRANSP. DE TERRA P/SUBSTRATO, P/PRODUCAO DE MUDAS. CUSTO P/CADA 100 UN</v>
          </cell>
          <cell r="C7730" t="str">
            <v>UN</v>
          </cell>
          <cell r="D7730">
            <v>1.7</v>
          </cell>
        </row>
        <row r="7731">
          <cell r="A7731" t="str">
            <v>22.005.015-0</v>
          </cell>
          <cell r="B7731" t="str">
            <v>PENEIRAMENTO E MIST. DE TERRA P/PRODUCAO DE MUDAS. CUSTO P/CADA 100 UN</v>
          </cell>
          <cell r="C7731" t="str">
            <v>UN</v>
          </cell>
          <cell r="D7731">
            <v>2.5499999999999998</v>
          </cell>
        </row>
        <row r="7732">
          <cell r="A7732" t="str">
            <v>22.005.020-0</v>
          </cell>
          <cell r="B7732" t="str">
            <v>DESINFECCAO E ADUBACAO DA TERRA DE SUBSTRATO, P/PRODUCAO DEMUDAS. CUSTO P/CADA 100 UN</v>
          </cell>
          <cell r="C7732" t="str">
            <v>UN</v>
          </cell>
          <cell r="D7732">
            <v>0.85</v>
          </cell>
        </row>
        <row r="7733">
          <cell r="A7733" t="str">
            <v>22.005.025-0</v>
          </cell>
          <cell r="B7733" t="str">
            <v>ENCHIMENTO DE SACOS PLAST., P/PRODUCAO DE MUDAS. CUSTO P/CADA 100 UN</v>
          </cell>
          <cell r="C7733" t="str">
            <v>UN</v>
          </cell>
          <cell r="D7733">
            <v>2.84</v>
          </cell>
        </row>
        <row r="7734">
          <cell r="A7734" t="str">
            <v>22.005.030-0</v>
          </cell>
          <cell r="B7734" t="str">
            <v>PREPARO DE CANTEIRO P/PRODUCAO DE MUDAS. CUSTO P/CADA 100 UN</v>
          </cell>
          <cell r="C7734" t="str">
            <v>UN</v>
          </cell>
          <cell r="D7734">
            <v>0.85</v>
          </cell>
        </row>
        <row r="7735">
          <cell r="A7735" t="str">
            <v>22.005.035-0</v>
          </cell>
          <cell r="B7735" t="str">
            <v>ENCANTEIRAMEMTO DE SACOS PLAST., P/PRODUCAO DE MUDAS NATIVAS. CUSTO P/CADA 100 UN</v>
          </cell>
          <cell r="C7735" t="str">
            <v>UN</v>
          </cell>
          <cell r="D7735">
            <v>3.19</v>
          </cell>
        </row>
        <row r="7736">
          <cell r="A7736" t="str">
            <v>22.005.040-0</v>
          </cell>
          <cell r="B7736" t="str">
            <v>SEMEADURA EM SACOS PLAST. ATRAVES DE SERINGA. CUSTO P/CADA 100 UN</v>
          </cell>
          <cell r="C7736" t="str">
            <v>UN</v>
          </cell>
          <cell r="D7736">
            <v>0.14000000000000001</v>
          </cell>
        </row>
        <row r="7737">
          <cell r="A7737" t="str">
            <v>22.005.045-0</v>
          </cell>
          <cell r="B7737" t="str">
            <v>REPICAGEM E DESBASTE DE MUDAS. CUSTO P/CADA 100 UN</v>
          </cell>
          <cell r="C7737" t="str">
            <v>UN</v>
          </cell>
          <cell r="D7737">
            <v>25.78</v>
          </cell>
        </row>
        <row r="7738">
          <cell r="A7738" t="str">
            <v>22.005.050-0</v>
          </cell>
          <cell r="B7738" t="str">
            <v>IRRIGACAO DE MUDAS C/USO DE MANGUEIRA. CUSTO P/CADA 100 UN</v>
          </cell>
          <cell r="C7738" t="str">
            <v>UN</v>
          </cell>
          <cell r="D7738">
            <v>8.52</v>
          </cell>
        </row>
        <row r="7739">
          <cell r="A7739" t="str">
            <v>22.005.055-0</v>
          </cell>
          <cell r="B7739" t="str">
            <v>CAPINA MANUAL, REMOCAO E SELECAO DE MUDAS. CUSTO P/CADA 100UN</v>
          </cell>
          <cell r="C7739" t="str">
            <v>UN</v>
          </cell>
          <cell r="D7739">
            <v>4.26</v>
          </cell>
        </row>
        <row r="7740">
          <cell r="A7740" t="str">
            <v>22.005.060-0</v>
          </cell>
          <cell r="B7740" t="str">
            <v>APLICACAO DE DEFENSIVOS, EXCL. ESTE, EM MUDAS. CUSTO P/CADA100 UN</v>
          </cell>
          <cell r="C7740" t="str">
            <v>UN</v>
          </cell>
          <cell r="D7740">
            <v>12.87</v>
          </cell>
        </row>
        <row r="7741">
          <cell r="A7741" t="str">
            <v>22.005.999-0</v>
          </cell>
          <cell r="B7741" t="str">
            <v>FAMILIA 22.005</v>
          </cell>
          <cell r="C7741">
            <v>0</v>
          </cell>
          <cell r="D7741">
            <v>2472</v>
          </cell>
        </row>
        <row r="7742">
          <cell r="A7742" t="str">
            <v>22.010.010-0</v>
          </cell>
          <cell r="B7742" t="str">
            <v>MUDAS NATIVAS ATE 1,00M DE ALT.</v>
          </cell>
          <cell r="C7742" t="str">
            <v>UN</v>
          </cell>
          <cell r="D7742">
            <v>0.45</v>
          </cell>
        </row>
        <row r="7743">
          <cell r="A7743" t="str">
            <v>22.010.015-0</v>
          </cell>
          <cell r="B7743" t="str">
            <v>MUDAS EXOTICAS (EUCALIPTO), ATE 0,30M DE ALT.</v>
          </cell>
          <cell r="C7743" t="str">
            <v>UN</v>
          </cell>
          <cell r="D7743">
            <v>0.3</v>
          </cell>
        </row>
        <row r="7744">
          <cell r="A7744" t="str">
            <v>22.010.020-0</v>
          </cell>
          <cell r="B7744" t="str">
            <v>MUDAS EXOTICAS (PINUS), ATE 0,30M DE ALT.</v>
          </cell>
          <cell r="C7744" t="str">
            <v>UN</v>
          </cell>
          <cell r="D7744">
            <v>0.4</v>
          </cell>
        </row>
        <row r="7745">
          <cell r="A7745" t="str">
            <v>22.010.999-0</v>
          </cell>
          <cell r="B7745" t="str">
            <v>FAMILIA 22.010</v>
          </cell>
          <cell r="C7745">
            <v>0</v>
          </cell>
          <cell r="D7745">
            <v>606</v>
          </cell>
        </row>
        <row r="7746">
          <cell r="A7746" t="str">
            <v>22.013.005-0</v>
          </cell>
          <cell r="B7746" t="str">
            <v>CONSTRUCAO MANUAL DE ACEIROS E TRILHAS</v>
          </cell>
          <cell r="C7746" t="str">
            <v>M2</v>
          </cell>
          <cell r="D7746">
            <v>0.28000000000000003</v>
          </cell>
        </row>
        <row r="7747">
          <cell r="A7747" t="str">
            <v>22.013.010-0</v>
          </cell>
          <cell r="B7747" t="str">
            <v>ROCADA MANUAL DE VEG. DENSA, C/FOICE</v>
          </cell>
          <cell r="C7747" t="str">
            <v>HA</v>
          </cell>
          <cell r="D7747">
            <v>464.91</v>
          </cell>
        </row>
        <row r="7748">
          <cell r="A7748" t="str">
            <v>22.013.015-0</v>
          </cell>
          <cell r="B7748" t="str">
            <v>ROCADA MANUAL DE VEG. LEVE C/FOICE</v>
          </cell>
          <cell r="C7748" t="str">
            <v>HA</v>
          </cell>
          <cell r="D7748">
            <v>464.56</v>
          </cell>
        </row>
        <row r="7749">
          <cell r="A7749" t="str">
            <v>22.013.020-0</v>
          </cell>
          <cell r="B7749" t="str">
            <v>DESTOCA C/ENXADAO</v>
          </cell>
          <cell r="C7749" t="str">
            <v>HA</v>
          </cell>
          <cell r="D7749">
            <v>516.54999999999995</v>
          </cell>
        </row>
        <row r="7750">
          <cell r="A7750" t="str">
            <v>22.013.025-0</v>
          </cell>
          <cell r="B7750" t="str">
            <v>ENLEIRAMENTO MANUAL DE VEG.</v>
          </cell>
          <cell r="C7750" t="str">
            <v>HA</v>
          </cell>
          <cell r="D7750">
            <v>387.13</v>
          </cell>
        </row>
        <row r="7751">
          <cell r="A7751" t="str">
            <v>22.013.030-0</v>
          </cell>
          <cell r="B7751" t="str">
            <v>QUEIMA DE VEG.</v>
          </cell>
          <cell r="C7751" t="str">
            <v>HA</v>
          </cell>
          <cell r="D7751">
            <v>25.78</v>
          </cell>
        </row>
        <row r="7752">
          <cell r="A7752" t="str">
            <v>22.013.999-0</v>
          </cell>
          <cell r="B7752" t="str">
            <v>FAMILIA 22.013</v>
          </cell>
          <cell r="C7752">
            <v>0</v>
          </cell>
          <cell r="D7752">
            <v>2472</v>
          </cell>
        </row>
        <row r="7753">
          <cell r="A7753" t="str">
            <v>22.016.005-0</v>
          </cell>
          <cell r="B7753" t="str">
            <v>CONSTRUCAO DE ESTRADAS DE CIRCULACAO, C/TRATOR DE ESTEIRAS</v>
          </cell>
          <cell r="C7753" t="str">
            <v>HA</v>
          </cell>
          <cell r="D7753">
            <v>214.79</v>
          </cell>
        </row>
        <row r="7754">
          <cell r="A7754" t="str">
            <v>22.016.010-0</v>
          </cell>
          <cell r="B7754" t="str">
            <v>ROCADO DE VEG. C/ROCADEIRA COSTAL MOTORIZADA</v>
          </cell>
          <cell r="C7754" t="str">
            <v>HA</v>
          </cell>
          <cell r="D7754">
            <v>102.35</v>
          </cell>
        </row>
        <row r="7755">
          <cell r="A7755" t="str">
            <v>22.016.015-0</v>
          </cell>
          <cell r="B7755" t="str">
            <v>ROCADO DE VEG. C/TRATOR DE PNEUS E ROCADEIRA</v>
          </cell>
          <cell r="C7755" t="str">
            <v>HA</v>
          </cell>
          <cell r="D7755">
            <v>60.87</v>
          </cell>
        </row>
        <row r="7756">
          <cell r="A7756" t="str">
            <v>22.016.020-0</v>
          </cell>
          <cell r="B7756" t="str">
            <v>ENLEIRAMENTO MEC. DE VEG. C/TRATOR DE ESTEIRAS</v>
          </cell>
          <cell r="C7756" t="str">
            <v>HA</v>
          </cell>
          <cell r="D7756">
            <v>171.83</v>
          </cell>
        </row>
        <row r="7757">
          <cell r="A7757" t="str">
            <v>22.016.025-0</v>
          </cell>
          <cell r="B7757" t="str">
            <v>ARACAO DO SOLO A 20CM DE PROF. C/TRATOR DE PNEUS E ARADO DEDISCO</v>
          </cell>
          <cell r="C7757" t="str">
            <v>HA</v>
          </cell>
          <cell r="D7757">
            <v>90.74</v>
          </cell>
        </row>
        <row r="7758">
          <cell r="A7758" t="str">
            <v>22.016.030-0</v>
          </cell>
          <cell r="B7758" t="str">
            <v>GRADEACAO DO SOLO C/TRATOR DE PNEUS E GRADE DE DISCOS</v>
          </cell>
          <cell r="C7758" t="str">
            <v>HA</v>
          </cell>
          <cell r="D7758">
            <v>47.28</v>
          </cell>
        </row>
        <row r="7759">
          <cell r="A7759" t="str">
            <v>22.016.999-0</v>
          </cell>
          <cell r="B7759" t="str">
            <v>FAMILIA 22.016</v>
          </cell>
          <cell r="C7759">
            <v>0</v>
          </cell>
          <cell r="D7759">
            <v>2280</v>
          </cell>
        </row>
        <row r="7760">
          <cell r="A7760" t="str">
            <v>22.020.005-0</v>
          </cell>
          <cell r="B7760" t="str">
            <v>PREPARO DE PIQUETES DE BAMBU DE 1,00M DE ALT., P/ALINHAMENTOE MARCACAO DE COVAS. CUSTO P/CADA 100 UN</v>
          </cell>
          <cell r="C7760" t="str">
            <v>UN</v>
          </cell>
          <cell r="D7760">
            <v>2.0499999999999998</v>
          </cell>
        </row>
        <row r="7761">
          <cell r="A7761" t="str">
            <v>22.020.010-0</v>
          </cell>
          <cell r="B7761" t="str">
            <v>ALINHAMENTO E MARCACAO DE COVAS</v>
          </cell>
          <cell r="C7761" t="str">
            <v>HA</v>
          </cell>
          <cell r="D7761">
            <v>77.349999999999994</v>
          </cell>
        </row>
        <row r="7762">
          <cell r="A7762" t="str">
            <v>22.020.015-0</v>
          </cell>
          <cell r="B7762" t="str">
            <v>ABERTURA OU CAPINA DE FAIXAS DE 1,00M DE LARG.</v>
          </cell>
          <cell r="C7762" t="str">
            <v>M2</v>
          </cell>
          <cell r="D7762">
            <v>0.14000000000000001</v>
          </cell>
        </row>
        <row r="7763">
          <cell r="A7763" t="str">
            <v>22.020.020-0</v>
          </cell>
          <cell r="B7763" t="str">
            <v>ABERTURA DE COVAS DE 0,40 X 0,40 X 0,40M. CUSTO P/CADA 100 UN</v>
          </cell>
          <cell r="C7763" t="str">
            <v>UN</v>
          </cell>
          <cell r="D7763">
            <v>20.59</v>
          </cell>
        </row>
        <row r="7764">
          <cell r="A7764" t="str">
            <v>22.020.025-0</v>
          </cell>
          <cell r="B7764" t="str">
            <v>ABERTURA DE COVAS DE 0,30 X 0,30 X 0,30M. CUSTO P/CADA 100 UN</v>
          </cell>
          <cell r="C7764" t="str">
            <v>UN</v>
          </cell>
          <cell r="D7764">
            <v>31.96</v>
          </cell>
        </row>
        <row r="7765">
          <cell r="A7765" t="str">
            <v>22.020.030-0</v>
          </cell>
          <cell r="B7765" t="str">
            <v>DISTRIBUICAO DE MUDAS EXOTICAS. CUSTO P/CADA 100 UN</v>
          </cell>
          <cell r="C7765" t="str">
            <v>UN</v>
          </cell>
          <cell r="D7765">
            <v>3.4</v>
          </cell>
        </row>
        <row r="7766">
          <cell r="A7766" t="str">
            <v>22.020.035-0</v>
          </cell>
          <cell r="B7766" t="str">
            <v>DISTRIBUICAO DE MUDAS NATIVAS. CUSTO P/CADA 100 UN</v>
          </cell>
          <cell r="C7766" t="str">
            <v>UN</v>
          </cell>
          <cell r="D7766">
            <v>3.4</v>
          </cell>
        </row>
        <row r="7767">
          <cell r="A7767" t="str">
            <v>22.020.040-0</v>
          </cell>
          <cell r="B7767" t="str">
            <v>PLANTIO DE MUDAS EXOTICAS, ATE 0,30M DE ALT., C/TUBETES, EXCL. MUDAS. CUSTO P/CADA 100 UN</v>
          </cell>
          <cell r="C7767" t="str">
            <v>UN</v>
          </cell>
          <cell r="D7767">
            <v>3.55</v>
          </cell>
        </row>
        <row r="7768">
          <cell r="A7768" t="str">
            <v>22.020.045-0</v>
          </cell>
          <cell r="B7768" t="str">
            <v>PLANTIO DE MUDAS EXOTICAS, ATE 0,30M DE ALT., EM SACOS PLAST., EXCL. MUDAS. CUSTO P/CADA 100 UN</v>
          </cell>
          <cell r="C7768" t="str">
            <v>UN</v>
          </cell>
          <cell r="D7768">
            <v>8.3800000000000008</v>
          </cell>
        </row>
        <row r="7769">
          <cell r="A7769" t="str">
            <v>22.020.050-0</v>
          </cell>
          <cell r="B7769" t="str">
            <v>PLANTIO DE MUDAS NATIVAS, ATE 1,00M DE ALT., EXCL. MUDAS. CUSTO P/CADA 100 UN</v>
          </cell>
          <cell r="C7769" t="str">
            <v>UN</v>
          </cell>
          <cell r="D7769">
            <v>34.090000000000003</v>
          </cell>
        </row>
        <row r="7770">
          <cell r="A7770" t="str">
            <v>22.020.055-0</v>
          </cell>
          <cell r="B7770" t="str">
            <v>COLOCACAO DE COBERTURA MORTA (MULCH), AO REDOR DAS PLANTAS</v>
          </cell>
          <cell r="C7770" t="str">
            <v>HA</v>
          </cell>
          <cell r="D7770">
            <v>51.57</v>
          </cell>
        </row>
        <row r="7771">
          <cell r="A7771" t="str">
            <v>22.020.060-0</v>
          </cell>
          <cell r="B7771" t="str">
            <v>TRANSPORTE DE MAT. ENCOSTA ACIMA, SERV. MANUAL</v>
          </cell>
          <cell r="C7771" t="str">
            <v>TXDAM</v>
          </cell>
          <cell r="D7771">
            <v>1291.47</v>
          </cell>
        </row>
        <row r="7772">
          <cell r="A7772" t="str">
            <v>22.020.999-0</v>
          </cell>
          <cell r="B7772" t="str">
            <v>FAMILIA 22.020</v>
          </cell>
          <cell r="C7772">
            <v>0</v>
          </cell>
          <cell r="D7772">
            <v>2472</v>
          </cell>
        </row>
        <row r="7773">
          <cell r="A7773" t="str">
            <v>22.025.005-0</v>
          </cell>
          <cell r="B7773" t="str">
            <v>APLICACAO DE FORMICIDA GRANULADO</v>
          </cell>
          <cell r="C7773" t="str">
            <v>HA</v>
          </cell>
          <cell r="D7773">
            <v>101.78</v>
          </cell>
        </row>
        <row r="7774">
          <cell r="A7774" t="str">
            <v>22.025.010-0</v>
          </cell>
          <cell r="B7774" t="str">
            <v>APLICACAO DE HERBICIDA ROUND UP</v>
          </cell>
          <cell r="C7774" t="str">
            <v>HA</v>
          </cell>
          <cell r="D7774">
            <v>120.32</v>
          </cell>
        </row>
        <row r="7775">
          <cell r="A7775" t="str">
            <v>22.025.015-0</v>
          </cell>
          <cell r="B7775" t="str">
            <v>CAPINA QUIMICA C/HERBICIDA EM FAIXAS</v>
          </cell>
          <cell r="C7775" t="str">
            <v>HA</v>
          </cell>
          <cell r="D7775">
            <v>120.32</v>
          </cell>
        </row>
        <row r="7776">
          <cell r="A7776" t="str">
            <v>22.025.999-0</v>
          </cell>
          <cell r="B7776" t="str">
            <v>FAMILIA 22.025</v>
          </cell>
          <cell r="C7776">
            <v>0</v>
          </cell>
          <cell r="D7776">
            <v>1635</v>
          </cell>
        </row>
        <row r="7777">
          <cell r="A7777" t="str">
            <v>22.026.010-0</v>
          </cell>
          <cell r="B7777" t="str">
            <v>APLICACAO DE CALCARIO DOLOMITICO NO SOLO, P/COVA</v>
          </cell>
          <cell r="C7777" t="str">
            <v>UN</v>
          </cell>
          <cell r="D7777">
            <v>0.05</v>
          </cell>
        </row>
        <row r="7778">
          <cell r="A7778" t="str">
            <v>22.026.999-0</v>
          </cell>
          <cell r="B7778" t="str">
            <v>FAMILIA 22.026</v>
          </cell>
          <cell r="C7778">
            <v>0</v>
          </cell>
          <cell r="D7778">
            <v>3373</v>
          </cell>
        </row>
        <row r="7779">
          <cell r="A7779" t="str">
            <v>22.028.005-0</v>
          </cell>
          <cell r="B7779" t="str">
            <v>APLICACAO DE ADUBO ORGANICO P/MUDAS NATIVAS, P/COVA</v>
          </cell>
          <cell r="C7779" t="str">
            <v>UN</v>
          </cell>
          <cell r="D7779">
            <v>0.27</v>
          </cell>
        </row>
        <row r="7780">
          <cell r="A7780" t="str">
            <v>22.028.010-0</v>
          </cell>
          <cell r="B7780" t="str">
            <v>APLICACAO DE ADUBO QUIMICO SUPERFOSFATO SIMPLES, P/MUDAS NATIVAS, P/COVA</v>
          </cell>
          <cell r="C7780" t="str">
            <v>UN</v>
          </cell>
          <cell r="D7780">
            <v>0.21</v>
          </cell>
        </row>
        <row r="7781">
          <cell r="A7781" t="str">
            <v>22.028.015-0</v>
          </cell>
          <cell r="B7781" t="str">
            <v>APLICACAO DE ADUBO QUIMICO (N.P.K.) 6:30:6, P/MUDAS EXOTICAS, P/COVA</v>
          </cell>
          <cell r="C7781" t="str">
            <v>UN</v>
          </cell>
          <cell r="D7781">
            <v>0.15</v>
          </cell>
        </row>
        <row r="7782">
          <cell r="A7782" t="str">
            <v>22.028.020-0</v>
          </cell>
          <cell r="B7782" t="str">
            <v>APLICACAO DE ADUBO, CLORETO DE POTASSIO E SULFATO DE AMONIOEM COBERT., P/COVA</v>
          </cell>
          <cell r="C7782" t="str">
            <v>UN</v>
          </cell>
          <cell r="D7782">
            <v>0.14000000000000001</v>
          </cell>
        </row>
        <row r="7783">
          <cell r="A7783" t="str">
            <v>22.028.025-0</v>
          </cell>
          <cell r="B7783" t="str">
            <v>APLICACAO DE ADUBO, EXCL. O FORN., CUSTO P/CADA 100 COVAS</v>
          </cell>
          <cell r="C7783" t="str">
            <v>UN</v>
          </cell>
          <cell r="D7783">
            <v>4.26</v>
          </cell>
        </row>
        <row r="7784">
          <cell r="A7784" t="str">
            <v>22.028.999-0</v>
          </cell>
          <cell r="B7784" t="str">
            <v>FAMILIA 22.028</v>
          </cell>
          <cell r="C7784">
            <v>0</v>
          </cell>
          <cell r="D7784">
            <v>4482</v>
          </cell>
        </row>
        <row r="7785">
          <cell r="A7785" t="str">
            <v>22.030.010-0</v>
          </cell>
          <cell r="B7785" t="str">
            <v>COROAMENTO DE PLANTAS C/DIAM. DE 1,00M, CUSTO P/CADA 100 UN</v>
          </cell>
          <cell r="C7785" t="str">
            <v>UN</v>
          </cell>
          <cell r="D7785">
            <v>51.14</v>
          </cell>
        </row>
        <row r="7786">
          <cell r="A7786" t="str">
            <v>22.030.015-0</v>
          </cell>
          <cell r="B7786" t="str">
            <v>MANUTENCAO DE ACEIROS</v>
          </cell>
          <cell r="C7786" t="str">
            <v>M2</v>
          </cell>
          <cell r="D7786">
            <v>0.14000000000000001</v>
          </cell>
        </row>
        <row r="7787">
          <cell r="A7787" t="str">
            <v>22.030.999-0</v>
          </cell>
          <cell r="B7787" t="str">
            <v>FAMILIA 22.030</v>
          </cell>
          <cell r="C7787">
            <v>0</v>
          </cell>
          <cell r="D7787">
            <v>2474</v>
          </cell>
        </row>
        <row r="7788">
          <cell r="A7788" t="str">
            <v>22.040.005-0</v>
          </cell>
          <cell r="B7788" t="str">
            <v>ABATE DE ARVORES C/MACHADO. CUSTO P/CADA 100 UN</v>
          </cell>
          <cell r="C7788" t="str">
            <v>UN</v>
          </cell>
          <cell r="D7788">
            <v>20.59</v>
          </cell>
        </row>
        <row r="7789">
          <cell r="A7789" t="str">
            <v>22.040.010-0</v>
          </cell>
          <cell r="B7789" t="str">
            <v>DESGALHAMENTO C/MACHADO. CUSTO P/CADA 100 UN</v>
          </cell>
          <cell r="C7789" t="str">
            <v>UN</v>
          </cell>
          <cell r="D7789">
            <v>20.59</v>
          </cell>
        </row>
        <row r="7790">
          <cell r="A7790" t="str">
            <v>22.040.015-0</v>
          </cell>
          <cell r="B7790" t="str">
            <v>TORAGEM C/MACHADO (TORETE DE 1,20M). CUSTO P/CADA 100 UN</v>
          </cell>
          <cell r="C7790" t="str">
            <v>UN</v>
          </cell>
          <cell r="D7790">
            <v>9.16</v>
          </cell>
        </row>
        <row r="7791">
          <cell r="A7791" t="str">
            <v>22.040.020-0</v>
          </cell>
          <cell r="B7791" t="str">
            <v>ABATER, DESGALHAR E TORAR C/MACHADO, S/EMPILHAR</v>
          </cell>
          <cell r="C7791" t="str">
            <v>ST</v>
          </cell>
          <cell r="D7791">
            <v>5.1100000000000003</v>
          </cell>
        </row>
        <row r="7792">
          <cell r="A7792" t="str">
            <v>22.040.025-0</v>
          </cell>
          <cell r="B7792" t="str">
            <v>ABATER, DESGALHAR E TORAR C/MACHADO, C/EMPILHAMENTO MANUAL</v>
          </cell>
          <cell r="C7792" t="str">
            <v>ST</v>
          </cell>
          <cell r="D7792">
            <v>6.39</v>
          </cell>
        </row>
        <row r="7793">
          <cell r="A7793" t="str">
            <v>22.040.030-0</v>
          </cell>
          <cell r="B7793" t="str">
            <v>ABATER, DESGALHAR E DESTOPAR C/MACHADO. CUSTO P/CADA 100 UN</v>
          </cell>
          <cell r="C7793" t="str">
            <v>UN</v>
          </cell>
          <cell r="D7793">
            <v>32.24</v>
          </cell>
        </row>
        <row r="7794">
          <cell r="A7794" t="str">
            <v>22.040.035-0</v>
          </cell>
          <cell r="B7794" t="str">
            <v>DESCASCAMENTO MANUAL C/FACAO</v>
          </cell>
          <cell r="C7794" t="str">
            <v>ST</v>
          </cell>
          <cell r="D7794">
            <v>7.31</v>
          </cell>
        </row>
        <row r="7795">
          <cell r="A7795" t="str">
            <v>22.040.040-0</v>
          </cell>
          <cell r="B7795" t="str">
            <v>EXTRACAO DE MADEIRA C/ARGOLAO (1 PESSOA), DIST. DE 150,00M</v>
          </cell>
          <cell r="C7795" t="str">
            <v>ST</v>
          </cell>
          <cell r="D7795">
            <v>5.1100000000000003</v>
          </cell>
        </row>
        <row r="7796">
          <cell r="A7796" t="str">
            <v>22.040.045-0</v>
          </cell>
          <cell r="B7796" t="str">
            <v>EXTRACAO DE MADEIRA P/TRANSP. PRIMARIO MANUAL (TORETE DE 1,20M), DIST. DE 100,00M</v>
          </cell>
          <cell r="C7796" t="str">
            <v>ST</v>
          </cell>
          <cell r="D7796">
            <v>8.52</v>
          </cell>
        </row>
        <row r="7797">
          <cell r="A7797" t="str">
            <v>22.040.050-0</v>
          </cell>
          <cell r="B7797" t="str">
            <v>ARRASTE MANUAL DE VAROES, DIST. DE 100,00M</v>
          </cell>
          <cell r="C7797" t="str">
            <v>UN</v>
          </cell>
          <cell r="D7797">
            <v>0.99</v>
          </cell>
        </row>
        <row r="7798">
          <cell r="A7798" t="str">
            <v>22.040.055-0</v>
          </cell>
          <cell r="B7798" t="str">
            <v>EMPILHAMENTO MANUAL DE TORETES</v>
          </cell>
          <cell r="C7798" t="str">
            <v>ST</v>
          </cell>
          <cell r="D7798">
            <v>0.56000000000000005</v>
          </cell>
        </row>
        <row r="7799">
          <cell r="A7799" t="str">
            <v>22.040.999-0</v>
          </cell>
          <cell r="B7799" t="str">
            <v>FAMILIA 22.040</v>
          </cell>
          <cell r="C7799">
            <v>0</v>
          </cell>
          <cell r="D7799">
            <v>2471</v>
          </cell>
        </row>
        <row r="7800">
          <cell r="A7800" t="str">
            <v>22.050.005-0</v>
          </cell>
          <cell r="B7800" t="str">
            <v>ABATE DE ARVORES C/MOTO-SERRA. CUSTO P/CADA 100 UN</v>
          </cell>
          <cell r="C7800" t="str">
            <v>UN</v>
          </cell>
          <cell r="D7800">
            <v>16.670000000000002</v>
          </cell>
        </row>
        <row r="7801">
          <cell r="A7801" t="str">
            <v>22.050.010-0</v>
          </cell>
          <cell r="B7801" t="str">
            <v>DESGALHAMENTO C/MOTO-SERRA. CUSTO P/CADA 100 UN</v>
          </cell>
          <cell r="C7801" t="str">
            <v>UN</v>
          </cell>
          <cell r="D7801">
            <v>27.8</v>
          </cell>
        </row>
        <row r="7802">
          <cell r="A7802" t="str">
            <v>22.050.015-0</v>
          </cell>
          <cell r="B7802" t="str">
            <v>TORAGEM C/MOTO-SERRA (TORETE DE 1,20M). CUSTO P/CADA 100 UN</v>
          </cell>
          <cell r="C7802" t="str">
            <v>UN</v>
          </cell>
          <cell r="D7802">
            <v>7.15</v>
          </cell>
        </row>
        <row r="7803">
          <cell r="A7803" t="str">
            <v>22.050.020-0</v>
          </cell>
          <cell r="B7803" t="str">
            <v>ABATER C/MOTO-SERRA, DESGALHAR C/MACHADO E TORAR C/MOTO-SERRA, S/EMPILHAR</v>
          </cell>
          <cell r="C7803" t="str">
            <v>ST</v>
          </cell>
          <cell r="D7803">
            <v>2.29</v>
          </cell>
        </row>
        <row r="7804">
          <cell r="A7804" t="str">
            <v>22.050.025-0</v>
          </cell>
          <cell r="B7804" t="str">
            <v>ABATER C/MOTO-SERRA, DESGALHAR C/MACHADO E TORAR C/MOTO-SERRA, C/EMPILHAMENTO MANUAL</v>
          </cell>
          <cell r="C7804" t="str">
            <v>ST</v>
          </cell>
          <cell r="D7804">
            <v>2.76</v>
          </cell>
        </row>
        <row r="7805">
          <cell r="A7805" t="str">
            <v>22.050.030-0</v>
          </cell>
          <cell r="B7805" t="str">
            <v>ABATER, DESGALHAR E DESTOPAR C/MOTO-SERRA. CUSTO P/CADA 100UN</v>
          </cell>
          <cell r="C7805" t="str">
            <v>UN</v>
          </cell>
          <cell r="D7805">
            <v>34.5</v>
          </cell>
        </row>
        <row r="7806">
          <cell r="A7806" t="str">
            <v>22.050.035-0</v>
          </cell>
          <cell r="B7806" t="str">
            <v>TRANSPORTE PRIMARIO DE MADEIRA C/TRATOR DE PNEUS E GUINCHO CARREGADOR</v>
          </cell>
          <cell r="C7806" t="str">
            <v>ST</v>
          </cell>
          <cell r="D7806">
            <v>3.32</v>
          </cell>
        </row>
        <row r="7807">
          <cell r="A7807" t="str">
            <v>22.050.999-0</v>
          </cell>
          <cell r="B7807" t="str">
            <v>FAMILIA 22.050</v>
          </cell>
          <cell r="C7807">
            <v>0</v>
          </cell>
          <cell r="D7807">
            <v>2300</v>
          </cell>
        </row>
        <row r="7808">
          <cell r="A7808" t="str">
            <v>22.060.005-0</v>
          </cell>
          <cell r="B7808" t="str">
            <v>EXTRACAO DE MAD. P/ANIMAL C/CANGALHA (1 PESSOA E 1 ANIMAL),DIST. DE 150,00M</v>
          </cell>
          <cell r="C7808" t="str">
            <v>ST</v>
          </cell>
          <cell r="D7808">
            <v>3.6</v>
          </cell>
        </row>
        <row r="7809">
          <cell r="A7809" t="str">
            <v>22.060.010-0</v>
          </cell>
          <cell r="B7809" t="str">
            <v>EXTRACAO DE MAD. P/BOVINO (1 PESSOA E 2 JUNTAS), DIST. DE 150,00M</v>
          </cell>
          <cell r="C7809" t="str">
            <v>ST</v>
          </cell>
          <cell r="D7809">
            <v>3.21</v>
          </cell>
        </row>
        <row r="7810">
          <cell r="A7810" t="str">
            <v>22.060.015-0</v>
          </cell>
          <cell r="B7810" t="str">
            <v>ARRASTE DE VAROES C/ANIMAL (1 PESSOA E 1 ANIMAL), DIST. DE 100,00M</v>
          </cell>
          <cell r="C7810" t="str">
            <v>UN</v>
          </cell>
          <cell r="D7810">
            <v>0.31</v>
          </cell>
        </row>
        <row r="7811">
          <cell r="A7811" t="str">
            <v>22.060.020-0</v>
          </cell>
          <cell r="B7811" t="str">
            <v>ARRASTE DE VAROES C/BOVINO (2 PESSOAS E 1 JUNTA), DIST. DE 100,00M</v>
          </cell>
          <cell r="C7811" t="str">
            <v>UN</v>
          </cell>
          <cell r="D7811">
            <v>0.24</v>
          </cell>
        </row>
        <row r="7812">
          <cell r="A7812" t="str">
            <v>22.060.999-0</v>
          </cell>
          <cell r="B7812" t="str">
            <v>FAMILIA 22.060</v>
          </cell>
          <cell r="C7812">
            <v>0</v>
          </cell>
          <cell r="D7812">
            <v>2259</v>
          </cell>
        </row>
        <row r="7813">
          <cell r="A7813" t="str">
            <v>54.001.006-1</v>
          </cell>
          <cell r="B7813" t="str">
            <v>DEGRAU DE FºFº Nº 1, DE 3KG</v>
          </cell>
          <cell r="C7813" t="str">
            <v>UN</v>
          </cell>
          <cell r="D7813">
            <v>10.26</v>
          </cell>
        </row>
        <row r="7814">
          <cell r="A7814" t="str">
            <v>54.001.007-1</v>
          </cell>
          <cell r="B7814" t="str">
            <v>TACO DE CANELA 2,5 X 10 X 10CM</v>
          </cell>
          <cell r="C7814" t="str">
            <v>UN</v>
          </cell>
          <cell r="D7814">
            <v>0.25</v>
          </cell>
        </row>
        <row r="7815">
          <cell r="A7815" t="str">
            <v>54.001.009-1</v>
          </cell>
          <cell r="B7815" t="str">
            <v>ACO CA-60, DIAM. DE 3,4MM E 7MM (MEDIA)</v>
          </cell>
          <cell r="C7815" t="str">
            <v>KG</v>
          </cell>
          <cell r="D7815">
            <v>2.37</v>
          </cell>
        </row>
        <row r="7816">
          <cell r="A7816" t="str">
            <v>54.001.010-1</v>
          </cell>
          <cell r="B7816" t="str">
            <v>ACO CA-50 B, DIAM. DE 5/8" A 1" (MEDIA)</v>
          </cell>
          <cell r="C7816" t="str">
            <v>KG</v>
          </cell>
          <cell r="D7816">
            <v>1.91</v>
          </cell>
        </row>
        <row r="7817">
          <cell r="A7817" t="str">
            <v>54.001.013-1</v>
          </cell>
          <cell r="B7817" t="str">
            <v>ACO CA-50 B, DIAM. DE 1/4" E 1/2" (MEDIA)</v>
          </cell>
          <cell r="C7817" t="str">
            <v>KG</v>
          </cell>
          <cell r="D7817">
            <v>1.96</v>
          </cell>
        </row>
        <row r="7818">
          <cell r="A7818" t="str">
            <v>54.001.014-1</v>
          </cell>
          <cell r="B7818" t="str">
            <v>ACO CA-25 LISO, DIAM. DE 3/16" A 1/2" (MEDIA)</v>
          </cell>
          <cell r="C7818" t="str">
            <v>KG</v>
          </cell>
          <cell r="D7818">
            <v>2.17</v>
          </cell>
        </row>
        <row r="7819">
          <cell r="A7819" t="str">
            <v>54.001.020-1</v>
          </cell>
          <cell r="B7819" t="str">
            <v>CANO DE CHUMBO DE 3" - 7.000GR/M</v>
          </cell>
          <cell r="C7819" t="str">
            <v>M</v>
          </cell>
          <cell r="D7819">
            <v>31.5</v>
          </cell>
        </row>
        <row r="7820">
          <cell r="A7820" t="str">
            <v>54.001.021-1</v>
          </cell>
          <cell r="B7820" t="str">
            <v>CANO DE CHUMBO 2" - 6.600GR/M</v>
          </cell>
          <cell r="C7820" t="str">
            <v>M</v>
          </cell>
          <cell r="D7820">
            <v>29.7</v>
          </cell>
        </row>
        <row r="7821">
          <cell r="A7821" t="str">
            <v>54.001.022-1</v>
          </cell>
          <cell r="B7821" t="str">
            <v>CANO DE CHUMBO DE 1.1/2" - 4.700GR/M</v>
          </cell>
          <cell r="C7821" t="str">
            <v>M</v>
          </cell>
          <cell r="D7821">
            <v>21.15</v>
          </cell>
        </row>
        <row r="7822">
          <cell r="A7822" t="str">
            <v>54.001.023-1</v>
          </cell>
          <cell r="B7822" t="str">
            <v>CANO DE CHUMBO DE 1.1/4" - 3.700GR/M</v>
          </cell>
          <cell r="C7822" t="str">
            <v>M</v>
          </cell>
          <cell r="D7822">
            <v>16.649999999999999</v>
          </cell>
        </row>
        <row r="7823">
          <cell r="A7823" t="str">
            <v>54.001.024-1</v>
          </cell>
          <cell r="B7823" t="str">
            <v>CANO DE CHUMBO DE 3/4" - 1.800GR/M</v>
          </cell>
          <cell r="C7823" t="str">
            <v>M</v>
          </cell>
          <cell r="D7823">
            <v>8.1</v>
          </cell>
        </row>
        <row r="7824">
          <cell r="A7824" t="str">
            <v>54.001.069-1</v>
          </cell>
          <cell r="B7824" t="str">
            <v>CANO DE CHUMBO DE 3/4" - 1.800GR/M</v>
          </cell>
          <cell r="C7824" t="str">
            <v>M</v>
          </cell>
          <cell r="D7824">
            <v>27.44</v>
          </cell>
        </row>
        <row r="7825">
          <cell r="A7825" t="str">
            <v>54.001.070-1</v>
          </cell>
          <cell r="B7825" t="str">
            <v>CANO DE CHUMBO DE 3/4" - 1.800GR/M</v>
          </cell>
          <cell r="C7825" t="str">
            <v>M</v>
          </cell>
          <cell r="D7825">
            <v>6.67</v>
          </cell>
        </row>
        <row r="7826">
          <cell r="A7826" t="str">
            <v>54.001.071-1</v>
          </cell>
          <cell r="B7826" t="str">
            <v>CANO DE CHUMBO DE 3/4" - 1.800GR/M</v>
          </cell>
          <cell r="C7826" t="str">
            <v>M</v>
          </cell>
          <cell r="D7826">
            <v>106.52</v>
          </cell>
        </row>
        <row r="7827">
          <cell r="A7827" t="str">
            <v>54.001.073-1</v>
          </cell>
          <cell r="B7827" t="str">
            <v>CANO DE CHUMBO DE 3/4" - 1.800GR/M</v>
          </cell>
          <cell r="C7827" t="str">
            <v>M</v>
          </cell>
          <cell r="D7827">
            <v>10</v>
          </cell>
        </row>
        <row r="7828">
          <cell r="A7828" t="str">
            <v>54.001.074-1</v>
          </cell>
          <cell r="B7828" t="str">
            <v>CANO DE CHUMBO DE 3/4" - 1.800GR/M</v>
          </cell>
          <cell r="C7828" t="str">
            <v>M</v>
          </cell>
          <cell r="D7828">
            <v>26.33</v>
          </cell>
        </row>
        <row r="7829">
          <cell r="A7829" t="str">
            <v>54.001.077-1</v>
          </cell>
          <cell r="B7829" t="str">
            <v>CANO DE CHUMBO DE 3/4" - 1.800GR/M</v>
          </cell>
          <cell r="C7829" t="str">
            <v>M</v>
          </cell>
          <cell r="D7829">
            <v>12.82</v>
          </cell>
        </row>
        <row r="7830">
          <cell r="A7830" t="str">
            <v>54.001.080-1</v>
          </cell>
          <cell r="B7830" t="str">
            <v>TUBO DE CONCR. SIMPLES C-1, DIAM. DE 250MM</v>
          </cell>
          <cell r="C7830" t="str">
            <v>M</v>
          </cell>
          <cell r="D7830">
            <v>11.4</v>
          </cell>
        </row>
        <row r="7831">
          <cell r="A7831" t="str">
            <v>54.001.081-1</v>
          </cell>
          <cell r="B7831" t="str">
            <v>TUBO DE CONCR. SIMPLES C-1, DIAM. DE 250MM</v>
          </cell>
          <cell r="C7831" t="str">
            <v>M</v>
          </cell>
          <cell r="D7831">
            <v>133.13</v>
          </cell>
        </row>
        <row r="7832">
          <cell r="A7832" t="str">
            <v>54.001.082-1</v>
          </cell>
          <cell r="B7832" t="str">
            <v>TUBO DE CONCR. SIMPLES C-1, DIAM. DE 250MM</v>
          </cell>
          <cell r="C7832" t="str">
            <v>M</v>
          </cell>
          <cell r="D7832">
            <v>143.5</v>
          </cell>
        </row>
        <row r="7833">
          <cell r="A7833" t="str">
            <v>54.001.100-1</v>
          </cell>
          <cell r="B7833" t="str">
            <v>FORMA DE MAD. P/MOLDAGEM</v>
          </cell>
          <cell r="C7833" t="str">
            <v>M2</v>
          </cell>
          <cell r="D7833">
            <v>27.68</v>
          </cell>
        </row>
        <row r="7834">
          <cell r="A7834" t="str">
            <v>54.001.999-0</v>
          </cell>
          <cell r="B7834" t="str">
            <v>FORMA DE MAD. P/MOLDAGEM</v>
          </cell>
          <cell r="C7834" t="str">
            <v>M2</v>
          </cell>
          <cell r="D7834">
            <v>1217</v>
          </cell>
        </row>
        <row r="7835">
          <cell r="A7835" t="str">
            <v>54.002.011-1</v>
          </cell>
          <cell r="B7835" t="str">
            <v>CANO DE CHUMBO REFORCADO DE 3/4" A 1.1/2"</v>
          </cell>
          <cell r="C7835" t="str">
            <v>KG</v>
          </cell>
          <cell r="D7835">
            <v>4.5</v>
          </cell>
        </row>
        <row r="7836">
          <cell r="A7836" t="str">
            <v>54.002.999-0</v>
          </cell>
          <cell r="B7836" t="str">
            <v>CANO DE CHUMBO REFORCADO DE 3/4" A 1.1/2"</v>
          </cell>
          <cell r="C7836" t="str">
            <v>KG</v>
          </cell>
          <cell r="D7836">
            <v>1498</v>
          </cell>
        </row>
        <row r="7837">
          <cell r="A7837" t="str">
            <v>55.001.010-1</v>
          </cell>
          <cell r="B7837" t="str">
            <v>PINHO DE 3ª, 1 X 7CM</v>
          </cell>
          <cell r="C7837" t="str">
            <v>M</v>
          </cell>
          <cell r="D7837">
            <v>0.41</v>
          </cell>
        </row>
        <row r="7838">
          <cell r="A7838" t="str">
            <v>55.001.011-1</v>
          </cell>
          <cell r="B7838" t="str">
            <v>PINHO DE 3ª, 2,5 X 5CM</v>
          </cell>
          <cell r="C7838" t="str">
            <v>M</v>
          </cell>
          <cell r="D7838">
            <v>0.54</v>
          </cell>
        </row>
        <row r="7839">
          <cell r="A7839" t="str">
            <v>55.001.012-1</v>
          </cell>
          <cell r="B7839" t="str">
            <v>PINHO DE 3ª, 2,5 X 10CM</v>
          </cell>
          <cell r="C7839" t="str">
            <v>M</v>
          </cell>
          <cell r="D7839">
            <v>1.1100000000000001</v>
          </cell>
        </row>
        <row r="7840">
          <cell r="A7840" t="str">
            <v>55.001.013-1</v>
          </cell>
          <cell r="B7840" t="str">
            <v>PECA DE PINHO DE 3ª, P/ M3</v>
          </cell>
          <cell r="C7840" t="str">
            <v>M3</v>
          </cell>
          <cell r="D7840">
            <v>383.91</v>
          </cell>
        </row>
        <row r="7841">
          <cell r="A7841" t="str">
            <v>55.001.999-0</v>
          </cell>
          <cell r="B7841" t="str">
            <v>PECA DE PINHO DE 3ª, P/ M3</v>
          </cell>
          <cell r="C7841" t="str">
            <v>M3</v>
          </cell>
          <cell r="D7841">
            <v>1681</v>
          </cell>
        </row>
        <row r="7842">
          <cell r="A7842" t="str">
            <v>55.010.001-1</v>
          </cell>
          <cell r="B7842" t="str">
            <v>CUSTO HORARIO P/ESCAV., CONCRETAGEM E POSICIONAMENTO DA GAIOLA DE PAREDE DIAFRAGMA</v>
          </cell>
          <cell r="C7842" t="str">
            <v>H</v>
          </cell>
          <cell r="D7842">
            <v>593.91</v>
          </cell>
        </row>
        <row r="7843">
          <cell r="A7843" t="str">
            <v>55.010.003-1</v>
          </cell>
          <cell r="B7843" t="str">
            <v>TUBO DE CONCR., DIAM. DE 50MM, INCL. FORN.</v>
          </cell>
          <cell r="C7843" t="str">
            <v>M.</v>
          </cell>
          <cell r="D7843">
            <v>44.13</v>
          </cell>
        </row>
        <row r="7844">
          <cell r="A7844" t="str">
            <v>55.010.999-0</v>
          </cell>
          <cell r="B7844" t="str">
            <v>TUBO DE CONCR., DIAM. DE 50MM, INCL. FORN.</v>
          </cell>
          <cell r="C7844" t="str">
            <v>M.</v>
          </cell>
          <cell r="D7844">
            <v>1876</v>
          </cell>
        </row>
        <row r="7845">
          <cell r="A7845" t="str">
            <v>55.019.010-1</v>
          </cell>
          <cell r="B7845" t="str">
            <v>LIMPEZA MANUAL DE GALERIA CIRC.</v>
          </cell>
          <cell r="C7845" t="str">
            <v>UN</v>
          </cell>
          <cell r="D7845">
            <v>25.95</v>
          </cell>
        </row>
        <row r="7846">
          <cell r="A7846" t="str">
            <v>55.019.999-0</v>
          </cell>
          <cell r="B7846" t="str">
            <v>LIMPEZA MANUAL DE GALERIA CIRC.</v>
          </cell>
          <cell r="C7846" t="str">
            <v>UN</v>
          </cell>
          <cell r="D7846">
            <v>1903</v>
          </cell>
        </row>
        <row r="7847">
          <cell r="A7847" t="str">
            <v>55.100.002-1</v>
          </cell>
          <cell r="B7847" t="str">
            <v>COMPOSICAO BASICA - ENSAIO DE LABORATORIO</v>
          </cell>
          <cell r="C7847" t="str">
            <v>UN</v>
          </cell>
          <cell r="D7847">
            <v>34.270000000000003</v>
          </cell>
        </row>
        <row r="7848">
          <cell r="A7848" t="str">
            <v>55.100.003-1</v>
          </cell>
          <cell r="B7848" t="str">
            <v>PERFURACAO MANUAL.  PRODUCAO MEDIA BRUTA EM TORNO DE 2,00M/H</v>
          </cell>
          <cell r="C7848" t="str">
            <v>H.</v>
          </cell>
          <cell r="D7848">
            <v>27.13</v>
          </cell>
        </row>
        <row r="7849">
          <cell r="A7849" t="str">
            <v>55.100.004-1</v>
          </cell>
          <cell r="B7849" t="str">
            <v>PERFURACAO MANUAL.  PRODUCAO MEDIA BRUTA EM TORNO DE 0,50M/H</v>
          </cell>
          <cell r="C7849" t="str">
            <v>H.</v>
          </cell>
          <cell r="D7849">
            <v>31.8</v>
          </cell>
        </row>
        <row r="7850">
          <cell r="A7850" t="str">
            <v>55.100.005-1</v>
          </cell>
          <cell r="B7850" t="str">
            <v>CUSTO HORARIO PRODUTIVO - DIAMANTE</v>
          </cell>
          <cell r="C7850" t="str">
            <v>H</v>
          </cell>
          <cell r="D7850">
            <v>115.2</v>
          </cell>
        </row>
        <row r="7851">
          <cell r="A7851" t="str">
            <v>55.100.006-1</v>
          </cell>
          <cell r="B7851" t="str">
            <v>LEVANTAMENTO POLIGONAL EM TER. DE OROGRAFIA ACIDENTADA, VEG.E EDIF. DENSAS</v>
          </cell>
          <cell r="C7851" t="str">
            <v>M2</v>
          </cell>
          <cell r="D7851">
            <v>545.74</v>
          </cell>
        </row>
        <row r="7852">
          <cell r="A7852" t="str">
            <v>55.100.007-1</v>
          </cell>
          <cell r="B7852" t="str">
            <v>LEVANTAMENTO POLIGONAL EM TER. DE OROGRAFIA ACIDENTADA, VEG.RALA E EDIF. DENSA</v>
          </cell>
          <cell r="C7852" t="str">
            <v>M2</v>
          </cell>
          <cell r="D7852">
            <v>382.01</v>
          </cell>
        </row>
        <row r="7853">
          <cell r="A7853" t="str">
            <v>55.100.008-1</v>
          </cell>
          <cell r="B7853" t="str">
            <v>LEVANTAMENTO POLIGONAL EM TER. DE OROGRAFIA NAO ACIDENTADA,VEG. E EDIF DENSAS</v>
          </cell>
          <cell r="C7853" t="str">
            <v>M2</v>
          </cell>
          <cell r="D7853">
            <v>354.73</v>
          </cell>
        </row>
        <row r="7854">
          <cell r="A7854" t="str">
            <v>55.100.009-1</v>
          </cell>
          <cell r="B7854" t="str">
            <v>LEVANTAMENTO POLIGONAL EM TER. DE OROGRAFIA NAO ACIDENTADA,VEG. RALA E EDIF. DENSA</v>
          </cell>
          <cell r="C7854" t="str">
            <v>M2</v>
          </cell>
          <cell r="D7854">
            <v>305.61</v>
          </cell>
        </row>
        <row r="7855">
          <cell r="A7855" t="str">
            <v>55.100.014-1</v>
          </cell>
          <cell r="B7855" t="str">
            <v>FASE DE CAMPO P/LOCACAO DE ESTRADAS C/OROGRAFIA ACIDENTADA EVEG. DENSA</v>
          </cell>
          <cell r="C7855" t="str">
            <v>KM</v>
          </cell>
          <cell r="D7855">
            <v>6662.98</v>
          </cell>
        </row>
        <row r="7856">
          <cell r="A7856" t="str">
            <v>55.100.015-1</v>
          </cell>
          <cell r="B7856" t="str">
            <v>FASE DE CAMPO P/LOCACAO DE ESTRADAS C/OROGRAFIA ACIDENTADA EVEG. LEVE</v>
          </cell>
          <cell r="C7856" t="str">
            <v>KM</v>
          </cell>
          <cell r="D7856">
            <v>3280.75</v>
          </cell>
        </row>
        <row r="7857">
          <cell r="A7857" t="str">
            <v>55.100.016-1</v>
          </cell>
          <cell r="B7857" t="str">
            <v>FASE DE CAMPO P/LOCACAO DE ESTRADAS C/OROGRAFIA NAO ACIDENTADA E VEG. DENSA</v>
          </cell>
          <cell r="C7857" t="str">
            <v>KM</v>
          </cell>
          <cell r="D7857">
            <v>4883.74</v>
          </cell>
        </row>
        <row r="7858">
          <cell r="A7858" t="str">
            <v>55.100.017-1</v>
          </cell>
          <cell r="B7858" t="str">
            <v>FASE DE CAMPO P/LOCACAO DE ESTRADAS C/OROGRAFIA NAO ACIDENTADA E VEG. LEVE</v>
          </cell>
          <cell r="C7858" t="str">
            <v>KM</v>
          </cell>
          <cell r="D7858">
            <v>2657.92</v>
          </cell>
        </row>
        <row r="7859">
          <cell r="A7859" t="str">
            <v>55.100.019-1</v>
          </cell>
          <cell r="B7859" t="str">
            <v>NIVEL DE EIXO-ESTRADA EM TER. DE OROGRAFIA NAO ACIDENTADA EVEG. DENSA</v>
          </cell>
          <cell r="C7859" t="str">
            <v>KM</v>
          </cell>
          <cell r="D7859">
            <v>116.4</v>
          </cell>
        </row>
        <row r="7860">
          <cell r="A7860" t="str">
            <v>55.100.021-1</v>
          </cell>
          <cell r="B7860" t="str">
            <v>NIVEL OFF-SETS EM TER. DE OROGRAFIA ACIDENTADA E VEG. LEVE</v>
          </cell>
          <cell r="C7860" t="str">
            <v>KM</v>
          </cell>
          <cell r="D7860">
            <v>698.18</v>
          </cell>
        </row>
        <row r="7861">
          <cell r="A7861" t="str">
            <v>55.100.023-1</v>
          </cell>
          <cell r="B7861" t="str">
            <v>NIVEL OFF-SETS EM TER. DE OROGRAFIA NAO ACIDENTADA E VEG. LEVE</v>
          </cell>
          <cell r="C7861" t="str">
            <v>KM</v>
          </cell>
          <cell r="D7861">
            <v>279.27</v>
          </cell>
        </row>
        <row r="7862">
          <cell r="A7862" t="str">
            <v>55.100.025-1</v>
          </cell>
          <cell r="B7862" t="str">
            <v>LEVANTAMENTO DE SECAO DE ESTRADA EM TER. DE OROGRAFIA ACIDENTADA E VEG. LEVE</v>
          </cell>
          <cell r="C7862" t="str">
            <v>KM</v>
          </cell>
          <cell r="D7862">
            <v>730.32</v>
          </cell>
        </row>
        <row r="7863">
          <cell r="A7863" t="str">
            <v>55.100.027-1</v>
          </cell>
          <cell r="B7863" t="str">
            <v>LEVANTAMENTO DE SECAO DE ESTRADA EM TER. DE OROGRAFIA NAO ACIDENTADA E VEG. LEVE</v>
          </cell>
          <cell r="C7863" t="str">
            <v>KM</v>
          </cell>
          <cell r="D7863">
            <v>243.09</v>
          </cell>
        </row>
        <row r="7864">
          <cell r="A7864" t="str">
            <v>55.100.029-1</v>
          </cell>
          <cell r="B7864" t="str">
            <v>LOCACAO DE OFF-SET EM TER. DE OROGRAFIA NAO ACIDENTADA E VEG. DENSA</v>
          </cell>
          <cell r="C7864" t="str">
            <v>KM</v>
          </cell>
          <cell r="D7864">
            <v>152.71</v>
          </cell>
        </row>
        <row r="7865">
          <cell r="A7865" t="str">
            <v>55.100.030-1</v>
          </cell>
          <cell r="B7865" t="str">
            <v>FASE DE ESCRITORIO P/LOCACAO DE ESTRADAS C/OROGRAFIA ACIDENTADA</v>
          </cell>
          <cell r="C7865" t="str">
            <v>KM</v>
          </cell>
          <cell r="D7865">
            <v>701.29</v>
          </cell>
        </row>
        <row r="7866">
          <cell r="A7866" t="str">
            <v>55.100.031-1</v>
          </cell>
          <cell r="B7866" t="str">
            <v>FASE DE ESCRITORIO P/LOCACAO DE ESTRADAS C/OROGRAFIA NAO ACIDENTADA</v>
          </cell>
          <cell r="C7866" t="str">
            <v>KM</v>
          </cell>
          <cell r="D7866">
            <v>292.83</v>
          </cell>
        </row>
        <row r="7867">
          <cell r="A7867" t="str">
            <v>55.100.032-1</v>
          </cell>
          <cell r="B7867" t="str">
            <v>CUSTO HORARIO PRODUTIVO - WIDIA SOLO</v>
          </cell>
          <cell r="C7867" t="str">
            <v>H</v>
          </cell>
          <cell r="D7867">
            <v>67.06</v>
          </cell>
        </row>
        <row r="7868">
          <cell r="A7868" t="str">
            <v>55.100.033-1</v>
          </cell>
          <cell r="B7868" t="str">
            <v>CUSTO HORARIO PRODUTIVO - WIDIA ALT.</v>
          </cell>
          <cell r="C7868" t="str">
            <v>H</v>
          </cell>
          <cell r="D7868">
            <v>69.709999999999994</v>
          </cell>
        </row>
        <row r="7869">
          <cell r="A7869" t="str">
            <v>55.100.034-1</v>
          </cell>
          <cell r="B7869" t="str">
            <v>CUSTO HORARIO PRODUTIVO - WIDIA ROCHA</v>
          </cell>
          <cell r="C7869" t="str">
            <v>H</v>
          </cell>
          <cell r="D7869">
            <v>59.53</v>
          </cell>
        </row>
        <row r="7870">
          <cell r="A7870" t="str">
            <v>55.100.035-1</v>
          </cell>
          <cell r="B7870" t="str">
            <v>CUSTO HORARIO PRODUTIVO DE PERCUSSAO</v>
          </cell>
          <cell r="C7870" t="str">
            <v>H</v>
          </cell>
          <cell r="D7870">
            <v>37.909999999999997</v>
          </cell>
        </row>
        <row r="7871">
          <cell r="A7871" t="str">
            <v>55.100.036-1</v>
          </cell>
          <cell r="B7871" t="str">
            <v>CUSTO HORARIO PRODUTIVO P/PERF. C/EQUIP. TIPO WAGON DRILL, INCL. EQUIPE E MAT.</v>
          </cell>
          <cell r="C7871" t="str">
            <v>H</v>
          </cell>
          <cell r="D7871">
            <v>84.73</v>
          </cell>
        </row>
        <row r="7872">
          <cell r="A7872" t="str">
            <v>55.100.037-1</v>
          </cell>
          <cell r="B7872" t="str">
            <v>CUSTO HORARIO IMPRODUTIVO - WAGAN DRILL</v>
          </cell>
          <cell r="C7872" t="str">
            <v>H</v>
          </cell>
          <cell r="D7872">
            <v>42.15</v>
          </cell>
        </row>
        <row r="7873">
          <cell r="A7873" t="str">
            <v>55.100.038-1</v>
          </cell>
          <cell r="B7873" t="str">
            <v>CUSTO HORARIO PRODUTIVO P/PERF. C/EQUIP. TIPO ROC-600, INCL.EQUIPE E MAT.</v>
          </cell>
          <cell r="C7873" t="str">
            <v>H</v>
          </cell>
          <cell r="D7873">
            <v>463.66</v>
          </cell>
        </row>
        <row r="7874">
          <cell r="A7874" t="str">
            <v>55.100.039-1</v>
          </cell>
          <cell r="B7874" t="str">
            <v>CUSTO IMPRODUTIVO - WAGON DRILL</v>
          </cell>
          <cell r="C7874" t="str">
            <v>H</v>
          </cell>
          <cell r="D7874">
            <v>114.27</v>
          </cell>
        </row>
        <row r="7875">
          <cell r="A7875" t="str">
            <v>55.100.040-1</v>
          </cell>
          <cell r="B7875" t="str">
            <v>PAINEL DE MAD. MACICA DE CANELA MED. 96 X 66CM, C/ 2,5CM DEESP. FORN.</v>
          </cell>
          <cell r="C7875" t="str">
            <v>UN</v>
          </cell>
          <cell r="D7875">
            <v>52.85</v>
          </cell>
        </row>
        <row r="7876">
          <cell r="A7876" t="str">
            <v>55.100.041-1</v>
          </cell>
          <cell r="B7876" t="str">
            <v>PORTA COMPENSADA DE CEDRO OU CANELA, DE 100 X 210 X 3CM</v>
          </cell>
          <cell r="C7876" t="str">
            <v>UN</v>
          </cell>
          <cell r="D7876">
            <v>47.74</v>
          </cell>
        </row>
        <row r="7877">
          <cell r="A7877" t="str">
            <v>55.100.042-1</v>
          </cell>
          <cell r="B7877" t="str">
            <v>PORTA COMPENSADA DE CEDRO OU CANELA, DE 90 X 210 X 3CM</v>
          </cell>
          <cell r="C7877" t="str">
            <v>UN</v>
          </cell>
          <cell r="D7877">
            <v>40.29</v>
          </cell>
        </row>
        <row r="7878">
          <cell r="A7878" t="str">
            <v>55.100.043-1</v>
          </cell>
          <cell r="B7878" t="str">
            <v>PORTA DE UMA ALMOFADA DE CEDRO, DE 60 X 210 X 3CM</v>
          </cell>
          <cell r="C7878" t="str">
            <v>UN</v>
          </cell>
          <cell r="D7878">
            <v>145.86000000000001</v>
          </cell>
        </row>
        <row r="7879">
          <cell r="A7879" t="str">
            <v>55.100.044-1</v>
          </cell>
          <cell r="B7879" t="str">
            <v>PORTA DE UMA ALMOFADA DE CEDRO, DE 70 X 210 X 3CM</v>
          </cell>
          <cell r="C7879" t="str">
            <v>UN</v>
          </cell>
          <cell r="D7879">
            <v>170.17</v>
          </cell>
        </row>
        <row r="7880">
          <cell r="A7880" t="str">
            <v>55.100.045-1</v>
          </cell>
          <cell r="B7880" t="str">
            <v>PORTA DE UMA ALMOFADA DE CEDRO, DE 80 X 210 X 3CM</v>
          </cell>
          <cell r="C7880" t="str">
            <v>UN</v>
          </cell>
          <cell r="D7880">
            <v>196.35</v>
          </cell>
        </row>
        <row r="7881">
          <cell r="A7881" t="str">
            <v>55.100.046-1</v>
          </cell>
          <cell r="B7881" t="str">
            <v>JANELAS DE CORRER C/ 2 FOLHAS, DE 150 X 150 X 3,5CM</v>
          </cell>
          <cell r="C7881" t="str">
            <v>UN</v>
          </cell>
          <cell r="D7881">
            <v>551.65</v>
          </cell>
        </row>
        <row r="7882">
          <cell r="A7882" t="str">
            <v>55.100.047-1</v>
          </cell>
          <cell r="B7882" t="str">
            <v>JANELA DE CORRER C/ 4 FOLHAS, DE 200 X 150 X 3,5CM</v>
          </cell>
          <cell r="C7882" t="str">
            <v>UN</v>
          </cell>
          <cell r="D7882">
            <v>728.65</v>
          </cell>
        </row>
        <row r="7883">
          <cell r="A7883" t="str">
            <v>55.100.048-1</v>
          </cell>
          <cell r="B7883" t="str">
            <v>JANELA GUILHOTINA DE CEDRO, DE 100 X 150 X 3CM</v>
          </cell>
          <cell r="C7883" t="str">
            <v>UN</v>
          </cell>
          <cell r="D7883">
            <v>336.3</v>
          </cell>
        </row>
        <row r="7884">
          <cell r="A7884" t="str">
            <v>55.100.049-1</v>
          </cell>
          <cell r="B7884" t="str">
            <v>JANELA GUILHOTINA DE CEDRO, DE 120 X 150 X 3CM</v>
          </cell>
          <cell r="C7884" t="str">
            <v>UN</v>
          </cell>
          <cell r="D7884">
            <v>404.15</v>
          </cell>
        </row>
        <row r="7885">
          <cell r="A7885" t="str">
            <v>55.100.050-1</v>
          </cell>
          <cell r="B7885" t="str">
            <v>JANELA GUILHOTINA DE CEDRO, DE 150 X 150 X 3CM</v>
          </cell>
          <cell r="C7885" t="str">
            <v>UN</v>
          </cell>
          <cell r="D7885">
            <v>510.35</v>
          </cell>
        </row>
        <row r="7886">
          <cell r="A7886" t="str">
            <v>55.100.051-1</v>
          </cell>
          <cell r="B7886" t="str">
            <v>PORTA DE FRISOS, DE 80 X 210 X 3,5CM</v>
          </cell>
          <cell r="C7886" t="str">
            <v>UN</v>
          </cell>
          <cell r="D7886">
            <v>182.86</v>
          </cell>
        </row>
        <row r="7887">
          <cell r="A7887" t="str">
            <v>55.100.052-1</v>
          </cell>
          <cell r="B7887" t="str">
            <v>EQUIPAMENTO ROTATIVO DE DESOBSTRUCAO DE GALERIAS, TIPO BUCKET MACHINE, CONSID. APENAS A MANUTENCAO E MAT. DE OPER. (CP)</v>
          </cell>
          <cell r="C7887" t="str">
            <v>H</v>
          </cell>
          <cell r="D7887">
            <v>2.98</v>
          </cell>
        </row>
        <row r="7888">
          <cell r="A7888" t="str">
            <v>55.100.054-1</v>
          </cell>
          <cell r="B7888" t="str">
            <v>QUADRO DE MAD., DE 60 X 65CM</v>
          </cell>
          <cell r="C7888" t="str">
            <v>UN</v>
          </cell>
          <cell r="D7888">
            <v>23.3</v>
          </cell>
        </row>
        <row r="7889">
          <cell r="A7889" t="str">
            <v>55.100.056-1</v>
          </cell>
          <cell r="B7889" t="str">
            <v>CORTE E REMOCAO DO PAV., APICOAMENTO DA LAJE, FORMAS E CONCRETAGEM DOS BERCOS C/CONCR. FCK‗ 25MPA - 24H, UTILIZ. GRAUTH</v>
          </cell>
          <cell r="C7889" t="str">
            <v>M</v>
          </cell>
          <cell r="D7889">
            <v>129.74</v>
          </cell>
        </row>
        <row r="7890">
          <cell r="A7890" t="str">
            <v>55.100.058-1</v>
          </cell>
          <cell r="B7890" t="str">
            <v>VALOR P/CUSTO DE MATERIA PRIMA NACIONAL</v>
          </cell>
          <cell r="C7890" t="str">
            <v>UN</v>
          </cell>
          <cell r="D7890">
            <v>208.45</v>
          </cell>
        </row>
        <row r="7891">
          <cell r="A7891" t="str">
            <v>55.100.059-1</v>
          </cell>
          <cell r="B7891" t="str">
            <v>HORA PRODUTIVA (CP) DE CHASSIS DE CAMINHAO 7,5T, C/MOTORISTA</v>
          </cell>
          <cell r="C7891" t="str">
            <v>H</v>
          </cell>
          <cell r="D7891">
            <v>40.6</v>
          </cell>
        </row>
        <row r="7892">
          <cell r="A7892" t="str">
            <v>55.100.060-1</v>
          </cell>
          <cell r="B7892" t="str">
            <v>HORA IMPRODUTIVA C/MOTOR FUNCIONANDO (CF) DE CHASSIS DE CAMINHAO 7,5T, C/MOTORISTA</v>
          </cell>
          <cell r="C7892" t="str">
            <v>H</v>
          </cell>
          <cell r="D7892">
            <v>16.940000000000001</v>
          </cell>
        </row>
        <row r="7893">
          <cell r="A7893" t="str">
            <v>55.100.060-3</v>
          </cell>
          <cell r="B7893" t="str">
            <v>HORA IMPRODUTIVA COM MOTOR FUNCIONANDO(CF),DE CHASSIS DECAMINHAO 7,5T, COM MOTORISTA</v>
          </cell>
          <cell r="C7893" t="str">
            <v>H</v>
          </cell>
          <cell r="D7893">
            <v>16.940000000000001</v>
          </cell>
        </row>
        <row r="7894">
          <cell r="A7894" t="str">
            <v>55.100.061-1</v>
          </cell>
          <cell r="B7894" t="str">
            <v>HORA IMPRODUTIVA C/MOTOR PARADO (CI) DE CHASSIS DE CAMINHAO7,5T, C/MOTORISTA</v>
          </cell>
          <cell r="C7894" t="str">
            <v>H</v>
          </cell>
          <cell r="D7894">
            <v>14.09</v>
          </cell>
        </row>
        <row r="7895">
          <cell r="A7895" t="str">
            <v>55.100.062-1</v>
          </cell>
          <cell r="B7895" t="str">
            <v>CAIXA DE REGISTRO P/RUA, EM FºFº, DE 30 X 40CM</v>
          </cell>
          <cell r="C7895" t="str">
            <v>UN</v>
          </cell>
          <cell r="D7895">
            <v>84.77</v>
          </cell>
        </row>
        <row r="7896">
          <cell r="A7896" t="str">
            <v>55.100.063-1</v>
          </cell>
          <cell r="B7896" t="str">
            <v>TELA GALVANIZADA 7,5</v>
          </cell>
          <cell r="C7896" t="str">
            <v>M2</v>
          </cell>
          <cell r="D7896">
            <v>6.98</v>
          </cell>
        </row>
        <row r="7897">
          <cell r="A7897" t="str">
            <v>55.100.064-1</v>
          </cell>
          <cell r="B7897" t="str">
            <v>ARAME GALVANIZADO Nº 10</v>
          </cell>
          <cell r="C7897" t="str">
            <v>KG</v>
          </cell>
          <cell r="D7897">
            <v>3.31</v>
          </cell>
        </row>
        <row r="7898">
          <cell r="A7898" t="str">
            <v>55.100.065-1</v>
          </cell>
          <cell r="B7898" t="str">
            <v>SISMOGRAFO, CONTROLE DE BARULHO, CONTROLE DE PARTICULAS, CONTROLE DE GASES</v>
          </cell>
          <cell r="C7898" t="str">
            <v>UN</v>
          </cell>
          <cell r="D7898">
            <v>0.98</v>
          </cell>
        </row>
        <row r="7899">
          <cell r="A7899" t="str">
            <v>55.100.066-1</v>
          </cell>
          <cell r="B7899" t="str">
            <v>SINALIZACAO P/EXECUCAO DE CORTINA ATIRANTADA</v>
          </cell>
          <cell r="C7899" t="str">
            <v>UN</v>
          </cell>
          <cell r="D7899">
            <v>208.45</v>
          </cell>
        </row>
        <row r="7900">
          <cell r="A7900" t="str">
            <v>55.100.067-1</v>
          </cell>
          <cell r="B7900" t="str">
            <v>SINALIZACAO, LIMP. E CONSERVACAO DA AREA ADJACENTE, COMLURB,SEGUROS, TELAS, LONAS, CORDAS, PAIOIS, MANGUEIRAS, ETC.</v>
          </cell>
          <cell r="C7900" t="str">
            <v>UN</v>
          </cell>
          <cell r="D7900">
            <v>779.78</v>
          </cell>
        </row>
        <row r="7901">
          <cell r="A7901" t="str">
            <v>55.100.068-1</v>
          </cell>
          <cell r="B7901" t="str">
            <v>SINALIZACAO, LIMP. E CONSERVACAO DA AREA ADJACENTE, COMLURB,SEGUROS, TELAS, LONAS, CORDAS, PAIOIS, MANGUEIRAS, ETC.</v>
          </cell>
          <cell r="C7901" t="str">
            <v>UN</v>
          </cell>
          <cell r="D7901">
            <v>0.94</v>
          </cell>
        </row>
        <row r="7902">
          <cell r="A7902" t="str">
            <v>55.100.069-1</v>
          </cell>
          <cell r="B7902" t="str">
            <v>SINALIZACAO, LIMP. E CONSERVACAO DA AREA ADJACENTE, COMLURB,SEGUROS, TELAS, LONAS, CORDAS, PAIOIS, MANGUEIRAS, ETC.</v>
          </cell>
          <cell r="C7902" t="str">
            <v>UN</v>
          </cell>
          <cell r="D7902">
            <v>0.92</v>
          </cell>
        </row>
        <row r="7903">
          <cell r="A7903" t="str">
            <v>55.100.070-1</v>
          </cell>
          <cell r="B7903" t="str">
            <v>SINALIZACAO, LIMP. E CONSERVACAO DA AREA ADJACENTE, COMLURB,SEGUROS, TELAS, LONAS, CORDAS, PAIOIS, MANGUEIRAS, ETC.</v>
          </cell>
          <cell r="C7903" t="str">
            <v>UN</v>
          </cell>
          <cell r="D7903">
            <v>0.85</v>
          </cell>
        </row>
        <row r="7904">
          <cell r="A7904" t="str">
            <v>55.100.071-1</v>
          </cell>
          <cell r="B7904" t="str">
            <v>SINALIZACAO, LIMP. E CONSERVACAO DA AREA ADJACENTE, COMLURB,SEGUROS, TELAS, LONAS, CORDAS, PAIOIS, MANGUEIRAS, ETC.</v>
          </cell>
          <cell r="C7904" t="str">
            <v>UN</v>
          </cell>
          <cell r="D7904">
            <v>10.57</v>
          </cell>
        </row>
        <row r="7905">
          <cell r="A7905" t="str">
            <v>55.100.072-1</v>
          </cell>
          <cell r="B7905" t="str">
            <v>SINALIZACAO, LIMP. E CONSERVACAO DA AREA ADJACENTE, COMLURB,SEGUROS, TELAS, LONAS, CORDAS, PAIOIS, MANGUEIRAS, ETC.</v>
          </cell>
          <cell r="C7905" t="str">
            <v>UN</v>
          </cell>
          <cell r="D7905">
            <v>15.01</v>
          </cell>
        </row>
        <row r="7906">
          <cell r="A7906" t="str">
            <v>55.100.999-0</v>
          </cell>
          <cell r="B7906" t="str">
            <v>FAMILIA 55.100</v>
          </cell>
          <cell r="C7906">
            <v>0</v>
          </cell>
          <cell r="D7906">
            <v>1876</v>
          </cell>
        </row>
        <row r="7907">
          <cell r="A7907" t="str">
            <v>58.002.138-1</v>
          </cell>
          <cell r="B7907" t="str">
            <v>USINAGEM DE BRITA PARA OBTENSAO DE BRITA GRADUADA SENDO OPRECO REFERIDO AO M3 BRITA GRAD.COMPARTADA.</v>
          </cell>
          <cell r="C7907" t="str">
            <v>M3</v>
          </cell>
          <cell r="D7907">
            <v>1.75</v>
          </cell>
        </row>
        <row r="7908">
          <cell r="A7908" t="str">
            <v>58.002.150-1</v>
          </cell>
          <cell r="B7908" t="str">
            <v>FORMA METALICA P/CONCRETO,C/FORNECIMENTO,CONFECCAO,MONTAGEME DESMONTAGEM COM 25 VEZES UTILIZACAO,ENCLUS. ESCORAMENTO.</v>
          </cell>
          <cell r="C7908" t="str">
            <v>M2</v>
          </cell>
          <cell r="D7908">
            <v>12.63</v>
          </cell>
        </row>
        <row r="7909">
          <cell r="A7909" t="str">
            <v>58.002.155-1</v>
          </cell>
          <cell r="B7909" t="str">
            <v>FORMA METALICA P/CONCRETO,C/FORNECIMENTO,CONFECCAO,MONTAGEME DESMONTAGEM COM 25 VEZES UTILIZACAO,ENCLUS. ESCORAMENTO.</v>
          </cell>
          <cell r="C7909" t="str">
            <v>M2</v>
          </cell>
          <cell r="D7909">
            <v>21.45</v>
          </cell>
        </row>
        <row r="7910">
          <cell r="A7910" t="str">
            <v>58.002.304-1</v>
          </cell>
          <cell r="B7910" t="str">
            <v>ALUGUEL HORARIO PRODUTIVO DE LAMA ASFALTICA COMPREENDENDO A-PENAS DEPRECIACAO,JUROS E MANUTENCAO (EXCLUSIVE OPERACAO)</v>
          </cell>
          <cell r="C7910" t="str">
            <v>H</v>
          </cell>
          <cell r="D7910">
            <v>47.49</v>
          </cell>
        </row>
        <row r="7911">
          <cell r="A7911" t="str">
            <v>58.002.305-1</v>
          </cell>
          <cell r="B7911" t="str">
            <v>DISTANCIOMETRO ELETRONICO COMPLETO.</v>
          </cell>
          <cell r="C7911" t="str">
            <v>H</v>
          </cell>
          <cell r="D7911">
            <v>5.2</v>
          </cell>
        </row>
        <row r="7912">
          <cell r="A7912" t="str">
            <v>58.002.306-1</v>
          </cell>
          <cell r="B7912" t="str">
            <v>DISTANCIOMETRO ELETRONICO ACOPLADO A TEODOLITO.</v>
          </cell>
          <cell r="C7912" t="str">
            <v>H</v>
          </cell>
          <cell r="D7912">
            <v>7.1</v>
          </cell>
        </row>
        <row r="7913">
          <cell r="A7913" t="str">
            <v>58.002.307-1</v>
          </cell>
          <cell r="B7913" t="str">
            <v>NIVEL WILD-NA-Z</v>
          </cell>
          <cell r="C7913" t="str">
            <v>H</v>
          </cell>
          <cell r="D7913">
            <v>0.78</v>
          </cell>
        </row>
        <row r="7914">
          <cell r="A7914" t="str">
            <v>58.002.308-1</v>
          </cell>
          <cell r="B7914" t="str">
            <v>LOCACAO DE PROJETO DE ESTRADAS,EXECUTADAS DE ACORDO COM AINSTALACAO IT-28/80 DO D.E.R.R.J.</v>
          </cell>
          <cell r="C7914" t="str">
            <v>KM</v>
          </cell>
          <cell r="D7914">
            <v>3742.25</v>
          </cell>
        </row>
        <row r="7915">
          <cell r="A7915" t="str">
            <v>58.002.309-1</v>
          </cell>
          <cell r="B7915" t="str">
            <v>LEVANTAMENTO DE SECAO TRANSVERSAL EM TERRENO DE OROGRAFIANAO ACIDENTADA E VEGETACAO DENSA.EQUIP.CONS.E O NIVEL.</v>
          </cell>
          <cell r="C7915" t="str">
            <v>M</v>
          </cell>
          <cell r="D7915">
            <v>0.63</v>
          </cell>
        </row>
        <row r="7916">
          <cell r="A7916" t="str">
            <v>58.002.310-1</v>
          </cell>
          <cell r="B7916" t="str">
            <v>LEVANTAMENTO DE SECAO TRANSVERSAL EM TERRENO DE OROGRAFIAACIDENTADA E VEGETACAO DENSA.EQUIPMT.CONS.E O TEODOLITO.</v>
          </cell>
          <cell r="C7916" t="str">
            <v>M</v>
          </cell>
          <cell r="D7916">
            <v>0.72</v>
          </cell>
        </row>
        <row r="7917">
          <cell r="A7917" t="str">
            <v>58.002.311-1</v>
          </cell>
          <cell r="B7917" t="str">
            <v>NIVELAMENTO E CONTRA NIVELAMENTO DA LINHA TOPOGRAFICA EM TERRENO DE OROGRAFIA ACIDENTADA.</v>
          </cell>
          <cell r="C7917" t="str">
            <v>KM</v>
          </cell>
          <cell r="D7917">
            <v>395.96</v>
          </cell>
        </row>
        <row r="7918">
          <cell r="A7918" t="str">
            <v>58.002.312-1</v>
          </cell>
          <cell r="B7918" t="str">
            <v>LANCAMENTO DE LINHA POLIGONAL BASICA DE ACORDO COM O IT-27.</v>
          </cell>
          <cell r="C7918" t="str">
            <v>KM</v>
          </cell>
          <cell r="D7918">
            <v>244.54</v>
          </cell>
        </row>
        <row r="7919">
          <cell r="A7919" t="str">
            <v>58.002.313-1</v>
          </cell>
          <cell r="B7919" t="str">
            <v>FORN E COLC EM ENCOSTA DE MARCOS TOPOGRAFICOS DE CONCRETOCOM PINO DE REFERENCIA DE LATAO.</v>
          </cell>
          <cell r="C7919" t="str">
            <v>UN</v>
          </cell>
          <cell r="D7919">
            <v>19.100000000000001</v>
          </cell>
        </row>
        <row r="7920">
          <cell r="A7920" t="str">
            <v>58.002.314-1</v>
          </cell>
          <cell r="B7920" t="str">
            <v>LEVANTAMENTO TOPOGRAFICO PLANO ALTIMETRICO E CADASTRAL,EXECUCAO DE ACORDO COM ESP.DO DER-RJ,REFERENCIA IT-27180.</v>
          </cell>
          <cell r="C7920" t="str">
            <v>HA</v>
          </cell>
          <cell r="D7920">
            <v>1205.94</v>
          </cell>
        </row>
        <row r="7921">
          <cell r="A7921" t="str">
            <v>58.002.315-1</v>
          </cell>
          <cell r="B7921" t="str">
            <v>BASE DE BRITA CORRIDA INCLUSIVE FORNECIMENTO DOS MATERIAISMEDIDA APOS A COMPACTACAO.</v>
          </cell>
          <cell r="C7921" t="str">
            <v>M3.</v>
          </cell>
          <cell r="D7921">
            <v>32.03</v>
          </cell>
        </row>
        <row r="7922">
          <cell r="A7922" t="str">
            <v>58.002.316-1</v>
          </cell>
          <cell r="B7922" t="str">
            <v>REVESTIMENTO D/CONCRETO BETUMINOSO USINADO A QUENTE COM 5CMDE ESPESSURA EXCLUIDO O TRANSPORTE D/USINA PARA A PISTA.</v>
          </cell>
          <cell r="C7922" t="str">
            <v>M2.</v>
          </cell>
          <cell r="D7922">
            <v>14.04</v>
          </cell>
        </row>
        <row r="7923">
          <cell r="A7923" t="str">
            <v>58.002.317-1</v>
          </cell>
          <cell r="B7923" t="str">
            <v>REPOSICAO DE PAVIMENTACAO DE QUALQUER NATUREZA EM CONCRETOASFALTICO USINADO A QUENTE EXCLUSIVE TRANSPORTE.</v>
          </cell>
          <cell r="C7923" t="str">
            <v>T</v>
          </cell>
          <cell r="D7923">
            <v>161.77000000000001</v>
          </cell>
        </row>
        <row r="7924">
          <cell r="A7924" t="str">
            <v>58.002.318-1</v>
          </cell>
          <cell r="B7924" t="str">
            <v>REGULARIZACAO DE SUB-LEITO DE ACORDO COM O DER-RJ EXCLUSIVETRANSPORTE E ESCAVACAO DE CORRETIVOS.</v>
          </cell>
          <cell r="C7924" t="str">
            <v>M2.</v>
          </cell>
          <cell r="D7924">
            <v>0.56000000000000005</v>
          </cell>
        </row>
        <row r="7925">
          <cell r="A7925" t="str">
            <v>58.002.319-1</v>
          </cell>
          <cell r="B7925" t="str">
            <v>IMPRIMACAO DE BASE DE PAVIMENTACAO DE ACORDO COM AS INSTRU-COES PARA EXECUCAO DO DER-RJ.</v>
          </cell>
          <cell r="C7925" t="str">
            <v>M2.</v>
          </cell>
          <cell r="D7925">
            <v>2.38</v>
          </cell>
        </row>
        <row r="7926">
          <cell r="A7926" t="str">
            <v>58.002.320-1</v>
          </cell>
          <cell r="B7926" t="str">
            <v>BASE DE BRITA GRADUADA INCLUSIVE FORNECIMENTO DOS MATERIAISMEDICAO APOS A COMPACTACAO.</v>
          </cell>
          <cell r="C7926" t="str">
            <v>M3.</v>
          </cell>
          <cell r="D7926">
            <v>46.66</v>
          </cell>
        </row>
        <row r="7927">
          <cell r="A7927" t="str">
            <v>58.002.322-1</v>
          </cell>
          <cell r="B7927" t="str">
            <v>PAVIMENTACAO PARALELEPIPEDOS SENDO REJUNTAMENTO COM BETUMEE CASCALINHO.</v>
          </cell>
          <cell r="C7927" t="str">
            <v>M2.</v>
          </cell>
          <cell r="D7927">
            <v>29.86</v>
          </cell>
        </row>
        <row r="7928">
          <cell r="A7928" t="str">
            <v>58.002.325-1</v>
          </cell>
          <cell r="B7928" t="str">
            <v>CAPA SELANTE C/APLICACAO ASFALTO NIPROPORCAO 1,1 A 1,4 LITRO/M2,DISTRIBUICAO AGREGADOS (5 A 15KG/M2) COMPACT-ROLO.</v>
          </cell>
          <cell r="C7928" t="str">
            <v>M2.</v>
          </cell>
          <cell r="D7928">
            <v>1.59</v>
          </cell>
        </row>
        <row r="7929">
          <cell r="A7929" t="str">
            <v>58.002.326-1</v>
          </cell>
          <cell r="B7929" t="str">
            <v>PINTURA DE LIGACAO DE ACORDO COM AS INSTRUCOES PARA EXECUCAODO DER-RJ.</v>
          </cell>
          <cell r="C7929" t="str">
            <v>M2.</v>
          </cell>
          <cell r="D7929">
            <v>1.48</v>
          </cell>
        </row>
        <row r="7930">
          <cell r="A7930" t="str">
            <v>58.002.327-1</v>
          </cell>
          <cell r="B7930" t="str">
            <v>MEIO-FIO RETO DE CONCRETO SIMPLES(FCK=15MPa)DE 0,15M NA BASEE 0,45M DE ALTURA REJUNT.ARGAM.CIM.AR.1:3,5.</v>
          </cell>
          <cell r="C7930" t="str">
            <v>M.</v>
          </cell>
          <cell r="D7930">
            <v>31.39</v>
          </cell>
        </row>
        <row r="7931">
          <cell r="A7931" t="str">
            <v>58.002.328-1</v>
          </cell>
          <cell r="B7931" t="str">
            <v>MEIO-FIO CONCRETO SIMPLES(FCK=13,5MPa)TIPO DER-RJ,0,15M BASE0,30M ALTURA REJUNTAMENTO CIM.AREIA 1:3,5</v>
          </cell>
          <cell r="C7931" t="str">
            <v>M.</v>
          </cell>
          <cell r="D7931">
            <v>21.45</v>
          </cell>
        </row>
        <row r="7932">
          <cell r="A7932" t="str">
            <v>58.002.329-1</v>
          </cell>
          <cell r="B7932" t="str">
            <v>CUSTO PRUDUTIVO DE PARALIZACAO,DESLOC.OU INST.DE EQUIPAMENTODE SONDAGEM A PERCUSSAO,INC. O EQUIP.E A EQUIPE A DISP.</v>
          </cell>
          <cell r="C7932" t="str">
            <v>H</v>
          </cell>
          <cell r="D7932">
            <v>30.57</v>
          </cell>
        </row>
        <row r="7933">
          <cell r="A7933" t="str">
            <v>58.002.330-1</v>
          </cell>
          <cell r="B7933" t="str">
            <v>CUSTO IMPRODUTIVO PARALIZACAO,DESLOCAMENTOS/INSTALACAO DEEQUIPAM.SONDAGEM ROTATIVA C/EQUIPAMENTO/EQUIPE OPERACAO.</v>
          </cell>
          <cell r="C7933" t="str">
            <v>H.</v>
          </cell>
          <cell r="D7933">
            <v>31.68</v>
          </cell>
        </row>
        <row r="7934">
          <cell r="A7934" t="str">
            <v>58.002.331-1</v>
          </cell>
          <cell r="B7934" t="str">
            <v>MOLDAGEM E COLETA DE CORPO DE PROVA DE CONCRETO,EXEC.POR FIR</v>
          </cell>
          <cell r="C7934" t="str">
            <v>UN</v>
          </cell>
          <cell r="D7934">
            <v>15.91</v>
          </cell>
        </row>
        <row r="7935">
          <cell r="A7935" t="str">
            <v>58.002.332-1</v>
          </cell>
          <cell r="B7935" t="str">
            <v>IDEM ITEM 58.002.331, CONSIDERANDO O TRANSPORTE PARA UMA DISTANCIA DE ATE 100KM.</v>
          </cell>
          <cell r="C7935" t="str">
            <v>UN</v>
          </cell>
          <cell r="D7935">
            <v>26.08</v>
          </cell>
        </row>
        <row r="7936">
          <cell r="A7936" t="str">
            <v>58.002.333-1</v>
          </cell>
          <cell r="B7936" t="str">
            <v>MOLDAGEM E COLETA DE CORPO DE PROVA DE CONCRETO EXECUTADOPOR FIRMA ESPECIALIZADA COM TRANSPORTE ATE 250KM.</v>
          </cell>
          <cell r="C7936" t="str">
            <v>UN</v>
          </cell>
          <cell r="D7936">
            <v>56.95</v>
          </cell>
        </row>
        <row r="7937">
          <cell r="A7937" t="str">
            <v>58.002.334-1</v>
          </cell>
          <cell r="B7937" t="str">
            <v>CARGA E DESCARGA MECANICA DE TUBOS DE CONCRETO COM 20 CM DEDIAMETRO.</v>
          </cell>
          <cell r="C7937" t="str">
            <v>T.</v>
          </cell>
          <cell r="D7937">
            <v>19.68</v>
          </cell>
        </row>
        <row r="7938">
          <cell r="A7938" t="str">
            <v>58.002.335-1</v>
          </cell>
          <cell r="B7938" t="str">
            <v>CARGA E DESCARGA MECANICA DE TUBOS DE FERRO FUNDIDO COMDIAMETRO DE 40CM.</v>
          </cell>
          <cell r="C7938" t="str">
            <v>T.</v>
          </cell>
          <cell r="D7938">
            <v>18.57</v>
          </cell>
        </row>
        <row r="7939">
          <cell r="A7939" t="str">
            <v>58.002.336-1</v>
          </cell>
          <cell r="B7939" t="str">
            <v>CONFECCAO DE RAMPA DE TERRA PARA SUBIDA E DESCIDA DE EQUIPA-MENTO PESADO EM CARRETA.</v>
          </cell>
          <cell r="C7939" t="str">
            <v>UN/T</v>
          </cell>
          <cell r="D7939">
            <v>10.72</v>
          </cell>
        </row>
        <row r="7940">
          <cell r="A7940" t="str">
            <v>58.002.337-1</v>
          </cell>
          <cell r="B7940" t="str">
            <v>REVESTIMENTO TIPO LAMA ASFALTICA FINA CONFORME INSTRUCAO DER-RJ,EXCLUSIVE FORNECIMENTO E TRNASPORTE MATERIAIS.</v>
          </cell>
          <cell r="C7940" t="str">
            <v>M2</v>
          </cell>
          <cell r="D7940">
            <v>0.96</v>
          </cell>
        </row>
        <row r="7941">
          <cell r="A7941" t="str">
            <v>58.002.339-1</v>
          </cell>
          <cell r="B7941" t="str">
            <v>BARRA ACO CA-25 REDOMDA SEM SALIENCIA OU MOSSA DIAMETRO DE6,3MM A 8,0MM (1/4 A 5/16).</v>
          </cell>
          <cell r="C7941" t="str">
            <v>KG.</v>
          </cell>
          <cell r="D7941">
            <v>2.6</v>
          </cell>
        </row>
        <row r="7942">
          <cell r="A7942" t="str">
            <v>58.002.340-1</v>
          </cell>
          <cell r="B7942" t="str">
            <v>TIRANTE PROTENDIDO PARA ANCORAGEM EM SOLO COM 10 CORDOALHASDE 12,5MM (1/2").</v>
          </cell>
          <cell r="C7942" t="str">
            <v>UN.</v>
          </cell>
          <cell r="D7942">
            <v>1514.27</v>
          </cell>
        </row>
        <row r="7943">
          <cell r="A7943" t="str">
            <v>58.002.341-1</v>
          </cell>
          <cell r="B7943" t="str">
            <v>INSTALACAO E ASSENT. DE LAVATORIO C/ 2 TORNEIRAS</v>
          </cell>
          <cell r="C7943" t="str">
            <v>UN</v>
          </cell>
          <cell r="D7943">
            <v>68.19</v>
          </cell>
        </row>
        <row r="7944">
          <cell r="A7944" t="str">
            <v>58.002.342-1</v>
          </cell>
          <cell r="B7944" t="str">
            <v>LIMPEZA OU PREPARO SUPERFICIE CONCRETO C/JATO DE AREIA, EMCONDICOES QUE PERMITAM RENDIMENTO MEDIO DE 5 M2.</v>
          </cell>
          <cell r="C7944" t="str">
            <v>M2</v>
          </cell>
          <cell r="D7944">
            <v>16.73</v>
          </cell>
        </row>
        <row r="7945">
          <cell r="A7945" t="str">
            <v>58.002.343-1</v>
          </cell>
          <cell r="B7945" t="str">
            <v>LIMPEZA SUPERFICIE METALICA,EM PONTES,VIADUTOS OU ESTRUTURASEMELHANTE,UTILIZ.LIXADEIRA/RASPADEIRA,PRUDUCAO DE 280 M2/M.</v>
          </cell>
          <cell r="C7945" t="str">
            <v>M2</v>
          </cell>
          <cell r="D7945">
            <v>10.1</v>
          </cell>
        </row>
        <row r="7946">
          <cell r="A7946" t="str">
            <v>58.002.346-1</v>
          </cell>
          <cell r="B7946" t="str">
            <v>CAIXA DE INSPECAO (VISITA)-CONCRETO VIBRADO 60X82,5CM COMFUNDO E TAMPA 33KG.</v>
          </cell>
          <cell r="C7946" t="str">
            <v>UN</v>
          </cell>
          <cell r="D7946">
            <v>99.97</v>
          </cell>
        </row>
        <row r="7947">
          <cell r="A7947" t="str">
            <v>58.002.347-1</v>
          </cell>
          <cell r="B7947" t="str">
            <v>CAIXA GORDURA DE CONCRETO VIBRADO 60X88CM COM FUNDO E TAMPAE-178(7KG) - SO MATERIAL.</v>
          </cell>
          <cell r="C7947" t="str">
            <v>UN</v>
          </cell>
          <cell r="D7947">
            <v>49.4</v>
          </cell>
        </row>
        <row r="7948">
          <cell r="A7948" t="str">
            <v>58.002.349-1</v>
          </cell>
          <cell r="B7948" t="str">
            <v>CAIXA DE INSPECAO 60X60CM C/TAMPA DE CONCRETO SO MATERIAIS.</v>
          </cell>
          <cell r="C7948" t="str">
            <v>UN</v>
          </cell>
          <cell r="D7948">
            <v>44.29</v>
          </cell>
        </row>
        <row r="7949">
          <cell r="A7949" t="str">
            <v>58.002.350-1</v>
          </cell>
          <cell r="B7949" t="str">
            <v>ASSENTAMENTO DE TUBULACAO DE CHAPA DE ACO DE 1/4" ESPESSURACOM 6,00M DE COMPRIMENTO,400MM DIAMETRO,SOLDA,EXCLUS.TUBOS</v>
          </cell>
          <cell r="C7949" t="str">
            <v>M</v>
          </cell>
          <cell r="D7949">
            <v>29.63</v>
          </cell>
        </row>
        <row r="7950">
          <cell r="A7950" t="str">
            <v>58.002.351-1</v>
          </cell>
          <cell r="B7950" t="str">
            <v>PERFURACAO ROTATIVA CORDA DE WIDIA SENDO SOLO,DIAMENTRO H,VERTICAL,INCLUSIVE DESLOCAMENTOS E INSTALACOES.</v>
          </cell>
          <cell r="C7950" t="str">
            <v>M.</v>
          </cell>
          <cell r="D7950">
            <v>34.840000000000003</v>
          </cell>
        </row>
        <row r="7951">
          <cell r="A7951" t="str">
            <v>58.002.352-1</v>
          </cell>
          <cell r="B7951" t="str">
            <v>TUBO CA-1 CONC.ARM.P/GALERIAS AGUAS PLUVIAIS COM 1,00M DIAM.FORN.MAT.C/CIM/AREIA 1:4 FORNEC. E ASSENTAM.</v>
          </cell>
          <cell r="C7951" t="str">
            <v>M.</v>
          </cell>
          <cell r="D7951">
            <v>196.3</v>
          </cell>
        </row>
        <row r="7952">
          <cell r="A7952" t="str">
            <v>58.002.353-1</v>
          </cell>
          <cell r="B7952" t="str">
            <v>TUBO CA-1 CONC.ARM.P/GALERIAS AGUAS PLUVIAIS COM 1,20M DIAM.FORN.MAT.C/CIM/AREIA 1:4 FORNEC. E ASSENTAM.</v>
          </cell>
          <cell r="C7952" t="str">
            <v>M.</v>
          </cell>
          <cell r="D7952">
            <v>263.67</v>
          </cell>
        </row>
        <row r="7953">
          <cell r="A7953" t="str">
            <v>58.002.354-1</v>
          </cell>
          <cell r="B7953" t="str">
            <v>CRAVACAO DE PERFIL DE ACO I DE 10" E 12" EM TERRENO DE FRACARESISTENCIA A PENETRACAO</v>
          </cell>
          <cell r="C7953" t="str">
            <v>M</v>
          </cell>
          <cell r="D7953">
            <v>18.329999999999998</v>
          </cell>
        </row>
        <row r="7954">
          <cell r="A7954" t="str">
            <v>58.002.355-1</v>
          </cell>
          <cell r="B7954" t="str">
            <v>CRAVACAO DE PERFIL DE ACO I DE 10" E 12" EM TERRENO DE MEDIARESISTENCIA A PENETRACAO.</v>
          </cell>
          <cell r="C7954" t="str">
            <v>M</v>
          </cell>
          <cell r="D7954">
            <v>23.26</v>
          </cell>
        </row>
        <row r="7955">
          <cell r="A7955" t="str">
            <v>58.002.356-1</v>
          </cell>
          <cell r="B7955" t="str">
            <v>CRAVACAO DE PERFIL DE ACO I DE 10" E 12" EM TERRENO DE FORTERESISTENCIA A PENETRACAO.</v>
          </cell>
          <cell r="C7955" t="str">
            <v>M</v>
          </cell>
          <cell r="D7955">
            <v>43.17</v>
          </cell>
        </row>
        <row r="7956">
          <cell r="A7956" t="str">
            <v>58.002.357-1</v>
          </cell>
          <cell r="B7956" t="str">
            <v>CRAVACAO DE ESTACA DE EUCALIPTO COM DIAMETRO 25CM EM TERRENODE FRACA RESISTENCIA A PENETRACAO EXCLUSIVE ESTACA.</v>
          </cell>
          <cell r="C7956" t="str">
            <v>M</v>
          </cell>
          <cell r="D7956">
            <v>19.57</v>
          </cell>
        </row>
        <row r="7957">
          <cell r="A7957" t="str">
            <v>58.002.358-1</v>
          </cell>
          <cell r="B7957" t="str">
            <v>CRAVACAO DE ESTACA DE EUCALIPTO COM DIAMETRO DE 25CM EM TER-RENO DE MEDIA RESISTENCIA A PENETRACAO EXCLUSIVE ESTACA.</v>
          </cell>
          <cell r="C7957" t="str">
            <v>M</v>
          </cell>
          <cell r="D7957">
            <v>26.05</v>
          </cell>
        </row>
        <row r="7958">
          <cell r="A7958" t="str">
            <v>58.002.370-1</v>
          </cell>
          <cell r="B7958" t="str">
            <v>PERFURACAO ROTATIVA COM CORDA DE NIDIA,SENDO SOLO H,HORIZON-TAL.</v>
          </cell>
          <cell r="C7958" t="str">
            <v>M</v>
          </cell>
          <cell r="D7958">
            <v>52.26</v>
          </cell>
        </row>
        <row r="7959">
          <cell r="A7959" t="str">
            <v>58.002.376-1</v>
          </cell>
          <cell r="B7959" t="str">
            <v>PERFURACAO ROTATIVA COM COROA DE WIDIA EM SOLO, DIAMETRO,NX,HORIZONTAL, INCLUSIVE DESLOCAMENTOS E INSTALACOES</v>
          </cell>
          <cell r="C7959" t="str">
            <v>M</v>
          </cell>
          <cell r="D7959">
            <v>41.81</v>
          </cell>
        </row>
        <row r="7960">
          <cell r="A7960" t="str">
            <v>58.002.400-1</v>
          </cell>
          <cell r="B7960" t="str">
            <v>TUBO CONCRETO SIMPLES CLASSE C-1 P/COLETOR AGUAS PLUVIAIS DE0,40M DIAMETRO INCLUS.FORN.MAT.CIM/AREIA 1:4,FORN.E ASSEN.</v>
          </cell>
          <cell r="C7960" t="str">
            <v>M.</v>
          </cell>
          <cell r="D7960">
            <v>33.18</v>
          </cell>
        </row>
        <row r="7961">
          <cell r="A7961" t="str">
            <v>58.002.401-1</v>
          </cell>
          <cell r="B7961" t="str">
            <v>TUBO CONCRETO SIMPLES CLASSE C-1 P/AGUAS PLUVIAIS DE 0,60MDIAMETRO C/FORNEC.MATERIAIS P/REJUNTAM.FORN.E ASSENTAM.</v>
          </cell>
          <cell r="C7961" t="str">
            <v>M.</v>
          </cell>
          <cell r="D7961">
            <v>57.15</v>
          </cell>
        </row>
        <row r="7962">
          <cell r="A7962" t="str">
            <v>58.002.402-1</v>
          </cell>
          <cell r="B7962" t="str">
            <v>TUBO CA-1 CONC.ARMADO P/GALERIAS AGUAS PLUVIAIS C/0,80M DIAMFORN.MATERIAIS COM AREIA+CIMENTO 1:4 FORNEC.E ASSENTAM.</v>
          </cell>
          <cell r="C7962" t="str">
            <v>M.</v>
          </cell>
          <cell r="D7962">
            <v>116</v>
          </cell>
        </row>
        <row r="7963">
          <cell r="A7963" t="str">
            <v>58.002.405-1</v>
          </cell>
          <cell r="B7963" t="str">
            <v>CAIACAO INTERNA OU EXTERNA SOBRE REVESTIMENTO LISO COM ADO-CAO DE FIXADOR,COM DUAS DEMAOS.</v>
          </cell>
          <cell r="C7963" t="str">
            <v>M2.</v>
          </cell>
          <cell r="D7963">
            <v>2.35</v>
          </cell>
        </row>
        <row r="7964">
          <cell r="A7964" t="str">
            <v>58.002.407-1</v>
          </cell>
          <cell r="B7964" t="str">
            <v>CAIBRO 2"X3"</v>
          </cell>
          <cell r="C7964" t="str">
            <v>M</v>
          </cell>
          <cell r="D7964">
            <v>3.31</v>
          </cell>
        </row>
        <row r="7965">
          <cell r="A7965" t="str">
            <v>58.002.408-1</v>
          </cell>
          <cell r="B7965" t="str">
            <v>POSTE CONCRETO CIRCULAR 11,0 M - 600KG</v>
          </cell>
          <cell r="C7965" t="str">
            <v>UN</v>
          </cell>
          <cell r="D7965">
            <v>577.20000000000005</v>
          </cell>
        </row>
        <row r="7966">
          <cell r="A7966" t="str">
            <v>58.002.410-1</v>
          </cell>
          <cell r="B7966" t="str">
            <v>TUBO CERAMICO AGUAS PLUVIAIS D=150MM</v>
          </cell>
          <cell r="C7966">
            <v>0</v>
          </cell>
          <cell r="D7966">
            <v>7.37</v>
          </cell>
        </row>
        <row r="7967">
          <cell r="A7967" t="str">
            <v>58.002.411-1</v>
          </cell>
          <cell r="B7967" t="str">
            <v>TUBO CERAMICO AGUAS PLUVIAIS D=250MM</v>
          </cell>
          <cell r="C7967">
            <v>0</v>
          </cell>
          <cell r="D7967">
            <v>22.45</v>
          </cell>
        </row>
        <row r="7968">
          <cell r="A7968" t="str">
            <v>58.002.412-1</v>
          </cell>
          <cell r="B7968" t="str">
            <v>TACO DE ALVENARIA (2,5X10X20)CM.</v>
          </cell>
          <cell r="C7968" t="str">
            <v>UN</v>
          </cell>
          <cell r="D7968">
            <v>0.51</v>
          </cell>
        </row>
        <row r="7969">
          <cell r="A7969" t="str">
            <v>58.002.413-1</v>
          </cell>
          <cell r="B7969" t="str">
            <v>INDICE DE SERVICO DE ASSEIO E CONSERVACAO EM EDIFICACOES</v>
          </cell>
          <cell r="C7969">
            <v>0</v>
          </cell>
          <cell r="D7969">
            <v>77</v>
          </cell>
        </row>
        <row r="7970">
          <cell r="A7970" t="str">
            <v>58.002.414-1</v>
          </cell>
          <cell r="B7970" t="str">
            <v>TUBO CERAMICO AGUAS PLUVIAIS D=100 MM</v>
          </cell>
          <cell r="C7970" t="str">
            <v>M</v>
          </cell>
          <cell r="D7970">
            <v>5.08</v>
          </cell>
        </row>
        <row r="7971">
          <cell r="A7971" t="str">
            <v>58.002.415-1</v>
          </cell>
          <cell r="B7971" t="str">
            <v>PEROBA ROSA DE 3" X 12"</v>
          </cell>
          <cell r="C7971" t="str">
            <v>M</v>
          </cell>
          <cell r="D7971">
            <v>55.59</v>
          </cell>
        </row>
        <row r="7972">
          <cell r="A7972" t="str">
            <v>58.002.416-1</v>
          </cell>
          <cell r="B7972" t="str">
            <v>PEROBA ROSA DE 3" X 9"</v>
          </cell>
          <cell r="C7972">
            <v>0</v>
          </cell>
          <cell r="D7972">
            <v>42.28</v>
          </cell>
        </row>
        <row r="7973">
          <cell r="A7973" t="str">
            <v>58.002.417-1</v>
          </cell>
          <cell r="B7973" t="str">
            <v>PEROBA ROSA 3" X 4.1/2"</v>
          </cell>
          <cell r="C7973" t="str">
            <v>UN</v>
          </cell>
          <cell r="D7973">
            <v>19.88</v>
          </cell>
        </row>
        <row r="7974">
          <cell r="A7974" t="str">
            <v>58.002.418-1</v>
          </cell>
          <cell r="B7974" t="str">
            <v>PEROBA ROSA 3" X 3"</v>
          </cell>
          <cell r="C7974" t="str">
            <v>M</v>
          </cell>
          <cell r="D7974">
            <v>9.7899999999999991</v>
          </cell>
        </row>
        <row r="7975">
          <cell r="A7975" t="str">
            <v>58.002.419-1</v>
          </cell>
          <cell r="B7975" t="str">
            <v>ESTACA PRANCHA PEROBA ROSA 3" X 9"</v>
          </cell>
          <cell r="C7975">
            <v>0</v>
          </cell>
          <cell r="D7975">
            <v>29.59</v>
          </cell>
        </row>
        <row r="7976">
          <cell r="A7976" t="str">
            <v>58.002.421-1</v>
          </cell>
          <cell r="B7976" t="str">
            <v>MAO DE OBRA PARA BARRACAO DE OBRA DO ITEM 02.004.002</v>
          </cell>
          <cell r="C7976" t="str">
            <v>UN</v>
          </cell>
          <cell r="D7976">
            <v>83.58</v>
          </cell>
        </row>
        <row r="7977">
          <cell r="A7977" t="str">
            <v>58.002.422-1</v>
          </cell>
          <cell r="B7977" t="str">
            <v>MAO DE OBRA PARA BARRACAO DE OBRA DI ITEM 02.004.003</v>
          </cell>
          <cell r="C7977" t="str">
            <v>UN</v>
          </cell>
          <cell r="D7977">
            <v>83.71</v>
          </cell>
        </row>
        <row r="7978">
          <cell r="A7978" t="str">
            <v>58.002.423-1</v>
          </cell>
          <cell r="B7978" t="str">
            <v>MAO DE OBRA E MATERIAIS DIVERSOS PARA O BARRACAO DE OBRADO ITEM 02.004.004</v>
          </cell>
          <cell r="C7978" t="str">
            <v>UN</v>
          </cell>
          <cell r="D7978">
            <v>69.23</v>
          </cell>
        </row>
        <row r="7979">
          <cell r="A7979" t="str">
            <v>58.002.424-1</v>
          </cell>
          <cell r="B7979" t="str">
            <v>MAO DE OBRA E MATERIAIS DIVERSOS PARA O BARRACAO DE OBRAITEM 02.004.007</v>
          </cell>
          <cell r="C7979" t="str">
            <v>UN</v>
          </cell>
          <cell r="D7979">
            <v>91.3</v>
          </cell>
        </row>
        <row r="7980">
          <cell r="A7980" t="str">
            <v>58.002.425-1</v>
          </cell>
          <cell r="B7980" t="str">
            <v>PINTURA INTERNA/EXTERN.SOBRE FERRO C/TINTA ALQUIDICA ESMALT.BRILH.EQUIV.LAGOLINE, INCL.LIMP.LIXAM.APLIC.ZARCAO 2 DEMAOS</v>
          </cell>
          <cell r="C7980" t="str">
            <v>M2</v>
          </cell>
          <cell r="D7980">
            <v>9.49</v>
          </cell>
        </row>
        <row r="7981">
          <cell r="A7981" t="str">
            <v>58.002.426-1</v>
          </cell>
          <cell r="B7981" t="str">
            <v>MAO DE OBRA DO ITEM 11013021-1</v>
          </cell>
          <cell r="C7981" t="str">
            <v>H</v>
          </cell>
          <cell r="D7981">
            <v>704.42</v>
          </cell>
        </row>
        <row r="7982">
          <cell r="A7982" t="str">
            <v>58.002.427-1</v>
          </cell>
          <cell r="B7982" t="str">
            <v>MAO DE OBRA DO ITEM 11013022-1</v>
          </cell>
          <cell r="C7982" t="str">
            <v>H</v>
          </cell>
          <cell r="D7982">
            <v>740.79</v>
          </cell>
        </row>
        <row r="7983">
          <cell r="A7983" t="str">
            <v>58.002.428-1</v>
          </cell>
          <cell r="B7983" t="str">
            <v>MACARANDUBA APARELHADA DE 3" X 9"</v>
          </cell>
          <cell r="C7983" t="str">
            <v>M</v>
          </cell>
          <cell r="D7983">
            <v>17.489999999999998</v>
          </cell>
        </row>
        <row r="7984">
          <cell r="A7984" t="str">
            <v>58.002.429-1</v>
          </cell>
          <cell r="B7984" t="str">
            <v>MACARANDUBA APARELHADA 1,5 X 4,0CM</v>
          </cell>
          <cell r="C7984" t="str">
            <v>M</v>
          </cell>
          <cell r="D7984">
            <v>0.69</v>
          </cell>
        </row>
        <row r="7985">
          <cell r="A7985" t="str">
            <v>58.002.430-1</v>
          </cell>
          <cell r="B7985" t="str">
            <v>MACARANDUBA APARELHADA DE 2,0 X 10,0CM</v>
          </cell>
          <cell r="C7985" t="str">
            <v>M</v>
          </cell>
          <cell r="D7985">
            <v>3.42</v>
          </cell>
        </row>
        <row r="7986">
          <cell r="A7986" t="str">
            <v>58.002.431-1</v>
          </cell>
          <cell r="B7986" t="str">
            <v>MACARANDUBA APARELHADA DE 1 1/2" x 3"</v>
          </cell>
          <cell r="C7986" t="str">
            <v>M</v>
          </cell>
          <cell r="D7986">
            <v>2.98</v>
          </cell>
        </row>
        <row r="7987">
          <cell r="A7987" t="str">
            <v>58.002.432-1</v>
          </cell>
          <cell r="B7987" t="str">
            <v>MACARANDUBA APARELHADA DE 3" X 12"</v>
          </cell>
          <cell r="C7987" t="str">
            <v>M</v>
          </cell>
          <cell r="D7987">
            <v>22.8</v>
          </cell>
        </row>
        <row r="7988">
          <cell r="A7988" t="str">
            <v>58.002.433-1</v>
          </cell>
          <cell r="B7988" t="str">
            <v>MACARANDUBA APARELHADA DE 3" X 3"</v>
          </cell>
          <cell r="C7988" t="str">
            <v>M</v>
          </cell>
          <cell r="D7988">
            <v>5.52</v>
          </cell>
        </row>
        <row r="7989">
          <cell r="A7989" t="str">
            <v>58.002.434-1</v>
          </cell>
          <cell r="B7989" t="str">
            <v>MACARANDUBA APARELHADA DE 3" X 4 1/2"</v>
          </cell>
          <cell r="C7989" t="str">
            <v>M</v>
          </cell>
          <cell r="D7989">
            <v>8.4</v>
          </cell>
        </row>
        <row r="7990">
          <cell r="A7990" t="str">
            <v>58.002.435-1</v>
          </cell>
          <cell r="B7990" t="str">
            <v>MACARANDUBA APARELHADA DE 3" X 6"</v>
          </cell>
          <cell r="C7990" t="str">
            <v>M</v>
          </cell>
          <cell r="D7990">
            <v>11.16</v>
          </cell>
        </row>
        <row r="7991">
          <cell r="A7991" t="str">
            <v>58.002.436-1</v>
          </cell>
          <cell r="B7991" t="str">
            <v>MACARANDUBA APARELHADA DE 2" X 3"</v>
          </cell>
          <cell r="C7991" t="str">
            <v>M</v>
          </cell>
          <cell r="D7991">
            <v>3.97</v>
          </cell>
        </row>
        <row r="7992">
          <cell r="A7992" t="str">
            <v>58.002.999-0</v>
          </cell>
          <cell r="B7992" t="str">
            <v>MACARANDUBA APARELHADA DE 2" X 3"</v>
          </cell>
          <cell r="C7992" t="str">
            <v>M</v>
          </cell>
          <cell r="D7992">
            <v>4086</v>
          </cell>
        </row>
        <row r="7993">
          <cell r="A7993" t="str">
            <v>58.003.008-1</v>
          </cell>
          <cell r="B7993" t="str">
            <v>DESPESAS DIVERSAS - SERV. DE CONSULTORIA</v>
          </cell>
          <cell r="C7993" t="str">
            <v>UN</v>
          </cell>
          <cell r="D7993">
            <v>0.98</v>
          </cell>
        </row>
        <row r="7994">
          <cell r="A7994" t="str">
            <v>58.003.999-0</v>
          </cell>
          <cell r="B7994" t="str">
            <v>DESPESAS DIVERSAS - SERV. DE CONSULTORIA</v>
          </cell>
          <cell r="C7994" t="str">
            <v>UN</v>
          </cell>
          <cell r="D7994">
            <v>2511</v>
          </cell>
        </row>
        <row r="7995">
          <cell r="A7995" t="str">
            <v>59.003.010-1</v>
          </cell>
          <cell r="B7995" t="str">
            <v>PINHO DE 3ª, DE 1" X 12" E 1" X 9"</v>
          </cell>
          <cell r="C7995" t="str">
            <v>M2</v>
          </cell>
          <cell r="D7995">
            <v>10.91</v>
          </cell>
        </row>
        <row r="7996">
          <cell r="A7996" t="str">
            <v>59.003.050-1</v>
          </cell>
          <cell r="B7996" t="str">
            <v>ESTACA MANGUE</v>
          </cell>
          <cell r="C7996" t="str">
            <v>UN</v>
          </cell>
          <cell r="D7996">
            <v>0.46</v>
          </cell>
        </row>
        <row r="7997">
          <cell r="A7997" t="str">
            <v>59.003.999-0</v>
          </cell>
          <cell r="B7997" t="str">
            <v>ESTACA MANGUE</v>
          </cell>
          <cell r="C7997" t="str">
            <v>UN</v>
          </cell>
          <cell r="D7997">
            <v>1743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o"/>
      <sheetName val="ruas"/>
      <sheetName val="memo"/>
      <sheetName val="orcam"/>
      <sheetName val="crono"/>
      <sheetName val="Gráfico"/>
      <sheetName val="drenagem"/>
    </sheetNames>
    <sheetDataSet>
      <sheetData sheetId="0" refreshError="1"/>
      <sheetData sheetId="1" refreshError="1"/>
      <sheetData sheetId="2"/>
      <sheetData sheetId="3"/>
      <sheetData sheetId="4" refreshError="1"/>
      <sheetData sheetId="5" refreshError="1"/>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çamento"/>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moria"/>
      <sheetName val="orçamento"/>
    </sheetNames>
    <sheetDataSet>
      <sheetData sheetId="0" refreshError="1"/>
      <sheetData sheetId="1" refreshError="1">
        <row r="1">
          <cell r="A1" t="str">
            <v>PREFEITURA MUNICIPAL DE RIO DAS OSTRAS</v>
          </cell>
        </row>
      </sheetData>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5.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6.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6" Type="http://schemas.openxmlformats.org/officeDocument/2006/relationships/hyperlink" Target="http://www.sermap.com/" TargetMode="External"/><Relationship Id="rId21" Type="http://schemas.openxmlformats.org/officeDocument/2006/relationships/hyperlink" Target="http://www.walmart.com.br/" TargetMode="External"/><Relationship Id="rId42" Type="http://schemas.openxmlformats.org/officeDocument/2006/relationships/hyperlink" Target="http://www.gimba.com.br/" TargetMode="External"/><Relationship Id="rId47" Type="http://schemas.openxmlformats.org/officeDocument/2006/relationships/hyperlink" Target="http://www.palaciodasferramentas.com.br/" TargetMode="External"/><Relationship Id="rId63" Type="http://schemas.openxmlformats.org/officeDocument/2006/relationships/hyperlink" Target="http://www.leroymerlin.com.br/" TargetMode="External"/><Relationship Id="rId68" Type="http://schemas.openxmlformats.org/officeDocument/2006/relationships/hyperlink" Target="http://www.copafer.com.br/" TargetMode="External"/><Relationship Id="rId7" Type="http://schemas.openxmlformats.org/officeDocument/2006/relationships/hyperlink" Target="http://www.superepi.com.br/" TargetMode="External"/><Relationship Id="rId71" Type="http://schemas.openxmlformats.org/officeDocument/2006/relationships/vmlDrawing" Target="../drawings/vmlDrawing23.vml"/><Relationship Id="rId2" Type="http://schemas.openxmlformats.org/officeDocument/2006/relationships/hyperlink" Target="http://www.alastralojavirtual.com.br/" TargetMode="External"/><Relationship Id="rId16" Type="http://schemas.openxmlformats.org/officeDocument/2006/relationships/hyperlink" Target="mailto:isso-9wear@hotmail.com" TargetMode="External"/><Relationship Id="rId29" Type="http://schemas.openxmlformats.org/officeDocument/2006/relationships/hyperlink" Target="http://www.dpaschoal.com.br/" TargetMode="External"/><Relationship Id="rId11" Type="http://schemas.openxmlformats.org/officeDocument/2006/relationships/hyperlink" Target="http://www.netsuprimentos.com/" TargetMode="External"/><Relationship Id="rId24" Type="http://schemas.openxmlformats.org/officeDocument/2006/relationships/hyperlink" Target="http://www.americanas.com/" TargetMode="External"/><Relationship Id="rId32" Type="http://schemas.openxmlformats.org/officeDocument/2006/relationships/hyperlink" Target="http://www.ksi.com.br/" TargetMode="External"/><Relationship Id="rId37" Type="http://schemas.openxmlformats.org/officeDocument/2006/relationships/hyperlink" Target="http://www.americanas.com/" TargetMode="External"/><Relationship Id="rId40" Type="http://schemas.openxmlformats.org/officeDocument/2006/relationships/hyperlink" Target="http://www.americanas.com/" TargetMode="External"/><Relationship Id="rId45" Type="http://schemas.openxmlformats.org/officeDocument/2006/relationships/hyperlink" Target="http://www.lojadomecanico.com.br/" TargetMode="External"/><Relationship Id="rId53" Type="http://schemas.openxmlformats.org/officeDocument/2006/relationships/hyperlink" Target="http://www.lojadomecanico.com.br/" TargetMode="External"/><Relationship Id="rId58" Type="http://schemas.openxmlformats.org/officeDocument/2006/relationships/hyperlink" Target="http://www.dutramaquinas.com.br/" TargetMode="External"/><Relationship Id="rId66" Type="http://schemas.openxmlformats.org/officeDocument/2006/relationships/hyperlink" Target="http://www.dutramaquinas.com.br/" TargetMode="External"/><Relationship Id="rId5" Type="http://schemas.openxmlformats.org/officeDocument/2006/relationships/hyperlink" Target="http://www.americanas.com/" TargetMode="External"/><Relationship Id="rId61" Type="http://schemas.openxmlformats.org/officeDocument/2006/relationships/hyperlink" Target="http://www.matieli.com.br/" TargetMode="External"/><Relationship Id="rId19" Type="http://schemas.openxmlformats.org/officeDocument/2006/relationships/hyperlink" Target="http://www.caepi.com.br/" TargetMode="External"/><Relationship Id="rId14" Type="http://schemas.openxmlformats.org/officeDocument/2006/relationships/hyperlink" Target="http://www.superepi.com.br/" TargetMode="External"/><Relationship Id="rId22" Type="http://schemas.openxmlformats.org/officeDocument/2006/relationships/hyperlink" Target="http://www.walmart.com.br/" TargetMode="External"/><Relationship Id="rId27" Type="http://schemas.openxmlformats.org/officeDocument/2006/relationships/hyperlink" Target="http://www.walmart.com.br/" TargetMode="External"/><Relationship Id="rId30" Type="http://schemas.openxmlformats.org/officeDocument/2006/relationships/hyperlink" Target="http://www.sergipana.com.br/" TargetMode="External"/><Relationship Id="rId35" Type="http://schemas.openxmlformats.org/officeDocument/2006/relationships/hyperlink" Target="http://www.ksi.com.br/" TargetMode="External"/><Relationship Id="rId43" Type="http://schemas.openxmlformats.org/officeDocument/2006/relationships/hyperlink" Target="http://www.netsuprimentos.com/" TargetMode="External"/><Relationship Id="rId48" Type="http://schemas.openxmlformats.org/officeDocument/2006/relationships/hyperlink" Target="http://www.caepi.com.br/" TargetMode="External"/><Relationship Id="rId56" Type="http://schemas.openxmlformats.org/officeDocument/2006/relationships/hyperlink" Target="http://www.lojadomecanico.com.br/" TargetMode="External"/><Relationship Id="rId64" Type="http://schemas.openxmlformats.org/officeDocument/2006/relationships/hyperlink" Target="http://www.lojadomecanico.com.br/" TargetMode="External"/><Relationship Id="rId69" Type="http://schemas.openxmlformats.org/officeDocument/2006/relationships/hyperlink" Target="http://www.americanas.com/" TargetMode="External"/><Relationship Id="rId8" Type="http://schemas.openxmlformats.org/officeDocument/2006/relationships/hyperlink" Target="http://www.lojadomecanico.com.br/" TargetMode="External"/><Relationship Id="rId51" Type="http://schemas.openxmlformats.org/officeDocument/2006/relationships/hyperlink" Target="http://www.caepi.com.br/" TargetMode="External"/><Relationship Id="rId3" Type="http://schemas.openxmlformats.org/officeDocument/2006/relationships/hyperlink" Target="http://www.shoptime.com/" TargetMode="External"/><Relationship Id="rId12" Type="http://schemas.openxmlformats.org/officeDocument/2006/relationships/hyperlink" Target="http://www.epibrasil.com.br/" TargetMode="External"/><Relationship Id="rId17" Type="http://schemas.openxmlformats.org/officeDocument/2006/relationships/hyperlink" Target="http://www.engefrio.com.br/" TargetMode="External"/><Relationship Id="rId25" Type="http://schemas.openxmlformats.org/officeDocument/2006/relationships/hyperlink" Target="http://www.ksi.com.br/" TargetMode="External"/><Relationship Id="rId33" Type="http://schemas.openxmlformats.org/officeDocument/2006/relationships/hyperlink" Target="http://www.epibrasil.com.br/" TargetMode="External"/><Relationship Id="rId38" Type="http://schemas.openxmlformats.org/officeDocument/2006/relationships/hyperlink" Target="http://www.netsuprimentos.com/" TargetMode="External"/><Relationship Id="rId46" Type="http://schemas.openxmlformats.org/officeDocument/2006/relationships/hyperlink" Target="http://www.epibrasil.com.br/" TargetMode="External"/><Relationship Id="rId59" Type="http://schemas.openxmlformats.org/officeDocument/2006/relationships/hyperlink" Target="http://www.lojadomecanico.com.br/" TargetMode="External"/><Relationship Id="rId67" Type="http://schemas.openxmlformats.org/officeDocument/2006/relationships/hyperlink" Target="http://www.walmart.com.br/" TargetMode="External"/><Relationship Id="rId20" Type="http://schemas.openxmlformats.org/officeDocument/2006/relationships/hyperlink" Target="http://www.americanas.com/" TargetMode="External"/><Relationship Id="rId41" Type="http://schemas.openxmlformats.org/officeDocument/2006/relationships/hyperlink" Target="http://www.netsuprimentos.com/" TargetMode="External"/><Relationship Id="rId54" Type="http://schemas.openxmlformats.org/officeDocument/2006/relationships/hyperlink" Target="http://www.superepi.com.br/" TargetMode="External"/><Relationship Id="rId62" Type="http://schemas.openxmlformats.org/officeDocument/2006/relationships/hyperlink" Target="http://www.breithaupt.com.br/" TargetMode="External"/><Relationship Id="rId70" Type="http://schemas.openxmlformats.org/officeDocument/2006/relationships/printerSettings" Target="../printerSettings/printerSettings23.bin"/><Relationship Id="rId1" Type="http://schemas.openxmlformats.org/officeDocument/2006/relationships/hyperlink" Target="http://www.fabricadeuniformes.com.br/" TargetMode="External"/><Relationship Id="rId6" Type="http://schemas.openxmlformats.org/officeDocument/2006/relationships/hyperlink" Target="http://www.rjepi.com.br/" TargetMode="External"/><Relationship Id="rId15" Type="http://schemas.openxmlformats.org/officeDocument/2006/relationships/hyperlink" Target="http://www.ksi.com.br/" TargetMode="External"/><Relationship Id="rId23" Type="http://schemas.openxmlformats.org/officeDocument/2006/relationships/hyperlink" Target="http://www.leroymerlin.com.br/" TargetMode="External"/><Relationship Id="rId28" Type="http://schemas.openxmlformats.org/officeDocument/2006/relationships/hyperlink" Target="http://www.dizap.com.br/" TargetMode="External"/><Relationship Id="rId36" Type="http://schemas.openxmlformats.org/officeDocument/2006/relationships/hyperlink" Target="http://www.lojadomecanico.com.br/" TargetMode="External"/><Relationship Id="rId49" Type="http://schemas.openxmlformats.org/officeDocument/2006/relationships/hyperlink" Target="http://www.americanas.com/" TargetMode="External"/><Relationship Id="rId57" Type="http://schemas.openxmlformats.org/officeDocument/2006/relationships/hyperlink" Target="http://www.madeiramadeira.com.br/" TargetMode="External"/><Relationship Id="rId10" Type="http://schemas.openxmlformats.org/officeDocument/2006/relationships/hyperlink" Target="http://www.superepi.com.br/" TargetMode="External"/><Relationship Id="rId31" Type="http://schemas.openxmlformats.org/officeDocument/2006/relationships/hyperlink" Target="http://www.americanas.com/" TargetMode="External"/><Relationship Id="rId44" Type="http://schemas.openxmlformats.org/officeDocument/2006/relationships/hyperlink" Target="http://www.superepi.com.br/" TargetMode="External"/><Relationship Id="rId52" Type="http://schemas.openxmlformats.org/officeDocument/2006/relationships/hyperlink" Target="http://www.ksi.com.br/" TargetMode="External"/><Relationship Id="rId60" Type="http://schemas.openxmlformats.org/officeDocument/2006/relationships/hyperlink" Target="http://www.walmart.com.br/" TargetMode="External"/><Relationship Id="rId65" Type="http://schemas.openxmlformats.org/officeDocument/2006/relationships/hyperlink" Target="http://www.ferramentaskennedy.com.br/" TargetMode="External"/><Relationship Id="rId4" Type="http://schemas.openxmlformats.org/officeDocument/2006/relationships/hyperlink" Target="http://www.epibrasil.com.br/" TargetMode="External"/><Relationship Id="rId9" Type="http://schemas.openxmlformats.org/officeDocument/2006/relationships/hyperlink" Target="http://www.leroymerlin.com.br/" TargetMode="External"/><Relationship Id="rId13" Type="http://schemas.openxmlformats.org/officeDocument/2006/relationships/hyperlink" Target="http://www.epibrasil.com.br/" TargetMode="External"/><Relationship Id="rId18" Type="http://schemas.openxmlformats.org/officeDocument/2006/relationships/hyperlink" Target="http://www.alastralojavirtual.com.br/" TargetMode="External"/><Relationship Id="rId39" Type="http://schemas.openxmlformats.org/officeDocument/2006/relationships/hyperlink" Target="http://www.gadotticar.com.br/" TargetMode="External"/><Relationship Id="rId34" Type="http://schemas.openxmlformats.org/officeDocument/2006/relationships/hyperlink" Target="http://www.lojadomecanico.com.br/" TargetMode="External"/><Relationship Id="rId50" Type="http://schemas.openxmlformats.org/officeDocument/2006/relationships/hyperlink" Target="http://www.epibrasil.com.br/" TargetMode="External"/><Relationship Id="rId55" Type="http://schemas.openxmlformats.org/officeDocument/2006/relationships/hyperlink" Target="http://www.americanas.com/"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E4:P8"/>
  <sheetViews>
    <sheetView topLeftCell="E1" workbookViewId="0">
      <selection activeCell="J9" sqref="J9"/>
    </sheetView>
  </sheetViews>
  <sheetFormatPr defaultRowHeight="15"/>
  <cols>
    <col min="5" max="5" width="31.42578125" customWidth="1"/>
    <col min="6" max="6" width="8.28515625" customWidth="1"/>
    <col min="7" max="7" width="8.5703125" customWidth="1"/>
    <col min="9" max="9" width="12.42578125" customWidth="1"/>
    <col min="10" max="10" width="11.7109375" customWidth="1"/>
    <col min="11" max="11" width="10.85546875" customWidth="1"/>
    <col min="12" max="14" width="10.5703125" customWidth="1"/>
    <col min="16" max="16" width="9.140625" style="614"/>
  </cols>
  <sheetData>
    <row r="4" spans="5:16" ht="15.75" thickBot="1"/>
    <row r="5" spans="5:16" ht="33.75">
      <c r="E5" s="615" t="s">
        <v>904</v>
      </c>
      <c r="F5" s="616" t="s">
        <v>515</v>
      </c>
      <c r="G5" s="616" t="s">
        <v>1006</v>
      </c>
      <c r="H5" s="616" t="s">
        <v>1007</v>
      </c>
      <c r="I5" s="616" t="s">
        <v>1008</v>
      </c>
      <c r="J5" s="616" t="s">
        <v>1010</v>
      </c>
      <c r="K5" s="616" t="s">
        <v>1009</v>
      </c>
      <c r="L5" s="616" t="s">
        <v>516</v>
      </c>
      <c r="M5" s="616" t="s">
        <v>833</v>
      </c>
      <c r="N5" s="616" t="s">
        <v>1012</v>
      </c>
      <c r="O5" s="616" t="s">
        <v>514</v>
      </c>
      <c r="P5" s="617" t="s">
        <v>1011</v>
      </c>
    </row>
    <row r="6" spans="5:16">
      <c r="E6" s="618" t="s">
        <v>1005</v>
      </c>
      <c r="F6" s="590">
        <f>'2.0-Custos Dependentes (MO)'!G142</f>
        <v>6</v>
      </c>
      <c r="G6" s="590"/>
      <c r="H6" s="590"/>
      <c r="I6" s="590"/>
      <c r="J6" s="590"/>
      <c r="K6" s="590"/>
      <c r="L6" s="590">
        <v>1</v>
      </c>
      <c r="M6" s="590"/>
      <c r="N6" s="590"/>
      <c r="O6" s="590">
        <v>0</v>
      </c>
      <c r="P6" s="619"/>
    </row>
    <row r="7" spans="5:16" ht="15.75" thickBot="1">
      <c r="E7" s="620" t="s">
        <v>4</v>
      </c>
      <c r="F7" s="621">
        <f t="shared" ref="F7:P7" si="0">SUM(F6:F6)</f>
        <v>6</v>
      </c>
      <c r="G7" s="621">
        <f t="shared" si="0"/>
        <v>0</v>
      </c>
      <c r="H7" s="621">
        <f t="shared" si="0"/>
        <v>0</v>
      </c>
      <c r="I7" s="621">
        <f t="shared" si="0"/>
        <v>0</v>
      </c>
      <c r="J7" s="621">
        <f t="shared" si="0"/>
        <v>0</v>
      </c>
      <c r="K7" s="621">
        <f t="shared" si="0"/>
        <v>0</v>
      </c>
      <c r="L7" s="621">
        <f t="shared" si="0"/>
        <v>1</v>
      </c>
      <c r="M7" s="621">
        <f t="shared" si="0"/>
        <v>0</v>
      </c>
      <c r="N7" s="621">
        <f t="shared" si="0"/>
        <v>0</v>
      </c>
      <c r="O7" s="621">
        <v>0</v>
      </c>
      <c r="P7" s="622">
        <f t="shared" si="0"/>
        <v>0</v>
      </c>
    </row>
    <row r="8" spans="5:16" ht="15.75" thickBot="1">
      <c r="E8" s="623" t="s">
        <v>1013</v>
      </c>
      <c r="F8" s="651">
        <f>SUM(F7:P7)</f>
        <v>7</v>
      </c>
      <c r="G8" s="652"/>
      <c r="H8" s="652"/>
      <c r="I8" s="652"/>
      <c r="J8" s="652"/>
      <c r="K8" s="652"/>
      <c r="L8" s="652"/>
      <c r="M8" s="652"/>
      <c r="N8" s="652"/>
      <c r="O8" s="652"/>
      <c r="P8" s="653"/>
    </row>
  </sheetData>
  <mergeCells count="1">
    <mergeCell ref="F8:P8"/>
  </mergeCells>
  <pageMargins left="0.511811024" right="0.511811024" top="0.78740157499999996" bottom="0.78740157499999996" header="0.31496062000000002" footer="0.3149606200000000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tint="-0.499984740745262"/>
  </sheetPr>
  <dimension ref="A1:Q77"/>
  <sheetViews>
    <sheetView showGridLines="0" view="pageBreakPreview" topLeftCell="A4" zoomScaleNormal="100" zoomScaleSheetLayoutView="100" workbookViewId="0">
      <selection activeCell="E9" sqref="E9"/>
    </sheetView>
  </sheetViews>
  <sheetFormatPr defaultRowHeight="12.75"/>
  <cols>
    <col min="1" max="1" width="38.5703125" style="131" customWidth="1"/>
    <col min="2" max="2" width="1.85546875" style="131" bestFit="1" customWidth="1"/>
    <col min="3" max="3" width="29.140625" style="131" bestFit="1" customWidth="1"/>
    <col min="4" max="4" width="2.140625" style="131" bestFit="1" customWidth="1"/>
    <col min="5" max="5" width="15.42578125" style="131" bestFit="1" customWidth="1"/>
    <col min="6" max="6" width="2.140625" style="131" bestFit="1" customWidth="1"/>
    <col min="7" max="7" width="19.42578125" style="131" customWidth="1"/>
    <col min="8" max="8" width="9.140625" style="131"/>
    <col min="9" max="9" width="10.140625" style="131" bestFit="1" customWidth="1"/>
    <col min="10" max="10" width="9.140625" style="131"/>
    <col min="11" max="11" width="10.140625" style="131" bestFit="1" customWidth="1"/>
    <col min="12" max="16384" width="9.140625" style="131"/>
  </cols>
  <sheetData>
    <row r="1" spans="1:17" s="129" customFormat="1" ht="29.25" customHeight="1">
      <c r="A1" s="704" t="s">
        <v>506</v>
      </c>
      <c r="B1" s="704"/>
      <c r="C1" s="704"/>
      <c r="D1" s="704"/>
      <c r="E1" s="704"/>
      <c r="F1" s="704"/>
      <c r="G1" s="704"/>
      <c r="H1" s="128"/>
    </row>
    <row r="2" spans="1:17" s="129" customFormat="1" ht="29.25" customHeight="1">
      <c r="A2" s="705" t="s">
        <v>437</v>
      </c>
      <c r="B2" s="705"/>
      <c r="C2" s="705"/>
      <c r="D2" s="705"/>
      <c r="E2" s="705"/>
      <c r="F2" s="705"/>
      <c r="G2" s="705"/>
      <c r="H2" s="128"/>
      <c r="N2" s="551">
        <v>4.1666666666666664E-2</v>
      </c>
    </row>
    <row r="3" spans="1:17" s="129" customFormat="1">
      <c r="A3" s="706" t="s">
        <v>438</v>
      </c>
      <c r="B3" s="706"/>
      <c r="C3" s="706"/>
      <c r="D3" s="706"/>
      <c r="E3" s="706"/>
      <c r="F3" s="706"/>
      <c r="G3" s="706"/>
      <c r="H3" s="128"/>
      <c r="N3" s="550"/>
    </row>
    <row r="4" spans="1:17">
      <c r="A4" s="707" t="s">
        <v>439</v>
      </c>
      <c r="B4" s="707"/>
      <c r="C4" s="707"/>
      <c r="D4" s="707" t="s">
        <v>440</v>
      </c>
      <c r="E4" s="707"/>
      <c r="F4" s="707"/>
      <c r="G4" s="707"/>
      <c r="H4" s="131" t="s">
        <v>910</v>
      </c>
      <c r="I4" s="548">
        <v>0.75694444444444453</v>
      </c>
      <c r="J4" s="548">
        <v>4.1666666666666664E-2</v>
      </c>
      <c r="K4" s="549">
        <v>1.0833333333333333</v>
      </c>
      <c r="L4" s="549">
        <f>K4-J4-I4</f>
        <v>0.28472222222222199</v>
      </c>
      <c r="N4" s="550">
        <v>3.6458333333333336E-2</v>
      </c>
      <c r="O4" s="550">
        <f>N2-N4</f>
        <v>5.2083333333333287E-3</v>
      </c>
      <c r="P4" s="131">
        <v>4</v>
      </c>
      <c r="Q4" s="550">
        <f>P4*O4</f>
        <v>2.0833333333333315E-2</v>
      </c>
    </row>
    <row r="5" spans="1:17">
      <c r="A5" s="708">
        <f>G69</f>
        <v>436559.76</v>
      </c>
      <c r="B5" s="708"/>
      <c r="C5" s="708"/>
      <c r="D5" s="709">
        <f>A5/'[17]Custos Totais'!F17</f>
        <v>8.1086492583056835E-2</v>
      </c>
      <c r="E5" s="709"/>
      <c r="F5" s="709"/>
      <c r="G5" s="709"/>
      <c r="H5" s="131" t="s">
        <v>911</v>
      </c>
      <c r="I5" s="548">
        <v>0.75694444444444453</v>
      </c>
      <c r="J5" s="548">
        <v>4.1666666666666664E-2</v>
      </c>
      <c r="K5" s="549">
        <v>1.0833333333333333</v>
      </c>
      <c r="L5" s="549">
        <f t="shared" ref="L5:L9" si="0">K5-J5-I5</f>
        <v>0.28472222222222199</v>
      </c>
      <c r="N5" s="550">
        <v>3.6458333333333336E-2</v>
      </c>
      <c r="O5" s="551">
        <v>5.2083333333333287E-3</v>
      </c>
      <c r="P5" s="131">
        <v>4</v>
      </c>
      <c r="Q5" s="550">
        <f t="shared" ref="Q5:Q9" si="1">P5*O5</f>
        <v>2.0833333333333315E-2</v>
      </c>
    </row>
    <row r="6" spans="1:17">
      <c r="A6" s="132"/>
      <c r="B6" s="133"/>
      <c r="C6" s="133"/>
      <c r="D6" s="134"/>
      <c r="E6" s="134"/>
      <c r="F6" s="134"/>
      <c r="G6" s="135"/>
      <c r="H6" s="131" t="s">
        <v>912</v>
      </c>
      <c r="I6" s="548">
        <v>0.75694444444444453</v>
      </c>
      <c r="J6" s="548">
        <v>4.1666666666666664E-2</v>
      </c>
      <c r="K6" s="549">
        <v>1.0833333333333333</v>
      </c>
      <c r="L6" s="549">
        <f t="shared" si="0"/>
        <v>0.28472222222222199</v>
      </c>
      <c r="N6" s="550">
        <v>3.6458333333333336E-2</v>
      </c>
      <c r="O6" s="551">
        <v>5.2083333333333287E-3</v>
      </c>
      <c r="P6" s="131">
        <v>4</v>
      </c>
      <c r="Q6" s="550">
        <f t="shared" si="1"/>
        <v>2.0833333333333315E-2</v>
      </c>
    </row>
    <row r="7" spans="1:17">
      <c r="A7" s="136" t="s">
        <v>441</v>
      </c>
      <c r="B7" s="137"/>
      <c r="C7" s="137"/>
      <c r="D7" s="137"/>
      <c r="E7" s="137"/>
      <c r="F7" s="137"/>
      <c r="G7" s="138"/>
      <c r="H7" s="131" t="s">
        <v>912</v>
      </c>
      <c r="I7" s="548">
        <v>0.75694444444444453</v>
      </c>
      <c r="J7" s="548">
        <v>4.1666666666666664E-2</v>
      </c>
      <c r="K7" s="549">
        <v>1.0833333333333333</v>
      </c>
      <c r="L7" s="549">
        <f t="shared" si="0"/>
        <v>0.28472222222222199</v>
      </c>
      <c r="N7" s="550">
        <v>3.6458333333333336E-2</v>
      </c>
      <c r="O7" s="551">
        <v>5.2083333333333287E-3</v>
      </c>
      <c r="P7" s="131">
        <v>4</v>
      </c>
      <c r="Q7" s="550">
        <f t="shared" si="1"/>
        <v>2.0833333333333315E-2</v>
      </c>
    </row>
    <row r="8" spans="1:17" ht="14.25">
      <c r="A8" s="139" t="s">
        <v>442</v>
      </c>
      <c r="B8" s="137"/>
      <c r="C8" s="137"/>
      <c r="D8" s="137"/>
      <c r="E8" s="137"/>
      <c r="F8" s="137"/>
      <c r="G8" s="138"/>
      <c r="H8" s="131" t="s">
        <v>910</v>
      </c>
      <c r="I8" s="548">
        <v>0.75694444444444453</v>
      </c>
      <c r="J8" s="548">
        <v>4.1666666666666664E-2</v>
      </c>
      <c r="K8" s="549">
        <v>1.0833333333333333</v>
      </c>
      <c r="L8" s="549">
        <f t="shared" si="0"/>
        <v>0.28472222222222199</v>
      </c>
      <c r="N8" s="550">
        <v>3.6458333333333336E-2</v>
      </c>
      <c r="O8" s="551">
        <v>5.2083333333333287E-3</v>
      </c>
      <c r="P8" s="131">
        <v>4</v>
      </c>
      <c r="Q8" s="550">
        <f t="shared" si="1"/>
        <v>2.0833333333333315E-2</v>
      </c>
    </row>
    <row r="9" spans="1:17">
      <c r="A9" s="140">
        <f>TRUNC(((19.97*26*7.33)+(1201.31*0.2)),2)</f>
        <v>4046.14</v>
      </c>
      <c r="B9" s="141" t="s">
        <v>443</v>
      </c>
      <c r="C9" s="20">
        <v>3</v>
      </c>
      <c r="D9" s="141" t="s">
        <v>444</v>
      </c>
      <c r="E9" s="142">
        <f>A9*C9</f>
        <v>12138.42</v>
      </c>
      <c r="F9" s="141"/>
      <c r="G9" s="138"/>
      <c r="H9" s="131" t="s">
        <v>910</v>
      </c>
      <c r="I9" s="548">
        <v>0.75694444444444453</v>
      </c>
      <c r="J9" s="548">
        <v>4.1666666666666664E-2</v>
      </c>
      <c r="K9" s="549">
        <v>1.0833333333333333</v>
      </c>
      <c r="L9" s="549">
        <f t="shared" si="0"/>
        <v>0.28472222222222199</v>
      </c>
      <c r="N9" s="550">
        <v>3.6458333333333336E-2</v>
      </c>
      <c r="O9" s="551">
        <v>5.2083333333333287E-3</v>
      </c>
      <c r="P9" s="131">
        <v>4</v>
      </c>
      <c r="Q9" s="550">
        <f t="shared" si="1"/>
        <v>2.0833333333333315E-2</v>
      </c>
    </row>
    <row r="10" spans="1:17">
      <c r="A10" s="143" t="s">
        <v>1047</v>
      </c>
      <c r="B10" s="137"/>
      <c r="C10" s="142" t="s">
        <v>445</v>
      </c>
      <c r="D10" s="137"/>
      <c r="E10" s="137"/>
      <c r="F10" s="137"/>
      <c r="G10" s="138"/>
      <c r="I10" s="548"/>
      <c r="J10" s="548"/>
      <c r="K10" s="549"/>
      <c r="Q10" s="550"/>
    </row>
    <row r="11" spans="1:17">
      <c r="A11" s="144" t="s">
        <v>446</v>
      </c>
      <c r="B11" s="137"/>
      <c r="C11" s="142" t="s">
        <v>447</v>
      </c>
      <c r="D11" s="137"/>
      <c r="E11" s="137"/>
      <c r="F11" s="137"/>
      <c r="G11" s="138"/>
      <c r="I11" s="548"/>
      <c r="J11" s="548"/>
      <c r="K11" s="549"/>
      <c r="L11" s="549">
        <f>SUM(L4:L9)</f>
        <v>1.7083333333333317</v>
      </c>
      <c r="Q11" s="549">
        <f>SUM(Q4:Q9)</f>
        <v>0.12499999999999989</v>
      </c>
    </row>
    <row r="12" spans="1:17">
      <c r="A12" s="144"/>
      <c r="B12" s="137"/>
      <c r="C12" s="142"/>
      <c r="D12" s="137"/>
      <c r="E12" s="137"/>
      <c r="F12" s="137"/>
      <c r="G12" s="138"/>
      <c r="I12" s="548"/>
      <c r="J12" s="548"/>
      <c r="K12" s="549"/>
    </row>
    <row r="13" spans="1:17" ht="14.25">
      <c r="A13" s="139" t="s">
        <v>1045</v>
      </c>
      <c r="B13" s="137"/>
      <c r="C13" s="137"/>
      <c r="D13" s="137"/>
      <c r="E13" s="137"/>
      <c r="F13" s="137"/>
      <c r="G13" s="138"/>
    </row>
    <row r="14" spans="1:17">
      <c r="A14" s="140">
        <f>TRUNC(1201.31+(1201.31*0.4),2)</f>
        <v>1681.83</v>
      </c>
      <c r="B14" s="141" t="s">
        <v>443</v>
      </c>
      <c r="C14" s="18">
        <v>6</v>
      </c>
      <c r="D14" s="141" t="s">
        <v>444</v>
      </c>
      <c r="E14" s="142">
        <f>A14*C14</f>
        <v>10090.98</v>
      </c>
      <c r="F14" s="137"/>
      <c r="G14" s="138"/>
      <c r="L14" s="145"/>
    </row>
    <row r="15" spans="1:17">
      <c r="A15" s="143" t="s">
        <v>448</v>
      </c>
      <c r="B15" s="137"/>
      <c r="C15" s="142" t="s">
        <v>445</v>
      </c>
      <c r="D15" s="137"/>
      <c r="E15" s="137"/>
      <c r="F15" s="137"/>
      <c r="G15" s="138"/>
    </row>
    <row r="16" spans="1:17" ht="25.5">
      <c r="A16" s="146" t="s">
        <v>449</v>
      </c>
      <c r="B16" s="137"/>
      <c r="C16" s="552" t="s">
        <v>913</v>
      </c>
      <c r="D16" s="137"/>
      <c r="E16" s="137"/>
      <c r="F16" s="137"/>
      <c r="G16" s="138"/>
      <c r="I16" s="145"/>
      <c r="J16" s="145"/>
    </row>
    <row r="17" spans="1:11">
      <c r="A17" s="146"/>
      <c r="B17" s="137"/>
      <c r="C17" s="142"/>
      <c r="D17" s="137"/>
      <c r="E17" s="137"/>
      <c r="F17" s="137"/>
      <c r="G17" s="138"/>
    </row>
    <row r="18" spans="1:11" ht="14.25">
      <c r="A18" s="139" t="s">
        <v>1044</v>
      </c>
      <c r="B18" s="137"/>
      <c r="C18" s="137"/>
      <c r="D18" s="137"/>
      <c r="E18" s="137"/>
      <c r="F18" s="137"/>
      <c r="G18" s="138"/>
    </row>
    <row r="19" spans="1:11">
      <c r="A19" s="140">
        <f>2907.24</f>
        <v>2907.24</v>
      </c>
      <c r="B19" s="141" t="s">
        <v>443</v>
      </c>
      <c r="C19" s="20">
        <v>1</v>
      </c>
      <c r="D19" s="141" t="s">
        <v>444</v>
      </c>
      <c r="E19" s="142">
        <f>A19*C19</f>
        <v>2907.24</v>
      </c>
      <c r="F19" s="137"/>
      <c r="G19" s="138"/>
    </row>
    <row r="20" spans="1:11">
      <c r="A20" s="143" t="s">
        <v>448</v>
      </c>
      <c r="B20" s="137"/>
      <c r="C20" s="142" t="s">
        <v>445</v>
      </c>
      <c r="D20" s="137"/>
      <c r="E20" s="137"/>
      <c r="F20" s="137"/>
      <c r="G20" s="138"/>
      <c r="J20" s="131">
        <f>6+1+3</f>
        <v>10</v>
      </c>
    </row>
    <row r="21" spans="1:11">
      <c r="A21" s="146"/>
      <c r="B21" s="137"/>
      <c r="C21" s="142" t="s">
        <v>447</v>
      </c>
      <c r="D21" s="137"/>
      <c r="E21" s="137"/>
      <c r="F21" s="137"/>
      <c r="G21" s="138"/>
    </row>
    <row r="22" spans="1:11">
      <c r="A22" s="143"/>
      <c r="B22" s="137"/>
      <c r="C22" s="142"/>
      <c r="D22" s="137"/>
      <c r="E22" s="137"/>
      <c r="F22" s="137"/>
      <c r="G22" s="138"/>
    </row>
    <row r="23" spans="1:11">
      <c r="A23" s="699" t="s">
        <v>450</v>
      </c>
      <c r="B23" s="700"/>
      <c r="C23" s="700"/>
      <c r="D23" s="700"/>
      <c r="E23" s="700"/>
      <c r="F23" s="700"/>
      <c r="G23" s="147">
        <f>E14+E19</f>
        <v>12998.22</v>
      </c>
      <c r="K23" s="145"/>
    </row>
    <row r="24" spans="1:11">
      <c r="A24" s="699" t="s">
        <v>451</v>
      </c>
      <c r="B24" s="700"/>
      <c r="C24" s="700"/>
      <c r="D24" s="700"/>
      <c r="E24" s="700"/>
      <c r="F24" s="700"/>
      <c r="G24" s="147">
        <f>E9</f>
        <v>12138.42</v>
      </c>
    </row>
    <row r="25" spans="1:11">
      <c r="A25" s="142"/>
      <c r="B25" s="137"/>
      <c r="C25" s="142"/>
      <c r="D25" s="137"/>
      <c r="E25" s="137"/>
      <c r="F25" s="137"/>
      <c r="G25" s="137"/>
    </row>
    <row r="26" spans="1:11">
      <c r="A26" s="137"/>
      <c r="B26" s="137"/>
      <c r="C26" s="137"/>
      <c r="D26" s="137"/>
      <c r="E26" s="137"/>
      <c r="F26" s="137"/>
      <c r="G26" s="148">
        <f>C9+C14+C19</f>
        <v>10</v>
      </c>
    </row>
    <row r="27" spans="1:11">
      <c r="A27" s="137"/>
      <c r="B27" s="137"/>
      <c r="C27" s="137"/>
      <c r="D27" s="137"/>
      <c r="E27" s="137"/>
      <c r="F27" s="137"/>
      <c r="G27" s="149" t="s">
        <v>452</v>
      </c>
    </row>
    <row r="28" spans="1:11">
      <c r="A28" s="701" t="s">
        <v>916</v>
      </c>
      <c r="B28" s="702"/>
      <c r="C28" s="702"/>
      <c r="D28" s="702"/>
      <c r="E28" s="702"/>
      <c r="F28" s="702"/>
      <c r="G28" s="703"/>
    </row>
    <row r="29" spans="1:11">
      <c r="A29" s="701" t="s">
        <v>453</v>
      </c>
      <c r="B29" s="702"/>
      <c r="C29" s="702"/>
      <c r="D29" s="702"/>
      <c r="E29" s="702"/>
      <c r="F29" s="702"/>
      <c r="G29" s="703"/>
      <c r="I29" s="145"/>
    </row>
    <row r="30" spans="1:11" ht="3.75" customHeight="1">
      <c r="A30" s="143"/>
      <c r="B30" s="148"/>
      <c r="C30" s="148"/>
      <c r="D30" s="148"/>
      <c r="E30" s="148"/>
      <c r="F30" s="148"/>
      <c r="G30" s="151"/>
    </row>
    <row r="31" spans="1:11" s="155" customFormat="1">
      <c r="A31" s="152" t="s">
        <v>454</v>
      </c>
      <c r="B31" s="153"/>
      <c r="C31" s="153" t="s">
        <v>455</v>
      </c>
      <c r="D31" s="153"/>
      <c r="E31" s="153" t="s">
        <v>456</v>
      </c>
      <c r="F31" s="153"/>
      <c r="G31" s="154" t="s">
        <v>457</v>
      </c>
    </row>
    <row r="32" spans="1:11" s="155" customFormat="1">
      <c r="A32" s="143"/>
      <c r="B32" s="148"/>
      <c r="C32" s="148"/>
      <c r="D32" s="148"/>
      <c r="E32" s="148"/>
      <c r="F32" s="148"/>
      <c r="G32" s="151"/>
    </row>
    <row r="33" spans="1:7">
      <c r="A33" s="156" t="s">
        <v>458</v>
      </c>
      <c r="B33" s="137"/>
      <c r="C33" s="142" t="s">
        <v>459</v>
      </c>
      <c r="D33" s="137"/>
      <c r="E33" s="157">
        <v>0.2</v>
      </c>
      <c r="F33" s="137"/>
      <c r="G33" s="158">
        <f t="shared" ref="G33:G40" si="2">$G$23*E33</f>
        <v>2599.6440000000002</v>
      </c>
    </row>
    <row r="34" spans="1:7">
      <c r="A34" s="156" t="s">
        <v>460</v>
      </c>
      <c r="B34" s="137"/>
      <c r="C34" s="142" t="s">
        <v>459</v>
      </c>
      <c r="D34" s="137"/>
      <c r="E34" s="157">
        <v>1.4999999999999999E-2</v>
      </c>
      <c r="F34" s="137"/>
      <c r="G34" s="158">
        <f t="shared" si="2"/>
        <v>194.97329999999999</v>
      </c>
    </row>
    <row r="35" spans="1:7">
      <c r="A35" s="156" t="s">
        <v>461</v>
      </c>
      <c r="B35" s="137"/>
      <c r="C35" s="142" t="s">
        <v>459</v>
      </c>
      <c r="D35" s="137"/>
      <c r="E35" s="157">
        <v>0.01</v>
      </c>
      <c r="F35" s="137"/>
      <c r="G35" s="158">
        <f t="shared" si="2"/>
        <v>129.98220000000001</v>
      </c>
    </row>
    <row r="36" spans="1:7">
      <c r="A36" s="156" t="s">
        <v>462</v>
      </c>
      <c r="B36" s="137"/>
      <c r="C36" s="142" t="s">
        <v>459</v>
      </c>
      <c r="D36" s="137"/>
      <c r="E36" s="157">
        <v>2E-3</v>
      </c>
      <c r="F36" s="137"/>
      <c r="G36" s="158">
        <f t="shared" si="2"/>
        <v>25.99644</v>
      </c>
    </row>
    <row r="37" spans="1:7">
      <c r="A37" s="156" t="s">
        <v>463</v>
      </c>
      <c r="B37" s="137"/>
      <c r="C37" s="142" t="s">
        <v>459</v>
      </c>
      <c r="D37" s="137"/>
      <c r="E37" s="157">
        <v>6.0000000000000001E-3</v>
      </c>
      <c r="F37" s="137"/>
      <c r="G37" s="158">
        <f t="shared" si="2"/>
        <v>77.989319999999992</v>
      </c>
    </row>
    <row r="38" spans="1:7">
      <c r="A38" s="156" t="s">
        <v>464</v>
      </c>
      <c r="B38" s="137"/>
      <c r="C38" s="142" t="s">
        <v>459</v>
      </c>
      <c r="D38" s="137"/>
      <c r="E38" s="157">
        <v>2.5000000000000001E-2</v>
      </c>
      <c r="F38" s="137"/>
      <c r="G38" s="158">
        <f t="shared" si="2"/>
        <v>324.95550000000003</v>
      </c>
    </row>
    <row r="39" spans="1:7">
      <c r="A39" s="156" t="s">
        <v>465</v>
      </c>
      <c r="B39" s="137"/>
      <c r="C39" s="142" t="s">
        <v>459</v>
      </c>
      <c r="D39" s="137"/>
      <c r="E39" s="157">
        <v>0.02</v>
      </c>
      <c r="F39" s="137"/>
      <c r="G39" s="158">
        <f t="shared" si="2"/>
        <v>259.96440000000001</v>
      </c>
    </row>
    <row r="40" spans="1:7">
      <c r="A40" s="156" t="s">
        <v>466</v>
      </c>
      <c r="B40" s="137"/>
      <c r="C40" s="142" t="s">
        <v>459</v>
      </c>
      <c r="D40" s="137"/>
      <c r="E40" s="157">
        <v>0.08</v>
      </c>
      <c r="F40" s="137"/>
      <c r="G40" s="158">
        <f t="shared" si="2"/>
        <v>1039.8576</v>
      </c>
    </row>
    <row r="41" spans="1:7">
      <c r="A41" s="136" t="s">
        <v>467</v>
      </c>
      <c r="B41" s="159"/>
      <c r="C41" s="148"/>
      <c r="D41" s="159"/>
      <c r="E41" s="160">
        <f>SUM(E33:E40)</f>
        <v>0.3580000000000001</v>
      </c>
      <c r="F41" s="159"/>
      <c r="G41" s="151">
        <f>SUM(G33:G40)</f>
        <v>4653.36276</v>
      </c>
    </row>
    <row r="42" spans="1:7" ht="3.75" customHeight="1">
      <c r="A42" s="136"/>
      <c r="B42" s="159"/>
      <c r="C42" s="148"/>
      <c r="D42" s="159"/>
      <c r="E42" s="160"/>
      <c r="F42" s="159"/>
      <c r="G42" s="151"/>
    </row>
    <row r="43" spans="1:7">
      <c r="A43" s="143" t="s">
        <v>468</v>
      </c>
      <c r="B43" s="159"/>
      <c r="C43" s="148"/>
      <c r="D43" s="159"/>
      <c r="E43" s="160"/>
      <c r="F43" s="159"/>
      <c r="G43" s="151"/>
    </row>
    <row r="44" spans="1:7">
      <c r="A44" s="156" t="s">
        <v>469</v>
      </c>
      <c r="B44" s="137"/>
      <c r="C44" s="142" t="s">
        <v>470</v>
      </c>
      <c r="D44" s="137"/>
      <c r="E44" s="157">
        <v>0.121</v>
      </c>
      <c r="F44" s="137"/>
      <c r="G44" s="158">
        <f t="shared" ref="G44:G49" si="3">$G$23*E44</f>
        <v>1572.7846199999999</v>
      </c>
    </row>
    <row r="45" spans="1:7">
      <c r="A45" s="156" t="s">
        <v>471</v>
      </c>
      <c r="B45" s="137"/>
      <c r="C45" s="142" t="s">
        <v>472</v>
      </c>
      <c r="D45" s="137"/>
      <c r="E45" s="157">
        <v>2.1000000000000001E-2</v>
      </c>
      <c r="F45" s="137"/>
      <c r="G45" s="158">
        <f t="shared" si="3"/>
        <v>272.96262000000002</v>
      </c>
    </row>
    <row r="46" spans="1:7">
      <c r="A46" s="156" t="s">
        <v>473</v>
      </c>
      <c r="B46" s="137"/>
      <c r="C46" s="142" t="s">
        <v>474</v>
      </c>
      <c r="D46" s="137"/>
      <c r="E46" s="157">
        <v>1.4999999999999999E-2</v>
      </c>
      <c r="F46" s="137"/>
      <c r="G46" s="158">
        <f t="shared" si="3"/>
        <v>194.97329999999999</v>
      </c>
    </row>
    <row r="47" spans="1:7">
      <c r="A47" s="156" t="s">
        <v>475</v>
      </c>
      <c r="B47" s="137"/>
      <c r="C47" s="142" t="s">
        <v>476</v>
      </c>
      <c r="D47" s="137"/>
      <c r="E47" s="157">
        <v>1E-3</v>
      </c>
      <c r="F47" s="159"/>
      <c r="G47" s="158">
        <f t="shared" si="3"/>
        <v>12.99822</v>
      </c>
    </row>
    <row r="48" spans="1:7">
      <c r="A48" s="156" t="s">
        <v>477</v>
      </c>
      <c r="B48" s="137"/>
      <c r="C48" s="142" t="s">
        <v>478</v>
      </c>
      <c r="D48" s="137"/>
      <c r="E48" s="157">
        <v>9.0999999999999998E-2</v>
      </c>
      <c r="F48" s="159"/>
      <c r="G48" s="158">
        <f t="shared" si="3"/>
        <v>1182.8380199999999</v>
      </c>
    </row>
    <row r="49" spans="1:9">
      <c r="A49" s="156" t="s">
        <v>479</v>
      </c>
      <c r="B49" s="137"/>
      <c r="C49" s="142" t="s">
        <v>480</v>
      </c>
      <c r="D49" s="137"/>
      <c r="E49" s="157">
        <v>7.0000000000000007E-2</v>
      </c>
      <c r="F49" s="159"/>
      <c r="G49" s="158">
        <f t="shared" si="3"/>
        <v>909.87540000000001</v>
      </c>
    </row>
    <row r="50" spans="1:9">
      <c r="A50" s="136" t="s">
        <v>481</v>
      </c>
      <c r="B50" s="159"/>
      <c r="C50" s="148"/>
      <c r="D50" s="159"/>
      <c r="E50" s="160">
        <f>SUM(E44:E49)</f>
        <v>0.31899999999999995</v>
      </c>
      <c r="F50" s="159"/>
      <c r="G50" s="151">
        <f>SUM(G44:G49)</f>
        <v>4146.4321799999998</v>
      </c>
    </row>
    <row r="51" spans="1:9" ht="4.5" customHeight="1">
      <c r="A51" s="136"/>
      <c r="B51" s="159"/>
      <c r="C51" s="148"/>
      <c r="D51" s="159"/>
      <c r="E51" s="160"/>
      <c r="F51" s="159"/>
      <c r="G51" s="151"/>
    </row>
    <row r="52" spans="1:9">
      <c r="A52" s="143" t="s">
        <v>482</v>
      </c>
      <c r="B52" s="159"/>
      <c r="C52" s="148"/>
      <c r="D52" s="159"/>
      <c r="E52" s="160"/>
      <c r="F52" s="159"/>
      <c r="G52" s="151"/>
    </row>
    <row r="53" spans="1:9">
      <c r="A53" s="156" t="s">
        <v>483</v>
      </c>
      <c r="B53" s="137"/>
      <c r="C53" s="142" t="s">
        <v>484</v>
      </c>
      <c r="D53" s="137"/>
      <c r="E53" s="157">
        <v>3.6999999999999998E-2</v>
      </c>
      <c r="F53" s="137"/>
      <c r="G53" s="158">
        <f t="shared" ref="G53:G56" si="4">$G$23*E53</f>
        <v>480.93413999999996</v>
      </c>
    </row>
    <row r="54" spans="1:9">
      <c r="A54" s="156" t="s">
        <v>483</v>
      </c>
      <c r="B54" s="137"/>
      <c r="C54" s="142" t="s">
        <v>485</v>
      </c>
      <c r="D54" s="137"/>
      <c r="E54" s="157">
        <v>8.9999999999999993E-3</v>
      </c>
      <c r="F54" s="137"/>
      <c r="G54" s="158">
        <f t="shared" si="4"/>
        <v>116.98397999999999</v>
      </c>
    </row>
    <row r="55" spans="1:9">
      <c r="A55" s="156" t="s">
        <v>486</v>
      </c>
      <c r="B55" s="137"/>
      <c r="C55" s="142" t="s">
        <v>487</v>
      </c>
      <c r="D55" s="137"/>
      <c r="E55" s="157">
        <v>7.0000000000000001E-3</v>
      </c>
      <c r="F55" s="137"/>
      <c r="G55" s="158">
        <f t="shared" si="4"/>
        <v>90.987539999999996</v>
      </c>
    </row>
    <row r="56" spans="1:9">
      <c r="A56" s="156" t="s">
        <v>488</v>
      </c>
      <c r="B56" s="137"/>
      <c r="C56" s="142" t="s">
        <v>489</v>
      </c>
      <c r="D56" s="137"/>
      <c r="E56" s="157">
        <v>1.7999999999999999E-2</v>
      </c>
      <c r="F56" s="137"/>
      <c r="G56" s="158">
        <f t="shared" si="4"/>
        <v>233.96795999999998</v>
      </c>
    </row>
    <row r="57" spans="1:9">
      <c r="A57" s="136" t="s">
        <v>490</v>
      </c>
      <c r="B57" s="159"/>
      <c r="C57" s="148"/>
      <c r="D57" s="159"/>
      <c r="E57" s="160">
        <f>SUM(E53:E56)</f>
        <v>7.0999999999999994E-2</v>
      </c>
      <c r="F57" s="159"/>
      <c r="G57" s="151">
        <f>SUM(G53:G56)</f>
        <v>922.87361999999985</v>
      </c>
    </row>
    <row r="58" spans="1:9" ht="3" customHeight="1">
      <c r="A58" s="156"/>
      <c r="B58" s="137"/>
      <c r="C58" s="142"/>
      <c r="D58" s="137"/>
      <c r="E58" s="157"/>
      <c r="F58" s="137"/>
      <c r="G58" s="158"/>
    </row>
    <row r="59" spans="1:9">
      <c r="A59" s="143" t="s">
        <v>491</v>
      </c>
      <c r="B59" s="137"/>
      <c r="C59" s="142"/>
      <c r="D59" s="137"/>
      <c r="E59" s="157"/>
      <c r="F59" s="137"/>
      <c r="G59" s="158"/>
    </row>
    <row r="60" spans="1:9">
      <c r="A60" s="156" t="s">
        <v>492</v>
      </c>
      <c r="B60" s="137"/>
      <c r="C60" s="142" t="s">
        <v>493</v>
      </c>
      <c r="D60" s="137"/>
      <c r="E60" s="157">
        <v>0.11700000000000001</v>
      </c>
      <c r="F60" s="137"/>
      <c r="G60" s="158">
        <f>$G$23*E60</f>
        <v>1520.7917400000001</v>
      </c>
    </row>
    <row r="61" spans="1:9">
      <c r="A61" s="136" t="s">
        <v>494</v>
      </c>
      <c r="B61" s="159"/>
      <c r="C61" s="159"/>
      <c r="D61" s="159"/>
      <c r="E61" s="160">
        <f>SUM(E60)</f>
        <v>0.11700000000000001</v>
      </c>
      <c r="F61" s="137"/>
      <c r="G61" s="151">
        <f>SUM(G60)</f>
        <v>1520.7917400000001</v>
      </c>
    </row>
    <row r="62" spans="1:9" ht="4.5" customHeight="1">
      <c r="A62" s="156"/>
      <c r="B62" s="137"/>
      <c r="C62" s="137"/>
      <c r="D62" s="137"/>
      <c r="E62" s="137"/>
      <c r="F62" s="137"/>
      <c r="G62" s="161"/>
    </row>
    <row r="63" spans="1:9" ht="15">
      <c r="A63" s="162" t="s">
        <v>495</v>
      </c>
      <c r="B63" s="23"/>
      <c r="C63" s="148">
        <f>G23</f>
        <v>12998.22</v>
      </c>
      <c r="D63" s="163" t="s">
        <v>443</v>
      </c>
      <c r="E63" s="164">
        <f>E61+E57+E50+E41</f>
        <v>0.86499999999999999</v>
      </c>
      <c r="F63" s="163" t="s">
        <v>444</v>
      </c>
      <c r="G63" s="151">
        <f>G61+G57+G50+G41</f>
        <v>11243.460299999999</v>
      </c>
      <c r="I63" s="145">
        <f>C63*E63</f>
        <v>11243.460299999999</v>
      </c>
    </row>
    <row r="64" spans="1:9">
      <c r="A64" s="165"/>
      <c r="B64" s="16"/>
      <c r="C64" s="166" t="s">
        <v>496</v>
      </c>
      <c r="D64" s="16"/>
      <c r="E64" s="13" t="s">
        <v>497</v>
      </c>
      <c r="F64" s="16"/>
      <c r="G64" s="167"/>
      <c r="I64" s="145"/>
    </row>
    <row r="65" spans="1:7" ht="6" customHeight="1">
      <c r="A65" s="165"/>
      <c r="B65" s="16"/>
      <c r="C65" s="42"/>
      <c r="D65" s="16"/>
      <c r="E65" s="16"/>
      <c r="F65" s="16"/>
      <c r="G65" s="167"/>
    </row>
    <row r="66" spans="1:7" ht="15">
      <c r="A66" s="168" t="s">
        <v>498</v>
      </c>
      <c r="B66" s="137"/>
      <c r="C66" s="142">
        <f>C63+G24</f>
        <v>25136.639999999999</v>
      </c>
      <c r="D66" s="141" t="s">
        <v>499</v>
      </c>
      <c r="E66" s="142">
        <f>G63</f>
        <v>11243.460299999999</v>
      </c>
      <c r="F66" s="141" t="s">
        <v>444</v>
      </c>
      <c r="G66" s="151">
        <f>C66+E66</f>
        <v>36380.100299999998</v>
      </c>
    </row>
    <row r="67" spans="1:7">
      <c r="A67" s="144"/>
      <c r="B67" s="169"/>
      <c r="C67" s="169" t="s">
        <v>500</v>
      </c>
      <c r="D67" s="137"/>
      <c r="E67" s="142" t="s">
        <v>501</v>
      </c>
      <c r="F67" s="137"/>
      <c r="G67" s="170"/>
    </row>
    <row r="68" spans="1:7" ht="5.25" customHeight="1">
      <c r="A68" s="144"/>
      <c r="B68" s="169"/>
      <c r="C68" s="169"/>
      <c r="D68" s="137"/>
      <c r="E68" s="142"/>
      <c r="F68" s="137"/>
      <c r="G68" s="170"/>
    </row>
    <row r="69" spans="1:7" ht="15">
      <c r="A69" s="168" t="s">
        <v>502</v>
      </c>
      <c r="B69" s="137"/>
      <c r="C69" s="142">
        <f>DADOS!C7</f>
        <v>312</v>
      </c>
      <c r="D69" s="141"/>
      <c r="E69" s="142">
        <f>TRUNC(G66/DADOS!C8,2)</f>
        <v>1399.23</v>
      </c>
      <c r="F69" s="141"/>
      <c r="G69" s="151">
        <f>E69*C69</f>
        <v>436559.76</v>
      </c>
    </row>
    <row r="70" spans="1:7">
      <c r="A70" s="144"/>
      <c r="B70" s="169"/>
      <c r="C70" s="169" t="str">
        <f>'[17]Dados Gerais'!C12</f>
        <v>Dias Coleta Anual</v>
      </c>
      <c r="D70" s="137"/>
      <c r="E70" s="142" t="s">
        <v>503</v>
      </c>
      <c r="F70" s="137"/>
      <c r="G70" s="170"/>
    </row>
    <row r="71" spans="1:7">
      <c r="A71" s="171"/>
      <c r="B71" s="172"/>
      <c r="C71" s="172"/>
      <c r="D71" s="173"/>
      <c r="E71" s="174" t="s">
        <v>504</v>
      </c>
      <c r="F71" s="173"/>
      <c r="G71" s="175"/>
    </row>
    <row r="73" spans="1:7" ht="22.5" customHeight="1">
      <c r="A73" s="155" t="s">
        <v>505</v>
      </c>
    </row>
    <row r="74" spans="1:7">
      <c r="A74" s="155" t="s">
        <v>1048</v>
      </c>
    </row>
    <row r="75" spans="1:7">
      <c r="A75" s="155" t="s">
        <v>918</v>
      </c>
    </row>
    <row r="76" spans="1:7">
      <c r="A76" s="155" t="s">
        <v>919</v>
      </c>
    </row>
    <row r="77" spans="1:7">
      <c r="A77" s="131" t="s">
        <v>917</v>
      </c>
    </row>
  </sheetData>
  <mergeCells count="11">
    <mergeCell ref="A23:F23"/>
    <mergeCell ref="A24:F24"/>
    <mergeCell ref="A28:G28"/>
    <mergeCell ref="A29:G29"/>
    <mergeCell ref="A1:G1"/>
    <mergeCell ref="A2:G2"/>
    <mergeCell ref="A3:G3"/>
    <mergeCell ref="A4:C4"/>
    <mergeCell ref="D4:G4"/>
    <mergeCell ref="A5:C5"/>
    <mergeCell ref="D5:G5"/>
  </mergeCells>
  <printOptions horizontalCentered="1"/>
  <pageMargins left="0.7" right="0.7" top="1.2775000000000001" bottom="0.75" header="0.3" footer="0.3"/>
  <pageSetup paperSize="9" scale="73" fitToWidth="0" fitToHeight="0" orientation="portrait" r:id="rId1"/>
  <headerFooter alignWithMargins="0">
    <oddHeader>&amp;L&amp;G&amp;C&amp;"Arial,Normal"&amp;12Estado do Rio de Janeiro
&amp;"Arial,Negrito"PREFEITURA MUNICIPAL DE CARMO&amp;"Arial,Normal"
Secretaria Municipal de Meio Ambiente e Defesa Civil</oddHead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tint="-0.499984740745262"/>
    <pageSetUpPr fitToPage="1"/>
  </sheetPr>
  <dimension ref="A1:I33"/>
  <sheetViews>
    <sheetView view="pageBreakPreview" zoomScale="90" zoomScaleNormal="100" zoomScaleSheetLayoutView="90" workbookViewId="0">
      <selection activeCell="D6" sqref="D6"/>
    </sheetView>
  </sheetViews>
  <sheetFormatPr defaultRowHeight="12.75"/>
  <cols>
    <col min="1" max="1" width="49.85546875" style="129" customWidth="1"/>
    <col min="2" max="2" width="10.5703125" style="129" customWidth="1"/>
    <col min="3" max="3" width="22.85546875" style="129" customWidth="1"/>
    <col min="4" max="4" width="17" style="129" customWidth="1"/>
    <col min="5" max="5" width="16.5703125" style="129" customWidth="1"/>
    <col min="6" max="6" width="14.85546875" style="129" bestFit="1" customWidth="1"/>
    <col min="7" max="16384" width="9.140625" style="129"/>
  </cols>
  <sheetData>
    <row r="1" spans="1:9" ht="36.75" customHeight="1">
      <c r="A1" s="710" t="s">
        <v>534</v>
      </c>
      <c r="B1" s="710"/>
      <c r="C1" s="710"/>
      <c r="D1" s="710"/>
      <c r="E1" s="710"/>
      <c r="F1" s="710"/>
    </row>
    <row r="2" spans="1:9" ht="15">
      <c r="A2" s="711" t="s">
        <v>511</v>
      </c>
      <c r="B2" s="711"/>
      <c r="C2" s="711"/>
      <c r="D2" s="711"/>
      <c r="E2" s="711"/>
      <c r="F2" s="711"/>
    </row>
    <row r="4" spans="1:9">
      <c r="A4" s="712" t="s">
        <v>512</v>
      </c>
      <c r="B4" s="712"/>
      <c r="C4" s="712"/>
      <c r="D4" s="712"/>
      <c r="E4" s="176"/>
      <c r="F4" s="713"/>
    </row>
    <row r="5" spans="1:9" s="128" customFormat="1">
      <c r="A5" s="177" t="s">
        <v>513</v>
      </c>
      <c r="B5" s="177"/>
      <c r="C5" s="177" t="s">
        <v>514</v>
      </c>
      <c r="D5" s="177" t="s">
        <v>515</v>
      </c>
      <c r="E5" s="177" t="s">
        <v>516</v>
      </c>
      <c r="F5" s="713"/>
    </row>
    <row r="6" spans="1:9">
      <c r="A6" s="178" t="s">
        <v>517</v>
      </c>
      <c r="B6" s="179"/>
      <c r="C6" s="179">
        <f>19.97*26*7.33</f>
        <v>3805.8826000000004</v>
      </c>
      <c r="D6" s="179">
        <v>1201.31</v>
      </c>
      <c r="E6" s="179">
        <v>2907.24</v>
      </c>
      <c r="F6" s="713"/>
    </row>
    <row r="7" spans="1:9">
      <c r="A7" s="180" t="s">
        <v>518</v>
      </c>
      <c r="B7" s="179">
        <v>0.2</v>
      </c>
      <c r="C7" s="179">
        <f>ROUNDUP(1201.31*$B$7,2)</f>
        <v>240.26999999999998</v>
      </c>
      <c r="D7" s="179"/>
      <c r="E7" s="179"/>
      <c r="F7" s="713"/>
    </row>
    <row r="8" spans="1:9">
      <c r="A8" s="180" t="s">
        <v>519</v>
      </c>
      <c r="B8" s="179">
        <v>0.4</v>
      </c>
      <c r="C8" s="179"/>
      <c r="D8" s="179">
        <f>1201.31*$B$8</f>
        <v>480.524</v>
      </c>
      <c r="E8" s="179"/>
      <c r="F8" s="713"/>
    </row>
    <row r="9" spans="1:9">
      <c r="A9" s="178" t="s">
        <v>914</v>
      </c>
      <c r="B9" s="179">
        <v>0.2</v>
      </c>
      <c r="C9" s="179"/>
      <c r="D9" s="179"/>
      <c r="E9" s="179"/>
      <c r="F9" s="713"/>
    </row>
    <row r="10" spans="1:9">
      <c r="A10" s="181" t="s">
        <v>520</v>
      </c>
      <c r="B10" s="182"/>
      <c r="C10" s="182">
        <f t="shared" ref="C10:E10" si="0">SUM(C6:C9)</f>
        <v>4046.1526000000003</v>
      </c>
      <c r="D10" s="182">
        <f t="shared" si="0"/>
        <v>1681.8339999999998</v>
      </c>
      <c r="E10" s="182">
        <f t="shared" si="0"/>
        <v>2907.24</v>
      </c>
      <c r="F10" s="713"/>
    </row>
    <row r="11" spans="1:9">
      <c r="A11" s="178" t="s">
        <v>521</v>
      </c>
      <c r="B11" s="183">
        <v>0.86499999999999999</v>
      </c>
      <c r="C11" s="179"/>
      <c r="D11" s="179">
        <f>D10*$B$11</f>
        <v>1454.7864099999999</v>
      </c>
      <c r="E11" s="179">
        <f>E10*$B$11</f>
        <v>2514.7625999999996</v>
      </c>
      <c r="F11" s="713"/>
    </row>
    <row r="12" spans="1:9">
      <c r="A12" s="181" t="s">
        <v>522</v>
      </c>
      <c r="B12" s="182"/>
      <c r="C12" s="182">
        <f t="shared" ref="C12:E12" si="1">C10+C11</f>
        <v>4046.1526000000003</v>
      </c>
      <c r="D12" s="182">
        <f t="shared" si="1"/>
        <v>3136.6204099999995</v>
      </c>
      <c r="E12" s="182">
        <f t="shared" si="1"/>
        <v>5422.0025999999998</v>
      </c>
      <c r="F12" s="713"/>
    </row>
    <row r="13" spans="1:9">
      <c r="A13" s="181" t="s">
        <v>523</v>
      </c>
      <c r="B13" s="182"/>
      <c r="C13" s="182">
        <f>'1.0-Mão de Obra Direta (MO)'!C9</f>
        <v>3</v>
      </c>
      <c r="D13" s="182">
        <f>'1.0-Mão de Obra Direta (MO)'!C14</f>
        <v>6</v>
      </c>
      <c r="E13" s="182">
        <f>'1.0-Mão de Obra Direta (MO)'!C19</f>
        <v>1</v>
      </c>
      <c r="F13" s="713"/>
    </row>
    <row r="14" spans="1:9">
      <c r="A14" s="181" t="s">
        <v>524</v>
      </c>
      <c r="B14" s="182"/>
      <c r="C14" s="182">
        <f>(C12*C13)</f>
        <v>12138.4578</v>
      </c>
      <c r="D14" s="182">
        <f>(D12*D13)</f>
        <v>18819.722459999997</v>
      </c>
      <c r="E14" s="182">
        <f>(E12*E13)</f>
        <v>5422.0025999999998</v>
      </c>
      <c r="F14" s="713"/>
    </row>
    <row r="15" spans="1:9">
      <c r="A15" s="184"/>
      <c r="B15" s="185"/>
      <c r="C15" s="185"/>
      <c r="D15" s="185"/>
      <c r="E15" s="185"/>
      <c r="F15" s="553"/>
      <c r="I15" s="186"/>
    </row>
    <row r="16" spans="1:9">
      <c r="A16" s="707" t="s">
        <v>525</v>
      </c>
      <c r="B16" s="707"/>
      <c r="C16" s="707"/>
      <c r="D16" s="707"/>
      <c r="E16" s="130"/>
      <c r="F16" s="187" t="s">
        <v>4</v>
      </c>
    </row>
    <row r="17" spans="1:6">
      <c r="A17" s="188" t="s">
        <v>915</v>
      </c>
      <c r="B17" s="182"/>
      <c r="C17" s="182">
        <f>C14</f>
        <v>12138.4578</v>
      </c>
      <c r="D17" s="182">
        <f>D14</f>
        <v>18819.722459999997</v>
      </c>
      <c r="E17" s="182">
        <f>E14</f>
        <v>5422.0025999999998</v>
      </c>
      <c r="F17" s="182">
        <f>SUM(C17:E17)</f>
        <v>36380.182860000001</v>
      </c>
    </row>
    <row r="18" spans="1:6">
      <c r="A18" s="188" t="s">
        <v>526</v>
      </c>
      <c r="B18" s="182"/>
      <c r="C18" s="182"/>
      <c r="D18" s="182"/>
      <c r="E18" s="182"/>
      <c r="F18" s="182">
        <v>-0.09</v>
      </c>
    </row>
    <row r="19" spans="1:6">
      <c r="A19" s="188" t="s">
        <v>527</v>
      </c>
      <c r="B19" s="182"/>
      <c r="C19" s="182">
        <f t="shared" ref="C19:E19" si="2">SUM(C17:C17)</f>
        <v>12138.4578</v>
      </c>
      <c r="D19" s="182">
        <f t="shared" si="2"/>
        <v>18819.722459999997</v>
      </c>
      <c r="E19" s="182">
        <f t="shared" si="2"/>
        <v>5422.0025999999998</v>
      </c>
      <c r="F19" s="182">
        <f>(SUM(F17:F18))</f>
        <v>36380.092860000004</v>
      </c>
    </row>
    <row r="20" spans="1:6">
      <c r="B20" s="186"/>
      <c r="C20" s="186"/>
      <c r="D20" s="186"/>
      <c r="E20" s="186"/>
      <c r="F20" s="186"/>
    </row>
    <row r="21" spans="1:6">
      <c r="B21" s="186"/>
      <c r="C21" s="186"/>
      <c r="D21" s="186"/>
      <c r="E21" s="186"/>
      <c r="F21" s="186"/>
    </row>
    <row r="22" spans="1:6">
      <c r="A22" s="189"/>
      <c r="B22" s="186"/>
      <c r="C22" s="186"/>
      <c r="D22" s="186"/>
      <c r="E22" s="186"/>
      <c r="F22" s="186"/>
    </row>
    <row r="23" spans="1:6">
      <c r="B23" s="186"/>
      <c r="C23" s="186"/>
      <c r="D23" s="186"/>
      <c r="E23" s="186"/>
      <c r="F23" s="186"/>
    </row>
    <row r="24" spans="1:6">
      <c r="B24" s="186"/>
      <c r="C24" s="186"/>
      <c r="D24" s="186"/>
      <c r="E24" s="186"/>
      <c r="F24" s="186"/>
    </row>
    <row r="25" spans="1:6">
      <c r="B25" s="186"/>
      <c r="C25" s="186"/>
      <c r="D25" s="186"/>
      <c r="E25" s="186"/>
      <c r="F25" s="186"/>
    </row>
    <row r="26" spans="1:6" hidden="1">
      <c r="B26" s="186"/>
      <c r="C26" s="186"/>
      <c r="D26" s="186"/>
      <c r="E26" s="186"/>
      <c r="F26" s="186"/>
    </row>
    <row r="27" spans="1:6" hidden="1">
      <c r="A27" s="129" t="s">
        <v>528</v>
      </c>
      <c r="B27" s="186"/>
      <c r="C27" s="186">
        <v>47.8</v>
      </c>
      <c r="D27" s="186">
        <v>95.6</v>
      </c>
      <c r="E27" s="186"/>
    </row>
    <row r="28" spans="1:6" hidden="1">
      <c r="A28" s="129" t="s">
        <v>529</v>
      </c>
      <c r="B28" s="186"/>
      <c r="C28" s="186">
        <v>4.16</v>
      </c>
      <c r="D28" s="186">
        <v>8</v>
      </c>
      <c r="E28" s="186"/>
    </row>
    <row r="29" spans="1:6" hidden="1">
      <c r="A29" s="129" t="s">
        <v>530</v>
      </c>
      <c r="B29" s="186"/>
      <c r="C29" s="186">
        <v>1.98</v>
      </c>
      <c r="D29" s="186">
        <v>1.98</v>
      </c>
      <c r="E29" s="186"/>
    </row>
    <row r="30" spans="1:6" hidden="1">
      <c r="A30" s="129" t="s">
        <v>531</v>
      </c>
      <c r="B30" s="186"/>
      <c r="C30" s="186">
        <v>19.8</v>
      </c>
      <c r="D30" s="186">
        <v>19.8</v>
      </c>
      <c r="E30" s="186"/>
    </row>
    <row r="31" spans="1:6" hidden="1">
      <c r="A31" s="129" t="s">
        <v>532</v>
      </c>
      <c r="B31" s="186"/>
      <c r="C31" s="186">
        <v>2.13</v>
      </c>
      <c r="D31" s="186">
        <v>2.13</v>
      </c>
      <c r="E31" s="186"/>
    </row>
    <row r="32" spans="1:6" hidden="1">
      <c r="A32" s="129" t="s">
        <v>533</v>
      </c>
      <c r="B32" s="186"/>
      <c r="C32" s="186">
        <v>11.6</v>
      </c>
      <c r="D32" s="186">
        <v>11.6</v>
      </c>
      <c r="E32" s="186"/>
    </row>
    <row r="33" spans="2:5" hidden="1">
      <c r="B33" s="186"/>
      <c r="C33" s="186"/>
      <c r="D33" s="186"/>
      <c r="E33" s="186"/>
    </row>
  </sheetData>
  <mergeCells count="5">
    <mergeCell ref="A1:F1"/>
    <mergeCell ref="A2:F2"/>
    <mergeCell ref="A4:D4"/>
    <mergeCell ref="F4:F14"/>
    <mergeCell ref="A16:D16"/>
  </mergeCells>
  <pageMargins left="0.511811024" right="0.511811024" top="1.8020833333333333" bottom="0.78740157499999996" header="0.31496062000000002" footer="0.31496062000000002"/>
  <pageSetup paperSize="9" fitToHeight="0" orientation="landscape" r:id="rId1"/>
  <headerFooter>
    <oddHeader>&amp;L&amp;G&amp;C&amp;"Arial,Normal"&amp;12Estado do Rio de Janeiro
PREFEITURA MUNICIPAL DE CARMO
Secretaria Municipal de Meio Ambiente e Defesa Civil</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6" tint="-0.499984740745262"/>
  </sheetPr>
  <dimension ref="A1:I148"/>
  <sheetViews>
    <sheetView showGridLines="0" view="pageBreakPreview" topLeftCell="A126" zoomScale="98" zoomScaleNormal="100" zoomScaleSheetLayoutView="98" workbookViewId="0">
      <selection activeCell="G151" sqref="G151"/>
    </sheetView>
  </sheetViews>
  <sheetFormatPr defaultRowHeight="12.75"/>
  <cols>
    <col min="1" max="1" width="24.85546875" style="131" customWidth="1"/>
    <col min="2" max="2" width="1.85546875" style="131" bestFit="1" customWidth="1"/>
    <col min="3" max="3" width="18" style="131" bestFit="1" customWidth="1"/>
    <col min="4" max="4" width="4.7109375" style="131" bestFit="1" customWidth="1"/>
    <col min="5" max="5" width="21.7109375" style="131" bestFit="1" customWidth="1"/>
    <col min="6" max="6" width="2.140625" style="131" bestFit="1" customWidth="1"/>
    <col min="7" max="7" width="15.140625" style="131" bestFit="1" customWidth="1"/>
    <col min="8" max="16384" width="9.140625" style="131"/>
  </cols>
  <sheetData>
    <row r="1" spans="1:9" s="129" customFormat="1" ht="21.75" customHeight="1">
      <c r="A1" s="710" t="s">
        <v>611</v>
      </c>
      <c r="B1" s="710"/>
      <c r="C1" s="710"/>
      <c r="D1" s="710"/>
      <c r="E1" s="710"/>
      <c r="F1" s="710"/>
      <c r="G1" s="710"/>
      <c r="I1" s="128"/>
    </row>
    <row r="2" spans="1:9" s="129" customFormat="1" ht="25.5" customHeight="1">
      <c r="A2" s="730" t="s">
        <v>536</v>
      </c>
      <c r="B2" s="730"/>
      <c r="C2" s="730"/>
      <c r="D2" s="730"/>
      <c r="E2" s="730"/>
      <c r="F2" s="730"/>
      <c r="G2" s="730"/>
    </row>
    <row r="3" spans="1:9" s="129" customFormat="1">
      <c r="A3" s="706" t="s">
        <v>537</v>
      </c>
      <c r="B3" s="706"/>
      <c r="C3" s="706"/>
      <c r="D3" s="706"/>
      <c r="E3" s="706"/>
      <c r="F3" s="706"/>
      <c r="G3" s="706"/>
      <c r="H3" s="128"/>
    </row>
    <row r="4" spans="1:9">
      <c r="A4" s="707" t="s">
        <v>538</v>
      </c>
      <c r="B4" s="707"/>
      <c r="C4" s="707"/>
      <c r="D4" s="707" t="s">
        <v>440</v>
      </c>
      <c r="E4" s="707"/>
      <c r="F4" s="707"/>
      <c r="G4" s="707"/>
    </row>
    <row r="5" spans="1:9">
      <c r="A5" s="727">
        <f>G127</f>
        <v>9834.24</v>
      </c>
      <c r="B5" s="728"/>
      <c r="C5" s="729"/>
      <c r="D5" s="709">
        <f>A5/'[17]Custos Totais'!F17</f>
        <v>1.826609096587374E-3</v>
      </c>
      <c r="E5" s="709"/>
      <c r="F5" s="709"/>
      <c r="G5" s="709"/>
    </row>
    <row r="6" spans="1:9" s="193" customFormat="1" ht="12.95" customHeight="1">
      <c r="A6" s="190" t="s">
        <v>539</v>
      </c>
      <c r="B6" s="191"/>
      <c r="C6" s="191"/>
      <c r="D6" s="191"/>
      <c r="E6" s="191"/>
      <c r="F6" s="191"/>
      <c r="G6" s="192"/>
    </row>
    <row r="7" spans="1:9" s="193" customFormat="1" ht="12.95" customHeight="1">
      <c r="A7" s="194" t="s">
        <v>540</v>
      </c>
      <c r="B7" s="137"/>
      <c r="C7" s="137"/>
      <c r="D7" s="137"/>
      <c r="E7" s="137"/>
      <c r="F7" s="137"/>
      <c r="G7" s="138"/>
    </row>
    <row r="8" spans="1:9" s="193" customFormat="1" ht="12.95" customHeight="1">
      <c r="A8" s="195">
        <f>cotacao!E5*2</f>
        <v>176.53333333333333</v>
      </c>
      <c r="B8" s="196" t="s">
        <v>443</v>
      </c>
      <c r="C8" s="197">
        <v>0.25</v>
      </c>
      <c r="D8" s="196" t="s">
        <v>443</v>
      </c>
      <c r="E8" s="198">
        <v>3</v>
      </c>
      <c r="F8" s="199" t="s">
        <v>444</v>
      </c>
      <c r="G8" s="200">
        <f>TRUNC(A8*C8*E8,2)</f>
        <v>132.4</v>
      </c>
    </row>
    <row r="9" spans="1:9" s="193" customFormat="1" ht="12.95" customHeight="1">
      <c r="A9" s="201" t="s">
        <v>541</v>
      </c>
      <c r="B9" s="142"/>
      <c r="C9" s="141" t="s">
        <v>542</v>
      </c>
      <c r="D9" s="142"/>
      <c r="E9" s="142" t="s">
        <v>445</v>
      </c>
      <c r="F9" s="137"/>
      <c r="G9" s="138"/>
    </row>
    <row r="10" spans="1:9" s="193" customFormat="1" ht="12.95" customHeight="1">
      <c r="A10" s="144" t="s">
        <v>543</v>
      </c>
      <c r="B10" s="142"/>
      <c r="C10" s="142" t="s">
        <v>544</v>
      </c>
      <c r="D10" s="142"/>
      <c r="E10" s="142" t="s">
        <v>545</v>
      </c>
      <c r="F10" s="137"/>
      <c r="G10" s="138"/>
    </row>
    <row r="11" spans="1:9" s="193" customFormat="1" ht="12.95" customHeight="1">
      <c r="A11" s="144" t="s">
        <v>546</v>
      </c>
      <c r="B11" s="137"/>
      <c r="C11" s="137"/>
      <c r="D11" s="137"/>
      <c r="E11" s="137"/>
      <c r="F11" s="137"/>
      <c r="G11" s="138"/>
    </row>
    <row r="12" spans="1:9" s="193" customFormat="1" ht="12.95" customHeight="1">
      <c r="A12" s="144" t="s">
        <v>547</v>
      </c>
      <c r="B12" s="137"/>
      <c r="C12" s="137"/>
      <c r="D12" s="137"/>
      <c r="E12" s="137"/>
      <c r="F12" s="137"/>
      <c r="G12" s="138"/>
    </row>
    <row r="13" spans="1:9" s="193" customFormat="1" ht="12.95" customHeight="1">
      <c r="A13" s="195">
        <f>+A8</f>
        <v>176.53333333333333</v>
      </c>
      <c r="B13" s="196" t="s">
        <v>443</v>
      </c>
      <c r="C13" s="197">
        <v>0.25</v>
      </c>
      <c r="D13" s="196" t="s">
        <v>443</v>
      </c>
      <c r="E13" s="198">
        <v>6</v>
      </c>
      <c r="F13" s="199" t="s">
        <v>444</v>
      </c>
      <c r="G13" s="200">
        <f>TRUNC(A13*C13*E13,2)</f>
        <v>264.8</v>
      </c>
    </row>
    <row r="14" spans="1:9" s="193" customFormat="1" ht="12.95" customHeight="1">
      <c r="A14" s="201" t="s">
        <v>541</v>
      </c>
      <c r="B14" s="142"/>
      <c r="C14" s="141" t="s">
        <v>542</v>
      </c>
      <c r="D14" s="142"/>
      <c r="E14" s="142" t="s">
        <v>445</v>
      </c>
      <c r="F14" s="137"/>
      <c r="G14" s="138"/>
    </row>
    <row r="15" spans="1:9" s="193" customFormat="1" ht="12.95" customHeight="1">
      <c r="A15" s="144" t="s">
        <v>543</v>
      </c>
      <c r="B15" s="142"/>
      <c r="C15" s="142" t="s">
        <v>548</v>
      </c>
      <c r="D15" s="142"/>
      <c r="E15" s="142" t="s">
        <v>549</v>
      </c>
      <c r="F15" s="137"/>
      <c r="G15" s="138"/>
    </row>
    <row r="16" spans="1:9" s="193" customFormat="1" ht="12.95" customHeight="1">
      <c r="A16" s="144" t="s">
        <v>546</v>
      </c>
      <c r="B16" s="137"/>
      <c r="C16" s="137"/>
      <c r="D16" s="137"/>
      <c r="E16" s="137"/>
      <c r="F16" s="137"/>
      <c r="G16" s="138"/>
    </row>
    <row r="17" spans="1:7" s="193" customFormat="1" ht="12.95" customHeight="1">
      <c r="A17" s="144" t="s">
        <v>547</v>
      </c>
      <c r="B17" s="137"/>
      <c r="C17" s="137"/>
      <c r="D17" s="137"/>
      <c r="E17" s="137"/>
      <c r="F17" s="137"/>
      <c r="G17" s="138"/>
    </row>
    <row r="18" spans="1:7" s="193" customFormat="1" ht="12.95" customHeight="1">
      <c r="A18" s="144"/>
      <c r="B18" s="137"/>
      <c r="C18" s="137"/>
      <c r="D18" s="137"/>
      <c r="E18" s="137"/>
      <c r="F18" s="137"/>
      <c r="G18" s="138"/>
    </row>
    <row r="19" spans="1:7" s="193" customFormat="1" ht="12.95" customHeight="1">
      <c r="A19" s="195">
        <f>A13</f>
        <v>176.53333333333333</v>
      </c>
      <c r="B19" s="196" t="s">
        <v>443</v>
      </c>
      <c r="C19" s="197">
        <v>0.25</v>
      </c>
      <c r="D19" s="196" t="s">
        <v>443</v>
      </c>
      <c r="E19" s="202">
        <f>'Mao Obra Individualizada'!E13</f>
        <v>1</v>
      </c>
      <c r="F19" s="199" t="s">
        <v>444</v>
      </c>
      <c r="G19" s="200">
        <f>TRUNC(A19*C19*E19,2)</f>
        <v>44.13</v>
      </c>
    </row>
    <row r="20" spans="1:7" s="193" customFormat="1" ht="12.95" customHeight="1">
      <c r="A20" s="201" t="s">
        <v>541</v>
      </c>
      <c r="B20" s="142"/>
      <c r="C20" s="141" t="s">
        <v>542</v>
      </c>
      <c r="D20" s="142"/>
      <c r="E20" s="142" t="s">
        <v>445</v>
      </c>
      <c r="F20" s="137"/>
      <c r="G20" s="138"/>
    </row>
    <row r="21" spans="1:7" s="193" customFormat="1" ht="12.95" customHeight="1">
      <c r="A21" s="144" t="s">
        <v>543</v>
      </c>
      <c r="B21" s="142"/>
      <c r="C21" s="142" t="s">
        <v>548</v>
      </c>
      <c r="D21" s="142"/>
      <c r="E21" s="142" t="s">
        <v>550</v>
      </c>
      <c r="F21" s="137"/>
      <c r="G21" s="138"/>
    </row>
    <row r="22" spans="1:7" s="193" customFormat="1" ht="12.95" customHeight="1">
      <c r="A22" s="144" t="s">
        <v>546</v>
      </c>
      <c r="B22" s="137"/>
      <c r="C22" s="137"/>
      <c r="D22" s="137"/>
      <c r="E22" s="137"/>
      <c r="F22" s="137"/>
      <c r="G22" s="138"/>
    </row>
    <row r="23" spans="1:7" s="193" customFormat="1" ht="12.95" customHeight="1">
      <c r="A23" s="144" t="s">
        <v>547</v>
      </c>
      <c r="B23" s="137"/>
      <c r="C23" s="137"/>
      <c r="D23" s="137"/>
      <c r="E23" s="137"/>
      <c r="F23" s="137"/>
      <c r="G23" s="138"/>
    </row>
    <row r="24" spans="1:7" s="193" customFormat="1" ht="12.95" customHeight="1">
      <c r="A24" s="144"/>
      <c r="B24" s="137"/>
      <c r="C24" s="137"/>
      <c r="D24" s="137"/>
      <c r="E24" s="137"/>
      <c r="F24" s="137"/>
      <c r="G24" s="138"/>
    </row>
    <row r="25" spans="1:7" s="193" customFormat="1" ht="12.95" customHeight="1">
      <c r="A25" s="144"/>
      <c r="B25" s="137"/>
      <c r="C25" s="137"/>
      <c r="D25" s="137"/>
      <c r="E25" s="137"/>
      <c r="F25" s="137"/>
      <c r="G25" s="138"/>
    </row>
    <row r="26" spans="1:7" s="193" customFormat="1" ht="12.95" customHeight="1">
      <c r="A26" s="144"/>
      <c r="B26" s="137"/>
      <c r="C26" s="137"/>
      <c r="D26" s="137"/>
      <c r="E26" s="137"/>
      <c r="F26" s="137"/>
      <c r="G26" s="138"/>
    </row>
    <row r="27" spans="1:7" s="193" customFormat="1" ht="12.95" customHeight="1">
      <c r="A27" s="194" t="s">
        <v>551</v>
      </c>
      <c r="B27" s="137"/>
      <c r="C27" s="137"/>
      <c r="D27" s="137"/>
      <c r="E27" s="137"/>
      <c r="F27" s="137"/>
      <c r="G27" s="138"/>
    </row>
    <row r="28" spans="1:7" s="193" customFormat="1" ht="12.95" customHeight="1">
      <c r="A28" s="195">
        <f>cotacao!E8</f>
        <v>48.46</v>
      </c>
      <c r="B28" s="196" t="s">
        <v>443</v>
      </c>
      <c r="C28" s="197">
        <v>0.33329999999999999</v>
      </c>
      <c r="D28" s="196" t="s">
        <v>443</v>
      </c>
      <c r="E28" s="203">
        <f>E8</f>
        <v>3</v>
      </c>
      <c r="F28" s="199" t="s">
        <v>444</v>
      </c>
      <c r="G28" s="200">
        <f>TRUNC(A28*C28*E28,2)</f>
        <v>48.45</v>
      </c>
    </row>
    <row r="29" spans="1:7" s="193" customFormat="1" ht="12.95" customHeight="1">
      <c r="A29" s="201" t="s">
        <v>541</v>
      </c>
      <c r="B29" s="142"/>
      <c r="C29" s="141" t="s">
        <v>542</v>
      </c>
      <c r="D29" s="142"/>
      <c r="E29" s="142" t="s">
        <v>445</v>
      </c>
      <c r="F29" s="137"/>
      <c r="G29" s="138"/>
    </row>
    <row r="30" spans="1:7" s="193" customFormat="1" ht="12.95" customHeight="1">
      <c r="A30" s="144" t="s">
        <v>19</v>
      </c>
      <c r="B30" s="142"/>
      <c r="C30" s="142" t="s">
        <v>544</v>
      </c>
      <c r="D30" s="142"/>
      <c r="E30" s="142" t="s">
        <v>545</v>
      </c>
      <c r="F30" s="137"/>
      <c r="G30" s="138"/>
    </row>
    <row r="31" spans="1:7" s="193" customFormat="1" ht="12.95" customHeight="1">
      <c r="A31" s="144"/>
      <c r="B31" s="142"/>
      <c r="C31" s="142"/>
      <c r="D31" s="142"/>
      <c r="E31" s="137"/>
      <c r="F31" s="137"/>
      <c r="G31" s="138"/>
    </row>
    <row r="32" spans="1:7" s="193" customFormat="1" ht="12.95" customHeight="1">
      <c r="A32" s="195">
        <f>+A28</f>
        <v>48.46</v>
      </c>
      <c r="B32" s="196" t="s">
        <v>443</v>
      </c>
      <c r="C32" s="197">
        <v>0.33329999999999999</v>
      </c>
      <c r="D32" s="196" t="s">
        <v>443</v>
      </c>
      <c r="E32" s="203">
        <f>E13</f>
        <v>6</v>
      </c>
      <c r="F32" s="199" t="s">
        <v>444</v>
      </c>
      <c r="G32" s="200">
        <f>TRUNC(A32*C32*E32,2)</f>
        <v>96.91</v>
      </c>
    </row>
    <row r="33" spans="1:7" s="193" customFormat="1" ht="12.95" customHeight="1">
      <c r="A33" s="201" t="s">
        <v>541</v>
      </c>
      <c r="B33" s="142"/>
      <c r="C33" s="141" t="s">
        <v>542</v>
      </c>
      <c r="D33" s="142"/>
      <c r="E33" s="142" t="s">
        <v>445</v>
      </c>
      <c r="F33" s="137"/>
      <c r="G33" s="138"/>
    </row>
    <row r="34" spans="1:7" s="193" customFormat="1" ht="12.95" customHeight="1">
      <c r="A34" s="144" t="s">
        <v>19</v>
      </c>
      <c r="B34" s="142"/>
      <c r="C34" s="142" t="s">
        <v>548</v>
      </c>
      <c r="D34" s="142"/>
      <c r="E34" s="142" t="s">
        <v>549</v>
      </c>
      <c r="F34" s="137"/>
      <c r="G34" s="138"/>
    </row>
    <row r="35" spans="1:7" s="193" customFormat="1" ht="12.95" customHeight="1">
      <c r="A35" s="144"/>
      <c r="B35" s="142"/>
      <c r="C35" s="142"/>
      <c r="D35" s="142"/>
      <c r="E35" s="142"/>
      <c r="F35" s="137"/>
      <c r="G35" s="138"/>
    </row>
    <row r="36" spans="1:7" s="193" customFormat="1" ht="12.95" customHeight="1">
      <c r="A36" s="195">
        <f>+A32</f>
        <v>48.46</v>
      </c>
      <c r="B36" s="196" t="s">
        <v>443</v>
      </c>
      <c r="C36" s="197">
        <f>C32</f>
        <v>0.33329999999999999</v>
      </c>
      <c r="D36" s="196" t="s">
        <v>443</v>
      </c>
      <c r="E36" s="196">
        <f>E19</f>
        <v>1</v>
      </c>
      <c r="F36" s="199" t="s">
        <v>444</v>
      </c>
      <c r="G36" s="200">
        <f>TRUNC(A36*C36*E36,2)</f>
        <v>16.149999999999999</v>
      </c>
    </row>
    <row r="37" spans="1:7" s="193" customFormat="1" ht="12.95" customHeight="1">
      <c r="A37" s="201" t="s">
        <v>541</v>
      </c>
      <c r="B37" s="142"/>
      <c r="C37" s="141" t="s">
        <v>542</v>
      </c>
      <c r="D37" s="142"/>
      <c r="E37" s="142" t="s">
        <v>445</v>
      </c>
      <c r="F37" s="137"/>
      <c r="G37" s="138"/>
    </row>
    <row r="38" spans="1:7" s="193" customFormat="1" ht="12.95" customHeight="1">
      <c r="A38" s="144" t="s">
        <v>19</v>
      </c>
      <c r="B38" s="142"/>
      <c r="C38" s="142" t="s">
        <v>552</v>
      </c>
      <c r="D38" s="142"/>
      <c r="E38" s="142" t="s">
        <v>550</v>
      </c>
      <c r="F38" s="137"/>
      <c r="G38" s="138"/>
    </row>
    <row r="39" spans="1:7" s="193" customFormat="1" ht="12.95" customHeight="1">
      <c r="A39" s="144"/>
      <c r="B39" s="142"/>
      <c r="C39" s="142"/>
      <c r="D39" s="142"/>
      <c r="E39" s="142"/>
      <c r="F39" s="137"/>
      <c r="G39" s="138"/>
    </row>
    <row r="40" spans="1:7" s="193" customFormat="1" ht="12.95" customHeight="1">
      <c r="A40" s="144"/>
      <c r="B40" s="142"/>
      <c r="C40" s="142"/>
      <c r="D40" s="142"/>
      <c r="E40" s="142"/>
      <c r="F40" s="137"/>
      <c r="G40" s="138"/>
    </row>
    <row r="41" spans="1:7" s="193" customFormat="1" ht="12.95" customHeight="1">
      <c r="A41" s="204" t="s">
        <v>553</v>
      </c>
      <c r="B41" s="137"/>
      <c r="C41" s="137"/>
      <c r="D41" s="137"/>
      <c r="E41" s="137"/>
      <c r="F41" s="137"/>
      <c r="G41" s="138"/>
    </row>
    <row r="42" spans="1:7" s="193" customFormat="1" ht="12.95" customHeight="1">
      <c r="A42" s="195">
        <f>cotacao!E11</f>
        <v>18.599999999999998</v>
      </c>
      <c r="B42" s="196" t="s">
        <v>443</v>
      </c>
      <c r="C42" s="197">
        <v>0.16669999999999999</v>
      </c>
      <c r="D42" s="196" t="s">
        <v>443</v>
      </c>
      <c r="E42" s="196">
        <f>E8+E13+E36</f>
        <v>10</v>
      </c>
      <c r="F42" s="199" t="s">
        <v>444</v>
      </c>
      <c r="G42" s="200">
        <f>TRUNC(A42*C42*E42,2)</f>
        <v>31</v>
      </c>
    </row>
    <row r="43" spans="1:7" s="193" customFormat="1" ht="12.95" customHeight="1">
      <c r="A43" s="201" t="s">
        <v>554</v>
      </c>
      <c r="B43" s="142"/>
      <c r="C43" s="141" t="s">
        <v>542</v>
      </c>
      <c r="D43" s="142"/>
      <c r="E43" s="142" t="s">
        <v>445</v>
      </c>
      <c r="F43" s="137"/>
      <c r="G43" s="138"/>
    </row>
    <row r="44" spans="1:7" s="193" customFormat="1" ht="12.95" customHeight="1">
      <c r="A44" s="144" t="s">
        <v>555</v>
      </c>
      <c r="B44" s="142"/>
      <c r="C44" s="142" t="s">
        <v>556</v>
      </c>
      <c r="D44" s="142"/>
      <c r="E44" s="142" t="s">
        <v>447</v>
      </c>
      <c r="F44" s="137"/>
      <c r="G44" s="138"/>
    </row>
    <row r="45" spans="1:7" s="193" customFormat="1" ht="12.95" customHeight="1">
      <c r="A45" s="144"/>
      <c r="B45" s="142"/>
      <c r="C45" s="142"/>
      <c r="D45" s="142"/>
      <c r="E45" s="142"/>
      <c r="F45" s="137"/>
      <c r="G45" s="138"/>
    </row>
    <row r="46" spans="1:7" s="193" customFormat="1" ht="12.95" customHeight="1">
      <c r="A46" s="194" t="s">
        <v>557</v>
      </c>
      <c r="B46" s="142"/>
      <c r="C46" s="142"/>
      <c r="D46" s="142"/>
      <c r="E46" s="142"/>
      <c r="F46" s="137"/>
      <c r="G46" s="138"/>
    </row>
    <row r="47" spans="1:7" s="193" customFormat="1" ht="12.95" customHeight="1">
      <c r="A47" s="156"/>
      <c r="B47" s="137"/>
      <c r="C47" s="137"/>
      <c r="D47" s="137"/>
      <c r="E47" s="137"/>
      <c r="F47" s="137"/>
      <c r="G47" s="138"/>
    </row>
    <row r="48" spans="1:7" s="193" customFormat="1" ht="12.95" hidden="1" customHeight="1">
      <c r="A48" s="195"/>
      <c r="B48" s="196" t="s">
        <v>443</v>
      </c>
      <c r="C48" s="205"/>
      <c r="D48" s="196" t="s">
        <v>443</v>
      </c>
      <c r="E48" s="203"/>
      <c r="F48" s="199" t="s">
        <v>444</v>
      </c>
      <c r="G48" s="200">
        <f>A48*C48*E48</f>
        <v>0</v>
      </c>
    </row>
    <row r="49" spans="1:7" s="193" customFormat="1" ht="12.95" hidden="1" customHeight="1">
      <c r="A49" s="201"/>
      <c r="B49" s="142"/>
      <c r="C49" s="141"/>
      <c r="D49" s="142"/>
      <c r="E49" s="142"/>
      <c r="F49" s="137"/>
      <c r="G49" s="138"/>
    </row>
    <row r="50" spans="1:7" s="193" customFormat="1" ht="12.95" hidden="1" customHeight="1">
      <c r="A50" s="144"/>
      <c r="B50" s="142"/>
      <c r="C50" s="142"/>
      <c r="D50" s="142"/>
      <c r="E50" s="142"/>
      <c r="F50" s="137"/>
      <c r="G50" s="138"/>
    </row>
    <row r="51" spans="1:7" s="193" customFormat="1" ht="12.95" hidden="1" customHeight="1">
      <c r="A51" s="144"/>
      <c r="B51" s="142"/>
      <c r="C51" s="142"/>
      <c r="D51" s="142">
        <v>0</v>
      </c>
      <c r="E51" s="142"/>
      <c r="F51" s="137"/>
      <c r="G51" s="138"/>
    </row>
    <row r="52" spans="1:7" s="193" customFormat="1" ht="12.95" hidden="1" customHeight="1">
      <c r="A52" s="194"/>
      <c r="B52" s="137"/>
      <c r="C52" s="137"/>
      <c r="D52" s="137"/>
      <c r="E52" s="137"/>
      <c r="F52" s="137"/>
      <c r="G52" s="138"/>
    </row>
    <row r="53" spans="1:7" s="193" customFormat="1" ht="12.95" customHeight="1">
      <c r="A53" s="195">
        <f>cotacao!E14</f>
        <v>15.846666666666669</v>
      </c>
      <c r="B53" s="196" t="s">
        <v>443</v>
      </c>
      <c r="C53" s="205">
        <v>1</v>
      </c>
      <c r="D53" s="196" t="s">
        <v>443</v>
      </c>
      <c r="E53" s="203">
        <f>E13</f>
        <v>6</v>
      </c>
      <c r="F53" s="206" t="s">
        <v>444</v>
      </c>
      <c r="G53" s="200">
        <f>TRUNC(A53*C53*E53,2)</f>
        <v>95.08</v>
      </c>
    </row>
    <row r="54" spans="1:7" s="193" customFormat="1" ht="12.95" customHeight="1">
      <c r="A54" s="201" t="s">
        <v>554</v>
      </c>
      <c r="B54" s="142"/>
      <c r="C54" s="141" t="s">
        <v>542</v>
      </c>
      <c r="D54" s="142"/>
      <c r="E54" s="142" t="s">
        <v>445</v>
      </c>
      <c r="F54" s="137"/>
      <c r="G54" s="138"/>
    </row>
    <row r="55" spans="1:7" s="193" customFormat="1" ht="12.95" customHeight="1">
      <c r="A55" s="144" t="s">
        <v>558</v>
      </c>
      <c r="B55" s="142"/>
      <c r="C55" s="142" t="s">
        <v>556</v>
      </c>
      <c r="D55" s="142"/>
      <c r="E55" s="142" t="s">
        <v>447</v>
      </c>
      <c r="F55" s="137"/>
      <c r="G55" s="138"/>
    </row>
    <row r="56" spans="1:7" s="193" customFormat="1" ht="12.95" customHeight="1">
      <c r="A56" s="156"/>
      <c r="B56" s="137"/>
      <c r="C56" s="137"/>
      <c r="D56" s="137"/>
      <c r="E56" s="137"/>
      <c r="F56" s="137"/>
      <c r="G56" s="138"/>
    </row>
    <row r="57" spans="1:7" s="193" customFormat="1" ht="12.95" customHeight="1">
      <c r="A57" s="194" t="s">
        <v>559</v>
      </c>
      <c r="B57" s="137"/>
      <c r="C57" s="137"/>
      <c r="D57" s="137"/>
      <c r="E57" s="137"/>
      <c r="F57" s="137"/>
      <c r="G57" s="138"/>
    </row>
    <row r="58" spans="1:7" s="193" customFormat="1" ht="12.95" customHeight="1">
      <c r="A58" s="195">
        <f>cotacao!E20</f>
        <v>12.716666666666667</v>
      </c>
      <c r="B58" s="196" t="s">
        <v>443</v>
      </c>
      <c r="C58" s="205">
        <v>0.25</v>
      </c>
      <c r="D58" s="196" t="s">
        <v>443</v>
      </c>
      <c r="E58" s="203">
        <f>E13</f>
        <v>6</v>
      </c>
      <c r="F58" s="199" t="s">
        <v>444</v>
      </c>
      <c r="G58" s="200">
        <f>TRUNC(A58*C58*E58,2)</f>
        <v>19.07</v>
      </c>
    </row>
    <row r="59" spans="1:7" s="193" customFormat="1" ht="12.95" customHeight="1">
      <c r="A59" s="201" t="s">
        <v>541</v>
      </c>
      <c r="B59" s="142"/>
      <c r="C59" s="141" t="s">
        <v>542</v>
      </c>
      <c r="D59" s="142"/>
      <c r="E59" s="142" t="s">
        <v>445</v>
      </c>
      <c r="F59" s="137"/>
      <c r="G59" s="138"/>
    </row>
    <row r="60" spans="1:7" s="193" customFormat="1" ht="12.95" customHeight="1">
      <c r="A60" s="144" t="s">
        <v>560</v>
      </c>
      <c r="B60" s="142"/>
      <c r="C60" s="142" t="s">
        <v>548</v>
      </c>
      <c r="D60" s="142"/>
      <c r="E60" s="142" t="s">
        <v>549</v>
      </c>
      <c r="F60" s="137"/>
      <c r="G60" s="138"/>
    </row>
    <row r="61" spans="1:7" s="193" customFormat="1" ht="12.95" customHeight="1">
      <c r="A61" s="144" t="s">
        <v>561</v>
      </c>
      <c r="B61" s="142"/>
      <c r="C61" s="142"/>
      <c r="D61" s="142"/>
      <c r="E61" s="142"/>
      <c r="F61" s="137"/>
      <c r="G61" s="138"/>
    </row>
    <row r="62" spans="1:7" s="193" customFormat="1" ht="12.95" customHeight="1">
      <c r="A62" s="144"/>
      <c r="B62" s="142"/>
      <c r="C62" s="142"/>
      <c r="D62" s="142"/>
      <c r="E62" s="142"/>
      <c r="F62" s="137"/>
      <c r="G62" s="138"/>
    </row>
    <row r="63" spans="1:7" s="193" customFormat="1" ht="12.95" customHeight="1">
      <c r="A63" s="194" t="s">
        <v>562</v>
      </c>
      <c r="B63" s="142"/>
      <c r="C63" s="142"/>
      <c r="D63" s="142"/>
      <c r="E63" s="142"/>
      <c r="F63" s="137"/>
      <c r="G63" s="138"/>
    </row>
    <row r="64" spans="1:7" s="193" customFormat="1" ht="12.95" customHeight="1">
      <c r="A64" s="195">
        <f>cotacao!E23</f>
        <v>14.950000000000001</v>
      </c>
      <c r="B64" s="196" t="s">
        <v>443</v>
      </c>
      <c r="C64" s="205">
        <v>0.25</v>
      </c>
      <c r="D64" s="196" t="s">
        <v>443</v>
      </c>
      <c r="E64" s="196">
        <f>E8+E13+E36</f>
        <v>10</v>
      </c>
      <c r="F64" s="199" t="s">
        <v>444</v>
      </c>
      <c r="G64" s="200">
        <f>TRUNC(A64*C64*E64,2)</f>
        <v>37.369999999999997</v>
      </c>
    </row>
    <row r="65" spans="1:7" s="193" customFormat="1" ht="12.95" customHeight="1">
      <c r="A65" s="201" t="s">
        <v>541</v>
      </c>
      <c r="B65" s="142"/>
      <c r="C65" s="141" t="s">
        <v>542</v>
      </c>
      <c r="D65" s="142"/>
      <c r="E65" s="142" t="s">
        <v>445</v>
      </c>
      <c r="F65" s="137"/>
      <c r="G65" s="138"/>
    </row>
    <row r="66" spans="1:7" s="193" customFormat="1" ht="12.95" customHeight="1">
      <c r="A66" s="144" t="s">
        <v>563</v>
      </c>
      <c r="B66" s="142"/>
      <c r="C66" s="142" t="s">
        <v>556</v>
      </c>
      <c r="D66" s="142"/>
      <c r="E66" s="142" t="s">
        <v>447</v>
      </c>
      <c r="F66" s="137"/>
      <c r="G66" s="138"/>
    </row>
    <row r="67" spans="1:7" s="193" customFormat="1" ht="12.95" customHeight="1">
      <c r="A67" s="144"/>
      <c r="B67" s="142"/>
      <c r="C67" s="142"/>
      <c r="D67" s="142"/>
      <c r="E67" s="142"/>
      <c r="F67" s="137"/>
      <c r="G67" s="138"/>
    </row>
    <row r="68" spans="1:7" s="193" customFormat="1" ht="12.95" customHeight="1">
      <c r="A68" s="207" t="s">
        <v>564</v>
      </c>
      <c r="B68" s="208"/>
      <c r="C68" s="208"/>
      <c r="D68" s="209"/>
      <c r="E68" s="208"/>
      <c r="F68" s="199" t="s">
        <v>444</v>
      </c>
      <c r="G68" s="210">
        <f>G8+G13+G28+G32+G42+G53+G58+G64+G19+G36</f>
        <v>785.36000000000013</v>
      </c>
    </row>
    <row r="69" spans="1:7" s="193" customFormat="1" ht="12.95" customHeight="1">
      <c r="A69" s="211"/>
      <c r="B69" s="173"/>
      <c r="C69" s="173"/>
      <c r="D69" s="212"/>
      <c r="E69" s="173"/>
      <c r="F69" s="212"/>
      <c r="G69" s="213"/>
    </row>
    <row r="70" spans="1:7" s="193" customFormat="1" ht="12.95" customHeight="1">
      <c r="A70" s="214" t="s">
        <v>565</v>
      </c>
      <c r="B70" s="215"/>
      <c r="C70" s="215"/>
      <c r="D70" s="215"/>
      <c r="E70" s="215"/>
      <c r="F70" s="215"/>
      <c r="G70" s="216"/>
    </row>
    <row r="71" spans="1:7" s="193" customFormat="1" ht="12.95" customHeight="1">
      <c r="A71" s="156"/>
      <c r="B71" s="137"/>
      <c r="C71" s="137"/>
      <c r="D71" s="137"/>
      <c r="E71" s="137"/>
      <c r="F71" s="137"/>
      <c r="G71" s="138"/>
    </row>
    <row r="72" spans="1:7" s="193" customFormat="1" ht="12.95" customHeight="1">
      <c r="A72" s="217" t="s">
        <v>633</v>
      </c>
      <c r="B72" s="137"/>
      <c r="C72" s="137"/>
      <c r="D72" s="137"/>
      <c r="E72" s="137"/>
      <c r="F72" s="137"/>
      <c r="G72" s="138"/>
    </row>
    <row r="73" spans="1:7" s="193" customFormat="1" ht="12.95" customHeight="1">
      <c r="A73" s="218">
        <f>cotacao!E50</f>
        <v>16.613333333333333</v>
      </c>
      <c r="B73" s="196" t="s">
        <v>443</v>
      </c>
      <c r="C73" s="219">
        <v>1</v>
      </c>
      <c r="D73" s="196" t="s">
        <v>443</v>
      </c>
      <c r="E73" s="220">
        <f>DADOS!D64</f>
        <v>1</v>
      </c>
      <c r="F73" s="199" t="s">
        <v>444</v>
      </c>
      <c r="G73" s="200">
        <f>TRUNC(A73*C73*E73,2)</f>
        <v>16.61</v>
      </c>
    </row>
    <row r="74" spans="1:7" s="193" customFormat="1" ht="12.95" customHeight="1">
      <c r="A74" s="144" t="s">
        <v>554</v>
      </c>
      <c r="B74" s="137"/>
      <c r="C74" s="142" t="s">
        <v>542</v>
      </c>
      <c r="D74" s="137"/>
      <c r="E74" s="142" t="s">
        <v>445</v>
      </c>
      <c r="F74" s="137"/>
      <c r="G74" s="158"/>
    </row>
    <row r="75" spans="1:7" s="193" customFormat="1" ht="12.95" customHeight="1">
      <c r="A75" s="144" t="s">
        <v>566</v>
      </c>
      <c r="B75" s="137"/>
      <c r="C75" s="142" t="s">
        <v>556</v>
      </c>
      <c r="D75" s="137"/>
      <c r="E75" s="142" t="s">
        <v>567</v>
      </c>
      <c r="F75" s="137"/>
      <c r="G75" s="158"/>
    </row>
    <row r="76" spans="1:7" s="193" customFormat="1" ht="12.95" customHeight="1">
      <c r="A76" s="156"/>
      <c r="B76" s="137"/>
      <c r="C76" s="137"/>
      <c r="D76" s="137"/>
      <c r="E76" s="137"/>
      <c r="F76" s="137"/>
      <c r="G76" s="138"/>
    </row>
    <row r="77" spans="1:7" s="193" customFormat="1" ht="12.95" customHeight="1">
      <c r="A77" s="194" t="s">
        <v>568</v>
      </c>
      <c r="B77" s="137"/>
      <c r="C77" s="137"/>
      <c r="D77" s="137"/>
      <c r="E77" s="137"/>
      <c r="F77" s="137"/>
      <c r="G77" s="138"/>
    </row>
    <row r="78" spans="1:7" s="193" customFormat="1" ht="12.95" customHeight="1">
      <c r="A78" s="218">
        <f>cotacao!E53</f>
        <v>36.24</v>
      </c>
      <c r="B78" s="196" t="s">
        <v>443</v>
      </c>
      <c r="C78" s="221">
        <v>0.33329999999999999</v>
      </c>
      <c r="D78" s="196" t="s">
        <v>443</v>
      </c>
      <c r="E78" s="220">
        <f>E73</f>
        <v>1</v>
      </c>
      <c r="F78" s="199" t="s">
        <v>444</v>
      </c>
      <c r="G78" s="200">
        <f>TRUNC(A78*C78*E78,2)</f>
        <v>12.07</v>
      </c>
    </row>
    <row r="79" spans="1:7" s="193" customFormat="1" ht="12.95" customHeight="1">
      <c r="A79" s="144" t="s">
        <v>554</v>
      </c>
      <c r="B79" s="137"/>
      <c r="C79" s="142" t="s">
        <v>542</v>
      </c>
      <c r="D79" s="137"/>
      <c r="E79" s="142" t="s">
        <v>445</v>
      </c>
      <c r="F79" s="137"/>
      <c r="G79" s="158"/>
    </row>
    <row r="80" spans="1:7" s="193" customFormat="1" ht="12.95" customHeight="1">
      <c r="A80" s="144" t="s">
        <v>11</v>
      </c>
      <c r="B80" s="137"/>
      <c r="C80" s="142" t="s">
        <v>556</v>
      </c>
      <c r="D80" s="137"/>
      <c r="E80" s="142" t="s">
        <v>567</v>
      </c>
      <c r="F80" s="137"/>
      <c r="G80" s="158"/>
    </row>
    <row r="81" spans="1:7" s="193" customFormat="1" ht="12.95" hidden="1" customHeight="1">
      <c r="A81" s="156"/>
      <c r="B81" s="137"/>
      <c r="C81" s="137"/>
      <c r="D81" s="137"/>
      <c r="E81" s="137"/>
      <c r="F81" s="137"/>
      <c r="G81" s="138"/>
    </row>
    <row r="82" spans="1:7" s="193" customFormat="1" ht="12.95" hidden="1" customHeight="1">
      <c r="A82" s="194" t="s">
        <v>569</v>
      </c>
      <c r="B82" s="137"/>
      <c r="C82" s="137"/>
      <c r="D82" s="137"/>
      <c r="E82" s="137"/>
      <c r="F82" s="137"/>
      <c r="G82" s="138"/>
    </row>
    <row r="83" spans="1:7" s="193" customFormat="1" ht="12.95" hidden="1" customHeight="1">
      <c r="A83" s="218"/>
      <c r="B83" s="196" t="s">
        <v>443</v>
      </c>
      <c r="C83" s="221">
        <v>0.33</v>
      </c>
      <c r="D83" s="196" t="s">
        <v>443</v>
      </c>
      <c r="E83" s="220">
        <f>E78</f>
        <v>1</v>
      </c>
      <c r="F83" s="199" t="s">
        <v>444</v>
      </c>
      <c r="G83" s="200">
        <f>A83*C83*E83</f>
        <v>0</v>
      </c>
    </row>
    <row r="84" spans="1:7" s="193" customFormat="1" ht="12.95" hidden="1" customHeight="1">
      <c r="A84" s="144" t="s">
        <v>554</v>
      </c>
      <c r="B84" s="137"/>
      <c r="C84" s="142" t="s">
        <v>542</v>
      </c>
      <c r="D84" s="137"/>
      <c r="E84" s="142" t="s">
        <v>445</v>
      </c>
      <c r="F84" s="137"/>
      <c r="G84" s="158"/>
    </row>
    <row r="85" spans="1:7" s="193" customFormat="1" ht="12.95" hidden="1" customHeight="1">
      <c r="A85" s="144" t="str">
        <f>A82</f>
        <v>Garfo</v>
      </c>
      <c r="B85" s="137"/>
      <c r="C85" s="142" t="s">
        <v>556</v>
      </c>
      <c r="D85" s="137"/>
      <c r="E85" s="142" t="s">
        <v>570</v>
      </c>
      <c r="F85" s="137"/>
      <c r="G85" s="158"/>
    </row>
    <row r="86" spans="1:7" s="193" customFormat="1" ht="12.95" customHeight="1">
      <c r="A86" s="144"/>
      <c r="B86" s="137"/>
      <c r="C86" s="142"/>
      <c r="D86" s="137"/>
      <c r="E86" s="142"/>
      <c r="F86" s="137"/>
      <c r="G86" s="158"/>
    </row>
    <row r="87" spans="1:7" s="193" customFormat="1" ht="12.95" customHeight="1">
      <c r="A87" s="194" t="s">
        <v>571</v>
      </c>
      <c r="B87" s="137"/>
      <c r="C87" s="137"/>
      <c r="D87" s="137"/>
      <c r="E87" s="137"/>
      <c r="F87" s="137"/>
      <c r="G87" s="138"/>
    </row>
    <row r="88" spans="1:7" s="193" customFormat="1" ht="12.95" customHeight="1">
      <c r="A88" s="218">
        <f>cotacao!E56*2</f>
        <v>66.993333333333325</v>
      </c>
      <c r="B88" s="196" t="s">
        <v>443</v>
      </c>
      <c r="C88" s="221">
        <v>8.3299999999999999E-2</v>
      </c>
      <c r="D88" s="196" t="s">
        <v>443</v>
      </c>
      <c r="E88" s="220">
        <f>DADOS!D64</f>
        <v>1</v>
      </c>
      <c r="F88" s="199" t="s">
        <v>444</v>
      </c>
      <c r="G88" s="200">
        <f>TRUNC(A88*C88*E88,2)</f>
        <v>5.58</v>
      </c>
    </row>
    <row r="89" spans="1:7" s="193" customFormat="1" ht="12.95" customHeight="1">
      <c r="A89" s="144" t="s">
        <v>572</v>
      </c>
      <c r="B89" s="137"/>
      <c r="C89" s="142" t="s">
        <v>542</v>
      </c>
      <c r="D89" s="137"/>
      <c r="E89" s="142" t="s">
        <v>445</v>
      </c>
      <c r="F89" s="137"/>
      <c r="G89" s="158"/>
    </row>
    <row r="90" spans="1:7" s="193" customFormat="1" ht="12.95" customHeight="1">
      <c r="A90" s="144" t="s">
        <v>573</v>
      </c>
      <c r="B90" s="137"/>
      <c r="C90" s="142" t="s">
        <v>556</v>
      </c>
      <c r="D90" s="137"/>
      <c r="E90" s="142" t="s">
        <v>570</v>
      </c>
      <c r="F90" s="137"/>
      <c r="G90" s="158"/>
    </row>
    <row r="91" spans="1:7" s="193" customFormat="1" ht="12.95" customHeight="1">
      <c r="A91" s="144" t="s">
        <v>574</v>
      </c>
      <c r="B91" s="137"/>
      <c r="C91" s="142"/>
      <c r="D91" s="137"/>
      <c r="E91" s="142"/>
      <c r="F91" s="137"/>
      <c r="G91" s="158"/>
    </row>
    <row r="92" spans="1:7" s="193" customFormat="1" ht="12.95" hidden="1" customHeight="1">
      <c r="A92" s="194" t="s">
        <v>575</v>
      </c>
      <c r="B92" s="137"/>
      <c r="C92" s="137"/>
      <c r="D92" s="137"/>
      <c r="E92" s="137"/>
      <c r="F92" s="137"/>
      <c r="G92" s="138"/>
    </row>
    <row r="93" spans="1:7" s="193" customFormat="1" ht="12.95" hidden="1" customHeight="1">
      <c r="A93" s="218">
        <v>171</v>
      </c>
      <c r="B93" s="196" t="s">
        <v>576</v>
      </c>
      <c r="C93" s="222">
        <v>12</v>
      </c>
      <c r="D93" s="196" t="s">
        <v>443</v>
      </c>
      <c r="E93" s="220">
        <v>0</v>
      </c>
      <c r="F93" s="199" t="s">
        <v>444</v>
      </c>
      <c r="G93" s="200">
        <f>IF(C93&lt;&gt;0,(A93/C93)*E93,0)</f>
        <v>0</v>
      </c>
    </row>
    <row r="94" spans="1:7" s="193" customFormat="1" ht="12.95" hidden="1" customHeight="1">
      <c r="A94" s="144"/>
      <c r="B94" s="137"/>
      <c r="C94" s="142" t="s">
        <v>577</v>
      </c>
      <c r="D94" s="137"/>
      <c r="E94" s="142" t="s">
        <v>445</v>
      </c>
      <c r="F94" s="137"/>
      <c r="G94" s="158"/>
    </row>
    <row r="95" spans="1:7" s="193" customFormat="1" ht="12.95" hidden="1" customHeight="1">
      <c r="A95" s="144" t="s">
        <v>578</v>
      </c>
      <c r="B95" s="137"/>
      <c r="C95" s="142" t="s">
        <v>579</v>
      </c>
      <c r="D95" s="137"/>
      <c r="E95" s="142" t="s">
        <v>570</v>
      </c>
      <c r="F95" s="137"/>
      <c r="G95" s="158"/>
    </row>
    <row r="96" spans="1:7" s="193" customFormat="1" ht="12.95" hidden="1" customHeight="1">
      <c r="A96" s="156"/>
      <c r="B96" s="137"/>
      <c r="C96" s="137"/>
      <c r="D96" s="137"/>
      <c r="E96" s="137"/>
      <c r="F96" s="137"/>
      <c r="G96" s="138"/>
    </row>
    <row r="97" spans="1:7" s="193" customFormat="1" ht="12.95" hidden="1" customHeight="1">
      <c r="A97" s="194" t="s">
        <v>580</v>
      </c>
      <c r="B97" s="137"/>
      <c r="C97" s="137"/>
      <c r="D97" s="137"/>
      <c r="E97" s="137"/>
      <c r="F97" s="137"/>
      <c r="G97" s="138"/>
    </row>
    <row r="98" spans="1:7" s="193" customFormat="1" ht="12.95" hidden="1" customHeight="1">
      <c r="A98" s="223">
        <v>0</v>
      </c>
      <c r="B98" s="196" t="s">
        <v>576</v>
      </c>
      <c r="C98" s="222">
        <v>12</v>
      </c>
      <c r="D98" s="196" t="s">
        <v>443</v>
      </c>
      <c r="E98" s="203">
        <v>0</v>
      </c>
      <c r="F98" s="199" t="s">
        <v>444</v>
      </c>
      <c r="G98" s="200">
        <f>IF(C98&lt;&gt;0,A98/C98*E98,0)</f>
        <v>0</v>
      </c>
    </row>
    <row r="99" spans="1:7" s="193" customFormat="1" ht="12.95" hidden="1" customHeight="1">
      <c r="A99" s="144" t="s">
        <v>581</v>
      </c>
      <c r="B99" s="137"/>
      <c r="C99" s="142" t="s">
        <v>577</v>
      </c>
      <c r="D99" s="137"/>
      <c r="E99" s="142" t="s">
        <v>445</v>
      </c>
      <c r="F99" s="137"/>
      <c r="G99" s="158"/>
    </row>
    <row r="100" spans="1:7" s="193" customFormat="1" ht="12.75" hidden="1" customHeight="1">
      <c r="A100" s="144" t="s">
        <v>582</v>
      </c>
      <c r="B100" s="137"/>
      <c r="C100" s="142" t="s">
        <v>579</v>
      </c>
      <c r="D100" s="137"/>
      <c r="E100" s="142" t="s">
        <v>570</v>
      </c>
      <c r="F100" s="137"/>
      <c r="G100" s="158"/>
    </row>
    <row r="101" spans="1:7" s="193" customFormat="1" ht="12.95" customHeight="1">
      <c r="A101" s="156"/>
      <c r="B101" s="137"/>
      <c r="C101" s="137"/>
      <c r="D101" s="137"/>
      <c r="E101" s="137"/>
      <c r="F101" s="137"/>
      <c r="G101" s="138"/>
    </row>
    <row r="102" spans="1:7" s="193" customFormat="1" ht="12.95" customHeight="1">
      <c r="A102" s="207" t="s">
        <v>583</v>
      </c>
      <c r="B102" s="208"/>
      <c r="C102" s="208"/>
      <c r="D102" s="208"/>
      <c r="E102" s="208"/>
      <c r="F102" s="199"/>
      <c r="G102" s="224">
        <f>G73+G78+G88</f>
        <v>34.26</v>
      </c>
    </row>
    <row r="103" spans="1:7" s="193" customFormat="1" ht="12.95" customHeight="1">
      <c r="A103" s="225"/>
      <c r="B103" s="173"/>
      <c r="C103" s="173"/>
      <c r="D103" s="173"/>
      <c r="E103" s="173"/>
      <c r="F103" s="173"/>
      <c r="G103" s="213"/>
    </row>
    <row r="104" spans="1:7" s="193" customFormat="1" ht="12.95" customHeight="1">
      <c r="A104" s="214" t="s">
        <v>584</v>
      </c>
      <c r="B104" s="215"/>
      <c r="C104" s="215"/>
      <c r="D104" s="215"/>
      <c r="E104" s="215"/>
      <c r="F104" s="215"/>
      <c r="G104" s="216"/>
    </row>
    <row r="105" spans="1:7" s="193" customFormat="1" ht="12.95" hidden="1" customHeight="1">
      <c r="A105" s="226" t="s">
        <v>585</v>
      </c>
      <c r="B105" s="191"/>
      <c r="C105" s="191"/>
      <c r="D105" s="191"/>
      <c r="E105" s="191"/>
      <c r="F105" s="191"/>
      <c r="G105" s="192"/>
    </row>
    <row r="106" spans="1:7" s="193" customFormat="1" ht="12.95" hidden="1" customHeight="1">
      <c r="A106" s="156"/>
      <c r="B106" s="137"/>
      <c r="C106" s="137"/>
      <c r="D106" s="137"/>
      <c r="E106" s="137"/>
      <c r="F106" s="137"/>
      <c r="G106" s="138"/>
    </row>
    <row r="107" spans="1:7" s="193" customFormat="1" ht="12.95" hidden="1" customHeight="1">
      <c r="A107" s="227">
        <f>DADOS!C8*2</f>
        <v>52</v>
      </c>
      <c r="B107" s="196" t="s">
        <v>443</v>
      </c>
      <c r="C107" s="228">
        <v>0</v>
      </c>
      <c r="D107" s="196" t="s">
        <v>443</v>
      </c>
      <c r="E107" s="203">
        <f>'1.0-Mão de Obra Direta (MO)'!C9+'1.0-Mão de Obra Direta (MO)'!C14+'1.0-Mão de Obra Direta (MO)'!C19</f>
        <v>10</v>
      </c>
      <c r="F107" s="199" t="s">
        <v>444</v>
      </c>
      <c r="G107" s="200">
        <f>TRUNC(A107*C107*E107,2)</f>
        <v>0</v>
      </c>
    </row>
    <row r="108" spans="1:7" s="193" customFormat="1" ht="12.95" hidden="1" customHeight="1">
      <c r="A108" s="144" t="s">
        <v>586</v>
      </c>
      <c r="B108" s="137"/>
      <c r="C108" s="142" t="s">
        <v>587</v>
      </c>
      <c r="D108" s="137"/>
      <c r="E108" s="142" t="s">
        <v>445</v>
      </c>
      <c r="F108" s="137"/>
      <c r="G108" s="158"/>
    </row>
    <row r="109" spans="1:7" s="193" customFormat="1" ht="12.95" hidden="1" customHeight="1">
      <c r="A109" s="144" t="s">
        <v>588</v>
      </c>
      <c r="B109" s="137"/>
      <c r="C109" s="142" t="s">
        <v>589</v>
      </c>
      <c r="D109" s="137"/>
      <c r="E109" s="142" t="s">
        <v>447</v>
      </c>
      <c r="F109" s="137"/>
      <c r="G109" s="158"/>
    </row>
    <row r="110" spans="1:7" s="193" customFormat="1" ht="12.95" customHeight="1">
      <c r="A110" s="156"/>
      <c r="B110" s="137"/>
      <c r="C110" s="137"/>
      <c r="D110" s="137"/>
      <c r="E110" s="142"/>
      <c r="F110" s="137"/>
      <c r="G110" s="138"/>
    </row>
    <row r="111" spans="1:7" s="193" customFormat="1" ht="13.5" hidden="1" customHeight="1">
      <c r="A111" s="229" t="s">
        <v>590</v>
      </c>
      <c r="B111" s="230"/>
      <c r="C111" s="230"/>
      <c r="D111" s="137"/>
      <c r="E111" s="137"/>
      <c r="F111" s="137"/>
      <c r="G111" s="138"/>
    </row>
    <row r="112" spans="1:7" s="193" customFormat="1" ht="12.95" hidden="1" customHeight="1">
      <c r="A112" s="231"/>
      <c r="B112" s="230"/>
      <c r="C112" s="230"/>
      <c r="D112" s="137"/>
      <c r="E112" s="137"/>
      <c r="F112" s="137"/>
      <c r="G112" s="138"/>
    </row>
    <row r="113" spans="1:7" s="193" customFormat="1" ht="12.95" hidden="1" customHeight="1">
      <c r="A113" s="232">
        <v>1</v>
      </c>
      <c r="B113" s="233" t="s">
        <v>443</v>
      </c>
      <c r="C113" s="234"/>
      <c r="D113" s="196" t="s">
        <v>443</v>
      </c>
      <c r="E113" s="203" t="e">
        <f>#REF!</f>
        <v>#REF!</v>
      </c>
      <c r="F113" s="199" t="s">
        <v>444</v>
      </c>
      <c r="G113" s="200" t="e">
        <f>A113*C113*E113</f>
        <v>#REF!</v>
      </c>
    </row>
    <row r="114" spans="1:7" s="193" customFormat="1" ht="12.95" hidden="1" customHeight="1">
      <c r="A114" s="144" t="s">
        <v>591</v>
      </c>
      <c r="B114" s="137"/>
      <c r="C114" s="142" t="s">
        <v>587</v>
      </c>
      <c r="D114" s="137"/>
      <c r="E114" s="142" t="s">
        <v>445</v>
      </c>
      <c r="F114" s="137"/>
      <c r="G114" s="158"/>
    </row>
    <row r="115" spans="1:7" s="193" customFormat="1" ht="12.95" hidden="1" customHeight="1">
      <c r="A115" s="144" t="s">
        <v>592</v>
      </c>
      <c r="B115" s="137"/>
      <c r="C115" s="142" t="s">
        <v>593</v>
      </c>
      <c r="D115" s="137"/>
      <c r="E115" s="142" t="s">
        <v>447</v>
      </c>
      <c r="F115" s="137"/>
      <c r="G115" s="158"/>
    </row>
    <row r="116" spans="1:7" s="193" customFormat="1" ht="12.95" hidden="1" customHeight="1">
      <c r="A116" s="144"/>
      <c r="B116" s="137"/>
      <c r="C116" s="142"/>
      <c r="D116" s="137"/>
      <c r="E116" s="142"/>
      <c r="F116" s="137"/>
      <c r="G116" s="158"/>
    </row>
    <row r="117" spans="1:7" s="193" customFormat="1" ht="13.5" customHeight="1">
      <c r="A117" s="204" t="s">
        <v>920</v>
      </c>
      <c r="B117" s="137"/>
      <c r="C117" s="137"/>
      <c r="D117" s="137"/>
      <c r="E117" s="137"/>
      <c r="F117" s="137"/>
      <c r="G117" s="138"/>
    </row>
    <row r="118" spans="1:7" s="193" customFormat="1" ht="12.95" customHeight="1">
      <c r="A118" s="156"/>
      <c r="B118" s="137"/>
      <c r="C118" s="137"/>
      <c r="D118" s="137"/>
      <c r="E118" s="137"/>
      <c r="F118" s="137"/>
      <c r="G118" s="138"/>
    </row>
    <row r="119" spans="1:7" s="193" customFormat="1" ht="12.95" customHeight="1">
      <c r="A119" s="227">
        <f>DADOS!C8</f>
        <v>26</v>
      </c>
      <c r="B119" s="196" t="s">
        <v>443</v>
      </c>
      <c r="C119" s="234">
        <v>18</v>
      </c>
      <c r="D119" s="196" t="s">
        <v>443</v>
      </c>
      <c r="E119" s="196">
        <f>E107</f>
        <v>10</v>
      </c>
      <c r="F119" s="199" t="s">
        <v>444</v>
      </c>
      <c r="G119" s="200">
        <f>TRUNC(A119*C119*E119,2)</f>
        <v>4680</v>
      </c>
    </row>
    <row r="120" spans="1:7" s="193" customFormat="1" ht="12.95" customHeight="1">
      <c r="A120" s="144" t="s">
        <v>594</v>
      </c>
      <c r="B120" s="137"/>
      <c r="C120" s="142" t="s">
        <v>595</v>
      </c>
      <c r="D120" s="137"/>
      <c r="E120" s="142" t="s">
        <v>445</v>
      </c>
      <c r="F120" s="137"/>
      <c r="G120" s="158"/>
    </row>
    <row r="121" spans="1:7" s="193" customFormat="1" ht="12.95" customHeight="1">
      <c r="A121" s="144" t="s">
        <v>596</v>
      </c>
      <c r="B121" s="137"/>
      <c r="C121" s="142"/>
      <c r="D121" s="137"/>
      <c r="E121" s="142" t="s">
        <v>447</v>
      </c>
      <c r="F121" s="137"/>
      <c r="G121" s="158"/>
    </row>
    <row r="122" spans="1:7" s="193" customFormat="1" ht="12.95" customHeight="1">
      <c r="A122" s="144"/>
      <c r="B122" s="137"/>
      <c r="C122" s="142"/>
      <c r="D122" s="137"/>
      <c r="E122" s="142"/>
      <c r="F122" s="137"/>
      <c r="G122" s="158"/>
    </row>
    <row r="123" spans="1:7" s="193" customFormat="1" ht="12.95" customHeight="1">
      <c r="B123" s="137"/>
      <c r="C123" s="235"/>
      <c r="D123" s="137"/>
      <c r="E123" s="142"/>
      <c r="F123" s="137"/>
      <c r="G123" s="158"/>
    </row>
    <row r="124" spans="1:7" s="193" customFormat="1" ht="12.95" customHeight="1">
      <c r="A124" s="238"/>
      <c r="B124" s="169"/>
      <c r="C124" s="169"/>
      <c r="D124" s="169"/>
      <c r="E124" s="169"/>
      <c r="F124" s="16"/>
      <c r="G124" s="148"/>
    </row>
    <row r="125" spans="1:7" s="193" customFormat="1" ht="12.95" customHeight="1">
      <c r="A125" s="239" t="s">
        <v>597</v>
      </c>
      <c r="B125" s="208"/>
      <c r="C125" s="196"/>
      <c r="D125" s="209"/>
      <c r="E125" s="196"/>
      <c r="F125" s="199"/>
      <c r="G125" s="210">
        <f>G102+G68</f>
        <v>819.62000000000012</v>
      </c>
    </row>
    <row r="126" spans="1:7" s="193" customFormat="1" ht="12.95" customHeight="1">
      <c r="A126" s="238"/>
      <c r="B126" s="169"/>
      <c r="C126" s="169"/>
      <c r="D126" s="169"/>
      <c r="E126" s="169"/>
      <c r="F126" s="16"/>
      <c r="G126" s="148"/>
    </row>
    <row r="127" spans="1:7" s="193" customFormat="1" ht="12.95" customHeight="1">
      <c r="A127" s="239" t="s">
        <v>598</v>
      </c>
      <c r="B127" s="208"/>
      <c r="C127" s="196">
        <f>DADOS!C7</f>
        <v>312</v>
      </c>
      <c r="D127" s="209"/>
      <c r="E127" s="196">
        <f>TRUNC(G125/DADOS!C8,2)</f>
        <v>31.52</v>
      </c>
      <c r="F127" s="199"/>
      <c r="G127" s="210">
        <f>E127*C127</f>
        <v>9834.24</v>
      </c>
    </row>
    <row r="128" spans="1:7" s="193" customFormat="1" ht="12.95" customHeight="1">
      <c r="A128" s="238"/>
      <c r="B128" s="169"/>
      <c r="C128" s="142" t="str">
        <f>'[17]Dados Gerais'!C12</f>
        <v>Dias Coleta Anual</v>
      </c>
      <c r="D128" s="169"/>
      <c r="E128" s="169" t="s">
        <v>599</v>
      </c>
      <c r="F128" s="16"/>
      <c r="G128" s="148"/>
    </row>
    <row r="129" spans="1:7" s="193" customFormat="1" ht="12.95" customHeight="1">
      <c r="A129" s="238"/>
      <c r="B129" s="169"/>
      <c r="C129" s="169"/>
      <c r="D129" s="169"/>
      <c r="E129" s="169"/>
      <c r="F129" s="16"/>
      <c r="G129" s="148"/>
    </row>
    <row r="131" spans="1:7">
      <c r="A131" s="722" t="s">
        <v>600</v>
      </c>
      <c r="B131" s="722"/>
      <c r="C131" s="722"/>
      <c r="D131" s="722"/>
      <c r="E131" s="722"/>
      <c r="F131" s="722"/>
      <c r="G131" s="722"/>
    </row>
    <row r="132" spans="1:7" s="193" customFormat="1" ht="28.5" customHeight="1">
      <c r="A132" s="723" t="s">
        <v>601</v>
      </c>
      <c r="B132" s="723"/>
      <c r="C132" s="723"/>
      <c r="D132" s="723"/>
      <c r="E132" s="723"/>
      <c r="F132" s="723"/>
      <c r="G132" s="723"/>
    </row>
    <row r="133" spans="1:7" s="240" customFormat="1">
      <c r="A133" s="724"/>
      <c r="B133" s="724"/>
      <c r="C133" s="724"/>
      <c r="D133" s="724"/>
      <c r="E133" s="724"/>
      <c r="F133" s="724"/>
      <c r="G133" s="724"/>
    </row>
    <row r="134" spans="1:7">
      <c r="A134" s="725" t="s">
        <v>602</v>
      </c>
      <c r="B134" s="725"/>
      <c r="C134" s="725"/>
      <c r="D134" s="725"/>
      <c r="E134" s="725"/>
      <c r="F134" s="725"/>
      <c r="G134" s="725"/>
    </row>
    <row r="135" spans="1:7">
      <c r="A135" s="718"/>
      <c r="B135" s="718"/>
      <c r="C135" s="718"/>
      <c r="D135" s="718"/>
      <c r="E135" s="718"/>
      <c r="F135" s="718"/>
      <c r="G135" s="718"/>
    </row>
    <row r="136" spans="1:7" ht="25.5" customHeight="1">
      <c r="A136" s="241" t="s">
        <v>603</v>
      </c>
      <c r="B136" s="241"/>
      <c r="C136" s="726" t="s">
        <v>604</v>
      </c>
      <c r="D136" s="726"/>
      <c r="E136" s="726" t="s">
        <v>605</v>
      </c>
      <c r="F136" s="726"/>
      <c r="G136" s="242" t="s">
        <v>606</v>
      </c>
    </row>
    <row r="137" spans="1:7" ht="11.25" customHeight="1">
      <c r="A137" s="241"/>
      <c r="B137" s="241"/>
      <c r="C137" s="716"/>
      <c r="D137" s="715"/>
      <c r="E137" s="716"/>
      <c r="F137" s="715"/>
      <c r="G137" s="242"/>
    </row>
    <row r="138" spans="1:7">
      <c r="A138" s="241" t="s">
        <v>514</v>
      </c>
      <c r="B138" s="241"/>
      <c r="C138" s="714">
        <v>3</v>
      </c>
      <c r="D138" s="715"/>
      <c r="E138" s="716">
        <v>0</v>
      </c>
      <c r="F138" s="715"/>
      <c r="G138" s="242"/>
    </row>
    <row r="139" spans="1:7">
      <c r="A139" s="719" t="s">
        <v>607</v>
      </c>
      <c r="B139" s="720"/>
      <c r="C139" s="720"/>
      <c r="D139" s="720"/>
      <c r="E139" s="720"/>
      <c r="F139" s="721"/>
      <c r="G139" s="245">
        <f>SUM(C138:G138)</f>
        <v>3</v>
      </c>
    </row>
    <row r="140" spans="1:7">
      <c r="A140" s="243"/>
      <c r="B140" s="243"/>
      <c r="C140" s="244"/>
      <c r="D140" s="244"/>
      <c r="E140" s="244"/>
      <c r="F140" s="244"/>
      <c r="G140" s="244"/>
    </row>
    <row r="141" spans="1:7">
      <c r="A141" s="241" t="s">
        <v>608</v>
      </c>
      <c r="B141" s="241"/>
      <c r="C141" s="714">
        <v>6</v>
      </c>
      <c r="D141" s="715"/>
      <c r="E141" s="716">
        <v>0</v>
      </c>
      <c r="F141" s="715"/>
      <c r="G141" s="242"/>
    </row>
    <row r="142" spans="1:7">
      <c r="A142" s="719" t="s">
        <v>609</v>
      </c>
      <c r="B142" s="720"/>
      <c r="C142" s="720"/>
      <c r="D142" s="720"/>
      <c r="E142" s="720"/>
      <c r="F142" s="721"/>
      <c r="G142" s="245">
        <f>SUM(C141:G141)</f>
        <v>6</v>
      </c>
    </row>
    <row r="143" spans="1:7">
      <c r="A143" s="243"/>
      <c r="B143" s="243"/>
      <c r="C143" s="244"/>
      <c r="D143" s="244"/>
      <c r="E143" s="244"/>
      <c r="F143" s="244"/>
      <c r="G143" s="244"/>
    </row>
    <row r="144" spans="1:7">
      <c r="A144" s="241" t="s">
        <v>516</v>
      </c>
      <c r="B144" s="241"/>
      <c r="C144" s="714"/>
      <c r="D144" s="715"/>
      <c r="E144" s="716"/>
      <c r="F144" s="715"/>
      <c r="G144" s="278">
        <f>'1.0-Mão de Obra Direta (MO)'!C19</f>
        <v>1</v>
      </c>
    </row>
    <row r="145" spans="1:7">
      <c r="A145" s="243"/>
      <c r="B145" s="243"/>
      <c r="C145" s="244"/>
      <c r="D145" s="244"/>
      <c r="E145" s="244"/>
      <c r="F145" s="244"/>
      <c r="G145" s="244"/>
    </row>
    <row r="146" spans="1:7">
      <c r="A146" s="243"/>
      <c r="B146" s="243"/>
      <c r="C146" s="244"/>
      <c r="D146" s="244"/>
      <c r="E146" s="244"/>
      <c r="F146" s="244"/>
      <c r="G146" s="244"/>
    </row>
    <row r="147" spans="1:7">
      <c r="A147" s="717" t="s">
        <v>610</v>
      </c>
      <c r="B147" s="717"/>
      <c r="C147" s="717"/>
      <c r="D147" s="717"/>
      <c r="E147" s="717"/>
      <c r="F147" s="717"/>
      <c r="G147" s="246">
        <f>G139+G142+G144</f>
        <v>10</v>
      </c>
    </row>
    <row r="148" spans="1:7">
      <c r="A148" s="718"/>
      <c r="B148" s="718"/>
      <c r="C148" s="718"/>
      <c r="D148" s="718"/>
      <c r="E148" s="718"/>
      <c r="F148" s="718"/>
      <c r="G148" s="718"/>
    </row>
  </sheetData>
  <mergeCells count="26">
    <mergeCell ref="A5:C5"/>
    <mergeCell ref="D5:G5"/>
    <mergeCell ref="A1:G1"/>
    <mergeCell ref="A2:G2"/>
    <mergeCell ref="A3:G3"/>
    <mergeCell ref="A4:C4"/>
    <mergeCell ref="D4:G4"/>
    <mergeCell ref="C137:D137"/>
    <mergeCell ref="E137:F137"/>
    <mergeCell ref="C138:D138"/>
    <mergeCell ref="E138:F138"/>
    <mergeCell ref="A131:G131"/>
    <mergeCell ref="A132:G132"/>
    <mergeCell ref="A133:G133"/>
    <mergeCell ref="A134:G134"/>
    <mergeCell ref="A135:G135"/>
    <mergeCell ref="C136:D136"/>
    <mergeCell ref="E136:F136"/>
    <mergeCell ref="C144:D144"/>
    <mergeCell ref="E144:F144"/>
    <mergeCell ref="A147:F147"/>
    <mergeCell ref="A148:G148"/>
    <mergeCell ref="A139:F139"/>
    <mergeCell ref="C141:D141"/>
    <mergeCell ref="E141:F141"/>
    <mergeCell ref="A142:F142"/>
  </mergeCells>
  <printOptions horizontalCentered="1"/>
  <pageMargins left="0.7" right="0.7" top="1.3379166666666666" bottom="0.75" header="0.3" footer="0.3"/>
  <pageSetup paperSize="9" scale="99" fitToWidth="0" fitToHeight="0" orientation="portrait" r:id="rId1"/>
  <headerFooter alignWithMargins="0">
    <oddHeader>&amp;L&amp;G&amp;C&amp;"Arial,Normal"&amp;12Estado do Rio de Janeiro
&amp;"Arial,Negrito"PREFEITURA MUNICIPAL DE CARMO&amp;"Arial,Normal"
Secretaria Municipal de Meio Ambiente e Defesa Civil</oddHeader>
  </headerFooter>
  <rowBreaks count="1" manualBreakCount="1">
    <brk id="69" max="6" man="1"/>
  </rowBreaks>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6" tint="-0.499984740745262"/>
  </sheetPr>
  <dimension ref="A1:J89"/>
  <sheetViews>
    <sheetView showGridLines="0" view="pageBreakPreview" topLeftCell="A52" zoomScaleNormal="100" zoomScaleSheetLayoutView="100" workbookViewId="0">
      <selection activeCell="C86" sqref="C86"/>
    </sheetView>
  </sheetViews>
  <sheetFormatPr defaultRowHeight="12.75"/>
  <cols>
    <col min="1" max="1" width="34.140625" style="131" customWidth="1"/>
    <col min="2" max="2" width="1.85546875" style="131" customWidth="1"/>
    <col min="3" max="3" width="25.5703125" style="131" customWidth="1"/>
    <col min="4" max="4" width="1.85546875" style="131" customWidth="1"/>
    <col min="5" max="5" width="17.7109375" style="131" customWidth="1"/>
    <col min="6" max="6" width="2.140625" style="131" customWidth="1"/>
    <col min="7" max="7" width="12.85546875" style="131" customWidth="1"/>
    <col min="8" max="9" width="9.140625" style="131"/>
    <col min="10" max="10" width="13" style="131" customWidth="1"/>
    <col min="11" max="16384" width="9.140625" style="131"/>
  </cols>
  <sheetData>
    <row r="1" spans="1:10" s="129" customFormat="1" ht="24.75" customHeight="1">
      <c r="A1" s="710" t="s">
        <v>697</v>
      </c>
      <c r="B1" s="710"/>
      <c r="C1" s="710"/>
      <c r="D1" s="710"/>
      <c r="E1" s="710"/>
      <c r="F1" s="710"/>
      <c r="G1" s="710"/>
      <c r="H1" s="128"/>
      <c r="I1" s="128"/>
    </row>
    <row r="2" spans="1:10" s="129" customFormat="1" ht="22.5" customHeight="1">
      <c r="A2" s="730" t="s">
        <v>639</v>
      </c>
      <c r="B2" s="730"/>
      <c r="C2" s="730"/>
      <c r="D2" s="730"/>
      <c r="E2" s="730"/>
      <c r="F2" s="730"/>
      <c r="G2" s="730"/>
      <c r="H2" s="128"/>
      <c r="I2" s="128"/>
    </row>
    <row r="3" spans="1:10" s="129" customFormat="1">
      <c r="A3" s="706" t="s">
        <v>640</v>
      </c>
      <c r="B3" s="706"/>
      <c r="C3" s="706"/>
      <c r="D3" s="706"/>
      <c r="E3" s="706"/>
      <c r="F3" s="706"/>
      <c r="G3" s="706"/>
      <c r="H3" s="128"/>
      <c r="I3" s="128"/>
    </row>
    <row r="4" spans="1:10" s="155" customFormat="1">
      <c r="A4" s="707" t="s">
        <v>641</v>
      </c>
      <c r="B4" s="707"/>
      <c r="C4" s="707"/>
      <c r="D4" s="707" t="s">
        <v>440</v>
      </c>
      <c r="E4" s="707"/>
      <c r="F4" s="707"/>
      <c r="G4" s="707"/>
    </row>
    <row r="5" spans="1:10">
      <c r="A5" s="727">
        <f>G88</f>
        <v>424372.22</v>
      </c>
      <c r="B5" s="728"/>
      <c r="C5" s="729"/>
      <c r="D5" s="709">
        <f>A5/'[17]Custos Totais'!F17</f>
        <v>7.8822782176454748E-2</v>
      </c>
      <c r="E5" s="709"/>
      <c r="F5" s="709"/>
      <c r="G5" s="709"/>
    </row>
    <row r="6" spans="1:10">
      <c r="A6" s="732" t="s">
        <v>642</v>
      </c>
      <c r="B6" s="733"/>
      <c r="C6" s="733"/>
      <c r="D6" s="733"/>
      <c r="E6" s="733"/>
      <c r="F6" s="733"/>
      <c r="G6" s="734"/>
    </row>
    <row r="7" spans="1:10" s="193" customFormat="1" ht="12.95" customHeight="1">
      <c r="A7" s="279"/>
      <c r="B7" s="16"/>
      <c r="C7" s="16"/>
      <c r="D7" s="16"/>
      <c r="E7" s="16"/>
      <c r="F7" s="16"/>
      <c r="G7" s="167"/>
    </row>
    <row r="8" spans="1:10" s="193" customFormat="1" ht="12.95" customHeight="1">
      <c r="A8" s="280" t="s">
        <v>643</v>
      </c>
      <c r="B8" s="16"/>
      <c r="C8" s="23"/>
      <c r="D8" s="16"/>
      <c r="E8" s="16"/>
      <c r="F8" s="16"/>
      <c r="G8" s="167"/>
    </row>
    <row r="9" spans="1:10" s="193" customFormat="1" ht="12.95" customHeight="1">
      <c r="A9" s="281" t="s">
        <v>644</v>
      </c>
      <c r="B9" s="282"/>
      <c r="C9" s="283"/>
      <c r="D9" s="282"/>
      <c r="E9" s="282"/>
      <c r="F9" s="282"/>
      <c r="G9" s="284"/>
    </row>
    <row r="10" spans="1:10" s="193" customFormat="1" ht="12.95" customHeight="1">
      <c r="A10" s="285">
        <v>4.194</v>
      </c>
      <c r="B10" s="286" t="s">
        <v>443</v>
      </c>
      <c r="C10" s="287">
        <v>0.56000000000000005</v>
      </c>
      <c r="D10" s="286" t="s">
        <v>443</v>
      </c>
      <c r="E10" s="318">
        <f>TRUNC(DADOS!C12*DADOS!C7,2)</f>
        <v>49761.19</v>
      </c>
      <c r="F10" s="288" t="s">
        <v>444</v>
      </c>
      <c r="G10" s="289">
        <f>TRUNC(E10*C10*A10,2)</f>
        <v>116871.12</v>
      </c>
    </row>
    <row r="11" spans="1:10" s="193" customFormat="1" ht="35.25" customHeight="1">
      <c r="A11" s="347" t="s">
        <v>1050</v>
      </c>
      <c r="B11" s="16"/>
      <c r="C11" s="13" t="s">
        <v>645</v>
      </c>
      <c r="D11" s="16"/>
      <c r="E11" s="13" t="s">
        <v>646</v>
      </c>
      <c r="F11" s="16"/>
      <c r="G11" s="167"/>
      <c r="J11" s="291"/>
    </row>
    <row r="12" spans="1:10" s="193" customFormat="1" ht="12.95" customHeight="1">
      <c r="A12" s="348" t="s">
        <v>647</v>
      </c>
      <c r="B12" s="349"/>
      <c r="C12" s="13" t="s">
        <v>648</v>
      </c>
      <c r="D12" s="16"/>
      <c r="E12" s="13"/>
      <c r="F12" s="16"/>
      <c r="G12" s="167"/>
    </row>
    <row r="13" spans="1:10" s="193" customFormat="1" ht="12.75" customHeight="1">
      <c r="A13" s="292">
        <f>A10</f>
        <v>4.194</v>
      </c>
      <c r="B13" s="293" t="s">
        <v>443</v>
      </c>
      <c r="C13" s="294">
        <v>0.25</v>
      </c>
      <c r="D13" s="293" t="s">
        <v>443</v>
      </c>
      <c r="E13" s="196">
        <f>TRUNC(DADOS!C14*DADOS!C7,2)</f>
        <v>23625.93</v>
      </c>
      <c r="F13" s="295" t="s">
        <v>444</v>
      </c>
      <c r="G13" s="296">
        <f>TRUNC(E13*C13*A13,2)</f>
        <v>24771.78</v>
      </c>
    </row>
    <row r="14" spans="1:10" s="193" customFormat="1" ht="26.25" customHeight="1">
      <c r="A14" s="347" t="s">
        <v>1050</v>
      </c>
      <c r="B14" s="16"/>
      <c r="C14" s="13" t="s">
        <v>645</v>
      </c>
      <c r="D14" s="16"/>
      <c r="E14" s="13" t="s">
        <v>646</v>
      </c>
      <c r="F14" s="16"/>
      <c r="G14" s="167"/>
    </row>
    <row r="15" spans="1:10" s="193" customFormat="1" ht="12.95" customHeight="1">
      <c r="A15" s="290"/>
      <c r="B15" s="16"/>
      <c r="C15" s="13" t="s">
        <v>648</v>
      </c>
      <c r="D15" s="16"/>
      <c r="E15" s="13"/>
      <c r="F15" s="16"/>
      <c r="G15" s="167"/>
    </row>
    <row r="16" spans="1:10" s="193" customFormat="1" ht="12.95" customHeight="1">
      <c r="A16" s="165"/>
      <c r="B16" s="16"/>
      <c r="D16" s="16"/>
      <c r="E16" s="13"/>
      <c r="F16" s="16"/>
      <c r="G16" s="167"/>
    </row>
    <row r="17" spans="1:7" s="193" customFormat="1" ht="12.95" customHeight="1">
      <c r="A17" s="297" t="s">
        <v>649</v>
      </c>
      <c r="B17" s="298"/>
      <c r="C17" s="299"/>
      <c r="D17" s="298"/>
      <c r="E17" s="299"/>
      <c r="F17" s="300" t="s">
        <v>444</v>
      </c>
      <c r="G17" s="154">
        <f>G10+G13</f>
        <v>141642.9</v>
      </c>
    </row>
    <row r="18" spans="1:7" s="16" customFormat="1" ht="12.95" customHeight="1">
      <c r="A18" s="150"/>
      <c r="B18" s="301"/>
      <c r="C18" s="302"/>
      <c r="D18" s="301"/>
      <c r="E18" s="302"/>
      <c r="F18" s="303"/>
      <c r="G18" s="237"/>
    </row>
    <row r="19" spans="1:7" s="193" customFormat="1" ht="12.95" customHeight="1">
      <c r="A19" s="304" t="s">
        <v>650</v>
      </c>
      <c r="B19" s="16"/>
      <c r="C19" s="16"/>
      <c r="D19" s="16"/>
      <c r="E19" s="16"/>
      <c r="F19" s="16"/>
      <c r="G19" s="167"/>
    </row>
    <row r="20" spans="1:7" s="193" customFormat="1" ht="12.95" customHeight="1">
      <c r="A20" s="304"/>
      <c r="B20" s="16"/>
      <c r="C20" s="16"/>
      <c r="D20" s="16"/>
      <c r="E20" s="16"/>
      <c r="F20" s="16"/>
      <c r="G20" s="167"/>
    </row>
    <row r="21" spans="1:7" s="193" customFormat="1" ht="12.95" customHeight="1">
      <c r="A21" s="304" t="s">
        <v>651</v>
      </c>
      <c r="B21" s="16"/>
      <c r="C21" s="16"/>
      <c r="D21" s="16"/>
      <c r="E21" s="16"/>
      <c r="F21" s="16"/>
      <c r="G21" s="167"/>
    </row>
    <row r="22" spans="1:7" s="193" customFormat="1" ht="12.95" customHeight="1">
      <c r="A22" s="195" t="s">
        <v>652</v>
      </c>
      <c r="B22" s="305"/>
      <c r="C22" s="306"/>
      <c r="D22" s="307"/>
      <c r="E22" s="203"/>
      <c r="F22" s="295"/>
      <c r="G22" s="200"/>
    </row>
    <row r="23" spans="1:7" s="193" customFormat="1" ht="12.95" customHeight="1">
      <c r="A23" s="308"/>
      <c r="B23" s="13"/>
      <c r="C23" s="13"/>
      <c r="D23" s="13"/>
      <c r="E23" s="13"/>
      <c r="F23" s="16"/>
      <c r="G23" s="167"/>
    </row>
    <row r="24" spans="1:7" s="193" customFormat="1" ht="12.95" customHeight="1">
      <c r="A24" s="308"/>
      <c r="B24" s="13"/>
      <c r="C24" s="13"/>
      <c r="D24" s="13"/>
      <c r="E24" s="13"/>
      <c r="F24" s="16"/>
      <c r="G24" s="167"/>
    </row>
    <row r="25" spans="1:7" s="193" customFormat="1" ht="12.95" customHeight="1">
      <c r="A25" s="165"/>
      <c r="B25" s="16"/>
      <c r="C25" s="16"/>
      <c r="D25" s="16"/>
      <c r="E25" s="16"/>
      <c r="F25" s="16"/>
      <c r="G25" s="167"/>
    </row>
    <row r="26" spans="1:7" s="193" customFormat="1" ht="12.95" customHeight="1">
      <c r="A26" s="195">
        <f>G17</f>
        <v>141642.9</v>
      </c>
      <c r="B26" s="305" t="s">
        <v>443</v>
      </c>
      <c r="C26" s="309">
        <v>0.1</v>
      </c>
      <c r="D26" s="305"/>
      <c r="E26" s="203"/>
      <c r="F26" s="295" t="s">
        <v>444</v>
      </c>
      <c r="G26" s="200">
        <f>TRUNC(A26*C26,2)</f>
        <v>14164.29</v>
      </c>
    </row>
    <row r="27" spans="1:7" s="193" customFormat="1" ht="12.95" customHeight="1">
      <c r="A27" s="308" t="s">
        <v>653</v>
      </c>
      <c r="B27" s="13"/>
      <c r="C27" s="13" t="s">
        <v>654</v>
      </c>
      <c r="D27" s="13"/>
      <c r="E27" s="13"/>
      <c r="F27" s="16"/>
      <c r="G27" s="167"/>
    </row>
    <row r="28" spans="1:7" s="193" customFormat="1" ht="12.95" customHeight="1">
      <c r="A28" s="308"/>
      <c r="B28" s="13"/>
      <c r="C28" s="13"/>
      <c r="D28" s="13"/>
      <c r="E28" s="13"/>
      <c r="F28" s="16"/>
      <c r="G28" s="167"/>
    </row>
    <row r="29" spans="1:7" s="193" customFormat="1" ht="12.95" customHeight="1">
      <c r="A29" s="165"/>
      <c r="B29" s="16"/>
      <c r="C29" s="16"/>
      <c r="D29" s="16"/>
      <c r="E29" s="16"/>
      <c r="F29" s="16"/>
      <c r="G29" s="167"/>
    </row>
    <row r="30" spans="1:7" s="193" customFormat="1" ht="12.95" customHeight="1">
      <c r="A30" s="310"/>
      <c r="B30" s="137"/>
      <c r="C30" s="137"/>
      <c r="D30" s="137"/>
      <c r="E30" s="137"/>
      <c r="F30" s="137"/>
      <c r="G30" s="138"/>
    </row>
    <row r="31" spans="1:7" s="193" customFormat="1" ht="12.95" hidden="1" customHeight="1">
      <c r="A31" s="311" t="s">
        <v>655</v>
      </c>
      <c r="B31" s="137"/>
      <c r="C31" s="137"/>
      <c r="D31" s="137"/>
      <c r="E31" s="137"/>
      <c r="F31" s="137"/>
      <c r="G31" s="138"/>
    </row>
    <row r="32" spans="1:7" s="193" customFormat="1" ht="12.95" hidden="1" customHeight="1">
      <c r="A32" s="195">
        <v>12.5</v>
      </c>
      <c r="B32" s="305" t="s">
        <v>443</v>
      </c>
      <c r="C32" s="306">
        <v>5.0000000000000001E-4</v>
      </c>
      <c r="D32" s="305" t="s">
        <v>443</v>
      </c>
      <c r="E32" s="198" t="e">
        <f>#REF!</f>
        <v>#REF!</v>
      </c>
      <c r="F32" s="295" t="s">
        <v>444</v>
      </c>
      <c r="G32" s="200" t="e">
        <f>A32*C32*E32</f>
        <v>#REF!</v>
      </c>
    </row>
    <row r="33" spans="1:10" s="193" customFormat="1" ht="12.95" hidden="1" customHeight="1">
      <c r="A33" s="308" t="s">
        <v>541</v>
      </c>
      <c r="B33" s="13"/>
      <c r="C33" s="13" t="s">
        <v>645</v>
      </c>
      <c r="D33" s="13"/>
      <c r="E33" s="13" t="s">
        <v>646</v>
      </c>
      <c r="F33" s="16"/>
      <c r="G33" s="167"/>
    </row>
    <row r="34" spans="1:10" s="193" customFormat="1" ht="12.95" hidden="1" customHeight="1">
      <c r="A34" s="308" t="s">
        <v>656</v>
      </c>
      <c r="B34" s="13"/>
      <c r="C34" s="13" t="s">
        <v>648</v>
      </c>
      <c r="D34" s="13">
        <v>0</v>
      </c>
      <c r="E34" s="13"/>
      <c r="F34" s="16"/>
      <c r="G34" s="167"/>
    </row>
    <row r="35" spans="1:10" s="193" customFormat="1" ht="12.75" hidden="1" customHeight="1">
      <c r="A35" s="310"/>
      <c r="B35" s="137"/>
      <c r="C35" s="137"/>
      <c r="D35" s="137"/>
      <c r="E35" s="137"/>
      <c r="F35" s="137"/>
      <c r="G35" s="138"/>
    </row>
    <row r="36" spans="1:10" s="193" customFormat="1" ht="12.95" customHeight="1">
      <c r="A36" s="150" t="s">
        <v>657</v>
      </c>
      <c r="B36" s="236"/>
      <c r="C36" s="236"/>
      <c r="D36" s="236"/>
      <c r="E36" s="236"/>
      <c r="F36" s="312"/>
      <c r="G36" s="313">
        <f>G26</f>
        <v>14164.29</v>
      </c>
    </row>
    <row r="37" spans="1:10" s="193" customFormat="1" ht="12.95" customHeight="1">
      <c r="A37" s="226" t="s">
        <v>658</v>
      </c>
      <c r="B37" s="191"/>
      <c r="C37" s="191"/>
      <c r="D37" s="191"/>
      <c r="E37" s="191"/>
      <c r="F37" s="191"/>
      <c r="G37" s="192"/>
    </row>
    <row r="38" spans="1:10" s="193" customFormat="1" ht="12.95" customHeight="1">
      <c r="A38" s="314" t="s">
        <v>659</v>
      </c>
      <c r="B38" s="173"/>
      <c r="C38" s="173"/>
      <c r="D38" s="173"/>
      <c r="E38" s="173"/>
      <c r="F38" s="173"/>
      <c r="G38" s="175"/>
      <c r="I38" s="649">
        <v>44166</v>
      </c>
    </row>
    <row r="39" spans="1:10" s="193" customFormat="1" ht="12.95" customHeight="1">
      <c r="A39" s="315" t="s">
        <v>698</v>
      </c>
      <c r="B39" s="316"/>
      <c r="C39" s="317">
        <v>7086.96</v>
      </c>
      <c r="D39" s="318" t="s">
        <v>443</v>
      </c>
      <c r="E39" s="319">
        <v>1</v>
      </c>
      <c r="F39" s="320" t="s">
        <v>444</v>
      </c>
      <c r="G39" s="321">
        <f>TRUNC(C39*E39,2)</f>
        <v>7086.96</v>
      </c>
    </row>
    <row r="40" spans="1:10" s="193" customFormat="1" ht="12.95" customHeight="1">
      <c r="A40" s="322" t="s">
        <v>1046</v>
      </c>
      <c r="B40" s="169"/>
      <c r="C40" s="323" t="s">
        <v>660</v>
      </c>
      <c r="D40" s="137"/>
      <c r="E40" s="324" t="s">
        <v>699</v>
      </c>
      <c r="F40" s="137"/>
      <c r="G40" s="138"/>
    </row>
    <row r="41" spans="1:10" s="193" customFormat="1" ht="12.95" customHeight="1">
      <c r="A41" s="156"/>
      <c r="B41" s="137"/>
      <c r="C41" s="230"/>
      <c r="D41" s="137"/>
      <c r="E41" s="325"/>
      <c r="F41" s="137"/>
      <c r="G41" s="138"/>
    </row>
    <row r="42" spans="1:10" s="193" customFormat="1" ht="12.95" hidden="1" customHeight="1">
      <c r="A42" s="326" t="s">
        <v>662</v>
      </c>
      <c r="B42" s="208"/>
      <c r="C42" s="234"/>
      <c r="D42" s="196" t="s">
        <v>443</v>
      </c>
      <c r="E42" s="220">
        <v>6</v>
      </c>
      <c r="F42" s="199" t="s">
        <v>444</v>
      </c>
      <c r="G42" s="200">
        <f>C42*E42</f>
        <v>0</v>
      </c>
    </row>
    <row r="43" spans="1:10" s="193" customFormat="1" ht="12.95" hidden="1" customHeight="1">
      <c r="A43" s="327"/>
      <c r="B43" s="169"/>
      <c r="C43" s="169" t="s">
        <v>663</v>
      </c>
      <c r="D43" s="137"/>
      <c r="E43" s="324" t="s">
        <v>664</v>
      </c>
      <c r="F43" s="137"/>
      <c r="G43" s="138"/>
    </row>
    <row r="44" spans="1:10" s="193" customFormat="1" ht="12.95" hidden="1" customHeight="1">
      <c r="A44" s="156"/>
      <c r="B44" s="137"/>
      <c r="C44" s="137"/>
      <c r="D44" s="137"/>
      <c r="E44" s="325"/>
      <c r="F44" s="137"/>
      <c r="G44" s="138"/>
    </row>
    <row r="45" spans="1:10" s="193" customFormat="1" ht="12.95" hidden="1" customHeight="1">
      <c r="A45" s="326" t="s">
        <v>665</v>
      </c>
      <c r="B45" s="208"/>
      <c r="C45" s="234"/>
      <c r="D45" s="196" t="s">
        <v>443</v>
      </c>
      <c r="E45" s="220">
        <v>6</v>
      </c>
      <c r="F45" s="199" t="s">
        <v>444</v>
      </c>
      <c r="G45" s="200">
        <f>C45*E45</f>
        <v>0</v>
      </c>
      <c r="H45" s="193" t="s">
        <v>666</v>
      </c>
    </row>
    <row r="46" spans="1:10" s="193" customFormat="1" ht="12.95" hidden="1" customHeight="1">
      <c r="A46" s="327"/>
      <c r="B46" s="169"/>
      <c r="C46" s="169" t="s">
        <v>667</v>
      </c>
      <c r="D46" s="137"/>
      <c r="E46" s="324" t="s">
        <v>668</v>
      </c>
      <c r="F46" s="137"/>
      <c r="G46" s="138"/>
    </row>
    <row r="47" spans="1:10" s="193" customFormat="1" ht="12.95" hidden="1" customHeight="1">
      <c r="A47" s="156"/>
      <c r="B47" s="137"/>
      <c r="C47" s="137"/>
      <c r="D47" s="137"/>
      <c r="E47" s="325"/>
      <c r="F47" s="137"/>
      <c r="G47" s="138"/>
    </row>
    <row r="48" spans="1:10" s="193" customFormat="1" ht="12.95" customHeight="1">
      <c r="A48" s="326" t="s">
        <v>669</v>
      </c>
      <c r="B48" s="208"/>
      <c r="C48" s="234">
        <f>cotacao!E68</f>
        <v>444.66</v>
      </c>
      <c r="D48" s="196" t="s">
        <v>443</v>
      </c>
      <c r="E48" s="220">
        <v>6</v>
      </c>
      <c r="F48" s="199" t="s">
        <v>444</v>
      </c>
      <c r="G48" s="200">
        <f>TRUNC(C48*E48,2)</f>
        <v>2667.96</v>
      </c>
      <c r="J48" s="193" t="s">
        <v>1051</v>
      </c>
    </row>
    <row r="49" spans="1:9" s="193" customFormat="1" ht="12.95" customHeight="1">
      <c r="A49" s="327"/>
      <c r="B49" s="169"/>
      <c r="C49" s="169" t="s">
        <v>670</v>
      </c>
      <c r="D49" s="137"/>
      <c r="E49" s="324" t="s">
        <v>671</v>
      </c>
      <c r="F49" s="137"/>
      <c r="G49" s="138"/>
    </row>
    <row r="50" spans="1:9" s="193" customFormat="1" ht="12.95" customHeight="1">
      <c r="A50" s="156"/>
      <c r="B50" s="137"/>
      <c r="C50" s="137"/>
      <c r="D50" s="137"/>
      <c r="E50" s="325"/>
      <c r="F50" s="137"/>
      <c r="G50" s="138"/>
    </row>
    <row r="51" spans="1:9" s="193" customFormat="1" ht="12.95" customHeight="1">
      <c r="A51" s="326" t="s">
        <v>672</v>
      </c>
      <c r="B51" s="208"/>
      <c r="C51" s="202">
        <f>G39+G48</f>
        <v>9754.92</v>
      </c>
      <c r="D51" s="209" t="s">
        <v>576</v>
      </c>
      <c r="E51" s="220">
        <v>40000</v>
      </c>
      <c r="F51" s="199" t="s">
        <v>444</v>
      </c>
      <c r="G51" s="328">
        <f>TRUNC(C51/E51,4)</f>
        <v>0.24379999999999999</v>
      </c>
    </row>
    <row r="52" spans="1:9" s="193" customFormat="1" ht="12.95" customHeight="1">
      <c r="A52" s="327"/>
      <c r="B52" s="169"/>
      <c r="C52" s="169" t="s">
        <v>673</v>
      </c>
      <c r="D52" s="137"/>
      <c r="E52" s="325" t="s">
        <v>646</v>
      </c>
      <c r="F52" s="137"/>
      <c r="G52" s="158" t="s">
        <v>674</v>
      </c>
    </row>
    <row r="53" spans="1:9" s="193" customFormat="1" ht="12.95" customHeight="1">
      <c r="A53" s="327"/>
      <c r="B53" s="169"/>
      <c r="C53" s="169" t="s">
        <v>675</v>
      </c>
      <c r="D53" s="137"/>
      <c r="E53" s="325" t="s">
        <v>676</v>
      </c>
      <c r="F53" s="137"/>
      <c r="G53" s="158" t="s">
        <v>677</v>
      </c>
    </row>
    <row r="54" spans="1:9" s="193" customFormat="1" ht="12.95" customHeight="1">
      <c r="A54" s="156"/>
      <c r="B54" s="137"/>
      <c r="C54" s="142"/>
      <c r="D54" s="137"/>
      <c r="E54" s="325"/>
      <c r="F54" s="137"/>
      <c r="G54" s="138"/>
    </row>
    <row r="55" spans="1:9" s="129" customFormat="1" ht="19.5" customHeight="1">
      <c r="A55" s="329"/>
      <c r="B55" s="330"/>
      <c r="C55" s="330"/>
      <c r="D55" s="330"/>
      <c r="E55" s="331"/>
      <c r="F55" s="330"/>
      <c r="G55" s="332"/>
      <c r="H55" s="128"/>
      <c r="I55" s="128"/>
    </row>
    <row r="56" spans="1:9" s="193" customFormat="1" ht="12.95" customHeight="1">
      <c r="A56" s="239" t="s">
        <v>678</v>
      </c>
      <c r="B56" s="208"/>
      <c r="C56" s="333">
        <f>G51</f>
        <v>0.24379999999999999</v>
      </c>
      <c r="D56" s="209" t="s">
        <v>443</v>
      </c>
      <c r="E56" s="203">
        <f>TRUNC((E10+E13)*DADOS!C3,2)</f>
        <v>880645.44</v>
      </c>
      <c r="F56" s="199" t="s">
        <v>444</v>
      </c>
      <c r="G56" s="200">
        <f>TRUNC(C56*E56,2)</f>
        <v>214701.35</v>
      </c>
    </row>
    <row r="57" spans="1:9" s="193" customFormat="1" ht="12.95" customHeight="1">
      <c r="A57" s="144"/>
      <c r="B57" s="16"/>
      <c r="C57" s="169" t="s">
        <v>674</v>
      </c>
      <c r="D57" s="137"/>
      <c r="E57" s="142" t="s">
        <v>679</v>
      </c>
      <c r="F57" s="137"/>
      <c r="G57" s="151"/>
    </row>
    <row r="58" spans="1:9" s="193" customFormat="1" ht="12.95" customHeight="1">
      <c r="A58" s="171"/>
      <c r="B58" s="282"/>
      <c r="C58" s="172" t="s">
        <v>677</v>
      </c>
      <c r="D58" s="173"/>
      <c r="E58" s="173"/>
      <c r="F58" s="173"/>
      <c r="G58" s="175"/>
    </row>
    <row r="59" spans="1:9" s="193" customFormat="1" ht="12.95" hidden="1" customHeight="1">
      <c r="A59" s="226" t="s">
        <v>680</v>
      </c>
      <c r="B59" s="191"/>
      <c r="C59" s="191"/>
      <c r="D59" s="191"/>
      <c r="E59" s="191"/>
      <c r="F59" s="191"/>
      <c r="G59" s="192"/>
    </row>
    <row r="60" spans="1:9" s="193" customFormat="1" ht="12.95" hidden="1" customHeight="1">
      <c r="A60" s="326" t="s">
        <v>681</v>
      </c>
      <c r="B60" s="208"/>
      <c r="C60" s="234">
        <v>289.89999999999998</v>
      </c>
      <c r="D60" s="196" t="s">
        <v>443</v>
      </c>
      <c r="E60" s="220">
        <v>0</v>
      </c>
      <c r="F60" s="199" t="s">
        <v>444</v>
      </c>
      <c r="G60" s="200">
        <f>C60*E60</f>
        <v>0</v>
      </c>
    </row>
    <row r="61" spans="1:9" s="193" customFormat="1" ht="12.95" hidden="1" customHeight="1">
      <c r="A61" s="322"/>
      <c r="B61" s="169"/>
      <c r="C61" s="169" t="s">
        <v>660</v>
      </c>
      <c r="D61" s="137"/>
      <c r="E61" s="324" t="s">
        <v>661</v>
      </c>
      <c r="F61" s="137"/>
      <c r="G61" s="138"/>
    </row>
    <row r="62" spans="1:9" s="193" customFormat="1" ht="12.95" hidden="1" customHeight="1">
      <c r="A62" s="156"/>
      <c r="B62" s="137"/>
      <c r="C62" s="137"/>
      <c r="D62" s="137"/>
      <c r="E62" s="325"/>
      <c r="F62" s="137"/>
      <c r="G62" s="138"/>
    </row>
    <row r="63" spans="1:9" s="193" customFormat="1" ht="12.95" hidden="1" customHeight="1">
      <c r="A63" s="326" t="s">
        <v>662</v>
      </c>
      <c r="B63" s="208"/>
      <c r="C63" s="228">
        <v>0</v>
      </c>
      <c r="D63" s="196" t="s">
        <v>443</v>
      </c>
      <c r="E63" s="220">
        <f>E60</f>
        <v>0</v>
      </c>
      <c r="F63" s="199" t="s">
        <v>444</v>
      </c>
      <c r="G63" s="200">
        <f>C63*E63</f>
        <v>0</v>
      </c>
    </row>
    <row r="64" spans="1:9" s="193" customFormat="1" ht="12.95" hidden="1" customHeight="1">
      <c r="A64" s="327"/>
      <c r="B64" s="169"/>
      <c r="C64" s="169" t="s">
        <v>663</v>
      </c>
      <c r="D64" s="137"/>
      <c r="E64" s="324" t="s">
        <v>664</v>
      </c>
      <c r="F64" s="137"/>
      <c r="G64" s="138"/>
    </row>
    <row r="65" spans="1:7" s="193" customFormat="1" ht="12.95" hidden="1" customHeight="1">
      <c r="A65" s="156"/>
      <c r="B65" s="137"/>
      <c r="C65" s="137"/>
      <c r="D65" s="137"/>
      <c r="E65" s="325"/>
      <c r="F65" s="137"/>
      <c r="G65" s="138"/>
    </row>
    <row r="66" spans="1:7" s="193" customFormat="1" ht="12.95" hidden="1" customHeight="1">
      <c r="A66" s="326" t="s">
        <v>672</v>
      </c>
      <c r="B66" s="208"/>
      <c r="C66" s="196">
        <f>G63+G60</f>
        <v>0</v>
      </c>
      <c r="D66" s="209" t="s">
        <v>576</v>
      </c>
      <c r="E66" s="220">
        <v>30000</v>
      </c>
      <c r="F66" s="199" t="s">
        <v>444</v>
      </c>
      <c r="G66" s="328">
        <f>IF(E66=0,0,C66/E66)</f>
        <v>0</v>
      </c>
    </row>
    <row r="67" spans="1:7" s="193" customFormat="1" ht="12.95" hidden="1" customHeight="1">
      <c r="A67" s="327"/>
      <c r="B67" s="169"/>
      <c r="C67" s="169" t="s">
        <v>673</v>
      </c>
      <c r="D67" s="137"/>
      <c r="E67" s="325" t="s">
        <v>646</v>
      </c>
      <c r="F67" s="137"/>
      <c r="G67" s="158" t="s">
        <v>674</v>
      </c>
    </row>
    <row r="68" spans="1:7" s="193" customFormat="1" ht="12.95" hidden="1" customHeight="1">
      <c r="A68" s="327"/>
      <c r="B68" s="169"/>
      <c r="C68" s="169" t="s">
        <v>682</v>
      </c>
      <c r="D68" s="137"/>
      <c r="E68" s="325" t="s">
        <v>676</v>
      </c>
      <c r="F68" s="137"/>
      <c r="G68" s="158" t="s">
        <v>677</v>
      </c>
    </row>
    <row r="69" spans="1:7" s="193" customFormat="1" ht="12.95" hidden="1" customHeight="1">
      <c r="A69" s="156"/>
      <c r="B69" s="137"/>
      <c r="C69" s="142"/>
      <c r="D69" s="137"/>
      <c r="E69" s="325"/>
      <c r="F69" s="137"/>
      <c r="G69" s="138"/>
    </row>
    <row r="70" spans="1:7" s="193" customFormat="1" ht="12.95" hidden="1" customHeight="1">
      <c r="A70" s="239" t="s">
        <v>683</v>
      </c>
      <c r="B70" s="208"/>
      <c r="C70" s="333">
        <f>G66</f>
        <v>0</v>
      </c>
      <c r="D70" s="209" t="s">
        <v>443</v>
      </c>
      <c r="E70" s="203">
        <v>0</v>
      </c>
      <c r="F70" s="199" t="s">
        <v>444</v>
      </c>
      <c r="G70" s="200">
        <f>C70*E70</f>
        <v>0</v>
      </c>
    </row>
    <row r="71" spans="1:7" s="193" customFormat="1" ht="12.95" hidden="1" customHeight="1">
      <c r="A71" s="144"/>
      <c r="B71" s="16"/>
      <c r="C71" s="169" t="s">
        <v>674</v>
      </c>
      <c r="D71" s="137"/>
      <c r="E71" s="142" t="s">
        <v>684</v>
      </c>
      <c r="F71" s="137"/>
      <c r="G71" s="151"/>
    </row>
    <row r="72" spans="1:7" s="193" customFormat="1" ht="12.95" hidden="1" customHeight="1">
      <c r="A72" s="144"/>
      <c r="B72" s="169"/>
      <c r="C72" s="142" t="s">
        <v>677</v>
      </c>
      <c r="D72" s="137"/>
      <c r="E72" s="142"/>
      <c r="F72" s="137"/>
      <c r="G72" s="151"/>
    </row>
    <row r="73" spans="1:7" s="193" customFormat="1" ht="12.95" customHeight="1">
      <c r="A73" s="239"/>
      <c r="B73" s="208"/>
      <c r="C73" s="334"/>
      <c r="D73" s="208"/>
      <c r="E73" s="335"/>
      <c r="F73" s="208"/>
      <c r="G73" s="224">
        <f>G56</f>
        <v>214701.35</v>
      </c>
    </row>
    <row r="74" spans="1:7" s="193" customFormat="1" ht="12.95" customHeight="1">
      <c r="A74" s="735" t="s">
        <v>685</v>
      </c>
      <c r="B74" s="736"/>
      <c r="C74" s="736"/>
      <c r="D74" s="736"/>
      <c r="E74" s="736"/>
      <c r="F74" s="736"/>
      <c r="G74" s="737"/>
    </row>
    <row r="75" spans="1:7" s="193" customFormat="1" ht="12.95" customHeight="1">
      <c r="A75" s="279"/>
      <c r="B75" s="16"/>
      <c r="C75" s="16"/>
      <c r="D75" s="16"/>
      <c r="E75" s="16"/>
      <c r="F75" s="16"/>
      <c r="G75" s="167"/>
    </row>
    <row r="76" spans="1:7" s="193" customFormat="1" ht="12.95" customHeight="1">
      <c r="A76" s="204" t="s">
        <v>659</v>
      </c>
      <c r="B76" s="16"/>
      <c r="C76" s="16"/>
      <c r="D76" s="16"/>
      <c r="E76" s="16"/>
      <c r="F76" s="16"/>
      <c r="G76" s="167"/>
    </row>
    <row r="77" spans="1:7" s="193" customFormat="1" ht="12.95" customHeight="1">
      <c r="A77" s="326" t="s">
        <v>686</v>
      </c>
      <c r="B77" s="208"/>
      <c r="C77" s="196">
        <v>0.9</v>
      </c>
      <c r="D77" s="209" t="s">
        <v>443</v>
      </c>
      <c r="E77" s="196">
        <f>DADOS!D63+DADOS!D71</f>
        <v>299255</v>
      </c>
      <c r="F77" s="199" t="s">
        <v>444</v>
      </c>
      <c r="G77" s="200">
        <f>TRUNC(C77*E77,2)</f>
        <v>269329.5</v>
      </c>
    </row>
    <row r="78" spans="1:7" s="193" customFormat="1" ht="12.95" customHeight="1">
      <c r="A78" s="156"/>
      <c r="B78" s="16"/>
      <c r="C78" s="169" t="s">
        <v>687</v>
      </c>
      <c r="D78" s="137"/>
      <c r="E78" s="142" t="s">
        <v>688</v>
      </c>
      <c r="F78" s="137"/>
      <c r="G78" s="336" t="s">
        <v>689</v>
      </c>
    </row>
    <row r="79" spans="1:7" s="193" customFormat="1" ht="12.95" customHeight="1">
      <c r="A79" s="156"/>
      <c r="B79" s="16"/>
      <c r="C79" s="169" t="s">
        <v>690</v>
      </c>
      <c r="D79" s="137"/>
      <c r="E79" s="141" t="s">
        <v>691</v>
      </c>
      <c r="F79" s="137"/>
      <c r="G79" s="158" t="s">
        <v>692</v>
      </c>
    </row>
    <row r="80" spans="1:7" s="193" customFormat="1" ht="12.95" customHeight="1">
      <c r="A80" s="156"/>
      <c r="B80" s="137"/>
      <c r="C80" s="142"/>
      <c r="D80" s="137"/>
      <c r="E80" s="137"/>
      <c r="F80" s="137"/>
      <c r="G80" s="138"/>
    </row>
    <row r="81" spans="1:8" s="193" customFormat="1" ht="12.95" customHeight="1">
      <c r="A81" s="337"/>
      <c r="B81" s="137"/>
      <c r="C81" s="338">
        <v>60</v>
      </c>
      <c r="D81" s="209" t="s">
        <v>443</v>
      </c>
      <c r="E81" s="339">
        <f>DADOS!D64</f>
        <v>1</v>
      </c>
      <c r="F81" s="199" t="s">
        <v>444</v>
      </c>
      <c r="G81" s="200">
        <f>TRUNC(G77/C81*E81,2)</f>
        <v>4488.82</v>
      </c>
    </row>
    <row r="82" spans="1:8" s="193" customFormat="1" ht="12.95" customHeight="1">
      <c r="A82" s="156"/>
      <c r="B82" s="137"/>
      <c r="C82" s="142" t="s">
        <v>693</v>
      </c>
      <c r="D82" s="137"/>
      <c r="E82" s="142" t="s">
        <v>694</v>
      </c>
      <c r="F82" s="137"/>
      <c r="G82" s="151"/>
    </row>
    <row r="83" spans="1:8" s="193" customFormat="1" ht="12.95" customHeight="1">
      <c r="A83" s="136"/>
      <c r="B83" s="137"/>
      <c r="C83" s="340"/>
      <c r="D83" s="141"/>
      <c r="E83" s="341"/>
      <c r="F83" s="141"/>
      <c r="G83" s="158"/>
    </row>
    <row r="84" spans="1:8" s="16" customFormat="1" ht="12.95" customHeight="1">
      <c r="A84" s="165"/>
      <c r="G84" s="167"/>
    </row>
    <row r="85" spans="1:8" s="23" customFormat="1" ht="12.75" customHeight="1">
      <c r="A85" s="239" t="s">
        <v>695</v>
      </c>
      <c r="B85" s="342"/>
      <c r="C85" s="228">
        <f>DADOS!C7</f>
        <v>312</v>
      </c>
      <c r="D85" s="196"/>
      <c r="E85" s="228">
        <f>TRUNC(G81/DADOS!C8,2)</f>
        <v>172.64</v>
      </c>
      <c r="F85" s="343"/>
      <c r="G85" s="210">
        <f>TRUNC(E85*C85,2)</f>
        <v>53863.68</v>
      </c>
    </row>
    <row r="86" spans="1:8" s="16" customFormat="1" ht="12.95" customHeight="1">
      <c r="A86" s="165"/>
      <c r="C86" s="13" t="str">
        <f>'[17]Dados Gerais'!C12</f>
        <v>Dias Coleta Anual</v>
      </c>
      <c r="E86" s="13" t="s">
        <v>696</v>
      </c>
      <c r="G86" s="167"/>
    </row>
    <row r="87" spans="1:8" s="16" customFormat="1" ht="21" customHeight="1">
      <c r="A87" s="159"/>
      <c r="B87" s="137"/>
      <c r="C87" s="159"/>
      <c r="D87" s="137"/>
      <c r="E87" s="344"/>
      <c r="F87" s="137"/>
      <c r="G87" s="148"/>
    </row>
    <row r="88" spans="1:8" s="193" customFormat="1" ht="25.5" customHeight="1">
      <c r="A88" s="731" t="s">
        <v>704</v>
      </c>
      <c r="B88" s="731"/>
      <c r="C88" s="731"/>
      <c r="D88" s="350"/>
      <c r="E88" s="350"/>
      <c r="F88" s="350"/>
      <c r="G88" s="351">
        <f>G85+G17+G36+G73</f>
        <v>424372.22</v>
      </c>
      <c r="H88" s="352"/>
    </row>
    <row r="89" spans="1:8">
      <c r="A89" s="345"/>
      <c r="B89" s="345"/>
      <c r="C89" s="345"/>
      <c r="D89" s="345"/>
      <c r="E89" s="345"/>
      <c r="F89" s="345"/>
      <c r="G89" s="345"/>
      <c r="H89" s="346"/>
    </row>
  </sheetData>
  <mergeCells count="10">
    <mergeCell ref="A88:C88"/>
    <mergeCell ref="A6:G6"/>
    <mergeCell ref="A74:G74"/>
    <mergeCell ref="A1:G1"/>
    <mergeCell ref="A2:G2"/>
    <mergeCell ref="A3:G3"/>
    <mergeCell ref="A4:C4"/>
    <mergeCell ref="D4:G4"/>
    <mergeCell ref="A5:C5"/>
    <mergeCell ref="D5:G5"/>
  </mergeCells>
  <printOptions horizontalCentered="1"/>
  <pageMargins left="0.70866141732283472" right="0.70866141732283472" top="1.453125" bottom="0.74803149606299213" header="0.31496062992125984" footer="0.31496062992125984"/>
  <pageSetup paperSize="9" scale="75" fitToHeight="0" orientation="portrait" r:id="rId1"/>
  <headerFooter alignWithMargins="0">
    <oddHeader>&amp;L&amp;G
&amp;C&amp;"Arial,Normal"&amp;12Estado do Rio de Janeiro
&amp;"Arial,Negrito"PREFEITURA MUNICIPAL DE CARMO&amp;"Arial,Normal"
Secretaria Municipal de Meio Ambiente e Defesa Civil</oddHeader>
  </headerFooter>
  <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6" tint="-0.499984740745262"/>
  </sheetPr>
  <dimension ref="A1:G155"/>
  <sheetViews>
    <sheetView showGridLines="0" view="pageBreakPreview" zoomScaleNormal="100" zoomScaleSheetLayoutView="100" workbookViewId="0">
      <selection activeCell="A5" sqref="A5:C5"/>
    </sheetView>
  </sheetViews>
  <sheetFormatPr defaultRowHeight="12.75"/>
  <cols>
    <col min="1" max="1" width="37.28515625" style="131" customWidth="1"/>
    <col min="2" max="2" width="6.42578125" style="131" customWidth="1"/>
    <col min="3" max="3" width="12.28515625" style="131" customWidth="1"/>
    <col min="4" max="4" width="1.7109375" style="131" customWidth="1"/>
    <col min="5" max="5" width="15.85546875" style="131" customWidth="1"/>
    <col min="6" max="6" width="4.140625" style="131" customWidth="1"/>
    <col min="7" max="7" width="12" style="131" customWidth="1"/>
    <col min="8" max="16384" width="9.140625" style="131"/>
  </cols>
  <sheetData>
    <row r="1" spans="1:7" s="129" customFormat="1" ht="21.75" customHeight="1">
      <c r="A1" s="710" t="s">
        <v>754</v>
      </c>
      <c r="B1" s="710"/>
      <c r="C1" s="710"/>
      <c r="D1" s="710"/>
      <c r="E1" s="710"/>
      <c r="F1" s="710"/>
      <c r="G1" s="710"/>
    </row>
    <row r="2" spans="1:7" s="129" customFormat="1" ht="27" customHeight="1">
      <c r="A2" s="730" t="s">
        <v>705</v>
      </c>
      <c r="B2" s="730"/>
      <c r="C2" s="730"/>
      <c r="D2" s="730"/>
      <c r="E2" s="730"/>
      <c r="F2" s="730"/>
      <c r="G2" s="730"/>
    </row>
    <row r="3" spans="1:7" s="129" customFormat="1">
      <c r="A3" s="706" t="s">
        <v>706</v>
      </c>
      <c r="B3" s="706"/>
      <c r="C3" s="706"/>
      <c r="D3" s="706"/>
      <c r="E3" s="706"/>
      <c r="F3" s="706"/>
      <c r="G3" s="706"/>
    </row>
    <row r="4" spans="1:7">
      <c r="A4" s="707" t="s">
        <v>707</v>
      </c>
      <c r="B4" s="707"/>
      <c r="C4" s="707"/>
      <c r="D4" s="707" t="s">
        <v>440</v>
      </c>
      <c r="E4" s="707"/>
      <c r="F4" s="707"/>
      <c r="G4" s="707"/>
    </row>
    <row r="5" spans="1:7" s="193" customFormat="1" ht="12.95" customHeight="1">
      <c r="A5" s="727">
        <f>G139</f>
        <v>27316.409</v>
      </c>
      <c r="B5" s="728"/>
      <c r="C5" s="729"/>
      <c r="D5" s="709">
        <f>A5/'[18]Custos Totais '!F19</f>
        <v>0.66587808585500174</v>
      </c>
      <c r="E5" s="709"/>
      <c r="F5" s="709"/>
      <c r="G5" s="709"/>
    </row>
    <row r="6" spans="1:7" s="193" customFormat="1" ht="12.95" customHeight="1">
      <c r="A6" s="358"/>
      <c r="B6" s="359"/>
      <c r="C6" s="359"/>
      <c r="D6" s="359"/>
      <c r="E6" s="359"/>
      <c r="F6" s="359"/>
      <c r="G6" s="360"/>
    </row>
    <row r="7" spans="1:7" s="193" customFormat="1" ht="12.95" customHeight="1">
      <c r="A7" s="165"/>
      <c r="B7" s="16"/>
      <c r="C7" s="16"/>
      <c r="D7" s="16"/>
      <c r="E7" s="16"/>
      <c r="F7" s="16"/>
      <c r="G7" s="167"/>
    </row>
    <row r="8" spans="1:7" s="193" customFormat="1" ht="12.95" customHeight="1">
      <c r="A8" s="304" t="s">
        <v>708</v>
      </c>
      <c r="B8" s="16"/>
      <c r="C8" s="16"/>
      <c r="D8" s="16"/>
      <c r="E8" s="16"/>
      <c r="F8" s="16"/>
      <c r="G8" s="167"/>
    </row>
    <row r="9" spans="1:7" s="193" customFormat="1" ht="7.5" customHeight="1">
      <c r="A9" s="279"/>
      <c r="B9" s="16"/>
      <c r="C9" s="16"/>
      <c r="D9" s="16"/>
      <c r="E9" s="16"/>
      <c r="F9" s="16"/>
      <c r="G9" s="167"/>
    </row>
    <row r="10" spans="1:7" s="193" customFormat="1" ht="12.95" customHeight="1">
      <c r="A10" s="361" t="s">
        <v>921</v>
      </c>
      <c r="B10" s="16"/>
      <c r="C10" s="16"/>
      <c r="D10" s="16"/>
      <c r="E10" s="16"/>
      <c r="F10" s="16"/>
      <c r="G10" s="167"/>
    </row>
    <row r="11" spans="1:7" s="193" customFormat="1" ht="12.95" customHeight="1">
      <c r="A11" s="362">
        <f>DADOS!D63</f>
        <v>201905</v>
      </c>
      <c r="B11" s="209" t="s">
        <v>709</v>
      </c>
      <c r="C11" s="196">
        <f>'3.0-Custos Dependentes (Km) '!C51</f>
        <v>9754.92</v>
      </c>
      <c r="D11" s="209" t="s">
        <v>709</v>
      </c>
      <c r="E11" s="196">
        <f>TRUNC(DADOS!D66*DADOS!D63,2)</f>
        <v>40381</v>
      </c>
      <c r="F11" s="199" t="s">
        <v>444</v>
      </c>
      <c r="G11" s="200">
        <f>A11-C11-E11</f>
        <v>151769.07999999999</v>
      </c>
    </row>
    <row r="12" spans="1:7" s="193" customFormat="1" ht="12.95" customHeight="1">
      <c r="A12" s="144" t="s">
        <v>710</v>
      </c>
      <c r="B12" s="137"/>
      <c r="C12" s="142" t="s">
        <v>711</v>
      </c>
      <c r="D12" s="137"/>
      <c r="E12" s="142" t="s">
        <v>712</v>
      </c>
      <c r="F12" s="137"/>
      <c r="G12" s="158" t="s">
        <v>713</v>
      </c>
    </row>
    <row r="13" spans="1:7" s="193" customFormat="1" ht="12.95" customHeight="1">
      <c r="A13" s="144" t="s">
        <v>714</v>
      </c>
      <c r="B13" s="137"/>
      <c r="C13" s="142" t="s">
        <v>715</v>
      </c>
      <c r="D13" s="137"/>
      <c r="E13" s="142" t="s">
        <v>716</v>
      </c>
      <c r="F13" s="137"/>
      <c r="G13" s="158" t="s">
        <v>717</v>
      </c>
    </row>
    <row r="14" spans="1:7" s="193" customFormat="1" ht="12.95" customHeight="1">
      <c r="A14" s="156"/>
      <c r="B14" s="137"/>
      <c r="C14" s="137"/>
      <c r="D14" s="137"/>
      <c r="E14" s="137"/>
      <c r="F14" s="137"/>
      <c r="G14" s="138"/>
    </row>
    <row r="15" spans="1:7" s="193" customFormat="1" ht="12.95" customHeight="1">
      <c r="A15" s="382" t="s">
        <v>922</v>
      </c>
      <c r="B15" s="363">
        <f>DADOS!D64</f>
        <v>1</v>
      </c>
      <c r="C15" s="338">
        <f>G11</f>
        <v>151769.07999999999</v>
      </c>
      <c r="D15" s="209" t="s">
        <v>576</v>
      </c>
      <c r="E15" s="364">
        <f>DADOS!D65</f>
        <v>30</v>
      </c>
      <c r="F15" s="199" t="s">
        <v>444</v>
      </c>
      <c r="G15" s="200">
        <f>IF( E15=0,0,C15/E15)*B15</f>
        <v>5058.9693333333325</v>
      </c>
    </row>
    <row r="16" spans="1:7" s="193" customFormat="1" ht="12.95" customHeight="1">
      <c r="A16" s="156"/>
      <c r="B16" s="137"/>
      <c r="C16" s="142" t="s">
        <v>713</v>
      </c>
      <c r="D16" s="142"/>
      <c r="E16" s="142" t="s">
        <v>677</v>
      </c>
      <c r="F16" s="137"/>
      <c r="G16" s="138"/>
    </row>
    <row r="17" spans="1:7" s="193" customFormat="1" ht="12.95" customHeight="1">
      <c r="A17" s="156"/>
      <c r="B17" s="137"/>
      <c r="C17" s="142" t="s">
        <v>717</v>
      </c>
      <c r="D17" s="142"/>
      <c r="E17" s="142" t="s">
        <v>718</v>
      </c>
      <c r="F17" s="137"/>
      <c r="G17" s="138"/>
    </row>
    <row r="18" spans="1:7" s="193" customFormat="1" ht="9.75" customHeight="1">
      <c r="A18" s="156"/>
      <c r="B18" s="137"/>
      <c r="C18" s="137"/>
      <c r="D18" s="137"/>
      <c r="E18" s="137"/>
      <c r="F18" s="137"/>
      <c r="G18" s="138"/>
    </row>
    <row r="19" spans="1:7" s="193" customFormat="1" ht="12.95" customHeight="1">
      <c r="A19" s="361" t="s">
        <v>923</v>
      </c>
      <c r="B19" s="16"/>
      <c r="C19" s="16"/>
      <c r="D19" s="16"/>
      <c r="E19" s="16"/>
      <c r="F19" s="16"/>
      <c r="G19" s="167"/>
    </row>
    <row r="20" spans="1:7" s="193" customFormat="1" ht="12.95" customHeight="1">
      <c r="A20" s="362">
        <f>DADOS!D71</f>
        <v>97350</v>
      </c>
      <c r="B20" s="209"/>
      <c r="C20" s="196" t="s">
        <v>709</v>
      </c>
      <c r="D20" s="209"/>
      <c r="E20" s="196">
        <f>TRUNC(DADOS!D74*DADOS!D71,2)</f>
        <v>4867.5</v>
      </c>
      <c r="F20" s="199" t="s">
        <v>444</v>
      </c>
      <c r="G20" s="200">
        <f>A20-E20</f>
        <v>92482.5</v>
      </c>
    </row>
    <row r="21" spans="1:7" s="193" customFormat="1" ht="12.95" customHeight="1">
      <c r="A21" s="144" t="s">
        <v>712</v>
      </c>
      <c r="B21" s="137"/>
      <c r="C21" s="142"/>
      <c r="D21" s="137"/>
      <c r="E21" s="142" t="s">
        <v>712</v>
      </c>
      <c r="F21" s="137"/>
      <c r="G21" s="158" t="s">
        <v>713</v>
      </c>
    </row>
    <row r="22" spans="1:7" s="193" customFormat="1" ht="12.95" customHeight="1">
      <c r="A22" s="144" t="s">
        <v>719</v>
      </c>
      <c r="B22" s="137"/>
      <c r="C22" s="142"/>
      <c r="D22" s="137"/>
      <c r="E22" s="142" t="s">
        <v>716</v>
      </c>
      <c r="F22" s="137"/>
      <c r="G22" s="158" t="s">
        <v>717</v>
      </c>
    </row>
    <row r="23" spans="1:7" s="193" customFormat="1" ht="12.95" customHeight="1">
      <c r="A23" s="156"/>
      <c r="B23" s="137"/>
      <c r="C23" s="137"/>
      <c r="D23" s="137"/>
      <c r="E23" s="137"/>
      <c r="F23" s="137"/>
      <c r="G23" s="138"/>
    </row>
    <row r="24" spans="1:7" s="193" customFormat="1" ht="12.95" customHeight="1">
      <c r="A24" s="382" t="s">
        <v>922</v>
      </c>
      <c r="B24" s="363">
        <f>B15</f>
        <v>1</v>
      </c>
      <c r="C24" s="338">
        <f>G20</f>
        <v>92482.5</v>
      </c>
      <c r="D24" s="209" t="s">
        <v>576</v>
      </c>
      <c r="E24" s="364">
        <f>DADOS!D73</f>
        <v>30</v>
      </c>
      <c r="F24" s="199" t="s">
        <v>444</v>
      </c>
      <c r="G24" s="200">
        <f>IF(E24=0,0,C24/E24)*B24</f>
        <v>3082.75</v>
      </c>
    </row>
    <row r="25" spans="1:7" s="193" customFormat="1" ht="12.95" customHeight="1">
      <c r="A25" s="156"/>
      <c r="B25" s="137"/>
      <c r="C25" s="142" t="s">
        <v>713</v>
      </c>
      <c r="D25" s="142"/>
      <c r="E25" s="142" t="s">
        <v>677</v>
      </c>
      <c r="F25" s="137"/>
      <c r="G25" s="138"/>
    </row>
    <row r="26" spans="1:7" s="193" customFormat="1" ht="12.95" customHeight="1">
      <c r="A26" s="156"/>
      <c r="B26" s="137"/>
      <c r="C26" s="142" t="s">
        <v>717</v>
      </c>
      <c r="D26" s="142"/>
      <c r="E26" s="142" t="s">
        <v>718</v>
      </c>
      <c r="F26" s="137"/>
      <c r="G26" s="138"/>
    </row>
    <row r="27" spans="1:7" s="193" customFormat="1" ht="12.95" customHeight="1">
      <c r="A27" s="156"/>
      <c r="B27" s="137"/>
      <c r="C27" s="137"/>
      <c r="D27" s="137"/>
      <c r="E27" s="137"/>
      <c r="F27" s="137"/>
      <c r="G27" s="138"/>
    </row>
    <row r="28" spans="1:7" s="193" customFormat="1" ht="12.95" customHeight="1">
      <c r="A28" s="361" t="s">
        <v>924</v>
      </c>
      <c r="B28" s="16"/>
      <c r="C28" s="16"/>
      <c r="D28" s="16"/>
      <c r="E28" s="16"/>
      <c r="F28" s="16"/>
      <c r="G28" s="167"/>
    </row>
    <row r="29" spans="1:7" s="193" customFormat="1" ht="12.95" customHeight="1">
      <c r="A29" s="362">
        <f>A11</f>
        <v>201905</v>
      </c>
      <c r="B29" s="209" t="s">
        <v>709</v>
      </c>
      <c r="C29" s="196">
        <f>C11</f>
        <v>9754.92</v>
      </c>
      <c r="D29" s="209" t="s">
        <v>709</v>
      </c>
      <c r="E29" s="196">
        <f>E11</f>
        <v>40381</v>
      </c>
      <c r="F29" s="199" t="s">
        <v>444</v>
      </c>
      <c r="G29" s="200">
        <f>A29-C29-E29</f>
        <v>151769.07999999999</v>
      </c>
    </row>
    <row r="30" spans="1:7" s="193" customFormat="1" ht="12.95" customHeight="1">
      <c r="A30" s="144" t="s">
        <v>710</v>
      </c>
      <c r="B30" s="137"/>
      <c r="C30" s="142" t="s">
        <v>711</v>
      </c>
      <c r="D30" s="137"/>
      <c r="E30" s="142" t="s">
        <v>712</v>
      </c>
      <c r="F30" s="137"/>
      <c r="G30" s="158" t="s">
        <v>713</v>
      </c>
    </row>
    <row r="31" spans="1:7" s="193" customFormat="1" ht="12.95" customHeight="1">
      <c r="A31" s="144" t="s">
        <v>714</v>
      </c>
      <c r="B31" s="137"/>
      <c r="C31" s="142" t="s">
        <v>715</v>
      </c>
      <c r="D31" s="137"/>
      <c r="E31" s="142" t="s">
        <v>716</v>
      </c>
      <c r="F31" s="137"/>
      <c r="G31" s="158" t="s">
        <v>717</v>
      </c>
    </row>
    <row r="32" spans="1:7" s="193" customFormat="1" ht="12.95" customHeight="1">
      <c r="A32" s="156"/>
      <c r="B32" s="137"/>
      <c r="C32" s="137"/>
      <c r="D32" s="137"/>
      <c r="E32" s="137"/>
      <c r="F32" s="137"/>
      <c r="G32" s="138"/>
    </row>
    <row r="33" spans="1:7" s="193" customFormat="1" ht="12.95" customHeight="1">
      <c r="A33" s="382" t="s">
        <v>925</v>
      </c>
      <c r="B33" s="363">
        <f>DADOS!D79</f>
        <v>1</v>
      </c>
      <c r="C33" s="338">
        <f>G29</f>
        <v>151769.07999999999</v>
      </c>
      <c r="D33" s="209" t="s">
        <v>576</v>
      </c>
      <c r="E33" s="364">
        <f>DADOS!D80</f>
        <v>60</v>
      </c>
      <c r="F33" s="199" t="s">
        <v>444</v>
      </c>
      <c r="G33" s="200">
        <f>IF( E33=0,0,C33/E33)*B33</f>
        <v>2529.4846666666663</v>
      </c>
    </row>
    <row r="34" spans="1:7" s="193" customFormat="1" ht="12.95" customHeight="1">
      <c r="A34" s="156"/>
      <c r="B34" s="137"/>
      <c r="C34" s="142" t="s">
        <v>713</v>
      </c>
      <c r="D34" s="142"/>
      <c r="E34" s="142" t="s">
        <v>677</v>
      </c>
      <c r="F34" s="137"/>
      <c r="G34" s="138"/>
    </row>
    <row r="35" spans="1:7" s="193" customFormat="1" ht="12.95" customHeight="1">
      <c r="A35" s="156"/>
      <c r="B35" s="137"/>
      <c r="C35" s="142" t="s">
        <v>717</v>
      </c>
      <c r="D35" s="142"/>
      <c r="E35" s="142" t="s">
        <v>718</v>
      </c>
      <c r="F35" s="137"/>
      <c r="G35" s="138"/>
    </row>
    <row r="36" spans="1:7" s="193" customFormat="1" ht="12.95" customHeight="1">
      <c r="A36" s="156"/>
      <c r="B36" s="137"/>
      <c r="C36" s="137"/>
      <c r="D36" s="137"/>
      <c r="E36" s="137"/>
      <c r="F36" s="137"/>
      <c r="G36" s="138"/>
    </row>
    <row r="37" spans="1:7" s="193" customFormat="1" ht="12.95" customHeight="1">
      <c r="A37" s="361" t="s">
        <v>985</v>
      </c>
      <c r="B37" s="16"/>
      <c r="C37" s="16"/>
      <c r="D37" s="16"/>
      <c r="E37" s="16"/>
      <c r="F37" s="16"/>
      <c r="G37" s="167"/>
    </row>
    <row r="38" spans="1:7" s="193" customFormat="1" ht="12.95" customHeight="1">
      <c r="A38" s="362">
        <f>A20</f>
        <v>97350</v>
      </c>
      <c r="B38" s="209"/>
      <c r="C38" s="196" t="s">
        <v>709</v>
      </c>
      <c r="D38" s="209"/>
      <c r="E38" s="196">
        <f>E20</f>
        <v>4867.5</v>
      </c>
      <c r="F38" s="199" t="s">
        <v>444</v>
      </c>
      <c r="G38" s="200">
        <f>A38-E38</f>
        <v>92482.5</v>
      </c>
    </row>
    <row r="39" spans="1:7" s="193" customFormat="1" ht="12.95" customHeight="1">
      <c r="A39" s="144" t="s">
        <v>712</v>
      </c>
      <c r="B39" s="137"/>
      <c r="C39" s="142"/>
      <c r="D39" s="137"/>
      <c r="E39" s="142" t="s">
        <v>712</v>
      </c>
      <c r="F39" s="137"/>
      <c r="G39" s="158" t="s">
        <v>713</v>
      </c>
    </row>
    <row r="40" spans="1:7" s="193" customFormat="1" ht="12.95" customHeight="1">
      <c r="A40" s="144" t="s">
        <v>719</v>
      </c>
      <c r="B40" s="137"/>
      <c r="C40" s="142"/>
      <c r="D40" s="137"/>
      <c r="E40" s="142" t="s">
        <v>716</v>
      </c>
      <c r="F40" s="137"/>
      <c r="G40" s="158" t="s">
        <v>717</v>
      </c>
    </row>
    <row r="41" spans="1:7" s="193" customFormat="1" ht="12.95" customHeight="1">
      <c r="A41" s="156"/>
      <c r="B41" s="137"/>
      <c r="C41" s="137"/>
      <c r="D41" s="137"/>
      <c r="E41" s="137"/>
      <c r="F41" s="137"/>
      <c r="G41" s="138"/>
    </row>
    <row r="42" spans="1:7" s="193" customFormat="1" ht="12.95" customHeight="1">
      <c r="A42" s="382" t="s">
        <v>922</v>
      </c>
      <c r="B42" s="363">
        <f>B33</f>
        <v>1</v>
      </c>
      <c r="C42" s="338">
        <f>G38</f>
        <v>92482.5</v>
      </c>
      <c r="D42" s="209" t="s">
        <v>576</v>
      </c>
      <c r="E42" s="364">
        <f>DADOS!D87</f>
        <v>60</v>
      </c>
      <c r="F42" s="199" t="s">
        <v>444</v>
      </c>
      <c r="G42" s="200">
        <f>IF(E42=0,0,C42/E42)*B42</f>
        <v>1541.375</v>
      </c>
    </row>
    <row r="43" spans="1:7" s="193" customFormat="1" ht="12.95" customHeight="1">
      <c r="A43" s="156"/>
      <c r="B43" s="137"/>
      <c r="C43" s="142" t="s">
        <v>713</v>
      </c>
      <c r="D43" s="142"/>
      <c r="E43" s="142" t="s">
        <v>677</v>
      </c>
      <c r="F43" s="137"/>
      <c r="G43" s="138"/>
    </row>
    <row r="44" spans="1:7" s="193" customFormat="1" ht="12.95" customHeight="1">
      <c r="A44" s="156"/>
      <c r="B44" s="137"/>
      <c r="C44" s="142" t="s">
        <v>717</v>
      </c>
      <c r="D44" s="142"/>
      <c r="E44" s="142" t="s">
        <v>718</v>
      </c>
      <c r="F44" s="137"/>
      <c r="G44" s="138"/>
    </row>
    <row r="45" spans="1:7" s="193" customFormat="1" ht="12.95" customHeight="1">
      <c r="A45" s="156"/>
      <c r="B45" s="137"/>
      <c r="C45" s="137"/>
      <c r="D45" s="137"/>
      <c r="E45" s="137"/>
      <c r="F45" s="137"/>
      <c r="G45" s="138"/>
    </row>
    <row r="46" spans="1:7" s="193" customFormat="1" ht="12.95" customHeight="1">
      <c r="A46" s="156"/>
      <c r="B46" s="137"/>
      <c r="C46" s="137"/>
      <c r="D46" s="137"/>
      <c r="E46" s="365"/>
      <c r="F46" s="367"/>
      <c r="G46" s="366"/>
    </row>
    <row r="47" spans="1:7" s="193" customFormat="1" ht="12.95" customHeight="1">
      <c r="A47" s="368" t="s">
        <v>721</v>
      </c>
      <c r="B47" s="208"/>
      <c r="C47" s="208"/>
      <c r="D47" s="208"/>
      <c r="E47" s="208"/>
      <c r="F47" s="199" t="s">
        <v>444</v>
      </c>
      <c r="G47" s="200">
        <f>(G15+G24+G33+G42)</f>
        <v>12212.578999999998</v>
      </c>
    </row>
    <row r="48" spans="1:7" s="193" customFormat="1" ht="12.95" customHeight="1">
      <c r="A48" s="369"/>
      <c r="B48" s="137"/>
      <c r="C48" s="137"/>
      <c r="D48" s="137"/>
      <c r="E48" s="137"/>
      <c r="F48" s="141"/>
      <c r="G48" s="158"/>
    </row>
    <row r="49" spans="1:7" s="193" customFormat="1" ht="12.95" hidden="1" customHeight="1">
      <c r="A49" s="361" t="s">
        <v>722</v>
      </c>
      <c r="B49" s="16"/>
      <c r="C49" s="16"/>
      <c r="D49" s="16"/>
      <c r="E49" s="16"/>
      <c r="F49" s="16"/>
      <c r="G49" s="167"/>
    </row>
    <row r="50" spans="1:7" s="193" customFormat="1" ht="12.95" hidden="1" customHeight="1">
      <c r="A50" s="361"/>
      <c r="B50" s="16"/>
      <c r="C50" s="16"/>
      <c r="D50" s="16"/>
      <c r="E50" s="16"/>
      <c r="F50" s="16"/>
      <c r="G50" s="167"/>
    </row>
    <row r="51" spans="1:7" s="193" customFormat="1" ht="12.95" hidden="1" customHeight="1">
      <c r="A51" s="361"/>
      <c r="B51" s="16"/>
      <c r="C51" s="16"/>
      <c r="D51" s="16"/>
      <c r="E51" s="16"/>
      <c r="F51" s="16"/>
      <c r="G51" s="167"/>
    </row>
    <row r="52" spans="1:7" s="193" customFormat="1" ht="12.95" hidden="1" customHeight="1">
      <c r="A52" s="361"/>
      <c r="B52" s="16"/>
      <c r="C52" s="16"/>
      <c r="D52" s="16"/>
      <c r="E52" s="16"/>
      <c r="F52" s="16"/>
      <c r="G52" s="167"/>
    </row>
    <row r="53" spans="1:7" s="193" customFormat="1" ht="12.95" hidden="1" customHeight="1">
      <c r="A53" s="361"/>
      <c r="B53" s="16"/>
      <c r="C53" s="16"/>
      <c r="D53" s="16"/>
      <c r="E53" s="16"/>
      <c r="F53" s="16"/>
      <c r="G53" s="167"/>
    </row>
    <row r="54" spans="1:7" s="193" customFormat="1" ht="12.95" hidden="1" customHeight="1">
      <c r="A54" s="362">
        <f>'[17]Dados Gerais'!D58+'[17]Dados Gerais'!D76</f>
        <v>0</v>
      </c>
      <c r="B54" s="209" t="s">
        <v>709</v>
      </c>
      <c r="C54" s="196">
        <f>'[17]3.0-Custos Dependentes (Km)'!C73</f>
        <v>0</v>
      </c>
      <c r="D54" s="209" t="s">
        <v>709</v>
      </c>
      <c r="E54" s="196">
        <f>'[17]Dados Gerais'!D61/100*'[17]Dados Gerais'!D58</f>
        <v>0</v>
      </c>
      <c r="F54" s="199" t="s">
        <v>444</v>
      </c>
      <c r="G54" s="200">
        <f>A54-C54-E54</f>
        <v>0</v>
      </c>
    </row>
    <row r="55" spans="1:7" s="193" customFormat="1" ht="12.95" hidden="1" customHeight="1">
      <c r="A55" s="144" t="s">
        <v>712</v>
      </c>
      <c r="B55" s="137"/>
      <c r="C55" s="142" t="s">
        <v>711</v>
      </c>
      <c r="D55" s="137"/>
      <c r="E55" s="142" t="s">
        <v>712</v>
      </c>
      <c r="F55" s="137"/>
      <c r="G55" s="158" t="s">
        <v>713</v>
      </c>
    </row>
    <row r="56" spans="1:7" s="193" customFormat="1" ht="12.95" hidden="1" customHeight="1">
      <c r="A56" s="144" t="s">
        <v>714</v>
      </c>
      <c r="B56" s="137"/>
      <c r="C56" s="142" t="s">
        <v>715</v>
      </c>
      <c r="D56" s="137"/>
      <c r="E56" s="142" t="s">
        <v>716</v>
      </c>
      <c r="F56" s="137"/>
      <c r="G56" s="158" t="s">
        <v>717</v>
      </c>
    </row>
    <row r="57" spans="1:7" s="193" customFormat="1" ht="12.95" hidden="1" customHeight="1">
      <c r="A57" s="156"/>
      <c r="B57" s="137"/>
      <c r="C57" s="137"/>
      <c r="D57" s="137"/>
      <c r="E57" s="137"/>
      <c r="F57" s="137"/>
      <c r="G57" s="138"/>
    </row>
    <row r="58" spans="1:7" s="193" customFormat="1" ht="12.95" hidden="1" customHeight="1">
      <c r="A58" s="156"/>
      <c r="B58" s="137"/>
      <c r="C58" s="338">
        <f>G54</f>
        <v>0</v>
      </c>
      <c r="D58" s="209" t="s">
        <v>576</v>
      </c>
      <c r="E58" s="364">
        <f>'[17]Dados Gerais'!D60</f>
        <v>0</v>
      </c>
      <c r="F58" s="199" t="s">
        <v>444</v>
      </c>
      <c r="G58" s="200">
        <f>IF(E58=0,0,C58/E58)</f>
        <v>0</v>
      </c>
    </row>
    <row r="59" spans="1:7" s="193" customFormat="1" ht="12.95" hidden="1" customHeight="1">
      <c r="A59" s="156"/>
      <c r="B59" s="137"/>
      <c r="C59" s="142" t="s">
        <v>713</v>
      </c>
      <c r="D59" s="142"/>
      <c r="E59" s="142" t="s">
        <v>677</v>
      </c>
      <c r="F59" s="137"/>
      <c r="G59" s="138"/>
    </row>
    <row r="60" spans="1:7" s="193" customFormat="1" ht="12.95" hidden="1" customHeight="1">
      <c r="A60" s="156"/>
      <c r="B60" s="137"/>
      <c r="C60" s="142" t="s">
        <v>717</v>
      </c>
      <c r="D60" s="142"/>
      <c r="E60" s="142" t="s">
        <v>718</v>
      </c>
      <c r="F60" s="137"/>
      <c r="G60" s="138"/>
    </row>
    <row r="61" spans="1:7" s="193" customFormat="1" ht="12.95" hidden="1" customHeight="1">
      <c r="A61" s="156"/>
      <c r="B61" s="137"/>
      <c r="C61" s="142"/>
      <c r="D61" s="142"/>
      <c r="E61" s="142"/>
      <c r="F61" s="137"/>
      <c r="G61" s="138"/>
    </row>
    <row r="62" spans="1:7" s="193" customFormat="1" ht="12.95" hidden="1" customHeight="1">
      <c r="A62" s="156"/>
      <c r="B62" s="137"/>
      <c r="C62" s="137"/>
      <c r="D62" s="137"/>
      <c r="E62" s="365" t="s">
        <v>723</v>
      </c>
      <c r="F62" s="199" t="s">
        <v>444</v>
      </c>
      <c r="G62" s="370">
        <f>'[17]Dados Gerais'!D59</f>
        <v>1</v>
      </c>
    </row>
    <row r="63" spans="1:7" s="193" customFormat="1" ht="12.95" hidden="1" customHeight="1">
      <c r="A63" s="368" t="s">
        <v>724</v>
      </c>
      <c r="B63" s="208"/>
      <c r="C63" s="208"/>
      <c r="D63" s="208"/>
      <c r="E63" s="208"/>
      <c r="F63" s="199"/>
      <c r="G63" s="200">
        <f>G62*G58</f>
        <v>0</v>
      </c>
    </row>
    <row r="64" spans="1:7" s="193" customFormat="1" ht="12.95" hidden="1" customHeight="1">
      <c r="A64" s="368"/>
      <c r="B64" s="208"/>
      <c r="C64" s="208"/>
      <c r="D64" s="208"/>
      <c r="E64" s="208"/>
      <c r="F64" s="199"/>
      <c r="G64" s="158"/>
    </row>
    <row r="65" spans="1:7" s="193" customFormat="1" ht="12.95" customHeight="1">
      <c r="A65" s="239" t="s">
        <v>725</v>
      </c>
      <c r="B65" s="208"/>
      <c r="C65" s="208"/>
      <c r="D65" s="208"/>
      <c r="E65" s="208"/>
      <c r="F65" s="199"/>
      <c r="G65" s="224">
        <f>G47</f>
        <v>12212.578999999998</v>
      </c>
    </row>
    <row r="66" spans="1:7" s="193" customFormat="1" ht="12.95" customHeight="1">
      <c r="A66" s="225"/>
      <c r="B66" s="173"/>
      <c r="C66" s="173"/>
      <c r="D66" s="173"/>
      <c r="E66" s="173"/>
      <c r="F66" s="173"/>
      <c r="G66" s="213"/>
    </row>
    <row r="67" spans="1:7" s="193" customFormat="1" ht="12.95" customHeight="1">
      <c r="A67" s="156"/>
      <c r="B67" s="137"/>
      <c r="C67" s="137"/>
      <c r="D67" s="137"/>
      <c r="E67" s="137"/>
      <c r="F67" s="137"/>
      <c r="G67" s="138"/>
    </row>
    <row r="68" spans="1:7" s="193" customFormat="1" ht="12.95" customHeight="1">
      <c r="A68" s="190" t="s">
        <v>726</v>
      </c>
      <c r="B68" s="191"/>
      <c r="C68" s="191"/>
      <c r="D68" s="191"/>
      <c r="E68" s="191"/>
      <c r="F68" s="191"/>
      <c r="G68" s="192"/>
    </row>
    <row r="69" spans="1:7" s="193" customFormat="1" ht="12.95" customHeight="1">
      <c r="A69" s="156"/>
      <c r="B69" s="137"/>
      <c r="C69" s="137"/>
      <c r="D69" s="137"/>
      <c r="E69" s="137"/>
      <c r="F69" s="137"/>
      <c r="G69" s="138"/>
    </row>
    <row r="70" spans="1:7" s="193" customFormat="1" ht="12.95" customHeight="1">
      <c r="A70" s="217" t="s">
        <v>986</v>
      </c>
      <c r="B70" s="137"/>
      <c r="C70" s="137"/>
      <c r="D70" s="137"/>
      <c r="E70" s="137"/>
      <c r="F70" s="137"/>
      <c r="G70" s="138"/>
    </row>
    <row r="71" spans="1:7" s="193" customFormat="1" ht="12.95" customHeight="1">
      <c r="A71" s="362">
        <f>DADOS!D63</f>
        <v>201905</v>
      </c>
      <c r="B71" s="196"/>
      <c r="C71" s="196"/>
      <c r="D71" s="196" t="s">
        <v>443</v>
      </c>
      <c r="E71" s="219">
        <v>4.8999999999999998E-3</v>
      </c>
      <c r="F71" s="199" t="s">
        <v>444</v>
      </c>
      <c r="G71" s="200">
        <f>TRUNC(A71*E71,2)</f>
        <v>989.33</v>
      </c>
    </row>
    <row r="72" spans="1:7" s="193" customFormat="1" ht="12.95" customHeight="1">
      <c r="A72" s="144" t="s">
        <v>712</v>
      </c>
      <c r="B72" s="137"/>
      <c r="C72" s="142"/>
      <c r="D72" s="137"/>
      <c r="E72" s="142" t="s">
        <v>727</v>
      </c>
      <c r="F72" s="137"/>
      <c r="G72" s="158" t="s">
        <v>674</v>
      </c>
    </row>
    <row r="73" spans="1:7" s="193" customFormat="1" ht="12.95" customHeight="1">
      <c r="A73" s="144" t="s">
        <v>714</v>
      </c>
      <c r="B73" s="137"/>
      <c r="C73" s="45"/>
      <c r="D73" s="137"/>
      <c r="E73" s="142" t="s">
        <v>1022</v>
      </c>
      <c r="F73" s="137"/>
      <c r="G73" s="158" t="s">
        <v>728</v>
      </c>
    </row>
    <row r="74" spans="1:7" s="193" customFormat="1" ht="12.95" customHeight="1">
      <c r="A74" s="156"/>
      <c r="B74" s="137"/>
      <c r="C74" s="137"/>
      <c r="D74" s="137"/>
      <c r="E74" s="137"/>
      <c r="F74" s="137"/>
      <c r="G74" s="138"/>
    </row>
    <row r="75" spans="1:7" s="193" customFormat="1" ht="12.95" customHeight="1">
      <c r="A75" s="156"/>
      <c r="B75" s="137"/>
      <c r="C75" s="137"/>
      <c r="D75" s="137"/>
      <c r="E75" s="137"/>
      <c r="F75" s="137"/>
      <c r="G75" s="138"/>
    </row>
    <row r="76" spans="1:7" s="193" customFormat="1" ht="12.95" customHeight="1">
      <c r="A76" s="217" t="s">
        <v>729</v>
      </c>
      <c r="B76" s="137"/>
      <c r="C76" s="137"/>
      <c r="D76" s="137"/>
      <c r="E76" s="137"/>
      <c r="F76" s="137"/>
      <c r="G76" s="138"/>
    </row>
    <row r="77" spans="1:7" s="193" customFormat="1" ht="12.95" customHeight="1">
      <c r="A77" s="362">
        <f>DADOS!D71</f>
        <v>97350</v>
      </c>
      <c r="B77" s="196"/>
      <c r="C77" s="364"/>
      <c r="D77" s="196" t="s">
        <v>443</v>
      </c>
      <c r="E77" s="221">
        <f>+E71</f>
        <v>4.8999999999999998E-3</v>
      </c>
      <c r="F77" s="199" t="s">
        <v>444</v>
      </c>
      <c r="G77" s="200">
        <f>TRUNC(A77*E77,2)</f>
        <v>477.01</v>
      </c>
    </row>
    <row r="78" spans="1:7" s="193" customFormat="1" ht="12.95" customHeight="1">
      <c r="A78" s="144" t="s">
        <v>712</v>
      </c>
      <c r="B78" s="137"/>
      <c r="C78" s="142"/>
      <c r="D78" s="137"/>
      <c r="E78" s="142" t="s">
        <v>727</v>
      </c>
      <c r="F78" s="137"/>
      <c r="G78" s="158" t="s">
        <v>674</v>
      </c>
    </row>
    <row r="79" spans="1:7" s="193" customFormat="1" ht="12.95" customHeight="1">
      <c r="A79" s="144" t="s">
        <v>719</v>
      </c>
      <c r="B79" s="137"/>
      <c r="C79" s="142"/>
      <c r="D79" s="137"/>
      <c r="E79" s="142" t="s">
        <v>730</v>
      </c>
      <c r="F79" s="137"/>
      <c r="G79" s="158" t="s">
        <v>728</v>
      </c>
    </row>
    <row r="80" spans="1:7" s="193" customFormat="1" ht="12.95" customHeight="1">
      <c r="A80" s="156"/>
      <c r="B80" s="137"/>
      <c r="C80" s="137"/>
      <c r="D80" s="137"/>
      <c r="E80" s="137"/>
      <c r="F80" s="137"/>
      <c r="G80" s="138"/>
    </row>
    <row r="81" spans="1:7" s="193" customFormat="1" ht="12.95" customHeight="1">
      <c r="A81" s="156"/>
      <c r="B81" s="137"/>
      <c r="C81" s="137"/>
      <c r="D81" s="137"/>
      <c r="E81" s="365" t="s">
        <v>731</v>
      </c>
      <c r="F81" s="199" t="s">
        <v>444</v>
      </c>
      <c r="G81" s="366">
        <f>DADOS!D64+DADOS!D86</f>
        <v>2</v>
      </c>
    </row>
    <row r="82" spans="1:7" s="193" customFormat="1" ht="12.95" customHeight="1">
      <c r="A82" s="156"/>
      <c r="B82" s="137"/>
      <c r="C82" s="137"/>
      <c r="D82" s="137"/>
      <c r="E82" s="365"/>
      <c r="F82" s="367"/>
      <c r="G82" s="366"/>
    </row>
    <row r="83" spans="1:7" s="193" customFormat="1" ht="12.95" customHeight="1">
      <c r="A83" s="368" t="s">
        <v>732</v>
      </c>
      <c r="B83" s="208"/>
      <c r="C83" s="208"/>
      <c r="D83" s="208"/>
      <c r="E83" s="208"/>
      <c r="F83" s="199"/>
      <c r="G83" s="200">
        <f>TRUNC((G71+G77)*G81,2)</f>
        <v>2932.68</v>
      </c>
    </row>
    <row r="84" spans="1:7" s="193" customFormat="1" ht="12.95" hidden="1" customHeight="1">
      <c r="A84" s="156"/>
      <c r="B84" s="137"/>
      <c r="C84" s="137"/>
      <c r="D84" s="137"/>
      <c r="E84" s="137"/>
      <c r="F84" s="137"/>
      <c r="G84" s="138"/>
    </row>
    <row r="85" spans="1:7" s="193" customFormat="1" ht="12.95" hidden="1" customHeight="1">
      <c r="A85" s="217" t="s">
        <v>733</v>
      </c>
      <c r="B85" s="137"/>
      <c r="C85" s="137"/>
      <c r="D85" s="137"/>
      <c r="E85" s="137"/>
      <c r="F85" s="137"/>
      <c r="G85" s="138"/>
    </row>
    <row r="86" spans="1:7" s="193" customFormat="1" ht="12.95" hidden="1" customHeight="1">
      <c r="A86" s="362">
        <f>'[17]Dados Gerais'!D58+'[17]Dados Gerais'!D76</f>
        <v>0</v>
      </c>
      <c r="B86" s="196"/>
      <c r="C86" s="196"/>
      <c r="D86" s="196" t="s">
        <v>443</v>
      </c>
      <c r="E86" s="219">
        <f>+E71</f>
        <v>4.8999999999999998E-3</v>
      </c>
      <c r="F86" s="199" t="s">
        <v>444</v>
      </c>
      <c r="G86" s="200">
        <f>A86*E86</f>
        <v>0</v>
      </c>
    </row>
    <row r="87" spans="1:7" s="193" customFormat="1" ht="12.95" hidden="1" customHeight="1">
      <c r="A87" s="144" t="s">
        <v>712</v>
      </c>
      <c r="B87" s="137"/>
      <c r="C87" s="142"/>
      <c r="D87" s="137"/>
      <c r="E87" s="142" t="s">
        <v>727</v>
      </c>
      <c r="F87" s="137"/>
      <c r="G87" s="158" t="s">
        <v>674</v>
      </c>
    </row>
    <row r="88" spans="1:7" s="193" customFormat="1" ht="12.95" hidden="1" customHeight="1">
      <c r="A88" s="144" t="s">
        <v>734</v>
      </c>
      <c r="B88" s="137"/>
      <c r="C88" s="142"/>
      <c r="D88" s="137"/>
      <c r="E88" s="142" t="s">
        <v>730</v>
      </c>
      <c r="F88" s="137"/>
      <c r="G88" s="158" t="s">
        <v>728</v>
      </c>
    </row>
    <row r="89" spans="1:7" s="193" customFormat="1" ht="12.95" hidden="1" customHeight="1">
      <c r="A89" s="156"/>
      <c r="B89" s="137"/>
      <c r="C89" s="137"/>
      <c r="D89" s="137"/>
      <c r="E89" s="137"/>
      <c r="F89" s="137"/>
      <c r="G89" s="138"/>
    </row>
    <row r="90" spans="1:7" s="193" customFormat="1" ht="12.95" hidden="1" customHeight="1">
      <c r="A90" s="156"/>
      <c r="B90" s="137"/>
      <c r="C90" s="142"/>
      <c r="D90" s="142"/>
      <c r="E90" s="196" t="s">
        <v>731</v>
      </c>
      <c r="F90" s="199" t="s">
        <v>444</v>
      </c>
      <c r="G90" s="370">
        <f>G62</f>
        <v>1</v>
      </c>
    </row>
    <row r="91" spans="1:7" s="193" customFormat="1" ht="12.95" hidden="1" customHeight="1">
      <c r="A91" s="156"/>
      <c r="B91" s="137"/>
      <c r="C91" s="142"/>
      <c r="D91" s="142"/>
      <c r="E91" s="142"/>
      <c r="F91" s="137"/>
      <c r="G91" s="371"/>
    </row>
    <row r="92" spans="1:7" s="193" customFormat="1" ht="12.95" hidden="1" customHeight="1">
      <c r="A92" s="368" t="s">
        <v>735</v>
      </c>
      <c r="B92" s="208"/>
      <c r="C92" s="208"/>
      <c r="D92" s="208"/>
      <c r="E92" s="208"/>
      <c r="F92" s="199" t="s">
        <v>444</v>
      </c>
      <c r="G92" s="200">
        <f>G90*G86</f>
        <v>0</v>
      </c>
    </row>
    <row r="93" spans="1:7" s="193" customFormat="1" ht="12.95" hidden="1" customHeight="1">
      <c r="A93" s="368"/>
      <c r="B93" s="208"/>
      <c r="C93" s="208"/>
      <c r="D93" s="208"/>
      <c r="E93" s="208"/>
      <c r="F93" s="199"/>
      <c r="G93" s="158"/>
    </row>
    <row r="94" spans="1:7" s="193" customFormat="1" ht="12.95" customHeight="1">
      <c r="A94" s="207" t="s">
        <v>736</v>
      </c>
      <c r="B94" s="208"/>
      <c r="C94" s="208"/>
      <c r="D94" s="208"/>
      <c r="E94" s="208"/>
      <c r="F94" s="199"/>
      <c r="G94" s="224">
        <f>G83</f>
        <v>2932.68</v>
      </c>
    </row>
    <row r="95" spans="1:7" s="193" customFormat="1" ht="12.95" customHeight="1">
      <c r="A95" s="225"/>
      <c r="B95" s="173"/>
      <c r="C95" s="173"/>
      <c r="D95" s="173"/>
      <c r="E95" s="173"/>
      <c r="F95" s="173"/>
      <c r="G95" s="213"/>
    </row>
    <row r="96" spans="1:7" s="193" customFormat="1" ht="12.95" customHeight="1">
      <c r="A96" s="190" t="s">
        <v>737</v>
      </c>
      <c r="B96" s="191"/>
      <c r="C96" s="191"/>
      <c r="D96" s="191"/>
      <c r="E96" s="191"/>
      <c r="F96" s="191"/>
      <c r="G96" s="192"/>
    </row>
    <row r="97" spans="1:7" s="193" customFormat="1" ht="12.95" customHeight="1">
      <c r="A97" s="156"/>
      <c r="B97" s="137"/>
      <c r="C97" s="137"/>
      <c r="D97" s="137"/>
      <c r="E97" s="137"/>
      <c r="F97" s="137"/>
      <c r="G97" s="138"/>
    </row>
    <row r="98" spans="1:7" s="193" customFormat="1" ht="12.95" customHeight="1">
      <c r="A98" s="372" t="s">
        <v>926</v>
      </c>
      <c r="B98" s="137"/>
      <c r="C98" s="137"/>
      <c r="D98" s="137"/>
      <c r="E98" s="137"/>
      <c r="F98" s="137"/>
      <c r="G98" s="138"/>
    </row>
    <row r="99" spans="1:7" s="193" customFormat="1" ht="12.95" customHeight="1">
      <c r="A99" s="373">
        <v>5</v>
      </c>
      <c r="B99" s="142" t="s">
        <v>443</v>
      </c>
      <c r="C99" s="142">
        <f>DADOS!D63+DADOS!D71</f>
        <v>299255</v>
      </c>
      <c r="D99" s="137" t="s">
        <v>443</v>
      </c>
      <c r="E99" s="374">
        <v>2.5000000000000001E-2</v>
      </c>
      <c r="F99" s="142" t="s">
        <v>444</v>
      </c>
      <c r="G99" s="158">
        <f>TRUNC((A99+1)*C99*E99,2)</f>
        <v>44888.25</v>
      </c>
    </row>
    <row r="100" spans="1:7" s="193" customFormat="1" ht="12.95" customHeight="1">
      <c r="A100" s="373" t="s">
        <v>738</v>
      </c>
      <c r="B100" s="137"/>
      <c r="C100" s="137" t="s">
        <v>739</v>
      </c>
      <c r="D100" s="137"/>
      <c r="E100" s="137"/>
      <c r="F100" s="137"/>
      <c r="G100" s="138"/>
    </row>
    <row r="101" spans="1:7" s="193" customFormat="1" ht="12.95" customHeight="1">
      <c r="A101" s="375"/>
      <c r="B101" s="137"/>
      <c r="C101" s="142" t="s">
        <v>740</v>
      </c>
      <c r="D101" s="137"/>
      <c r="E101" s="137"/>
      <c r="F101" s="137"/>
      <c r="G101" s="138"/>
    </row>
    <row r="102" spans="1:7" s="193" customFormat="1" ht="12.95" customHeight="1">
      <c r="A102" s="375"/>
      <c r="B102" s="137"/>
      <c r="C102" s="137"/>
      <c r="D102" s="137"/>
      <c r="E102" s="137"/>
      <c r="F102" s="137"/>
      <c r="G102" s="138"/>
    </row>
    <row r="103" spans="1:7" s="193" customFormat="1" ht="12.95" customHeight="1">
      <c r="A103" s="144">
        <v>2.5</v>
      </c>
      <c r="B103" s="142" t="s">
        <v>443</v>
      </c>
      <c r="C103" s="142">
        <f>DADOS!C3</f>
        <v>12</v>
      </c>
      <c r="D103" s="16" t="s">
        <v>443</v>
      </c>
      <c r="E103" s="13">
        <v>2</v>
      </c>
      <c r="F103" s="142" t="s">
        <v>444</v>
      </c>
      <c r="G103" s="158">
        <f>TRUNC(A103*C103*E103,2)</f>
        <v>60</v>
      </c>
    </row>
    <row r="104" spans="1:7" s="193" customFormat="1" ht="12.95" customHeight="1">
      <c r="A104" s="144" t="s">
        <v>741</v>
      </c>
      <c r="B104" s="137"/>
      <c r="C104" s="142" t="s">
        <v>742</v>
      </c>
      <c r="D104" s="16"/>
      <c r="E104" s="16"/>
      <c r="F104" s="137"/>
      <c r="G104" s="138"/>
    </row>
    <row r="105" spans="1:7" s="193" customFormat="1" ht="12.95" customHeight="1">
      <c r="A105" s="375"/>
      <c r="B105" s="137"/>
      <c r="C105" s="137"/>
      <c r="D105" s="137"/>
      <c r="E105" s="142"/>
      <c r="F105" s="137"/>
      <c r="G105" s="138"/>
    </row>
    <row r="106" spans="1:7" s="193" customFormat="1" ht="12.95" customHeight="1">
      <c r="A106" s="375"/>
      <c r="B106" s="137"/>
      <c r="C106" s="137">
        <f>G99</f>
        <v>44888.25</v>
      </c>
      <c r="D106" s="137"/>
      <c r="E106" s="142">
        <f>G103</f>
        <v>60</v>
      </c>
      <c r="F106" s="142" t="s">
        <v>444</v>
      </c>
      <c r="G106" s="158">
        <f>TRUNC(C106/E106,2)</f>
        <v>748.13</v>
      </c>
    </row>
    <row r="107" spans="1:7" s="193" customFormat="1" ht="12.95" customHeight="1">
      <c r="A107" s="375"/>
      <c r="B107" s="137"/>
      <c r="C107" s="137"/>
      <c r="D107" s="137"/>
      <c r="E107" s="142"/>
      <c r="F107" s="137"/>
      <c r="G107" s="138"/>
    </row>
    <row r="108" spans="1:7" s="193" customFormat="1" ht="12.95" customHeight="1">
      <c r="A108" s="156"/>
      <c r="B108" s="137"/>
      <c r="C108" s="142"/>
      <c r="D108" s="142"/>
      <c r="E108" s="142"/>
      <c r="F108" s="137"/>
      <c r="G108" s="138"/>
    </row>
    <row r="109" spans="1:7" s="193" customFormat="1" ht="12.95" customHeight="1">
      <c r="A109" s="156"/>
      <c r="B109" s="137"/>
      <c r="C109" s="137"/>
      <c r="D109" s="137"/>
      <c r="E109" s="196" t="s">
        <v>731</v>
      </c>
      <c r="F109" s="199" t="s">
        <v>444</v>
      </c>
      <c r="G109" s="376">
        <f>DADOS!D64</f>
        <v>1</v>
      </c>
    </row>
    <row r="110" spans="1:7" s="193" customFormat="1" ht="12.95" customHeight="1">
      <c r="A110" s="156"/>
      <c r="B110" s="137"/>
      <c r="C110" s="137"/>
      <c r="D110" s="137"/>
      <c r="E110" s="142"/>
      <c r="F110" s="141"/>
      <c r="G110" s="371"/>
    </row>
    <row r="111" spans="1:7" s="193" customFormat="1" ht="12.95" customHeight="1">
      <c r="A111" s="207" t="s">
        <v>743</v>
      </c>
      <c r="B111" s="208"/>
      <c r="C111" s="208"/>
      <c r="D111" s="208"/>
      <c r="E111" s="208" t="s">
        <v>928</v>
      </c>
      <c r="F111" s="199"/>
      <c r="G111" s="200">
        <f>TRUNC(G106*G109,2)</f>
        <v>748.13</v>
      </c>
    </row>
    <row r="112" spans="1:7" s="193" customFormat="1" ht="12.95" customHeight="1">
      <c r="A112" s="156"/>
      <c r="B112" s="137"/>
      <c r="C112" s="137"/>
      <c r="D112" s="137"/>
      <c r="E112" s="142"/>
      <c r="F112" s="141"/>
      <c r="G112" s="371"/>
    </row>
    <row r="113" spans="1:7" s="193" customFormat="1" ht="12.95" customHeight="1">
      <c r="A113" s="156"/>
      <c r="B113" s="137"/>
      <c r="C113" s="137"/>
      <c r="D113" s="137"/>
      <c r="E113" s="142"/>
      <c r="F113" s="141"/>
      <c r="G113" s="371"/>
    </row>
    <row r="114" spans="1:7" s="193" customFormat="1" ht="12.95" customHeight="1">
      <c r="A114" s="372" t="s">
        <v>927</v>
      </c>
      <c r="B114" s="137"/>
      <c r="C114" s="137"/>
      <c r="D114" s="137"/>
      <c r="E114" s="137"/>
      <c r="F114" s="137"/>
      <c r="G114" s="138"/>
    </row>
    <row r="115" spans="1:7" s="193" customFormat="1" ht="12.95" customHeight="1">
      <c r="A115" s="373">
        <v>5</v>
      </c>
      <c r="B115" s="142" t="s">
        <v>443</v>
      </c>
      <c r="C115" s="142">
        <f>C99</f>
        <v>299255</v>
      </c>
      <c r="D115" s="137" t="s">
        <v>443</v>
      </c>
      <c r="E115" s="374">
        <v>2.5000000000000001E-2</v>
      </c>
      <c r="F115" s="142" t="s">
        <v>444</v>
      </c>
      <c r="G115" s="158">
        <f>TRUNC((A115+1)*C115*E115,2)</f>
        <v>44888.25</v>
      </c>
    </row>
    <row r="116" spans="1:7" s="193" customFormat="1" ht="12.95" customHeight="1">
      <c r="A116" s="373" t="s">
        <v>738</v>
      </c>
      <c r="B116" s="137"/>
      <c r="C116" s="137" t="s">
        <v>739</v>
      </c>
      <c r="D116" s="137"/>
      <c r="E116" s="137"/>
      <c r="F116" s="137"/>
      <c r="G116" s="138"/>
    </row>
    <row r="117" spans="1:7" s="193" customFormat="1" ht="12.95" customHeight="1">
      <c r="A117" s="375"/>
      <c r="B117" s="137"/>
      <c r="C117" s="142" t="s">
        <v>740</v>
      </c>
      <c r="D117" s="137"/>
      <c r="E117" s="137"/>
      <c r="F117" s="137"/>
      <c r="G117" s="138"/>
    </row>
    <row r="118" spans="1:7" s="193" customFormat="1" ht="12.95" customHeight="1">
      <c r="A118" s="375"/>
      <c r="B118" s="137"/>
      <c r="C118" s="137"/>
      <c r="D118" s="137"/>
      <c r="E118" s="137"/>
      <c r="F118" s="137"/>
      <c r="G118" s="138"/>
    </row>
    <row r="119" spans="1:7" s="193" customFormat="1" ht="12.95" customHeight="1">
      <c r="A119" s="144">
        <v>5</v>
      </c>
      <c r="B119" s="142" t="s">
        <v>443</v>
      </c>
      <c r="C119" s="142">
        <f>C103</f>
        <v>12</v>
      </c>
      <c r="D119" s="16" t="s">
        <v>443</v>
      </c>
      <c r="E119" s="13">
        <v>2</v>
      </c>
      <c r="F119" s="142" t="s">
        <v>444</v>
      </c>
      <c r="G119" s="158">
        <f>TRUNC(A119*C119*E119,2)</f>
        <v>120</v>
      </c>
    </row>
    <row r="120" spans="1:7" s="193" customFormat="1" ht="12.95" customHeight="1">
      <c r="A120" s="144" t="s">
        <v>741</v>
      </c>
      <c r="B120" s="137"/>
      <c r="C120" s="142" t="s">
        <v>742</v>
      </c>
      <c r="D120" s="16"/>
      <c r="E120" s="16"/>
      <c r="F120" s="137"/>
      <c r="G120" s="138"/>
    </row>
    <row r="121" spans="1:7" s="193" customFormat="1" ht="12.95" customHeight="1">
      <c r="A121" s="375"/>
      <c r="B121" s="137"/>
      <c r="C121" s="137"/>
      <c r="D121" s="137"/>
      <c r="E121" s="142"/>
      <c r="F121" s="137"/>
      <c r="G121" s="138"/>
    </row>
    <row r="122" spans="1:7" s="193" customFormat="1" ht="12.95" customHeight="1">
      <c r="A122" s="375"/>
      <c r="B122" s="137"/>
      <c r="C122" s="137">
        <f>G115</f>
        <v>44888.25</v>
      </c>
      <c r="D122" s="137"/>
      <c r="E122" s="142">
        <f>G119</f>
        <v>120</v>
      </c>
      <c r="F122" s="142" t="s">
        <v>444</v>
      </c>
      <c r="G122" s="158">
        <f>TRUNC(C122/E122,2)</f>
        <v>374.06</v>
      </c>
    </row>
    <row r="123" spans="1:7" s="193" customFormat="1" ht="12.95" customHeight="1">
      <c r="A123" s="375"/>
      <c r="B123" s="137"/>
      <c r="C123" s="137"/>
      <c r="D123" s="137"/>
      <c r="E123" s="142"/>
      <c r="F123" s="137"/>
      <c r="G123" s="138"/>
    </row>
    <row r="124" spans="1:7" s="193" customFormat="1" ht="12.95" customHeight="1">
      <c r="A124" s="156"/>
      <c r="B124" s="137"/>
      <c r="C124" s="142"/>
      <c r="D124" s="142"/>
      <c r="E124" s="142"/>
      <c r="F124" s="137"/>
      <c r="G124" s="138"/>
    </row>
    <row r="125" spans="1:7" s="193" customFormat="1" ht="12.95" customHeight="1">
      <c r="A125" s="156"/>
      <c r="B125" s="137"/>
      <c r="C125" s="137"/>
      <c r="D125" s="137"/>
      <c r="E125" s="196" t="s">
        <v>731</v>
      </c>
      <c r="F125" s="199" t="s">
        <v>444</v>
      </c>
      <c r="G125" s="376">
        <f>DADOS!D79</f>
        <v>1</v>
      </c>
    </row>
    <row r="126" spans="1:7" s="193" customFormat="1" ht="12.95" customHeight="1">
      <c r="A126" s="156"/>
      <c r="B126" s="137"/>
      <c r="C126" s="142"/>
      <c r="D126" s="142"/>
      <c r="E126" s="142"/>
      <c r="F126" s="137"/>
      <c r="G126" s="138"/>
    </row>
    <row r="127" spans="1:7" s="193" customFormat="1" ht="12.95" customHeight="1">
      <c r="A127" s="207" t="s">
        <v>743</v>
      </c>
      <c r="B127" s="208"/>
      <c r="C127" s="208"/>
      <c r="D127" s="208"/>
      <c r="E127" s="208" t="s">
        <v>929</v>
      </c>
      <c r="F127" s="199"/>
      <c r="G127" s="200">
        <f>TRUNC(G122*G125,2)</f>
        <v>374.06</v>
      </c>
    </row>
    <row r="128" spans="1:7" s="193" customFormat="1" ht="12.95" customHeight="1">
      <c r="A128" s="156"/>
      <c r="B128" s="137"/>
      <c r="C128" s="137"/>
      <c r="D128" s="137"/>
      <c r="E128" s="137"/>
      <c r="F128" s="137"/>
      <c r="G128" s="138"/>
    </row>
    <row r="129" spans="1:7" s="193" customFormat="1" ht="12.95" customHeight="1">
      <c r="A129" s="156"/>
      <c r="B129" s="137"/>
      <c r="C129" s="142"/>
      <c r="D129" s="142"/>
      <c r="E129" s="142"/>
      <c r="F129" s="137"/>
      <c r="G129" s="138"/>
    </row>
    <row r="130" spans="1:7" s="193" customFormat="1" ht="12.95" customHeight="1">
      <c r="A130" s="377" t="s">
        <v>744</v>
      </c>
      <c r="B130" s="378"/>
      <c r="C130" s="378"/>
      <c r="D130" s="378"/>
      <c r="E130" s="378"/>
      <c r="F130" s="379"/>
      <c r="G130" s="224">
        <f>G127+G111</f>
        <v>1122.19</v>
      </c>
    </row>
    <row r="131" spans="1:7" s="193" customFormat="1" ht="12.95" customHeight="1">
      <c r="A131" s="380"/>
      <c r="B131" s="137"/>
      <c r="C131" s="137"/>
      <c r="D131" s="137"/>
      <c r="E131" s="137"/>
      <c r="F131" s="141"/>
      <c r="G131" s="151"/>
    </row>
    <row r="132" spans="1:7" s="193" customFormat="1" ht="12.95" customHeight="1">
      <c r="A132" s="380" t="s">
        <v>1016</v>
      </c>
      <c r="B132" s="137"/>
      <c r="C132" s="137"/>
      <c r="D132" s="137"/>
      <c r="E132" s="137"/>
      <c r="F132" s="141"/>
      <c r="G132" s="151"/>
    </row>
    <row r="133" spans="1:7" s="193" customFormat="1" ht="12.95" customHeight="1">
      <c r="A133" s="380"/>
      <c r="B133" s="137"/>
      <c r="C133" s="137"/>
      <c r="D133" s="137"/>
      <c r="E133" s="137"/>
      <c r="F133" s="141"/>
      <c r="G133" s="151"/>
    </row>
    <row r="134" spans="1:7" s="193" customFormat="1" ht="12.95" customHeight="1">
      <c r="A134" s="625" t="s">
        <v>513</v>
      </c>
      <c r="B134" s="626" t="s">
        <v>896</v>
      </c>
      <c r="C134" s="626" t="s">
        <v>897</v>
      </c>
      <c r="D134" s="627"/>
      <c r="E134" s="626" t="s">
        <v>898</v>
      </c>
      <c r="F134" s="628"/>
      <c r="G134" s="626" t="s">
        <v>899</v>
      </c>
    </row>
    <row r="135" spans="1:7" s="193" customFormat="1" ht="54.75" customHeight="1">
      <c r="A135" s="629" t="s">
        <v>1017</v>
      </c>
      <c r="B135" s="630" t="s">
        <v>901</v>
      </c>
      <c r="C135" s="631">
        <f>TRUNC(191*60%,2)</f>
        <v>114.6</v>
      </c>
      <c r="D135" s="631"/>
      <c r="E135" s="631">
        <f>DADOS!D91</f>
        <v>76.34</v>
      </c>
      <c r="F135" s="632"/>
      <c r="G135" s="633">
        <f>TRUNC(C135*E135,2)</f>
        <v>8748.56</v>
      </c>
    </row>
    <row r="136" spans="1:7" s="193" customFormat="1" ht="54.75" customHeight="1">
      <c r="A136" s="629" t="s">
        <v>1018</v>
      </c>
      <c r="B136" s="630" t="s">
        <v>901</v>
      </c>
      <c r="C136" s="631">
        <f>TRUNC(191*40%,2)</f>
        <v>76.400000000000006</v>
      </c>
      <c r="D136" s="631"/>
      <c r="E136" s="631">
        <v>30.11</v>
      </c>
      <c r="F136" s="632"/>
      <c r="G136" s="633">
        <f>TRUNC(C136*E136,2)</f>
        <v>2300.4</v>
      </c>
    </row>
    <row r="137" spans="1:7" s="193" customFormat="1" ht="12.95" customHeight="1">
      <c r="A137" s="380"/>
      <c r="B137" s="137"/>
      <c r="C137" s="137"/>
      <c r="D137" s="137"/>
      <c r="E137" s="137"/>
      <c r="F137" s="141"/>
      <c r="G137" s="151"/>
    </row>
    <row r="138" spans="1:7" s="193" customFormat="1" ht="12.95" customHeight="1">
      <c r="A138" s="380"/>
      <c r="B138" s="137"/>
      <c r="C138" s="137"/>
      <c r="D138" s="137"/>
      <c r="E138" s="137"/>
      <c r="F138" s="141"/>
      <c r="G138" s="151"/>
    </row>
    <row r="139" spans="1:7" s="193" customFormat="1" ht="12.95" customHeight="1">
      <c r="A139" s="207" t="s">
        <v>745</v>
      </c>
      <c r="B139" s="208"/>
      <c r="C139" s="208"/>
      <c r="D139" s="208"/>
      <c r="E139" s="208"/>
      <c r="F139" s="199"/>
      <c r="G139" s="224">
        <f>G130+G94+G65+G135+G136</f>
        <v>27316.409</v>
      </c>
    </row>
    <row r="140" spans="1:7" s="193" customFormat="1" ht="12.95" customHeight="1">
      <c r="A140" s="380"/>
      <c r="B140" s="137"/>
      <c r="C140" s="137"/>
      <c r="D140" s="137"/>
      <c r="E140" s="137"/>
      <c r="F140" s="141"/>
      <c r="G140" s="151"/>
    </row>
    <row r="141" spans="1:7" s="193" customFormat="1" ht="12.95" customHeight="1">
      <c r="A141" s="156"/>
      <c r="B141" s="137"/>
      <c r="C141" s="137"/>
      <c r="D141" s="137"/>
      <c r="E141" s="137"/>
      <c r="F141" s="137"/>
      <c r="G141" s="170"/>
    </row>
    <row r="142" spans="1:7" s="193" customFormat="1" ht="12.95" customHeight="1">
      <c r="A142" s="207" t="s">
        <v>746</v>
      </c>
      <c r="B142" s="208"/>
      <c r="C142" s="208">
        <f>DADOS!C7</f>
        <v>312</v>
      </c>
      <c r="D142" s="208"/>
      <c r="E142" s="196">
        <f>TRUNC(G139/DADOS!C8,2)</f>
        <v>1050.6300000000001</v>
      </c>
      <c r="F142" s="199"/>
      <c r="G142" s="224">
        <f>TRUNC(E142*C142,2)</f>
        <v>327796.56</v>
      </c>
    </row>
    <row r="143" spans="1:7" s="193" customFormat="1" ht="12.95" customHeight="1">
      <c r="A143" s="225"/>
      <c r="B143" s="173"/>
      <c r="C143" s="554" t="str">
        <f>'[17]Dados Gerais'!C12</f>
        <v>Dias Coleta Anual</v>
      </c>
      <c r="D143" s="173"/>
      <c r="E143" s="174" t="s">
        <v>747</v>
      </c>
      <c r="F143" s="173"/>
      <c r="G143" s="213"/>
    </row>
    <row r="145" spans="1:7" ht="30" customHeight="1">
      <c r="A145" s="722" t="s">
        <v>748</v>
      </c>
      <c r="B145" s="722"/>
      <c r="C145" s="722"/>
      <c r="D145" s="722"/>
      <c r="E145" s="722"/>
      <c r="F145" s="722"/>
      <c r="G145" s="722"/>
    </row>
    <row r="146" spans="1:7" ht="28.5" customHeight="1">
      <c r="A146" s="738" t="s">
        <v>749</v>
      </c>
      <c r="B146" s="738"/>
      <c r="C146" s="738"/>
      <c r="D146" s="738"/>
      <c r="E146" s="738"/>
      <c r="F146" s="738"/>
      <c r="G146" s="738"/>
    </row>
    <row r="147" spans="1:7" ht="12.75" customHeight="1">
      <c r="A147" s="381"/>
      <c r="B147" s="381"/>
      <c r="C147" s="381"/>
      <c r="D147" s="381"/>
      <c r="E147" s="381"/>
      <c r="F147" s="381"/>
      <c r="G147" s="381"/>
    </row>
    <row r="148" spans="1:7" ht="12.75" customHeight="1">
      <c r="A148" s="381"/>
      <c r="B148" s="381"/>
      <c r="C148" s="381"/>
      <c r="D148" s="381"/>
      <c r="E148" s="381"/>
      <c r="F148" s="381"/>
      <c r="G148" s="381"/>
    </row>
    <row r="149" spans="1:7" ht="12.75" customHeight="1">
      <c r="A149" s="381" t="s">
        <v>750</v>
      </c>
      <c r="B149" s="381"/>
      <c r="C149" s="381"/>
      <c r="D149" s="381"/>
      <c r="E149" s="381"/>
      <c r="F149" s="381"/>
      <c r="G149" s="381"/>
    </row>
    <row r="150" spans="1:7" ht="12.75" customHeight="1">
      <c r="A150" s="381" t="s">
        <v>751</v>
      </c>
      <c r="B150" s="381"/>
      <c r="C150" s="381"/>
      <c r="D150" s="381"/>
      <c r="E150" s="381"/>
      <c r="F150" s="381"/>
      <c r="G150" s="381"/>
    </row>
    <row r="151" spans="1:7" ht="12.75" customHeight="1">
      <c r="A151" s="381" t="s">
        <v>752</v>
      </c>
      <c r="B151" s="381"/>
      <c r="C151" s="381"/>
      <c r="D151" s="381"/>
      <c r="E151" s="381"/>
      <c r="F151" s="381"/>
      <c r="G151" s="381"/>
    </row>
    <row r="152" spans="1:7" ht="12.75" customHeight="1">
      <c r="A152" s="739" t="s">
        <v>753</v>
      </c>
      <c r="B152" s="739"/>
      <c r="C152" s="739"/>
      <c r="D152" s="739"/>
      <c r="E152" s="739"/>
      <c r="F152" s="739"/>
      <c r="G152" s="739"/>
    </row>
    <row r="153" spans="1:7">
      <c r="A153" s="131" t="s">
        <v>1023</v>
      </c>
    </row>
    <row r="154" spans="1:7" ht="8.25" customHeight="1"/>
    <row r="155" spans="1:7" hidden="1"/>
  </sheetData>
  <mergeCells count="10">
    <mergeCell ref="A145:G145"/>
    <mergeCell ref="A146:G146"/>
    <mergeCell ref="A152:G152"/>
    <mergeCell ref="A1:G1"/>
    <mergeCell ref="A2:G2"/>
    <mergeCell ref="A3:G3"/>
    <mergeCell ref="A4:C4"/>
    <mergeCell ref="D4:G4"/>
    <mergeCell ref="A5:C5"/>
    <mergeCell ref="D5:G5"/>
  </mergeCells>
  <printOptions horizontalCentered="1"/>
  <pageMargins left="0.39370078740157483" right="0.78740157480314965" top="1.8958333333333333" bottom="0.6692913385826772" header="0.51181102362204722" footer="0.51181102362204722"/>
  <pageSetup paperSize="9" scale="93" orientation="portrait" r:id="rId1"/>
  <headerFooter alignWithMargins="0">
    <oddHeader>&amp;L&amp;G&amp;C&amp;"Arial,Normal"&amp;12Estado do Rio de Janeiro
&amp;"Arial,Negrito"PREFEITURA MUNICIPAL DE CARMO&amp;"Arial,Normal"
Secretaria Municipal de Meio Ambiente e Defesa Civil</oddHeader>
  </headerFooter>
  <rowBreaks count="2" manualBreakCount="2">
    <brk id="66" max="6" man="1"/>
    <brk id="131" max="6" man="1"/>
  </rowBreaks>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499984740745262"/>
  </sheetPr>
  <dimension ref="A1:A90"/>
  <sheetViews>
    <sheetView view="pageBreakPreview" topLeftCell="A4" zoomScaleNormal="100" zoomScaleSheetLayoutView="100" workbookViewId="0">
      <selection activeCell="A29" sqref="A29"/>
    </sheetView>
  </sheetViews>
  <sheetFormatPr defaultRowHeight="14.25"/>
  <cols>
    <col min="1" max="1" width="107.42578125" style="11" customWidth="1"/>
    <col min="2" max="16384" width="9.140625" style="11"/>
  </cols>
  <sheetData>
    <row r="1" spans="1:1" s="37" customFormat="1" ht="33" customHeight="1">
      <c r="A1" s="353"/>
    </row>
    <row r="2" spans="1:1">
      <c r="A2" s="12"/>
    </row>
    <row r="3" spans="1:1">
      <c r="A3" s="13"/>
    </row>
    <row r="4" spans="1:1">
      <c r="A4" s="13"/>
    </row>
    <row r="5" spans="1:1">
      <c r="A5" s="13"/>
    </row>
    <row r="6" spans="1:1">
      <c r="A6" s="13"/>
    </row>
    <row r="7" spans="1:1">
      <c r="A7" s="13"/>
    </row>
    <row r="8" spans="1:1">
      <c r="A8" s="13"/>
    </row>
    <row r="9" spans="1:1">
      <c r="A9" s="13"/>
    </row>
    <row r="10" spans="1:1">
      <c r="A10" s="13"/>
    </row>
    <row r="11" spans="1:1">
      <c r="A11" s="13"/>
    </row>
    <row r="12" spans="1:1">
      <c r="A12" s="13"/>
    </row>
    <row r="13" spans="1:1">
      <c r="A13" s="13"/>
    </row>
    <row r="14" spans="1:1">
      <c r="A14" s="13"/>
    </row>
    <row r="15" spans="1:1">
      <c r="A15" s="13"/>
    </row>
    <row r="16" spans="1:1">
      <c r="A16" s="13"/>
    </row>
    <row r="17" spans="1:1">
      <c r="A17" s="675" t="s">
        <v>1036</v>
      </c>
    </row>
    <row r="18" spans="1:1">
      <c r="A18" s="676"/>
    </row>
    <row r="19" spans="1:1">
      <c r="A19" s="676"/>
    </row>
    <row r="20" spans="1:1">
      <c r="A20" s="676"/>
    </row>
    <row r="21" spans="1:1">
      <c r="A21" s="676"/>
    </row>
    <row r="22" spans="1:1">
      <c r="A22" s="676"/>
    </row>
    <row r="23" spans="1:1">
      <c r="A23" s="676"/>
    </row>
    <row r="24" spans="1:1">
      <c r="A24" s="676"/>
    </row>
    <row r="25" spans="1:1">
      <c r="A25" s="676"/>
    </row>
    <row r="26" spans="1:1">
      <c r="A26" s="676"/>
    </row>
    <row r="27" spans="1:1">
      <c r="A27" s="676"/>
    </row>
    <row r="28" spans="1:1">
      <c r="A28" s="676"/>
    </row>
    <row r="29" spans="1:1">
      <c r="A29" s="13"/>
    </row>
    <row r="30" spans="1:1" s="37" customFormat="1">
      <c r="A30" s="13"/>
    </row>
    <row r="31" spans="1:1">
      <c r="A31" s="13"/>
    </row>
    <row r="32" spans="1:1">
      <c r="A32" s="12"/>
    </row>
    <row r="33" spans="1:1">
      <c r="A33" s="38"/>
    </row>
    <row r="34" spans="1:1" ht="29.25" customHeight="1">
      <c r="A34" s="354"/>
    </row>
    <row r="35" spans="1:1" ht="16.5" customHeight="1">
      <c r="A35" s="355"/>
    </row>
    <row r="37" spans="1:1">
      <c r="A37" s="38"/>
    </row>
    <row r="38" spans="1:1">
      <c r="A38" s="38"/>
    </row>
    <row r="39" spans="1:1">
      <c r="A39" s="38"/>
    </row>
    <row r="40" spans="1:1">
      <c r="A40" s="38"/>
    </row>
    <row r="41" spans="1:1" s="21" customFormat="1" ht="25.5" customHeight="1">
      <c r="A41" s="39"/>
    </row>
    <row r="42" spans="1:1">
      <c r="A42" s="38"/>
    </row>
    <row r="43" spans="1:1">
      <c r="A43" s="38"/>
    </row>
    <row r="44" spans="1:1">
      <c r="A44" s="38"/>
    </row>
    <row r="45" spans="1:1">
      <c r="A45" s="38"/>
    </row>
    <row r="46" spans="1:1">
      <c r="A46" s="38"/>
    </row>
    <row r="47" spans="1:1">
      <c r="A47" s="38"/>
    </row>
    <row r="48" spans="1:1">
      <c r="A48" s="38"/>
    </row>
    <row r="49" spans="1:1">
      <c r="A49" s="38"/>
    </row>
    <row r="50" spans="1:1">
      <c r="A50" s="38"/>
    </row>
    <row r="51" spans="1:1">
      <c r="A51" s="38"/>
    </row>
    <row r="52" spans="1:1">
      <c r="A52" s="38"/>
    </row>
    <row r="53" spans="1:1">
      <c r="A53" s="38"/>
    </row>
    <row r="54" spans="1:1">
      <c r="A54" s="38"/>
    </row>
    <row r="55" spans="1:1">
      <c r="A55" s="38"/>
    </row>
    <row r="56" spans="1:1">
      <c r="A56" s="38"/>
    </row>
    <row r="57" spans="1:1">
      <c r="A57" s="38"/>
    </row>
    <row r="58" spans="1:1">
      <c r="A58" s="38"/>
    </row>
    <row r="59" spans="1:1">
      <c r="A59" s="38"/>
    </row>
    <row r="60" spans="1:1">
      <c r="A60" s="32"/>
    </row>
    <row r="61" spans="1:1">
      <c r="A61" s="23"/>
    </row>
    <row r="69" spans="1:1">
      <c r="A69" s="23"/>
    </row>
    <row r="76" spans="1:1">
      <c r="A76" s="23"/>
    </row>
    <row r="83" spans="1:1">
      <c r="A83" s="23"/>
    </row>
    <row r="90" spans="1:1">
      <c r="A90" s="23"/>
    </row>
  </sheetData>
  <mergeCells count="1">
    <mergeCell ref="A17:A28"/>
  </mergeCells>
  <pageMargins left="0.511811024" right="0.511811024" top="1.6458333333333333" bottom="0.78740157499999996" header="0.30625000000000002" footer="0.31496062000000002"/>
  <pageSetup paperSize="9" orientation="portrait" horizontalDpi="4294967293" r:id="rId1"/>
  <headerFooter>
    <oddHeader>&amp;L&amp;G&amp;C&amp;"Arial,Normal"&amp;12Estado do Rio de Janeiro
&amp;"Arial,Negrito"PREFEITURA MUNICIPAL DE CARMO&amp;"Arial,Normal"
Secretaria Municipal de Meio Ambiente e Defesa Civil</oddHeader>
  </headerFooter>
  <rowBreaks count="1" manualBreakCount="1">
    <brk id="53" max="3" man="1"/>
  </rowBreaks>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499984740745262"/>
  </sheetPr>
  <dimension ref="A1:F73"/>
  <sheetViews>
    <sheetView view="pageBreakPreview" zoomScale="140" zoomScaleNormal="100" zoomScaleSheetLayoutView="140" workbookViewId="0">
      <selection activeCell="A2" sqref="A2"/>
    </sheetView>
  </sheetViews>
  <sheetFormatPr defaultRowHeight="12.75"/>
  <cols>
    <col min="1" max="1" width="5" style="38" customWidth="1"/>
    <col min="2" max="2" width="33.5703125" style="38" customWidth="1"/>
    <col min="3" max="3" width="33.28515625" style="69" customWidth="1"/>
    <col min="4" max="4" width="21.85546875" style="38" customWidth="1"/>
    <col min="5" max="16384" width="9.140625" style="38"/>
  </cols>
  <sheetData>
    <row r="1" spans="1:6" s="62" customFormat="1" ht="44.25" customHeight="1">
      <c r="A1" s="740" t="s">
        <v>1037</v>
      </c>
      <c r="B1" s="740"/>
      <c r="C1" s="740"/>
      <c r="D1" s="740"/>
      <c r="E1" s="58"/>
      <c r="F1" s="58"/>
    </row>
    <row r="2" spans="1:6" s="74" customFormat="1" ht="29.25" customHeight="1">
      <c r="B2" s="74" t="s">
        <v>161</v>
      </c>
      <c r="C2" s="74" t="s">
        <v>162</v>
      </c>
      <c r="D2" s="74" t="s">
        <v>163</v>
      </c>
    </row>
    <row r="3" spans="1:6">
      <c r="A3" s="13">
        <v>1</v>
      </c>
      <c r="B3" s="66" t="s">
        <v>158</v>
      </c>
      <c r="C3" s="67" t="s">
        <v>159</v>
      </c>
      <c r="D3" s="65" t="s">
        <v>160</v>
      </c>
    </row>
    <row r="4" spans="1:6" s="63" customFormat="1">
      <c r="A4" s="60">
        <v>2</v>
      </c>
      <c r="B4" s="66" t="s">
        <v>146</v>
      </c>
      <c r="C4" s="67" t="s">
        <v>147</v>
      </c>
      <c r="D4" s="65" t="s">
        <v>148</v>
      </c>
    </row>
    <row r="5" spans="1:6" s="63" customFormat="1">
      <c r="A5" s="60">
        <v>3</v>
      </c>
      <c r="B5" s="14" t="s">
        <v>126</v>
      </c>
      <c r="C5" s="70" t="s">
        <v>124</v>
      </c>
      <c r="D5" s="38" t="s">
        <v>125</v>
      </c>
    </row>
    <row r="6" spans="1:6" s="63" customFormat="1">
      <c r="A6" s="13">
        <v>4</v>
      </c>
      <c r="B6" s="66" t="s">
        <v>131</v>
      </c>
      <c r="C6" s="67" t="s">
        <v>132</v>
      </c>
      <c r="D6" s="65" t="s">
        <v>125</v>
      </c>
    </row>
    <row r="7" spans="1:6" s="63" customFormat="1">
      <c r="A7" s="60">
        <v>5</v>
      </c>
      <c r="B7" s="14" t="s">
        <v>129</v>
      </c>
      <c r="C7" s="14" t="s">
        <v>130</v>
      </c>
      <c r="D7" s="65" t="s">
        <v>125</v>
      </c>
    </row>
    <row r="8" spans="1:6" s="63" customFormat="1">
      <c r="A8" s="60">
        <v>6</v>
      </c>
      <c r="B8" s="14" t="s">
        <v>127</v>
      </c>
      <c r="C8" s="14" t="s">
        <v>128</v>
      </c>
      <c r="D8" s="65" t="s">
        <v>125</v>
      </c>
    </row>
    <row r="9" spans="1:6" s="63" customFormat="1">
      <c r="A9" s="13">
        <v>7</v>
      </c>
      <c r="B9" s="66" t="s">
        <v>149</v>
      </c>
      <c r="C9" s="67" t="s">
        <v>151</v>
      </c>
      <c r="D9" s="65" t="s">
        <v>125</v>
      </c>
    </row>
    <row r="10" spans="1:6" s="64" customFormat="1">
      <c r="A10" s="60">
        <v>8</v>
      </c>
      <c r="B10" s="66" t="s">
        <v>135</v>
      </c>
      <c r="C10" s="67" t="s">
        <v>136</v>
      </c>
      <c r="D10" s="65" t="s">
        <v>125</v>
      </c>
    </row>
    <row r="11" spans="1:6" s="63" customFormat="1">
      <c r="A11" s="60">
        <v>9</v>
      </c>
      <c r="B11" s="66" t="s">
        <v>133</v>
      </c>
      <c r="C11" s="67" t="s">
        <v>134</v>
      </c>
      <c r="D11" s="65" t="s">
        <v>125</v>
      </c>
    </row>
    <row r="12" spans="1:6" s="63" customFormat="1">
      <c r="A12" s="13">
        <v>10</v>
      </c>
      <c r="B12" s="66" t="s">
        <v>155</v>
      </c>
      <c r="C12" s="67" t="s">
        <v>156</v>
      </c>
      <c r="D12" s="65" t="s">
        <v>157</v>
      </c>
    </row>
    <row r="13" spans="1:6" s="63" customFormat="1">
      <c r="A13" s="60">
        <v>11</v>
      </c>
      <c r="B13" s="66" t="s">
        <v>143</v>
      </c>
      <c r="C13" s="67" t="s">
        <v>144</v>
      </c>
      <c r="D13" s="65" t="s">
        <v>145</v>
      </c>
    </row>
    <row r="14" spans="1:6" s="63" customFormat="1">
      <c r="A14" s="60">
        <v>12</v>
      </c>
      <c r="B14" s="66" t="s">
        <v>152</v>
      </c>
      <c r="C14" s="67" t="s">
        <v>153</v>
      </c>
      <c r="D14" s="65" t="s">
        <v>154</v>
      </c>
    </row>
    <row r="15" spans="1:6" s="63" customFormat="1">
      <c r="A15" s="13">
        <v>13</v>
      </c>
      <c r="B15" s="66" t="s">
        <v>140</v>
      </c>
      <c r="C15" s="68" t="s">
        <v>141</v>
      </c>
      <c r="D15" s="65" t="s">
        <v>142</v>
      </c>
    </row>
    <row r="16" spans="1:6" s="63" customFormat="1">
      <c r="A16" s="60">
        <v>14</v>
      </c>
      <c r="B16" s="66" t="s">
        <v>137</v>
      </c>
      <c r="C16" s="67" t="s">
        <v>138</v>
      </c>
      <c r="D16" s="65" t="s">
        <v>139</v>
      </c>
    </row>
    <row r="17" spans="1:6" s="63" customFormat="1">
      <c r="B17" s="66"/>
      <c r="C17" s="67"/>
      <c r="D17" s="65"/>
    </row>
    <row r="18" spans="1:6" s="63" customFormat="1">
      <c r="B18" s="47"/>
      <c r="C18" s="67"/>
    </row>
    <row r="19" spans="1:6" s="63" customFormat="1">
      <c r="B19" s="47"/>
      <c r="C19" s="67"/>
    </row>
    <row r="20" spans="1:6" s="63" customFormat="1">
      <c r="B20" s="47"/>
      <c r="C20" s="67"/>
    </row>
    <row r="21" spans="1:6" s="63" customFormat="1">
      <c r="B21" s="47"/>
      <c r="C21" s="67"/>
    </row>
    <row r="22" spans="1:6" s="63" customFormat="1">
      <c r="B22" s="47"/>
      <c r="C22" s="67"/>
    </row>
    <row r="23" spans="1:6" s="63" customFormat="1">
      <c r="B23" s="47"/>
      <c r="C23" s="67"/>
    </row>
    <row r="24" spans="1:6" s="63" customFormat="1">
      <c r="B24" s="47"/>
      <c r="C24" s="67"/>
    </row>
    <row r="25" spans="1:6" s="63" customFormat="1">
      <c r="B25" s="47"/>
      <c r="C25" s="67"/>
    </row>
    <row r="26" spans="1:6" s="63" customFormat="1">
      <c r="B26" s="47"/>
      <c r="C26" s="14"/>
    </row>
    <row r="27" spans="1:6" s="63" customFormat="1">
      <c r="B27" s="53"/>
      <c r="C27" s="71"/>
    </row>
    <row r="28" spans="1:6">
      <c r="A28" s="22"/>
      <c r="B28" s="48"/>
      <c r="C28" s="72"/>
    </row>
    <row r="29" spans="1:6" s="62" customFormat="1" ht="30.75" customHeight="1">
      <c r="A29" s="694"/>
      <c r="B29" s="694"/>
      <c r="C29" s="694"/>
      <c r="D29" s="694"/>
      <c r="E29" s="61"/>
      <c r="F29" s="61"/>
    </row>
    <row r="30" spans="1:6">
      <c r="A30" s="13"/>
      <c r="B30" s="8"/>
      <c r="C30" s="72"/>
    </row>
    <row r="33" spans="1:4" ht="29.25" customHeight="1" thickBot="1">
      <c r="A33" s="690"/>
      <c r="B33" s="690"/>
      <c r="C33" s="690"/>
    </row>
    <row r="34" spans="1:4" ht="16.5" customHeight="1" thickBot="1">
      <c r="A34" s="73"/>
      <c r="B34" s="124" t="s">
        <v>164</v>
      </c>
      <c r="C34" s="125">
        <f>7.4+57.2</f>
        <v>64.600000000000009</v>
      </c>
      <c r="D34" s="126" t="s">
        <v>165</v>
      </c>
    </row>
    <row r="35" spans="1:4" ht="13.5" thickBot="1">
      <c r="B35" s="127" t="s">
        <v>166</v>
      </c>
      <c r="C35" s="648">
        <v>165</v>
      </c>
      <c r="D35" s="126" t="s">
        <v>165</v>
      </c>
    </row>
    <row r="40" spans="1:4" s="39" customFormat="1" ht="25.5" customHeight="1">
      <c r="B40" s="692"/>
      <c r="C40" s="692"/>
    </row>
    <row r="42" spans="1:4">
      <c r="B42" s="28"/>
    </row>
    <row r="43" spans="1:4">
      <c r="B43" s="28"/>
    </row>
    <row r="46" spans="1:4">
      <c r="B46" s="60"/>
    </row>
    <row r="47" spans="1:4">
      <c r="B47" s="28"/>
    </row>
    <row r="49" spans="1:4">
      <c r="B49" s="28"/>
    </row>
    <row r="59" spans="1:4">
      <c r="A59" s="32"/>
      <c r="B59" s="32"/>
      <c r="C59" s="32"/>
      <c r="D59" s="32"/>
    </row>
    <row r="60" spans="1:4">
      <c r="A60" s="23"/>
      <c r="B60" s="23"/>
      <c r="C60" s="32"/>
      <c r="D60" s="23"/>
    </row>
    <row r="61" spans="1:4">
      <c r="B61" s="16"/>
      <c r="C61" s="14"/>
    </row>
    <row r="62" spans="1:4">
      <c r="B62" s="16"/>
      <c r="C62" s="14"/>
    </row>
    <row r="63" spans="1:4">
      <c r="B63" s="42"/>
      <c r="C63" s="14"/>
    </row>
    <row r="64" spans="1:4">
      <c r="B64" s="16"/>
      <c r="C64" s="14"/>
    </row>
    <row r="65" spans="1:4">
      <c r="B65" s="16"/>
      <c r="C65" s="14"/>
    </row>
    <row r="66" spans="1:4">
      <c r="B66" s="16"/>
      <c r="C66" s="14"/>
    </row>
    <row r="67" spans="1:4">
      <c r="B67" s="16"/>
      <c r="C67" s="14"/>
    </row>
    <row r="68" spans="1:4">
      <c r="A68" s="23"/>
      <c r="B68" s="23"/>
      <c r="C68" s="32"/>
      <c r="D68" s="23"/>
    </row>
    <row r="69" spans="1:4">
      <c r="B69" s="16"/>
      <c r="C69" s="14"/>
      <c r="D69" s="45"/>
    </row>
    <row r="70" spans="1:4">
      <c r="B70" s="16"/>
      <c r="C70" s="14"/>
      <c r="D70" s="45"/>
    </row>
    <row r="71" spans="1:4">
      <c r="B71" s="42"/>
      <c r="C71" s="14"/>
      <c r="D71" s="45"/>
    </row>
    <row r="72" spans="1:4">
      <c r="B72" s="16"/>
      <c r="C72" s="14"/>
      <c r="D72" s="45"/>
    </row>
    <row r="73" spans="1:4">
      <c r="B73" s="16"/>
      <c r="C73" s="14"/>
      <c r="D73" s="45"/>
    </row>
  </sheetData>
  <sortState xmlns:xlrd2="http://schemas.microsoft.com/office/spreadsheetml/2017/richdata2" ref="B3:D16">
    <sortCondition ref="D3:D16"/>
  </sortState>
  <mergeCells count="4">
    <mergeCell ref="A1:D1"/>
    <mergeCell ref="A29:D29"/>
    <mergeCell ref="A33:C33"/>
    <mergeCell ref="B40:C40"/>
  </mergeCells>
  <pageMargins left="0.511811024" right="0.511811024" top="1.58" bottom="0.78740157499999996" header="0.30625000000000002" footer="0.31496062000000002"/>
  <pageSetup paperSize="9" scale="96" orientation="portrait" horizontalDpi="4294967293" r:id="rId1"/>
  <headerFooter>
    <oddHeader>&amp;L&amp;G&amp;C&amp;"Arial,Normal"&amp;12Estado do Rio de Janeiro
&amp;"Arial,Negrito"PREFEITURA MUNICIPAL DE CARMO&amp;"Arial,Normal"
Secretaria Municipal de Meio Ambiente e Defesa Civil</oddHeader>
  </headerFooter>
  <rowBreaks count="1" manualBreakCount="1">
    <brk id="52" max="6" man="1"/>
  </rowBreaks>
  <drawing r:id="rId2"/>
  <legacyDrawingHF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499984740745262"/>
    <pageSetUpPr fitToPage="1"/>
  </sheetPr>
  <dimension ref="A1:K65"/>
  <sheetViews>
    <sheetView showGridLines="0" view="pageBreakPreview" zoomScaleNormal="100" zoomScaleSheetLayoutView="100" workbookViewId="0"/>
  </sheetViews>
  <sheetFormatPr defaultRowHeight="12.75"/>
  <cols>
    <col min="1" max="1" width="35.5703125" style="394" customWidth="1"/>
    <col min="2" max="2" width="5.5703125" style="394" customWidth="1"/>
    <col min="3" max="3" width="18.140625" style="394" customWidth="1"/>
    <col min="4" max="4" width="11.5703125" style="394" customWidth="1"/>
    <col min="5" max="5" width="9.140625" style="394"/>
    <col min="6" max="6" width="14.7109375" style="394" customWidth="1"/>
    <col min="7" max="7" width="14.28515625" style="395" customWidth="1"/>
    <col min="8" max="8" width="16.140625" style="394" bestFit="1" customWidth="1"/>
    <col min="9" max="16384" width="9.140625" style="394"/>
  </cols>
  <sheetData>
    <row r="1" spans="1:11" s="129" customFormat="1" ht="14.25" customHeight="1">
      <c r="E1" s="472"/>
      <c r="G1" s="128"/>
      <c r="H1" s="128"/>
    </row>
    <row r="2" spans="1:11">
      <c r="A2" s="678"/>
      <c r="B2" s="678"/>
      <c r="C2" s="678"/>
      <c r="D2" s="678"/>
      <c r="E2" s="678"/>
      <c r="F2" s="678"/>
      <c r="G2" s="413"/>
    </row>
    <row r="3" spans="1:11">
      <c r="A3" s="678" t="s">
        <v>831</v>
      </c>
      <c r="B3" s="678"/>
      <c r="C3" s="678"/>
      <c r="D3" s="678"/>
      <c r="E3" s="678"/>
      <c r="F3" s="678"/>
      <c r="G3" s="23"/>
      <c r="H3" s="458"/>
      <c r="I3" s="448"/>
      <c r="J3" s="448"/>
      <c r="K3" s="448"/>
    </row>
    <row r="4" spans="1:11" ht="6.75" customHeight="1">
      <c r="A4" s="23"/>
      <c r="B4" s="440"/>
      <c r="C4" s="440"/>
      <c r="D4" s="440"/>
      <c r="E4" s="440"/>
      <c r="F4" s="383"/>
      <c r="G4" s="383"/>
      <c r="H4" s="471"/>
      <c r="I4" s="448"/>
      <c r="J4" s="448"/>
      <c r="K4" s="448"/>
    </row>
    <row r="5" spans="1:11">
      <c r="A5" s="678" t="s">
        <v>1038</v>
      </c>
      <c r="B5" s="678"/>
      <c r="C5" s="678"/>
      <c r="D5" s="678"/>
      <c r="E5" s="678"/>
      <c r="F5" s="678"/>
      <c r="G5" s="23"/>
      <c r="H5" s="458"/>
      <c r="I5" s="448"/>
      <c r="J5" s="448"/>
      <c r="K5" s="448"/>
    </row>
    <row r="6" spans="1:11">
      <c r="A6" s="678"/>
      <c r="B6" s="678"/>
      <c r="C6" s="678"/>
      <c r="D6" s="678"/>
      <c r="E6" s="678"/>
      <c r="F6" s="678"/>
      <c r="G6" s="413"/>
      <c r="H6" s="471"/>
      <c r="I6" s="448"/>
      <c r="J6" s="448"/>
      <c r="K6" s="448"/>
    </row>
    <row r="7" spans="1:11">
      <c r="A7" s="747" t="s">
        <v>830</v>
      </c>
      <c r="B7" s="748"/>
      <c r="C7" s="748"/>
      <c r="D7" s="748"/>
      <c r="E7" s="748"/>
      <c r="F7" s="749"/>
      <c r="G7" s="413"/>
      <c r="H7" s="458"/>
      <c r="I7" s="448"/>
      <c r="J7" s="448"/>
      <c r="K7" s="448"/>
    </row>
    <row r="8" spans="1:11">
      <c r="A8" s="165" t="s">
        <v>22</v>
      </c>
      <c r="B8" s="445" t="s">
        <v>3</v>
      </c>
      <c r="C8" s="470" t="s">
        <v>829</v>
      </c>
      <c r="D8" s="19">
        <v>12</v>
      </c>
      <c r="E8" s="445"/>
      <c r="F8" s="469"/>
      <c r="G8" s="413"/>
      <c r="H8" s="458"/>
      <c r="I8" s="448"/>
      <c r="J8" s="448"/>
      <c r="K8" s="448"/>
    </row>
    <row r="9" spans="1:11">
      <c r="A9" s="165" t="s">
        <v>23</v>
      </c>
      <c r="B9" s="445" t="s">
        <v>7</v>
      </c>
      <c r="C9" s="427" t="s">
        <v>23</v>
      </c>
      <c r="D9" s="473">
        <v>52</v>
      </c>
      <c r="E9" s="445"/>
      <c r="F9" s="469"/>
      <c r="G9" s="413"/>
      <c r="I9" s="448"/>
      <c r="J9" s="448"/>
      <c r="K9" s="448"/>
    </row>
    <row r="10" spans="1:11">
      <c r="A10" s="165" t="s">
        <v>828</v>
      </c>
      <c r="B10" s="445" t="s">
        <v>9</v>
      </c>
      <c r="C10" s="427" t="s">
        <v>827</v>
      </c>
      <c r="D10" s="220">
        <v>5</v>
      </c>
      <c r="E10" s="752"/>
      <c r="F10" s="753"/>
      <c r="G10" s="413"/>
    </row>
    <row r="11" spans="1:11">
      <c r="A11" s="165" t="s">
        <v>826</v>
      </c>
      <c r="B11" s="445" t="s">
        <v>13</v>
      </c>
      <c r="C11" s="427" t="s">
        <v>25</v>
      </c>
      <c r="D11" s="20">
        <v>7.33</v>
      </c>
      <c r="E11" s="445"/>
      <c r="F11" s="469"/>
      <c r="G11" s="413"/>
      <c r="H11" s="420"/>
      <c r="I11" s="420"/>
      <c r="J11" s="420"/>
    </row>
    <row r="12" spans="1:11">
      <c r="A12" s="165" t="s">
        <v>825</v>
      </c>
      <c r="B12" s="445" t="s">
        <v>14</v>
      </c>
      <c r="C12" s="427" t="s">
        <v>824</v>
      </c>
      <c r="D12" s="220">
        <f>D9*D10</f>
        <v>260</v>
      </c>
      <c r="E12" s="752"/>
      <c r="F12" s="753"/>
      <c r="G12" s="413"/>
      <c r="H12" s="420"/>
      <c r="I12" s="420"/>
      <c r="J12" s="420"/>
    </row>
    <row r="13" spans="1:11" ht="28.5" customHeight="1">
      <c r="A13" s="165" t="s">
        <v>823</v>
      </c>
      <c r="B13" s="445" t="s">
        <v>15</v>
      </c>
      <c r="C13" s="427" t="s">
        <v>822</v>
      </c>
      <c r="D13" s="474">
        <f>TRUNC(D12/D8,0)</f>
        <v>21</v>
      </c>
      <c r="E13" s="754" t="s">
        <v>930</v>
      </c>
      <c r="F13" s="755"/>
      <c r="G13" s="413"/>
    </row>
    <row r="14" spans="1:11">
      <c r="A14" s="747" t="s">
        <v>821</v>
      </c>
      <c r="B14" s="748"/>
      <c r="C14" s="748"/>
      <c r="D14" s="748"/>
      <c r="E14" s="748"/>
      <c r="F14" s="749"/>
      <c r="G14" s="413"/>
      <c r="H14" s="448"/>
    </row>
    <row r="15" spans="1:11" ht="15">
      <c r="A15" s="290" t="s">
        <v>931</v>
      </c>
      <c r="B15" s="13" t="s">
        <v>820</v>
      </c>
      <c r="C15" s="14" t="s">
        <v>934</v>
      </c>
      <c r="D15" s="142">
        <f>DADOS!C11</f>
        <v>9.26</v>
      </c>
      <c r="E15" s="32"/>
      <c r="F15" s="464"/>
      <c r="G15" s="413"/>
      <c r="H15" s="468"/>
    </row>
    <row r="16" spans="1:11">
      <c r="A16" s="290" t="s">
        <v>932</v>
      </c>
      <c r="B16" s="13" t="s">
        <v>819</v>
      </c>
      <c r="C16" s="14" t="s">
        <v>934</v>
      </c>
      <c r="D16" s="467">
        <f>TRUNC(D15*2%,2)</f>
        <v>0.18</v>
      </c>
      <c r="E16" s="32"/>
      <c r="F16" s="464"/>
      <c r="G16" s="466"/>
      <c r="H16" s="465"/>
    </row>
    <row r="17" spans="1:8">
      <c r="A17" s="165" t="s">
        <v>933</v>
      </c>
      <c r="B17" s="13" t="s">
        <v>816</v>
      </c>
      <c r="C17" s="334" t="s">
        <v>934</v>
      </c>
      <c r="D17" s="228">
        <f>TRUNC(D16*15%,2)</f>
        <v>0.02</v>
      </c>
      <c r="E17" s="14"/>
      <c r="F17" s="464"/>
      <c r="G17" s="413"/>
      <c r="H17" s="463"/>
    </row>
    <row r="18" spans="1:8">
      <c r="A18" s="457" t="s">
        <v>935</v>
      </c>
      <c r="B18" s="13" t="s">
        <v>815</v>
      </c>
      <c r="C18" s="460" t="s">
        <v>818</v>
      </c>
      <c r="D18" s="462">
        <f>'pontos coleta rss'!C34</f>
        <v>64.600000000000009</v>
      </c>
      <c r="E18" s="14"/>
      <c r="F18" s="459"/>
      <c r="G18" s="413"/>
      <c r="H18" s="131"/>
    </row>
    <row r="19" spans="1:8" ht="25.5">
      <c r="A19" s="461" t="s">
        <v>817</v>
      </c>
      <c r="B19" s="13" t="s">
        <v>813</v>
      </c>
      <c r="C19" s="460" t="s">
        <v>818</v>
      </c>
      <c r="D19" s="202">
        <f>'pontos coleta rss'!C35*2</f>
        <v>330</v>
      </c>
      <c r="E19" s="14"/>
      <c r="F19" s="459"/>
      <c r="G19" s="413"/>
      <c r="H19" s="131"/>
    </row>
    <row r="20" spans="1:8">
      <c r="A20" s="16" t="s">
        <v>43</v>
      </c>
      <c r="B20" s="13" t="s">
        <v>906</v>
      </c>
      <c r="C20" s="460" t="s">
        <v>818</v>
      </c>
      <c r="D20" s="202">
        <f>D18+D19</f>
        <v>394.6</v>
      </c>
      <c r="E20" s="545"/>
      <c r="F20" s="459"/>
      <c r="G20" s="413"/>
      <c r="H20" s="131"/>
    </row>
    <row r="21" spans="1:8">
      <c r="A21" s="165" t="s">
        <v>46</v>
      </c>
      <c r="B21" s="13" t="s">
        <v>905</v>
      </c>
      <c r="C21" s="427" t="s">
        <v>25</v>
      </c>
      <c r="D21" s="222">
        <v>7.33</v>
      </c>
      <c r="E21" s="756"/>
      <c r="F21" s="757"/>
      <c r="G21" s="413"/>
      <c r="H21" s="458"/>
    </row>
    <row r="22" spans="1:8">
      <c r="A22" s="457" t="s">
        <v>814</v>
      </c>
      <c r="B22" s="13" t="s">
        <v>907</v>
      </c>
      <c r="C22" s="440" t="s">
        <v>812</v>
      </c>
      <c r="D22" s="20">
        <v>20</v>
      </c>
      <c r="E22" s="750"/>
      <c r="F22" s="751"/>
      <c r="G22" s="413"/>
      <c r="H22" s="145"/>
    </row>
    <row r="23" spans="1:8" s="420" customFormat="1">
      <c r="A23" s="747" t="s">
        <v>811</v>
      </c>
      <c r="B23" s="748"/>
      <c r="C23" s="748"/>
      <c r="D23" s="748"/>
      <c r="E23" s="748"/>
      <c r="F23" s="749"/>
      <c r="G23" s="413"/>
    </row>
    <row r="24" spans="1:8" s="420" customFormat="1" hidden="1">
      <c r="A24" s="758" t="s">
        <v>810</v>
      </c>
      <c r="B24" s="759"/>
      <c r="C24" s="759"/>
      <c r="D24" s="759"/>
      <c r="E24" s="759"/>
      <c r="F24" s="760"/>
      <c r="G24" s="413"/>
    </row>
    <row r="25" spans="1:8" hidden="1">
      <c r="A25" s="430" t="s">
        <v>795</v>
      </c>
      <c r="B25" s="445" t="s">
        <v>784</v>
      </c>
      <c r="C25" s="429"/>
      <c r="D25" s="456"/>
      <c r="E25" s="420"/>
      <c r="F25" s="419"/>
      <c r="G25" s="413"/>
    </row>
    <row r="26" spans="1:8" s="448" customFormat="1" hidden="1">
      <c r="A26" s="423" t="s">
        <v>115</v>
      </c>
      <c r="B26" s="445" t="s">
        <v>783</v>
      </c>
      <c r="C26" s="427" t="s">
        <v>107</v>
      </c>
      <c r="D26" s="228"/>
      <c r="E26" s="436"/>
      <c r="F26" s="419"/>
      <c r="G26" s="413"/>
      <c r="H26" s="131"/>
    </row>
    <row r="27" spans="1:8" s="448" customFormat="1" hidden="1">
      <c r="A27" s="425" t="s">
        <v>108</v>
      </c>
      <c r="B27" s="445" t="s">
        <v>809</v>
      </c>
      <c r="C27" s="422" t="s">
        <v>109</v>
      </c>
      <c r="D27" s="456"/>
      <c r="E27" s="436"/>
      <c r="F27" s="419"/>
      <c r="G27" s="413"/>
    </row>
    <row r="28" spans="1:8" s="448" customFormat="1" hidden="1">
      <c r="A28" s="423" t="s">
        <v>110</v>
      </c>
      <c r="B28" s="445" t="s">
        <v>808</v>
      </c>
      <c r="C28" s="422" t="s">
        <v>111</v>
      </c>
      <c r="D28" s="456"/>
      <c r="E28" s="436"/>
      <c r="F28" s="435"/>
      <c r="G28" s="406"/>
    </row>
    <row r="29" spans="1:8" s="448" customFormat="1" hidden="1">
      <c r="A29" s="438" t="s">
        <v>112</v>
      </c>
      <c r="B29" s="445" t="s">
        <v>807</v>
      </c>
      <c r="C29" s="422" t="s">
        <v>113</v>
      </c>
      <c r="D29" s="437"/>
      <c r="E29" s="436"/>
      <c r="F29" s="455"/>
      <c r="G29" s="406"/>
    </row>
    <row r="30" spans="1:8" s="448" customFormat="1">
      <c r="A30" s="747" t="s">
        <v>806</v>
      </c>
      <c r="B30" s="748"/>
      <c r="C30" s="748"/>
      <c r="D30" s="748"/>
      <c r="E30" s="748"/>
      <c r="F30" s="749"/>
      <c r="G30" s="413"/>
    </row>
    <row r="31" spans="1:8" s="448" customFormat="1">
      <c r="A31" s="454" t="s">
        <v>805</v>
      </c>
      <c r="B31" s="453" t="s">
        <v>804</v>
      </c>
      <c r="C31" s="452"/>
      <c r="D31" s="451" t="s">
        <v>803</v>
      </c>
      <c r="E31" s="450" t="s">
        <v>802</v>
      </c>
      <c r="F31" s="449"/>
      <c r="G31" s="413"/>
    </row>
    <row r="32" spans="1:8" s="448" customFormat="1">
      <c r="A32" s="423" t="s">
        <v>115</v>
      </c>
      <c r="B32" s="13" t="s">
        <v>801</v>
      </c>
      <c r="C32" s="427" t="s">
        <v>107</v>
      </c>
      <c r="D32" s="441">
        <v>62660</v>
      </c>
      <c r="E32" s="436" t="s">
        <v>937</v>
      </c>
      <c r="F32" s="419"/>
      <c r="G32" s="413"/>
    </row>
    <row r="33" spans="1:8" s="448" customFormat="1">
      <c r="A33" s="425" t="s">
        <v>108</v>
      </c>
      <c r="B33" s="13" t="s">
        <v>800</v>
      </c>
      <c r="C33" s="424" t="s">
        <v>109</v>
      </c>
      <c r="D33" s="439">
        <v>1</v>
      </c>
      <c r="E33" s="436"/>
      <c r="F33" s="419"/>
      <c r="G33" s="413"/>
    </row>
    <row r="34" spans="1:8">
      <c r="A34" s="423" t="s">
        <v>110</v>
      </c>
      <c r="B34" s="13" t="s">
        <v>799</v>
      </c>
      <c r="C34" s="422" t="s">
        <v>111</v>
      </c>
      <c r="D34" s="439">
        <v>60</v>
      </c>
      <c r="E34" s="420"/>
      <c r="F34" s="419"/>
      <c r="G34" s="413"/>
    </row>
    <row r="35" spans="1:8">
      <c r="A35" s="418" t="s">
        <v>112</v>
      </c>
      <c r="B35" s="447" t="s">
        <v>798</v>
      </c>
      <c r="C35" s="417" t="s">
        <v>113</v>
      </c>
      <c r="D35" s="446">
        <v>20</v>
      </c>
      <c r="E35" s="415"/>
      <c r="F35" s="414"/>
      <c r="G35" s="413"/>
    </row>
    <row r="36" spans="1:8" hidden="1">
      <c r="A36" s="747" t="s">
        <v>797</v>
      </c>
      <c r="B36" s="748"/>
      <c r="C36" s="748"/>
      <c r="D36" s="748"/>
      <c r="E36" s="748"/>
      <c r="F36" s="749"/>
      <c r="G36" s="413"/>
    </row>
    <row r="37" spans="1:8" hidden="1">
      <c r="A37" s="430" t="s">
        <v>104</v>
      </c>
      <c r="B37" s="445" t="s">
        <v>782</v>
      </c>
      <c r="C37" s="429"/>
      <c r="D37" s="428"/>
      <c r="E37" s="420"/>
      <c r="F37" s="419"/>
      <c r="G37" s="413"/>
    </row>
    <row r="38" spans="1:8" hidden="1">
      <c r="A38" s="423" t="s">
        <v>115</v>
      </c>
      <c r="B38" s="445" t="s">
        <v>781</v>
      </c>
      <c r="C38" s="427" t="s">
        <v>107</v>
      </c>
      <c r="D38" s="426"/>
      <c r="E38" s="420"/>
      <c r="F38" s="419"/>
      <c r="G38" s="413"/>
      <c r="H38" s="131"/>
    </row>
    <row r="39" spans="1:8" hidden="1">
      <c r="A39" s="425" t="s">
        <v>108</v>
      </c>
      <c r="B39" s="445" t="s">
        <v>780</v>
      </c>
      <c r="C39" s="424" t="s">
        <v>109</v>
      </c>
      <c r="D39" s="421"/>
      <c r="E39" s="420"/>
      <c r="F39" s="419"/>
      <c r="G39" s="413"/>
    </row>
    <row r="40" spans="1:8" hidden="1">
      <c r="A40" s="423" t="s">
        <v>110</v>
      </c>
      <c r="B40" s="445" t="s">
        <v>779</v>
      </c>
      <c r="C40" s="422" t="s">
        <v>111</v>
      </c>
      <c r="D40" s="421"/>
      <c r="E40" s="420"/>
      <c r="F40" s="419"/>
      <c r="G40" s="413"/>
    </row>
    <row r="41" spans="1:8" hidden="1">
      <c r="A41" s="418" t="s">
        <v>112</v>
      </c>
      <c r="B41" s="444" t="s">
        <v>778</v>
      </c>
      <c r="C41" s="417" t="s">
        <v>113</v>
      </c>
      <c r="D41" s="416"/>
      <c r="E41" s="415"/>
      <c r="F41" s="414"/>
      <c r="G41" s="413"/>
    </row>
    <row r="42" spans="1:8" hidden="1">
      <c r="A42" s="701" t="s">
        <v>796</v>
      </c>
      <c r="B42" s="702"/>
      <c r="C42" s="702"/>
      <c r="D42" s="702"/>
      <c r="E42" s="702"/>
      <c r="F42" s="703"/>
      <c r="G42" s="413"/>
    </row>
    <row r="43" spans="1:8" hidden="1">
      <c r="A43" s="430" t="s">
        <v>795</v>
      </c>
      <c r="B43" s="13" t="s">
        <v>777</v>
      </c>
      <c r="C43" s="429"/>
      <c r="D43" s="443"/>
      <c r="E43" s="442" t="s">
        <v>794</v>
      </c>
      <c r="F43" s="419"/>
      <c r="G43" s="406"/>
    </row>
    <row r="44" spans="1:8" hidden="1">
      <c r="A44" s="423" t="s">
        <v>115</v>
      </c>
      <c r="B44" s="13" t="s">
        <v>776</v>
      </c>
      <c r="C44" s="427" t="s">
        <v>107</v>
      </c>
      <c r="D44" s="441"/>
      <c r="E44" s="436"/>
      <c r="F44" s="435"/>
      <c r="G44" s="406"/>
    </row>
    <row r="45" spans="1:8" hidden="1">
      <c r="A45" s="425" t="s">
        <v>108</v>
      </c>
      <c r="B45" s="13" t="s">
        <v>775</v>
      </c>
      <c r="C45" s="424" t="s">
        <v>109</v>
      </c>
      <c r="D45" s="439"/>
      <c r="E45" s="440"/>
      <c r="F45" s="419"/>
      <c r="G45" s="413"/>
    </row>
    <row r="46" spans="1:8" hidden="1">
      <c r="A46" s="423" t="s">
        <v>110</v>
      </c>
      <c r="B46" s="13" t="s">
        <v>774</v>
      </c>
      <c r="C46" s="422" t="s">
        <v>111</v>
      </c>
      <c r="D46" s="439"/>
      <c r="E46" s="436"/>
      <c r="F46" s="435"/>
      <c r="G46" s="406"/>
    </row>
    <row r="47" spans="1:8" hidden="1">
      <c r="A47" s="438" t="s">
        <v>112</v>
      </c>
      <c r="B47" s="13" t="s">
        <v>773</v>
      </c>
      <c r="C47" s="422" t="s">
        <v>113</v>
      </c>
      <c r="D47" s="437"/>
      <c r="E47" s="436"/>
      <c r="F47" s="435"/>
      <c r="G47" s="406"/>
    </row>
    <row r="48" spans="1:8" hidden="1">
      <c r="A48" s="225" t="s">
        <v>793</v>
      </c>
      <c r="B48" s="13" t="s">
        <v>772</v>
      </c>
      <c r="C48" s="434"/>
      <c r="D48" s="433"/>
      <c r="E48" s="432"/>
      <c r="F48" s="431"/>
      <c r="G48" s="406"/>
    </row>
    <row r="49" spans="1:8" hidden="1">
      <c r="A49" s="741" t="s">
        <v>792</v>
      </c>
      <c r="B49" s="742"/>
      <c r="C49" s="742"/>
      <c r="D49" s="742"/>
      <c r="E49" s="742"/>
      <c r="F49" s="743"/>
      <c r="G49" s="413"/>
    </row>
    <row r="50" spans="1:8" hidden="1">
      <c r="A50" s="430" t="s">
        <v>104</v>
      </c>
      <c r="B50" s="13" t="s">
        <v>771</v>
      </c>
      <c r="C50" s="429"/>
      <c r="D50" s="428"/>
      <c r="E50" s="420"/>
      <c r="F50" s="419"/>
      <c r="G50" s="413"/>
    </row>
    <row r="51" spans="1:8" hidden="1">
      <c r="A51" s="423" t="s">
        <v>115</v>
      </c>
      <c r="B51" s="13" t="s">
        <v>791</v>
      </c>
      <c r="C51" s="427" t="s">
        <v>107</v>
      </c>
      <c r="D51" s="426"/>
      <c r="E51" s="420"/>
      <c r="F51" s="419"/>
      <c r="G51" s="413"/>
      <c r="H51" s="131"/>
    </row>
    <row r="52" spans="1:8" hidden="1">
      <c r="A52" s="425" t="s">
        <v>108</v>
      </c>
      <c r="B52" s="13" t="s">
        <v>790</v>
      </c>
      <c r="C52" s="424" t="s">
        <v>109</v>
      </c>
      <c r="D52" s="421"/>
      <c r="E52" s="420"/>
      <c r="F52" s="419"/>
      <c r="G52" s="413"/>
    </row>
    <row r="53" spans="1:8" hidden="1">
      <c r="A53" s="423" t="s">
        <v>110</v>
      </c>
      <c r="B53" s="13" t="s">
        <v>789</v>
      </c>
      <c r="C53" s="422" t="s">
        <v>111</v>
      </c>
      <c r="D53" s="421"/>
      <c r="E53" s="420"/>
      <c r="F53" s="419"/>
      <c r="G53" s="413"/>
    </row>
    <row r="54" spans="1:8" hidden="1">
      <c r="A54" s="418" t="s">
        <v>112</v>
      </c>
      <c r="B54" s="13" t="s">
        <v>788</v>
      </c>
      <c r="C54" s="417" t="s">
        <v>113</v>
      </c>
      <c r="D54" s="416"/>
      <c r="E54" s="415"/>
      <c r="F54" s="414"/>
      <c r="G54" s="413"/>
    </row>
    <row r="55" spans="1:8" hidden="1">
      <c r="A55" s="412"/>
      <c r="B55" s="411"/>
      <c r="C55" s="410"/>
      <c r="D55" s="409"/>
      <c r="E55" s="408"/>
      <c r="F55" s="407"/>
      <c r="G55" s="406"/>
    </row>
    <row r="57" spans="1:8">
      <c r="A57" s="745"/>
      <c r="B57" s="746"/>
      <c r="C57" s="746"/>
      <c r="D57" s="746"/>
      <c r="E57" s="746"/>
      <c r="F57" s="746"/>
      <c r="G57" s="405"/>
      <c r="H57" s="405"/>
    </row>
    <row r="58" spans="1:8" s="403" customFormat="1" ht="29.25" customHeight="1">
      <c r="A58" s="739" t="s">
        <v>936</v>
      </c>
      <c r="B58" s="746"/>
      <c r="C58" s="746"/>
      <c r="D58" s="746"/>
      <c r="E58" s="746"/>
      <c r="F58" s="746"/>
    </row>
    <row r="59" spans="1:8" s="403" customFormat="1" ht="13.5" customHeight="1">
      <c r="A59" s="404" t="s">
        <v>787</v>
      </c>
      <c r="B59" s="402"/>
      <c r="C59" s="402"/>
      <c r="D59" s="402"/>
      <c r="E59" s="402"/>
      <c r="F59" s="402"/>
    </row>
    <row r="60" spans="1:8" s="403" customFormat="1" ht="12.95" customHeight="1">
      <c r="A60" s="404" t="s">
        <v>786</v>
      </c>
      <c r="B60" s="402"/>
      <c r="C60" s="402"/>
      <c r="D60" s="402"/>
      <c r="E60" s="402"/>
      <c r="F60" s="402"/>
    </row>
    <row r="61" spans="1:8" ht="12.75" customHeight="1">
      <c r="A61" s="129"/>
      <c r="B61" s="402"/>
      <c r="C61" s="402"/>
      <c r="D61" s="402"/>
      <c r="E61" s="402"/>
      <c r="F61" s="402"/>
      <c r="G61" s="398"/>
      <c r="H61" s="401"/>
    </row>
    <row r="62" spans="1:8">
      <c r="E62" s="397"/>
      <c r="F62" s="397"/>
      <c r="G62" s="396"/>
    </row>
    <row r="63" spans="1:8">
      <c r="A63" s="745"/>
      <c r="B63" s="745"/>
      <c r="C63" s="745"/>
      <c r="D63" s="745"/>
      <c r="E63" s="745"/>
      <c r="F63" s="745"/>
      <c r="G63" s="398"/>
    </row>
    <row r="64" spans="1:8">
      <c r="A64" s="400" t="s">
        <v>785</v>
      </c>
      <c r="B64" s="399"/>
      <c r="C64" s="399"/>
      <c r="D64" s="399"/>
      <c r="E64" s="399"/>
      <c r="F64" s="399"/>
      <c r="G64" s="398"/>
    </row>
    <row r="65" spans="1:7">
      <c r="A65" s="744"/>
      <c r="B65" s="744"/>
      <c r="C65" s="744"/>
      <c r="D65" s="744"/>
      <c r="E65" s="744"/>
      <c r="F65" s="744"/>
      <c r="G65" s="396"/>
    </row>
  </sheetData>
  <mergeCells count="21">
    <mergeCell ref="A5:F5"/>
    <mergeCell ref="E12:F12"/>
    <mergeCell ref="A2:F2"/>
    <mergeCell ref="A24:F24"/>
    <mergeCell ref="A3:F3"/>
    <mergeCell ref="A30:F30"/>
    <mergeCell ref="E22:F22"/>
    <mergeCell ref="E10:F10"/>
    <mergeCell ref="A6:F6"/>
    <mergeCell ref="A42:F42"/>
    <mergeCell ref="A7:F7"/>
    <mergeCell ref="E13:F13"/>
    <mergeCell ref="E21:F21"/>
    <mergeCell ref="A14:F14"/>
    <mergeCell ref="A36:F36"/>
    <mergeCell ref="A23:F23"/>
    <mergeCell ref="A49:F49"/>
    <mergeCell ref="A65:F65"/>
    <mergeCell ref="A57:F57"/>
    <mergeCell ref="A63:F63"/>
    <mergeCell ref="A58:F58"/>
  </mergeCells>
  <dataValidations count="4">
    <dataValidation allowBlank="1" showInputMessage="1" showErrorMessage="1" sqref="D32:D35 D25:D26 D28:D29 D44:D47" xr:uid="{00000000-0002-0000-1000-000000000000}"/>
    <dataValidation type="whole" operator="greaterThanOrEqual" allowBlank="1" showInputMessage="1" showErrorMessage="1" sqref="D33 D45" xr:uid="{00000000-0002-0000-1000-000001000000}">
      <formula1>1</formula1>
    </dataValidation>
    <dataValidation type="decimal" operator="lessThanOrEqual" allowBlank="1" showInputMessage="1" showErrorMessage="1" sqref="D35 D47" xr:uid="{00000000-0002-0000-1000-000002000000}">
      <formula1>35</formula1>
    </dataValidation>
    <dataValidation type="whole" operator="greaterThanOrEqual" allowBlank="1" showInputMessage="1" showErrorMessage="1" sqref="D34 D46" xr:uid="{00000000-0002-0000-1000-000003000000}">
      <formula1>12</formula1>
    </dataValidation>
  </dataValidations>
  <pageMargins left="0.7" right="0.7" top="1.5429166666666667" bottom="0.75" header="0.3" footer="0.3"/>
  <pageSetup paperSize="9" scale="93" fitToHeight="0" orientation="portrait" r:id="rId1"/>
  <headerFooter alignWithMargins="0">
    <oddHeader>&amp;L&amp;G&amp;C&amp;"Arial,Normal"&amp;12Estado do Rio de Janeiro
&amp;"Arial,Negrito"PREFEITURA MUNICIPAL DE CARMO&amp;"Arial,Normal"
Secretaria Municipal de Meio Ambiente e Defesa Civil</oddHead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tint="-0.499984740745262"/>
    <pageSetUpPr fitToPage="1"/>
  </sheetPr>
  <dimension ref="A1:K28"/>
  <sheetViews>
    <sheetView showGridLines="0" view="pageBreakPreview" zoomScaleNormal="100" zoomScaleSheetLayoutView="100" workbookViewId="0">
      <selection activeCell="A28" sqref="A28:F28"/>
    </sheetView>
  </sheetViews>
  <sheetFormatPr defaultColWidth="11.42578125" defaultRowHeight="12.95" customHeight="1"/>
  <cols>
    <col min="1" max="1" width="20.7109375" style="193" customWidth="1"/>
    <col min="2" max="2" width="2.7109375" style="193" customWidth="1"/>
    <col min="3" max="3" width="20.7109375" style="193" customWidth="1"/>
    <col min="4" max="4" width="10.85546875" style="193" customWidth="1"/>
    <col min="5" max="5" width="20.7109375" style="193" customWidth="1"/>
    <col min="6" max="6" width="16.140625" style="193" customWidth="1"/>
    <col min="7" max="7" width="2" style="193" customWidth="1"/>
    <col min="8" max="8" width="13.28515625" style="193" bestFit="1" customWidth="1"/>
    <col min="9" max="16384" width="11.42578125" style="193"/>
  </cols>
  <sheetData>
    <row r="1" spans="1:10" ht="20.25" customHeight="1">
      <c r="A1" s="678" t="s">
        <v>1039</v>
      </c>
      <c r="B1" s="678"/>
      <c r="C1" s="678"/>
      <c r="D1" s="678"/>
      <c r="E1" s="678"/>
      <c r="F1" s="678"/>
    </row>
    <row r="2" spans="1:10" ht="12.95" customHeight="1">
      <c r="A2" s="678" t="s">
        <v>756</v>
      </c>
      <c r="B2" s="678"/>
      <c r="C2" s="678"/>
      <c r="D2" s="678"/>
      <c r="E2" s="678"/>
      <c r="F2" s="678"/>
    </row>
    <row r="3" spans="1:10" ht="12.95" customHeight="1">
      <c r="A3" s="23"/>
      <c r="B3" s="16"/>
      <c r="C3" s="16"/>
      <c r="D3" s="16"/>
      <c r="E3" s="16"/>
      <c r="F3" s="383"/>
    </row>
    <row r="4" spans="1:10" ht="18.75" customHeight="1">
      <c r="A4" s="679" t="s">
        <v>1038</v>
      </c>
      <c r="B4" s="679"/>
      <c r="C4" s="679"/>
      <c r="D4" s="679"/>
      <c r="E4" s="679"/>
      <c r="F4" s="679"/>
    </row>
    <row r="5" spans="1:10" ht="12.95" customHeight="1">
      <c r="A5" s="23"/>
      <c r="B5" s="16"/>
      <c r="C5" s="16"/>
      <c r="D5" s="16"/>
      <c r="E5" s="16"/>
      <c r="F5" s="16"/>
    </row>
    <row r="6" spans="1:10" ht="12.95" customHeight="1">
      <c r="A6" s="16"/>
      <c r="B6" s="16"/>
      <c r="C6" s="16"/>
      <c r="D6" s="16"/>
      <c r="E6" s="16"/>
      <c r="F6" s="16"/>
    </row>
    <row r="7" spans="1:10" ht="12.95" customHeight="1">
      <c r="A7" s="680" t="s">
        <v>948</v>
      </c>
      <c r="B7" s="680"/>
      <c r="C7" s="680"/>
      <c r="D7" s="680"/>
      <c r="E7" s="680"/>
      <c r="F7" s="680"/>
    </row>
    <row r="8" spans="1:10" ht="12.95" customHeight="1">
      <c r="A8" s="681" t="s">
        <v>758</v>
      </c>
      <c r="B8" s="681"/>
      <c r="C8" s="681"/>
      <c r="D8" s="681"/>
      <c r="E8" s="547" t="s">
        <v>759</v>
      </c>
      <c r="F8" s="547" t="s">
        <v>760</v>
      </c>
      <c r="J8" s="384"/>
    </row>
    <row r="9" spans="1:10" ht="12.95" customHeight="1">
      <c r="A9" s="677" t="s">
        <v>761</v>
      </c>
      <c r="B9" s="677"/>
      <c r="C9" s="677"/>
      <c r="D9" s="677"/>
      <c r="E9" s="385">
        <f>F9/F22</f>
        <v>0.38533927399383466</v>
      </c>
      <c r="F9" s="386">
        <f>'1.0 - Mão de Obra Direta (MO)'!G62</f>
        <v>88927.799999999988</v>
      </c>
      <c r="H9" s="387">
        <f>F9</f>
        <v>88927.799999999988</v>
      </c>
      <c r="J9" s="384">
        <f>F9/F22</f>
        <v>0.38533927399383466</v>
      </c>
    </row>
    <row r="10" spans="1:10" ht="12.95" customHeight="1">
      <c r="A10" s="677" t="s">
        <v>762</v>
      </c>
      <c r="B10" s="677"/>
      <c r="C10" s="677"/>
      <c r="D10" s="677"/>
      <c r="E10" s="385">
        <f>F10/F22</f>
        <v>4.9402471024850604E-2</v>
      </c>
      <c r="F10" s="386">
        <f>'2.0 - Custos Dependentes (MO)'!G136</f>
        <v>11401</v>
      </c>
      <c r="H10" s="387">
        <f t="shared" ref="H10:H13" si="0">F10</f>
        <v>11401</v>
      </c>
      <c r="J10" s="384">
        <f>H10/F22</f>
        <v>4.9402471024850604E-2</v>
      </c>
    </row>
    <row r="11" spans="1:10" ht="12.95" customHeight="1">
      <c r="A11" s="677" t="s">
        <v>766</v>
      </c>
      <c r="B11" s="677"/>
      <c r="C11" s="677"/>
      <c r="D11" s="677"/>
      <c r="E11" s="385">
        <f>F11/F22</f>
        <v>0.19976307959777612</v>
      </c>
      <c r="F11" s="386">
        <f>'3.0 - Custos Dependentes (Km)'!G101</f>
        <v>46100.91</v>
      </c>
      <c r="H11" s="387">
        <f t="shared" si="0"/>
        <v>46100.91</v>
      </c>
      <c r="J11" s="384">
        <f>H11/F22</f>
        <v>0.19976307959777612</v>
      </c>
    </row>
    <row r="12" spans="1:10" ht="12.95" customHeight="1">
      <c r="A12" s="677" t="s">
        <v>706</v>
      </c>
      <c r="B12" s="677"/>
      <c r="C12" s="677"/>
      <c r="D12" s="677"/>
      <c r="E12" s="385">
        <f>F12/F22</f>
        <v>9.70699407867988E-2</v>
      </c>
      <c r="F12" s="386">
        <f>'4.0 - Custos Fixos'!G110</f>
        <v>22401.599999999999</v>
      </c>
      <c r="H12" s="387">
        <f t="shared" si="0"/>
        <v>22401.599999999999</v>
      </c>
      <c r="J12" s="384">
        <f>H12/F22</f>
        <v>9.70699407867988E-2</v>
      </c>
    </row>
    <row r="13" spans="1:10" ht="13.5" customHeight="1">
      <c r="A13" s="677" t="s">
        <v>1033</v>
      </c>
      <c r="B13" s="677"/>
      <c r="C13" s="677"/>
      <c r="D13" s="677"/>
      <c r="E13" s="385">
        <f>F13/F22</f>
        <v>7.8863693768290583E-2</v>
      </c>
      <c r="F13" s="386">
        <f>'5.0 - Custos Destinação'!E32*'Custos Totais RSS'!F16</f>
        <v>18200</v>
      </c>
      <c r="H13" s="387">
        <f t="shared" si="0"/>
        <v>18200</v>
      </c>
      <c r="J13" s="384">
        <f>H13/F22</f>
        <v>7.8863693768290583E-2</v>
      </c>
    </row>
    <row r="14" spans="1:10" ht="12.95" customHeight="1">
      <c r="A14" s="761" t="s">
        <v>1042</v>
      </c>
      <c r="B14" s="762"/>
      <c r="C14" s="762"/>
      <c r="D14" s="762"/>
      <c r="E14" s="762"/>
      <c r="F14" s="389">
        <f>SUM(F9:F13)</f>
        <v>187031.31</v>
      </c>
      <c r="H14" s="387">
        <f>SUM(H9:H13)</f>
        <v>187031.31</v>
      </c>
      <c r="J14" s="384"/>
    </row>
    <row r="15" spans="1:10" ht="12.95" customHeight="1">
      <c r="A15" s="390"/>
      <c r="B15" s="238"/>
      <c r="C15" s="238"/>
      <c r="D15" s="238"/>
      <c r="E15" s="238"/>
      <c r="F15" s="391"/>
      <c r="H15" s="387"/>
      <c r="J15" s="384"/>
    </row>
    <row r="16" spans="1:10" ht="21.75" customHeight="1">
      <c r="A16" s="688" t="s">
        <v>949</v>
      </c>
      <c r="B16" s="688"/>
      <c r="C16" s="688"/>
      <c r="D16" s="688"/>
      <c r="E16" s="688"/>
      <c r="F16" s="546">
        <f>TRUNC('Dados Gerais RSS'!D17*'Dados Gerais RSS'!D12*1000,2)</f>
        <v>5200</v>
      </c>
      <c r="H16" s="387"/>
      <c r="J16" s="384"/>
    </row>
    <row r="17" spans="1:11" ht="12.95" customHeight="1">
      <c r="A17" s="238"/>
      <c r="B17" s="238"/>
      <c r="C17" s="238"/>
      <c r="D17" s="238"/>
      <c r="E17" s="238"/>
      <c r="F17" s="148"/>
      <c r="H17" s="387"/>
      <c r="J17" s="384"/>
    </row>
    <row r="18" spans="1:11" ht="18" customHeight="1">
      <c r="A18" s="688" t="s">
        <v>950</v>
      </c>
      <c r="B18" s="688"/>
      <c r="C18" s="688"/>
      <c r="D18" s="688"/>
      <c r="E18" s="688"/>
      <c r="F18" s="546">
        <f>TRUNC(F14/F16,2)</f>
        <v>35.96</v>
      </c>
      <c r="H18" s="387">
        <f>H14+F20</f>
        <v>230777.93</v>
      </c>
      <c r="I18" s="193">
        <f>F18*E20</f>
        <v>8.4110440000000004</v>
      </c>
      <c r="J18" s="384">
        <f>1-H14/H18</f>
        <v>0.18956154082844923</v>
      </c>
      <c r="K18" s="387"/>
    </row>
    <row r="19" spans="1:11" ht="12.95" customHeight="1">
      <c r="A19" s="390"/>
      <c r="B19" s="238"/>
      <c r="C19" s="238"/>
      <c r="D19" s="238"/>
      <c r="E19" s="238"/>
      <c r="F19" s="391"/>
      <c r="H19" s="387"/>
      <c r="J19" s="384"/>
    </row>
    <row r="20" spans="1:11" ht="12.95" customHeight="1">
      <c r="A20" s="688" t="s">
        <v>764</v>
      </c>
      <c r="B20" s="688"/>
      <c r="C20" s="688"/>
      <c r="D20" s="688"/>
      <c r="E20" s="392">
        <v>0.2339</v>
      </c>
      <c r="F20" s="546">
        <f>TRUNC(F14*E20,2)</f>
        <v>43746.62</v>
      </c>
      <c r="H20" s="387"/>
      <c r="J20" s="384"/>
    </row>
    <row r="21" spans="1:11" ht="12.95" customHeight="1">
      <c r="A21" s="390"/>
      <c r="B21" s="238"/>
      <c r="C21" s="238"/>
      <c r="D21" s="238"/>
      <c r="E21" s="238"/>
      <c r="F21" s="391"/>
      <c r="H21" s="387"/>
      <c r="J21" s="384"/>
    </row>
    <row r="22" spans="1:11" ht="12.95" customHeight="1">
      <c r="A22" s="761" t="s">
        <v>1040</v>
      </c>
      <c r="B22" s="762"/>
      <c r="C22" s="762"/>
      <c r="D22" s="762"/>
      <c r="E22" s="762"/>
      <c r="F22" s="389">
        <f>F14+F20</f>
        <v>230777.93</v>
      </c>
      <c r="H22" s="387">
        <f>F22/12</f>
        <v>19231.494166666667</v>
      </c>
      <c r="J22" s="384"/>
    </row>
    <row r="23" spans="1:11" ht="12.95" customHeight="1">
      <c r="A23" s="238"/>
      <c r="B23" s="238"/>
      <c r="C23" s="238"/>
      <c r="D23" s="238"/>
      <c r="E23" s="238"/>
      <c r="F23" s="148"/>
      <c r="H23" s="387"/>
      <c r="J23" s="384"/>
    </row>
    <row r="24" spans="1:11" ht="12.95" customHeight="1">
      <c r="A24" s="393"/>
      <c r="B24" s="32"/>
      <c r="C24" s="32"/>
      <c r="D24" s="32"/>
      <c r="E24" s="32"/>
      <c r="F24" s="391"/>
      <c r="G24" s="387"/>
    </row>
    <row r="25" spans="1:11" ht="12.95" customHeight="1" thickBot="1">
      <c r="A25" s="763" t="s">
        <v>1041</v>
      </c>
      <c r="B25" s="764"/>
      <c r="C25" s="764"/>
      <c r="D25" s="764"/>
      <c r="E25" s="764"/>
      <c r="F25" s="575">
        <f>TRUNC(F22/F16,9)</f>
        <v>44.380371152999999</v>
      </c>
      <c r="G25" s="387"/>
      <c r="H25" s="574">
        <f>F16*F25</f>
        <v>230777.92999559999</v>
      </c>
    </row>
    <row r="26" spans="1:11" ht="12.95" customHeight="1">
      <c r="A26" s="687"/>
      <c r="B26" s="687"/>
      <c r="C26" s="687"/>
      <c r="D26" s="687"/>
      <c r="E26" s="687"/>
      <c r="F26" s="687"/>
    </row>
    <row r="28" spans="1:11" ht="28.5" customHeight="1">
      <c r="A28" s="739" t="s">
        <v>1043</v>
      </c>
      <c r="B28" s="739"/>
      <c r="C28" s="739"/>
      <c r="D28" s="739"/>
      <c r="E28" s="739"/>
      <c r="F28" s="739"/>
    </row>
  </sheetData>
  <mergeCells count="18">
    <mergeCell ref="A28:F28"/>
    <mergeCell ref="A10:D10"/>
    <mergeCell ref="A11:D11"/>
    <mergeCell ref="A12:D12"/>
    <mergeCell ref="A13:D13"/>
    <mergeCell ref="A14:E14"/>
    <mergeCell ref="A16:E16"/>
    <mergeCell ref="A18:E18"/>
    <mergeCell ref="A20:D20"/>
    <mergeCell ref="A22:E22"/>
    <mergeCell ref="A25:E25"/>
    <mergeCell ref="A26:F26"/>
    <mergeCell ref="A9:D9"/>
    <mergeCell ref="A1:F1"/>
    <mergeCell ref="A2:F2"/>
    <mergeCell ref="A4:F4"/>
    <mergeCell ref="A7:F7"/>
    <mergeCell ref="A8:D8"/>
  </mergeCells>
  <printOptions horizontalCentered="1"/>
  <pageMargins left="0.7" right="0.7" top="1.5536458333333334" bottom="0.75" header="0.3" footer="0.3"/>
  <pageSetup paperSize="9" scale="95" orientation="portrait" r:id="rId1"/>
  <headerFooter alignWithMargins="0">
    <oddHeader>&amp;L&amp;G&amp;C&amp;"Arial,Normal"&amp;12Estado do Rio de Janeiro
&amp;"Arial,Negrito"PREFEITURA MUNICIPAL DE CARMO&amp;"Arial,Normal"
Secretaria Municipal de Meio Ambiente e Defesa Civil</oddHeader>
  </headerFooter>
  <colBreaks count="1" manualBreakCount="1">
    <brk id="6" max="1048575" man="1"/>
  </colBreaks>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499984740745262"/>
    <pageSetUpPr fitToPage="1"/>
  </sheetPr>
  <dimension ref="A1:H77"/>
  <sheetViews>
    <sheetView showGridLines="0" view="pageBreakPreview" zoomScaleNormal="100" zoomScaleSheetLayoutView="100" workbookViewId="0">
      <selection activeCell="A28" sqref="A28"/>
    </sheetView>
  </sheetViews>
  <sheetFormatPr defaultRowHeight="12.75"/>
  <cols>
    <col min="1" max="1" width="38.5703125" style="131" customWidth="1"/>
    <col min="2" max="2" width="4.5703125" style="131" customWidth="1"/>
    <col min="3" max="3" width="25.140625" style="131" customWidth="1"/>
    <col min="4" max="4" width="2.140625" style="131" bestFit="1" customWidth="1"/>
    <col min="5" max="5" width="15.42578125" style="131" bestFit="1" customWidth="1"/>
    <col min="6" max="6" width="2.140625" style="131" bestFit="1" customWidth="1"/>
    <col min="7" max="7" width="23.140625" style="131" bestFit="1" customWidth="1"/>
    <col min="8" max="8" width="46.140625" style="475" customWidth="1"/>
    <col min="9" max="16384" width="9.140625" style="131"/>
  </cols>
  <sheetData>
    <row r="1" spans="1:8">
      <c r="A1" s="706" t="s">
        <v>438</v>
      </c>
      <c r="B1" s="706"/>
      <c r="C1" s="706"/>
      <c r="D1" s="706"/>
      <c r="E1" s="706"/>
      <c r="F1" s="706"/>
      <c r="G1" s="706"/>
    </row>
    <row r="2" spans="1:8">
      <c r="A2" s="707" t="s">
        <v>439</v>
      </c>
      <c r="B2" s="707"/>
      <c r="C2" s="707"/>
      <c r="D2" s="707" t="s">
        <v>440</v>
      </c>
      <c r="E2" s="707"/>
      <c r="F2" s="707"/>
      <c r="G2" s="707"/>
    </row>
    <row r="3" spans="1:8">
      <c r="A3" s="727">
        <f>G62</f>
        <v>88927.799999999988</v>
      </c>
      <c r="B3" s="728"/>
      <c r="C3" s="729"/>
      <c r="D3" s="709">
        <f>A3/'Custos Totais RSS'!F22</f>
        <v>0.38533927399383466</v>
      </c>
      <c r="E3" s="709"/>
      <c r="F3" s="709"/>
      <c r="G3" s="709"/>
    </row>
    <row r="4" spans="1:8">
      <c r="A4" s="476"/>
      <c r="B4" s="477"/>
      <c r="C4" s="477"/>
      <c r="D4" s="478"/>
      <c r="E4" s="478"/>
      <c r="F4" s="478"/>
      <c r="G4" s="479"/>
    </row>
    <row r="5" spans="1:8">
      <c r="A5" s="190" t="s">
        <v>832</v>
      </c>
      <c r="B5" s="191"/>
      <c r="C5" s="191"/>
      <c r="D5" s="191"/>
      <c r="E5" s="191"/>
      <c r="F5" s="191"/>
      <c r="G5" s="192"/>
    </row>
    <row r="6" spans="1:8" ht="14.25">
      <c r="A6" s="139" t="s">
        <v>834</v>
      </c>
      <c r="B6" s="137"/>
      <c r="C6" s="137"/>
      <c r="D6" s="137"/>
      <c r="E6" s="137"/>
      <c r="F6" s="137"/>
      <c r="G6" s="138"/>
    </row>
    <row r="7" spans="1:8">
      <c r="A7" s="20">
        <f>'1.0-Mão de Obra Direta (MO)'!A9</f>
        <v>4046.14</v>
      </c>
      <c r="B7" s="141" t="s">
        <v>443</v>
      </c>
      <c r="C7" s="482">
        <v>1</v>
      </c>
      <c r="D7" s="141" t="s">
        <v>444</v>
      </c>
      <c r="E7" s="142">
        <f>A7*C7</f>
        <v>4046.14</v>
      </c>
      <c r="F7" s="141"/>
      <c r="G7" s="138"/>
    </row>
    <row r="8" spans="1:8">
      <c r="A8" s="143" t="s">
        <v>1014</v>
      </c>
      <c r="B8" s="137"/>
      <c r="C8" s="142" t="s">
        <v>445</v>
      </c>
      <c r="D8" s="137"/>
      <c r="E8" s="137"/>
      <c r="F8" s="137"/>
      <c r="G8" s="138"/>
    </row>
    <row r="9" spans="1:8">
      <c r="A9" s="144" t="s">
        <v>446</v>
      </c>
      <c r="B9" s="137"/>
      <c r="C9" s="142" t="s">
        <v>447</v>
      </c>
      <c r="D9" s="137"/>
      <c r="E9" s="137"/>
      <c r="F9" s="137"/>
      <c r="G9" s="138"/>
    </row>
    <row r="10" spans="1:8" ht="14.25">
      <c r="A10" s="483" t="s">
        <v>835</v>
      </c>
      <c r="B10" s="137"/>
      <c r="C10" s="137"/>
      <c r="D10" s="137"/>
      <c r="E10" s="137"/>
      <c r="F10" s="137"/>
      <c r="G10" s="138"/>
    </row>
    <row r="11" spans="1:8">
      <c r="A11" s="20">
        <f>'1.0-Mão de Obra Direta (MO)'!A14</f>
        <v>1681.83</v>
      </c>
      <c r="B11" s="141" t="s">
        <v>443</v>
      </c>
      <c r="C11" s="484">
        <f>(('Dados Gerais RSS'!D33)*1)</f>
        <v>1</v>
      </c>
      <c r="D11" s="141" t="s">
        <v>444</v>
      </c>
      <c r="E11" s="142">
        <f>A11*C11</f>
        <v>1681.83</v>
      </c>
      <c r="F11" s="137"/>
      <c r="G11" s="138"/>
    </row>
    <row r="12" spans="1:8">
      <c r="A12" s="143" t="s">
        <v>448</v>
      </c>
      <c r="B12" s="137"/>
      <c r="C12" s="142" t="s">
        <v>445</v>
      </c>
      <c r="D12" s="137"/>
      <c r="E12" s="137"/>
      <c r="F12" s="137"/>
      <c r="G12" s="138"/>
      <c r="H12" s="485"/>
    </row>
    <row r="13" spans="1:8">
      <c r="A13" s="146" t="s">
        <v>449</v>
      </c>
      <c r="B13" s="137"/>
      <c r="C13" s="142" t="s">
        <v>447</v>
      </c>
      <c r="D13" s="137"/>
      <c r="E13" s="137"/>
      <c r="F13" s="137"/>
      <c r="G13" s="138"/>
      <c r="H13" s="485"/>
    </row>
    <row r="14" spans="1:8">
      <c r="A14" s="144"/>
      <c r="B14" s="137"/>
      <c r="C14" s="142"/>
      <c r="D14" s="137"/>
      <c r="E14" s="137"/>
      <c r="F14" s="137"/>
      <c r="G14" s="138"/>
    </row>
    <row r="15" spans="1:8">
      <c r="A15" s="142"/>
      <c r="B15" s="137"/>
      <c r="C15" s="142"/>
      <c r="D15" s="137"/>
      <c r="E15" s="137"/>
      <c r="F15" s="137"/>
      <c r="G15" s="138"/>
    </row>
    <row r="16" spans="1:8">
      <c r="A16" s="699" t="s">
        <v>450</v>
      </c>
      <c r="B16" s="700"/>
      <c r="C16" s="700"/>
      <c r="D16" s="700"/>
      <c r="E16" s="700"/>
      <c r="F16" s="700"/>
      <c r="G16" s="147">
        <f>E11</f>
        <v>1681.83</v>
      </c>
    </row>
    <row r="17" spans="1:7">
      <c r="A17" s="699" t="s">
        <v>451</v>
      </c>
      <c r="B17" s="700"/>
      <c r="C17" s="700"/>
      <c r="D17" s="700"/>
      <c r="E17" s="700"/>
      <c r="F17" s="700"/>
      <c r="G17" s="147">
        <f>E7</f>
        <v>4046.14</v>
      </c>
    </row>
    <row r="18" spans="1:7">
      <c r="A18" s="142"/>
      <c r="B18" s="137"/>
      <c r="C18" s="142"/>
      <c r="D18" s="137"/>
      <c r="E18" s="137"/>
      <c r="F18" s="137"/>
      <c r="G18" s="138"/>
    </row>
    <row r="19" spans="1:7">
      <c r="A19" s="142"/>
      <c r="B19" s="137"/>
      <c r="C19" s="142"/>
      <c r="D19" s="137"/>
      <c r="E19" s="137"/>
      <c r="F19" s="137"/>
      <c r="G19" s="148">
        <f>C7+C11</f>
        <v>2</v>
      </c>
    </row>
    <row r="20" spans="1:7">
      <c r="A20" s="142"/>
      <c r="B20" s="137"/>
      <c r="C20" s="142"/>
      <c r="D20" s="137"/>
      <c r="E20" s="137"/>
      <c r="F20" s="137"/>
      <c r="G20" s="149" t="s">
        <v>452</v>
      </c>
    </row>
    <row r="21" spans="1:7">
      <c r="A21" s="701" t="s">
        <v>836</v>
      </c>
      <c r="B21" s="702"/>
      <c r="C21" s="702"/>
      <c r="D21" s="702"/>
      <c r="E21" s="702"/>
      <c r="F21" s="702"/>
      <c r="G21" s="703"/>
    </row>
    <row r="22" spans="1:7">
      <c r="A22" s="765" t="s">
        <v>453</v>
      </c>
      <c r="B22" s="766"/>
      <c r="C22" s="766"/>
      <c r="D22" s="766"/>
      <c r="E22" s="766"/>
      <c r="F22" s="766"/>
      <c r="G22" s="767"/>
    </row>
    <row r="23" spans="1:7">
      <c r="A23" s="143"/>
      <c r="B23" s="148"/>
      <c r="C23" s="148"/>
      <c r="D23" s="148"/>
      <c r="E23" s="148"/>
      <c r="F23" s="148"/>
      <c r="G23" s="151"/>
    </row>
    <row r="24" spans="1:7">
      <c r="A24" s="152" t="s">
        <v>454</v>
      </c>
      <c r="B24" s="153"/>
      <c r="C24" s="153" t="s">
        <v>455</v>
      </c>
      <c r="D24" s="153"/>
      <c r="E24" s="153" t="s">
        <v>456</v>
      </c>
      <c r="F24" s="153"/>
      <c r="G24" s="154" t="s">
        <v>457</v>
      </c>
    </row>
    <row r="25" spans="1:7">
      <c r="A25" s="143"/>
      <c r="B25" s="148"/>
      <c r="C25" s="148"/>
      <c r="D25" s="148"/>
      <c r="E25" s="148"/>
      <c r="F25" s="148"/>
      <c r="G25" s="151"/>
    </row>
    <row r="26" spans="1:7">
      <c r="A26" s="156" t="s">
        <v>458</v>
      </c>
      <c r="B26" s="137"/>
      <c r="C26" s="142" t="s">
        <v>459</v>
      </c>
      <c r="D26" s="137"/>
      <c r="E26" s="157">
        <v>0.2</v>
      </c>
      <c r="F26" s="137"/>
      <c r="G26" s="158">
        <f>TRUNC($G$16*E26,2)</f>
        <v>336.36</v>
      </c>
    </row>
    <row r="27" spans="1:7">
      <c r="A27" s="156" t="s">
        <v>460</v>
      </c>
      <c r="B27" s="137"/>
      <c r="C27" s="142" t="s">
        <v>459</v>
      </c>
      <c r="D27" s="137"/>
      <c r="E27" s="157">
        <v>1.4999999999999999E-2</v>
      </c>
      <c r="F27" s="137"/>
      <c r="G27" s="158">
        <f t="shared" ref="G27:G33" si="0">$G$16*E27</f>
        <v>25.227449999999997</v>
      </c>
    </row>
    <row r="28" spans="1:7">
      <c r="A28" s="156" t="s">
        <v>461</v>
      </c>
      <c r="B28" s="137"/>
      <c r="C28" s="142" t="s">
        <v>459</v>
      </c>
      <c r="D28" s="137"/>
      <c r="E28" s="157">
        <v>0.01</v>
      </c>
      <c r="F28" s="137"/>
      <c r="G28" s="158">
        <f t="shared" si="0"/>
        <v>16.818300000000001</v>
      </c>
    </row>
    <row r="29" spans="1:7">
      <c r="A29" s="156" t="s">
        <v>462</v>
      </c>
      <c r="B29" s="137"/>
      <c r="C29" s="142" t="s">
        <v>459</v>
      </c>
      <c r="D29" s="137"/>
      <c r="E29" s="157">
        <v>2E-3</v>
      </c>
      <c r="F29" s="137"/>
      <c r="G29" s="158">
        <f t="shared" si="0"/>
        <v>3.3636599999999999</v>
      </c>
    </row>
    <row r="30" spans="1:7">
      <c r="A30" s="156" t="s">
        <v>463</v>
      </c>
      <c r="B30" s="137"/>
      <c r="C30" s="142" t="s">
        <v>459</v>
      </c>
      <c r="D30" s="137"/>
      <c r="E30" s="157">
        <v>6.0000000000000001E-3</v>
      </c>
      <c r="F30" s="137"/>
      <c r="G30" s="158">
        <f t="shared" si="0"/>
        <v>10.09098</v>
      </c>
    </row>
    <row r="31" spans="1:7">
      <c r="A31" s="156" t="s">
        <v>464</v>
      </c>
      <c r="B31" s="137"/>
      <c r="C31" s="142" t="s">
        <v>459</v>
      </c>
      <c r="D31" s="137"/>
      <c r="E31" s="157">
        <v>2.5000000000000001E-2</v>
      </c>
      <c r="F31" s="137"/>
      <c r="G31" s="158">
        <f t="shared" si="0"/>
        <v>42.045749999999998</v>
      </c>
    </row>
    <row r="32" spans="1:7">
      <c r="A32" s="156" t="s">
        <v>465</v>
      </c>
      <c r="B32" s="137"/>
      <c r="C32" s="142" t="s">
        <v>459</v>
      </c>
      <c r="D32" s="137"/>
      <c r="E32" s="157">
        <v>0.02</v>
      </c>
      <c r="F32" s="137"/>
      <c r="G32" s="158">
        <f t="shared" si="0"/>
        <v>33.636600000000001</v>
      </c>
    </row>
    <row r="33" spans="1:7">
      <c r="A33" s="156" t="s">
        <v>466</v>
      </c>
      <c r="B33" s="137"/>
      <c r="C33" s="142" t="s">
        <v>459</v>
      </c>
      <c r="D33" s="137"/>
      <c r="E33" s="157">
        <v>0.08</v>
      </c>
      <c r="F33" s="137"/>
      <c r="G33" s="158">
        <f t="shared" si="0"/>
        <v>134.54640000000001</v>
      </c>
    </row>
    <row r="34" spans="1:7">
      <c r="A34" s="136" t="s">
        <v>467</v>
      </c>
      <c r="B34" s="159"/>
      <c r="C34" s="148"/>
      <c r="D34" s="159"/>
      <c r="E34" s="160">
        <f>SUM(E26:E33)</f>
        <v>0.3580000000000001</v>
      </c>
      <c r="F34" s="159"/>
      <c r="G34" s="151">
        <f>SUM(G26:G33)</f>
        <v>602.08914000000004</v>
      </c>
    </row>
    <row r="35" spans="1:7">
      <c r="A35" s="136"/>
      <c r="B35" s="159"/>
      <c r="C35" s="148"/>
      <c r="D35" s="159"/>
      <c r="E35" s="160"/>
      <c r="F35" s="159"/>
      <c r="G35" s="151"/>
    </row>
    <row r="36" spans="1:7">
      <c r="A36" s="143" t="s">
        <v>468</v>
      </c>
      <c r="B36" s="159"/>
      <c r="C36" s="148"/>
      <c r="D36" s="159"/>
      <c r="E36" s="160"/>
      <c r="F36" s="159"/>
      <c r="G36" s="151"/>
    </row>
    <row r="37" spans="1:7">
      <c r="A37" s="156" t="s">
        <v>469</v>
      </c>
      <c r="B37" s="137"/>
      <c r="C37" s="142" t="s">
        <v>470</v>
      </c>
      <c r="D37" s="137"/>
      <c r="E37" s="157">
        <v>0.121</v>
      </c>
      <c r="F37" s="137"/>
      <c r="G37" s="158">
        <f t="shared" ref="G37:G42" si="1">$G$16*E37</f>
        <v>203.50143</v>
      </c>
    </row>
    <row r="38" spans="1:7">
      <c r="A38" s="156" t="s">
        <v>471</v>
      </c>
      <c r="B38" s="137"/>
      <c r="C38" s="142" t="s">
        <v>472</v>
      </c>
      <c r="D38" s="137"/>
      <c r="E38" s="157">
        <v>2.1000000000000001E-2</v>
      </c>
      <c r="F38" s="137"/>
      <c r="G38" s="158">
        <f t="shared" si="1"/>
        <v>35.318429999999999</v>
      </c>
    </row>
    <row r="39" spans="1:7">
      <c r="A39" s="156" t="s">
        <v>473</v>
      </c>
      <c r="B39" s="137"/>
      <c r="C39" s="142" t="s">
        <v>474</v>
      </c>
      <c r="D39" s="137"/>
      <c r="E39" s="157">
        <v>1.4999999999999999E-2</v>
      </c>
      <c r="F39" s="137"/>
      <c r="G39" s="158">
        <f t="shared" si="1"/>
        <v>25.227449999999997</v>
      </c>
    </row>
    <row r="40" spans="1:7">
      <c r="A40" s="156" t="s">
        <v>475</v>
      </c>
      <c r="B40" s="137"/>
      <c r="C40" s="142" t="s">
        <v>476</v>
      </c>
      <c r="D40" s="137"/>
      <c r="E40" s="157">
        <v>1E-3</v>
      </c>
      <c r="F40" s="159"/>
      <c r="G40" s="158">
        <f t="shared" si="1"/>
        <v>1.6818299999999999</v>
      </c>
    </row>
    <row r="41" spans="1:7">
      <c r="A41" s="156" t="s">
        <v>477</v>
      </c>
      <c r="B41" s="137"/>
      <c r="C41" s="142" t="s">
        <v>478</v>
      </c>
      <c r="D41" s="137"/>
      <c r="E41" s="157">
        <v>9.0999999999999998E-2</v>
      </c>
      <c r="F41" s="159"/>
      <c r="G41" s="158">
        <f t="shared" si="1"/>
        <v>153.04652999999999</v>
      </c>
    </row>
    <row r="42" spans="1:7">
      <c r="A42" s="156" t="s">
        <v>479</v>
      </c>
      <c r="B42" s="137"/>
      <c r="C42" s="142" t="s">
        <v>480</v>
      </c>
      <c r="D42" s="137"/>
      <c r="E42" s="157">
        <v>7.0000000000000007E-2</v>
      </c>
      <c r="F42" s="159"/>
      <c r="G42" s="158">
        <f t="shared" si="1"/>
        <v>117.72810000000001</v>
      </c>
    </row>
    <row r="43" spans="1:7">
      <c r="A43" s="136" t="s">
        <v>481</v>
      </c>
      <c r="B43" s="159"/>
      <c r="C43" s="148"/>
      <c r="D43" s="159"/>
      <c r="E43" s="160">
        <f>SUM(E37:E42)</f>
        <v>0.31899999999999995</v>
      </c>
      <c r="F43" s="159"/>
      <c r="G43" s="151">
        <f>SUM(G37:G42)</f>
        <v>536.50377000000003</v>
      </c>
    </row>
    <row r="44" spans="1:7">
      <c r="A44" s="136"/>
      <c r="B44" s="159"/>
      <c r="C44" s="148"/>
      <c r="D44" s="159"/>
      <c r="E44" s="160"/>
      <c r="F44" s="159"/>
      <c r="G44" s="151"/>
    </row>
    <row r="45" spans="1:7">
      <c r="A45" s="143" t="s">
        <v>482</v>
      </c>
      <c r="B45" s="159"/>
      <c r="C45" s="148"/>
      <c r="D45" s="159"/>
      <c r="E45" s="160"/>
      <c r="F45" s="159"/>
      <c r="G45" s="151"/>
    </row>
    <row r="46" spans="1:7">
      <c r="A46" s="156" t="s">
        <v>483</v>
      </c>
      <c r="B46" s="137"/>
      <c r="C46" s="142" t="s">
        <v>484</v>
      </c>
      <c r="D46" s="137"/>
      <c r="E46" s="157">
        <v>3.6999999999999998E-2</v>
      </c>
      <c r="F46" s="137"/>
      <c r="G46" s="158">
        <f>$G$16*E46</f>
        <v>62.227709999999995</v>
      </c>
    </row>
    <row r="47" spans="1:7">
      <c r="A47" s="156" t="s">
        <v>483</v>
      </c>
      <c r="B47" s="137"/>
      <c r="C47" s="142" t="s">
        <v>485</v>
      </c>
      <c r="D47" s="137"/>
      <c r="E47" s="157">
        <v>8.9999999999999993E-3</v>
      </c>
      <c r="F47" s="137"/>
      <c r="G47" s="158">
        <f>$G$16*E47</f>
        <v>15.136469999999997</v>
      </c>
    </row>
    <row r="48" spans="1:7">
      <c r="A48" s="156" t="s">
        <v>486</v>
      </c>
      <c r="B48" s="137"/>
      <c r="C48" s="142" t="s">
        <v>487</v>
      </c>
      <c r="D48" s="137"/>
      <c r="E48" s="157">
        <v>7.0000000000000001E-3</v>
      </c>
      <c r="F48" s="137"/>
      <c r="G48" s="158">
        <f>$G$16*E48</f>
        <v>11.77281</v>
      </c>
    </row>
    <row r="49" spans="1:8">
      <c r="A49" s="156" t="s">
        <v>488</v>
      </c>
      <c r="B49" s="137"/>
      <c r="C49" s="142" t="s">
        <v>489</v>
      </c>
      <c r="D49" s="137"/>
      <c r="E49" s="157">
        <v>1.7999999999999999E-2</v>
      </c>
      <c r="F49" s="137"/>
      <c r="G49" s="158">
        <f>$G$16*E49</f>
        <v>30.272939999999995</v>
      </c>
    </row>
    <row r="50" spans="1:8">
      <c r="A50" s="136" t="s">
        <v>490</v>
      </c>
      <c r="B50" s="159"/>
      <c r="C50" s="148"/>
      <c r="D50" s="159"/>
      <c r="E50" s="160">
        <f>SUM(E46:E49)</f>
        <v>7.0999999999999994E-2</v>
      </c>
      <c r="F50" s="159"/>
      <c r="G50" s="151">
        <f>SUM(G46:G49)</f>
        <v>119.40992999999999</v>
      </c>
    </row>
    <row r="51" spans="1:8">
      <c r="A51" s="156"/>
      <c r="B51" s="137"/>
      <c r="C51" s="142"/>
      <c r="D51" s="137"/>
      <c r="E51" s="157"/>
      <c r="F51" s="137"/>
      <c r="G51" s="158"/>
    </row>
    <row r="52" spans="1:8">
      <c r="A52" s="143" t="s">
        <v>491</v>
      </c>
      <c r="B52" s="137"/>
      <c r="C52" s="142"/>
      <c r="D52" s="137"/>
      <c r="E52" s="157"/>
      <c r="F52" s="137"/>
      <c r="G52" s="158"/>
    </row>
    <row r="53" spans="1:8">
      <c r="A53" s="156" t="s">
        <v>492</v>
      </c>
      <c r="B53" s="137"/>
      <c r="C53" s="142" t="s">
        <v>493</v>
      </c>
      <c r="D53" s="137"/>
      <c r="E53" s="157">
        <v>0.11700000000000001</v>
      </c>
      <c r="F53" s="137"/>
      <c r="G53" s="158">
        <f>$G$16*E53</f>
        <v>196.77411000000001</v>
      </c>
    </row>
    <row r="54" spans="1:8">
      <c r="A54" s="136" t="s">
        <v>494</v>
      </c>
      <c r="B54" s="159"/>
      <c r="C54" s="159"/>
      <c r="D54" s="159"/>
      <c r="E54" s="160">
        <f>SUM(E53)</f>
        <v>0.11700000000000001</v>
      </c>
      <c r="F54" s="137"/>
      <c r="G54" s="151">
        <f>SUM(G53)</f>
        <v>196.77411000000001</v>
      </c>
    </row>
    <row r="55" spans="1:8">
      <c r="A55" s="156"/>
      <c r="B55" s="137"/>
      <c r="C55" s="137"/>
      <c r="D55" s="137"/>
      <c r="E55" s="137"/>
      <c r="F55" s="137"/>
      <c r="G55" s="161"/>
    </row>
    <row r="56" spans="1:8" ht="15">
      <c r="A56" s="162" t="s">
        <v>495</v>
      </c>
      <c r="B56" s="23"/>
      <c r="C56" s="148">
        <f>G16</f>
        <v>1681.83</v>
      </c>
      <c r="D56" s="163" t="s">
        <v>443</v>
      </c>
      <c r="E56" s="164">
        <f>E54+E50+E43+E34</f>
        <v>0.86499999999999999</v>
      </c>
      <c r="F56" s="163" t="s">
        <v>444</v>
      </c>
      <c r="G56" s="151">
        <f>G54+G50+G43+G34</f>
        <v>1454.7769499999999</v>
      </c>
    </row>
    <row r="57" spans="1:8">
      <c r="A57" s="165"/>
      <c r="B57" s="16"/>
      <c r="C57" s="166" t="s">
        <v>496</v>
      </c>
      <c r="D57" s="16"/>
      <c r="E57" s="13" t="s">
        <v>497</v>
      </c>
      <c r="F57" s="16"/>
      <c r="G57" s="167"/>
    </row>
    <row r="58" spans="1:8">
      <c r="A58" s="165"/>
      <c r="B58" s="16"/>
      <c r="C58" s="42"/>
      <c r="D58" s="16"/>
      <c r="E58" s="16"/>
      <c r="F58" s="16"/>
      <c r="G58" s="167"/>
    </row>
    <row r="59" spans="1:8" ht="15">
      <c r="A59" s="168" t="s">
        <v>498</v>
      </c>
      <c r="B59" s="137"/>
      <c r="C59" s="142">
        <f>C56+G17</f>
        <v>5727.9699999999993</v>
      </c>
      <c r="D59" s="141" t="s">
        <v>499</v>
      </c>
      <c r="E59" s="142">
        <f>G56</f>
        <v>1454.7769499999999</v>
      </c>
      <c r="F59" s="141" t="s">
        <v>444</v>
      </c>
      <c r="G59" s="151">
        <f>C59+E59</f>
        <v>7182.7469499999988</v>
      </c>
    </row>
    <row r="60" spans="1:8">
      <c r="A60" s="144"/>
      <c r="B60" s="169"/>
      <c r="C60" s="169" t="s">
        <v>837</v>
      </c>
      <c r="D60" s="137"/>
      <c r="E60" s="142" t="s">
        <v>501</v>
      </c>
      <c r="F60" s="137"/>
      <c r="G60" s="170"/>
    </row>
    <row r="61" spans="1:8">
      <c r="A61" s="144"/>
      <c r="B61" s="169"/>
      <c r="C61" s="169"/>
      <c r="D61" s="137"/>
      <c r="E61" s="142"/>
      <c r="F61" s="137"/>
      <c r="G61" s="170"/>
    </row>
    <row r="62" spans="1:8" ht="15">
      <c r="A62" s="168" t="s">
        <v>502</v>
      </c>
      <c r="B62" s="137"/>
      <c r="C62" s="142">
        <f>'Dados Gerais RSS'!D12</f>
        <v>260</v>
      </c>
      <c r="D62" s="141"/>
      <c r="E62" s="142">
        <f>TRUNC(G59/'Dados Gerais RSS'!D13,2)</f>
        <v>342.03</v>
      </c>
      <c r="F62" s="141"/>
      <c r="G62" s="151">
        <f>E62*C62</f>
        <v>88927.799999999988</v>
      </c>
      <c r="H62" s="475">
        <f>G16*E56</f>
        <v>1454.78295</v>
      </c>
    </row>
    <row r="63" spans="1:8">
      <c r="A63" s="144"/>
      <c r="B63" s="169"/>
      <c r="C63" s="169" t="str">
        <f>'Dados Gerais RSS'!C12</f>
        <v>Dias Coleta Anual</v>
      </c>
      <c r="D63" s="137"/>
      <c r="E63" s="142" t="s">
        <v>503</v>
      </c>
      <c r="F63" s="137"/>
      <c r="G63" s="170"/>
    </row>
    <row r="64" spans="1:8">
      <c r="A64" s="171"/>
      <c r="B64" s="172"/>
      <c r="C64" s="172"/>
      <c r="D64" s="173"/>
      <c r="E64" s="174" t="s">
        <v>504</v>
      </c>
      <c r="F64" s="173"/>
      <c r="G64" s="175"/>
    </row>
    <row r="65" spans="1:7" ht="28.5" customHeight="1"/>
    <row r="66" spans="1:7">
      <c r="A66" s="155"/>
    </row>
    <row r="67" spans="1:7" ht="26.25" customHeight="1"/>
    <row r="68" spans="1:7" ht="31.5" customHeight="1">
      <c r="A68" s="739"/>
      <c r="B68" s="739"/>
      <c r="C68" s="739"/>
      <c r="D68" s="739"/>
      <c r="E68" s="739"/>
      <c r="F68" s="739"/>
      <c r="G68" s="739"/>
    </row>
    <row r="69" spans="1:7" ht="30.75" customHeight="1">
      <c r="A69" s="739"/>
      <c r="B69" s="739"/>
      <c r="C69" s="739"/>
      <c r="D69" s="739"/>
      <c r="E69" s="739"/>
      <c r="F69" s="739"/>
      <c r="G69" s="739"/>
    </row>
    <row r="70" spans="1:7">
      <c r="A70" s="739"/>
      <c r="B70" s="739"/>
      <c r="C70" s="739"/>
      <c r="D70" s="739"/>
      <c r="E70" s="739"/>
      <c r="F70" s="739"/>
      <c r="G70" s="739"/>
    </row>
    <row r="73" spans="1:7">
      <c r="A73" s="486"/>
    </row>
    <row r="74" spans="1:7">
      <c r="A74" s="486"/>
    </row>
    <row r="75" spans="1:7">
      <c r="A75" s="486"/>
    </row>
    <row r="76" spans="1:7">
      <c r="A76" s="486"/>
    </row>
    <row r="77" spans="1:7">
      <c r="A77" s="486"/>
    </row>
  </sheetData>
  <mergeCells count="12">
    <mergeCell ref="A70:G70"/>
    <mergeCell ref="A1:G1"/>
    <mergeCell ref="A2:C2"/>
    <mergeCell ref="D2:G2"/>
    <mergeCell ref="A3:C3"/>
    <mergeCell ref="D3:G3"/>
    <mergeCell ref="A17:F17"/>
    <mergeCell ref="A21:G21"/>
    <mergeCell ref="A22:G22"/>
    <mergeCell ref="A68:G68"/>
    <mergeCell ref="A69:G69"/>
    <mergeCell ref="A16:F16"/>
  </mergeCells>
  <printOptions horizontalCentered="1"/>
  <pageMargins left="0.7" right="0.7" top="1.48125" bottom="0.75" header="0.3" footer="0.3"/>
  <pageSetup paperSize="9" scale="79" fitToHeight="2" orientation="portrait" r:id="rId1"/>
  <headerFooter alignWithMargins="0">
    <oddHeader>&amp;L&amp;G&amp;C&amp;"Arial,Normal"&amp;12Estado do Rio de Janeiro
&amp;"Arial,Negrito"PREFEITURA MUNICIPAL DE CARMO&amp;"Arial,Normal"
Secretaria Municipal de Meio Ambiente e Defesa Civil</oddHeader>
  </headerFooter>
  <rowBreaks count="1" manualBreakCount="1">
    <brk id="29" max="6"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9"/>
  <sheetViews>
    <sheetView tabSelected="1" zoomScaleNormal="100" zoomScaleSheetLayoutView="100" workbookViewId="0">
      <selection activeCell="H13" sqref="H13:H14"/>
    </sheetView>
  </sheetViews>
  <sheetFormatPr defaultColWidth="8.85546875" defaultRowHeight="12.75"/>
  <cols>
    <col min="1" max="1" width="5.5703125" style="2" customWidth="1"/>
    <col min="2" max="2" width="18.5703125" style="2" customWidth="1"/>
    <col min="3" max="3" width="46.28515625" style="1" customWidth="1"/>
    <col min="4" max="4" width="10.28515625" style="2" customWidth="1"/>
    <col min="5" max="5" width="12.85546875" style="3" customWidth="1"/>
    <col min="6" max="6" width="17.5703125" style="2" customWidth="1"/>
    <col min="7" max="7" width="17.5703125" style="563" customWidth="1"/>
    <col min="8" max="8" width="16.5703125" style="563" customWidth="1"/>
    <col min="9" max="9" width="16.28515625" style="1" customWidth="1"/>
    <col min="10" max="10" width="17.7109375" style="1" customWidth="1"/>
    <col min="11" max="13" width="18.28515625" style="1" customWidth="1"/>
    <col min="14" max="16384" width="8.85546875" style="1"/>
  </cols>
  <sheetData>
    <row r="1" spans="1:13" ht="13.5" thickBot="1"/>
    <row r="2" spans="1:13" ht="43.5" customHeight="1">
      <c r="A2" s="654" t="s">
        <v>987</v>
      </c>
      <c r="B2" s="655"/>
      <c r="C2" s="655"/>
      <c r="D2" s="655"/>
      <c r="E2" s="655"/>
      <c r="F2" s="655"/>
      <c r="G2" s="655"/>
      <c r="H2" s="656"/>
    </row>
    <row r="3" spans="1:13" ht="39" customHeight="1">
      <c r="A3" s="657" t="s">
        <v>977</v>
      </c>
      <c r="B3" s="658"/>
      <c r="C3" s="658"/>
      <c r="D3" s="659" t="s">
        <v>1049</v>
      </c>
      <c r="E3" s="660"/>
      <c r="F3" s="660"/>
      <c r="G3" s="660"/>
      <c r="H3" s="661"/>
      <c r="J3" s="9"/>
      <c r="K3" s="9"/>
      <c r="L3" s="9"/>
      <c r="M3" s="9"/>
    </row>
    <row r="4" spans="1:13" s="559" customFormat="1" ht="25.5">
      <c r="A4" s="564" t="s">
        <v>0</v>
      </c>
      <c r="B4" s="565" t="s">
        <v>5</v>
      </c>
      <c r="C4" s="565" t="s">
        <v>1</v>
      </c>
      <c r="D4" s="565" t="s">
        <v>8</v>
      </c>
      <c r="E4" s="566" t="s">
        <v>2</v>
      </c>
      <c r="F4" s="565" t="s">
        <v>978</v>
      </c>
      <c r="G4" s="567" t="s">
        <v>982</v>
      </c>
      <c r="H4" s="568" t="s">
        <v>983</v>
      </c>
      <c r="J4" s="7"/>
      <c r="K4" s="7"/>
      <c r="L4" s="7"/>
      <c r="M4" s="7"/>
    </row>
    <row r="5" spans="1:13">
      <c r="A5" s="88">
        <v>1</v>
      </c>
      <c r="B5" s="569" t="s">
        <v>979</v>
      </c>
      <c r="C5" s="570" t="s">
        <v>980</v>
      </c>
      <c r="D5" s="75" t="s">
        <v>981</v>
      </c>
      <c r="E5" s="571">
        <f>DADOS!C10</f>
        <v>277.94</v>
      </c>
      <c r="F5" s="572">
        <f>TRUNC('Custos Totais '!F25,2)</f>
        <v>443.41</v>
      </c>
      <c r="G5" s="572">
        <f>H5/12</f>
        <v>123242.21750000001</v>
      </c>
      <c r="H5" s="576">
        <f>'Custos Totais '!F22</f>
        <v>1478906.61</v>
      </c>
      <c r="J5" s="624"/>
    </row>
    <row r="6" spans="1:13">
      <c r="A6" s="662" t="s">
        <v>984</v>
      </c>
      <c r="B6" s="663"/>
      <c r="C6" s="663"/>
      <c r="D6" s="663"/>
      <c r="E6" s="663"/>
      <c r="F6" s="663"/>
      <c r="G6" s="573">
        <f>SUM(G5:G5)</f>
        <v>123242.21750000001</v>
      </c>
      <c r="H6" s="577">
        <f>SUM(H5:H5)</f>
        <v>1478906.61</v>
      </c>
    </row>
    <row r="7" spans="1:13">
      <c r="A7" s="544"/>
      <c r="B7" s="543"/>
      <c r="C7" s="9"/>
      <c r="D7" s="541"/>
      <c r="E7" s="4"/>
      <c r="F7" s="541"/>
      <c r="G7" s="560"/>
      <c r="H7" s="561"/>
    </row>
    <row r="8" spans="1:13">
      <c r="A8" s="542"/>
      <c r="B8" s="543"/>
      <c r="C8" s="9"/>
      <c r="D8" s="541"/>
      <c r="E8" s="4"/>
      <c r="F8" s="541"/>
      <c r="G8" s="560"/>
      <c r="H8" s="561"/>
    </row>
    <row r="9" spans="1:13" ht="13.5" thickBot="1">
      <c r="A9" s="578"/>
      <c r="B9" s="580"/>
      <c r="C9" s="10"/>
      <c r="D9" s="6"/>
      <c r="E9" s="5"/>
      <c r="F9" s="6"/>
      <c r="G9" s="562"/>
      <c r="H9" s="579"/>
    </row>
  </sheetData>
  <mergeCells count="4">
    <mergeCell ref="A2:H2"/>
    <mergeCell ref="A3:C3"/>
    <mergeCell ref="D3:H3"/>
    <mergeCell ref="A6:F6"/>
  </mergeCells>
  <printOptions horizontalCentered="1"/>
  <pageMargins left="0.23622047244094491" right="0.23622047244094491" top="1.7157291666666667" bottom="0.74803149606299213" header="0.31496062992125984" footer="0.31496062992125984"/>
  <pageSetup paperSize="9" scale="91" fitToHeight="0" orientation="landscape" horizontalDpi="360" verticalDpi="360" r:id="rId1"/>
  <headerFooter>
    <oddHeader>&amp;L&amp;G&amp;C&amp;"Arial,Normal"&amp;12
Estado do Rio de Janeiro
&amp;"Arial,Negrito"PREFEITURA MUNICIPAL DE CARMO&amp;"Arial,Normal"
Secretaria Municipal de Meio Ambiente e Defesa Civil</oddHeader>
    <oddFooter>Página &amp;P de &amp;N</oddFooter>
  </headerFooter>
  <legacyDrawingHF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9" tint="-0.499984740745262"/>
    <pageSetUpPr fitToPage="1"/>
  </sheetPr>
  <dimension ref="A1:I143"/>
  <sheetViews>
    <sheetView showGridLines="0" view="pageBreakPreview" zoomScale="98" zoomScaleNormal="100" zoomScaleSheetLayoutView="98" workbookViewId="0">
      <selection activeCell="E1" sqref="E1"/>
    </sheetView>
  </sheetViews>
  <sheetFormatPr defaultRowHeight="12.75"/>
  <cols>
    <col min="1" max="1" width="24.85546875" style="131" customWidth="1"/>
    <col min="2" max="2" width="1.85546875" style="131" bestFit="1" customWidth="1"/>
    <col min="3" max="3" width="18" style="131" bestFit="1" customWidth="1"/>
    <col min="4" max="4" width="4.7109375" style="131" bestFit="1" customWidth="1"/>
    <col min="5" max="5" width="21.7109375" style="131" bestFit="1" customWidth="1"/>
    <col min="6" max="6" width="2.140625" style="131" bestFit="1" customWidth="1"/>
    <col min="7" max="7" width="20.42578125" style="131" customWidth="1"/>
    <col min="8" max="16384" width="9.140625" style="131"/>
  </cols>
  <sheetData>
    <row r="1" spans="1:9" s="129" customFormat="1">
      <c r="E1" s="472"/>
      <c r="G1" s="128"/>
      <c r="H1" s="128"/>
      <c r="I1" s="128"/>
    </row>
    <row r="2" spans="1:9" s="129" customFormat="1">
      <c r="A2" s="706" t="s">
        <v>537</v>
      </c>
      <c r="B2" s="706"/>
      <c r="C2" s="706"/>
      <c r="D2" s="706"/>
      <c r="E2" s="706"/>
      <c r="F2" s="706"/>
      <c r="G2" s="706"/>
      <c r="H2" s="128"/>
      <c r="I2" s="128"/>
    </row>
    <row r="3" spans="1:9">
      <c r="A3" s="707" t="s">
        <v>838</v>
      </c>
      <c r="B3" s="707"/>
      <c r="C3" s="707"/>
      <c r="D3" s="707" t="s">
        <v>440</v>
      </c>
      <c r="E3" s="707"/>
      <c r="F3" s="707"/>
      <c r="G3" s="707"/>
    </row>
    <row r="4" spans="1:9">
      <c r="A4" s="727">
        <f>G136</f>
        <v>11401</v>
      </c>
      <c r="B4" s="728"/>
      <c r="C4" s="729"/>
      <c r="D4" s="709">
        <f>A4/'Custos Totais RSS'!F22</f>
        <v>4.9402471024850604E-2</v>
      </c>
      <c r="E4" s="709"/>
      <c r="F4" s="709"/>
      <c r="G4" s="709"/>
    </row>
    <row r="5" spans="1:9" s="193" customFormat="1" ht="12.95" customHeight="1">
      <c r="A5" s="190" t="s">
        <v>539</v>
      </c>
      <c r="B5" s="191"/>
      <c r="C5" s="191"/>
      <c r="D5" s="191"/>
      <c r="E5" s="191"/>
      <c r="F5" s="191"/>
      <c r="G5" s="192"/>
    </row>
    <row r="6" spans="1:9" s="193" customFormat="1" ht="12.95" customHeight="1">
      <c r="A6" s="194" t="s">
        <v>540</v>
      </c>
      <c r="B6" s="137"/>
      <c r="C6" s="137"/>
      <c r="D6" s="137"/>
      <c r="E6" s="137"/>
      <c r="F6" s="137"/>
      <c r="G6" s="138"/>
    </row>
    <row r="7" spans="1:9" s="193" customFormat="1" ht="12.95" customHeight="1">
      <c r="A7" s="195">
        <f>cotacao!E5*2</f>
        <v>176.53333333333333</v>
      </c>
      <c r="B7" s="196" t="s">
        <v>443</v>
      </c>
      <c r="C7" s="197">
        <v>0.25</v>
      </c>
      <c r="D7" s="196" t="s">
        <v>443</v>
      </c>
      <c r="E7" s="198">
        <f>'1.0 - Mão de Obra Direta (MO)'!C7</f>
        <v>1</v>
      </c>
      <c r="F7" s="199" t="s">
        <v>444</v>
      </c>
      <c r="G7" s="200">
        <f>TRUNC(A7*C7*E7,2)</f>
        <v>44.13</v>
      </c>
    </row>
    <row r="8" spans="1:9" s="193" customFormat="1" ht="12.95" customHeight="1">
      <c r="A8" s="201" t="s">
        <v>541</v>
      </c>
      <c r="B8" s="142"/>
      <c r="C8" s="141" t="s">
        <v>542</v>
      </c>
      <c r="D8" s="142"/>
      <c r="E8" s="142" t="s">
        <v>445</v>
      </c>
      <c r="F8" s="137"/>
      <c r="G8" s="138"/>
    </row>
    <row r="9" spans="1:9" s="193" customFormat="1" ht="12.95" customHeight="1">
      <c r="A9" s="144" t="s">
        <v>543</v>
      </c>
      <c r="B9" s="142"/>
      <c r="C9" s="142" t="s">
        <v>544</v>
      </c>
      <c r="D9" s="142"/>
      <c r="E9" s="142" t="s">
        <v>545</v>
      </c>
      <c r="F9" s="137"/>
      <c r="G9" s="138"/>
    </row>
    <row r="10" spans="1:9" s="193" customFormat="1" ht="12.95" customHeight="1">
      <c r="A10" s="144" t="s">
        <v>839</v>
      </c>
      <c r="B10" s="137"/>
      <c r="C10" s="137"/>
      <c r="D10" s="137"/>
      <c r="E10" s="137"/>
      <c r="F10" s="137"/>
      <c r="G10" s="138"/>
    </row>
    <row r="11" spans="1:9" s="193" customFormat="1" ht="12.95" customHeight="1">
      <c r="A11" s="144" t="s">
        <v>938</v>
      </c>
      <c r="B11" s="137"/>
      <c r="C11" s="137"/>
      <c r="D11" s="137"/>
      <c r="E11" s="137"/>
      <c r="F11" s="137"/>
      <c r="G11" s="138"/>
    </row>
    <row r="12" spans="1:9" s="193" customFormat="1" ht="12.95" customHeight="1">
      <c r="A12" s="195">
        <f>+A7</f>
        <v>176.53333333333333</v>
      </c>
      <c r="B12" s="196" t="s">
        <v>443</v>
      </c>
      <c r="C12" s="197">
        <v>0.25</v>
      </c>
      <c r="D12" s="196" t="s">
        <v>443</v>
      </c>
      <c r="E12" s="198">
        <f>'1.0 - Mão de Obra Direta (MO)'!C11</f>
        <v>1</v>
      </c>
      <c r="F12" s="199" t="s">
        <v>444</v>
      </c>
      <c r="G12" s="200">
        <f>TRUNC(A12*C12*E12,2)</f>
        <v>44.13</v>
      </c>
    </row>
    <row r="13" spans="1:9" s="193" customFormat="1" ht="12.95" customHeight="1">
      <c r="A13" s="201" t="s">
        <v>541</v>
      </c>
      <c r="B13" s="142"/>
      <c r="C13" s="141" t="s">
        <v>542</v>
      </c>
      <c r="D13" s="142"/>
      <c r="E13" s="142" t="s">
        <v>445</v>
      </c>
      <c r="F13" s="137"/>
      <c r="G13" s="138"/>
    </row>
    <row r="14" spans="1:9" s="193" customFormat="1" ht="12.95" customHeight="1">
      <c r="A14" s="144" t="s">
        <v>543</v>
      </c>
      <c r="B14" s="142"/>
      <c r="C14" s="142" t="s">
        <v>548</v>
      </c>
      <c r="D14" s="142"/>
      <c r="E14" s="142" t="s">
        <v>549</v>
      </c>
      <c r="F14" s="137"/>
      <c r="G14" s="138"/>
    </row>
    <row r="15" spans="1:9" s="193" customFormat="1" ht="12.95" customHeight="1">
      <c r="A15" s="144" t="s">
        <v>839</v>
      </c>
      <c r="B15" s="137"/>
      <c r="C15" s="137"/>
      <c r="D15" s="137"/>
      <c r="E15" s="137"/>
      <c r="F15" s="137"/>
      <c r="G15" s="138"/>
    </row>
    <row r="16" spans="1:9" s="193" customFormat="1" ht="12.95" customHeight="1">
      <c r="A16" s="144" t="s">
        <v>840</v>
      </c>
      <c r="B16" s="137"/>
      <c r="C16" s="137"/>
      <c r="D16" s="137"/>
      <c r="E16" s="137"/>
      <c r="F16" s="137"/>
      <c r="G16" s="138"/>
    </row>
    <row r="17" spans="1:9" s="193" customFormat="1" ht="12.95" customHeight="1">
      <c r="A17" s="144"/>
      <c r="B17" s="137"/>
      <c r="C17" s="137"/>
      <c r="D17" s="137"/>
      <c r="E17" s="137"/>
      <c r="F17" s="137"/>
      <c r="G17" s="138"/>
    </row>
    <row r="18" spans="1:9" s="193" customFormat="1" ht="12.95" customHeight="1">
      <c r="A18" s="194" t="s">
        <v>551</v>
      </c>
      <c r="B18" s="137"/>
      <c r="C18" s="137"/>
      <c r="D18" s="137"/>
      <c r="E18" s="137"/>
      <c r="F18" s="137"/>
      <c r="G18" s="138"/>
    </row>
    <row r="19" spans="1:9" s="193" customFormat="1" ht="12.95" customHeight="1">
      <c r="A19" s="195">
        <f>cotacao!E8</f>
        <v>48.46</v>
      </c>
      <c r="B19" s="196" t="s">
        <v>443</v>
      </c>
      <c r="C19" s="197">
        <v>0.25</v>
      </c>
      <c r="D19" s="196" t="s">
        <v>443</v>
      </c>
      <c r="E19" s="203">
        <f>E7</f>
        <v>1</v>
      </c>
      <c r="F19" s="199" t="s">
        <v>444</v>
      </c>
      <c r="G19" s="200">
        <f>TRUNC(A19*C19*E19,2)</f>
        <v>12.11</v>
      </c>
    </row>
    <row r="20" spans="1:9" s="193" customFormat="1" ht="12.95" customHeight="1">
      <c r="A20" s="201" t="s">
        <v>554</v>
      </c>
      <c r="B20" s="142"/>
      <c r="C20" s="141" t="s">
        <v>542</v>
      </c>
      <c r="D20" s="142"/>
      <c r="E20" s="142" t="s">
        <v>445</v>
      </c>
      <c r="F20" s="137"/>
      <c r="G20" s="138"/>
    </row>
    <row r="21" spans="1:9" s="193" customFormat="1" ht="12.95" customHeight="1">
      <c r="A21" s="144" t="s">
        <v>19</v>
      </c>
      <c r="B21" s="142"/>
      <c r="C21" s="142" t="s">
        <v>544</v>
      </c>
      <c r="D21" s="142"/>
      <c r="E21" s="142" t="s">
        <v>545</v>
      </c>
      <c r="F21" s="137"/>
      <c r="G21" s="138"/>
    </row>
    <row r="22" spans="1:9" s="193" customFormat="1" ht="12.95" customHeight="1">
      <c r="A22" s="144"/>
      <c r="B22" s="142"/>
      <c r="C22" s="142"/>
      <c r="D22" s="142"/>
      <c r="E22" s="142"/>
      <c r="F22" s="137"/>
      <c r="G22" s="138"/>
    </row>
    <row r="23" spans="1:9" s="193" customFormat="1" ht="12.95" customHeight="1">
      <c r="A23" s="195">
        <f>+A19</f>
        <v>48.46</v>
      </c>
      <c r="B23" s="196" t="s">
        <v>443</v>
      </c>
      <c r="C23" s="197">
        <v>0.25</v>
      </c>
      <c r="D23" s="196" t="s">
        <v>443</v>
      </c>
      <c r="E23" s="203">
        <f>E12</f>
        <v>1</v>
      </c>
      <c r="F23" s="199" t="s">
        <v>444</v>
      </c>
      <c r="G23" s="200">
        <f>TRUNC(A23*C23*E23,2)</f>
        <v>12.11</v>
      </c>
    </row>
    <row r="24" spans="1:9" s="193" customFormat="1" ht="12.95" customHeight="1">
      <c r="A24" s="201" t="s">
        <v>554</v>
      </c>
      <c r="B24" s="142"/>
      <c r="C24" s="141" t="s">
        <v>542</v>
      </c>
      <c r="D24" s="142"/>
      <c r="E24" s="142" t="s">
        <v>445</v>
      </c>
      <c r="F24" s="137"/>
      <c r="G24" s="138"/>
    </row>
    <row r="25" spans="1:9" s="193" customFormat="1" ht="12.95" customHeight="1">
      <c r="A25" s="144" t="s">
        <v>19</v>
      </c>
      <c r="B25" s="142"/>
      <c r="C25" s="142" t="s">
        <v>548</v>
      </c>
      <c r="D25" s="142"/>
      <c r="E25" s="142" t="s">
        <v>549</v>
      </c>
      <c r="F25" s="137"/>
      <c r="G25" s="138"/>
    </row>
    <row r="26" spans="1:9" s="193" customFormat="1" ht="12.95" customHeight="1">
      <c r="A26" s="144"/>
      <c r="B26" s="142"/>
      <c r="C26" s="142"/>
      <c r="D26" s="142"/>
      <c r="E26" s="142"/>
      <c r="F26" s="137"/>
      <c r="G26" s="138"/>
    </row>
    <row r="27" spans="1:9" s="193" customFormat="1" ht="12.95" customHeight="1">
      <c r="A27" s="194" t="s">
        <v>841</v>
      </c>
      <c r="B27" s="137"/>
      <c r="C27" s="137"/>
      <c r="D27" s="137"/>
      <c r="E27" s="137"/>
      <c r="F27" s="137"/>
      <c r="G27" s="138"/>
    </row>
    <row r="28" spans="1:9" s="193" customFormat="1" ht="12.95" customHeight="1">
      <c r="A28" s="195">
        <f>cotacao!E26</f>
        <v>27.599999999999998</v>
      </c>
      <c r="B28" s="196" t="s">
        <v>443</v>
      </c>
      <c r="C28" s="197">
        <v>0.16669999999999999</v>
      </c>
      <c r="D28" s="196" t="s">
        <v>443</v>
      </c>
      <c r="E28" s="203">
        <f>E23</f>
        <v>1</v>
      </c>
      <c r="F28" s="199" t="s">
        <v>444</v>
      </c>
      <c r="G28" s="200">
        <f>TRUNC(A28*C28*E28,2)</f>
        <v>4.5999999999999996</v>
      </c>
    </row>
    <row r="29" spans="1:9" s="193" customFormat="1" ht="12.95" customHeight="1">
      <c r="A29" s="201" t="s">
        <v>541</v>
      </c>
      <c r="B29" s="142"/>
      <c r="C29" s="141" t="s">
        <v>542</v>
      </c>
      <c r="D29" s="142"/>
      <c r="E29" s="142" t="s">
        <v>445</v>
      </c>
      <c r="F29" s="137"/>
      <c r="G29" s="138"/>
    </row>
    <row r="30" spans="1:9" s="193" customFormat="1" ht="12.95" customHeight="1">
      <c r="A30" s="144"/>
      <c r="B30" s="142"/>
      <c r="C30" s="142" t="s">
        <v>548</v>
      </c>
      <c r="D30" s="142"/>
      <c r="E30" s="142" t="s">
        <v>549</v>
      </c>
      <c r="F30" s="137"/>
      <c r="G30" s="138"/>
    </row>
    <row r="31" spans="1:9" s="193" customFormat="1" ht="12.95" customHeight="1">
      <c r="A31" s="156"/>
      <c r="B31" s="137"/>
      <c r="C31" s="137"/>
      <c r="D31" s="137"/>
      <c r="E31" s="137"/>
      <c r="F31" s="137"/>
      <c r="G31" s="138"/>
      <c r="I31" s="487"/>
    </row>
    <row r="32" spans="1:9" s="193" customFormat="1" ht="12.95" customHeight="1">
      <c r="A32" s="194" t="s">
        <v>842</v>
      </c>
      <c r="B32" s="137"/>
      <c r="C32" s="137"/>
      <c r="D32" s="137"/>
      <c r="E32" s="137"/>
      <c r="F32" s="137"/>
      <c r="G32" s="138"/>
    </row>
    <row r="33" spans="1:7" s="193" customFormat="1" ht="12.95" customHeight="1">
      <c r="A33" s="195">
        <f>cotacao!E11</f>
        <v>18.599999999999998</v>
      </c>
      <c r="B33" s="196" t="s">
        <v>443</v>
      </c>
      <c r="C33" s="197">
        <v>0.16669999999999999</v>
      </c>
      <c r="D33" s="196" t="s">
        <v>443</v>
      </c>
      <c r="E33" s="203">
        <f>E23</f>
        <v>1</v>
      </c>
      <c r="F33" s="199" t="s">
        <v>444</v>
      </c>
      <c r="G33" s="200">
        <f>TRUNC(A33*C33*E33,2)</f>
        <v>3.1</v>
      </c>
    </row>
    <row r="34" spans="1:7" s="193" customFormat="1" ht="12.95" customHeight="1">
      <c r="A34" s="201" t="s">
        <v>554</v>
      </c>
      <c r="B34" s="142"/>
      <c r="C34" s="141" t="s">
        <v>542</v>
      </c>
      <c r="D34" s="142"/>
      <c r="E34" s="142" t="s">
        <v>445</v>
      </c>
      <c r="F34" s="137"/>
      <c r="G34" s="138"/>
    </row>
    <row r="35" spans="1:7" s="193" customFormat="1" ht="12.95" customHeight="1">
      <c r="A35" s="144" t="s">
        <v>555</v>
      </c>
      <c r="B35" s="142"/>
      <c r="C35" s="142" t="s">
        <v>556</v>
      </c>
      <c r="D35" s="142"/>
      <c r="E35" s="142" t="s">
        <v>843</v>
      </c>
      <c r="F35" s="137"/>
      <c r="G35" s="138"/>
    </row>
    <row r="36" spans="1:7" s="193" customFormat="1" ht="12.95" customHeight="1">
      <c r="A36" s="156"/>
      <c r="B36" s="137"/>
      <c r="C36" s="137"/>
      <c r="D36" s="137"/>
      <c r="E36" s="137"/>
      <c r="F36" s="137"/>
      <c r="G36" s="138"/>
    </row>
    <row r="37" spans="1:7" s="193" customFormat="1" ht="12.95" customHeight="1">
      <c r="A37" s="194" t="s">
        <v>844</v>
      </c>
      <c r="B37" s="137"/>
      <c r="C37" s="137"/>
      <c r="D37" s="137"/>
      <c r="E37" s="137"/>
      <c r="F37" s="137"/>
      <c r="G37" s="138"/>
    </row>
    <row r="38" spans="1:7" s="193" customFormat="1" ht="12.95" customHeight="1">
      <c r="A38" s="195">
        <f>cotacao!E29</f>
        <v>6.5333333333333341</v>
      </c>
      <c r="B38" s="196" t="s">
        <v>443</v>
      </c>
      <c r="C38" s="205">
        <v>0.25</v>
      </c>
      <c r="D38" s="196" t="s">
        <v>443</v>
      </c>
      <c r="E38" s="203">
        <f>E23</f>
        <v>1</v>
      </c>
      <c r="F38" s="199" t="s">
        <v>444</v>
      </c>
      <c r="G38" s="200">
        <f>TRUNC(A38*C38*E38,2)</f>
        <v>1.63</v>
      </c>
    </row>
    <row r="39" spans="1:7" s="193" customFormat="1" ht="12.95" customHeight="1">
      <c r="A39" s="201" t="s">
        <v>554</v>
      </c>
      <c r="B39" s="142"/>
      <c r="C39" s="141" t="s">
        <v>542</v>
      </c>
      <c r="D39" s="142"/>
      <c r="E39" s="142" t="s">
        <v>445</v>
      </c>
      <c r="F39" s="137"/>
      <c r="G39" s="138"/>
    </row>
    <row r="40" spans="1:7" s="193" customFormat="1" ht="12.95" customHeight="1">
      <c r="A40" s="144" t="s">
        <v>845</v>
      </c>
      <c r="B40" s="142"/>
      <c r="C40" s="142" t="s">
        <v>548</v>
      </c>
      <c r="D40" s="142"/>
      <c r="E40" s="142" t="s">
        <v>549</v>
      </c>
      <c r="F40" s="137"/>
      <c r="G40" s="138"/>
    </row>
    <row r="41" spans="1:7" s="193" customFormat="1" ht="12.95" customHeight="1">
      <c r="A41" s="144"/>
      <c r="B41" s="142"/>
      <c r="C41" s="142"/>
      <c r="D41" s="142"/>
      <c r="E41" s="142"/>
      <c r="F41" s="137"/>
      <c r="G41" s="138"/>
    </row>
    <row r="42" spans="1:7" s="193" customFormat="1" ht="12.95" customHeight="1">
      <c r="A42" s="194" t="s">
        <v>940</v>
      </c>
      <c r="B42" s="137"/>
      <c r="C42" s="137"/>
      <c r="D42" s="137"/>
      <c r="E42" s="137"/>
      <c r="F42" s="137"/>
      <c r="G42" s="138"/>
    </row>
    <row r="43" spans="1:7" s="193" customFormat="1" ht="12.95" customHeight="1">
      <c r="A43" s="195">
        <f>cotacao!E14</f>
        <v>15.846666666666669</v>
      </c>
      <c r="B43" s="196" t="s">
        <v>443</v>
      </c>
      <c r="C43" s="205">
        <v>1</v>
      </c>
      <c r="D43" s="196" t="s">
        <v>443</v>
      </c>
      <c r="E43" s="203">
        <f>E33</f>
        <v>1</v>
      </c>
      <c r="F43" s="206" t="s">
        <v>444</v>
      </c>
      <c r="G43" s="200">
        <f>TRUNC(A43*C43*E43,2)</f>
        <v>15.84</v>
      </c>
    </row>
    <row r="44" spans="1:7" s="193" customFormat="1" ht="12.95" customHeight="1">
      <c r="A44" s="201" t="s">
        <v>554</v>
      </c>
      <c r="B44" s="142"/>
      <c r="C44" s="141" t="s">
        <v>542</v>
      </c>
      <c r="D44" s="142"/>
      <c r="E44" s="142" t="s">
        <v>445</v>
      </c>
      <c r="F44" s="137"/>
      <c r="G44" s="138"/>
    </row>
    <row r="45" spans="1:7" s="193" customFormat="1" ht="12.95" customHeight="1">
      <c r="A45" s="144" t="s">
        <v>558</v>
      </c>
      <c r="B45" s="142"/>
      <c r="C45" s="142" t="s">
        <v>548</v>
      </c>
      <c r="D45" s="142"/>
      <c r="E45" s="142" t="s">
        <v>549</v>
      </c>
      <c r="F45" s="137"/>
      <c r="G45" s="138"/>
    </row>
    <row r="46" spans="1:7" s="193" customFormat="1" ht="12.95" customHeight="1">
      <c r="A46" s="156"/>
      <c r="B46" s="137"/>
      <c r="C46" s="137"/>
      <c r="D46" s="137"/>
      <c r="E46" s="137"/>
      <c r="F46" s="137"/>
      <c r="G46" s="138"/>
    </row>
    <row r="47" spans="1:7" s="193" customFormat="1" ht="12.95" customHeight="1">
      <c r="A47" s="194" t="s">
        <v>941</v>
      </c>
      <c r="B47" s="137"/>
      <c r="C47" s="137"/>
      <c r="D47" s="137"/>
      <c r="E47" s="137"/>
      <c r="F47" s="137"/>
      <c r="G47" s="138"/>
    </row>
    <row r="48" spans="1:7" s="193" customFormat="1" ht="12.95" customHeight="1">
      <c r="A48" s="195">
        <f>cotacao!E20</f>
        <v>12.716666666666667</v>
      </c>
      <c r="B48" s="196" t="s">
        <v>443</v>
      </c>
      <c r="C48" s="205">
        <v>0.25</v>
      </c>
      <c r="D48" s="196" t="s">
        <v>443</v>
      </c>
      <c r="E48" s="203">
        <f>E43</f>
        <v>1</v>
      </c>
      <c r="F48" s="199" t="s">
        <v>444</v>
      </c>
      <c r="G48" s="200">
        <f>TRUNC(A48*C48*E48,2)</f>
        <v>3.17</v>
      </c>
    </row>
    <row r="49" spans="1:7" s="193" customFormat="1" ht="12.95" customHeight="1">
      <c r="A49" s="201" t="s">
        <v>541</v>
      </c>
      <c r="B49" s="142"/>
      <c r="C49" s="141" t="s">
        <v>542</v>
      </c>
      <c r="D49" s="142"/>
      <c r="E49" s="142" t="s">
        <v>445</v>
      </c>
      <c r="F49" s="137"/>
      <c r="G49" s="138"/>
    </row>
    <row r="50" spans="1:7" s="193" customFormat="1" ht="12.95" customHeight="1">
      <c r="A50" s="144" t="s">
        <v>560</v>
      </c>
      <c r="B50" s="142"/>
      <c r="C50" s="142" t="s">
        <v>548</v>
      </c>
      <c r="D50" s="142"/>
      <c r="E50" s="142" t="s">
        <v>549</v>
      </c>
      <c r="F50" s="137"/>
      <c r="G50" s="138"/>
    </row>
    <row r="51" spans="1:7" s="193" customFormat="1" ht="12.95" customHeight="1">
      <c r="A51" s="144" t="s">
        <v>561</v>
      </c>
      <c r="B51" s="142"/>
      <c r="C51" s="142"/>
      <c r="D51" s="142"/>
      <c r="E51" s="142"/>
      <c r="F51" s="137"/>
      <c r="G51" s="138"/>
    </row>
    <row r="52" spans="1:7" s="193" customFormat="1" ht="12.95" customHeight="1">
      <c r="A52" s="144"/>
      <c r="B52" s="142"/>
      <c r="C52" s="142"/>
      <c r="D52" s="142"/>
      <c r="E52" s="142"/>
      <c r="F52" s="137"/>
      <c r="G52" s="138"/>
    </row>
    <row r="53" spans="1:7" s="193" customFormat="1" ht="12.95" customHeight="1">
      <c r="A53" s="194" t="s">
        <v>942</v>
      </c>
      <c r="B53" s="137"/>
      <c r="C53" s="137"/>
      <c r="D53" s="137"/>
      <c r="E53" s="137"/>
      <c r="F53" s="137"/>
      <c r="G53" s="138"/>
    </row>
    <row r="54" spans="1:7" s="193" customFormat="1" ht="12.95" customHeight="1">
      <c r="A54" s="195">
        <f>cotacao!E23</f>
        <v>14.950000000000001</v>
      </c>
      <c r="B54" s="196" t="s">
        <v>443</v>
      </c>
      <c r="C54" s="205">
        <v>0.25</v>
      </c>
      <c r="D54" s="196" t="s">
        <v>443</v>
      </c>
      <c r="E54" s="203">
        <f>E43</f>
        <v>1</v>
      </c>
      <c r="F54" s="199" t="s">
        <v>444</v>
      </c>
      <c r="G54" s="200">
        <f>TRUNC(A54*C54*E54,2)</f>
        <v>3.73</v>
      </c>
    </row>
    <row r="55" spans="1:7" s="193" customFormat="1" ht="12.95" customHeight="1">
      <c r="A55" s="201" t="s">
        <v>541</v>
      </c>
      <c r="B55" s="142"/>
      <c r="C55" s="141" t="s">
        <v>542</v>
      </c>
      <c r="D55" s="142"/>
      <c r="E55" s="142" t="s">
        <v>445</v>
      </c>
      <c r="F55" s="137"/>
      <c r="G55" s="138"/>
    </row>
    <row r="56" spans="1:7" s="193" customFormat="1" ht="12.95" customHeight="1">
      <c r="A56" s="144" t="s">
        <v>563</v>
      </c>
      <c r="B56" s="142"/>
      <c r="C56" s="142" t="s">
        <v>548</v>
      </c>
      <c r="D56" s="142"/>
      <c r="E56" s="142" t="s">
        <v>549</v>
      </c>
      <c r="F56" s="137"/>
      <c r="G56" s="138"/>
    </row>
    <row r="57" spans="1:7" s="193" customFormat="1" ht="12.95" customHeight="1">
      <c r="A57" s="144"/>
      <c r="B57" s="142"/>
      <c r="C57" s="142"/>
      <c r="D57" s="142"/>
      <c r="E57" s="142"/>
      <c r="F57" s="137"/>
      <c r="G57" s="138"/>
    </row>
    <row r="58" spans="1:7" s="193" customFormat="1" ht="12.95" customHeight="1">
      <c r="A58" s="207" t="s">
        <v>564</v>
      </c>
      <c r="B58" s="208"/>
      <c r="C58" s="208"/>
      <c r="D58" s="209"/>
      <c r="E58" s="208"/>
      <c r="F58" s="199" t="s">
        <v>444</v>
      </c>
      <c r="G58" s="210">
        <f>G7+G12+G19+G23+G28+G33+G38+G43+G48+G54</f>
        <v>144.54999999999995</v>
      </c>
    </row>
    <row r="59" spans="1:7" s="193" customFormat="1" ht="12.95" customHeight="1">
      <c r="A59" s="211"/>
      <c r="B59" s="173"/>
      <c r="C59" s="173"/>
      <c r="D59" s="212"/>
      <c r="E59" s="173"/>
      <c r="F59" s="212"/>
      <c r="G59" s="213"/>
    </row>
    <row r="60" spans="1:7" s="193" customFormat="1" ht="12.95" customHeight="1">
      <c r="A60" s="214" t="s">
        <v>565</v>
      </c>
      <c r="B60" s="215"/>
      <c r="C60" s="215"/>
      <c r="D60" s="215"/>
      <c r="E60" s="215"/>
      <c r="F60" s="215"/>
      <c r="G60" s="216"/>
    </row>
    <row r="61" spans="1:7" s="193" customFormat="1" ht="12.95" customHeight="1">
      <c r="A61" s="156"/>
      <c r="B61" s="137"/>
      <c r="C61" s="137"/>
      <c r="D61" s="137"/>
      <c r="E61" s="137"/>
      <c r="F61" s="137"/>
      <c r="G61" s="138"/>
    </row>
    <row r="62" spans="1:7" s="193" customFormat="1" ht="12.95" customHeight="1">
      <c r="A62" s="217" t="s">
        <v>943</v>
      </c>
      <c r="B62" s="137"/>
      <c r="C62" s="137"/>
      <c r="D62" s="137"/>
      <c r="E62" s="137"/>
      <c r="F62" s="137"/>
      <c r="G62" s="138"/>
    </row>
    <row r="63" spans="1:7" s="193" customFormat="1" ht="12.95" customHeight="1">
      <c r="A63" s="218">
        <f>cotacao!E50</f>
        <v>16.613333333333333</v>
      </c>
      <c r="B63" s="196" t="s">
        <v>443</v>
      </c>
      <c r="C63" s="219">
        <v>0.33329999999999999</v>
      </c>
      <c r="D63" s="196" t="s">
        <v>443</v>
      </c>
      <c r="E63" s="220">
        <v>1</v>
      </c>
      <c r="F63" s="199" t="s">
        <v>444</v>
      </c>
      <c r="G63" s="200">
        <f>TRUNC(A63*C63*E63,2)</f>
        <v>5.53</v>
      </c>
    </row>
    <row r="64" spans="1:7" s="193" customFormat="1" ht="12.95" customHeight="1">
      <c r="A64" s="144" t="s">
        <v>554</v>
      </c>
      <c r="B64" s="137"/>
      <c r="C64" s="142" t="s">
        <v>542</v>
      </c>
      <c r="D64" s="137"/>
      <c r="E64" s="142" t="s">
        <v>445</v>
      </c>
      <c r="F64" s="137"/>
      <c r="G64" s="158"/>
    </row>
    <row r="65" spans="1:7" s="193" customFormat="1" ht="12.95" customHeight="1">
      <c r="A65" s="144" t="s">
        <v>846</v>
      </c>
      <c r="B65" s="137"/>
      <c r="C65" s="142" t="s">
        <v>556</v>
      </c>
      <c r="D65" s="137"/>
      <c r="E65" s="142" t="s">
        <v>570</v>
      </c>
      <c r="F65" s="137"/>
      <c r="G65" s="158"/>
    </row>
    <row r="66" spans="1:7" s="193" customFormat="1" ht="12.95" customHeight="1">
      <c r="A66" s="156"/>
      <c r="B66" s="137"/>
      <c r="C66" s="137"/>
      <c r="D66" s="137"/>
      <c r="E66" s="137"/>
      <c r="F66" s="137"/>
      <c r="G66" s="138"/>
    </row>
    <row r="67" spans="1:7" s="193" customFormat="1" ht="12.95" customHeight="1">
      <c r="A67" s="194" t="s">
        <v>568</v>
      </c>
      <c r="B67" s="137"/>
      <c r="C67" s="137"/>
      <c r="D67" s="137"/>
      <c r="E67" s="137"/>
      <c r="F67" s="137"/>
      <c r="G67" s="138"/>
    </row>
    <row r="68" spans="1:7" s="193" customFormat="1" ht="12.95" customHeight="1">
      <c r="A68" s="218">
        <f>cotacao!E53</f>
        <v>36.24</v>
      </c>
      <c r="B68" s="196" t="s">
        <v>443</v>
      </c>
      <c r="C68" s="221">
        <v>0.33329999999999999</v>
      </c>
      <c r="D68" s="196" t="s">
        <v>443</v>
      </c>
      <c r="E68" s="220">
        <f>E63</f>
        <v>1</v>
      </c>
      <c r="F68" s="199" t="s">
        <v>444</v>
      </c>
      <c r="G68" s="200">
        <f>TRUNC(A68*C68*E68,2)</f>
        <v>12.07</v>
      </c>
    </row>
    <row r="69" spans="1:7" s="193" customFormat="1" ht="12.95" customHeight="1">
      <c r="A69" s="144" t="s">
        <v>554</v>
      </c>
      <c r="B69" s="137"/>
      <c r="C69" s="142" t="s">
        <v>542</v>
      </c>
      <c r="D69" s="137"/>
      <c r="E69" s="142" t="s">
        <v>445</v>
      </c>
      <c r="F69" s="137"/>
      <c r="G69" s="158"/>
    </row>
    <row r="70" spans="1:7" s="193" customFormat="1" ht="12.95" customHeight="1">
      <c r="A70" s="144" t="s">
        <v>11</v>
      </c>
      <c r="B70" s="137"/>
      <c r="C70" s="142" t="s">
        <v>556</v>
      </c>
      <c r="D70" s="137"/>
      <c r="E70" s="142" t="s">
        <v>570</v>
      </c>
      <c r="F70" s="137"/>
      <c r="G70" s="158"/>
    </row>
    <row r="71" spans="1:7" s="193" customFormat="1" ht="12.95" customHeight="1">
      <c r="A71" s="156"/>
      <c r="B71" s="137"/>
      <c r="C71" s="137"/>
      <c r="D71" s="137"/>
      <c r="E71" s="137"/>
      <c r="F71" s="137"/>
      <c r="G71" s="138"/>
    </row>
    <row r="72" spans="1:7" s="193" customFormat="1" ht="12.95" hidden="1" customHeight="1">
      <c r="A72" s="194" t="s">
        <v>569</v>
      </c>
      <c r="B72" s="137"/>
      <c r="C72" s="137"/>
      <c r="D72" s="137"/>
      <c r="E72" s="137"/>
      <c r="F72" s="137"/>
      <c r="G72" s="138"/>
    </row>
    <row r="73" spans="1:7" s="193" customFormat="1" ht="12.95" hidden="1" customHeight="1">
      <c r="A73" s="218"/>
      <c r="B73" s="196" t="s">
        <v>443</v>
      </c>
      <c r="C73" s="221">
        <v>0.33</v>
      </c>
      <c r="D73" s="196" t="s">
        <v>443</v>
      </c>
      <c r="E73" s="220">
        <f>E68</f>
        <v>1</v>
      </c>
      <c r="F73" s="199" t="s">
        <v>444</v>
      </c>
      <c r="G73" s="200">
        <f>A73*C73*E73</f>
        <v>0</v>
      </c>
    </row>
    <row r="74" spans="1:7" s="193" customFormat="1" ht="12.95" hidden="1" customHeight="1">
      <c r="A74" s="144" t="s">
        <v>554</v>
      </c>
      <c r="B74" s="137"/>
      <c r="C74" s="142" t="s">
        <v>542</v>
      </c>
      <c r="D74" s="137"/>
      <c r="E74" s="142" t="s">
        <v>445</v>
      </c>
      <c r="F74" s="137"/>
      <c r="G74" s="158"/>
    </row>
    <row r="75" spans="1:7" s="193" customFormat="1" ht="12.95" hidden="1" customHeight="1">
      <c r="A75" s="144" t="str">
        <f>A72</f>
        <v>Garfo</v>
      </c>
      <c r="B75" s="137"/>
      <c r="C75" s="142" t="s">
        <v>556</v>
      </c>
      <c r="D75" s="137"/>
      <c r="E75" s="142" t="s">
        <v>570</v>
      </c>
      <c r="F75" s="137"/>
      <c r="G75" s="158"/>
    </row>
    <row r="76" spans="1:7" s="193" customFormat="1" ht="12.95" hidden="1" customHeight="1">
      <c r="A76" s="144"/>
      <c r="B76" s="137"/>
      <c r="C76" s="142"/>
      <c r="D76" s="137"/>
      <c r="E76" s="142"/>
      <c r="F76" s="137"/>
      <c r="G76" s="158"/>
    </row>
    <row r="77" spans="1:7" s="193" customFormat="1" ht="12.95" customHeight="1">
      <c r="A77" s="194" t="s">
        <v>847</v>
      </c>
      <c r="B77" s="137"/>
      <c r="C77" s="137"/>
      <c r="D77" s="137"/>
      <c r="E77" s="137"/>
      <c r="F77" s="137"/>
      <c r="G77" s="138"/>
    </row>
    <row r="78" spans="1:7" s="193" customFormat="1" ht="12.95" customHeight="1">
      <c r="A78" s="218">
        <f>cotacao!E56</f>
        <v>33.496666666666663</v>
      </c>
      <c r="B78" s="196" t="s">
        <v>443</v>
      </c>
      <c r="C78" s="221">
        <v>8.3299999999999999E-2</v>
      </c>
      <c r="D78" s="196" t="s">
        <v>443</v>
      </c>
      <c r="E78" s="220">
        <v>1</v>
      </c>
      <c r="F78" s="199" t="s">
        <v>444</v>
      </c>
      <c r="G78" s="200">
        <f>TRUNC(A78*C78*E78,2)</f>
        <v>2.79</v>
      </c>
    </row>
    <row r="79" spans="1:7" s="193" customFormat="1" ht="12.95" customHeight="1">
      <c r="A79" s="144" t="s">
        <v>572</v>
      </c>
      <c r="B79" s="137"/>
      <c r="C79" s="142" t="s">
        <v>542</v>
      </c>
      <c r="D79" s="137"/>
      <c r="E79" s="142" t="s">
        <v>445</v>
      </c>
      <c r="F79" s="137"/>
      <c r="G79" s="158"/>
    </row>
    <row r="80" spans="1:7" s="193" customFormat="1" ht="12.95" customHeight="1">
      <c r="A80" s="144" t="s">
        <v>573</v>
      </c>
      <c r="B80" s="137"/>
      <c r="C80" s="142" t="s">
        <v>556</v>
      </c>
      <c r="D80" s="137"/>
      <c r="E80" s="142" t="s">
        <v>570</v>
      </c>
      <c r="F80" s="137"/>
      <c r="G80" s="158"/>
    </row>
    <row r="81" spans="1:7" s="193" customFormat="1" ht="12.95" customHeight="1">
      <c r="A81" s="144" t="s">
        <v>848</v>
      </c>
      <c r="B81" s="137"/>
      <c r="C81" s="142"/>
      <c r="D81" s="137"/>
      <c r="E81" s="142"/>
      <c r="F81" s="137"/>
      <c r="G81" s="158"/>
    </row>
    <row r="82" spans="1:7" s="193" customFormat="1" ht="12.95" hidden="1" customHeight="1">
      <c r="A82" s="194" t="s">
        <v>575</v>
      </c>
      <c r="B82" s="137"/>
      <c r="C82" s="137"/>
      <c r="D82" s="137"/>
      <c r="E82" s="137"/>
      <c r="F82" s="137"/>
      <c r="G82" s="138"/>
    </row>
    <row r="83" spans="1:7" s="193" customFormat="1" ht="12.95" hidden="1" customHeight="1">
      <c r="A83" s="218">
        <v>171</v>
      </c>
      <c r="B83" s="196" t="s">
        <v>576</v>
      </c>
      <c r="C83" s="222">
        <v>12</v>
      </c>
      <c r="D83" s="196" t="s">
        <v>443</v>
      </c>
      <c r="E83" s="220">
        <v>0</v>
      </c>
      <c r="F83" s="199" t="s">
        <v>444</v>
      </c>
      <c r="G83" s="200">
        <f>IF(C83&lt;&gt;0,(A83/C83)*E83,0)</f>
        <v>0</v>
      </c>
    </row>
    <row r="84" spans="1:7" s="193" customFormat="1" ht="12.95" hidden="1" customHeight="1">
      <c r="A84" s="144"/>
      <c r="B84" s="137"/>
      <c r="C84" s="142" t="s">
        <v>577</v>
      </c>
      <c r="D84" s="137"/>
      <c r="E84" s="142" t="s">
        <v>445</v>
      </c>
      <c r="F84" s="137"/>
      <c r="G84" s="158"/>
    </row>
    <row r="85" spans="1:7" s="193" customFormat="1" ht="12.95" hidden="1" customHeight="1">
      <c r="A85" s="144" t="s">
        <v>578</v>
      </c>
      <c r="B85" s="137"/>
      <c r="C85" s="142" t="s">
        <v>579</v>
      </c>
      <c r="D85" s="137"/>
      <c r="E85" s="142" t="s">
        <v>570</v>
      </c>
      <c r="F85" s="137"/>
      <c r="G85" s="158"/>
    </row>
    <row r="86" spans="1:7" s="193" customFormat="1" ht="12.95" hidden="1" customHeight="1">
      <c r="A86" s="156"/>
      <c r="B86" s="137"/>
      <c r="C86" s="137"/>
      <c r="D86" s="137"/>
      <c r="E86" s="137"/>
      <c r="F86" s="137"/>
      <c r="G86" s="138"/>
    </row>
    <row r="87" spans="1:7" s="193" customFormat="1" ht="12.95" hidden="1" customHeight="1">
      <c r="A87" s="194" t="s">
        <v>580</v>
      </c>
      <c r="B87" s="137"/>
      <c r="C87" s="137"/>
      <c r="D87" s="137"/>
      <c r="E87" s="137"/>
      <c r="F87" s="137"/>
      <c r="G87" s="138"/>
    </row>
    <row r="88" spans="1:7" s="193" customFormat="1" ht="12.95" hidden="1" customHeight="1">
      <c r="A88" s="223">
        <v>0</v>
      </c>
      <c r="B88" s="196" t="s">
        <v>576</v>
      </c>
      <c r="C88" s="222">
        <v>12</v>
      </c>
      <c r="D88" s="196" t="s">
        <v>443</v>
      </c>
      <c r="E88" s="203">
        <v>0</v>
      </c>
      <c r="F88" s="199" t="s">
        <v>444</v>
      </c>
      <c r="G88" s="200">
        <f>IF(C88&lt;&gt;0,A88/C88*E88,0)</f>
        <v>0</v>
      </c>
    </row>
    <row r="89" spans="1:7" s="193" customFormat="1" ht="12.95" hidden="1" customHeight="1">
      <c r="A89" s="144" t="s">
        <v>581</v>
      </c>
      <c r="B89" s="137"/>
      <c r="C89" s="142" t="s">
        <v>577</v>
      </c>
      <c r="D89" s="137"/>
      <c r="E89" s="142" t="s">
        <v>445</v>
      </c>
      <c r="F89" s="137"/>
      <c r="G89" s="158"/>
    </row>
    <row r="90" spans="1:7" s="193" customFormat="1" ht="12.75" hidden="1" customHeight="1">
      <c r="A90" s="144" t="s">
        <v>582</v>
      </c>
      <c r="B90" s="137"/>
      <c r="C90" s="142" t="s">
        <v>579</v>
      </c>
      <c r="D90" s="137"/>
      <c r="E90" s="142" t="s">
        <v>570</v>
      </c>
      <c r="F90" s="137"/>
      <c r="G90" s="158"/>
    </row>
    <row r="91" spans="1:7" s="193" customFormat="1" ht="12.95" customHeight="1">
      <c r="A91" s="156"/>
      <c r="B91" s="137"/>
      <c r="C91" s="137"/>
      <c r="D91" s="137"/>
      <c r="E91" s="137"/>
      <c r="F91" s="137"/>
      <c r="G91" s="138"/>
    </row>
    <row r="92" spans="1:7" s="193" customFormat="1" ht="12.95" customHeight="1">
      <c r="A92" s="207" t="s">
        <v>583</v>
      </c>
      <c r="B92" s="208"/>
      <c r="C92" s="208"/>
      <c r="D92" s="208"/>
      <c r="E92" s="208"/>
      <c r="F92" s="199"/>
      <c r="G92" s="224">
        <f>G88+G83+G78+G73+G68+G63</f>
        <v>20.39</v>
      </c>
    </row>
    <row r="93" spans="1:7" s="193" customFormat="1" ht="12.95" customHeight="1">
      <c r="A93" s="225"/>
      <c r="B93" s="173"/>
      <c r="C93" s="173"/>
      <c r="D93" s="173"/>
      <c r="E93" s="173"/>
      <c r="F93" s="173"/>
      <c r="G93" s="213"/>
    </row>
    <row r="94" spans="1:7" s="193" customFormat="1" ht="12.95" customHeight="1">
      <c r="A94" s="214" t="s">
        <v>584</v>
      </c>
      <c r="B94" s="215"/>
      <c r="C94" s="215"/>
      <c r="D94" s="215"/>
      <c r="E94" s="215"/>
      <c r="F94" s="215"/>
      <c r="G94" s="216"/>
    </row>
    <row r="95" spans="1:7" s="193" customFormat="1" ht="12.95" hidden="1" customHeight="1">
      <c r="A95" s="190" t="s">
        <v>585</v>
      </c>
      <c r="B95" s="191"/>
      <c r="C95" s="191"/>
      <c r="D95" s="191"/>
      <c r="E95" s="191"/>
      <c r="F95" s="191"/>
      <c r="G95" s="192"/>
    </row>
    <row r="96" spans="1:7" s="193" customFormat="1" ht="12.95" hidden="1" customHeight="1">
      <c r="A96" s="156"/>
      <c r="B96" s="137"/>
      <c r="C96" s="137"/>
      <c r="D96" s="137"/>
      <c r="E96" s="137"/>
      <c r="F96" s="137"/>
      <c r="G96" s="138"/>
    </row>
    <row r="97" spans="1:7" s="193" customFormat="1" ht="12.95" hidden="1" customHeight="1">
      <c r="A97" s="227">
        <v>0</v>
      </c>
      <c r="B97" s="196" t="s">
        <v>443</v>
      </c>
      <c r="C97" s="228">
        <v>0</v>
      </c>
      <c r="D97" s="196" t="s">
        <v>443</v>
      </c>
      <c r="E97" s="203">
        <f>'[19]1.0 - Mão de Obra Direta (MO)'!G139</f>
        <v>2</v>
      </c>
      <c r="F97" s="199" t="s">
        <v>444</v>
      </c>
      <c r="G97" s="200">
        <f>A97*C97*E97</f>
        <v>0</v>
      </c>
    </row>
    <row r="98" spans="1:7" s="193" customFormat="1" ht="12.95" hidden="1" customHeight="1">
      <c r="A98" s="144" t="s">
        <v>594</v>
      </c>
      <c r="B98" s="137"/>
      <c r="C98" s="142" t="s">
        <v>587</v>
      </c>
      <c r="D98" s="137"/>
      <c r="E98" s="142" t="s">
        <v>445</v>
      </c>
      <c r="F98" s="137"/>
      <c r="G98" s="158"/>
    </row>
    <row r="99" spans="1:7" s="193" customFormat="1" ht="12.95" hidden="1" customHeight="1">
      <c r="A99" s="144" t="s">
        <v>596</v>
      </c>
      <c r="B99" s="137"/>
      <c r="C99" s="142" t="s">
        <v>589</v>
      </c>
      <c r="D99" s="137"/>
      <c r="E99" s="142" t="s">
        <v>447</v>
      </c>
      <c r="F99" s="137"/>
      <c r="G99" s="158"/>
    </row>
    <row r="100" spans="1:7" s="193" customFormat="1" ht="12.95" hidden="1" customHeight="1">
      <c r="A100" s="156"/>
      <c r="B100" s="137"/>
      <c r="C100" s="137"/>
      <c r="D100" s="137"/>
      <c r="E100" s="137"/>
      <c r="F100" s="137"/>
      <c r="G100" s="138"/>
    </row>
    <row r="101" spans="1:7" s="193" customFormat="1" ht="12.95" hidden="1" customHeight="1">
      <c r="A101" s="488" t="s">
        <v>849</v>
      </c>
      <c r="B101" s="489"/>
      <c r="C101" s="489"/>
      <c r="D101" s="489"/>
      <c r="E101" s="489"/>
      <c r="F101" s="489"/>
      <c r="G101" s="490"/>
    </row>
    <row r="102" spans="1:7" s="193" customFormat="1" ht="12.95" hidden="1" customHeight="1">
      <c r="A102" s="491"/>
      <c r="B102" s="489"/>
      <c r="C102" s="489"/>
      <c r="D102" s="489"/>
      <c r="E102" s="489"/>
      <c r="F102" s="489"/>
      <c r="G102" s="490"/>
    </row>
    <row r="103" spans="1:7" s="193" customFormat="1" ht="12.95" hidden="1" customHeight="1">
      <c r="A103" s="492">
        <f>'Dados Gerais RSS'!D13</f>
        <v>21</v>
      </c>
      <c r="B103" s="493" t="s">
        <v>443</v>
      </c>
      <c r="C103" s="494"/>
      <c r="D103" s="493" t="s">
        <v>443</v>
      </c>
      <c r="E103" s="495">
        <f>E97</f>
        <v>2</v>
      </c>
      <c r="F103" s="496" t="s">
        <v>444</v>
      </c>
      <c r="G103" s="497">
        <f>A103*C103*E103</f>
        <v>0</v>
      </c>
    </row>
    <row r="104" spans="1:7" s="193" customFormat="1" ht="12.95" hidden="1" customHeight="1">
      <c r="A104" s="498" t="s">
        <v>594</v>
      </c>
      <c r="B104" s="489"/>
      <c r="C104" s="499" t="s">
        <v>587</v>
      </c>
      <c r="D104" s="489"/>
      <c r="E104" s="499" t="s">
        <v>445</v>
      </c>
      <c r="F104" s="489"/>
      <c r="G104" s="500"/>
    </row>
    <row r="105" spans="1:7" s="193" customFormat="1" ht="12.95" hidden="1" customHeight="1">
      <c r="A105" s="498" t="s">
        <v>596</v>
      </c>
      <c r="B105" s="489"/>
      <c r="C105" s="499" t="s">
        <v>589</v>
      </c>
      <c r="D105" s="489"/>
      <c r="E105" s="499" t="s">
        <v>447</v>
      </c>
      <c r="F105" s="489"/>
      <c r="G105" s="500"/>
    </row>
    <row r="106" spans="1:7" s="193" customFormat="1" ht="12.95" hidden="1" customHeight="1">
      <c r="A106" s="156"/>
      <c r="B106" s="137"/>
      <c r="C106" s="137"/>
      <c r="D106" s="137"/>
      <c r="E106" s="137"/>
      <c r="F106" s="137"/>
      <c r="G106" s="138"/>
    </row>
    <row r="107" spans="1:7" s="193" customFormat="1" ht="12.95" hidden="1" customHeight="1">
      <c r="A107" s="229" t="s">
        <v>850</v>
      </c>
      <c r="B107" s="137"/>
      <c r="C107" s="137"/>
      <c r="D107" s="137"/>
      <c r="E107" s="137"/>
      <c r="F107" s="137"/>
      <c r="G107" s="138"/>
    </row>
    <row r="108" spans="1:7" s="193" customFormat="1" ht="12.95" hidden="1" customHeight="1">
      <c r="A108" s="156"/>
      <c r="B108" s="137"/>
      <c r="C108" s="137"/>
      <c r="D108" s="137"/>
      <c r="E108" s="137"/>
      <c r="F108" s="137"/>
      <c r="G108" s="138"/>
    </row>
    <row r="109" spans="1:7" s="193" customFormat="1" ht="12.95" hidden="1" customHeight="1">
      <c r="A109" s="227">
        <v>0</v>
      </c>
      <c r="B109" s="196" t="s">
        <v>443</v>
      </c>
      <c r="C109" s="234">
        <v>0</v>
      </c>
      <c r="D109" s="196" t="s">
        <v>443</v>
      </c>
      <c r="E109" s="203">
        <f>E103</f>
        <v>2</v>
      </c>
      <c r="F109" s="199" t="s">
        <v>444</v>
      </c>
      <c r="G109" s="200">
        <f>A109*C109*E109</f>
        <v>0</v>
      </c>
    </row>
    <row r="110" spans="1:7" s="193" customFormat="1" ht="12.95" hidden="1" customHeight="1">
      <c r="A110" s="501" t="s">
        <v>851</v>
      </c>
      <c r="B110" s="137"/>
      <c r="C110" s="142" t="s">
        <v>595</v>
      </c>
      <c r="D110" s="137"/>
      <c r="E110" s="142" t="s">
        <v>445</v>
      </c>
      <c r="F110" s="137"/>
      <c r="G110" s="158"/>
    </row>
    <row r="111" spans="1:7" s="193" customFormat="1" ht="12.95" hidden="1" customHeight="1">
      <c r="A111" s="144" t="s">
        <v>596</v>
      </c>
      <c r="B111" s="137"/>
      <c r="C111" s="142" t="s">
        <v>852</v>
      </c>
      <c r="D111" s="137"/>
      <c r="E111" s="142" t="s">
        <v>447</v>
      </c>
      <c r="F111" s="137"/>
      <c r="G111" s="158"/>
    </row>
    <row r="112" spans="1:7" s="193" customFormat="1" ht="12.95" customHeight="1">
      <c r="A112" s="144"/>
      <c r="B112" s="137"/>
      <c r="C112" s="142"/>
      <c r="D112" s="137"/>
      <c r="E112" s="142"/>
      <c r="F112" s="137"/>
      <c r="G112" s="158"/>
    </row>
    <row r="113" spans="1:7" s="193" customFormat="1" ht="13.5" hidden="1" customHeight="1">
      <c r="A113" s="229" t="s">
        <v>590</v>
      </c>
      <c r="B113" s="230"/>
      <c r="C113" s="230"/>
      <c r="D113" s="137"/>
      <c r="E113" s="137"/>
      <c r="F113" s="137"/>
      <c r="G113" s="138"/>
    </row>
    <row r="114" spans="1:7" s="193" customFormat="1" ht="12.95" hidden="1" customHeight="1">
      <c r="A114" s="231"/>
      <c r="B114" s="230"/>
      <c r="C114" s="230"/>
      <c r="D114" s="137"/>
      <c r="E114" s="137"/>
      <c r="F114" s="137"/>
      <c r="G114" s="138"/>
    </row>
    <row r="115" spans="1:7" s="193" customFormat="1" ht="12.95" hidden="1" customHeight="1">
      <c r="A115" s="232">
        <v>1</v>
      </c>
      <c r="B115" s="233" t="s">
        <v>443</v>
      </c>
      <c r="C115" s="234"/>
      <c r="D115" s="196" t="s">
        <v>443</v>
      </c>
      <c r="E115" s="203">
        <f>E109</f>
        <v>2</v>
      </c>
      <c r="F115" s="199" t="s">
        <v>444</v>
      </c>
      <c r="G115" s="200">
        <f>A115*C115*E115</f>
        <v>0</v>
      </c>
    </row>
    <row r="116" spans="1:7" s="193" customFormat="1" ht="12.95" hidden="1" customHeight="1">
      <c r="A116" s="144" t="s">
        <v>591</v>
      </c>
      <c r="B116" s="137"/>
      <c r="C116" s="142" t="s">
        <v>587</v>
      </c>
      <c r="D116" s="137"/>
      <c r="E116" s="142" t="s">
        <v>445</v>
      </c>
      <c r="F116" s="137"/>
      <c r="G116" s="158"/>
    </row>
    <row r="117" spans="1:7" s="193" customFormat="1" ht="12.95" hidden="1" customHeight="1">
      <c r="A117" s="144" t="s">
        <v>592</v>
      </c>
      <c r="B117" s="137"/>
      <c r="C117" s="142" t="s">
        <v>593</v>
      </c>
      <c r="D117" s="137"/>
      <c r="E117" s="142" t="s">
        <v>447</v>
      </c>
      <c r="F117" s="137"/>
      <c r="G117" s="158"/>
    </row>
    <row r="118" spans="1:7" s="193" customFormat="1" ht="12.95" hidden="1" customHeight="1">
      <c r="A118" s="144"/>
      <c r="B118" s="137"/>
      <c r="C118" s="142"/>
      <c r="D118" s="137"/>
      <c r="E118" s="142"/>
      <c r="F118" s="137"/>
      <c r="G118" s="158"/>
    </row>
    <row r="119" spans="1:7" s="193" customFormat="1" ht="13.5" customHeight="1">
      <c r="A119" s="136" t="s">
        <v>944</v>
      </c>
      <c r="B119" s="137"/>
      <c r="C119" s="137"/>
      <c r="D119" s="137"/>
      <c r="E119" s="137"/>
      <c r="F119" s="137"/>
      <c r="G119" s="138"/>
    </row>
    <row r="120" spans="1:7" s="193" customFormat="1" ht="12.95" customHeight="1">
      <c r="A120" s="156"/>
      <c r="B120" s="137"/>
      <c r="C120" s="137"/>
      <c r="D120" s="137"/>
      <c r="E120" s="137"/>
      <c r="F120" s="137"/>
      <c r="G120" s="138"/>
    </row>
    <row r="121" spans="1:7" s="193" customFormat="1" ht="12.95" customHeight="1">
      <c r="A121" s="227">
        <f>'Dados Gerais RSS'!D13</f>
        <v>21</v>
      </c>
      <c r="B121" s="196" t="s">
        <v>443</v>
      </c>
      <c r="C121" s="234">
        <f>18</f>
        <v>18</v>
      </c>
      <c r="D121" s="196" t="s">
        <v>443</v>
      </c>
      <c r="E121" s="203">
        <f>'1.0 - Mão de Obra Direta (MO)'!C7+'1.0 - Mão de Obra Direta (MO)'!C11</f>
        <v>2</v>
      </c>
      <c r="F121" s="199" t="s">
        <v>444</v>
      </c>
      <c r="G121" s="200">
        <f>TRUNC(A121*C121*E121,2)</f>
        <v>756</v>
      </c>
    </row>
    <row r="122" spans="1:7" s="193" customFormat="1" ht="12.95" customHeight="1">
      <c r="A122" s="144" t="s">
        <v>594</v>
      </c>
      <c r="B122" s="137"/>
      <c r="C122" s="142" t="s">
        <v>595</v>
      </c>
      <c r="D122" s="137"/>
      <c r="E122" s="142" t="s">
        <v>445</v>
      </c>
      <c r="F122" s="137"/>
      <c r="G122" s="158"/>
    </row>
    <row r="123" spans="1:7" s="193" customFormat="1" ht="12.95" customHeight="1">
      <c r="A123" s="144" t="s">
        <v>596</v>
      </c>
      <c r="B123" s="137"/>
      <c r="C123" s="142"/>
      <c r="D123" s="137"/>
      <c r="E123" s="142" t="s">
        <v>447</v>
      </c>
      <c r="F123" s="137"/>
      <c r="G123" s="158"/>
    </row>
    <row r="124" spans="1:7" s="193" customFormat="1" ht="13.5" customHeight="1">
      <c r="A124" s="144"/>
      <c r="B124" s="137"/>
      <c r="C124" s="142"/>
      <c r="D124" s="137"/>
      <c r="E124" s="142"/>
      <c r="F124" s="137"/>
      <c r="G124" s="158"/>
    </row>
    <row r="125" spans="1:7" s="193" customFormat="1" ht="12.95" customHeight="1">
      <c r="A125" s="144"/>
      <c r="B125" s="137"/>
      <c r="C125" s="142"/>
      <c r="D125" s="137"/>
      <c r="E125" s="142"/>
      <c r="F125" s="137"/>
      <c r="G125" s="158"/>
    </row>
    <row r="126" spans="1:7" s="193" customFormat="1" ht="12.95" customHeight="1">
      <c r="A126" s="144"/>
      <c r="B126" s="137"/>
      <c r="C126" s="142"/>
      <c r="D126" s="137"/>
      <c r="E126" s="142"/>
      <c r="F126" s="137"/>
      <c r="G126" s="158"/>
    </row>
    <row r="127" spans="1:7" s="193" customFormat="1" ht="13.5" hidden="1" customHeight="1">
      <c r="A127" s="229" t="s">
        <v>853</v>
      </c>
      <c r="B127" s="137"/>
      <c r="C127" s="137"/>
      <c r="D127" s="137"/>
      <c r="E127" s="137"/>
      <c r="F127" s="137"/>
      <c r="G127" s="138"/>
    </row>
    <row r="128" spans="1:7" s="193" customFormat="1" ht="12.95" hidden="1" customHeight="1">
      <c r="A128" s="156"/>
      <c r="B128" s="137"/>
      <c r="C128" s="137"/>
      <c r="D128" s="137"/>
      <c r="E128" s="137"/>
      <c r="F128" s="137"/>
      <c r="G128" s="138"/>
    </row>
    <row r="129" spans="1:7" s="193" customFormat="1" ht="12.95" hidden="1" customHeight="1">
      <c r="A129" s="502">
        <v>8.3299999999999999E-2</v>
      </c>
      <c r="B129" s="196" t="s">
        <v>443</v>
      </c>
      <c r="C129" s="234"/>
      <c r="D129" s="196" t="s">
        <v>443</v>
      </c>
      <c r="E129" s="203">
        <f>'[19]1.0 - Mão de Obra Direta (MO)'!C12+'[19]1.0 - Mão de Obra Direta (MO)'!C16</f>
        <v>1</v>
      </c>
      <c r="F129" s="199" t="s">
        <v>444</v>
      </c>
      <c r="G129" s="200">
        <f>A129*C129*E129</f>
        <v>0</v>
      </c>
    </row>
    <row r="130" spans="1:7" s="193" customFormat="1" ht="12.95" hidden="1" customHeight="1">
      <c r="A130" s="144" t="s">
        <v>591</v>
      </c>
      <c r="B130" s="137"/>
      <c r="C130" s="142" t="s">
        <v>595</v>
      </c>
      <c r="D130" s="137"/>
      <c r="E130" s="142" t="s">
        <v>445</v>
      </c>
      <c r="F130" s="137"/>
      <c r="G130" s="158"/>
    </row>
    <row r="131" spans="1:7" s="193" customFormat="1" ht="12.95" hidden="1" customHeight="1">
      <c r="A131" s="144" t="s">
        <v>592</v>
      </c>
      <c r="B131" s="137"/>
      <c r="C131" s="142"/>
      <c r="D131" s="137"/>
      <c r="E131" s="142" t="s">
        <v>447</v>
      </c>
      <c r="F131" s="137"/>
      <c r="G131" s="158"/>
    </row>
    <row r="132" spans="1:7" s="193" customFormat="1" ht="12.95" customHeight="1">
      <c r="A132" s="356" t="s">
        <v>854</v>
      </c>
      <c r="B132" s="236"/>
      <c r="C132" s="236"/>
      <c r="D132" s="236"/>
      <c r="E132" s="236"/>
      <c r="F132" s="503"/>
      <c r="G132" s="237">
        <f>G121</f>
        <v>756</v>
      </c>
    </row>
    <row r="133" spans="1:7" s="193" customFormat="1" ht="12.95" customHeight="1">
      <c r="A133" s="238"/>
      <c r="B133" s="169"/>
      <c r="C133" s="169"/>
      <c r="D133" s="169"/>
      <c r="E133" s="169"/>
      <c r="F133" s="16"/>
      <c r="G133" s="148"/>
    </row>
    <row r="134" spans="1:7" s="193" customFormat="1" ht="12.95" customHeight="1">
      <c r="A134" s="239" t="s">
        <v>597</v>
      </c>
      <c r="B134" s="208"/>
      <c r="C134" s="196"/>
      <c r="D134" s="209"/>
      <c r="E134" s="196"/>
      <c r="F134" s="199"/>
      <c r="G134" s="210">
        <f>G132+G92+G58</f>
        <v>920.93999999999994</v>
      </c>
    </row>
    <row r="135" spans="1:7" s="193" customFormat="1" ht="12.95" customHeight="1">
      <c r="A135" s="238"/>
      <c r="B135" s="169"/>
      <c r="C135" s="169"/>
      <c r="D135" s="169"/>
      <c r="E135" s="169"/>
      <c r="F135" s="16"/>
      <c r="G135" s="148"/>
    </row>
    <row r="136" spans="1:7" s="193" customFormat="1" ht="12.95" customHeight="1">
      <c r="A136" s="239" t="s">
        <v>598</v>
      </c>
      <c r="B136" s="208"/>
      <c r="C136" s="196">
        <f>'Dados Gerais RSS'!D12</f>
        <v>260</v>
      </c>
      <c r="D136" s="209"/>
      <c r="E136" s="196">
        <f>TRUNC(G134/'Dados Gerais RSS'!D13,2)</f>
        <v>43.85</v>
      </c>
      <c r="F136" s="199"/>
      <c r="G136" s="210">
        <f>E136*C136</f>
        <v>11401</v>
      </c>
    </row>
    <row r="137" spans="1:7" s="193" customFormat="1" ht="12.95" customHeight="1">
      <c r="A137" s="238"/>
      <c r="B137" s="169"/>
      <c r="C137" s="142" t="str">
        <f>'Dados Gerais RSS'!C12</f>
        <v>Dias Coleta Anual</v>
      </c>
      <c r="D137" s="169"/>
      <c r="E137" s="169" t="s">
        <v>599</v>
      </c>
      <c r="F137" s="16"/>
      <c r="G137" s="148"/>
    </row>
    <row r="138" spans="1:7" s="193" customFormat="1" ht="12.95" customHeight="1">
      <c r="A138" s="238"/>
      <c r="B138" s="169"/>
      <c r="C138" s="169"/>
      <c r="D138" s="169"/>
      <c r="E138" s="169"/>
      <c r="F138" s="16"/>
      <c r="G138" s="148"/>
    </row>
    <row r="140" spans="1:7">
      <c r="A140" s="722"/>
      <c r="B140" s="738"/>
      <c r="C140" s="738"/>
      <c r="D140" s="738"/>
      <c r="E140" s="738"/>
      <c r="F140" s="738"/>
      <c r="G140" s="738"/>
    </row>
    <row r="141" spans="1:7" ht="12.75" customHeight="1">
      <c r="A141" s="738"/>
      <c r="B141" s="738"/>
      <c r="C141" s="738"/>
      <c r="D141" s="738"/>
      <c r="E141" s="738"/>
      <c r="F141" s="738"/>
      <c r="G141" s="738"/>
    </row>
    <row r="142" spans="1:7" ht="30.75" customHeight="1">
      <c r="A142" s="768"/>
      <c r="B142" s="768"/>
      <c r="C142" s="768"/>
      <c r="D142" s="768"/>
      <c r="E142" s="768"/>
      <c r="F142" s="768"/>
      <c r="G142" s="768"/>
    </row>
    <row r="143" spans="1:7" s="357" customFormat="1">
      <c r="A143" s="724"/>
      <c r="B143" s="724"/>
      <c r="C143" s="724"/>
      <c r="D143" s="724"/>
      <c r="E143" s="724"/>
      <c r="F143" s="724"/>
      <c r="G143" s="724"/>
    </row>
  </sheetData>
  <mergeCells count="9">
    <mergeCell ref="A141:G141"/>
    <mergeCell ref="A142:G142"/>
    <mergeCell ref="A143:G143"/>
    <mergeCell ref="A2:G2"/>
    <mergeCell ref="A3:C3"/>
    <mergeCell ref="D3:G3"/>
    <mergeCell ref="A4:C4"/>
    <mergeCell ref="D4:G4"/>
    <mergeCell ref="A140:G140"/>
  </mergeCells>
  <printOptions horizontalCentered="1"/>
  <pageMargins left="0.70866141732283472" right="0.70866141732283472" top="1.7157291666666667" bottom="0.74803149606299213" header="0.31496062992125984" footer="0.31496062992125984"/>
  <pageSetup paperSize="9" scale="93" fitToHeight="2" orientation="portrait" r:id="rId1"/>
  <headerFooter alignWithMargins="0">
    <oddHeader>&amp;L&amp;G&amp;C&amp;"Arial,Normal"&amp;12Estado do Rio de Janeiro
&amp;"Arial,Negrito"PREFEITURA MUNICIPAL DE CARMO&amp;"Arial,Normal"
Secretaria Municipal de Meio Ambiente e Defesa Civil</oddHeader>
  </headerFooter>
  <rowBreaks count="2" manualBreakCount="2">
    <brk id="59" max="6" man="1"/>
    <brk id="137" max="6" man="1"/>
  </rowBreaks>
  <drawing r:id="rId2"/>
  <legacyDrawingHF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tint="-0.499984740745262"/>
    <pageSetUpPr fitToPage="1"/>
  </sheetPr>
  <dimension ref="A1:K108"/>
  <sheetViews>
    <sheetView showGridLines="0" view="pageBreakPreview" zoomScaleNormal="100" zoomScaleSheetLayoutView="100" workbookViewId="0">
      <selection activeCell="E11" sqref="E11"/>
    </sheetView>
  </sheetViews>
  <sheetFormatPr defaultRowHeight="12.75"/>
  <cols>
    <col min="1" max="1" width="33.42578125" style="131" customWidth="1"/>
    <col min="2" max="2" width="1.85546875" style="131" customWidth="1"/>
    <col min="3" max="3" width="23.85546875" style="131" bestFit="1" customWidth="1"/>
    <col min="4" max="4" width="1.85546875" style="131" customWidth="1"/>
    <col min="5" max="5" width="19.7109375" style="131" bestFit="1" customWidth="1"/>
    <col min="6" max="6" width="2.140625" style="131" customWidth="1"/>
    <col min="7" max="7" width="20.28515625" style="131" customWidth="1"/>
    <col min="8" max="16384" width="9.140625" style="131"/>
  </cols>
  <sheetData>
    <row r="1" spans="1:9" s="129" customFormat="1">
      <c r="A1" s="706" t="s">
        <v>640</v>
      </c>
      <c r="B1" s="706"/>
      <c r="C1" s="706"/>
      <c r="D1" s="706"/>
      <c r="E1" s="706"/>
      <c r="F1" s="706"/>
      <c r="G1" s="706"/>
      <c r="H1" s="128"/>
      <c r="I1" s="128"/>
    </row>
    <row r="2" spans="1:9" s="155" customFormat="1">
      <c r="A2" s="707" t="s">
        <v>838</v>
      </c>
      <c r="B2" s="707"/>
      <c r="C2" s="707"/>
      <c r="D2" s="707" t="s">
        <v>440</v>
      </c>
      <c r="E2" s="707"/>
      <c r="F2" s="707"/>
      <c r="G2" s="707"/>
    </row>
    <row r="3" spans="1:9">
      <c r="A3" s="727">
        <f>G101</f>
        <v>46100.91</v>
      </c>
      <c r="B3" s="728"/>
      <c r="C3" s="729"/>
      <c r="D3" s="709">
        <f>A3/'Custos Totais RSS'!F22</f>
        <v>0.19976307959777612</v>
      </c>
      <c r="E3" s="709"/>
      <c r="F3" s="709"/>
      <c r="G3" s="709"/>
    </row>
    <row r="4" spans="1:9">
      <c r="A4" s="732" t="s">
        <v>642</v>
      </c>
      <c r="B4" s="733"/>
      <c r="C4" s="733"/>
      <c r="D4" s="733"/>
      <c r="E4" s="733"/>
      <c r="F4" s="733"/>
      <c r="G4" s="734"/>
    </row>
    <row r="5" spans="1:9" s="193" customFormat="1" ht="12.95" customHeight="1">
      <c r="A5" s="279"/>
      <c r="B5" s="16"/>
      <c r="C5" s="16"/>
      <c r="D5" s="16"/>
      <c r="E5" s="16"/>
      <c r="F5" s="16"/>
      <c r="G5" s="167"/>
    </row>
    <row r="6" spans="1:9" s="193" customFormat="1" ht="12.95" customHeight="1">
      <c r="A6" s="280" t="s">
        <v>875</v>
      </c>
      <c r="B6" s="16"/>
      <c r="C6" s="23"/>
      <c r="D6" s="16"/>
      <c r="E6" s="16"/>
      <c r="F6" s="16"/>
      <c r="G6" s="167"/>
    </row>
    <row r="7" spans="1:9" s="193" customFormat="1" ht="12.95" hidden="1" customHeight="1">
      <c r="A7" s="281" t="s">
        <v>659</v>
      </c>
      <c r="B7" s="282"/>
      <c r="C7" s="283"/>
      <c r="D7" s="282"/>
      <c r="E7" s="282"/>
      <c r="F7" s="282"/>
      <c r="G7" s="284"/>
    </row>
    <row r="8" spans="1:9" s="193" customFormat="1" ht="12.95" hidden="1" customHeight="1">
      <c r="A8" s="526"/>
      <c r="B8" s="286" t="s">
        <v>443</v>
      </c>
      <c r="C8" s="287">
        <v>0.58799999999999997</v>
      </c>
      <c r="D8" s="286" t="s">
        <v>443</v>
      </c>
      <c r="E8" s="525">
        <f>'[19]Custos Totais'!F16</f>
        <v>0</v>
      </c>
      <c r="F8" s="288" t="s">
        <v>444</v>
      </c>
      <c r="G8" s="289">
        <f>E8*C8*A8</f>
        <v>0</v>
      </c>
    </row>
    <row r="9" spans="1:9" s="193" customFormat="1" ht="12.95" hidden="1" customHeight="1">
      <c r="A9" s="290" t="s">
        <v>874</v>
      </c>
      <c r="B9" s="16"/>
      <c r="C9" s="13" t="s">
        <v>645</v>
      </c>
      <c r="D9" s="16"/>
      <c r="E9" s="13" t="s">
        <v>646</v>
      </c>
      <c r="F9" s="16"/>
      <c r="G9" s="167"/>
    </row>
    <row r="10" spans="1:9" s="193" customFormat="1" ht="12.95" customHeight="1">
      <c r="A10" s="361" t="s">
        <v>680</v>
      </c>
      <c r="B10" s="16"/>
      <c r="C10" s="13" t="s">
        <v>648</v>
      </c>
      <c r="D10" s="16"/>
      <c r="E10" s="13"/>
      <c r="F10" s="16"/>
      <c r="G10" s="167"/>
    </row>
    <row r="11" spans="1:9" s="193" customFormat="1" ht="12.75" customHeight="1">
      <c r="A11" s="634">
        <v>3.609</v>
      </c>
      <c r="B11" s="293" t="s">
        <v>443</v>
      </c>
      <c r="C11" s="294">
        <v>0.1</v>
      </c>
      <c r="D11" s="293" t="s">
        <v>443</v>
      </c>
      <c r="E11" s="203">
        <f>'Dados Gerais RSS'!D20*'Dados Gerais RSS'!D12</f>
        <v>102596</v>
      </c>
      <c r="F11" s="295" t="s">
        <v>444</v>
      </c>
      <c r="G11" s="296">
        <f>TRUNC(E11*C11*A11,2)</f>
        <v>37026.89</v>
      </c>
    </row>
    <row r="12" spans="1:9" s="193" customFormat="1" ht="12.95" customHeight="1">
      <c r="A12" s="290"/>
      <c r="B12" s="16"/>
      <c r="C12" s="13" t="s">
        <v>645</v>
      </c>
      <c r="D12" s="16"/>
      <c r="E12" s="13" t="s">
        <v>646</v>
      </c>
      <c r="F12" s="16"/>
      <c r="G12" s="167"/>
    </row>
    <row r="13" spans="1:9" s="193" customFormat="1" ht="12.95" customHeight="1">
      <c r="A13" s="165" t="s">
        <v>1019</v>
      </c>
      <c r="B13" s="16"/>
      <c r="C13" s="13" t="s">
        <v>648</v>
      </c>
      <c r="D13" s="16"/>
      <c r="E13" s="13"/>
      <c r="F13" s="16"/>
      <c r="G13" s="167"/>
    </row>
    <row r="14" spans="1:9" s="193" customFormat="1" ht="12.95" customHeight="1">
      <c r="A14" s="297" t="s">
        <v>873</v>
      </c>
      <c r="B14" s="298"/>
      <c r="C14" s="299"/>
      <c r="D14" s="298"/>
      <c r="E14" s="299"/>
      <c r="F14" s="300" t="s">
        <v>444</v>
      </c>
      <c r="G14" s="154">
        <f>G8+G11</f>
        <v>37026.89</v>
      </c>
    </row>
    <row r="15" spans="1:9" s="16" customFormat="1" ht="12.95" customHeight="1">
      <c r="A15" s="356"/>
      <c r="B15" s="301"/>
      <c r="C15" s="302"/>
      <c r="D15" s="301"/>
      <c r="E15" s="302"/>
      <c r="F15" s="303"/>
      <c r="G15" s="237"/>
    </row>
    <row r="16" spans="1:9" s="193" customFormat="1" ht="12.95" customHeight="1">
      <c r="A16" s="304" t="s">
        <v>872</v>
      </c>
      <c r="B16" s="16"/>
      <c r="C16" s="16"/>
      <c r="D16" s="16"/>
      <c r="E16" s="16"/>
      <c r="F16" s="16"/>
      <c r="G16" s="167"/>
    </row>
    <row r="17" spans="1:11" s="193" customFormat="1" ht="12.95" customHeight="1">
      <c r="A17" s="304"/>
      <c r="B17" s="16"/>
      <c r="C17" s="16"/>
      <c r="D17" s="16"/>
      <c r="E17" s="16"/>
      <c r="F17" s="16"/>
      <c r="G17" s="167"/>
    </row>
    <row r="18" spans="1:11" s="193" customFormat="1" ht="12.95" hidden="1" customHeight="1">
      <c r="A18" s="304" t="s">
        <v>651</v>
      </c>
      <c r="B18" s="16"/>
      <c r="C18" s="16"/>
      <c r="D18" s="16"/>
      <c r="E18" s="16"/>
      <c r="F18" s="16"/>
      <c r="G18" s="167"/>
    </row>
    <row r="19" spans="1:11" s="193" customFormat="1" ht="12.95" hidden="1" customHeight="1">
      <c r="A19" s="195"/>
      <c r="B19" s="305" t="s">
        <v>443</v>
      </c>
      <c r="C19" s="306">
        <v>2E-3</v>
      </c>
      <c r="D19" s="307" t="s">
        <v>443</v>
      </c>
      <c r="E19" s="203">
        <f>'[19]Custos Totais'!F16</f>
        <v>0</v>
      </c>
      <c r="F19" s="295" t="s">
        <v>444</v>
      </c>
      <c r="G19" s="200">
        <f>A19*C19*E19</f>
        <v>0</v>
      </c>
    </row>
    <row r="20" spans="1:11" s="193" customFormat="1" ht="12.95" hidden="1" customHeight="1">
      <c r="A20" s="308" t="s">
        <v>541</v>
      </c>
      <c r="B20" s="13"/>
      <c r="C20" s="13" t="s">
        <v>645</v>
      </c>
      <c r="D20" s="13"/>
      <c r="E20" s="13" t="s">
        <v>646</v>
      </c>
      <c r="F20" s="16"/>
      <c r="G20" s="167"/>
    </row>
    <row r="21" spans="1:11" s="193" customFormat="1" ht="12.95" hidden="1" customHeight="1">
      <c r="A21" s="308" t="s">
        <v>656</v>
      </c>
      <c r="B21" s="13"/>
      <c r="C21" s="13" t="s">
        <v>648</v>
      </c>
      <c r="D21" s="13"/>
      <c r="E21" s="13"/>
      <c r="F21" s="16"/>
      <c r="G21" s="167"/>
    </row>
    <row r="22" spans="1:11" s="193" customFormat="1" ht="12.95" hidden="1" customHeight="1">
      <c r="A22" s="165"/>
      <c r="B22" s="16"/>
      <c r="C22" s="16"/>
      <c r="D22" s="16"/>
      <c r="E22" s="16"/>
      <c r="F22" s="16"/>
      <c r="G22" s="167"/>
    </row>
    <row r="23" spans="1:11" s="193" customFormat="1" ht="12.95" hidden="1" customHeight="1">
      <c r="A23" s="195"/>
      <c r="B23" s="305" t="s">
        <v>443</v>
      </c>
      <c r="C23" s="306">
        <v>6.9999999999999999E-4</v>
      </c>
      <c r="D23" s="305" t="s">
        <v>443</v>
      </c>
      <c r="E23" s="203">
        <f>'[19]Custos Totais'!F16</f>
        <v>0</v>
      </c>
      <c r="F23" s="295" t="s">
        <v>444</v>
      </c>
      <c r="G23" s="200">
        <f>A23*C23*E23</f>
        <v>0</v>
      </c>
    </row>
    <row r="24" spans="1:11" s="193" customFormat="1" ht="12.95" hidden="1" customHeight="1">
      <c r="A24" s="308" t="s">
        <v>541</v>
      </c>
      <c r="B24" s="13"/>
      <c r="C24" s="13" t="s">
        <v>645</v>
      </c>
      <c r="D24" s="13"/>
      <c r="E24" s="13" t="s">
        <v>646</v>
      </c>
      <c r="F24" s="16"/>
      <c r="G24" s="167"/>
    </row>
    <row r="25" spans="1:11" s="193" customFormat="1" ht="12.95" hidden="1" customHeight="1">
      <c r="A25" s="308" t="s">
        <v>871</v>
      </c>
      <c r="B25" s="13"/>
      <c r="C25" s="13" t="s">
        <v>648</v>
      </c>
      <c r="D25" s="13"/>
      <c r="E25" s="13"/>
      <c r="F25" s="16"/>
      <c r="G25" s="167"/>
    </row>
    <row r="26" spans="1:11" s="193" customFormat="1" ht="12.95" hidden="1" customHeight="1">
      <c r="A26" s="165"/>
      <c r="B26" s="16"/>
      <c r="C26" s="16"/>
      <c r="D26" s="16"/>
      <c r="E26" s="16"/>
      <c r="F26" s="16"/>
      <c r="G26" s="167"/>
    </row>
    <row r="27" spans="1:11" s="193" customFormat="1" ht="13.5" hidden="1" customHeight="1">
      <c r="A27" s="195"/>
      <c r="B27" s="196" t="s">
        <v>443</v>
      </c>
      <c r="C27" s="306">
        <v>2E-3</v>
      </c>
      <c r="D27" s="305" t="s">
        <v>443</v>
      </c>
      <c r="E27" s="198">
        <f>'[19]Custos Totais'!F16</f>
        <v>0</v>
      </c>
      <c r="F27" s="295" t="s">
        <v>444</v>
      </c>
      <c r="G27" s="200">
        <f>A27*C27*E27</f>
        <v>0</v>
      </c>
    </row>
    <row r="28" spans="1:11" s="193" customFormat="1" ht="12.95" hidden="1" customHeight="1">
      <c r="A28" s="523" t="s">
        <v>541</v>
      </c>
      <c r="B28" s="13"/>
      <c r="C28" s="13" t="s">
        <v>645</v>
      </c>
      <c r="D28" s="13"/>
      <c r="E28" s="13" t="s">
        <v>646</v>
      </c>
      <c r="F28" s="16"/>
      <c r="G28" s="167"/>
    </row>
    <row r="29" spans="1:11" s="193" customFormat="1" ht="12.95" hidden="1" customHeight="1">
      <c r="A29" s="308" t="s">
        <v>870</v>
      </c>
      <c r="B29" s="13"/>
      <c r="C29" s="13" t="s">
        <v>648</v>
      </c>
      <c r="D29" s="13"/>
      <c r="E29" s="13"/>
      <c r="F29" s="16"/>
      <c r="G29" s="167"/>
    </row>
    <row r="30" spans="1:11" s="193" customFormat="1" ht="12.95" hidden="1" customHeight="1">
      <c r="A30" s="165"/>
      <c r="B30" s="16"/>
      <c r="C30" s="16"/>
      <c r="D30" s="16"/>
      <c r="E30" s="16"/>
      <c r="F30" s="16"/>
      <c r="G30" s="167"/>
      <c r="H30" s="487"/>
    </row>
    <row r="31" spans="1:11" s="193" customFormat="1" ht="12.95" hidden="1" customHeight="1">
      <c r="A31" s="524"/>
      <c r="B31" s="196" t="s">
        <v>443</v>
      </c>
      <c r="C31" s="306">
        <v>4.0000000000000002E-4</v>
      </c>
      <c r="D31" s="196" t="s">
        <v>443</v>
      </c>
      <c r="E31" s="198">
        <f>E27</f>
        <v>0</v>
      </c>
      <c r="F31" s="199" t="s">
        <v>444</v>
      </c>
      <c r="G31" s="200">
        <f>A31*C31*E31</f>
        <v>0</v>
      </c>
    </row>
    <row r="32" spans="1:11" s="193" customFormat="1" ht="12.95" hidden="1" customHeight="1">
      <c r="A32" s="523" t="s">
        <v>869</v>
      </c>
      <c r="B32" s="142"/>
      <c r="C32" s="142" t="s">
        <v>645</v>
      </c>
      <c r="D32" s="142"/>
      <c r="E32" s="142" t="s">
        <v>646</v>
      </c>
      <c r="F32" s="137"/>
      <c r="G32" s="138"/>
      <c r="K32" s="522"/>
    </row>
    <row r="33" spans="1:7" s="193" customFormat="1" ht="12.95" hidden="1" customHeight="1">
      <c r="A33" s="521" t="s">
        <v>868</v>
      </c>
      <c r="B33" s="142"/>
      <c r="C33" s="13" t="s">
        <v>867</v>
      </c>
      <c r="D33" s="142"/>
      <c r="E33" s="142"/>
      <c r="F33" s="137"/>
      <c r="G33" s="138"/>
    </row>
    <row r="34" spans="1:7" s="193" customFormat="1" ht="12.95" hidden="1" customHeight="1">
      <c r="A34" s="310"/>
      <c r="B34" s="137"/>
      <c r="C34" s="137"/>
      <c r="D34" s="137"/>
      <c r="E34" s="137"/>
      <c r="F34" s="137"/>
      <c r="G34" s="138"/>
    </row>
    <row r="35" spans="1:7" s="193" customFormat="1" ht="12.95" customHeight="1">
      <c r="A35" s="311" t="s">
        <v>655</v>
      </c>
      <c r="B35" s="137"/>
      <c r="C35" s="137"/>
      <c r="D35" s="137"/>
      <c r="E35" s="137"/>
      <c r="F35" s="137"/>
      <c r="G35" s="138"/>
    </row>
    <row r="36" spans="1:7" s="193" customFormat="1" ht="12.95" customHeight="1">
      <c r="A36" s="195">
        <v>8.5</v>
      </c>
      <c r="B36" s="305" t="s">
        <v>443</v>
      </c>
      <c r="C36" s="306">
        <v>5.0000000000000001E-4</v>
      </c>
      <c r="D36" s="305" t="s">
        <v>443</v>
      </c>
      <c r="E36" s="198">
        <f>E11</f>
        <v>102596</v>
      </c>
      <c r="F36" s="295" t="s">
        <v>444</v>
      </c>
      <c r="G36" s="200">
        <f>TRUNC(A36*C36*E36,2)</f>
        <v>436.03</v>
      </c>
    </row>
    <row r="37" spans="1:7" s="193" customFormat="1" ht="12.95" customHeight="1">
      <c r="A37" s="308" t="s">
        <v>541</v>
      </c>
      <c r="B37" s="13"/>
      <c r="C37" s="13" t="s">
        <v>645</v>
      </c>
      <c r="D37" s="13"/>
      <c r="E37" s="13" t="s">
        <v>646</v>
      </c>
      <c r="F37" s="16"/>
      <c r="G37" s="167"/>
    </row>
    <row r="38" spans="1:7" s="193" customFormat="1" ht="12.95" customHeight="1">
      <c r="A38" s="308" t="s">
        <v>656</v>
      </c>
      <c r="B38" s="13"/>
      <c r="C38" s="13" t="s">
        <v>648</v>
      </c>
      <c r="D38" s="13">
        <v>0</v>
      </c>
      <c r="E38" s="13"/>
      <c r="F38" s="16"/>
      <c r="G38" s="167"/>
    </row>
    <row r="39" spans="1:7" s="193" customFormat="1" ht="12.75" customHeight="1">
      <c r="A39" s="521" t="s">
        <v>1020</v>
      </c>
      <c r="B39" s="137"/>
      <c r="C39" s="137"/>
      <c r="D39" s="137"/>
      <c r="E39" s="137"/>
      <c r="F39" s="137"/>
      <c r="G39" s="138"/>
    </row>
    <row r="40" spans="1:7" s="193" customFormat="1" ht="12.95" customHeight="1">
      <c r="A40" s="356" t="s">
        <v>866</v>
      </c>
      <c r="B40" s="236"/>
      <c r="C40" s="236"/>
      <c r="D40" s="236"/>
      <c r="E40" s="236"/>
      <c r="F40" s="312"/>
      <c r="G40" s="313">
        <f>G19+G23+G27+G31+G36</f>
        <v>436.03</v>
      </c>
    </row>
    <row r="41" spans="1:7" s="193" customFormat="1" ht="12.95" customHeight="1">
      <c r="A41" s="226" t="s">
        <v>865</v>
      </c>
      <c r="B41" s="191"/>
      <c r="C41" s="191"/>
      <c r="D41" s="191"/>
      <c r="E41" s="191"/>
      <c r="F41" s="191"/>
      <c r="G41" s="192"/>
    </row>
    <row r="42" spans="1:7" s="193" customFormat="1" ht="12.95" hidden="1" customHeight="1">
      <c r="A42" s="314" t="s">
        <v>659</v>
      </c>
      <c r="B42" s="173"/>
      <c r="C42" s="173"/>
      <c r="D42" s="173"/>
      <c r="E42" s="173"/>
      <c r="F42" s="173"/>
      <c r="G42" s="175"/>
    </row>
    <row r="43" spans="1:7" s="193" customFormat="1" ht="12.95" hidden="1" customHeight="1">
      <c r="A43" s="315" t="s">
        <v>864</v>
      </c>
      <c r="B43" s="316"/>
      <c r="C43" s="317"/>
      <c r="D43" s="318" t="s">
        <v>443</v>
      </c>
      <c r="E43" s="319">
        <v>6</v>
      </c>
      <c r="F43" s="320" t="s">
        <v>444</v>
      </c>
      <c r="G43" s="321">
        <f>C43*E43</f>
        <v>0</v>
      </c>
    </row>
    <row r="44" spans="1:7" s="193" customFormat="1" ht="12.95" hidden="1" customHeight="1">
      <c r="A44" s="322"/>
      <c r="B44" s="169"/>
      <c r="C44" s="323" t="s">
        <v>660</v>
      </c>
      <c r="D44" s="137"/>
      <c r="E44" s="324" t="s">
        <v>661</v>
      </c>
      <c r="F44" s="137"/>
      <c r="G44" s="138"/>
    </row>
    <row r="45" spans="1:7" s="193" customFormat="1" ht="12.95" hidden="1" customHeight="1">
      <c r="A45" s="156"/>
      <c r="B45" s="137"/>
      <c r="C45" s="230"/>
      <c r="D45" s="137"/>
      <c r="E45" s="325"/>
      <c r="F45" s="137"/>
      <c r="G45" s="138"/>
    </row>
    <row r="46" spans="1:7" s="193" customFormat="1" ht="12.95" hidden="1" customHeight="1">
      <c r="A46" s="326" t="s">
        <v>662</v>
      </c>
      <c r="B46" s="208"/>
      <c r="C46" s="234"/>
      <c r="D46" s="196" t="s">
        <v>443</v>
      </c>
      <c r="E46" s="220">
        <v>6</v>
      </c>
      <c r="F46" s="199" t="s">
        <v>444</v>
      </c>
      <c r="G46" s="200">
        <f>C46*E46</f>
        <v>0</v>
      </c>
    </row>
    <row r="47" spans="1:7" s="193" customFormat="1" ht="12.95" hidden="1" customHeight="1">
      <c r="A47" s="327"/>
      <c r="B47" s="169"/>
      <c r="C47" s="169" t="s">
        <v>663</v>
      </c>
      <c r="D47" s="137"/>
      <c r="E47" s="324" t="s">
        <v>664</v>
      </c>
      <c r="F47" s="137"/>
      <c r="G47" s="138"/>
    </row>
    <row r="48" spans="1:7" s="193" customFormat="1" ht="12.95" hidden="1" customHeight="1">
      <c r="A48" s="156"/>
      <c r="B48" s="137"/>
      <c r="C48" s="137"/>
      <c r="D48" s="137"/>
      <c r="E48" s="325"/>
      <c r="F48" s="137"/>
      <c r="G48" s="138"/>
    </row>
    <row r="49" spans="1:9" s="193" customFormat="1" ht="12.95" hidden="1" customHeight="1">
      <c r="A49" s="326" t="s">
        <v>665</v>
      </c>
      <c r="B49" s="208"/>
      <c r="C49" s="234"/>
      <c r="D49" s="196" t="s">
        <v>443</v>
      </c>
      <c r="E49" s="220">
        <v>6</v>
      </c>
      <c r="F49" s="199" t="s">
        <v>444</v>
      </c>
      <c r="G49" s="200">
        <f>C49*E49</f>
        <v>0</v>
      </c>
      <c r="H49" s="193" t="s">
        <v>666</v>
      </c>
    </row>
    <row r="50" spans="1:9" s="193" customFormat="1" ht="12.95" hidden="1" customHeight="1">
      <c r="A50" s="327"/>
      <c r="B50" s="169"/>
      <c r="C50" s="169" t="s">
        <v>667</v>
      </c>
      <c r="D50" s="137"/>
      <c r="E50" s="324" t="s">
        <v>668</v>
      </c>
      <c r="F50" s="137"/>
      <c r="G50" s="138"/>
    </row>
    <row r="51" spans="1:9" s="193" customFormat="1" ht="12.95" hidden="1" customHeight="1">
      <c r="A51" s="156"/>
      <c r="B51" s="137"/>
      <c r="C51" s="137"/>
      <c r="D51" s="137"/>
      <c r="E51" s="325"/>
      <c r="F51" s="137"/>
      <c r="G51" s="138"/>
    </row>
    <row r="52" spans="1:9" s="193" customFormat="1" ht="12.95" hidden="1" customHeight="1">
      <c r="A52" s="326" t="s">
        <v>669</v>
      </c>
      <c r="B52" s="208"/>
      <c r="C52" s="234"/>
      <c r="D52" s="196" t="s">
        <v>443</v>
      </c>
      <c r="E52" s="220">
        <v>6</v>
      </c>
      <c r="F52" s="199" t="s">
        <v>444</v>
      </c>
      <c r="G52" s="200">
        <f>C52*E52</f>
        <v>0</v>
      </c>
    </row>
    <row r="53" spans="1:9" s="193" customFormat="1" ht="12.95" hidden="1" customHeight="1">
      <c r="A53" s="327"/>
      <c r="B53" s="169"/>
      <c r="C53" s="169" t="s">
        <v>670</v>
      </c>
      <c r="D53" s="137"/>
      <c r="E53" s="324" t="s">
        <v>671</v>
      </c>
      <c r="F53" s="137"/>
      <c r="G53" s="138"/>
    </row>
    <row r="54" spans="1:9" s="193" customFormat="1" ht="12.95" hidden="1" customHeight="1">
      <c r="A54" s="156"/>
      <c r="B54" s="137"/>
      <c r="C54" s="137"/>
      <c r="D54" s="137"/>
      <c r="E54" s="325"/>
      <c r="F54" s="137"/>
      <c r="G54" s="138"/>
    </row>
    <row r="55" spans="1:9" s="193" customFormat="1" ht="12.95" hidden="1" customHeight="1">
      <c r="A55" s="326" t="s">
        <v>672</v>
      </c>
      <c r="B55" s="208"/>
      <c r="C55" s="202"/>
      <c r="D55" s="209" t="s">
        <v>576</v>
      </c>
      <c r="E55" s="220">
        <v>40000</v>
      </c>
      <c r="F55" s="199" t="s">
        <v>444</v>
      </c>
      <c r="G55" s="328">
        <f>IF(E55=0,0,C55/E55)</f>
        <v>0</v>
      </c>
    </row>
    <row r="56" spans="1:9" s="193" customFormat="1" ht="12.95" hidden="1" customHeight="1">
      <c r="A56" s="327"/>
      <c r="B56" s="169"/>
      <c r="C56" s="169" t="s">
        <v>673</v>
      </c>
      <c r="D56" s="137"/>
      <c r="E56" s="325" t="s">
        <v>646</v>
      </c>
      <c r="F56" s="137"/>
      <c r="G56" s="158" t="s">
        <v>674</v>
      </c>
    </row>
    <row r="57" spans="1:9" s="193" customFormat="1" ht="12.95" hidden="1" customHeight="1">
      <c r="A57" s="327"/>
      <c r="B57" s="169"/>
      <c r="C57" s="169" t="s">
        <v>675</v>
      </c>
      <c r="D57" s="137"/>
      <c r="E57" s="325" t="s">
        <v>676</v>
      </c>
      <c r="F57" s="137"/>
      <c r="G57" s="158" t="s">
        <v>677</v>
      </c>
    </row>
    <row r="58" spans="1:9" s="193" customFormat="1" ht="12.95" hidden="1" customHeight="1">
      <c r="A58" s="156"/>
      <c r="B58" s="137"/>
      <c r="C58" s="142"/>
      <c r="D58" s="137"/>
      <c r="E58" s="325"/>
      <c r="F58" s="137"/>
      <c r="G58" s="138"/>
    </row>
    <row r="59" spans="1:9" s="129" customFormat="1" ht="19.5" hidden="1" customHeight="1">
      <c r="A59" s="329"/>
      <c r="B59" s="330"/>
      <c r="C59" s="330"/>
      <c r="D59" s="330"/>
      <c r="E59" s="331"/>
      <c r="F59" s="330"/>
      <c r="G59" s="332"/>
      <c r="H59" s="128"/>
      <c r="I59" s="128"/>
    </row>
    <row r="60" spans="1:9" s="193" customFormat="1" ht="12.95" hidden="1" customHeight="1">
      <c r="A60" s="239" t="s">
        <v>678</v>
      </c>
      <c r="B60" s="208"/>
      <c r="C60" s="333">
        <f>G55</f>
        <v>0</v>
      </c>
      <c r="D60" s="209" t="s">
        <v>443</v>
      </c>
      <c r="E60" s="203">
        <f>'[19]Custos Totais'!F16</f>
        <v>0</v>
      </c>
      <c r="F60" s="199" t="s">
        <v>444</v>
      </c>
      <c r="G60" s="200">
        <f>C60*E60</f>
        <v>0</v>
      </c>
    </row>
    <row r="61" spans="1:9" s="193" customFormat="1" ht="12.95" hidden="1" customHeight="1">
      <c r="A61" s="144"/>
      <c r="B61" s="16"/>
      <c r="C61" s="169" t="s">
        <v>674</v>
      </c>
      <c r="D61" s="137"/>
      <c r="E61" s="142" t="s">
        <v>679</v>
      </c>
      <c r="F61" s="137"/>
      <c r="G61" s="151"/>
    </row>
    <row r="62" spans="1:9" s="193" customFormat="1" ht="12.95" hidden="1" customHeight="1">
      <c r="A62" s="171"/>
      <c r="B62" s="282"/>
      <c r="C62" s="172" t="s">
        <v>677</v>
      </c>
      <c r="D62" s="173"/>
      <c r="E62" s="173"/>
      <c r="F62" s="173"/>
      <c r="G62" s="175"/>
    </row>
    <row r="63" spans="1:9" s="193" customFormat="1" ht="12.95" customHeight="1">
      <c r="A63" s="226" t="s">
        <v>680</v>
      </c>
      <c r="B63" s="191"/>
      <c r="C63" s="191"/>
      <c r="D63" s="191"/>
      <c r="E63" s="191"/>
      <c r="F63" s="191"/>
      <c r="G63" s="192"/>
    </row>
    <row r="64" spans="1:9" s="193" customFormat="1" ht="12.95" customHeight="1">
      <c r="A64" s="326" t="s">
        <v>945</v>
      </c>
      <c r="B64" s="208"/>
      <c r="C64" s="234">
        <v>711.08</v>
      </c>
      <c r="D64" s="196" t="s">
        <v>443</v>
      </c>
      <c r="E64" s="220">
        <v>1</v>
      </c>
      <c r="F64" s="199" t="s">
        <v>444</v>
      </c>
      <c r="G64" s="200">
        <f>TRUNC(C64*E64,2)</f>
        <v>711.08</v>
      </c>
    </row>
    <row r="65" spans="1:7" s="193" customFormat="1" ht="12.95" customHeight="1">
      <c r="A65" s="322"/>
      <c r="B65" s="169"/>
      <c r="C65" s="169" t="s">
        <v>660</v>
      </c>
      <c r="D65" s="137"/>
      <c r="E65" s="324" t="s">
        <v>699</v>
      </c>
      <c r="F65" s="137"/>
      <c r="G65" s="138"/>
    </row>
    <row r="66" spans="1:7" s="193" customFormat="1" ht="12.95" customHeight="1">
      <c r="A66" s="156"/>
      <c r="B66" s="137"/>
      <c r="C66" s="137" t="s">
        <v>1021</v>
      </c>
      <c r="D66" s="137"/>
      <c r="E66" s="325"/>
      <c r="F66" s="137"/>
      <c r="G66" s="138"/>
    </row>
    <row r="67" spans="1:7" s="193" customFormat="1" ht="12.95" hidden="1" customHeight="1">
      <c r="A67" s="326" t="s">
        <v>662</v>
      </c>
      <c r="B67" s="208"/>
      <c r="C67" s="228">
        <v>0</v>
      </c>
      <c r="D67" s="196" t="s">
        <v>443</v>
      </c>
      <c r="E67" s="220">
        <f>E64</f>
        <v>1</v>
      </c>
      <c r="F67" s="199" t="s">
        <v>444</v>
      </c>
      <c r="G67" s="200">
        <f>C67*E67</f>
        <v>0</v>
      </c>
    </row>
    <row r="68" spans="1:7" s="193" customFormat="1" ht="12.95" hidden="1" customHeight="1">
      <c r="A68" s="327"/>
      <c r="B68" s="169"/>
      <c r="C68" s="169" t="s">
        <v>663</v>
      </c>
      <c r="D68" s="137"/>
      <c r="E68" s="324" t="s">
        <v>664</v>
      </c>
      <c r="F68" s="137"/>
      <c r="G68" s="138"/>
    </row>
    <row r="69" spans="1:7" s="193" customFormat="1" ht="12.95" hidden="1" customHeight="1">
      <c r="A69" s="156"/>
      <c r="B69" s="137"/>
      <c r="C69" s="137"/>
      <c r="D69" s="137"/>
      <c r="E69" s="325"/>
      <c r="F69" s="137"/>
      <c r="G69" s="138"/>
    </row>
    <row r="70" spans="1:7" s="193" customFormat="1" ht="12.95" customHeight="1">
      <c r="A70" s="326" t="s">
        <v>672</v>
      </c>
      <c r="B70" s="208"/>
      <c r="C70" s="196">
        <f>G67+G64</f>
        <v>711.08</v>
      </c>
      <c r="D70" s="209" t="s">
        <v>576</v>
      </c>
      <c r="E70" s="220">
        <v>30000</v>
      </c>
      <c r="F70" s="199" t="s">
        <v>444</v>
      </c>
      <c r="G70" s="328">
        <f>IF(E70=0,0,C70/E70)</f>
        <v>2.3702666666666667E-2</v>
      </c>
    </row>
    <row r="71" spans="1:7" s="193" customFormat="1" ht="12.95" customHeight="1">
      <c r="A71" s="327"/>
      <c r="B71" s="169"/>
      <c r="C71" s="169" t="s">
        <v>673</v>
      </c>
      <c r="D71" s="137"/>
      <c r="E71" s="325" t="s">
        <v>646</v>
      </c>
      <c r="F71" s="137"/>
      <c r="G71" s="158" t="s">
        <v>674</v>
      </c>
    </row>
    <row r="72" spans="1:7" s="193" customFormat="1" ht="12.95" customHeight="1">
      <c r="A72" s="327"/>
      <c r="B72" s="169"/>
      <c r="C72" s="169" t="s">
        <v>682</v>
      </c>
      <c r="D72" s="137"/>
      <c r="E72" s="325" t="s">
        <v>676</v>
      </c>
      <c r="F72" s="137"/>
      <c r="G72" s="158" t="s">
        <v>677</v>
      </c>
    </row>
    <row r="73" spans="1:7" s="193" customFormat="1" ht="12.95" customHeight="1">
      <c r="A73" s="156"/>
      <c r="B73" s="137"/>
      <c r="C73" s="142"/>
      <c r="D73" s="137"/>
      <c r="E73" s="325"/>
      <c r="F73" s="137"/>
      <c r="G73" s="138"/>
    </row>
    <row r="74" spans="1:7" s="193" customFormat="1" ht="12.95" customHeight="1">
      <c r="A74" s="239" t="s">
        <v>683</v>
      </c>
      <c r="B74" s="208"/>
      <c r="C74" s="333">
        <f>G70</f>
        <v>2.3702666666666667E-2</v>
      </c>
      <c r="D74" s="209" t="s">
        <v>443</v>
      </c>
      <c r="E74" s="203">
        <f>E36</f>
        <v>102596</v>
      </c>
      <c r="F74" s="199" t="s">
        <v>444</v>
      </c>
      <c r="G74" s="200">
        <f>TRUNC(C74*E74,2)</f>
        <v>2431.79</v>
      </c>
    </row>
    <row r="75" spans="1:7" s="193" customFormat="1" ht="12.95" customHeight="1">
      <c r="A75" s="144"/>
      <c r="B75" s="16"/>
      <c r="C75" s="169" t="s">
        <v>674</v>
      </c>
      <c r="D75" s="137"/>
      <c r="E75" s="142" t="s">
        <v>684</v>
      </c>
      <c r="F75" s="137"/>
      <c r="G75" s="151"/>
    </row>
    <row r="76" spans="1:7" s="193" customFormat="1" ht="12.95" customHeight="1">
      <c r="A76" s="144"/>
      <c r="B76" s="169"/>
      <c r="C76" s="142" t="s">
        <v>677</v>
      </c>
      <c r="D76" s="137"/>
      <c r="E76" s="142"/>
      <c r="F76" s="137"/>
      <c r="G76" s="151"/>
    </row>
    <row r="77" spans="1:7" s="193" customFormat="1" ht="12.95" customHeight="1">
      <c r="A77" s="239"/>
      <c r="B77" s="208"/>
      <c r="C77" s="334"/>
      <c r="D77" s="208"/>
      <c r="E77" s="335"/>
      <c r="F77" s="208"/>
      <c r="G77" s="224">
        <f>G60+G74</f>
        <v>2431.79</v>
      </c>
    </row>
    <row r="78" spans="1:7" s="193" customFormat="1" ht="12.95" customHeight="1">
      <c r="A78" s="735" t="s">
        <v>863</v>
      </c>
      <c r="B78" s="736"/>
      <c r="C78" s="736"/>
      <c r="D78" s="736"/>
      <c r="E78" s="736"/>
      <c r="F78" s="736"/>
      <c r="G78" s="737"/>
    </row>
    <row r="79" spans="1:7" s="193" customFormat="1" ht="12.95" customHeight="1">
      <c r="A79" s="279"/>
      <c r="B79" s="16"/>
      <c r="C79" s="16"/>
      <c r="D79" s="16"/>
      <c r="E79" s="16"/>
      <c r="F79" s="16"/>
      <c r="G79" s="167"/>
    </row>
    <row r="80" spans="1:7" s="193" customFormat="1" ht="12.95" hidden="1" customHeight="1">
      <c r="A80" s="204" t="s">
        <v>659</v>
      </c>
      <c r="B80" s="16"/>
      <c r="C80" s="16"/>
      <c r="D80" s="16"/>
      <c r="E80" s="16"/>
      <c r="F80" s="16"/>
      <c r="G80" s="167"/>
    </row>
    <row r="81" spans="1:7" s="193" customFormat="1" ht="12.95" hidden="1" customHeight="1">
      <c r="A81" s="326" t="s">
        <v>686</v>
      </c>
      <c r="B81" s="208"/>
      <c r="C81" s="520">
        <v>8.9999999999999993E-3</v>
      </c>
      <c r="D81" s="209" t="s">
        <v>443</v>
      </c>
      <c r="E81" s="196">
        <f>'Dados Gerais RSS'!D26+'Dados Gerais RSS'!D38</f>
        <v>0</v>
      </c>
      <c r="F81" s="199" t="s">
        <v>444</v>
      </c>
      <c r="G81" s="200">
        <f>C81*E81</f>
        <v>0</v>
      </c>
    </row>
    <row r="82" spans="1:7" s="193" customFormat="1" ht="12.95" hidden="1" customHeight="1">
      <c r="A82" s="156"/>
      <c r="B82" s="16"/>
      <c r="C82" s="169" t="s">
        <v>862</v>
      </c>
      <c r="D82" s="137"/>
      <c r="E82" s="142" t="s">
        <v>688</v>
      </c>
      <c r="F82" s="137"/>
      <c r="G82" s="336" t="s">
        <v>689</v>
      </c>
    </row>
    <row r="83" spans="1:7" s="193" customFormat="1" ht="12.95" hidden="1" customHeight="1">
      <c r="A83" s="156"/>
      <c r="B83" s="16"/>
      <c r="C83" s="169" t="s">
        <v>860</v>
      </c>
      <c r="D83" s="137"/>
      <c r="E83" s="141" t="s">
        <v>691</v>
      </c>
      <c r="F83" s="137"/>
      <c r="G83" s="158" t="s">
        <v>692</v>
      </c>
    </row>
    <row r="84" spans="1:7" s="193" customFormat="1" ht="12.95" hidden="1" customHeight="1">
      <c r="A84" s="156"/>
      <c r="B84" s="137"/>
      <c r="C84" s="142" t="s">
        <v>690</v>
      </c>
      <c r="D84" s="137"/>
      <c r="E84" s="137"/>
      <c r="F84" s="137"/>
      <c r="G84" s="138"/>
    </row>
    <row r="85" spans="1:7" s="193" customFormat="1" ht="12.95" hidden="1" customHeight="1">
      <c r="A85" s="337"/>
      <c r="B85" s="137"/>
      <c r="C85" s="338">
        <f>G81</f>
        <v>0</v>
      </c>
      <c r="D85" s="209" t="s">
        <v>443</v>
      </c>
      <c r="E85" s="203">
        <f>'Dados Gerais RSS'!D27</f>
        <v>0</v>
      </c>
      <c r="F85" s="199" t="s">
        <v>444</v>
      </c>
      <c r="G85" s="200">
        <f>C85*E85</f>
        <v>0</v>
      </c>
    </row>
    <row r="86" spans="1:7" s="193" customFormat="1" ht="12.95" hidden="1" customHeight="1">
      <c r="A86" s="156"/>
      <c r="B86" s="137"/>
      <c r="C86" s="142" t="s">
        <v>858</v>
      </c>
      <c r="D86" s="137"/>
      <c r="E86" s="142" t="s">
        <v>694</v>
      </c>
      <c r="F86" s="137"/>
      <c r="G86" s="151"/>
    </row>
    <row r="87" spans="1:7" s="193" customFormat="1" ht="12.95" customHeight="1">
      <c r="A87" s="314" t="s">
        <v>680</v>
      </c>
      <c r="B87" s="173"/>
      <c r="C87" s="174"/>
      <c r="D87" s="173"/>
      <c r="E87" s="173"/>
      <c r="F87" s="173"/>
      <c r="G87" s="519"/>
    </row>
    <row r="88" spans="1:7" s="193" customFormat="1" ht="12.95" customHeight="1">
      <c r="A88" s="518" t="s">
        <v>686</v>
      </c>
      <c r="B88" s="517"/>
      <c r="C88" s="516">
        <v>8.0000000000000002E-3</v>
      </c>
      <c r="D88" s="515" t="s">
        <v>443</v>
      </c>
      <c r="E88" s="514">
        <f>'Dados Gerais RSS'!D32</f>
        <v>62660</v>
      </c>
      <c r="F88" s="513" t="s">
        <v>444</v>
      </c>
      <c r="G88" s="200">
        <f>TRUNC(C88*E88,2)</f>
        <v>501.28</v>
      </c>
    </row>
    <row r="89" spans="1:7" s="193" customFormat="1" ht="12.95" customHeight="1">
      <c r="A89" s="156"/>
      <c r="B89" s="16"/>
      <c r="C89" s="169" t="s">
        <v>862</v>
      </c>
      <c r="D89" s="137"/>
      <c r="E89" s="142" t="s">
        <v>861</v>
      </c>
      <c r="F89" s="137"/>
      <c r="G89" s="158" t="s">
        <v>689</v>
      </c>
    </row>
    <row r="90" spans="1:7" s="193" customFormat="1" ht="12.95" customHeight="1">
      <c r="A90" s="156"/>
      <c r="B90" s="16"/>
      <c r="C90" s="169" t="s">
        <v>860</v>
      </c>
      <c r="D90" s="137"/>
      <c r="E90" s="141" t="s">
        <v>859</v>
      </c>
      <c r="F90" s="137"/>
      <c r="G90" s="158" t="s">
        <v>692</v>
      </c>
    </row>
    <row r="91" spans="1:7" s="193" customFormat="1" ht="12.95" customHeight="1">
      <c r="A91" s="156"/>
      <c r="B91" s="137"/>
      <c r="C91" s="142" t="s">
        <v>690</v>
      </c>
      <c r="D91" s="137"/>
      <c r="E91" s="137"/>
      <c r="F91" s="137"/>
      <c r="G91" s="138"/>
    </row>
    <row r="92" spans="1:7" s="193" customFormat="1" ht="12.95" customHeight="1">
      <c r="A92" s="337"/>
      <c r="B92" s="137"/>
      <c r="C92" s="338">
        <f>G88</f>
        <v>501.28</v>
      </c>
      <c r="D92" s="209" t="s">
        <v>443</v>
      </c>
      <c r="E92" s="511">
        <f>+'Dados Gerais RSS'!D33</f>
        <v>1</v>
      </c>
      <c r="F92" s="199" t="s">
        <v>444</v>
      </c>
      <c r="G92" s="200">
        <f>TRUNC(C92*E92,2)</f>
        <v>501.28</v>
      </c>
    </row>
    <row r="93" spans="1:7" s="193" customFormat="1" ht="12.95" customHeight="1">
      <c r="A93" s="156"/>
      <c r="B93" s="137"/>
      <c r="C93" s="142" t="s">
        <v>858</v>
      </c>
      <c r="D93" s="137"/>
      <c r="E93" s="142" t="s">
        <v>857</v>
      </c>
      <c r="F93" s="137"/>
      <c r="G93" s="151"/>
    </row>
    <row r="94" spans="1:7" s="193" customFormat="1" ht="12.95" customHeight="1">
      <c r="A94" s="156"/>
      <c r="B94" s="137"/>
      <c r="C94" s="142" t="s">
        <v>692</v>
      </c>
      <c r="D94" s="137"/>
      <c r="E94" s="142"/>
      <c r="F94" s="137"/>
      <c r="G94" s="151"/>
    </row>
    <row r="95" spans="1:7" s="193" customFormat="1" ht="12.95" customHeight="1">
      <c r="A95" s="136"/>
      <c r="B95" s="137"/>
      <c r="C95" s="512" t="s">
        <v>856</v>
      </c>
      <c r="D95" s="209"/>
      <c r="E95" s="511"/>
      <c r="F95" s="199"/>
      <c r="G95" s="200">
        <f>G92</f>
        <v>501.28</v>
      </c>
    </row>
    <row r="96" spans="1:7" s="16" customFormat="1" ht="12.95" customHeight="1">
      <c r="A96" s="165"/>
      <c r="G96" s="167"/>
    </row>
    <row r="97" spans="1:8" s="16" customFormat="1" ht="12.95" customHeight="1">
      <c r="A97" s="165"/>
      <c r="G97" s="167"/>
    </row>
    <row r="98" spans="1:8" s="23" customFormat="1" ht="12.75" customHeight="1">
      <c r="A98" s="239" t="s">
        <v>695</v>
      </c>
      <c r="B98" s="342"/>
      <c r="C98" s="509">
        <f>'Dados Gerais RSS'!D12</f>
        <v>260</v>
      </c>
      <c r="D98" s="510"/>
      <c r="E98" s="509">
        <f>TRUNC(G95/'Dados Gerais RSS'!D13,2)</f>
        <v>23.87</v>
      </c>
      <c r="F98" s="343"/>
      <c r="G98" s="210">
        <f>E98*C98</f>
        <v>6206.2</v>
      </c>
    </row>
    <row r="99" spans="1:8" s="16" customFormat="1" ht="12.95" customHeight="1">
      <c r="A99" s="165"/>
      <c r="C99" s="13" t="str">
        <f>'Dados Gerais RSS'!C12</f>
        <v>Dias Coleta Anual</v>
      </c>
      <c r="E99" s="13" t="s">
        <v>696</v>
      </c>
      <c r="G99" s="167"/>
    </row>
    <row r="100" spans="1:8" s="16" customFormat="1" ht="12.95" customHeight="1">
      <c r="A100" s="165"/>
      <c r="C100" s="13"/>
      <c r="E100" s="13"/>
      <c r="G100" s="167"/>
    </row>
    <row r="101" spans="1:8" s="23" customFormat="1" ht="12.95" customHeight="1">
      <c r="A101" s="508" t="s">
        <v>855</v>
      </c>
      <c r="B101" s="507"/>
      <c r="C101" s="506"/>
      <c r="D101" s="507"/>
      <c r="E101" s="506"/>
      <c r="F101" s="505"/>
      <c r="G101" s="224">
        <f>G98+G77+G40+G14</f>
        <v>46100.91</v>
      </c>
    </row>
    <row r="102" spans="1:8" s="16" customFormat="1" ht="12.95" customHeight="1">
      <c r="A102" s="159"/>
      <c r="B102" s="137"/>
      <c r="C102" s="159"/>
      <c r="D102" s="137"/>
      <c r="E102" s="344"/>
      <c r="F102" s="137"/>
      <c r="G102" s="148"/>
    </row>
    <row r="103" spans="1:8">
      <c r="A103" s="722"/>
      <c r="B103" s="738"/>
      <c r="C103" s="738"/>
      <c r="D103" s="738"/>
      <c r="E103" s="738"/>
      <c r="F103" s="738"/>
      <c r="G103" s="738"/>
    </row>
    <row r="104" spans="1:8">
      <c r="A104" s="738"/>
      <c r="B104" s="738"/>
      <c r="C104" s="738"/>
      <c r="D104" s="738"/>
      <c r="E104" s="738"/>
      <c r="F104" s="738"/>
      <c r="G104" s="738"/>
    </row>
    <row r="105" spans="1:8" ht="19.5" customHeight="1">
      <c r="A105" s="768"/>
      <c r="B105" s="768"/>
      <c r="C105" s="768"/>
      <c r="D105" s="768"/>
      <c r="E105" s="768"/>
      <c r="F105" s="768"/>
      <c r="G105" s="768"/>
      <c r="H105" s="346"/>
    </row>
    <row r="106" spans="1:8">
      <c r="A106" s="345"/>
      <c r="B106" s="345"/>
      <c r="C106" s="345"/>
      <c r="D106" s="345"/>
      <c r="E106" s="345"/>
      <c r="F106" s="345"/>
      <c r="G106" s="345"/>
      <c r="H106" s="346"/>
    </row>
    <row r="107" spans="1:8">
      <c r="A107" s="345"/>
      <c r="B107" s="345"/>
      <c r="C107" s="345"/>
      <c r="D107" s="345"/>
      <c r="E107" s="345"/>
      <c r="F107" s="345"/>
      <c r="G107" s="345"/>
      <c r="H107" s="346"/>
    </row>
    <row r="108" spans="1:8">
      <c r="A108" s="345"/>
      <c r="B108" s="504"/>
      <c r="C108" s="504"/>
      <c r="D108" s="504"/>
      <c r="E108" s="504"/>
      <c r="F108" s="504"/>
      <c r="G108" s="504"/>
      <c r="H108" s="346"/>
    </row>
  </sheetData>
  <mergeCells count="10">
    <mergeCell ref="A1:G1"/>
    <mergeCell ref="A105:G105"/>
    <mergeCell ref="A103:G103"/>
    <mergeCell ref="A104:G104"/>
    <mergeCell ref="A78:G78"/>
    <mergeCell ref="A2:C2"/>
    <mergeCell ref="D2:G2"/>
    <mergeCell ref="D3:G3"/>
    <mergeCell ref="A3:C3"/>
    <mergeCell ref="A4:G4"/>
  </mergeCells>
  <printOptions horizontalCentered="1"/>
  <pageMargins left="0.70866141732283472" right="0.70866141732283472" top="1.5925" bottom="0.74803149606299213" header="0.31496062992125984" footer="0.31496062992125984"/>
  <pageSetup paperSize="9" scale="85" fitToHeight="0" orientation="portrait" r:id="rId1"/>
  <headerFooter alignWithMargins="0">
    <oddHeader>&amp;L&amp;G&amp;C&amp;"Arial,Normal"&amp;12Estado do Rio de Janeiro
&amp;"Arial,Negrito"PREFEITURA MUNICIPAL DE CARMO&amp;"Arial,Normal"
Secretaria Municipal de Meio Ambiente e Defesa Civil</oddHeader>
  </headerFooter>
  <drawing r:id="rId2"/>
  <legacyDrawingHF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9" tint="-0.499984740745262"/>
  </sheetPr>
  <dimension ref="A1:J124"/>
  <sheetViews>
    <sheetView showGridLines="0" view="pageBreakPreview" zoomScaleNormal="100" zoomScaleSheetLayoutView="100" workbookViewId="0">
      <selection activeCell="E99" sqref="E99"/>
    </sheetView>
  </sheetViews>
  <sheetFormatPr defaultRowHeight="12.75"/>
  <cols>
    <col min="1" max="1" width="40.7109375" style="131" customWidth="1"/>
    <col min="2" max="2" width="6.42578125" style="131" customWidth="1"/>
    <col min="3" max="3" width="16.140625" style="131" bestFit="1" customWidth="1"/>
    <col min="4" max="4" width="1.7109375" style="131" customWidth="1"/>
    <col min="5" max="5" width="20.7109375" style="131" customWidth="1"/>
    <col min="6" max="6" width="4.85546875" style="131" customWidth="1"/>
    <col min="7" max="7" width="17.42578125" style="131" customWidth="1"/>
    <col min="8" max="8" width="33.5703125" style="131" hidden="1" customWidth="1"/>
    <col min="9" max="9" width="8.85546875" style="45" hidden="1" customWidth="1"/>
    <col min="10" max="13" width="0" style="131" hidden="1" customWidth="1"/>
    <col min="14" max="16384" width="9.140625" style="131"/>
  </cols>
  <sheetData>
    <row r="1" spans="1:9" s="129" customFormat="1">
      <c r="A1" s="706" t="s">
        <v>706</v>
      </c>
      <c r="B1" s="706"/>
      <c r="C1" s="706"/>
      <c r="D1" s="706"/>
      <c r="E1" s="706"/>
      <c r="F1" s="706"/>
      <c r="G1" s="706"/>
      <c r="H1" s="128"/>
      <c r="I1" s="128"/>
    </row>
    <row r="2" spans="1:9">
      <c r="A2" s="707" t="s">
        <v>838</v>
      </c>
      <c r="B2" s="707"/>
      <c r="C2" s="707"/>
      <c r="D2" s="707" t="s">
        <v>440</v>
      </c>
      <c r="E2" s="707"/>
      <c r="F2" s="707"/>
      <c r="G2" s="707"/>
    </row>
    <row r="3" spans="1:9" s="193" customFormat="1" ht="12.95" customHeight="1">
      <c r="A3" s="727">
        <f>G110</f>
        <v>22401.599999999999</v>
      </c>
      <c r="B3" s="728"/>
      <c r="C3" s="729"/>
      <c r="D3" s="709">
        <f>A3/'Custos Totais RSS'!F22</f>
        <v>9.70699407867988E-2</v>
      </c>
      <c r="E3" s="709"/>
      <c r="F3" s="709"/>
      <c r="G3" s="709"/>
      <c r="H3" s="13"/>
      <c r="I3" s="16"/>
    </row>
    <row r="4" spans="1:9" s="193" customFormat="1" ht="12.95" customHeight="1">
      <c r="A4" s="165"/>
      <c r="B4" s="16"/>
      <c r="C4" s="16"/>
      <c r="D4" s="16"/>
      <c r="E4" s="16"/>
      <c r="F4" s="16"/>
      <c r="G4" s="167"/>
      <c r="H4" s="13"/>
      <c r="I4" s="16"/>
    </row>
    <row r="5" spans="1:9" s="193" customFormat="1" ht="12.95" customHeight="1">
      <c r="A5" s="304" t="s">
        <v>708</v>
      </c>
      <c r="B5" s="16"/>
      <c r="C5" s="16"/>
      <c r="D5" s="16"/>
      <c r="E5" s="16"/>
      <c r="F5" s="16"/>
      <c r="G5" s="167"/>
      <c r="H5" s="13"/>
      <c r="I5" s="16"/>
    </row>
    <row r="6" spans="1:9" s="193" customFormat="1" ht="7.5" customHeight="1">
      <c r="A6" s="279"/>
      <c r="B6" s="16"/>
      <c r="C6" s="16"/>
      <c r="D6" s="16"/>
      <c r="E6" s="16"/>
      <c r="F6" s="16"/>
      <c r="G6" s="167"/>
      <c r="H6" s="13"/>
      <c r="I6" s="16"/>
    </row>
    <row r="7" spans="1:9" s="193" customFormat="1" ht="12.95" hidden="1" customHeight="1">
      <c r="A7" s="361" t="s">
        <v>876</v>
      </c>
      <c r="B7" s="16"/>
      <c r="C7" s="16"/>
      <c r="D7" s="16"/>
      <c r="E7" s="16"/>
      <c r="F7" s="16"/>
      <c r="G7" s="167"/>
      <c r="H7" s="13"/>
      <c r="I7" s="16"/>
    </row>
    <row r="8" spans="1:9" s="193" customFormat="1" ht="12.95" hidden="1" customHeight="1">
      <c r="A8" s="362">
        <f>'Dados Gerais RSS'!D26</f>
        <v>0</v>
      </c>
      <c r="B8" s="209" t="s">
        <v>709</v>
      </c>
      <c r="C8" s="196">
        <f>'3.0 - Custos Dependentes (Km)'!C55</f>
        <v>0</v>
      </c>
      <c r="D8" s="209" t="s">
        <v>709</v>
      </c>
      <c r="E8" s="196">
        <f>'Dados Gerais RSS'!D29/100*'Dados Gerais RSS'!D26</f>
        <v>0</v>
      </c>
      <c r="F8" s="199" t="s">
        <v>444</v>
      </c>
      <c r="G8" s="200">
        <f>A8-C8-E8</f>
        <v>0</v>
      </c>
      <c r="H8" s="14" t="s">
        <v>877</v>
      </c>
      <c r="I8" s="16"/>
    </row>
    <row r="9" spans="1:9" s="193" customFormat="1" ht="12.95" hidden="1" customHeight="1">
      <c r="A9" s="144" t="s">
        <v>710</v>
      </c>
      <c r="B9" s="137"/>
      <c r="C9" s="142" t="s">
        <v>711</v>
      </c>
      <c r="D9" s="137"/>
      <c r="E9" s="142" t="s">
        <v>712</v>
      </c>
      <c r="F9" s="137"/>
      <c r="G9" s="158" t="s">
        <v>713</v>
      </c>
      <c r="H9" s="13"/>
      <c r="I9" s="16"/>
    </row>
    <row r="10" spans="1:9" s="193" customFormat="1" ht="12.95" hidden="1" customHeight="1">
      <c r="A10" s="144" t="s">
        <v>714</v>
      </c>
      <c r="B10" s="137"/>
      <c r="C10" s="142" t="s">
        <v>715</v>
      </c>
      <c r="D10" s="137"/>
      <c r="E10" s="142" t="s">
        <v>716</v>
      </c>
      <c r="F10" s="137"/>
      <c r="G10" s="158" t="s">
        <v>717</v>
      </c>
      <c r="H10" s="13"/>
      <c r="I10" s="16"/>
    </row>
    <row r="11" spans="1:9" s="193" customFormat="1" ht="12.95" hidden="1" customHeight="1">
      <c r="A11" s="156"/>
      <c r="B11" s="137"/>
      <c r="C11" s="137"/>
      <c r="D11" s="137"/>
      <c r="E11" s="137"/>
      <c r="F11" s="137"/>
      <c r="G11" s="138"/>
      <c r="H11" s="13"/>
      <c r="I11" s="16"/>
    </row>
    <row r="12" spans="1:9" s="193" customFormat="1" ht="12.95" hidden="1" customHeight="1">
      <c r="A12" s="156"/>
      <c r="B12" s="137"/>
      <c r="C12" s="338">
        <f>G8</f>
        <v>0</v>
      </c>
      <c r="D12" s="209" t="s">
        <v>576</v>
      </c>
      <c r="E12" s="364">
        <f>'Dados Gerais RSS'!D28</f>
        <v>0</v>
      </c>
      <c r="F12" s="199" t="s">
        <v>444</v>
      </c>
      <c r="G12" s="200">
        <f>IF( E12=0,0,C12/E12)</f>
        <v>0</v>
      </c>
      <c r="H12" s="13"/>
      <c r="I12" s="16"/>
    </row>
    <row r="13" spans="1:9" s="193" customFormat="1" ht="12.95" hidden="1" customHeight="1">
      <c r="A13" s="156"/>
      <c r="B13" s="137"/>
      <c r="C13" s="142" t="s">
        <v>713</v>
      </c>
      <c r="D13" s="142"/>
      <c r="E13" s="142" t="s">
        <v>677</v>
      </c>
      <c r="F13" s="137"/>
      <c r="G13" s="138"/>
      <c r="H13" s="13"/>
      <c r="I13" s="16"/>
    </row>
    <row r="14" spans="1:9" s="193" customFormat="1" ht="12.95" hidden="1" customHeight="1">
      <c r="A14" s="156"/>
      <c r="B14" s="137"/>
      <c r="C14" s="142" t="s">
        <v>717</v>
      </c>
      <c r="D14" s="142"/>
      <c r="E14" s="142" t="s">
        <v>718</v>
      </c>
      <c r="F14" s="137"/>
      <c r="G14" s="138"/>
      <c r="H14" s="13"/>
      <c r="I14" s="16"/>
    </row>
    <row r="15" spans="1:9" s="193" customFormat="1" ht="9.75" hidden="1" customHeight="1">
      <c r="A15" s="156"/>
      <c r="B15" s="137"/>
      <c r="C15" s="137"/>
      <c r="D15" s="137"/>
      <c r="E15" s="137"/>
      <c r="F15" s="137"/>
      <c r="G15" s="138"/>
      <c r="H15" s="13"/>
      <c r="I15" s="16"/>
    </row>
    <row r="16" spans="1:9" s="193" customFormat="1" ht="12.95" hidden="1" customHeight="1">
      <c r="A16" s="361" t="s">
        <v>878</v>
      </c>
      <c r="B16" s="16"/>
      <c r="C16" s="16"/>
      <c r="D16" s="16"/>
      <c r="E16" s="16"/>
      <c r="F16" s="16"/>
      <c r="G16" s="167"/>
      <c r="H16" s="13"/>
      <c r="I16" s="16"/>
    </row>
    <row r="17" spans="1:10" s="193" customFormat="1" ht="12.95" hidden="1" customHeight="1">
      <c r="A17" s="362">
        <f>'Dados Gerais RSS'!D38</f>
        <v>0</v>
      </c>
      <c r="B17" s="209"/>
      <c r="C17" s="196" t="s">
        <v>709</v>
      </c>
      <c r="D17" s="209"/>
      <c r="E17" s="196">
        <f>'Dados Gerais RSS'!D41/100*'Dados Gerais RSS'!D38</f>
        <v>0</v>
      </c>
      <c r="F17" s="199" t="s">
        <v>444</v>
      </c>
      <c r="G17" s="200">
        <f>A17-E17</f>
        <v>0</v>
      </c>
      <c r="H17" s="14" t="s">
        <v>877</v>
      </c>
      <c r="I17" s="16"/>
    </row>
    <row r="18" spans="1:10" s="193" customFormat="1" ht="12.95" hidden="1" customHeight="1">
      <c r="A18" s="144" t="s">
        <v>712</v>
      </c>
      <c r="B18" s="137"/>
      <c r="C18" s="142"/>
      <c r="D18" s="137"/>
      <c r="E18" s="142" t="s">
        <v>712</v>
      </c>
      <c r="F18" s="137"/>
      <c r="G18" s="158" t="s">
        <v>713</v>
      </c>
      <c r="H18" s="13"/>
      <c r="I18" s="16"/>
    </row>
    <row r="19" spans="1:10" s="193" customFormat="1" ht="12.95" hidden="1" customHeight="1">
      <c r="A19" s="144" t="s">
        <v>719</v>
      </c>
      <c r="B19" s="137"/>
      <c r="C19" s="142"/>
      <c r="D19" s="137"/>
      <c r="E19" s="142" t="s">
        <v>716</v>
      </c>
      <c r="F19" s="137"/>
      <c r="G19" s="158" t="s">
        <v>717</v>
      </c>
      <c r="H19" s="13"/>
      <c r="I19" s="16"/>
    </row>
    <row r="20" spans="1:10" s="193" customFormat="1" ht="12.95" hidden="1" customHeight="1">
      <c r="A20" s="156"/>
      <c r="B20" s="137"/>
      <c r="C20" s="137"/>
      <c r="D20" s="137"/>
      <c r="E20" s="137"/>
      <c r="F20" s="137"/>
      <c r="G20" s="138"/>
      <c r="H20" s="13"/>
      <c r="I20" s="16"/>
    </row>
    <row r="21" spans="1:10" s="193" customFormat="1" ht="12.95" hidden="1" customHeight="1">
      <c r="A21" s="156"/>
      <c r="B21" s="137"/>
      <c r="C21" s="338">
        <f>G17</f>
        <v>0</v>
      </c>
      <c r="D21" s="209" t="s">
        <v>576</v>
      </c>
      <c r="E21" s="364">
        <f>'Dados Gerais RSS'!D40</f>
        <v>0</v>
      </c>
      <c r="F21" s="199" t="s">
        <v>444</v>
      </c>
      <c r="G21" s="200">
        <f>IF(E21=0,0,C21/E21)</f>
        <v>0</v>
      </c>
      <c r="H21" s="13"/>
      <c r="I21" s="16"/>
    </row>
    <row r="22" spans="1:10" s="193" customFormat="1" ht="12.95" hidden="1" customHeight="1">
      <c r="A22" s="156"/>
      <c r="B22" s="137"/>
      <c r="C22" s="142" t="s">
        <v>713</v>
      </c>
      <c r="D22" s="142"/>
      <c r="E22" s="142" t="s">
        <v>677</v>
      </c>
      <c r="F22" s="137"/>
      <c r="G22" s="138"/>
      <c r="H22" s="13"/>
      <c r="I22" s="16"/>
    </row>
    <row r="23" spans="1:10" s="193" customFormat="1" ht="12.95" hidden="1" customHeight="1">
      <c r="A23" s="156"/>
      <c r="B23" s="137"/>
      <c r="C23" s="142" t="s">
        <v>717</v>
      </c>
      <c r="D23" s="142"/>
      <c r="E23" s="142" t="s">
        <v>718</v>
      </c>
      <c r="F23" s="137"/>
      <c r="G23" s="138"/>
      <c r="H23" s="13"/>
      <c r="I23" s="16"/>
    </row>
    <row r="24" spans="1:10" s="193" customFormat="1" ht="12.95" hidden="1" customHeight="1">
      <c r="A24" s="156"/>
      <c r="B24" s="137"/>
      <c r="C24" s="137"/>
      <c r="D24" s="137"/>
      <c r="E24" s="137"/>
      <c r="F24" s="137"/>
      <c r="G24" s="138"/>
      <c r="H24" s="13"/>
      <c r="I24" s="16"/>
    </row>
    <row r="25" spans="1:10" s="193" customFormat="1" ht="12.95" hidden="1" customHeight="1">
      <c r="A25" s="156"/>
      <c r="B25" s="137"/>
      <c r="C25" s="137"/>
      <c r="D25" s="137"/>
      <c r="E25" s="365" t="s">
        <v>720</v>
      </c>
      <c r="F25" s="199" t="s">
        <v>444</v>
      </c>
      <c r="G25" s="366" t="e">
        <f>'Dados Gerais RSS'!#REF!</f>
        <v>#REF!</v>
      </c>
      <c r="H25" s="13"/>
      <c r="I25" s="16"/>
    </row>
    <row r="26" spans="1:10" s="193" customFormat="1" ht="12.95" hidden="1" customHeight="1">
      <c r="A26" s="156"/>
      <c r="B26" s="137"/>
      <c r="C26" s="137"/>
      <c r="D26" s="137"/>
      <c r="E26" s="365"/>
      <c r="F26" s="367"/>
      <c r="G26" s="366"/>
      <c r="H26" s="13"/>
      <c r="I26" s="16"/>
    </row>
    <row r="27" spans="1:10" s="193" customFormat="1" ht="12.95" hidden="1" customHeight="1">
      <c r="A27" s="368" t="s">
        <v>721</v>
      </c>
      <c r="B27" s="208"/>
      <c r="C27" s="208"/>
      <c r="D27" s="208"/>
      <c r="E27" s="208"/>
      <c r="F27" s="199" t="s">
        <v>444</v>
      </c>
      <c r="G27" s="200" t="e">
        <f>(G12+G21)*G25</f>
        <v>#REF!</v>
      </c>
      <c r="H27" s="13"/>
      <c r="I27" s="16"/>
    </row>
    <row r="28" spans="1:10" s="193" customFormat="1" ht="12.95" customHeight="1">
      <c r="A28" s="361" t="s">
        <v>879</v>
      </c>
      <c r="B28" s="16"/>
      <c r="C28" s="16"/>
      <c r="D28" s="16"/>
      <c r="E28" s="16"/>
      <c r="F28" s="16"/>
      <c r="G28" s="167"/>
      <c r="H28" s="13"/>
      <c r="I28" s="16"/>
      <c r="J28" s="487"/>
    </row>
    <row r="29" spans="1:10" s="193" customFormat="1" ht="12.95" customHeight="1">
      <c r="A29" s="361"/>
      <c r="B29" s="16"/>
      <c r="C29" s="16"/>
      <c r="D29" s="16"/>
      <c r="E29" s="16"/>
      <c r="F29" s="16"/>
      <c r="G29" s="167"/>
      <c r="H29" s="13"/>
      <c r="I29" s="16"/>
      <c r="J29" s="487"/>
    </row>
    <row r="30" spans="1:10" s="193" customFormat="1" ht="12.95" customHeight="1">
      <c r="A30" s="362">
        <f>'Dados Gerais RSS'!D32</f>
        <v>62660</v>
      </c>
      <c r="B30" s="209" t="s">
        <v>709</v>
      </c>
      <c r="C30" s="196">
        <f>'3.0 - Custos Dependentes (Km)'!C70</f>
        <v>711.08</v>
      </c>
      <c r="D30" s="209" t="s">
        <v>709</v>
      </c>
      <c r="E30" s="196">
        <f>TRUNC('Dados Gerais RSS'!D35/100*'Dados Gerais RSS'!D32,2)</f>
        <v>12532</v>
      </c>
      <c r="F30" s="199" t="s">
        <v>444</v>
      </c>
      <c r="G30" s="200">
        <f>A30-C30-E30</f>
        <v>49416.92</v>
      </c>
      <c r="H30" s="14" t="s">
        <v>877</v>
      </c>
      <c r="I30" s="16"/>
    </row>
    <row r="31" spans="1:10" s="193" customFormat="1" ht="12.95" customHeight="1">
      <c r="A31" s="144" t="s">
        <v>712</v>
      </c>
      <c r="B31" s="137"/>
      <c r="C31" s="142" t="s">
        <v>711</v>
      </c>
      <c r="D31" s="137"/>
      <c r="E31" s="142" t="s">
        <v>712</v>
      </c>
      <c r="F31" s="137"/>
      <c r="G31" s="158" t="s">
        <v>713</v>
      </c>
      <c r="H31" s="13"/>
      <c r="I31" s="16"/>
    </row>
    <row r="32" spans="1:10" s="193" customFormat="1" ht="12.95" customHeight="1">
      <c r="A32" s="144" t="s">
        <v>714</v>
      </c>
      <c r="B32" s="137"/>
      <c r="C32" s="142" t="s">
        <v>715</v>
      </c>
      <c r="D32" s="137"/>
      <c r="E32" s="142" t="s">
        <v>716</v>
      </c>
      <c r="F32" s="137"/>
      <c r="G32" s="158" t="s">
        <v>717</v>
      </c>
      <c r="H32" s="13"/>
      <c r="I32" s="16"/>
    </row>
    <row r="33" spans="1:9" s="193" customFormat="1" ht="12.95" customHeight="1">
      <c r="A33" s="156"/>
      <c r="B33" s="137"/>
      <c r="C33" s="137"/>
      <c r="D33" s="137"/>
      <c r="E33" s="137"/>
      <c r="F33" s="137"/>
      <c r="G33" s="138"/>
      <c r="H33" s="13"/>
      <c r="I33" s="16"/>
    </row>
    <row r="34" spans="1:9" s="193" customFormat="1" ht="12.95" customHeight="1">
      <c r="A34" s="156"/>
      <c r="B34" s="137"/>
      <c r="C34" s="338">
        <f>G30</f>
        <v>49416.92</v>
      </c>
      <c r="D34" s="209" t="s">
        <v>576</v>
      </c>
      <c r="E34" s="364">
        <f>'Dados Gerais RSS'!D34</f>
        <v>60</v>
      </c>
      <c r="F34" s="199" t="s">
        <v>444</v>
      </c>
      <c r="G34" s="200">
        <f>IF(E34=0,0,C34/E34)</f>
        <v>823.6153333333333</v>
      </c>
      <c r="H34" s="13"/>
      <c r="I34" s="16"/>
    </row>
    <row r="35" spans="1:9" s="193" customFormat="1" ht="12.95" customHeight="1">
      <c r="A35" s="156"/>
      <c r="B35" s="137"/>
      <c r="C35" s="142" t="s">
        <v>713</v>
      </c>
      <c r="D35" s="142"/>
      <c r="E35" s="142" t="s">
        <v>677</v>
      </c>
      <c r="F35" s="137"/>
      <c r="G35" s="138"/>
      <c r="H35" s="13"/>
      <c r="I35" s="16"/>
    </row>
    <row r="36" spans="1:9" s="193" customFormat="1" ht="12.95" customHeight="1">
      <c r="A36" s="156"/>
      <c r="B36" s="137"/>
      <c r="C36" s="142" t="s">
        <v>717</v>
      </c>
      <c r="D36" s="142"/>
      <c r="E36" s="142" t="s">
        <v>718</v>
      </c>
      <c r="F36" s="137"/>
      <c r="G36" s="138"/>
      <c r="H36" s="13"/>
      <c r="I36" s="16"/>
    </row>
    <row r="37" spans="1:9" s="193" customFormat="1" ht="12.95" customHeight="1">
      <c r="A37" s="156"/>
      <c r="B37" s="137"/>
      <c r="C37" s="142"/>
      <c r="D37" s="142"/>
      <c r="E37" s="142"/>
      <c r="F37" s="137"/>
      <c r="G37" s="138"/>
      <c r="H37" s="13"/>
      <c r="I37" s="16"/>
    </row>
    <row r="38" spans="1:9" s="193" customFormat="1" ht="12.95" customHeight="1">
      <c r="A38" s="156"/>
      <c r="B38" s="137"/>
      <c r="C38" s="137"/>
      <c r="D38" s="137"/>
      <c r="E38" s="365" t="s">
        <v>723</v>
      </c>
      <c r="F38" s="199" t="s">
        <v>444</v>
      </c>
      <c r="G38" s="370">
        <f>'Dados Gerais RSS'!D33</f>
        <v>1</v>
      </c>
      <c r="H38" s="13"/>
      <c r="I38" s="16"/>
    </row>
    <row r="39" spans="1:9" s="193" customFormat="1" ht="12.95" customHeight="1">
      <c r="A39" s="368" t="s">
        <v>724</v>
      </c>
      <c r="B39" s="208"/>
      <c r="C39" s="208"/>
      <c r="D39" s="208"/>
      <c r="E39" s="208"/>
      <c r="F39" s="199"/>
      <c r="G39" s="200">
        <f>TRUNC(G38*G34,2)</f>
        <v>823.61</v>
      </c>
      <c r="H39" s="13"/>
      <c r="I39" s="16"/>
    </row>
    <row r="40" spans="1:9" s="193" customFormat="1" ht="12.95" customHeight="1">
      <c r="A40" s="368"/>
      <c r="B40" s="208"/>
      <c r="C40" s="208"/>
      <c r="D40" s="208"/>
      <c r="E40" s="208"/>
      <c r="F40" s="199"/>
      <c r="G40" s="158"/>
      <c r="H40" s="13"/>
      <c r="I40" s="16"/>
    </row>
    <row r="41" spans="1:9" s="193" customFormat="1" ht="12.95" customHeight="1">
      <c r="A41" s="239" t="s">
        <v>725</v>
      </c>
      <c r="B41" s="208"/>
      <c r="C41" s="208"/>
      <c r="D41" s="208"/>
      <c r="E41" s="208"/>
      <c r="F41" s="199"/>
      <c r="G41" s="224">
        <f>G39</f>
        <v>823.61</v>
      </c>
      <c r="H41" s="23"/>
      <c r="I41" s="527"/>
    </row>
    <row r="42" spans="1:9" s="193" customFormat="1" ht="12.95" customHeight="1">
      <c r="A42" s="225"/>
      <c r="B42" s="173"/>
      <c r="C42" s="173"/>
      <c r="D42" s="173"/>
      <c r="E42" s="173"/>
      <c r="F42" s="173"/>
      <c r="G42" s="213"/>
      <c r="H42" s="16"/>
      <c r="I42" s="16"/>
    </row>
    <row r="43" spans="1:9" s="193" customFormat="1" ht="12.95" customHeight="1">
      <c r="A43" s="137"/>
      <c r="B43" s="137"/>
      <c r="C43" s="137"/>
      <c r="D43" s="137"/>
      <c r="E43" s="137"/>
      <c r="F43" s="137"/>
      <c r="G43" s="137"/>
      <c r="H43" s="13"/>
      <c r="I43" s="16"/>
    </row>
    <row r="44" spans="1:9" s="193" customFormat="1" ht="12.95" customHeight="1">
      <c r="A44" s="226" t="s">
        <v>726</v>
      </c>
      <c r="B44" s="191"/>
      <c r="C44" s="191"/>
      <c r="D44" s="191"/>
      <c r="E44" s="191"/>
      <c r="F44" s="191"/>
      <c r="G44" s="192"/>
      <c r="H44" s="13"/>
      <c r="I44" s="16"/>
    </row>
    <row r="45" spans="1:9" s="193" customFormat="1" ht="12.95" customHeight="1">
      <c r="A45" s="156"/>
      <c r="B45" s="137"/>
      <c r="C45" s="137"/>
      <c r="D45" s="137"/>
      <c r="E45" s="137"/>
      <c r="F45" s="137"/>
      <c r="G45" s="138"/>
      <c r="H45" s="13"/>
      <c r="I45" s="16"/>
    </row>
    <row r="46" spans="1:9" s="193" customFormat="1" ht="12.95" hidden="1" customHeight="1">
      <c r="A46" s="217" t="s">
        <v>880</v>
      </c>
      <c r="B46" s="137"/>
      <c r="C46" s="137"/>
      <c r="D46" s="137"/>
      <c r="E46" s="137"/>
      <c r="F46" s="137"/>
      <c r="G46" s="138"/>
      <c r="H46" s="13"/>
      <c r="I46" s="16"/>
    </row>
    <row r="47" spans="1:9" s="193" customFormat="1" ht="12.95" hidden="1" customHeight="1">
      <c r="A47" s="362">
        <f>'Dados Gerais RSS'!D26</f>
        <v>0</v>
      </c>
      <c r="B47" s="196"/>
      <c r="C47" s="196"/>
      <c r="D47" s="196" t="s">
        <v>443</v>
      </c>
      <c r="E47" s="219">
        <v>8.0000000000000002E-3</v>
      </c>
      <c r="F47" s="199" t="s">
        <v>444</v>
      </c>
      <c r="G47" s="200">
        <f>A47*E47</f>
        <v>0</v>
      </c>
      <c r="H47" s="13"/>
      <c r="I47" s="16"/>
    </row>
    <row r="48" spans="1:9" s="193" customFormat="1" ht="12.95" hidden="1" customHeight="1">
      <c r="A48" s="144" t="s">
        <v>712</v>
      </c>
      <c r="B48" s="137"/>
      <c r="C48" s="142"/>
      <c r="D48" s="137"/>
      <c r="E48" s="142" t="s">
        <v>727</v>
      </c>
      <c r="F48" s="137"/>
      <c r="G48" s="158" t="s">
        <v>674</v>
      </c>
      <c r="H48" s="13"/>
      <c r="I48" s="16"/>
    </row>
    <row r="49" spans="1:9" s="193" customFormat="1" ht="12.95" hidden="1" customHeight="1">
      <c r="A49" s="144" t="s">
        <v>714</v>
      </c>
      <c r="B49" s="137"/>
      <c r="C49" s="131"/>
      <c r="D49" s="137"/>
      <c r="E49" s="142" t="s">
        <v>730</v>
      </c>
      <c r="F49" s="137"/>
      <c r="G49" s="158" t="s">
        <v>728</v>
      </c>
      <c r="H49" s="13"/>
      <c r="I49" s="16"/>
    </row>
    <row r="50" spans="1:9" s="193" customFormat="1" ht="12.95" hidden="1" customHeight="1">
      <c r="A50" s="156"/>
      <c r="B50" s="137"/>
      <c r="C50" s="137"/>
      <c r="D50" s="137"/>
      <c r="E50" s="137"/>
      <c r="F50" s="137"/>
      <c r="G50" s="138"/>
      <c r="H50" s="13"/>
      <c r="I50" s="16"/>
    </row>
    <row r="51" spans="1:9" s="193" customFormat="1" ht="12.95" hidden="1" customHeight="1">
      <c r="A51" s="156"/>
      <c r="B51" s="137"/>
      <c r="C51" s="137"/>
      <c r="D51" s="137"/>
      <c r="E51" s="137"/>
      <c r="F51" s="137"/>
      <c r="G51" s="138"/>
      <c r="H51" s="13"/>
      <c r="I51" s="16"/>
    </row>
    <row r="52" spans="1:9" s="193" customFormat="1" ht="12.95" hidden="1" customHeight="1">
      <c r="A52" s="217" t="s">
        <v>881</v>
      </c>
      <c r="B52" s="137"/>
      <c r="C52" s="137"/>
      <c r="D52" s="137"/>
      <c r="E52" s="137"/>
      <c r="F52" s="137"/>
      <c r="G52" s="138"/>
      <c r="H52" s="13"/>
      <c r="I52" s="16"/>
    </row>
    <row r="53" spans="1:9" s="193" customFormat="1" ht="12.95" hidden="1" customHeight="1">
      <c r="A53" s="362">
        <f>'Dados Gerais RSS'!D38</f>
        <v>0</v>
      </c>
      <c r="B53" s="196"/>
      <c r="C53" s="364"/>
      <c r="D53" s="196" t="s">
        <v>443</v>
      </c>
      <c r="E53" s="221">
        <f>+E47</f>
        <v>8.0000000000000002E-3</v>
      </c>
      <c r="F53" s="199" t="s">
        <v>444</v>
      </c>
      <c r="G53" s="200">
        <f>A53*E53</f>
        <v>0</v>
      </c>
      <c r="H53" s="13"/>
      <c r="I53" s="16"/>
    </row>
    <row r="54" spans="1:9" s="193" customFormat="1" ht="12.95" hidden="1" customHeight="1">
      <c r="A54" s="144" t="s">
        <v>712</v>
      </c>
      <c r="B54" s="137"/>
      <c r="C54" s="142"/>
      <c r="D54" s="137"/>
      <c r="E54" s="142" t="s">
        <v>727</v>
      </c>
      <c r="F54" s="137"/>
      <c r="G54" s="158" t="s">
        <v>674</v>
      </c>
      <c r="H54" s="13"/>
      <c r="I54" s="16"/>
    </row>
    <row r="55" spans="1:9" s="193" customFormat="1" ht="12.95" hidden="1" customHeight="1">
      <c r="A55" s="144" t="s">
        <v>719</v>
      </c>
      <c r="B55" s="137"/>
      <c r="C55" s="142"/>
      <c r="D55" s="137"/>
      <c r="E55" s="142" t="s">
        <v>730</v>
      </c>
      <c r="F55" s="137"/>
      <c r="G55" s="158" t="s">
        <v>728</v>
      </c>
      <c r="H55" s="13"/>
      <c r="I55" s="16"/>
    </row>
    <row r="56" spans="1:9" s="193" customFormat="1" ht="12.95" hidden="1" customHeight="1">
      <c r="A56" s="156"/>
      <c r="B56" s="137"/>
      <c r="C56" s="137"/>
      <c r="D56" s="137"/>
      <c r="E56" s="137"/>
      <c r="F56" s="137"/>
      <c r="G56" s="138"/>
      <c r="H56" s="13"/>
      <c r="I56" s="16"/>
    </row>
    <row r="57" spans="1:9" s="193" customFormat="1" ht="12.95" hidden="1" customHeight="1">
      <c r="A57" s="156"/>
      <c r="B57" s="137"/>
      <c r="C57" s="137"/>
      <c r="D57" s="137"/>
      <c r="E57" s="365" t="s">
        <v>731</v>
      </c>
      <c r="F57" s="199" t="s">
        <v>444</v>
      </c>
      <c r="G57" s="366" t="e">
        <f>G25</f>
        <v>#REF!</v>
      </c>
      <c r="H57" s="13"/>
      <c r="I57" s="16"/>
    </row>
    <row r="58" spans="1:9" s="193" customFormat="1" ht="12.95" hidden="1" customHeight="1">
      <c r="A58" s="156"/>
      <c r="B58" s="137"/>
      <c r="C58" s="137"/>
      <c r="D58" s="137"/>
      <c r="E58" s="365"/>
      <c r="F58" s="367"/>
      <c r="G58" s="366"/>
      <c r="H58" s="13"/>
      <c r="I58" s="16"/>
    </row>
    <row r="59" spans="1:9" s="193" customFormat="1" ht="12.95" hidden="1" customHeight="1">
      <c r="A59" s="368" t="s">
        <v>732</v>
      </c>
      <c r="B59" s="208"/>
      <c r="C59" s="208"/>
      <c r="D59" s="208"/>
      <c r="E59" s="208"/>
      <c r="F59" s="199"/>
      <c r="G59" s="200" t="e">
        <f>(G47+G53)*G57</f>
        <v>#REF!</v>
      </c>
      <c r="H59" s="13"/>
      <c r="I59" s="16"/>
    </row>
    <row r="60" spans="1:9" s="193" customFormat="1" ht="12.95" hidden="1" customHeight="1">
      <c r="A60" s="156"/>
      <c r="B60" s="137"/>
      <c r="C60" s="137"/>
      <c r="D60" s="137"/>
      <c r="E60" s="137"/>
      <c r="F60" s="137"/>
      <c r="G60" s="138"/>
      <c r="H60" s="13"/>
      <c r="I60" s="16"/>
    </row>
    <row r="61" spans="1:9" s="193" customFormat="1" ht="12.95" customHeight="1">
      <c r="A61" s="217" t="s">
        <v>882</v>
      </c>
      <c r="B61" s="137"/>
      <c r="C61" s="137"/>
      <c r="D61" s="137"/>
      <c r="E61" s="137"/>
      <c r="F61" s="137"/>
      <c r="G61" s="138"/>
      <c r="H61" s="13"/>
      <c r="I61" s="16"/>
    </row>
    <row r="62" spans="1:9" s="193" customFormat="1" ht="12.95" customHeight="1">
      <c r="A62" s="362">
        <f>'Dados Gerais RSS'!D32+'Dados Gerais RSS'!D44</f>
        <v>62660</v>
      </c>
      <c r="B62" s="196"/>
      <c r="C62" s="196"/>
      <c r="D62" s="196" t="s">
        <v>443</v>
      </c>
      <c r="E62" s="219">
        <v>4.8999999999999998E-3</v>
      </c>
      <c r="F62" s="199" t="s">
        <v>444</v>
      </c>
      <c r="G62" s="200">
        <f>TRUNC(A62*E62,2)</f>
        <v>307.02999999999997</v>
      </c>
      <c r="H62" s="13"/>
      <c r="I62" s="16"/>
    </row>
    <row r="63" spans="1:9" s="193" customFormat="1" ht="12.95" customHeight="1">
      <c r="A63" s="144" t="s">
        <v>712</v>
      </c>
      <c r="B63" s="137"/>
      <c r="C63" s="142"/>
      <c r="D63" s="137"/>
      <c r="E63" s="142" t="s">
        <v>727</v>
      </c>
      <c r="F63" s="137"/>
      <c r="G63" s="158" t="s">
        <v>674</v>
      </c>
      <c r="H63" s="13"/>
      <c r="I63" s="16"/>
    </row>
    <row r="64" spans="1:9" s="193" customFormat="1" ht="12.95" customHeight="1">
      <c r="A64" s="144" t="s">
        <v>734</v>
      </c>
      <c r="B64" s="137"/>
      <c r="C64" s="142"/>
      <c r="D64" s="137"/>
      <c r="E64" s="142" t="s">
        <v>1022</v>
      </c>
      <c r="F64" s="137"/>
      <c r="G64" s="158" t="s">
        <v>728</v>
      </c>
      <c r="H64" s="13"/>
      <c r="I64" s="16"/>
    </row>
    <row r="65" spans="1:9" s="193" customFormat="1" ht="12.95" customHeight="1">
      <c r="A65" s="156"/>
      <c r="B65" s="137"/>
      <c r="C65" s="137"/>
      <c r="D65" s="137"/>
      <c r="E65" s="137"/>
      <c r="F65" s="137"/>
      <c r="G65" s="138"/>
      <c r="H65" s="13"/>
      <c r="I65" s="16"/>
    </row>
    <row r="66" spans="1:9" s="193" customFormat="1" ht="12.95" customHeight="1">
      <c r="A66" s="156"/>
      <c r="B66" s="137"/>
      <c r="C66" s="142"/>
      <c r="D66" s="142"/>
      <c r="E66" s="196" t="s">
        <v>731</v>
      </c>
      <c r="F66" s="199" t="s">
        <v>444</v>
      </c>
      <c r="G66" s="370">
        <f>G38</f>
        <v>1</v>
      </c>
      <c r="H66" s="13"/>
      <c r="I66" s="16"/>
    </row>
    <row r="67" spans="1:9" s="193" customFormat="1" ht="12.95" customHeight="1">
      <c r="A67" s="156"/>
      <c r="B67" s="137"/>
      <c r="C67" s="142"/>
      <c r="D67" s="142"/>
      <c r="E67" s="142"/>
      <c r="F67" s="137"/>
      <c r="G67" s="371"/>
      <c r="H67" s="13"/>
      <c r="I67" s="16"/>
    </row>
    <row r="68" spans="1:9" s="193" customFormat="1" ht="12.95" customHeight="1">
      <c r="A68" s="368" t="s">
        <v>735</v>
      </c>
      <c r="B68" s="208"/>
      <c r="C68" s="208"/>
      <c r="D68" s="208"/>
      <c r="E68" s="208"/>
      <c r="F68" s="199" t="s">
        <v>444</v>
      </c>
      <c r="G68" s="200">
        <f>TRUNC(G66*G62,2)</f>
        <v>307.02999999999997</v>
      </c>
      <c r="H68" s="13"/>
      <c r="I68" s="16"/>
    </row>
    <row r="69" spans="1:9" s="193" customFormat="1" ht="12.95" customHeight="1">
      <c r="A69" s="368"/>
      <c r="B69" s="208"/>
      <c r="C69" s="208"/>
      <c r="D69" s="208"/>
      <c r="E69" s="208"/>
      <c r="F69" s="199"/>
      <c r="G69" s="158"/>
      <c r="H69" s="13"/>
      <c r="I69" s="16"/>
    </row>
    <row r="70" spans="1:9" s="193" customFormat="1" ht="12.95" customHeight="1">
      <c r="A70" s="207" t="s">
        <v>883</v>
      </c>
      <c r="B70" s="208"/>
      <c r="C70" s="208"/>
      <c r="D70" s="208"/>
      <c r="E70" s="208"/>
      <c r="F70" s="199"/>
      <c r="G70" s="224">
        <f>G68</f>
        <v>307.02999999999997</v>
      </c>
      <c r="H70" s="23"/>
      <c r="I70" s="527"/>
    </row>
    <row r="71" spans="1:9" s="193" customFormat="1" ht="12.95" customHeight="1">
      <c r="A71" s="225"/>
      <c r="B71" s="173"/>
      <c r="C71" s="173"/>
      <c r="D71" s="173"/>
      <c r="E71" s="173"/>
      <c r="F71" s="173"/>
      <c r="G71" s="213"/>
      <c r="H71" s="13"/>
      <c r="I71" s="16"/>
    </row>
    <row r="72" spans="1:9" s="193" customFormat="1" ht="12.95" customHeight="1">
      <c r="A72" s="226" t="s">
        <v>884</v>
      </c>
      <c r="B72" s="191"/>
      <c r="C72" s="191"/>
      <c r="D72" s="191"/>
      <c r="E72" s="191"/>
      <c r="F72" s="191"/>
      <c r="G72" s="192"/>
      <c r="H72" s="13"/>
      <c r="I72" s="16"/>
    </row>
    <row r="73" spans="1:9" s="193" customFormat="1" ht="12.95" hidden="1" customHeight="1">
      <c r="A73" s="156"/>
      <c r="B73" s="137"/>
      <c r="C73" s="137"/>
      <c r="D73" s="137"/>
      <c r="E73" s="137"/>
      <c r="F73" s="137"/>
      <c r="G73" s="138"/>
      <c r="H73" s="13"/>
      <c r="I73" s="16"/>
    </row>
    <row r="74" spans="1:9" s="193" customFormat="1" ht="12.95" hidden="1" customHeight="1">
      <c r="A74" s="372" t="s">
        <v>880</v>
      </c>
      <c r="B74" s="137"/>
      <c r="C74" s="137"/>
      <c r="D74" s="137"/>
      <c r="E74" s="137"/>
      <c r="F74" s="137"/>
      <c r="G74" s="138"/>
      <c r="H74" s="13"/>
      <c r="I74" s="16"/>
    </row>
    <row r="75" spans="1:9" s="193" customFormat="1" ht="12.95" hidden="1" customHeight="1">
      <c r="A75" s="480"/>
      <c r="B75" s="196"/>
      <c r="C75" s="196"/>
      <c r="D75" s="196" t="s">
        <v>499</v>
      </c>
      <c r="E75" s="528">
        <f>A8*5%</f>
        <v>0</v>
      </c>
      <c r="F75" s="199" t="s">
        <v>444</v>
      </c>
      <c r="G75" s="200">
        <f>A75+E75</f>
        <v>0</v>
      </c>
      <c r="H75" s="13"/>
      <c r="I75" s="16"/>
    </row>
    <row r="76" spans="1:9" s="193" customFormat="1" ht="12.95" hidden="1" customHeight="1">
      <c r="A76" s="481" t="s">
        <v>712</v>
      </c>
      <c r="B76" s="137"/>
      <c r="C76" s="142"/>
      <c r="D76" s="137"/>
      <c r="E76" s="142" t="s">
        <v>885</v>
      </c>
      <c r="F76" s="137"/>
      <c r="G76" s="158" t="s">
        <v>674</v>
      </c>
      <c r="H76" s="13"/>
      <c r="I76" s="16"/>
    </row>
    <row r="77" spans="1:9" s="193" customFormat="1" ht="12.95" hidden="1" customHeight="1">
      <c r="A77" s="481" t="s">
        <v>886</v>
      </c>
      <c r="B77" s="137"/>
      <c r="C77" s="529"/>
      <c r="D77" s="137"/>
      <c r="E77" s="142" t="s">
        <v>887</v>
      </c>
      <c r="F77" s="137"/>
      <c r="G77" s="158" t="s">
        <v>888</v>
      </c>
      <c r="H77" s="13"/>
      <c r="I77" s="16"/>
    </row>
    <row r="78" spans="1:9" s="193" customFormat="1" ht="12.95" hidden="1" customHeight="1">
      <c r="A78" s="144"/>
      <c r="B78" s="137"/>
      <c r="C78" s="529"/>
      <c r="D78" s="137"/>
      <c r="E78" s="142"/>
      <c r="F78" s="137"/>
      <c r="G78" s="158"/>
      <c r="H78" s="13"/>
      <c r="I78" s="16"/>
    </row>
    <row r="79" spans="1:9" s="193" customFormat="1" ht="12.95" hidden="1" customHeight="1">
      <c r="A79" s="156"/>
      <c r="B79" s="137"/>
      <c r="C79" s="338">
        <f>G75</f>
        <v>0</v>
      </c>
      <c r="D79" s="209" t="s">
        <v>576</v>
      </c>
      <c r="E79" s="364">
        <v>12</v>
      </c>
      <c r="F79" s="199" t="s">
        <v>444</v>
      </c>
      <c r="G79" s="200">
        <f>C79/E79</f>
        <v>0</v>
      </c>
      <c r="H79" s="13"/>
      <c r="I79" s="16"/>
    </row>
    <row r="80" spans="1:9" s="193" customFormat="1" ht="12.95" hidden="1" customHeight="1">
      <c r="A80" s="156"/>
      <c r="B80" s="137"/>
      <c r="C80" s="142" t="s">
        <v>889</v>
      </c>
      <c r="D80" s="142"/>
      <c r="E80" s="142" t="s">
        <v>890</v>
      </c>
      <c r="F80" s="137"/>
      <c r="G80" s="138"/>
      <c r="H80" s="13"/>
      <c r="I80" s="16"/>
    </row>
    <row r="81" spans="1:9" s="193" customFormat="1" ht="12.95" hidden="1" customHeight="1">
      <c r="A81" s="156"/>
      <c r="B81" s="137"/>
      <c r="C81" s="142" t="s">
        <v>888</v>
      </c>
      <c r="D81" s="142"/>
      <c r="E81" s="142" t="s">
        <v>891</v>
      </c>
      <c r="F81" s="137"/>
      <c r="G81" s="138"/>
      <c r="H81" s="13"/>
      <c r="I81" s="16"/>
    </row>
    <row r="82" spans="1:9" s="193" customFormat="1" ht="12.95" hidden="1" customHeight="1">
      <c r="A82" s="156"/>
      <c r="B82" s="137"/>
      <c r="C82" s="142"/>
      <c r="D82" s="142"/>
      <c r="E82" s="142"/>
      <c r="F82" s="137"/>
      <c r="G82" s="138"/>
      <c r="H82" s="13"/>
      <c r="I82" s="16"/>
    </row>
    <row r="83" spans="1:9" s="193" customFormat="1" ht="12.95" hidden="1" customHeight="1">
      <c r="A83" s="156"/>
      <c r="B83" s="137"/>
      <c r="C83" s="137"/>
      <c r="D83" s="137"/>
      <c r="E83" s="196" t="s">
        <v>731</v>
      </c>
      <c r="F83" s="199" t="s">
        <v>444</v>
      </c>
      <c r="G83" s="376" t="e">
        <f>G57</f>
        <v>#REF!</v>
      </c>
      <c r="H83" s="13"/>
      <c r="I83" s="16"/>
    </row>
    <row r="84" spans="1:9" s="193" customFormat="1" ht="12.95" hidden="1" customHeight="1">
      <c r="A84" s="156"/>
      <c r="B84" s="137"/>
      <c r="C84" s="142"/>
      <c r="D84" s="142"/>
      <c r="E84" s="142"/>
      <c r="F84" s="137"/>
      <c r="G84" s="138"/>
      <c r="H84" s="13"/>
      <c r="I84" s="16"/>
    </row>
    <row r="85" spans="1:9" s="193" customFormat="1" ht="12.95" hidden="1" customHeight="1">
      <c r="A85" s="207" t="s">
        <v>743</v>
      </c>
      <c r="B85" s="208"/>
      <c r="C85" s="208"/>
      <c r="D85" s="208"/>
      <c r="E85" s="208"/>
      <c r="F85" s="199"/>
      <c r="G85" s="200" t="e">
        <f>G83*G79</f>
        <v>#REF!</v>
      </c>
      <c r="H85" s="13"/>
      <c r="I85" s="16"/>
    </row>
    <row r="86" spans="1:9" s="193" customFormat="1" ht="12.95" customHeight="1">
      <c r="A86" s="156"/>
      <c r="B86" s="137"/>
      <c r="C86" s="137"/>
      <c r="D86" s="137"/>
      <c r="E86" s="137"/>
      <c r="F86" s="137"/>
      <c r="G86" s="138"/>
      <c r="H86" s="13"/>
      <c r="I86" s="16"/>
    </row>
    <row r="87" spans="1:9" s="193" customFormat="1" ht="12.95" customHeight="1">
      <c r="A87" s="372" t="s">
        <v>892</v>
      </c>
      <c r="B87" s="137"/>
      <c r="C87" s="137"/>
      <c r="D87" s="137"/>
      <c r="E87" s="137"/>
      <c r="F87" s="137"/>
      <c r="G87" s="138"/>
      <c r="H87" s="13"/>
      <c r="I87" s="16"/>
    </row>
    <row r="88" spans="1:9" s="193" customFormat="1" ht="12.95" customHeight="1">
      <c r="A88" s="218">
        <f>TRUNC(A62*0.08,2)</f>
        <v>5012.8</v>
      </c>
      <c r="B88" s="196"/>
      <c r="C88" s="196"/>
      <c r="D88" s="196" t="s">
        <v>499</v>
      </c>
      <c r="E88" s="228">
        <f>TRUNC(A62*5%,2)</f>
        <v>3133</v>
      </c>
      <c r="F88" s="199" t="s">
        <v>444</v>
      </c>
      <c r="G88" s="200">
        <f>A88+E88</f>
        <v>8145.8</v>
      </c>
      <c r="H88" s="13"/>
      <c r="I88" s="16"/>
    </row>
    <row r="89" spans="1:9" s="193" customFormat="1" ht="12.95" customHeight="1">
      <c r="A89" s="144" t="s">
        <v>712</v>
      </c>
      <c r="B89" s="137"/>
      <c r="C89" s="142"/>
      <c r="D89" s="137"/>
      <c r="E89" s="142" t="s">
        <v>893</v>
      </c>
      <c r="F89" s="137"/>
      <c r="G89" s="158" t="s">
        <v>674</v>
      </c>
      <c r="H89" s="13"/>
      <c r="I89" s="16"/>
    </row>
    <row r="90" spans="1:9" s="193" customFormat="1" ht="12.95" customHeight="1">
      <c r="A90" s="481" t="s">
        <v>886</v>
      </c>
      <c r="B90" s="137"/>
      <c r="C90" s="529"/>
      <c r="D90" s="137"/>
      <c r="E90" s="142" t="s">
        <v>887</v>
      </c>
      <c r="F90" s="137"/>
      <c r="G90" s="158" t="s">
        <v>888</v>
      </c>
      <c r="H90" s="13"/>
      <c r="I90" s="16"/>
    </row>
    <row r="91" spans="1:9" s="193" customFormat="1" ht="12.95" customHeight="1">
      <c r="A91" s="144" t="s">
        <v>946</v>
      </c>
      <c r="B91" s="137"/>
      <c r="C91" s="529"/>
      <c r="D91" s="137"/>
      <c r="E91" s="142" t="s">
        <v>947</v>
      </c>
      <c r="F91" s="137"/>
      <c r="G91" s="158"/>
      <c r="H91" s="13"/>
      <c r="I91" s="16"/>
    </row>
    <row r="92" spans="1:9" s="193" customFormat="1" ht="12.95" customHeight="1">
      <c r="A92" s="156"/>
      <c r="B92" s="137"/>
      <c r="C92" s="338">
        <f>G88</f>
        <v>8145.8</v>
      </c>
      <c r="D92" s="209" t="s">
        <v>576</v>
      </c>
      <c r="E92" s="364">
        <v>12</v>
      </c>
      <c r="F92" s="199" t="s">
        <v>444</v>
      </c>
      <c r="G92" s="200">
        <f>TRUNC(C92/E92,2)</f>
        <v>678.81</v>
      </c>
      <c r="H92" s="13"/>
      <c r="I92" s="16"/>
    </row>
    <row r="93" spans="1:9" s="193" customFormat="1" ht="12.95" customHeight="1">
      <c r="A93" s="156"/>
      <c r="B93" s="137"/>
      <c r="C93" s="142" t="s">
        <v>889</v>
      </c>
      <c r="D93" s="142"/>
      <c r="E93" s="142" t="s">
        <v>890</v>
      </c>
      <c r="F93" s="137"/>
      <c r="G93" s="138"/>
      <c r="H93" s="13"/>
      <c r="I93" s="16"/>
    </row>
    <row r="94" spans="1:9" s="193" customFormat="1" ht="12.95" customHeight="1">
      <c r="A94" s="156"/>
      <c r="B94" s="137"/>
      <c r="C94" s="142" t="s">
        <v>888</v>
      </c>
      <c r="D94" s="142"/>
      <c r="E94" s="142" t="s">
        <v>891</v>
      </c>
      <c r="F94" s="137"/>
      <c r="G94" s="138"/>
      <c r="H94" s="13"/>
      <c r="I94" s="16"/>
    </row>
    <row r="95" spans="1:9" s="193" customFormat="1" ht="12.95" customHeight="1">
      <c r="A95" s="156"/>
      <c r="B95" s="137"/>
      <c r="C95" s="142"/>
      <c r="D95" s="142"/>
      <c r="E95" s="142"/>
      <c r="F95" s="137"/>
      <c r="G95" s="138"/>
      <c r="H95" s="13"/>
      <c r="I95" s="16"/>
    </row>
    <row r="96" spans="1:9" s="193" customFormat="1" ht="12.95" customHeight="1">
      <c r="A96" s="156"/>
      <c r="B96" s="137"/>
      <c r="C96" s="137"/>
      <c r="D96" s="137"/>
      <c r="E96" s="196" t="s">
        <v>731</v>
      </c>
      <c r="F96" s="199" t="s">
        <v>444</v>
      </c>
      <c r="G96" s="370">
        <f>G66</f>
        <v>1</v>
      </c>
      <c r="H96" s="13"/>
      <c r="I96" s="16"/>
    </row>
    <row r="97" spans="1:9" s="193" customFormat="1" ht="12.95" customHeight="1">
      <c r="A97" s="225"/>
      <c r="B97" s="173"/>
      <c r="C97" s="174"/>
      <c r="D97" s="174"/>
      <c r="E97" s="174"/>
      <c r="F97" s="173"/>
      <c r="G97" s="175"/>
      <c r="H97" s="13"/>
      <c r="I97" s="16"/>
    </row>
    <row r="98" spans="1:9" s="193" customFormat="1" ht="12.95" customHeight="1">
      <c r="A98" s="530" t="s">
        <v>894</v>
      </c>
      <c r="B98" s="316"/>
      <c r="C98" s="316"/>
      <c r="D98" s="316"/>
      <c r="E98" s="316"/>
      <c r="F98" s="320"/>
      <c r="G98" s="321">
        <f>TRUNC(G96*G92,2)</f>
        <v>678.81</v>
      </c>
      <c r="H98" s="13"/>
      <c r="I98" s="16"/>
    </row>
    <row r="99" spans="1:9" s="193" customFormat="1" ht="12.95" customHeight="1">
      <c r="A99" s="156"/>
      <c r="B99" s="137"/>
      <c r="C99" s="142"/>
      <c r="D99" s="142"/>
      <c r="E99" s="142"/>
      <c r="F99" s="137"/>
      <c r="G99" s="138"/>
      <c r="H99" s="13"/>
      <c r="I99" s="16"/>
    </row>
    <row r="100" spans="1:9" s="193" customFormat="1" ht="12.95" customHeight="1">
      <c r="A100" s="207" t="s">
        <v>744</v>
      </c>
      <c r="B100" s="208"/>
      <c r="C100" s="208"/>
      <c r="D100" s="208"/>
      <c r="E100" s="208"/>
      <c r="F100" s="199"/>
      <c r="G100" s="224">
        <f>G98</f>
        <v>678.81</v>
      </c>
      <c r="H100" s="23"/>
      <c r="I100" s="527"/>
    </row>
    <row r="101" spans="1:9" s="193" customFormat="1" ht="12.95" customHeight="1">
      <c r="A101" s="238"/>
      <c r="B101" s="137"/>
      <c r="C101" s="137"/>
      <c r="D101" s="137"/>
      <c r="E101" s="137"/>
      <c r="F101" s="141"/>
      <c r="G101" s="148"/>
      <c r="H101" s="13"/>
      <c r="I101" s="16"/>
    </row>
    <row r="102" spans="1:9" s="193" customFormat="1" ht="12.95" hidden="1" customHeight="1">
      <c r="A102" s="238" t="s">
        <v>895</v>
      </c>
      <c r="B102" s="137"/>
      <c r="C102" s="137"/>
      <c r="D102" s="137"/>
      <c r="E102" s="137"/>
      <c r="F102" s="141"/>
      <c r="G102" s="148"/>
      <c r="H102" s="13"/>
      <c r="I102" s="16"/>
    </row>
    <row r="103" spans="1:9" s="536" customFormat="1" ht="12.95" hidden="1" customHeight="1">
      <c r="A103" s="531" t="s">
        <v>513</v>
      </c>
      <c r="B103" s="154" t="s">
        <v>896</v>
      </c>
      <c r="C103" s="152" t="s">
        <v>897</v>
      </c>
      <c r="D103" s="532"/>
      <c r="E103" s="152" t="s">
        <v>898</v>
      </c>
      <c r="F103" s="533"/>
      <c r="G103" s="534" t="s">
        <v>899</v>
      </c>
      <c r="H103" s="535"/>
      <c r="I103" s="23"/>
    </row>
    <row r="104" spans="1:9" s="193" customFormat="1" ht="51.75" hidden="1" customHeight="1">
      <c r="A104" s="537" t="s">
        <v>900</v>
      </c>
      <c r="B104" s="538" t="s">
        <v>901</v>
      </c>
      <c r="C104" s="196"/>
      <c r="D104" s="196"/>
      <c r="E104" s="196">
        <v>46.62</v>
      </c>
      <c r="F104" s="209"/>
      <c r="G104" s="196">
        <f>C104*E104</f>
        <v>0</v>
      </c>
      <c r="H104" s="13"/>
      <c r="I104" s="16"/>
    </row>
    <row r="105" spans="1:9" s="193" customFormat="1" ht="58.5" hidden="1" customHeight="1">
      <c r="A105" s="539" t="s">
        <v>902</v>
      </c>
      <c r="B105" s="538" t="s">
        <v>901</v>
      </c>
      <c r="C105" s="196"/>
      <c r="D105" s="196"/>
      <c r="E105" s="196">
        <v>63.17</v>
      </c>
      <c r="F105" s="209"/>
      <c r="G105" s="196">
        <f>C105*E105</f>
        <v>0</v>
      </c>
      <c r="H105" s="13"/>
      <c r="I105" s="16"/>
    </row>
    <row r="106" spans="1:9" s="193" customFormat="1" ht="18.75" hidden="1" customHeight="1">
      <c r="A106" s="540" t="s">
        <v>903</v>
      </c>
      <c r="B106" s="208"/>
      <c r="C106" s="208"/>
      <c r="D106" s="208"/>
      <c r="E106" s="208"/>
      <c r="F106" s="209"/>
      <c r="G106" s="510">
        <f>G104+G105</f>
        <v>0</v>
      </c>
      <c r="H106" s="13"/>
      <c r="I106" s="16"/>
    </row>
    <row r="107" spans="1:9" s="193" customFormat="1" ht="12.95" hidden="1" customHeight="1">
      <c r="A107" s="238"/>
      <c r="B107" s="137"/>
      <c r="C107" s="137"/>
      <c r="D107" s="137"/>
      <c r="E107" s="137"/>
      <c r="F107" s="141"/>
      <c r="G107" s="148"/>
      <c r="H107" s="13"/>
      <c r="I107" s="16"/>
    </row>
    <row r="108" spans="1:9" s="193" customFormat="1" ht="12.95" customHeight="1">
      <c r="A108" s="207" t="s">
        <v>745</v>
      </c>
      <c r="B108" s="208"/>
      <c r="C108" s="208"/>
      <c r="D108" s="208"/>
      <c r="E108" s="208"/>
      <c r="F108" s="199"/>
      <c r="G108" s="224">
        <f>G100+G70+G41+G106</f>
        <v>1809.4499999999998</v>
      </c>
      <c r="H108" s="13"/>
      <c r="I108" s="16"/>
    </row>
    <row r="109" spans="1:9" s="193" customFormat="1" ht="12.95" customHeight="1">
      <c r="A109" s="238"/>
      <c r="B109" s="137"/>
      <c r="C109" s="137"/>
      <c r="D109" s="137"/>
      <c r="E109" s="137"/>
      <c r="F109" s="141"/>
      <c r="G109" s="148"/>
      <c r="H109" s="13"/>
      <c r="I109" s="16"/>
    </row>
    <row r="110" spans="1:9" s="193" customFormat="1" ht="12.95" customHeight="1">
      <c r="A110" s="207" t="s">
        <v>746</v>
      </c>
      <c r="B110" s="208"/>
      <c r="C110" s="208">
        <f>'Dados Gerais RSS'!D12</f>
        <v>260</v>
      </c>
      <c r="D110" s="208"/>
      <c r="E110" s="196">
        <f>TRUNC(G108/'Dados Gerais RSS'!D13,2)</f>
        <v>86.16</v>
      </c>
      <c r="F110" s="199"/>
      <c r="G110" s="224">
        <f>TRUNC(E110*C110,2)</f>
        <v>22401.599999999999</v>
      </c>
      <c r="H110" s="13"/>
      <c r="I110" s="16"/>
    </row>
    <row r="111" spans="1:9" s="193" customFormat="1" ht="12.95" customHeight="1">
      <c r="A111" s="137"/>
      <c r="B111" s="137"/>
      <c r="C111" s="137" t="str">
        <f>'Dados Gerais RSS'!C12</f>
        <v>Dias Coleta Anual</v>
      </c>
      <c r="D111" s="137"/>
      <c r="E111" s="142" t="s">
        <v>747</v>
      </c>
      <c r="F111" s="137"/>
      <c r="G111" s="163"/>
      <c r="H111" s="13"/>
      <c r="I111" s="16"/>
    </row>
    <row r="113" spans="1:7" ht="30" customHeight="1">
      <c r="A113" s="722"/>
      <c r="B113" s="738"/>
      <c r="C113" s="738"/>
      <c r="D113" s="738"/>
      <c r="E113" s="738"/>
      <c r="F113" s="738"/>
      <c r="G113" s="738"/>
    </row>
    <row r="114" spans="1:7" ht="12.75" customHeight="1">
      <c r="A114" s="738"/>
      <c r="B114" s="738"/>
      <c r="C114" s="738"/>
      <c r="D114" s="738"/>
      <c r="E114" s="738"/>
      <c r="F114" s="738"/>
      <c r="G114" s="738"/>
    </row>
    <row r="121" spans="1:7" ht="15">
      <c r="A121" s="769"/>
      <c r="B121" s="769"/>
      <c r="C121" s="769"/>
      <c r="D121" s="769"/>
      <c r="E121" s="769"/>
      <c r="F121" s="769"/>
      <c r="G121" s="769"/>
    </row>
    <row r="122" spans="1:7" ht="15">
      <c r="A122" s="769"/>
      <c r="B122" s="769"/>
      <c r="C122" s="769"/>
      <c r="D122" s="769"/>
      <c r="E122" s="769"/>
      <c r="F122" s="769"/>
      <c r="G122" s="769"/>
    </row>
    <row r="123" spans="1:7" ht="8.25" customHeight="1"/>
    <row r="124" spans="1:7" hidden="1"/>
  </sheetData>
  <mergeCells count="9">
    <mergeCell ref="A114:G114"/>
    <mergeCell ref="A121:G121"/>
    <mergeCell ref="A122:G122"/>
    <mergeCell ref="A1:G1"/>
    <mergeCell ref="A2:C2"/>
    <mergeCell ref="D2:G2"/>
    <mergeCell ref="A3:C3"/>
    <mergeCell ref="D3:G3"/>
    <mergeCell ref="A113:G113"/>
  </mergeCells>
  <printOptions horizontalCentered="1"/>
  <pageMargins left="0.39370078740157483" right="0.78740157480314965" top="1.6575" bottom="0.6692913385826772" header="0.51181102362204722" footer="0.51181102362204722"/>
  <pageSetup paperSize="9" scale="72" orientation="portrait" r:id="rId1"/>
  <headerFooter alignWithMargins="0">
    <oddHeader>&amp;L&amp;G&amp;C&amp;"Arial,Normal"&amp;12Estado do Rio de Janeiro
&amp;"Arial,Negrito"PREFEITURA MUNICIPAL DE CARMO&amp;"Arial,Normal"
Secretaria Municipal de Meio Ambiente e Defesa Civil</oddHead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9" tint="-0.499984740745262"/>
  </sheetPr>
  <dimension ref="A1:J49"/>
  <sheetViews>
    <sheetView showGridLines="0" view="pageBreakPreview" zoomScaleNormal="100" zoomScaleSheetLayoutView="100" workbookViewId="0">
      <selection activeCell="E33" sqref="E33"/>
    </sheetView>
  </sheetViews>
  <sheetFormatPr defaultRowHeight="12.75"/>
  <cols>
    <col min="1" max="1" width="36.5703125" style="131" customWidth="1"/>
    <col min="2" max="2" width="17" style="131" customWidth="1"/>
    <col min="3" max="3" width="16" style="131" bestFit="1" customWidth="1"/>
    <col min="4" max="4" width="15.5703125" style="131" customWidth="1"/>
    <col min="5" max="5" width="12.7109375" style="131" customWidth="1"/>
    <col min="6" max="6" width="4.85546875" style="131" customWidth="1"/>
    <col min="7" max="7" width="7.42578125" style="131" customWidth="1"/>
    <col min="8" max="8" width="33.5703125" style="131" hidden="1" customWidth="1"/>
    <col min="9" max="9" width="8.85546875" style="45" hidden="1" customWidth="1"/>
    <col min="10" max="13" width="0" style="131" hidden="1" customWidth="1"/>
    <col min="14" max="16384" width="9.140625" style="131"/>
  </cols>
  <sheetData>
    <row r="1" spans="1:9" s="129" customFormat="1" ht="18" customHeight="1">
      <c r="A1" s="774" t="s">
        <v>1033</v>
      </c>
      <c r="B1" s="774"/>
      <c r="C1" s="774"/>
      <c r="D1" s="774"/>
      <c r="E1" s="774"/>
      <c r="F1" s="774"/>
      <c r="G1" s="774"/>
      <c r="H1" s="128"/>
      <c r="I1" s="128"/>
    </row>
    <row r="2" spans="1:9" s="45" customFormat="1">
      <c r="A2" s="775"/>
      <c r="B2" s="775"/>
      <c r="C2" s="775"/>
      <c r="D2" s="775"/>
      <c r="E2" s="775"/>
      <c r="F2" s="775"/>
      <c r="G2" s="775"/>
    </row>
    <row r="3" spans="1:9" s="16" customFormat="1" ht="12.95" customHeight="1">
      <c r="A3" s="776"/>
      <c r="B3" s="776"/>
      <c r="C3" s="776"/>
      <c r="D3" s="777"/>
      <c r="E3" s="777"/>
      <c r="F3" s="777"/>
      <c r="G3" s="777"/>
      <c r="H3" s="13"/>
    </row>
    <row r="4" spans="1:9" s="193" customFormat="1" ht="12.95" customHeight="1">
      <c r="A4" s="165"/>
      <c r="B4" s="16"/>
      <c r="C4" s="16"/>
      <c r="D4" s="16"/>
      <c r="E4" s="16"/>
      <c r="F4" s="16"/>
      <c r="G4" s="167"/>
      <c r="H4" s="13"/>
      <c r="I4" s="16"/>
    </row>
    <row r="5" spans="1:9" s="193" customFormat="1" ht="12.95" customHeight="1">
      <c r="A5" s="304" t="s">
        <v>1024</v>
      </c>
      <c r="B5" s="16"/>
      <c r="C5" s="16"/>
      <c r="D5" s="16"/>
      <c r="E5" s="16"/>
      <c r="F5" s="16"/>
      <c r="G5" s="167"/>
      <c r="H5" s="13"/>
      <c r="I5" s="16"/>
    </row>
    <row r="6" spans="1:9" s="193" customFormat="1" ht="7.5" customHeight="1">
      <c r="A6" s="279"/>
      <c r="B6" s="16"/>
      <c r="C6" s="16"/>
      <c r="D6" s="16"/>
      <c r="E6" s="16"/>
      <c r="F6" s="16"/>
      <c r="G6" s="167"/>
      <c r="H6" s="13"/>
      <c r="I6" s="16"/>
    </row>
    <row r="7" spans="1:9" s="193" customFormat="1" ht="12.95" hidden="1" customHeight="1">
      <c r="A7" s="361" t="s">
        <v>876</v>
      </c>
      <c r="B7" s="16"/>
      <c r="C7" s="16"/>
      <c r="D7" s="16"/>
      <c r="E7" s="16"/>
      <c r="F7" s="16"/>
      <c r="G7" s="167"/>
      <c r="H7" s="13"/>
      <c r="I7" s="16"/>
    </row>
    <row r="8" spans="1:9" s="193" customFormat="1" ht="12.95" hidden="1" customHeight="1">
      <c r="A8" s="362">
        <f>'Dados Gerais RSS'!D26</f>
        <v>0</v>
      </c>
      <c r="B8" s="209" t="s">
        <v>709</v>
      </c>
      <c r="C8" s="196">
        <f>'3.0 - Custos Dependentes (Km)'!C55</f>
        <v>0</v>
      </c>
      <c r="D8" s="209" t="s">
        <v>709</v>
      </c>
      <c r="E8" s="196">
        <f>'Dados Gerais RSS'!D29/100*'Dados Gerais RSS'!D26</f>
        <v>0</v>
      </c>
      <c r="F8" s="199" t="s">
        <v>444</v>
      </c>
      <c r="G8" s="200">
        <f>A8-C8-E8</f>
        <v>0</v>
      </c>
      <c r="H8" s="635" t="s">
        <v>877</v>
      </c>
      <c r="I8" s="16"/>
    </row>
    <row r="9" spans="1:9" s="193" customFormat="1" ht="12.95" hidden="1" customHeight="1">
      <c r="A9" s="144" t="s">
        <v>710</v>
      </c>
      <c r="B9" s="137"/>
      <c r="C9" s="142" t="s">
        <v>711</v>
      </c>
      <c r="D9" s="137"/>
      <c r="E9" s="142" t="s">
        <v>712</v>
      </c>
      <c r="F9" s="137"/>
      <c r="G9" s="158" t="s">
        <v>713</v>
      </c>
      <c r="H9" s="13"/>
      <c r="I9" s="16"/>
    </row>
    <row r="10" spans="1:9" s="193" customFormat="1" ht="12.95" hidden="1" customHeight="1">
      <c r="A10" s="144" t="s">
        <v>714</v>
      </c>
      <c r="B10" s="137"/>
      <c r="C10" s="142" t="s">
        <v>715</v>
      </c>
      <c r="D10" s="137"/>
      <c r="E10" s="142" t="s">
        <v>716</v>
      </c>
      <c r="F10" s="137"/>
      <c r="G10" s="158" t="s">
        <v>717</v>
      </c>
      <c r="H10" s="13"/>
      <c r="I10" s="16"/>
    </row>
    <row r="11" spans="1:9" s="193" customFormat="1" ht="12.95" hidden="1" customHeight="1">
      <c r="A11" s="156"/>
      <c r="B11" s="137"/>
      <c r="C11" s="137"/>
      <c r="D11" s="137"/>
      <c r="E11" s="137"/>
      <c r="F11" s="137"/>
      <c r="G11" s="138"/>
      <c r="H11" s="13"/>
      <c r="I11" s="16"/>
    </row>
    <row r="12" spans="1:9" s="193" customFormat="1" ht="12.95" hidden="1" customHeight="1">
      <c r="A12" s="156"/>
      <c r="B12" s="137"/>
      <c r="C12" s="338">
        <f>G8</f>
        <v>0</v>
      </c>
      <c r="D12" s="209" t="s">
        <v>576</v>
      </c>
      <c r="E12" s="364">
        <f>'Dados Gerais RSS'!D28</f>
        <v>0</v>
      </c>
      <c r="F12" s="199" t="s">
        <v>444</v>
      </c>
      <c r="G12" s="200">
        <f>IF( E12=0,0,C12/E12)</f>
        <v>0</v>
      </c>
      <c r="H12" s="13"/>
      <c r="I12" s="16"/>
    </row>
    <row r="13" spans="1:9" s="193" customFormat="1" ht="12.95" hidden="1" customHeight="1">
      <c r="A13" s="156"/>
      <c r="B13" s="137"/>
      <c r="C13" s="142" t="s">
        <v>713</v>
      </c>
      <c r="D13" s="142"/>
      <c r="E13" s="142" t="s">
        <v>677</v>
      </c>
      <c r="F13" s="137"/>
      <c r="G13" s="138"/>
      <c r="H13" s="13"/>
      <c r="I13" s="16"/>
    </row>
    <row r="14" spans="1:9" s="193" customFormat="1" ht="12.95" hidden="1" customHeight="1">
      <c r="A14" s="156"/>
      <c r="B14" s="137"/>
      <c r="C14" s="142" t="s">
        <v>717</v>
      </c>
      <c r="D14" s="142"/>
      <c r="E14" s="142" t="s">
        <v>718</v>
      </c>
      <c r="F14" s="137"/>
      <c r="G14" s="138"/>
      <c r="H14" s="13"/>
      <c r="I14" s="16"/>
    </row>
    <row r="15" spans="1:9" s="193" customFormat="1" ht="9.75" hidden="1" customHeight="1">
      <c r="A15" s="156"/>
      <c r="B15" s="137"/>
      <c r="C15" s="137"/>
      <c r="D15" s="137"/>
      <c r="E15" s="137"/>
      <c r="F15" s="137"/>
      <c r="G15" s="138"/>
      <c r="H15" s="13"/>
      <c r="I15" s="16"/>
    </row>
    <row r="16" spans="1:9" s="193" customFormat="1" ht="12.95" hidden="1" customHeight="1">
      <c r="A16" s="361" t="s">
        <v>878</v>
      </c>
      <c r="B16" s="16"/>
      <c r="C16" s="16"/>
      <c r="D16" s="16"/>
      <c r="E16" s="16"/>
      <c r="F16" s="16"/>
      <c r="G16" s="167"/>
      <c r="H16" s="13"/>
      <c r="I16" s="16"/>
    </row>
    <row r="17" spans="1:10" s="193" customFormat="1" ht="12.95" hidden="1" customHeight="1">
      <c r="A17" s="362">
        <f>'Dados Gerais RSS'!D38</f>
        <v>0</v>
      </c>
      <c r="B17" s="209"/>
      <c r="C17" s="196" t="s">
        <v>709</v>
      </c>
      <c r="D17" s="209"/>
      <c r="E17" s="196">
        <f>'Dados Gerais RSS'!D41/100*'Dados Gerais RSS'!D38</f>
        <v>0</v>
      </c>
      <c r="F17" s="199" t="s">
        <v>444</v>
      </c>
      <c r="G17" s="200">
        <f>A17-E17</f>
        <v>0</v>
      </c>
      <c r="H17" s="635" t="s">
        <v>877</v>
      </c>
      <c r="I17" s="16"/>
    </row>
    <row r="18" spans="1:10" s="193" customFormat="1" ht="12.95" hidden="1" customHeight="1">
      <c r="A18" s="144" t="s">
        <v>712</v>
      </c>
      <c r="B18" s="137"/>
      <c r="C18" s="142"/>
      <c r="D18" s="137"/>
      <c r="E18" s="142" t="s">
        <v>712</v>
      </c>
      <c r="F18" s="137"/>
      <c r="G18" s="158" t="s">
        <v>713</v>
      </c>
      <c r="H18" s="13"/>
      <c r="I18" s="16"/>
    </row>
    <row r="19" spans="1:10" s="193" customFormat="1" ht="12.95" hidden="1" customHeight="1">
      <c r="A19" s="144" t="s">
        <v>719</v>
      </c>
      <c r="B19" s="137"/>
      <c r="C19" s="142"/>
      <c r="D19" s="137"/>
      <c r="E19" s="142" t="s">
        <v>716</v>
      </c>
      <c r="F19" s="137"/>
      <c r="G19" s="158" t="s">
        <v>717</v>
      </c>
      <c r="H19" s="13"/>
      <c r="I19" s="16"/>
    </row>
    <row r="20" spans="1:10" s="193" customFormat="1" ht="12.95" hidden="1" customHeight="1">
      <c r="A20" s="156"/>
      <c r="B20" s="137"/>
      <c r="C20" s="137"/>
      <c r="D20" s="137"/>
      <c r="E20" s="137"/>
      <c r="F20" s="137"/>
      <c r="G20" s="138"/>
      <c r="H20" s="13"/>
      <c r="I20" s="16"/>
    </row>
    <row r="21" spans="1:10" s="193" customFormat="1" ht="12.95" hidden="1" customHeight="1">
      <c r="A21" s="156"/>
      <c r="B21" s="137"/>
      <c r="C21" s="338">
        <f>G17</f>
        <v>0</v>
      </c>
      <c r="D21" s="209" t="s">
        <v>576</v>
      </c>
      <c r="E21" s="364">
        <f>'Dados Gerais RSS'!D40</f>
        <v>0</v>
      </c>
      <c r="F21" s="199" t="s">
        <v>444</v>
      </c>
      <c r="G21" s="200">
        <f>IF(E21=0,0,C21/E21)</f>
        <v>0</v>
      </c>
      <c r="H21" s="13"/>
      <c r="I21" s="16"/>
    </row>
    <row r="22" spans="1:10" s="193" customFormat="1" ht="12.95" hidden="1" customHeight="1">
      <c r="A22" s="156"/>
      <c r="B22" s="137"/>
      <c r="C22" s="142" t="s">
        <v>713</v>
      </c>
      <c r="D22" s="142"/>
      <c r="E22" s="142" t="s">
        <v>677</v>
      </c>
      <c r="F22" s="137"/>
      <c r="G22" s="138"/>
      <c r="H22" s="13"/>
      <c r="I22" s="16"/>
    </row>
    <row r="23" spans="1:10" s="193" customFormat="1" ht="12.95" hidden="1" customHeight="1">
      <c r="A23" s="156"/>
      <c r="B23" s="137"/>
      <c r="C23" s="142" t="s">
        <v>717</v>
      </c>
      <c r="D23" s="142"/>
      <c r="E23" s="142" t="s">
        <v>718</v>
      </c>
      <c r="F23" s="137"/>
      <c r="G23" s="138"/>
      <c r="H23" s="13"/>
      <c r="I23" s="16"/>
    </row>
    <row r="24" spans="1:10" s="193" customFormat="1" ht="12.95" hidden="1" customHeight="1">
      <c r="A24" s="156"/>
      <c r="B24" s="137"/>
      <c r="C24" s="137"/>
      <c r="D24" s="137"/>
      <c r="E24" s="137"/>
      <c r="F24" s="137"/>
      <c r="G24" s="138"/>
      <c r="H24" s="13"/>
      <c r="I24" s="16"/>
    </row>
    <row r="25" spans="1:10" s="193" customFormat="1" ht="12.95" hidden="1" customHeight="1">
      <c r="A25" s="156"/>
      <c r="B25" s="137"/>
      <c r="C25" s="137"/>
      <c r="D25" s="137"/>
      <c r="E25" s="365" t="s">
        <v>720</v>
      </c>
      <c r="F25" s="199" t="s">
        <v>444</v>
      </c>
      <c r="G25" s="366" t="e">
        <f>'Dados Gerais RSS'!#REF!</f>
        <v>#REF!</v>
      </c>
      <c r="H25" s="13"/>
      <c r="I25" s="16"/>
    </row>
    <row r="26" spans="1:10" s="193" customFormat="1" ht="12.95" hidden="1" customHeight="1">
      <c r="A26" s="156"/>
      <c r="B26" s="137"/>
      <c r="C26" s="137"/>
      <c r="D26" s="137"/>
      <c r="E26" s="365"/>
      <c r="F26" s="367"/>
      <c r="G26" s="366"/>
      <c r="H26" s="13"/>
      <c r="I26" s="16"/>
    </row>
    <row r="27" spans="1:10" s="193" customFormat="1" ht="12.95" hidden="1" customHeight="1">
      <c r="A27" s="368" t="s">
        <v>721</v>
      </c>
      <c r="B27" s="208"/>
      <c r="C27" s="208"/>
      <c r="D27" s="208"/>
      <c r="E27" s="208"/>
      <c r="F27" s="199" t="s">
        <v>444</v>
      </c>
      <c r="G27" s="200" t="e">
        <f>(G12+G21)*G25</f>
        <v>#REF!</v>
      </c>
      <c r="H27" s="13"/>
      <c r="I27" s="16"/>
    </row>
    <row r="28" spans="1:10" s="193" customFormat="1" ht="12.95" customHeight="1">
      <c r="A28" s="361"/>
      <c r="B28" s="16"/>
      <c r="C28" s="16"/>
      <c r="D28" s="16"/>
      <c r="E28" s="16"/>
      <c r="F28" s="16"/>
      <c r="G28" s="167"/>
      <c r="H28" s="13"/>
      <c r="I28" s="16"/>
      <c r="J28" s="487"/>
    </row>
    <row r="29" spans="1:10" s="193" customFormat="1" ht="12.95" customHeight="1" thickBot="1">
      <c r="A29" s="361"/>
      <c r="B29" s="16"/>
      <c r="C29" s="16"/>
      <c r="D29" s="16"/>
      <c r="E29" s="16"/>
      <c r="F29" s="16"/>
      <c r="G29" s="167"/>
      <c r="H29" s="13"/>
      <c r="I29" s="16"/>
      <c r="J29" s="487"/>
    </row>
    <row r="30" spans="1:10" s="193" customFormat="1" ht="25.5" customHeight="1">
      <c r="A30" s="771" t="s">
        <v>1031</v>
      </c>
      <c r="B30" s="636" t="s">
        <v>1025</v>
      </c>
      <c r="C30" s="637" t="s">
        <v>1026</v>
      </c>
      <c r="D30" s="636" t="s">
        <v>1027</v>
      </c>
      <c r="E30" s="770" t="s">
        <v>1035</v>
      </c>
      <c r="F30" s="638"/>
      <c r="G30" s="639"/>
      <c r="H30" s="635" t="s">
        <v>877</v>
      </c>
      <c r="I30" s="16"/>
    </row>
    <row r="31" spans="1:10" s="193" customFormat="1" ht="38.25" customHeight="1">
      <c r="A31" s="772"/>
      <c r="B31" s="386" t="s">
        <v>1029</v>
      </c>
      <c r="C31" s="386" t="s">
        <v>1028</v>
      </c>
      <c r="D31" s="386" t="s">
        <v>1030</v>
      </c>
      <c r="E31" s="688"/>
      <c r="F31" s="137"/>
      <c r="G31" s="640"/>
      <c r="H31" s="13"/>
      <c r="I31" s="16"/>
    </row>
    <row r="32" spans="1:10" s="193" customFormat="1" ht="19.5" customHeight="1" thickBot="1">
      <c r="A32" s="647" t="s">
        <v>1032</v>
      </c>
      <c r="B32" s="641">
        <v>5</v>
      </c>
      <c r="C32" s="641">
        <v>3.5</v>
      </c>
      <c r="D32" s="641">
        <v>5</v>
      </c>
      <c r="E32" s="642">
        <v>3.5</v>
      </c>
      <c r="F32" s="643"/>
      <c r="G32" s="644"/>
      <c r="H32" s="13"/>
      <c r="I32" s="16"/>
    </row>
    <row r="33" spans="1:9" s="193" customFormat="1" ht="19.5" customHeight="1">
      <c r="A33" s="142"/>
      <c r="B33" s="645"/>
      <c r="C33" s="645"/>
      <c r="D33" s="645"/>
      <c r="E33" s="646"/>
      <c r="F33" s="137"/>
      <c r="G33" s="142"/>
      <c r="H33" s="13"/>
      <c r="I33" s="16"/>
    </row>
    <row r="34" spans="1:9" s="193" customFormat="1" ht="19.5" customHeight="1">
      <c r="A34" s="142"/>
      <c r="B34" s="645"/>
      <c r="C34" s="645"/>
      <c r="D34" s="645"/>
      <c r="E34" s="646"/>
      <c r="F34" s="137"/>
      <c r="G34" s="142"/>
      <c r="H34" s="13"/>
      <c r="I34" s="16"/>
    </row>
    <row r="35" spans="1:9" s="193" customFormat="1" ht="19.5" customHeight="1">
      <c r="B35" s="645"/>
      <c r="C35" s="645"/>
      <c r="D35" s="645"/>
      <c r="E35" s="646"/>
      <c r="F35" s="137"/>
      <c r="G35" s="142"/>
      <c r="H35" s="13"/>
      <c r="I35" s="16"/>
    </row>
    <row r="36" spans="1:9" s="193" customFormat="1" ht="19.5" customHeight="1">
      <c r="A36" s="142"/>
      <c r="B36" s="645"/>
      <c r="C36" s="645"/>
      <c r="D36" s="645"/>
      <c r="E36" s="646"/>
      <c r="F36" s="137"/>
      <c r="G36" s="142"/>
      <c r="H36" s="13"/>
      <c r="I36" s="16"/>
    </row>
    <row r="37" spans="1:9" s="193" customFormat="1" ht="19.5" customHeight="1">
      <c r="A37" s="142"/>
      <c r="B37" s="645"/>
      <c r="C37" s="645"/>
      <c r="D37" s="645"/>
      <c r="E37" s="646"/>
      <c r="F37" s="137"/>
      <c r="G37" s="142"/>
      <c r="H37" s="13"/>
      <c r="I37" s="16"/>
    </row>
    <row r="38" spans="1:9" s="193" customFormat="1" ht="19.5" customHeight="1">
      <c r="A38" s="773" t="s">
        <v>1034</v>
      </c>
      <c r="B38" s="773"/>
      <c r="C38" s="773"/>
      <c r="D38" s="773"/>
      <c r="E38" s="773"/>
      <c r="F38" s="773"/>
      <c r="G38" s="773"/>
      <c r="H38" s="13"/>
      <c r="I38" s="16"/>
    </row>
    <row r="39" spans="1:9" s="193" customFormat="1" ht="19.5" customHeight="1">
      <c r="A39" s="773"/>
      <c r="B39" s="773"/>
      <c r="C39" s="773"/>
      <c r="D39" s="773"/>
      <c r="E39" s="773"/>
      <c r="F39" s="773"/>
      <c r="G39" s="773"/>
      <c r="H39" s="13"/>
      <c r="I39" s="16"/>
    </row>
    <row r="40" spans="1:9" s="193" customFormat="1" ht="19.5" customHeight="1">
      <c r="A40" s="142"/>
      <c r="B40" s="645"/>
      <c r="C40" s="645"/>
      <c r="D40" s="645"/>
      <c r="E40" s="646"/>
      <c r="F40" s="137"/>
      <c r="G40" s="142"/>
      <c r="H40" s="13"/>
      <c r="I40" s="16"/>
    </row>
    <row r="41" spans="1:9" s="193" customFormat="1" ht="19.5" customHeight="1">
      <c r="A41" s="142"/>
      <c r="B41" s="645"/>
      <c r="C41" s="645"/>
      <c r="D41" s="645"/>
      <c r="E41" s="646"/>
      <c r="F41" s="137"/>
      <c r="G41" s="142"/>
      <c r="H41" s="13"/>
      <c r="I41" s="16"/>
    </row>
    <row r="42" spans="1:9" s="193" customFormat="1" ht="19.5" customHeight="1">
      <c r="A42" s="142"/>
      <c r="B42" s="645"/>
      <c r="C42" s="645"/>
      <c r="D42" s="645"/>
      <c r="E42" s="646"/>
      <c r="F42" s="137"/>
      <c r="G42" s="142"/>
      <c r="H42" s="13"/>
      <c r="I42" s="16"/>
    </row>
    <row r="43" spans="1:9" s="193" customFormat="1" ht="19.5" customHeight="1">
      <c r="A43" s="142"/>
      <c r="B43" s="645"/>
      <c r="C43" s="645"/>
      <c r="D43" s="645"/>
      <c r="E43" s="646"/>
      <c r="F43" s="137"/>
      <c r="G43" s="142"/>
      <c r="H43" s="13"/>
      <c r="I43" s="16"/>
    </row>
    <row r="44" spans="1:9" s="193" customFormat="1" ht="19.5" customHeight="1">
      <c r="A44" s="142"/>
      <c r="B44" s="645"/>
      <c r="C44" s="645"/>
      <c r="D44" s="645"/>
      <c r="E44" s="646"/>
      <c r="F44" s="137"/>
      <c r="G44" s="142"/>
      <c r="H44" s="13"/>
      <c r="I44" s="16"/>
    </row>
    <row r="45" spans="1:9" s="193" customFormat="1" ht="19.5" customHeight="1">
      <c r="A45" s="142"/>
      <c r="B45" s="645"/>
      <c r="C45" s="645"/>
      <c r="D45" s="645"/>
      <c r="E45" s="646"/>
      <c r="F45" s="137"/>
      <c r="G45" s="142"/>
      <c r="H45" s="13"/>
      <c r="I45" s="16"/>
    </row>
    <row r="46" spans="1:9" s="193" customFormat="1" ht="12.95" customHeight="1">
      <c r="A46" s="156"/>
      <c r="B46" s="137"/>
      <c r="C46" s="137"/>
      <c r="D46" s="137"/>
      <c r="E46" s="137"/>
      <c r="F46" s="137"/>
      <c r="G46" s="138"/>
      <c r="H46" s="13"/>
      <c r="I46" s="16"/>
    </row>
    <row r="47" spans="1:9" s="193" customFormat="1" ht="12.95" customHeight="1">
      <c r="A47" s="137"/>
      <c r="B47" s="137"/>
      <c r="C47" s="137"/>
      <c r="D47" s="137"/>
      <c r="E47" s="137"/>
      <c r="F47" s="137"/>
      <c r="G47" s="137"/>
      <c r="H47" s="13"/>
      <c r="I47" s="16"/>
    </row>
    <row r="48" spans="1:9" ht="8.25" customHeight="1"/>
    <row r="49" hidden="1"/>
  </sheetData>
  <mergeCells count="8">
    <mergeCell ref="E30:E31"/>
    <mergeCell ref="A30:A31"/>
    <mergeCell ref="A38:G39"/>
    <mergeCell ref="A1:G1"/>
    <mergeCell ref="A2:C2"/>
    <mergeCell ref="D2:G2"/>
    <mergeCell ref="A3:C3"/>
    <mergeCell ref="D3:G3"/>
  </mergeCells>
  <printOptions horizontalCentered="1"/>
  <pageMargins left="0.39370078740157483" right="0.78740157480314965" top="1.6575" bottom="0.6692913385826772" header="0.51181102362204722" footer="0.51181102362204722"/>
  <pageSetup paperSize="9" scale="72" orientation="portrait" r:id="rId1"/>
  <headerFooter alignWithMargins="0">
    <oddHeader>&amp;L&amp;G&amp;C&amp;"Arial,Normal"&amp;12Estado do Rio de Janeiro
&amp;"Arial,Negrito"PREFEITURA MUNICIPAL DE CARMO&amp;"Arial,Normal"
Secretaria Municipal de Meio Ambiente e Defesa Civil</oddHead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6" tint="-0.499984740745262"/>
  </sheetPr>
  <dimension ref="A1:E101"/>
  <sheetViews>
    <sheetView view="pageBreakPreview" topLeftCell="A25" zoomScaleNormal="100" zoomScaleSheetLayoutView="100" workbookViewId="0">
      <selection activeCell="L75" sqref="L75"/>
    </sheetView>
  </sheetViews>
  <sheetFormatPr defaultRowHeight="12"/>
  <cols>
    <col min="1" max="1" width="4.42578125" style="252" customWidth="1"/>
    <col min="2" max="2" width="17.5703125" style="252" bestFit="1" customWidth="1"/>
    <col min="3" max="3" width="12.5703125" style="253" bestFit="1" customWidth="1"/>
    <col min="4" max="4" width="34" style="252" bestFit="1" customWidth="1"/>
    <col min="5" max="5" width="12.5703125" style="254" bestFit="1" customWidth="1"/>
    <col min="6" max="16384" width="9.140625" style="252"/>
  </cols>
  <sheetData>
    <row r="1" spans="1:5" s="248" customFormat="1" ht="33" customHeight="1">
      <c r="A1" s="247"/>
      <c r="C1" s="249"/>
      <c r="E1" s="250"/>
    </row>
    <row r="3" spans="1:5">
      <c r="A3" s="251"/>
    </row>
    <row r="4" spans="1:5" s="256" customFormat="1">
      <c r="A4" s="255" t="s">
        <v>612</v>
      </c>
      <c r="B4" s="256" t="s">
        <v>613</v>
      </c>
      <c r="C4" s="257"/>
      <c r="E4" s="258"/>
    </row>
    <row r="5" spans="1:5">
      <c r="A5" s="262"/>
      <c r="B5" s="263" t="s">
        <v>528</v>
      </c>
      <c r="C5" s="264">
        <v>89.9</v>
      </c>
      <c r="D5" s="265" t="s">
        <v>614</v>
      </c>
      <c r="E5" s="778">
        <f>AVERAGE(C5:C7)</f>
        <v>88.266666666666666</v>
      </c>
    </row>
    <row r="6" spans="1:5">
      <c r="A6" s="266"/>
      <c r="B6" s="267" t="s">
        <v>528</v>
      </c>
      <c r="C6" s="268">
        <v>85</v>
      </c>
      <c r="D6" s="269" t="s">
        <v>615</v>
      </c>
      <c r="E6" s="779"/>
    </row>
    <row r="7" spans="1:5">
      <c r="A7" s="270"/>
      <c r="B7" s="271" t="s">
        <v>528</v>
      </c>
      <c r="C7" s="272">
        <v>89.9</v>
      </c>
      <c r="D7" s="273" t="s">
        <v>616</v>
      </c>
      <c r="E7" s="780"/>
    </row>
    <row r="8" spans="1:5" ht="15">
      <c r="A8" s="262"/>
      <c r="B8" s="263" t="s">
        <v>617</v>
      </c>
      <c r="C8" s="264">
        <v>44.7</v>
      </c>
      <c r="D8" s="274" t="s">
        <v>618</v>
      </c>
      <c r="E8" s="778">
        <f>AVERAGE(C8:C10)</f>
        <v>48.46</v>
      </c>
    </row>
    <row r="9" spans="1:5" ht="15">
      <c r="A9" s="275"/>
      <c r="B9" s="267" t="s">
        <v>617</v>
      </c>
      <c r="C9" s="268">
        <v>50.78</v>
      </c>
      <c r="D9" s="276" t="s">
        <v>619</v>
      </c>
      <c r="E9" s="779"/>
    </row>
    <row r="10" spans="1:5" ht="15">
      <c r="A10" s="270"/>
      <c r="B10" s="271" t="s">
        <v>617</v>
      </c>
      <c r="C10" s="272">
        <v>49.9</v>
      </c>
      <c r="D10" s="277" t="s">
        <v>620</v>
      </c>
      <c r="E10" s="780"/>
    </row>
    <row r="11" spans="1:5" ht="15">
      <c r="A11" s="262"/>
      <c r="B11" s="263" t="s">
        <v>621</v>
      </c>
      <c r="C11" s="264">
        <v>13</v>
      </c>
      <c r="D11" s="274" t="s">
        <v>622</v>
      </c>
      <c r="E11" s="778">
        <f>AVERAGE(C11:C13)</f>
        <v>18.599999999999998</v>
      </c>
    </row>
    <row r="12" spans="1:5" ht="15">
      <c r="A12" s="266"/>
      <c r="B12" s="267" t="s">
        <v>621</v>
      </c>
      <c r="C12" s="268">
        <v>17.899999999999999</v>
      </c>
      <c r="D12" s="276" t="s">
        <v>623</v>
      </c>
      <c r="E12" s="779"/>
    </row>
    <row r="13" spans="1:5" ht="15">
      <c r="A13" s="270"/>
      <c r="B13" s="271" t="s">
        <v>621</v>
      </c>
      <c r="C13" s="272">
        <v>24.9</v>
      </c>
      <c r="D13" s="277" t="s">
        <v>624</v>
      </c>
      <c r="E13" s="780"/>
    </row>
    <row r="14" spans="1:5" ht="15">
      <c r="A14" s="262"/>
      <c r="B14" s="263" t="s">
        <v>625</v>
      </c>
      <c r="C14" s="264">
        <v>17.89</v>
      </c>
      <c r="D14" s="274" t="s">
        <v>622</v>
      </c>
      <c r="E14" s="778">
        <f>AVERAGE(C14:C16)</f>
        <v>15.846666666666669</v>
      </c>
    </row>
    <row r="15" spans="1:5" ht="15">
      <c r="A15" s="266"/>
      <c r="B15" s="267" t="s">
        <v>625</v>
      </c>
      <c r="C15" s="268">
        <v>13.35</v>
      </c>
      <c r="D15" s="276" t="s">
        <v>626</v>
      </c>
      <c r="E15" s="779"/>
    </row>
    <row r="16" spans="1:5" ht="15">
      <c r="A16" s="270"/>
      <c r="B16" s="271" t="s">
        <v>625</v>
      </c>
      <c r="C16" s="272">
        <v>16.3</v>
      </c>
      <c r="D16" s="277" t="s">
        <v>618</v>
      </c>
      <c r="E16" s="780"/>
    </row>
    <row r="17" spans="1:5" ht="14.25" customHeight="1">
      <c r="A17" s="262"/>
      <c r="B17" s="263" t="s">
        <v>959</v>
      </c>
      <c r="C17" s="264">
        <v>4.28</v>
      </c>
      <c r="D17" s="274" t="s">
        <v>626</v>
      </c>
      <c r="E17" s="778">
        <f>AVERAGE(C17:C19)</f>
        <v>4.4566666666666661</v>
      </c>
    </row>
    <row r="18" spans="1:5" ht="14.25" customHeight="1">
      <c r="A18" s="266"/>
      <c r="B18" s="267" t="s">
        <v>960</v>
      </c>
      <c r="C18" s="268">
        <v>4.0999999999999996</v>
      </c>
      <c r="D18" s="276" t="s">
        <v>622</v>
      </c>
      <c r="E18" s="779"/>
    </row>
    <row r="19" spans="1:5" ht="14.25" customHeight="1">
      <c r="A19" s="266"/>
      <c r="B19" s="267" t="s">
        <v>960</v>
      </c>
      <c r="C19" s="268">
        <v>4.99</v>
      </c>
      <c r="D19" s="276" t="s">
        <v>623</v>
      </c>
      <c r="E19" s="780"/>
    </row>
    <row r="20" spans="1:5" ht="14.25" customHeight="1">
      <c r="A20" s="262"/>
      <c r="B20" s="263" t="s">
        <v>627</v>
      </c>
      <c r="C20" s="264">
        <v>12.3</v>
      </c>
      <c r="D20" s="274" t="s">
        <v>618</v>
      </c>
      <c r="E20" s="778">
        <f>AVERAGE(C20:C22)</f>
        <v>12.716666666666667</v>
      </c>
    </row>
    <row r="21" spans="1:5" ht="14.25" customHeight="1">
      <c r="A21" s="266"/>
      <c r="B21" s="267" t="s">
        <v>627</v>
      </c>
      <c r="C21" s="268">
        <v>11.79</v>
      </c>
      <c r="D21" s="276" t="s">
        <v>622</v>
      </c>
      <c r="E21" s="779"/>
    </row>
    <row r="22" spans="1:5" ht="14.25" customHeight="1">
      <c r="A22" s="270"/>
      <c r="B22" s="271" t="s">
        <v>627</v>
      </c>
      <c r="C22" s="272">
        <v>14.06</v>
      </c>
      <c r="D22" s="277" t="s">
        <v>628</v>
      </c>
      <c r="E22" s="780"/>
    </row>
    <row r="23" spans="1:5" ht="14.25" customHeight="1">
      <c r="A23" s="262"/>
      <c r="B23" s="263" t="s">
        <v>533</v>
      </c>
      <c r="C23" s="264">
        <v>14.95</v>
      </c>
      <c r="D23" s="274" t="s">
        <v>629</v>
      </c>
      <c r="E23" s="778">
        <f>AVERAGE(C23:C25)</f>
        <v>14.950000000000001</v>
      </c>
    </row>
    <row r="24" spans="1:5" ht="14.25" customHeight="1">
      <c r="A24" s="266"/>
      <c r="B24" s="267" t="s">
        <v>533</v>
      </c>
      <c r="C24" s="268">
        <v>14.9</v>
      </c>
      <c r="D24" s="276" t="s">
        <v>630</v>
      </c>
      <c r="E24" s="779"/>
    </row>
    <row r="25" spans="1:5" ht="14.25" customHeight="1">
      <c r="A25" s="270"/>
      <c r="B25" s="271" t="s">
        <v>533</v>
      </c>
      <c r="C25" s="272">
        <v>15</v>
      </c>
      <c r="D25" s="273" t="s">
        <v>615</v>
      </c>
      <c r="E25" s="780"/>
    </row>
    <row r="26" spans="1:5" ht="14.25" customHeight="1">
      <c r="A26" s="262"/>
      <c r="B26" s="263" t="s">
        <v>939</v>
      </c>
      <c r="C26" s="264">
        <v>29</v>
      </c>
      <c r="D26" s="274" t="s">
        <v>619</v>
      </c>
      <c r="E26" s="778">
        <f>AVERAGE(C26:C28)</f>
        <v>27.599999999999998</v>
      </c>
    </row>
    <row r="27" spans="1:5" ht="14.25" customHeight="1">
      <c r="A27" s="266"/>
      <c r="B27" s="267" t="s">
        <v>939</v>
      </c>
      <c r="C27" s="268">
        <v>25.9</v>
      </c>
      <c r="D27" s="276" t="s">
        <v>628</v>
      </c>
      <c r="E27" s="779"/>
    </row>
    <row r="28" spans="1:5" ht="14.25" customHeight="1">
      <c r="A28" s="270"/>
      <c r="B28" s="271" t="s">
        <v>939</v>
      </c>
      <c r="C28" s="272">
        <v>27.9</v>
      </c>
      <c r="D28" s="277" t="s">
        <v>623</v>
      </c>
      <c r="E28" s="780"/>
    </row>
    <row r="29" spans="1:5" ht="15">
      <c r="A29" s="262"/>
      <c r="B29" s="263" t="s">
        <v>10</v>
      </c>
      <c r="C29" s="264">
        <v>6.8</v>
      </c>
      <c r="D29" s="274" t="s">
        <v>618</v>
      </c>
      <c r="E29" s="778">
        <f>AVERAGE(C29:C31)</f>
        <v>6.5333333333333341</v>
      </c>
    </row>
    <row r="30" spans="1:5" s="248" customFormat="1" ht="15">
      <c r="A30" s="266"/>
      <c r="B30" s="267" t="s">
        <v>10</v>
      </c>
      <c r="C30" s="268">
        <v>6.9</v>
      </c>
      <c r="D30" s="276" t="s">
        <v>628</v>
      </c>
      <c r="E30" s="779"/>
    </row>
    <row r="31" spans="1:5" ht="15">
      <c r="A31" s="270"/>
      <c r="B31" s="271" t="s">
        <v>10</v>
      </c>
      <c r="C31" s="272">
        <v>5.9</v>
      </c>
      <c r="D31" s="277" t="s">
        <v>623</v>
      </c>
      <c r="E31" s="780"/>
    </row>
    <row r="32" spans="1:5" ht="15">
      <c r="A32" s="262"/>
      <c r="B32" s="263" t="s">
        <v>955</v>
      </c>
      <c r="C32" s="264">
        <v>19.3</v>
      </c>
      <c r="D32" s="274" t="s">
        <v>618</v>
      </c>
      <c r="E32" s="778">
        <f>AVERAGE(C32:C34)</f>
        <v>31.27</v>
      </c>
    </row>
    <row r="33" spans="1:5" ht="15">
      <c r="A33" s="266"/>
      <c r="B33" s="267" t="s">
        <v>955</v>
      </c>
      <c r="C33" s="268">
        <v>54.34</v>
      </c>
      <c r="D33" s="276" t="s">
        <v>961</v>
      </c>
      <c r="E33" s="779"/>
    </row>
    <row r="34" spans="1:5" ht="17.25" customHeight="1">
      <c r="A34" s="270"/>
      <c r="B34" s="271" t="s">
        <v>955</v>
      </c>
      <c r="C34" s="272">
        <v>20.170000000000002</v>
      </c>
      <c r="D34" s="277" t="s">
        <v>635</v>
      </c>
      <c r="E34" s="780"/>
    </row>
    <row r="35" spans="1:5" ht="16.5" customHeight="1">
      <c r="A35" s="262"/>
      <c r="B35" s="263" t="s">
        <v>956</v>
      </c>
      <c r="C35" s="264">
        <v>35.9</v>
      </c>
      <c r="D35" s="274" t="s">
        <v>619</v>
      </c>
      <c r="E35" s="778">
        <f>AVERAGE(C35:C37)</f>
        <v>33.013333333333328</v>
      </c>
    </row>
    <row r="36" spans="1:5" ht="15">
      <c r="A36" s="266"/>
      <c r="B36" s="267" t="s">
        <v>956</v>
      </c>
      <c r="C36" s="268">
        <v>42.8</v>
      </c>
      <c r="D36" s="276" t="s">
        <v>618</v>
      </c>
      <c r="E36" s="779"/>
    </row>
    <row r="37" spans="1:5" ht="15">
      <c r="A37" s="270"/>
      <c r="B37" s="271" t="s">
        <v>956</v>
      </c>
      <c r="C37" s="272">
        <v>20.34</v>
      </c>
      <c r="D37" s="277" t="s">
        <v>635</v>
      </c>
      <c r="E37" s="780"/>
    </row>
    <row r="38" spans="1:5" ht="15">
      <c r="A38" s="262"/>
      <c r="B38" s="263" t="s">
        <v>957</v>
      </c>
      <c r="C38" s="264">
        <v>2.9</v>
      </c>
      <c r="D38" s="274" t="s">
        <v>628</v>
      </c>
      <c r="E38" s="778">
        <f>AVERAGE(C38:C40)</f>
        <v>2.9466666666666668</v>
      </c>
    </row>
    <row r="39" spans="1:5" ht="15">
      <c r="A39" s="266"/>
      <c r="B39" s="267" t="s">
        <v>957</v>
      </c>
      <c r="C39" s="268">
        <v>2.79</v>
      </c>
      <c r="D39" s="276" t="s">
        <v>623</v>
      </c>
      <c r="E39" s="779"/>
    </row>
    <row r="40" spans="1:5" ht="15">
      <c r="A40" s="270"/>
      <c r="B40" s="271" t="s">
        <v>957</v>
      </c>
      <c r="C40" s="272">
        <v>3.15</v>
      </c>
      <c r="D40" s="277" t="s">
        <v>622</v>
      </c>
      <c r="E40" s="780"/>
    </row>
    <row r="41" spans="1:5" ht="15">
      <c r="A41" s="262"/>
      <c r="B41" s="263" t="s">
        <v>958</v>
      </c>
      <c r="C41" s="264">
        <v>87.9</v>
      </c>
      <c r="D41" s="274" t="s">
        <v>619</v>
      </c>
      <c r="E41" s="778">
        <f>AVERAGE(C41:C43)</f>
        <v>83.526666666666657</v>
      </c>
    </row>
    <row r="42" spans="1:5" ht="15">
      <c r="A42" s="266"/>
      <c r="B42" s="267" t="s">
        <v>958</v>
      </c>
      <c r="C42" s="268">
        <v>78.3</v>
      </c>
      <c r="D42" s="276" t="s">
        <v>623</v>
      </c>
      <c r="E42" s="779"/>
    </row>
    <row r="43" spans="1:5" ht="15">
      <c r="A43" s="270"/>
      <c r="B43" s="271" t="s">
        <v>958</v>
      </c>
      <c r="C43" s="272">
        <v>84.38</v>
      </c>
      <c r="D43" s="277" t="s">
        <v>962</v>
      </c>
      <c r="E43" s="780"/>
    </row>
    <row r="44" spans="1:5" ht="15">
      <c r="A44" s="262"/>
      <c r="B44" s="263"/>
      <c r="C44" s="264"/>
      <c r="D44" s="274"/>
      <c r="E44" s="778" t="e">
        <f>AVERAGE(C44:C46)</f>
        <v>#DIV/0!</v>
      </c>
    </row>
    <row r="45" spans="1:5" ht="15">
      <c r="A45" s="266"/>
      <c r="B45" s="267"/>
      <c r="C45" s="268"/>
      <c r="D45" s="276"/>
      <c r="E45" s="779"/>
    </row>
    <row r="46" spans="1:5" ht="15">
      <c r="A46" s="270"/>
      <c r="B46" s="271"/>
      <c r="C46" s="272"/>
      <c r="D46" s="277"/>
      <c r="E46" s="780"/>
    </row>
    <row r="47" spans="1:5" s="259" customFormat="1" ht="25.5" customHeight="1">
      <c r="C47" s="253"/>
      <c r="E47" s="260"/>
    </row>
    <row r="48" spans="1:5">
      <c r="A48" s="255" t="s">
        <v>631</v>
      </c>
      <c r="B48" s="256" t="s">
        <v>632</v>
      </c>
      <c r="C48" s="257"/>
      <c r="D48" s="256"/>
      <c r="E48" s="258"/>
    </row>
    <row r="50" spans="1:5" ht="15">
      <c r="A50" s="262"/>
      <c r="B50" s="263" t="s">
        <v>634</v>
      </c>
      <c r="C50" s="264">
        <v>20.350000000000001</v>
      </c>
      <c r="D50" s="274" t="s">
        <v>635</v>
      </c>
      <c r="E50" s="778">
        <f>AVERAGE(C50:C52)</f>
        <v>16.613333333333333</v>
      </c>
    </row>
    <row r="51" spans="1:5" ht="15">
      <c r="A51" s="266"/>
      <c r="B51" s="267" t="s">
        <v>634</v>
      </c>
      <c r="C51" s="268">
        <v>14.99</v>
      </c>
      <c r="D51" s="276" t="s">
        <v>619</v>
      </c>
      <c r="E51" s="779"/>
    </row>
    <row r="52" spans="1:5" ht="15">
      <c r="A52" s="270"/>
      <c r="B52" s="271" t="s">
        <v>634</v>
      </c>
      <c r="C52" s="272">
        <v>14.5</v>
      </c>
      <c r="D52" s="277" t="s">
        <v>636</v>
      </c>
      <c r="E52" s="780"/>
    </row>
    <row r="53" spans="1:5" ht="15">
      <c r="A53" s="262"/>
      <c r="B53" s="263" t="s">
        <v>637</v>
      </c>
      <c r="C53" s="264">
        <v>34.92</v>
      </c>
      <c r="D53" s="274" t="s">
        <v>636</v>
      </c>
      <c r="E53" s="778">
        <f>AVERAGE(C53:C55)</f>
        <v>36.24</v>
      </c>
    </row>
    <row r="54" spans="1:5" ht="15">
      <c r="A54" s="266"/>
      <c r="B54" s="267" t="s">
        <v>637</v>
      </c>
      <c r="C54" s="268">
        <v>39.9</v>
      </c>
      <c r="D54" s="276" t="s">
        <v>624</v>
      </c>
      <c r="E54" s="779"/>
    </row>
    <row r="55" spans="1:5" ht="15">
      <c r="A55" s="270"/>
      <c r="B55" s="271" t="s">
        <v>637</v>
      </c>
      <c r="C55" s="272">
        <v>33.9</v>
      </c>
      <c r="D55" s="277" t="s">
        <v>619</v>
      </c>
      <c r="E55" s="780"/>
    </row>
    <row r="56" spans="1:5" ht="15">
      <c r="A56" s="262"/>
      <c r="B56" s="263" t="s">
        <v>572</v>
      </c>
      <c r="C56" s="264">
        <v>32.9</v>
      </c>
      <c r="D56" s="274" t="s">
        <v>628</v>
      </c>
      <c r="E56" s="778">
        <f>AVERAGE(C56:C58)</f>
        <v>33.496666666666663</v>
      </c>
    </row>
    <row r="57" spans="1:5" ht="15">
      <c r="A57" s="266"/>
      <c r="B57" s="267" t="s">
        <v>572</v>
      </c>
      <c r="C57" s="268">
        <v>31.59</v>
      </c>
      <c r="D57" s="276" t="s">
        <v>638</v>
      </c>
      <c r="E57" s="779"/>
    </row>
    <row r="58" spans="1:5" ht="15">
      <c r="A58" s="270"/>
      <c r="B58" s="271" t="s">
        <v>572</v>
      </c>
      <c r="C58" s="272">
        <v>36</v>
      </c>
      <c r="D58" s="277" t="s">
        <v>636</v>
      </c>
      <c r="E58" s="780"/>
    </row>
    <row r="59" spans="1:5" ht="15">
      <c r="A59" s="262"/>
      <c r="B59" s="263" t="s">
        <v>951</v>
      </c>
      <c r="C59" s="264">
        <v>199.99</v>
      </c>
      <c r="D59" s="274" t="s">
        <v>619</v>
      </c>
      <c r="E59" s="778">
        <f>AVERAGE(C59:C61)</f>
        <v>250.18666666666664</v>
      </c>
    </row>
    <row r="60" spans="1:5" ht="15">
      <c r="A60" s="266"/>
      <c r="B60" s="267" t="s">
        <v>951</v>
      </c>
      <c r="C60" s="268">
        <v>202.9</v>
      </c>
      <c r="D60" s="276" t="s">
        <v>626</v>
      </c>
      <c r="E60" s="779"/>
    </row>
    <row r="61" spans="1:5" ht="15">
      <c r="A61" s="270"/>
      <c r="B61" s="271" t="s">
        <v>951</v>
      </c>
      <c r="C61" s="272">
        <v>347.67</v>
      </c>
      <c r="D61" s="277" t="s">
        <v>952</v>
      </c>
      <c r="E61" s="780"/>
    </row>
    <row r="62" spans="1:5" ht="15">
      <c r="A62" s="262"/>
      <c r="B62" s="263" t="s">
        <v>953</v>
      </c>
      <c r="C62" s="264">
        <v>53.33</v>
      </c>
      <c r="D62" s="274" t="s">
        <v>619</v>
      </c>
      <c r="E62" s="778">
        <f>AVERAGE(C62:C64)</f>
        <v>57.086666666666666</v>
      </c>
    </row>
    <row r="63" spans="1:5" ht="15">
      <c r="A63" s="266"/>
      <c r="B63" s="267" t="s">
        <v>953</v>
      </c>
      <c r="C63" s="268">
        <v>44.42</v>
      </c>
      <c r="D63" s="276" t="s">
        <v>626</v>
      </c>
      <c r="E63" s="779"/>
    </row>
    <row r="64" spans="1:5" ht="15">
      <c r="A64" s="270"/>
      <c r="B64" s="271" t="s">
        <v>953</v>
      </c>
      <c r="C64" s="272">
        <v>73.510000000000005</v>
      </c>
      <c r="D64" s="277" t="s">
        <v>954</v>
      </c>
      <c r="E64" s="780"/>
    </row>
    <row r="65" spans="1:5" ht="15">
      <c r="A65" s="262"/>
      <c r="B65" s="263" t="s">
        <v>12</v>
      </c>
      <c r="C65" s="264">
        <v>29.43</v>
      </c>
      <c r="D65" s="274" t="s">
        <v>963</v>
      </c>
      <c r="E65" s="778">
        <f>AVERAGE(C65:C67)</f>
        <v>25.409999999999997</v>
      </c>
    </row>
    <row r="66" spans="1:5" ht="15">
      <c r="A66" s="266"/>
      <c r="B66" s="267" t="s">
        <v>12</v>
      </c>
      <c r="C66" s="268">
        <v>22.9</v>
      </c>
      <c r="D66" s="276" t="s">
        <v>623</v>
      </c>
      <c r="E66" s="779"/>
    </row>
    <row r="67" spans="1:5" ht="15">
      <c r="A67" s="270"/>
      <c r="B67" s="271" t="s">
        <v>12</v>
      </c>
      <c r="C67" s="272">
        <v>23.9</v>
      </c>
      <c r="D67" s="277" t="s">
        <v>636</v>
      </c>
      <c r="E67" s="780"/>
    </row>
    <row r="68" spans="1:5" ht="15">
      <c r="A68" s="262"/>
      <c r="B68" s="263" t="s">
        <v>700</v>
      </c>
      <c r="C68" s="264">
        <v>460</v>
      </c>
      <c r="D68" s="274" t="s">
        <v>701</v>
      </c>
      <c r="E68" s="778">
        <f>TRUNC(AVERAGE(C68:C70),2)</f>
        <v>444.66</v>
      </c>
    </row>
    <row r="69" spans="1:5" ht="15">
      <c r="A69" s="266"/>
      <c r="B69" s="267" t="s">
        <v>700</v>
      </c>
      <c r="C69" s="268">
        <v>399</v>
      </c>
      <c r="D69" s="276" t="s">
        <v>702</v>
      </c>
      <c r="E69" s="779"/>
    </row>
    <row r="70" spans="1:5" ht="15">
      <c r="A70" s="270"/>
      <c r="B70" s="271" t="s">
        <v>700</v>
      </c>
      <c r="C70" s="272">
        <v>475</v>
      </c>
      <c r="D70" s="277" t="s">
        <v>703</v>
      </c>
      <c r="E70" s="780"/>
    </row>
    <row r="71" spans="1:5" ht="15">
      <c r="A71" s="262"/>
      <c r="B71" s="263" t="s">
        <v>970</v>
      </c>
      <c r="C71" s="264">
        <v>22.9</v>
      </c>
      <c r="D71" s="274" t="s">
        <v>623</v>
      </c>
      <c r="E71" s="778">
        <f>TRUNC(AVERAGE(C71:C73),2)</f>
        <v>29.89</v>
      </c>
    </row>
    <row r="72" spans="1:5" ht="15">
      <c r="A72" s="266"/>
      <c r="B72" s="267" t="s">
        <v>970</v>
      </c>
      <c r="C72" s="268">
        <v>36.4</v>
      </c>
      <c r="D72" s="276" t="s">
        <v>974</v>
      </c>
      <c r="E72" s="779"/>
    </row>
    <row r="73" spans="1:5" ht="15">
      <c r="A73" s="270"/>
      <c r="B73" s="271" t="s">
        <v>970</v>
      </c>
      <c r="C73" s="272">
        <v>30.38</v>
      </c>
      <c r="D73" s="558" t="s">
        <v>963</v>
      </c>
      <c r="E73" s="780"/>
    </row>
    <row r="74" spans="1:5" ht="15">
      <c r="A74" s="262"/>
      <c r="B74" s="263" t="s">
        <v>972</v>
      </c>
      <c r="C74" s="264">
        <f>TRUNC(10.95/20*7,2)</f>
        <v>3.83</v>
      </c>
      <c r="D74" s="274" t="s">
        <v>971</v>
      </c>
      <c r="E74" s="778">
        <f>TRUNC(AVERAGE(C74:C76),2)</f>
        <v>3.71</v>
      </c>
    </row>
    <row r="75" spans="1:5" ht="15">
      <c r="A75" s="266"/>
      <c r="B75" s="267" t="s">
        <v>972</v>
      </c>
      <c r="C75" s="268">
        <f>TRUNC(7.04/20*7,2)</f>
        <v>2.46</v>
      </c>
      <c r="D75" s="276" t="s">
        <v>973</v>
      </c>
      <c r="E75" s="779"/>
    </row>
    <row r="76" spans="1:5" ht="15">
      <c r="A76" s="270"/>
      <c r="B76" s="271" t="s">
        <v>972</v>
      </c>
      <c r="C76" s="272">
        <f>TRUNC(13.9/20*7,2)</f>
        <v>4.8600000000000003</v>
      </c>
      <c r="D76" s="277" t="s">
        <v>624</v>
      </c>
      <c r="E76" s="780"/>
    </row>
    <row r="77" spans="1:5" ht="15">
      <c r="A77" s="262"/>
      <c r="B77" s="263" t="s">
        <v>975</v>
      </c>
      <c r="C77" s="264">
        <v>11.19</v>
      </c>
      <c r="D77" s="274" t="s">
        <v>636</v>
      </c>
      <c r="E77" s="778">
        <f>TRUNC(AVERAGE(C77:C79),2)</f>
        <v>12.81</v>
      </c>
    </row>
    <row r="78" spans="1:5" ht="15">
      <c r="A78" s="266"/>
      <c r="B78" s="267" t="s">
        <v>975</v>
      </c>
      <c r="C78" s="268">
        <v>15.46</v>
      </c>
      <c r="D78" s="276" t="s">
        <v>976</v>
      </c>
      <c r="E78" s="779"/>
    </row>
    <row r="79" spans="1:5" ht="15">
      <c r="A79" s="270"/>
      <c r="B79" s="271" t="s">
        <v>975</v>
      </c>
      <c r="C79" s="272">
        <v>11.8</v>
      </c>
      <c r="D79" s="277" t="s">
        <v>619</v>
      </c>
      <c r="E79" s="780"/>
    </row>
    <row r="81" spans="1:5">
      <c r="A81" s="261"/>
    </row>
    <row r="83" spans="1:5">
      <c r="A83" s="255" t="s">
        <v>964</v>
      </c>
      <c r="B83" s="256" t="s">
        <v>71</v>
      </c>
      <c r="C83" s="257"/>
      <c r="D83" s="256"/>
      <c r="E83" s="258"/>
    </row>
    <row r="85" spans="1:5" ht="15">
      <c r="A85" s="262"/>
      <c r="B85" s="263" t="s">
        <v>965</v>
      </c>
      <c r="C85" s="264">
        <v>99800</v>
      </c>
      <c r="D85" s="274" t="s">
        <v>966</v>
      </c>
      <c r="E85" s="778">
        <f>TRUNC(AVERAGE(C85:C86),2)</f>
        <v>97350</v>
      </c>
    </row>
    <row r="86" spans="1:5" ht="15">
      <c r="A86" s="270"/>
      <c r="B86" s="555" t="s">
        <v>965</v>
      </c>
      <c r="C86" s="556">
        <v>94900</v>
      </c>
      <c r="D86" s="557" t="s">
        <v>967</v>
      </c>
      <c r="E86" s="781"/>
    </row>
    <row r="87" spans="1:5" ht="15">
      <c r="A87" s="262"/>
      <c r="B87" s="263" t="s">
        <v>968</v>
      </c>
      <c r="C87" s="264">
        <v>115000</v>
      </c>
      <c r="D87" s="274" t="s">
        <v>969</v>
      </c>
      <c r="E87" s="778">
        <f>TRUNC(AVERAGE(C87:C88),2)</f>
        <v>100000</v>
      </c>
    </row>
    <row r="88" spans="1:5" ht="15">
      <c r="A88" s="270"/>
      <c r="B88" s="555" t="s">
        <v>968</v>
      </c>
      <c r="C88" s="556">
        <v>85000</v>
      </c>
      <c r="D88" s="557" t="s">
        <v>969</v>
      </c>
      <c r="E88" s="781"/>
    </row>
    <row r="94" spans="1:5">
      <c r="A94" s="261"/>
    </row>
    <row r="101" spans="1:1">
      <c r="A101" s="261"/>
    </row>
  </sheetData>
  <mergeCells count="26">
    <mergeCell ref="E71:E73"/>
    <mergeCell ref="E85:E86"/>
    <mergeCell ref="E87:E88"/>
    <mergeCell ref="E74:E76"/>
    <mergeCell ref="E77:E79"/>
    <mergeCell ref="E53:E55"/>
    <mergeCell ref="E5:E7"/>
    <mergeCell ref="E8:E10"/>
    <mergeCell ref="E11:E13"/>
    <mergeCell ref="E14:E16"/>
    <mergeCell ref="E20:E22"/>
    <mergeCell ref="E23:E25"/>
    <mergeCell ref="E26:E28"/>
    <mergeCell ref="E29:E31"/>
    <mergeCell ref="E32:E34"/>
    <mergeCell ref="E35:E37"/>
    <mergeCell ref="E38:E40"/>
    <mergeCell ref="E50:E52"/>
    <mergeCell ref="E41:E43"/>
    <mergeCell ref="E44:E46"/>
    <mergeCell ref="E17:E19"/>
    <mergeCell ref="E56:E58"/>
    <mergeCell ref="E59:E61"/>
    <mergeCell ref="E62:E64"/>
    <mergeCell ref="E65:E67"/>
    <mergeCell ref="E68:E70"/>
  </mergeCells>
  <hyperlinks>
    <hyperlink ref="D5" r:id="rId1" xr:uid="{00000000-0004-0000-1700-000000000000}"/>
    <hyperlink ref="D6" r:id="rId2" xr:uid="{00000000-0004-0000-1700-000001000000}"/>
    <hyperlink ref="D7" r:id="rId3" xr:uid="{00000000-0004-0000-1700-000002000000}"/>
    <hyperlink ref="D8" r:id="rId4" xr:uid="{00000000-0004-0000-1700-000003000000}"/>
    <hyperlink ref="D9" r:id="rId5" xr:uid="{00000000-0004-0000-1700-000004000000}"/>
    <hyperlink ref="D10" r:id="rId6" xr:uid="{00000000-0004-0000-1700-000005000000}"/>
    <hyperlink ref="D11" r:id="rId7" xr:uid="{00000000-0004-0000-1700-000006000000}"/>
    <hyperlink ref="D12" r:id="rId8" xr:uid="{00000000-0004-0000-1700-000007000000}"/>
    <hyperlink ref="D13" r:id="rId9" xr:uid="{00000000-0004-0000-1700-000008000000}"/>
    <hyperlink ref="D14" r:id="rId10" xr:uid="{00000000-0004-0000-1700-000009000000}"/>
    <hyperlink ref="D15" r:id="rId11" xr:uid="{00000000-0004-0000-1700-00000A000000}"/>
    <hyperlink ref="D16" r:id="rId12" xr:uid="{00000000-0004-0000-1700-00000B000000}"/>
    <hyperlink ref="D20" r:id="rId13" xr:uid="{00000000-0004-0000-1700-00000C000000}"/>
    <hyperlink ref="D21" r:id="rId14" xr:uid="{00000000-0004-0000-1700-00000D000000}"/>
    <hyperlink ref="D22" r:id="rId15" xr:uid="{00000000-0004-0000-1700-00000E000000}"/>
    <hyperlink ref="D23" r:id="rId16" xr:uid="{00000000-0004-0000-1700-00000F000000}"/>
    <hyperlink ref="D24" r:id="rId17" xr:uid="{00000000-0004-0000-1700-000010000000}"/>
    <hyperlink ref="D25" r:id="rId18" xr:uid="{00000000-0004-0000-1700-000011000000}"/>
    <hyperlink ref="D50" r:id="rId19" xr:uid="{00000000-0004-0000-1700-000012000000}"/>
    <hyperlink ref="D51" r:id="rId20" xr:uid="{00000000-0004-0000-1700-000013000000}"/>
    <hyperlink ref="D52" r:id="rId21" xr:uid="{00000000-0004-0000-1700-000014000000}"/>
    <hyperlink ref="D53" r:id="rId22" xr:uid="{00000000-0004-0000-1700-000015000000}"/>
    <hyperlink ref="D54" r:id="rId23" xr:uid="{00000000-0004-0000-1700-000016000000}"/>
    <hyperlink ref="D55" r:id="rId24" xr:uid="{00000000-0004-0000-1700-000017000000}"/>
    <hyperlink ref="D56" r:id="rId25" xr:uid="{00000000-0004-0000-1700-000018000000}"/>
    <hyperlink ref="D57" r:id="rId26" xr:uid="{00000000-0004-0000-1700-000019000000}"/>
    <hyperlink ref="D58" r:id="rId27" xr:uid="{00000000-0004-0000-1700-00001A000000}"/>
    <hyperlink ref="D68" r:id="rId28" xr:uid="{00000000-0004-0000-1700-00001B000000}"/>
    <hyperlink ref="D69" r:id="rId29" xr:uid="{00000000-0004-0000-1700-00001C000000}"/>
    <hyperlink ref="D70" r:id="rId30" xr:uid="{00000000-0004-0000-1700-00001D000000}"/>
    <hyperlink ref="D26" r:id="rId31" xr:uid="{00000000-0004-0000-1700-00001E000000}"/>
    <hyperlink ref="D27" r:id="rId32" xr:uid="{00000000-0004-0000-1700-00001F000000}"/>
    <hyperlink ref="D29" r:id="rId33" xr:uid="{00000000-0004-0000-1700-000020000000}"/>
    <hyperlink ref="D28" r:id="rId34" xr:uid="{00000000-0004-0000-1700-000021000000}"/>
    <hyperlink ref="D30" r:id="rId35" xr:uid="{00000000-0004-0000-1700-000022000000}"/>
    <hyperlink ref="D31" r:id="rId36" xr:uid="{00000000-0004-0000-1700-000023000000}"/>
    <hyperlink ref="D59" r:id="rId37" xr:uid="{00000000-0004-0000-1700-000024000000}"/>
    <hyperlink ref="D60" r:id="rId38" xr:uid="{00000000-0004-0000-1700-000025000000}"/>
    <hyperlink ref="D61" r:id="rId39" xr:uid="{00000000-0004-0000-1700-000026000000}"/>
    <hyperlink ref="D62" r:id="rId40" xr:uid="{00000000-0004-0000-1700-000027000000}"/>
    <hyperlink ref="D63" r:id="rId41" xr:uid="{00000000-0004-0000-1700-000028000000}"/>
    <hyperlink ref="D64" r:id="rId42" xr:uid="{00000000-0004-0000-1700-000029000000}"/>
    <hyperlink ref="D17" r:id="rId43" xr:uid="{00000000-0004-0000-1700-00002A000000}"/>
    <hyperlink ref="D18" r:id="rId44" xr:uid="{00000000-0004-0000-1700-00002B000000}"/>
    <hyperlink ref="D19" r:id="rId45" xr:uid="{00000000-0004-0000-1700-00002C000000}"/>
    <hyperlink ref="D32" r:id="rId46" xr:uid="{00000000-0004-0000-1700-00002D000000}"/>
    <hyperlink ref="D33" r:id="rId47" xr:uid="{00000000-0004-0000-1700-00002E000000}"/>
    <hyperlink ref="D34" r:id="rId48" xr:uid="{00000000-0004-0000-1700-00002F000000}"/>
    <hyperlink ref="D35" r:id="rId49" xr:uid="{00000000-0004-0000-1700-000030000000}"/>
    <hyperlink ref="D36" r:id="rId50" xr:uid="{00000000-0004-0000-1700-000031000000}"/>
    <hyperlink ref="D37" r:id="rId51" xr:uid="{00000000-0004-0000-1700-000032000000}"/>
    <hyperlink ref="D38" r:id="rId52" xr:uid="{00000000-0004-0000-1700-000033000000}"/>
    <hyperlink ref="D39" r:id="rId53" xr:uid="{00000000-0004-0000-1700-000034000000}"/>
    <hyperlink ref="D40" r:id="rId54" xr:uid="{00000000-0004-0000-1700-000035000000}"/>
    <hyperlink ref="D41" r:id="rId55" xr:uid="{00000000-0004-0000-1700-000036000000}"/>
    <hyperlink ref="D42" r:id="rId56" xr:uid="{00000000-0004-0000-1700-000037000000}"/>
    <hyperlink ref="D43" r:id="rId57" xr:uid="{00000000-0004-0000-1700-000038000000}"/>
    <hyperlink ref="D65" r:id="rId58" xr:uid="{00000000-0004-0000-1700-000039000000}"/>
    <hyperlink ref="D66" r:id="rId59" xr:uid="{00000000-0004-0000-1700-00003A000000}"/>
    <hyperlink ref="D67" r:id="rId60" xr:uid="{00000000-0004-0000-1700-00003B000000}"/>
    <hyperlink ref="D74" r:id="rId61" xr:uid="{00000000-0004-0000-1700-00003C000000}"/>
    <hyperlink ref="D75" r:id="rId62" xr:uid="{00000000-0004-0000-1700-00003D000000}"/>
    <hyperlink ref="D76" r:id="rId63" xr:uid="{00000000-0004-0000-1700-00003E000000}"/>
    <hyperlink ref="D71" r:id="rId64" xr:uid="{00000000-0004-0000-1700-00003F000000}"/>
    <hyperlink ref="D72" r:id="rId65" xr:uid="{00000000-0004-0000-1700-000040000000}"/>
    <hyperlink ref="D73" r:id="rId66" xr:uid="{00000000-0004-0000-1700-000041000000}"/>
    <hyperlink ref="D77" r:id="rId67" xr:uid="{00000000-0004-0000-1700-000042000000}"/>
    <hyperlink ref="D78" r:id="rId68" xr:uid="{00000000-0004-0000-1700-000043000000}"/>
    <hyperlink ref="D79" r:id="rId69" xr:uid="{00000000-0004-0000-1700-000044000000}"/>
  </hyperlinks>
  <pageMargins left="0.511811024" right="0.511811024" top="1.6458333333333333" bottom="0.78740157499999996" header="0.30625000000000002" footer="0.31496062000000002"/>
  <pageSetup paperSize="9" orientation="portrait" horizontalDpi="4294967293" r:id="rId70"/>
  <headerFooter>
    <oddHeader>&amp;L&amp;G&amp;C&amp;"Arial,Normal"&amp;12Estado do Rio de Janeiro
&amp;"Arial,Negrito"PREFEITURA MUNICIPAL DE CARMO&amp;"Arial,Normal"
Secretaria Municipal de Meio Ambiente e Defesa Civil</oddHeader>
  </headerFooter>
  <rowBreaks count="1" manualBreakCount="1">
    <brk id="59" max="5" man="1"/>
  </rowBreaks>
  <legacyDrawingHF r:id="rId7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4"/>
  <sheetViews>
    <sheetView view="pageBreakPreview" topLeftCell="A4" zoomScaleNormal="100" zoomScaleSheetLayoutView="100" workbookViewId="0">
      <selection activeCell="D15" sqref="D15"/>
    </sheetView>
  </sheetViews>
  <sheetFormatPr defaultColWidth="8.85546875" defaultRowHeight="12.75"/>
  <cols>
    <col min="1" max="1" width="5.5703125" style="2" customWidth="1"/>
    <col min="2" max="2" width="18.5703125" style="2" customWidth="1"/>
    <col min="3" max="3" width="46.28515625" style="1" customWidth="1"/>
    <col min="4" max="4" width="10.28515625" style="2" customWidth="1"/>
    <col min="5" max="5" width="12.85546875" style="3" customWidth="1"/>
    <col min="6" max="6" width="17.5703125" style="2" customWidth="1"/>
    <col min="7" max="7" width="17.5703125" style="563" customWidth="1"/>
    <col min="8" max="8" width="16.5703125" style="563" customWidth="1"/>
    <col min="9" max="9" width="16.28515625" style="1" customWidth="1"/>
    <col min="10" max="10" width="17.7109375" style="1" customWidth="1"/>
    <col min="11" max="13" width="18.28515625" style="1" customWidth="1"/>
    <col min="14" max="16384" width="8.85546875" style="1"/>
  </cols>
  <sheetData>
    <row r="1" spans="1:13" ht="13.5" thickBot="1"/>
    <row r="2" spans="1:13" ht="43.5" customHeight="1">
      <c r="A2" s="654" t="s">
        <v>988</v>
      </c>
      <c r="B2" s="655"/>
      <c r="C2" s="655"/>
      <c r="D2" s="655"/>
      <c r="E2" s="655"/>
      <c r="F2" s="655"/>
      <c r="G2" s="655"/>
      <c r="H2" s="656"/>
    </row>
    <row r="3" spans="1:13" ht="39" customHeight="1">
      <c r="A3" s="657" t="s">
        <v>977</v>
      </c>
      <c r="B3" s="658"/>
      <c r="C3" s="658"/>
      <c r="D3" s="659"/>
      <c r="E3" s="660"/>
      <c r="F3" s="660"/>
      <c r="G3" s="660"/>
      <c r="H3" s="661"/>
      <c r="J3" s="9"/>
      <c r="K3" s="9"/>
      <c r="L3" s="9"/>
      <c r="M3" s="9"/>
    </row>
    <row r="4" spans="1:13" s="559" customFormat="1" ht="25.5">
      <c r="A4" s="564" t="s">
        <v>0</v>
      </c>
      <c r="B4" s="565" t="s">
        <v>5</v>
      </c>
      <c r="C4" s="565" t="s">
        <v>1</v>
      </c>
      <c r="D4" s="565" t="s">
        <v>8</v>
      </c>
      <c r="E4" s="566" t="s">
        <v>2</v>
      </c>
      <c r="F4" s="565" t="s">
        <v>978</v>
      </c>
      <c r="G4" s="567" t="s">
        <v>982</v>
      </c>
      <c r="H4" s="568" t="s">
        <v>983</v>
      </c>
      <c r="J4" s="7"/>
      <c r="K4" s="7"/>
      <c r="L4" s="7"/>
      <c r="M4" s="7"/>
    </row>
    <row r="5" spans="1:13">
      <c r="A5" s="88">
        <v>1</v>
      </c>
      <c r="B5" s="569" t="s">
        <v>979</v>
      </c>
      <c r="C5" s="570" t="s">
        <v>980</v>
      </c>
      <c r="D5" s="75" t="s">
        <v>981</v>
      </c>
      <c r="E5" s="571">
        <f>DADOS!C10</f>
        <v>277.94</v>
      </c>
      <c r="F5" s="572"/>
      <c r="G5" s="572"/>
      <c r="H5" s="576"/>
    </row>
    <row r="6" spans="1:13">
      <c r="A6" s="662" t="s">
        <v>984</v>
      </c>
      <c r="B6" s="663"/>
      <c r="C6" s="663"/>
      <c r="D6" s="663"/>
      <c r="E6" s="663"/>
      <c r="F6" s="663"/>
      <c r="G6" s="573"/>
      <c r="H6" s="577"/>
    </row>
    <row r="7" spans="1:13">
      <c r="A7" s="544"/>
      <c r="B7" s="543"/>
      <c r="C7" s="9"/>
      <c r="D7" s="541"/>
      <c r="E7" s="4"/>
      <c r="F7" s="541"/>
      <c r="G7" s="560"/>
      <c r="H7" s="561"/>
    </row>
    <row r="8" spans="1:13">
      <c r="A8" s="542"/>
      <c r="B8" s="543" t="s">
        <v>989</v>
      </c>
      <c r="C8" s="9"/>
      <c r="D8" s="541"/>
      <c r="E8" s="4"/>
      <c r="F8" s="541"/>
      <c r="G8" s="560"/>
      <c r="H8" s="561"/>
    </row>
    <row r="9" spans="1:13">
      <c r="A9" s="542"/>
      <c r="B9" s="543"/>
      <c r="C9" s="9"/>
      <c r="D9" s="541"/>
      <c r="E9" s="4"/>
      <c r="F9" s="541"/>
      <c r="G9" s="560"/>
      <c r="H9" s="561"/>
    </row>
    <row r="10" spans="1:13">
      <c r="A10" s="542"/>
      <c r="B10" s="543"/>
      <c r="C10" s="9"/>
      <c r="D10" s="541"/>
      <c r="E10" s="4"/>
      <c r="F10" s="541"/>
      <c r="G10" s="560"/>
      <c r="H10" s="561"/>
    </row>
    <row r="11" spans="1:13">
      <c r="A11" s="542"/>
      <c r="B11" s="543"/>
      <c r="C11" s="9"/>
      <c r="D11" s="541"/>
      <c r="E11" s="4"/>
      <c r="F11" s="541"/>
      <c r="G11" s="560"/>
      <c r="H11" s="561"/>
    </row>
    <row r="12" spans="1:13" ht="16.5" customHeight="1">
      <c r="A12" s="542"/>
      <c r="B12" s="543" t="s">
        <v>990</v>
      </c>
      <c r="C12" s="9"/>
      <c r="D12" s="541"/>
      <c r="E12" s="4"/>
      <c r="F12" s="541"/>
      <c r="G12" s="560"/>
      <c r="H12" s="561"/>
    </row>
    <row r="13" spans="1:13">
      <c r="A13" s="544"/>
      <c r="B13" s="543"/>
      <c r="C13" s="9"/>
      <c r="D13" s="541"/>
      <c r="E13" s="4"/>
      <c r="F13" s="541"/>
      <c r="G13" s="560"/>
      <c r="H13" s="561"/>
    </row>
    <row r="14" spans="1:13">
      <c r="A14" s="542"/>
      <c r="B14" s="543"/>
      <c r="C14" s="9"/>
      <c r="D14" s="541"/>
      <c r="E14" s="4"/>
      <c r="F14" s="541"/>
      <c r="G14" s="560"/>
      <c r="H14" s="561"/>
    </row>
    <row r="15" spans="1:13">
      <c r="A15" s="544"/>
      <c r="B15" s="543"/>
      <c r="C15" s="664" t="s">
        <v>991</v>
      </c>
      <c r="D15" s="541"/>
      <c r="E15" s="4"/>
      <c r="F15" s="541"/>
      <c r="G15" s="560"/>
      <c r="H15" s="561"/>
    </row>
    <row r="16" spans="1:13">
      <c r="A16" s="542"/>
      <c r="B16" s="543"/>
      <c r="C16" s="664"/>
      <c r="D16" s="541"/>
      <c r="E16" s="4"/>
      <c r="F16" s="541"/>
      <c r="G16" s="560"/>
      <c r="H16" s="561"/>
    </row>
    <row r="17" spans="1:8">
      <c r="A17" s="544"/>
      <c r="B17" s="543"/>
      <c r="C17" s="664"/>
      <c r="D17" s="541"/>
      <c r="E17" s="4"/>
      <c r="F17" s="541"/>
      <c r="G17" s="560"/>
      <c r="H17" s="561"/>
    </row>
    <row r="18" spans="1:8">
      <c r="A18" s="542"/>
      <c r="B18" s="543"/>
      <c r="C18" s="664"/>
      <c r="D18" s="541"/>
      <c r="E18" s="4"/>
      <c r="F18" s="541"/>
      <c r="G18" s="560"/>
      <c r="H18" s="561"/>
    </row>
    <row r="19" spans="1:8">
      <c r="A19" s="544"/>
      <c r="B19" s="543"/>
      <c r="C19" s="664"/>
      <c r="D19" s="541"/>
      <c r="E19" s="4"/>
      <c r="F19" s="541"/>
      <c r="G19" s="560"/>
      <c r="H19" s="561"/>
    </row>
    <row r="20" spans="1:8">
      <c r="A20" s="544"/>
      <c r="B20" s="543"/>
      <c r="C20" s="664"/>
      <c r="D20" s="541"/>
      <c r="E20" s="4"/>
      <c r="F20" s="541"/>
      <c r="G20" s="560"/>
      <c r="H20" s="561"/>
    </row>
    <row r="21" spans="1:8">
      <c r="A21" s="544"/>
      <c r="B21" s="543"/>
      <c r="C21" s="664"/>
      <c r="D21" s="541"/>
      <c r="E21" s="4"/>
      <c r="F21" s="541"/>
      <c r="G21" s="560"/>
      <c r="H21" s="561"/>
    </row>
    <row r="22" spans="1:8">
      <c r="A22" s="544"/>
      <c r="B22" s="543"/>
      <c r="C22" s="664"/>
      <c r="D22" s="541"/>
      <c r="E22" s="4"/>
      <c r="F22" s="541"/>
      <c r="G22" s="560"/>
      <c r="H22" s="561"/>
    </row>
    <row r="23" spans="1:8">
      <c r="A23" s="544"/>
      <c r="B23" s="541"/>
      <c r="C23" s="9"/>
      <c r="D23" s="541"/>
      <c r="E23" s="4"/>
      <c r="F23" s="541"/>
      <c r="G23" s="560"/>
      <c r="H23" s="561"/>
    </row>
    <row r="24" spans="1:8" ht="13.5" thickBot="1">
      <c r="A24" s="578"/>
      <c r="B24" s="6"/>
      <c r="C24" s="10"/>
      <c r="D24" s="6"/>
      <c r="E24" s="5"/>
      <c r="F24" s="6"/>
      <c r="G24" s="562"/>
      <c r="H24" s="579"/>
    </row>
  </sheetData>
  <mergeCells count="5">
    <mergeCell ref="A2:H2"/>
    <mergeCell ref="A3:C3"/>
    <mergeCell ref="D3:H3"/>
    <mergeCell ref="A6:F6"/>
    <mergeCell ref="C15:C22"/>
  </mergeCells>
  <printOptions horizontalCentered="1"/>
  <pageMargins left="0.23622047244094491" right="0.23622047244094491" top="1.7157291666666667" bottom="0.74803149606299213" header="0.31496062992125984" footer="0.31496062992125984"/>
  <pageSetup paperSize="9" scale="91" fitToHeight="0" orientation="landscape" r:id="rId1"/>
  <headerFooter>
    <oddHeader>&amp;L&amp;G&amp;C&amp;"Arial,Normal"&amp;12
Estado do Rio de Janeiro
&amp;"Arial,Negrito"PREFEITURA MUNICIPAL DE CARMO&amp;"Arial,Normal"
Secretaria Municipal de Meio Ambiente e Defesa Civil</oddHeader>
    <oddFooter>Página &amp;P de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7"/>
  <sheetViews>
    <sheetView view="pageBreakPreview" zoomScaleNormal="100" zoomScaleSheetLayoutView="100" workbookViewId="0">
      <selection activeCell="I16" sqref="I16"/>
    </sheetView>
  </sheetViews>
  <sheetFormatPr defaultColWidth="8.85546875" defaultRowHeight="11.25"/>
  <cols>
    <col min="1" max="1" width="5.5703125" style="582" customWidth="1"/>
    <col min="2" max="2" width="10.85546875" style="582" customWidth="1"/>
    <col min="3" max="3" width="18.42578125" style="583" customWidth="1"/>
    <col min="4" max="4" width="7.7109375" style="582" customWidth="1"/>
    <col min="5" max="5" width="10.42578125" style="584" customWidth="1"/>
    <col min="6" max="6" width="11.42578125" style="585" customWidth="1"/>
    <col min="7" max="18" width="8.5703125" style="597" customWidth="1"/>
    <col min="19" max="19" width="8.85546875" style="583"/>
    <col min="20" max="20" width="10" style="583" hidden="1" customWidth="1"/>
    <col min="21" max="21" width="10" style="583" bestFit="1" customWidth="1"/>
    <col min="22" max="16384" width="8.85546875" style="583"/>
  </cols>
  <sheetData>
    <row r="1" spans="1:21" ht="12" thickBot="1"/>
    <row r="2" spans="1:21" ht="43.5" customHeight="1">
      <c r="A2" s="665" t="s">
        <v>992</v>
      </c>
      <c r="B2" s="666"/>
      <c r="C2" s="666"/>
      <c r="D2" s="666"/>
      <c r="E2" s="666"/>
      <c r="F2" s="667"/>
    </row>
    <row r="3" spans="1:21" ht="39" customHeight="1" thickBot="1">
      <c r="A3" s="668" t="s">
        <v>977</v>
      </c>
      <c r="B3" s="669"/>
      <c r="C3" s="669"/>
      <c r="D3" s="670" t="str">
        <f>'PLAN.ORÇ. '!D3:H3</f>
        <v>Referência: EMOP- abril/2021; CCT 2018/2019 e CCT 2019/2020</v>
      </c>
      <c r="E3" s="671"/>
      <c r="F3" s="672"/>
      <c r="H3" s="598"/>
      <c r="I3" s="598"/>
      <c r="J3" s="598"/>
      <c r="K3" s="598"/>
    </row>
    <row r="4" spans="1:21" s="586" customFormat="1" ht="22.5">
      <c r="A4" s="602" t="s">
        <v>0</v>
      </c>
      <c r="B4" s="603" t="s">
        <v>5</v>
      </c>
      <c r="C4" s="603" t="s">
        <v>1</v>
      </c>
      <c r="D4" s="603" t="s">
        <v>8</v>
      </c>
      <c r="E4" s="604" t="s">
        <v>2</v>
      </c>
      <c r="F4" s="605" t="s">
        <v>983</v>
      </c>
      <c r="G4" s="595" t="s">
        <v>993</v>
      </c>
      <c r="H4" s="593" t="s">
        <v>994</v>
      </c>
      <c r="I4" s="593" t="s">
        <v>995</v>
      </c>
      <c r="J4" s="593" t="s">
        <v>996</v>
      </c>
      <c r="K4" s="593" t="s">
        <v>997</v>
      </c>
      <c r="L4" s="593" t="s">
        <v>998</v>
      </c>
      <c r="M4" s="593" t="s">
        <v>999</v>
      </c>
      <c r="N4" s="593" t="s">
        <v>1000</v>
      </c>
      <c r="O4" s="593" t="s">
        <v>1001</v>
      </c>
      <c r="P4" s="593" t="s">
        <v>1002</v>
      </c>
      <c r="Q4" s="593" t="s">
        <v>1003</v>
      </c>
      <c r="R4" s="594" t="s">
        <v>1004</v>
      </c>
    </row>
    <row r="5" spans="1:21" ht="33.75">
      <c r="A5" s="587">
        <v>1</v>
      </c>
      <c r="B5" s="581" t="s">
        <v>979</v>
      </c>
      <c r="C5" s="591" t="s">
        <v>980</v>
      </c>
      <c r="D5" s="588" t="s">
        <v>981</v>
      </c>
      <c r="E5" s="589">
        <f>DADOS!C10</f>
        <v>277.94</v>
      </c>
      <c r="F5" s="592">
        <f>'PLAN.ORÇ. '!H5</f>
        <v>1478906.61</v>
      </c>
      <c r="G5" s="599">
        <f>$F5*8.34%</f>
        <v>123340.81127400001</v>
      </c>
      <c r="H5" s="600">
        <f>$F5*8.34%</f>
        <v>123340.81127400001</v>
      </c>
      <c r="I5" s="600">
        <f t="shared" ref="I5" si="0">$F5*8.34%</f>
        <v>123340.81127400001</v>
      </c>
      <c r="J5" s="600">
        <f>$F5*8.34%</f>
        <v>123340.81127400001</v>
      </c>
      <c r="K5" s="600">
        <f t="shared" ref="K5:Q6" si="1">$F5*8.33%</f>
        <v>123192.92061300001</v>
      </c>
      <c r="L5" s="600">
        <f t="shared" si="1"/>
        <v>123192.92061300001</v>
      </c>
      <c r="M5" s="600">
        <f t="shared" si="1"/>
        <v>123192.92061300001</v>
      </c>
      <c r="N5" s="600">
        <f t="shared" si="1"/>
        <v>123192.92061300001</v>
      </c>
      <c r="O5" s="600">
        <f t="shared" si="1"/>
        <v>123192.92061300001</v>
      </c>
      <c r="P5" s="600">
        <f t="shared" si="1"/>
        <v>123192.92061300001</v>
      </c>
      <c r="Q5" s="600">
        <f t="shared" si="1"/>
        <v>123192.92061300001</v>
      </c>
      <c r="R5" s="601">
        <f>F5-T5</f>
        <v>123192.92061299994</v>
      </c>
      <c r="T5" s="596">
        <f>SUM(G5:Q5)</f>
        <v>1355713.6893870002</v>
      </c>
      <c r="U5" s="596">
        <f>SUM(G5:R5)</f>
        <v>1478906.61</v>
      </c>
    </row>
    <row r="6" spans="1:21">
      <c r="A6" s="673" t="s">
        <v>984</v>
      </c>
      <c r="B6" s="674"/>
      <c r="C6" s="674"/>
      <c r="D6" s="674"/>
      <c r="E6" s="674"/>
      <c r="F6" s="592">
        <f>'PLAN.ORÇ. '!H6</f>
        <v>1478906.61</v>
      </c>
      <c r="G6" s="599">
        <f t="shared" ref="G6:J6" si="2">$F6*8.34%</f>
        <v>123340.81127400001</v>
      </c>
      <c r="H6" s="600">
        <f t="shared" si="2"/>
        <v>123340.81127400001</v>
      </c>
      <c r="I6" s="600">
        <f t="shared" si="2"/>
        <v>123340.81127400001</v>
      </c>
      <c r="J6" s="600">
        <f t="shared" si="2"/>
        <v>123340.81127400001</v>
      </c>
      <c r="K6" s="600">
        <f t="shared" si="1"/>
        <v>123192.92061300001</v>
      </c>
      <c r="L6" s="600">
        <f t="shared" si="1"/>
        <v>123192.92061300001</v>
      </c>
      <c r="M6" s="600">
        <f t="shared" si="1"/>
        <v>123192.92061300001</v>
      </c>
      <c r="N6" s="600">
        <f t="shared" si="1"/>
        <v>123192.92061300001</v>
      </c>
      <c r="O6" s="600">
        <f t="shared" si="1"/>
        <v>123192.92061300001</v>
      </c>
      <c r="P6" s="600">
        <f t="shared" si="1"/>
        <v>123192.92061300001</v>
      </c>
      <c r="Q6" s="600">
        <f t="shared" si="1"/>
        <v>123192.92061300001</v>
      </c>
      <c r="R6" s="601">
        <f t="shared" ref="R6" si="3">F6-T6</f>
        <v>123192.92061299994</v>
      </c>
      <c r="T6" s="596">
        <f t="shared" ref="T6" si="4">SUM(G6:Q6)</f>
        <v>1355713.6893870002</v>
      </c>
      <c r="U6" s="596">
        <f t="shared" ref="U6" si="5">SUM(G6:R6)</f>
        <v>1478906.61</v>
      </c>
    </row>
    <row r="7" spans="1:21" ht="12" thickBot="1">
      <c r="A7" s="606"/>
      <c r="B7" s="607"/>
      <c r="C7" s="608"/>
      <c r="D7" s="609"/>
      <c r="E7" s="610"/>
      <c r="F7" s="611"/>
      <c r="G7" s="612"/>
      <c r="H7" s="612"/>
      <c r="I7" s="612"/>
      <c r="J7" s="612"/>
      <c r="K7" s="612"/>
      <c r="L7" s="612"/>
      <c r="M7" s="612"/>
      <c r="N7" s="612"/>
      <c r="O7" s="612"/>
      <c r="P7" s="612"/>
      <c r="Q7" s="612"/>
      <c r="R7" s="613"/>
    </row>
  </sheetData>
  <mergeCells count="4">
    <mergeCell ref="A2:F2"/>
    <mergeCell ref="A3:C3"/>
    <mergeCell ref="D3:F3"/>
    <mergeCell ref="A6:E6"/>
  </mergeCells>
  <printOptions horizontalCentered="1"/>
  <pageMargins left="0.23622047244094491" right="0.23622047244094491" top="1.7157291666666667" bottom="0.74803149606299213" header="0.31496062992125984" footer="0.31496062992125984"/>
  <pageSetup paperSize="9" scale="85" fitToHeight="0" orientation="landscape" r:id="rId1"/>
  <headerFooter>
    <oddHeader>&amp;L&amp;G&amp;C&amp;"Arial,Normal"&amp;12
Estado do Rio de Janeiro
&amp;"Arial,Negrito"PREFEITURA MUNICIPAL DE CARMO&amp;"Arial,Normal"
Secretaria Municipal de Meio Ambiente e Defesa Civil</oddHeader>
    <oddFooter>Página &amp;P de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499984740745262"/>
  </sheetPr>
  <dimension ref="A1:A90"/>
  <sheetViews>
    <sheetView view="pageBreakPreview" topLeftCell="A7" zoomScaleNormal="100" zoomScaleSheetLayoutView="100" workbookViewId="0">
      <selection activeCell="E10" sqref="E10"/>
    </sheetView>
  </sheetViews>
  <sheetFormatPr defaultRowHeight="14.25"/>
  <cols>
    <col min="1" max="1" width="107.42578125" style="11" customWidth="1"/>
    <col min="2" max="16384" width="9.140625" style="11"/>
  </cols>
  <sheetData>
    <row r="1" spans="1:1" s="37" customFormat="1" ht="33" customHeight="1">
      <c r="A1" s="113"/>
    </row>
    <row r="2" spans="1:1">
      <c r="A2" s="12"/>
    </row>
    <row r="3" spans="1:1">
      <c r="A3" s="13"/>
    </row>
    <row r="4" spans="1:1">
      <c r="A4" s="13"/>
    </row>
    <row r="5" spans="1:1">
      <c r="A5" s="13"/>
    </row>
    <row r="6" spans="1:1">
      <c r="A6" s="13"/>
    </row>
    <row r="7" spans="1:1">
      <c r="A7" s="13"/>
    </row>
    <row r="8" spans="1:1">
      <c r="A8" s="13"/>
    </row>
    <row r="9" spans="1:1">
      <c r="A9" s="13"/>
    </row>
    <row r="10" spans="1:1">
      <c r="A10" s="13"/>
    </row>
    <row r="11" spans="1:1">
      <c r="A11" s="13"/>
    </row>
    <row r="12" spans="1:1">
      <c r="A12" s="13"/>
    </row>
    <row r="13" spans="1:1">
      <c r="A13" s="13"/>
    </row>
    <row r="14" spans="1:1">
      <c r="A14" s="13"/>
    </row>
    <row r="15" spans="1:1">
      <c r="A15" s="13"/>
    </row>
    <row r="16" spans="1:1">
      <c r="A16" s="13"/>
    </row>
    <row r="17" spans="1:1">
      <c r="A17" s="675" t="s">
        <v>535</v>
      </c>
    </row>
    <row r="18" spans="1:1">
      <c r="A18" s="676"/>
    </row>
    <row r="19" spans="1:1">
      <c r="A19" s="676"/>
    </row>
    <row r="20" spans="1:1">
      <c r="A20" s="676"/>
    </row>
    <row r="21" spans="1:1">
      <c r="A21" s="676"/>
    </row>
    <row r="22" spans="1:1">
      <c r="A22" s="676"/>
    </row>
    <row r="23" spans="1:1">
      <c r="A23" s="676"/>
    </row>
    <row r="24" spans="1:1">
      <c r="A24" s="676"/>
    </row>
    <row r="25" spans="1:1">
      <c r="A25" s="676"/>
    </row>
    <row r="26" spans="1:1">
      <c r="A26" s="676"/>
    </row>
    <row r="27" spans="1:1">
      <c r="A27" s="676"/>
    </row>
    <row r="28" spans="1:1">
      <c r="A28" s="676"/>
    </row>
    <row r="29" spans="1:1">
      <c r="A29" s="13"/>
    </row>
    <row r="30" spans="1:1" s="37" customFormat="1">
      <c r="A30" s="13"/>
    </row>
    <row r="31" spans="1:1">
      <c r="A31" s="13"/>
    </row>
    <row r="32" spans="1:1">
      <c r="A32" s="12"/>
    </row>
    <row r="33" spans="1:1">
      <c r="A33" s="38"/>
    </row>
    <row r="34" spans="1:1" ht="29.25" customHeight="1">
      <c r="A34" s="114"/>
    </row>
    <row r="35" spans="1:1" ht="16.5" customHeight="1">
      <c r="A35" s="115"/>
    </row>
    <row r="37" spans="1:1">
      <c r="A37" s="38"/>
    </row>
    <row r="38" spans="1:1">
      <c r="A38" s="38"/>
    </row>
    <row r="39" spans="1:1">
      <c r="A39" s="38"/>
    </row>
    <row r="40" spans="1:1">
      <c r="A40" s="38"/>
    </row>
    <row r="41" spans="1:1" s="21" customFormat="1" ht="25.5" customHeight="1">
      <c r="A41" s="39"/>
    </row>
    <row r="42" spans="1:1">
      <c r="A42" s="38"/>
    </row>
    <row r="43" spans="1:1">
      <c r="A43" s="38"/>
    </row>
    <row r="44" spans="1:1">
      <c r="A44" s="38"/>
    </row>
    <row r="45" spans="1:1">
      <c r="A45" s="38"/>
    </row>
    <row r="46" spans="1:1">
      <c r="A46" s="38"/>
    </row>
    <row r="47" spans="1:1">
      <c r="A47" s="38"/>
    </row>
    <row r="48" spans="1:1">
      <c r="A48" s="38"/>
    </row>
    <row r="49" spans="1:1">
      <c r="A49" s="38"/>
    </row>
    <row r="50" spans="1:1">
      <c r="A50" s="38"/>
    </row>
    <row r="51" spans="1:1">
      <c r="A51" s="38"/>
    </row>
    <row r="52" spans="1:1">
      <c r="A52" s="38"/>
    </row>
    <row r="53" spans="1:1">
      <c r="A53" s="38"/>
    </row>
    <row r="54" spans="1:1">
      <c r="A54" s="38"/>
    </row>
    <row r="55" spans="1:1">
      <c r="A55" s="38"/>
    </row>
    <row r="56" spans="1:1">
      <c r="A56" s="38"/>
    </row>
    <row r="57" spans="1:1">
      <c r="A57" s="38"/>
    </row>
    <row r="58" spans="1:1">
      <c r="A58" s="38"/>
    </row>
    <row r="59" spans="1:1">
      <c r="A59" s="38"/>
    </row>
    <row r="60" spans="1:1">
      <c r="A60" s="32"/>
    </row>
    <row r="61" spans="1:1">
      <c r="A61" s="23"/>
    </row>
    <row r="69" spans="1:1">
      <c r="A69" s="23"/>
    </row>
    <row r="76" spans="1:1">
      <c r="A76" s="23"/>
    </row>
    <row r="83" spans="1:1">
      <c r="A83" s="23"/>
    </row>
    <row r="90" spans="1:1">
      <c r="A90" s="23"/>
    </row>
  </sheetData>
  <mergeCells count="1">
    <mergeCell ref="A17:A28"/>
  </mergeCells>
  <pageMargins left="0.511811024" right="0.511811024" top="1.6458333333333333" bottom="0.78740157499999996" header="0.30625000000000002" footer="0.31496062000000002"/>
  <pageSetup paperSize="9" orientation="portrait" horizontalDpi="4294967293" r:id="rId1"/>
  <headerFooter>
    <oddHeader>&amp;L&amp;G&amp;C&amp;"Arial,Normal"&amp;12Estado do Rio de Janeiro
&amp;"Arial,Negrito"PREFEITURA MUNICIPAL DE CARMO&amp;"Arial,Normal"
Secretaria Municipal de Meio Ambiente e Defesa Civil</oddHeader>
  </headerFooter>
  <rowBreaks count="1" manualBreakCount="1">
    <brk id="53" max="3"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499984740745262"/>
    <pageSetUpPr fitToPage="1"/>
  </sheetPr>
  <dimension ref="A1:K28"/>
  <sheetViews>
    <sheetView showGridLines="0" view="pageBreakPreview" topLeftCell="A7" zoomScaleNormal="100" zoomScaleSheetLayoutView="100" workbookViewId="0">
      <selection activeCell="F25" sqref="F25"/>
    </sheetView>
  </sheetViews>
  <sheetFormatPr defaultColWidth="11.42578125" defaultRowHeight="12.95" customHeight="1"/>
  <cols>
    <col min="1" max="1" width="20.7109375" style="193" customWidth="1"/>
    <col min="2" max="2" width="2.7109375" style="193" customWidth="1"/>
    <col min="3" max="3" width="20.7109375" style="193" customWidth="1"/>
    <col min="4" max="4" width="10.85546875" style="193" customWidth="1"/>
    <col min="5" max="5" width="20.7109375" style="193" customWidth="1"/>
    <col min="6" max="6" width="16.140625" style="193" customWidth="1"/>
    <col min="7" max="7" width="2" style="193" customWidth="1"/>
    <col min="8" max="8" width="11.7109375" style="193" bestFit="1" customWidth="1"/>
    <col min="9" max="9" width="11.42578125" style="193"/>
    <col min="10" max="10" width="13.42578125" style="193" bestFit="1" customWidth="1"/>
    <col min="11" max="16384" width="11.42578125" style="193"/>
  </cols>
  <sheetData>
    <row r="1" spans="1:10" ht="20.25" customHeight="1">
      <c r="A1" s="678" t="s">
        <v>755</v>
      </c>
      <c r="B1" s="678"/>
      <c r="C1" s="678"/>
      <c r="D1" s="678"/>
      <c r="E1" s="678"/>
      <c r="F1" s="678"/>
    </row>
    <row r="2" spans="1:10" ht="12.95" customHeight="1">
      <c r="A2" s="678" t="s">
        <v>756</v>
      </c>
      <c r="B2" s="678"/>
      <c r="C2" s="678"/>
      <c r="D2" s="678"/>
      <c r="E2" s="678"/>
      <c r="F2" s="678"/>
    </row>
    <row r="3" spans="1:10" ht="12.95" customHeight="1">
      <c r="A3" s="23"/>
      <c r="B3" s="16"/>
      <c r="C3" s="16"/>
      <c r="D3" s="16"/>
      <c r="E3" s="16"/>
      <c r="F3" s="383"/>
    </row>
    <row r="4" spans="1:10" ht="18.75" customHeight="1">
      <c r="A4" s="679" t="s">
        <v>765</v>
      </c>
      <c r="B4" s="679"/>
      <c r="C4" s="679"/>
      <c r="D4" s="679"/>
      <c r="E4" s="679"/>
      <c r="F4" s="679"/>
    </row>
    <row r="5" spans="1:10" ht="12.95" customHeight="1">
      <c r="A5" s="23"/>
      <c r="B5" s="16"/>
      <c r="C5" s="16"/>
      <c r="D5" s="16"/>
      <c r="E5" s="16"/>
      <c r="F5" s="16"/>
    </row>
    <row r="6" spans="1:10" ht="12.95" customHeight="1">
      <c r="A6" s="16"/>
      <c r="B6" s="16"/>
      <c r="C6" s="16"/>
      <c r="D6" s="16"/>
      <c r="E6" s="16"/>
      <c r="F6" s="16"/>
    </row>
    <row r="7" spans="1:10" ht="12.95" customHeight="1">
      <c r="A7" s="680" t="s">
        <v>757</v>
      </c>
      <c r="B7" s="680"/>
      <c r="C7" s="680"/>
      <c r="D7" s="680"/>
      <c r="E7" s="680"/>
      <c r="F7" s="680"/>
    </row>
    <row r="8" spans="1:10" ht="12.95" customHeight="1">
      <c r="A8" s="681" t="s">
        <v>758</v>
      </c>
      <c r="B8" s="681"/>
      <c r="C8" s="681"/>
      <c r="D8" s="681"/>
      <c r="E8" s="49" t="s">
        <v>759</v>
      </c>
      <c r="F8" s="49" t="s">
        <v>760</v>
      </c>
      <c r="J8" s="384"/>
    </row>
    <row r="9" spans="1:10" ht="12.95" customHeight="1">
      <c r="A9" s="677" t="s">
        <v>761</v>
      </c>
      <c r="B9" s="677"/>
      <c r="C9" s="677"/>
      <c r="D9" s="677"/>
      <c r="E9" s="385">
        <f>F9/F22</f>
        <v>0.29519089105971336</v>
      </c>
      <c r="F9" s="386">
        <f>'1.0-Mão de Obra Direta (MO)'!G69</f>
        <v>436559.76</v>
      </c>
      <c r="H9" s="387">
        <f>F9</f>
        <v>436559.76</v>
      </c>
      <c r="J9" s="384">
        <f>F9/F22</f>
        <v>0.29519089105971336</v>
      </c>
    </row>
    <row r="10" spans="1:10" ht="12.95" customHeight="1">
      <c r="A10" s="677" t="s">
        <v>762</v>
      </c>
      <c r="B10" s="677"/>
      <c r="C10" s="677"/>
      <c r="D10" s="677"/>
      <c r="E10" s="385">
        <f>F10/F22</f>
        <v>6.6496693797318271E-3</v>
      </c>
      <c r="F10" s="386">
        <f>'2.0-Custos Dependentes (MO)'!G127</f>
        <v>9834.24</v>
      </c>
      <c r="H10" s="387">
        <f t="shared" ref="H10:H12" si="0">F10</f>
        <v>9834.24</v>
      </c>
      <c r="J10" s="384">
        <f>H10/F22</f>
        <v>6.6496693797318271E-3</v>
      </c>
    </row>
    <row r="11" spans="1:10" ht="12.95" customHeight="1">
      <c r="A11" s="677" t="s">
        <v>766</v>
      </c>
      <c r="B11" s="677"/>
      <c r="C11" s="677"/>
      <c r="D11" s="677"/>
      <c r="E11" s="385">
        <f>F11/F22</f>
        <v>0.2869499785385366</v>
      </c>
      <c r="F11" s="386">
        <f>'3.0-Custos Dependentes (Km) '!G88</f>
        <v>424372.22</v>
      </c>
      <c r="H11" s="387">
        <f t="shared" si="0"/>
        <v>424372.22</v>
      </c>
      <c r="J11" s="384">
        <f>H11/F22</f>
        <v>0.2869499785385366</v>
      </c>
    </row>
    <row r="12" spans="1:10" ht="12.95" customHeight="1">
      <c r="A12" s="677" t="s">
        <v>706</v>
      </c>
      <c r="B12" s="677"/>
      <c r="C12" s="677"/>
      <c r="D12" s="677"/>
      <c r="E12" s="385">
        <f>F12/F22</f>
        <v>0.22164791054656249</v>
      </c>
      <c r="F12" s="386">
        <f>'4.0-Custos Fixos'!G142</f>
        <v>327796.56</v>
      </c>
      <c r="H12" s="387">
        <f t="shared" si="0"/>
        <v>327796.56</v>
      </c>
      <c r="J12" s="384">
        <f>H12/F22</f>
        <v>0.22164791054656249</v>
      </c>
    </row>
    <row r="13" spans="1:10" ht="4.5" customHeight="1">
      <c r="A13" s="677"/>
      <c r="B13" s="677"/>
      <c r="C13" s="677"/>
      <c r="D13" s="677"/>
      <c r="E13" s="388"/>
      <c r="F13" s="386"/>
      <c r="J13" s="384"/>
    </row>
    <row r="14" spans="1:10" ht="12.95" customHeight="1">
      <c r="A14" s="682" t="s">
        <v>763</v>
      </c>
      <c r="B14" s="683"/>
      <c r="C14" s="683"/>
      <c r="D14" s="683"/>
      <c r="E14" s="683"/>
      <c r="F14" s="389">
        <f>SUM(F9:F12)</f>
        <v>1198562.78</v>
      </c>
      <c r="H14" s="387">
        <f>SUM(H9:H13)</f>
        <v>1198562.78</v>
      </c>
      <c r="J14" s="384"/>
    </row>
    <row r="15" spans="1:10" ht="12.95" customHeight="1">
      <c r="A15" s="390"/>
      <c r="B15" s="238"/>
      <c r="C15" s="238"/>
      <c r="D15" s="238"/>
      <c r="E15" s="238"/>
      <c r="F15" s="391"/>
      <c r="H15" s="387"/>
      <c r="J15" s="384"/>
    </row>
    <row r="16" spans="1:10" ht="21.75" customHeight="1">
      <c r="A16" s="688" t="s">
        <v>768</v>
      </c>
      <c r="B16" s="688"/>
      <c r="C16" s="688"/>
      <c r="D16" s="688"/>
      <c r="E16" s="688"/>
      <c r="F16" s="224">
        <f>DADOS!C9</f>
        <v>3335.28</v>
      </c>
      <c r="H16" s="387"/>
      <c r="J16" s="384"/>
    </row>
    <row r="17" spans="1:11" ht="12.95" customHeight="1">
      <c r="A17" s="238"/>
      <c r="B17" s="238"/>
      <c r="C17" s="238"/>
      <c r="D17" s="238"/>
      <c r="E17" s="238"/>
      <c r="F17" s="148"/>
      <c r="H17" s="387"/>
      <c r="J17" s="384"/>
    </row>
    <row r="18" spans="1:11" ht="18" customHeight="1">
      <c r="A18" s="688" t="s">
        <v>767</v>
      </c>
      <c r="B18" s="688"/>
      <c r="C18" s="688"/>
      <c r="D18" s="688"/>
      <c r="E18" s="688"/>
      <c r="F18" s="224">
        <f>TRUNC(F14/F16,2)</f>
        <v>359.35</v>
      </c>
      <c r="H18" s="387">
        <f>H14+F20</f>
        <v>1478906.61</v>
      </c>
      <c r="I18" s="193">
        <f>F18*E20</f>
        <v>84.05196500000001</v>
      </c>
      <c r="J18" s="384">
        <f>1-H14/H18</f>
        <v>0.18956155047545564</v>
      </c>
      <c r="K18" s="387"/>
    </row>
    <row r="19" spans="1:11" ht="12.95" customHeight="1">
      <c r="A19" s="390"/>
      <c r="B19" s="238"/>
      <c r="C19" s="238"/>
      <c r="D19" s="238"/>
      <c r="E19" s="238"/>
      <c r="F19" s="391"/>
      <c r="H19" s="387"/>
      <c r="J19" s="384"/>
    </row>
    <row r="20" spans="1:11" ht="12.95" customHeight="1">
      <c r="A20" s="688" t="s">
        <v>764</v>
      </c>
      <c r="B20" s="688"/>
      <c r="C20" s="688"/>
      <c r="D20" s="688"/>
      <c r="E20" s="392">
        <v>0.2339</v>
      </c>
      <c r="F20" s="224">
        <f>TRUNC(F14*E20,2)</f>
        <v>280343.83</v>
      </c>
      <c r="H20" s="387"/>
      <c r="J20" s="384"/>
    </row>
    <row r="21" spans="1:11" ht="12.95" customHeight="1">
      <c r="A21" s="390"/>
      <c r="B21" s="238"/>
      <c r="C21" s="238"/>
      <c r="D21" s="238"/>
      <c r="E21" s="238"/>
      <c r="F21" s="391"/>
      <c r="H21" s="387"/>
      <c r="J21" s="384"/>
    </row>
    <row r="22" spans="1:11" ht="12.95" customHeight="1">
      <c r="A22" s="682" t="s">
        <v>770</v>
      </c>
      <c r="B22" s="683"/>
      <c r="C22" s="683"/>
      <c r="D22" s="683"/>
      <c r="E22" s="683"/>
      <c r="F22" s="389">
        <f>F14+F20</f>
        <v>1478906.61</v>
      </c>
      <c r="H22" s="387"/>
      <c r="J22" s="384"/>
    </row>
    <row r="23" spans="1:11" ht="12.95" customHeight="1">
      <c r="A23" s="238"/>
      <c r="B23" s="238"/>
      <c r="C23" s="238"/>
      <c r="D23" s="238"/>
      <c r="E23" s="238"/>
      <c r="F23" s="148"/>
      <c r="H23" s="387"/>
      <c r="J23" s="384"/>
    </row>
    <row r="24" spans="1:11" ht="12.95" customHeight="1">
      <c r="A24" s="393"/>
      <c r="B24" s="32"/>
      <c r="C24" s="32"/>
      <c r="D24" s="32"/>
      <c r="E24" s="32"/>
      <c r="F24" s="391"/>
      <c r="G24" s="387"/>
    </row>
    <row r="25" spans="1:11" ht="12.95" customHeight="1" thickBot="1">
      <c r="A25" s="685" t="s">
        <v>769</v>
      </c>
      <c r="B25" s="686"/>
      <c r="C25" s="686"/>
      <c r="D25" s="686"/>
      <c r="E25" s="686"/>
      <c r="F25" s="650">
        <f>TRUNC(F22/F16,7)</f>
        <v>443.41302969999998</v>
      </c>
      <c r="G25" s="387"/>
      <c r="H25" s="193">
        <f>F25*F16</f>
        <v>1478906.609697816</v>
      </c>
    </row>
    <row r="26" spans="1:11" ht="12.95" customHeight="1">
      <c r="A26" s="687"/>
      <c r="B26" s="687"/>
      <c r="C26" s="687"/>
      <c r="D26" s="687"/>
      <c r="E26" s="687"/>
      <c r="F26" s="687"/>
    </row>
    <row r="28" spans="1:11" ht="24.75" customHeight="1">
      <c r="A28" s="684" t="s">
        <v>1052</v>
      </c>
      <c r="B28" s="684"/>
      <c r="C28" s="684"/>
      <c r="D28" s="684"/>
      <c r="E28" s="684"/>
      <c r="F28" s="684"/>
    </row>
  </sheetData>
  <mergeCells count="18">
    <mergeCell ref="A28:F28"/>
    <mergeCell ref="A25:E25"/>
    <mergeCell ref="A26:F26"/>
    <mergeCell ref="A18:E18"/>
    <mergeCell ref="A16:E16"/>
    <mergeCell ref="A22:E22"/>
    <mergeCell ref="A20:D20"/>
    <mergeCell ref="A10:D10"/>
    <mergeCell ref="A11:D11"/>
    <mergeCell ref="A12:D12"/>
    <mergeCell ref="A13:D13"/>
    <mergeCell ref="A14:E14"/>
    <mergeCell ref="A9:D9"/>
    <mergeCell ref="A1:F1"/>
    <mergeCell ref="A2:F2"/>
    <mergeCell ref="A4:F4"/>
    <mergeCell ref="A7:F7"/>
    <mergeCell ref="A8:D8"/>
  </mergeCells>
  <printOptions horizontalCentered="1"/>
  <pageMargins left="0.7" right="0.7" top="1.5536458333333334" bottom="0.75" header="0.3" footer="0.3"/>
  <pageSetup paperSize="9" scale="95" orientation="portrait" r:id="rId1"/>
  <headerFooter alignWithMargins="0">
    <oddHeader>&amp;L&amp;G&amp;C&amp;"Arial,Normal"&amp;12Estado do Rio de Janeiro
&amp;"Arial,Negrito"PREFEITURA MUNICIPAL DE CARMO&amp;"Arial,Normal"
Secretaria Municipal de Meio Ambiente e Defesa Civil</oddHeader>
  </headerFooter>
  <colBreaks count="1" manualBreakCount="1">
    <brk id="6"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499984740745262"/>
  </sheetPr>
  <dimension ref="A1:I97"/>
  <sheetViews>
    <sheetView view="pageBreakPreview" zoomScaleNormal="100" zoomScaleSheetLayoutView="100" workbookViewId="0">
      <selection activeCell="D71" sqref="D71"/>
    </sheetView>
  </sheetViews>
  <sheetFormatPr defaultRowHeight="14.25"/>
  <cols>
    <col min="1" max="1" width="5.42578125" style="11" customWidth="1"/>
    <col min="2" max="2" width="53" style="11" customWidth="1"/>
    <col min="3" max="3" width="20.7109375" style="11" customWidth="1"/>
    <col min="4" max="4" width="30" style="11" customWidth="1"/>
    <col min="5" max="6" width="9.140625" style="11"/>
    <col min="7" max="7" width="11.28515625" style="11" bestFit="1" customWidth="1"/>
    <col min="8" max="16384" width="9.140625" style="11"/>
  </cols>
  <sheetData>
    <row r="1" spans="1:9" s="37" customFormat="1" ht="33" customHeight="1">
      <c r="A1" s="689" t="s">
        <v>118</v>
      </c>
      <c r="B1" s="689"/>
      <c r="C1" s="689"/>
      <c r="D1" s="689"/>
      <c r="E1" s="46"/>
    </row>
    <row r="2" spans="1:9">
      <c r="A2" s="12"/>
      <c r="B2" s="12"/>
      <c r="C2" s="12"/>
      <c r="D2" s="12"/>
    </row>
    <row r="3" spans="1:9">
      <c r="A3" s="13" t="s">
        <v>3</v>
      </c>
      <c r="B3" s="14" t="s">
        <v>22</v>
      </c>
      <c r="C3" s="15">
        <v>12</v>
      </c>
      <c r="D3" s="12"/>
    </row>
    <row r="4" spans="1:9">
      <c r="A4" s="13" t="s">
        <v>7</v>
      </c>
      <c r="B4" s="16" t="s">
        <v>23</v>
      </c>
      <c r="C4" s="15">
        <v>52</v>
      </c>
      <c r="D4" s="17"/>
    </row>
    <row r="5" spans="1:9">
      <c r="A5" s="13" t="s">
        <v>9</v>
      </c>
      <c r="B5" s="16" t="s">
        <v>24</v>
      </c>
      <c r="C5" s="15">
        <v>6</v>
      </c>
      <c r="D5" s="12"/>
    </row>
    <row r="6" spans="1:9">
      <c r="A6" s="13" t="s">
        <v>13</v>
      </c>
      <c r="B6" s="16" t="s">
        <v>25</v>
      </c>
      <c r="C6" s="18">
        <v>7.33</v>
      </c>
      <c r="D6" s="12"/>
    </row>
    <row r="7" spans="1:9">
      <c r="A7" s="13" t="s">
        <v>14</v>
      </c>
      <c r="B7" s="16" t="s">
        <v>26</v>
      </c>
      <c r="C7" s="19">
        <f>C4*C5</f>
        <v>312</v>
      </c>
      <c r="D7" s="12"/>
    </row>
    <row r="8" spans="1:9">
      <c r="A8" s="13" t="s">
        <v>15</v>
      </c>
      <c r="B8" s="16" t="s">
        <v>27</v>
      </c>
      <c r="C8" s="19">
        <f>C7/C3</f>
        <v>26</v>
      </c>
      <c r="D8" s="12"/>
      <c r="I8" s="11">
        <f>6*52</f>
        <v>312</v>
      </c>
    </row>
    <row r="9" spans="1:9">
      <c r="A9" s="13" t="s">
        <v>16</v>
      </c>
      <c r="B9" s="16" t="s">
        <v>28</v>
      </c>
      <c r="C9" s="20">
        <f>TRUNC('QUANT RSD'!C30*12,2)</f>
        <v>3335.28</v>
      </c>
      <c r="D9" s="23" t="s">
        <v>433</v>
      </c>
    </row>
    <row r="10" spans="1:9">
      <c r="A10" s="13" t="s">
        <v>17</v>
      </c>
      <c r="B10" s="16" t="s">
        <v>29</v>
      </c>
      <c r="C10" s="20">
        <f>TRUNC('QUANT RSD'!C30,2)</f>
        <v>277.94</v>
      </c>
      <c r="D10" s="23" t="s">
        <v>434</v>
      </c>
    </row>
    <row r="11" spans="1:9">
      <c r="A11" s="13" t="s">
        <v>18</v>
      </c>
      <c r="B11" s="23" t="s">
        <v>30</v>
      </c>
      <c r="C11" s="24">
        <f>TRUNC(C10/30,2)</f>
        <v>9.26</v>
      </c>
      <c r="D11" s="23" t="s">
        <v>31</v>
      </c>
    </row>
    <row r="12" spans="1:9">
      <c r="A12" s="13" t="s">
        <v>20</v>
      </c>
      <c r="B12" s="16" t="s">
        <v>33</v>
      </c>
      <c r="C12" s="25">
        <f>'ROTA RSD'!F242</f>
        <v>159.49100000000001</v>
      </c>
      <c r="D12" s="16" t="s">
        <v>34</v>
      </c>
    </row>
    <row r="13" spans="1:9">
      <c r="A13" s="13" t="s">
        <v>21</v>
      </c>
      <c r="B13" s="16" t="s">
        <v>36</v>
      </c>
      <c r="C13" s="25">
        <v>5</v>
      </c>
      <c r="D13" s="16" t="s">
        <v>37</v>
      </c>
    </row>
    <row r="14" spans="1:9">
      <c r="A14" s="13" t="s">
        <v>32</v>
      </c>
      <c r="B14" s="16" t="s">
        <v>39</v>
      </c>
      <c r="C14" s="25">
        <f>'ROTA RSD'!C277*2*C27</f>
        <v>75.724137931034505</v>
      </c>
      <c r="D14" s="16" t="s">
        <v>34</v>
      </c>
    </row>
    <row r="15" spans="1:9">
      <c r="A15" s="13" t="s">
        <v>35</v>
      </c>
      <c r="B15" s="16" t="s">
        <v>41</v>
      </c>
      <c r="C15" s="25">
        <v>20</v>
      </c>
      <c r="D15" s="16" t="s">
        <v>37</v>
      </c>
    </row>
    <row r="16" spans="1:9">
      <c r="A16" s="13" t="s">
        <v>38</v>
      </c>
      <c r="B16" s="16" t="s">
        <v>43</v>
      </c>
      <c r="C16" s="25">
        <f>C12+C14</f>
        <v>235.21513793103452</v>
      </c>
      <c r="D16" s="16" t="s">
        <v>44</v>
      </c>
      <c r="I16" s="26"/>
    </row>
    <row r="17" spans="1:8">
      <c r="A17" s="13" t="s">
        <v>40</v>
      </c>
      <c r="B17" s="16" t="s">
        <v>46</v>
      </c>
      <c r="C17" s="27">
        <v>7.33</v>
      </c>
      <c r="D17" s="16" t="s">
        <v>25</v>
      </c>
    </row>
    <row r="18" spans="1:8">
      <c r="A18" s="13" t="s">
        <v>42</v>
      </c>
      <c r="B18" s="16" t="s">
        <v>48</v>
      </c>
      <c r="C18" s="20">
        <f>TRUNC(((C15*C14)+(C13*C12))/C16,2)</f>
        <v>9.82</v>
      </c>
      <c r="D18" s="16" t="s">
        <v>37</v>
      </c>
    </row>
    <row r="19" spans="1:8">
      <c r="A19" s="13" t="s">
        <v>45</v>
      </c>
      <c r="B19" s="16" t="s">
        <v>50</v>
      </c>
      <c r="C19" s="28">
        <f>F19</f>
        <v>8.2800000000000011</v>
      </c>
      <c r="D19" s="16" t="s">
        <v>51</v>
      </c>
      <c r="F19" s="11">
        <f>12*3*0.23</f>
        <v>8.2800000000000011</v>
      </c>
    </row>
    <row r="20" spans="1:8">
      <c r="A20" s="13" t="s">
        <v>47</v>
      </c>
      <c r="B20" s="16" t="s">
        <v>53</v>
      </c>
      <c r="C20" s="29">
        <f>ROUND((C11/C19),0)</f>
        <v>1</v>
      </c>
      <c r="D20" s="16" t="s">
        <v>54</v>
      </c>
    </row>
    <row r="21" spans="1:8">
      <c r="A21" s="13" t="s">
        <v>49</v>
      </c>
      <c r="B21" s="16" t="s">
        <v>56</v>
      </c>
      <c r="C21" s="15">
        <f>ROUNDUP(C16/C17/C18/IF(C17/C6&gt;=1,C17/C6,1),)</f>
        <v>4</v>
      </c>
      <c r="D21" s="16" t="s">
        <v>57</v>
      </c>
    </row>
    <row r="22" spans="1:8">
      <c r="A22" s="13" t="s">
        <v>52</v>
      </c>
      <c r="B22" s="16" t="s">
        <v>59</v>
      </c>
      <c r="C22" s="18">
        <f>C21*C19*IF(C17/C6&gt;=1,C17/C6,1)</f>
        <v>33.120000000000005</v>
      </c>
      <c r="D22" s="16" t="s">
        <v>51</v>
      </c>
    </row>
    <row r="23" spans="1:8">
      <c r="A23" s="13" t="s">
        <v>55</v>
      </c>
      <c r="B23" s="16" t="s">
        <v>61</v>
      </c>
      <c r="C23" s="30">
        <f>C22/C11-1</f>
        <v>2.5766738660907134</v>
      </c>
      <c r="D23" s="16" t="s">
        <v>62</v>
      </c>
    </row>
    <row r="24" spans="1:8">
      <c r="A24" s="13" t="s">
        <v>58</v>
      </c>
      <c r="B24" s="16" t="s">
        <v>64</v>
      </c>
      <c r="C24" s="25">
        <v>2</v>
      </c>
      <c r="D24" s="16" t="s">
        <v>65</v>
      </c>
    </row>
    <row r="25" spans="1:8">
      <c r="A25" s="13" t="s">
        <v>60</v>
      </c>
      <c r="B25" s="16" t="s">
        <v>67</v>
      </c>
      <c r="C25" s="30">
        <f>C24*C19*IF(C17/C6&gt;=1,C17/C6,1)/C11</f>
        <v>1.7883369330453567</v>
      </c>
      <c r="D25" s="16" t="s">
        <v>68</v>
      </c>
    </row>
    <row r="26" spans="1:8">
      <c r="A26" s="13" t="s">
        <v>63</v>
      </c>
      <c r="B26" s="16" t="s">
        <v>70</v>
      </c>
      <c r="C26" s="25">
        <v>0</v>
      </c>
      <c r="D26" s="14" t="s">
        <v>71</v>
      </c>
      <c r="G26" s="26">
        <f>C11*C13*C17</f>
        <v>339.37899999999996</v>
      </c>
    </row>
    <row r="27" spans="1:8">
      <c r="A27" s="13" t="s">
        <v>66</v>
      </c>
      <c r="B27" s="23" t="s">
        <v>73</v>
      </c>
      <c r="C27" s="31">
        <f>C24+C26</f>
        <v>2</v>
      </c>
      <c r="D27" s="32" t="s">
        <v>65</v>
      </c>
      <c r="G27" s="11">
        <f>C12*C19</f>
        <v>1320.5854800000002</v>
      </c>
      <c r="H27" s="11">
        <f>G27+G28</f>
        <v>1431.3861696551726</v>
      </c>
    </row>
    <row r="28" spans="1:8">
      <c r="A28" s="13" t="s">
        <v>69</v>
      </c>
      <c r="B28" s="23" t="s">
        <v>75</v>
      </c>
      <c r="C28" s="31">
        <f>ROUNDUP((C27*1.1),0)</f>
        <v>3</v>
      </c>
      <c r="D28" s="32" t="s">
        <v>76</v>
      </c>
      <c r="G28" s="11">
        <f>C11*C13*B43</f>
        <v>110.80068965517243</v>
      </c>
    </row>
    <row r="29" spans="1:8">
      <c r="A29" s="13" t="s">
        <v>72</v>
      </c>
      <c r="B29" s="8" t="s">
        <v>78</v>
      </c>
      <c r="C29" s="33">
        <v>1</v>
      </c>
      <c r="D29" s="8"/>
    </row>
    <row r="30" spans="1:8" s="37" customFormat="1">
      <c r="A30" s="13" t="s">
        <v>74</v>
      </c>
      <c r="B30" s="34" t="s">
        <v>79</v>
      </c>
      <c r="C30" s="35">
        <f>B43</f>
        <v>2.3931034482758626</v>
      </c>
      <c r="D30" s="36" t="s">
        <v>80</v>
      </c>
      <c r="G30" s="37">
        <f>G26/H27</f>
        <v>0.23709814108498611</v>
      </c>
    </row>
    <row r="31" spans="1:8">
      <c r="A31" s="13" t="s">
        <v>77</v>
      </c>
      <c r="B31" s="8" t="s">
        <v>81</v>
      </c>
      <c r="C31" s="33">
        <f>B50</f>
        <v>0.12332212798868215</v>
      </c>
      <c r="D31" s="8"/>
    </row>
    <row r="32" spans="1:8">
      <c r="A32" s="12"/>
      <c r="B32" s="12"/>
      <c r="C32" s="12"/>
      <c r="D32" s="12"/>
    </row>
    <row r="33" spans="1:7">
      <c r="A33" s="38" t="s">
        <v>82</v>
      </c>
      <c r="B33" s="12"/>
      <c r="C33" s="12"/>
      <c r="D33" s="12"/>
      <c r="G33" s="11">
        <f>C10/C8</f>
        <v>10.69</v>
      </c>
    </row>
    <row r="34" spans="1:7" ht="29.25" customHeight="1">
      <c r="A34" s="690" t="s">
        <v>435</v>
      </c>
      <c r="B34" s="690"/>
      <c r="C34" s="690"/>
      <c r="D34" s="690"/>
    </row>
    <row r="35" spans="1:7" ht="16.5" customHeight="1">
      <c r="A35" s="691"/>
      <c r="B35" s="691"/>
      <c r="C35" s="691"/>
      <c r="D35" s="691"/>
    </row>
    <row r="37" spans="1:7" ht="15.75">
      <c r="A37" s="38" t="s">
        <v>83</v>
      </c>
      <c r="B37" s="38" t="s">
        <v>116</v>
      </c>
      <c r="C37" s="12"/>
      <c r="D37" s="12"/>
    </row>
    <row r="38" spans="1:7">
      <c r="A38" s="38" t="s">
        <v>83</v>
      </c>
      <c r="B38" s="38" t="s">
        <v>84</v>
      </c>
      <c r="C38" s="12"/>
      <c r="D38" s="12"/>
    </row>
    <row r="39" spans="1:7">
      <c r="A39" s="38" t="s">
        <v>85</v>
      </c>
      <c r="B39" s="38" t="s">
        <v>86</v>
      </c>
      <c r="C39" s="12"/>
      <c r="D39" s="12"/>
    </row>
    <row r="40" spans="1:7">
      <c r="A40" s="38" t="s">
        <v>87</v>
      </c>
      <c r="B40" s="38" t="s">
        <v>88</v>
      </c>
      <c r="C40" s="12"/>
      <c r="D40" s="12"/>
    </row>
    <row r="41" spans="1:7" s="21" customFormat="1" ht="25.5" customHeight="1">
      <c r="A41" s="39" t="s">
        <v>117</v>
      </c>
      <c r="B41" s="692" t="s">
        <v>89</v>
      </c>
      <c r="C41" s="692"/>
      <c r="D41" s="692"/>
    </row>
    <row r="42" spans="1:7">
      <c r="A42" s="38"/>
      <c r="B42" s="38"/>
      <c r="C42" s="38"/>
      <c r="D42" s="38"/>
    </row>
    <row r="43" spans="1:7">
      <c r="A43" s="38" t="s">
        <v>83</v>
      </c>
      <c r="B43" s="28">
        <f>((2*'ROTA RSD'!C277/C15)+0.5)</f>
        <v>2.3931034482758626</v>
      </c>
      <c r="C43" s="38" t="s">
        <v>6</v>
      </c>
      <c r="D43" s="38"/>
    </row>
    <row r="44" spans="1:7">
      <c r="A44" s="38"/>
      <c r="B44" s="28"/>
      <c r="C44" s="38"/>
      <c r="D44" s="38"/>
    </row>
    <row r="45" spans="1:7">
      <c r="A45" s="38"/>
      <c r="B45" s="38"/>
      <c r="C45" s="38"/>
      <c r="D45" s="97"/>
    </row>
    <row r="46" spans="1:7">
      <c r="A46" s="38"/>
      <c r="B46" s="38"/>
      <c r="C46" s="38"/>
      <c r="D46" s="38"/>
      <c r="F46" s="11">
        <f>7.33*2</f>
        <v>14.66</v>
      </c>
    </row>
    <row r="47" spans="1:7">
      <c r="A47" s="38" t="s">
        <v>90</v>
      </c>
      <c r="B47" s="40" t="s">
        <v>91</v>
      </c>
      <c r="C47" s="38"/>
      <c r="D47" s="38"/>
    </row>
    <row r="48" spans="1:7">
      <c r="A48" s="38"/>
      <c r="B48" s="28" t="s">
        <v>436</v>
      </c>
      <c r="C48" s="38"/>
      <c r="D48" s="38"/>
    </row>
    <row r="49" spans="1:6">
      <c r="A49" s="38"/>
      <c r="B49" s="38"/>
      <c r="C49" s="38"/>
      <c r="D49" s="38"/>
    </row>
    <row r="50" spans="1:6">
      <c r="A50" s="38" t="s">
        <v>92</v>
      </c>
      <c r="B50" s="28">
        <f>(C11*C13*C6)/((C12*2*C19)+(C11*C13*C30))</f>
        <v>0.12332212798868215</v>
      </c>
      <c r="C50" s="38"/>
      <c r="D50" s="38"/>
    </row>
    <row r="51" spans="1:6">
      <c r="A51" s="38"/>
      <c r="B51" s="38"/>
      <c r="C51" s="38"/>
      <c r="D51" s="38"/>
    </row>
    <row r="52" spans="1:6">
      <c r="A52" s="38"/>
      <c r="B52" s="38"/>
      <c r="C52" s="38"/>
      <c r="D52" s="38"/>
    </row>
    <row r="53" spans="1:6">
      <c r="A53" s="38"/>
      <c r="B53" s="38"/>
      <c r="C53" s="38"/>
      <c r="D53" s="38"/>
    </row>
    <row r="54" spans="1:6">
      <c r="A54" s="38" t="s">
        <v>93</v>
      </c>
      <c r="B54" s="38" t="s">
        <v>94</v>
      </c>
      <c r="C54" s="38"/>
      <c r="D54" s="38"/>
    </row>
    <row r="55" spans="1:6">
      <c r="A55" s="38" t="s">
        <v>95</v>
      </c>
      <c r="B55" s="38" t="s">
        <v>96</v>
      </c>
      <c r="C55" s="38"/>
      <c r="D55" s="38"/>
    </row>
    <row r="56" spans="1:6">
      <c r="A56" s="38" t="s">
        <v>97</v>
      </c>
      <c r="B56" s="38" t="s">
        <v>98</v>
      </c>
      <c r="C56" s="38"/>
      <c r="D56" s="38"/>
    </row>
    <row r="57" spans="1:6">
      <c r="A57" s="38" t="s">
        <v>99</v>
      </c>
      <c r="B57" s="38" t="s">
        <v>100</v>
      </c>
      <c r="C57" s="38"/>
      <c r="D57" s="38"/>
    </row>
    <row r="58" spans="1:6">
      <c r="A58" s="38" t="s">
        <v>101</v>
      </c>
      <c r="B58" s="38" t="s">
        <v>102</v>
      </c>
      <c r="C58" s="38"/>
      <c r="D58" s="38"/>
    </row>
    <row r="59" spans="1:6">
      <c r="A59" s="38"/>
      <c r="B59" s="38"/>
      <c r="C59" s="38"/>
      <c r="D59" s="38"/>
    </row>
    <row r="60" spans="1:6">
      <c r="A60" s="32" t="s">
        <v>103</v>
      </c>
      <c r="B60" s="32"/>
      <c r="C60" s="32"/>
      <c r="D60" s="32"/>
      <c r="E60" s="32"/>
      <c r="F60" s="32"/>
    </row>
    <row r="61" spans="1:6">
      <c r="A61" s="23" t="s">
        <v>908</v>
      </c>
      <c r="B61" s="23"/>
      <c r="C61" s="23"/>
      <c r="D61" s="23"/>
      <c r="E61" s="23"/>
      <c r="F61" s="23"/>
    </row>
    <row r="62" spans="1:6">
      <c r="B62" s="16" t="s">
        <v>104</v>
      </c>
      <c r="C62" s="16"/>
      <c r="D62" s="41" t="s">
        <v>105</v>
      </c>
      <c r="F62" s="16"/>
    </row>
    <row r="63" spans="1:6">
      <c r="B63" s="16" t="s">
        <v>106</v>
      </c>
      <c r="C63" s="16" t="s">
        <v>107</v>
      </c>
      <c r="D63" s="20">
        <v>201905</v>
      </c>
      <c r="F63" s="16"/>
    </row>
    <row r="64" spans="1:6">
      <c r="B64" s="42" t="s">
        <v>108</v>
      </c>
      <c r="C64" s="14" t="s">
        <v>109</v>
      </c>
      <c r="D64" s="18">
        <v>1</v>
      </c>
      <c r="F64" s="16"/>
    </row>
    <row r="65" spans="1:6">
      <c r="B65" s="16" t="s">
        <v>110</v>
      </c>
      <c r="C65" s="14" t="s">
        <v>111</v>
      </c>
      <c r="D65" s="43">
        <v>30</v>
      </c>
      <c r="F65" s="16"/>
    </row>
    <row r="66" spans="1:6">
      <c r="B66" s="16" t="s">
        <v>112</v>
      </c>
      <c r="C66" s="14" t="s">
        <v>113</v>
      </c>
      <c r="D66" s="44">
        <v>0.2</v>
      </c>
      <c r="F66" s="16"/>
    </row>
    <row r="67" spans="1:6">
      <c r="B67" s="16"/>
      <c r="C67" s="14"/>
      <c r="D67" s="43"/>
      <c r="F67" s="16"/>
    </row>
    <row r="68" spans="1:6">
      <c r="B68" s="16"/>
      <c r="C68" s="14"/>
      <c r="D68" s="43"/>
      <c r="F68" s="16"/>
    </row>
    <row r="69" spans="1:6">
      <c r="A69" s="23" t="s">
        <v>909</v>
      </c>
      <c r="B69" s="23"/>
      <c r="C69" s="23"/>
      <c r="D69" s="23"/>
      <c r="E69" s="23"/>
      <c r="F69" s="23"/>
    </row>
    <row r="70" spans="1:6">
      <c r="B70" s="16" t="s">
        <v>104</v>
      </c>
      <c r="C70" s="16"/>
      <c r="D70" s="41" t="s">
        <v>114</v>
      </c>
      <c r="E70" s="45"/>
      <c r="F70" s="16"/>
    </row>
    <row r="71" spans="1:6">
      <c r="B71" s="16" t="s">
        <v>115</v>
      </c>
      <c r="C71" s="16" t="s">
        <v>107</v>
      </c>
      <c r="D71" s="20">
        <f>cotacao!E85</f>
        <v>97350</v>
      </c>
      <c r="E71" s="45"/>
      <c r="F71" s="16"/>
    </row>
    <row r="72" spans="1:6">
      <c r="B72" s="42" t="s">
        <v>108</v>
      </c>
      <c r="C72" s="14" t="s">
        <v>109</v>
      </c>
      <c r="D72" s="18">
        <f>D64</f>
        <v>1</v>
      </c>
      <c r="E72" s="45"/>
      <c r="F72" s="16"/>
    </row>
    <row r="73" spans="1:6">
      <c r="B73" s="16" t="s">
        <v>110</v>
      </c>
      <c r="C73" s="14" t="s">
        <v>111</v>
      </c>
      <c r="D73" s="43">
        <v>30</v>
      </c>
      <c r="E73" s="45"/>
      <c r="F73" s="16"/>
    </row>
    <row r="74" spans="1:6">
      <c r="B74" s="16" t="s">
        <v>112</v>
      </c>
      <c r="C74" s="14" t="s">
        <v>113</v>
      </c>
      <c r="D74" s="44">
        <v>0.05</v>
      </c>
      <c r="E74" s="45"/>
      <c r="F74" s="16"/>
    </row>
    <row r="76" spans="1:6">
      <c r="A76" s="23" t="s">
        <v>507</v>
      </c>
      <c r="B76" s="23"/>
      <c r="C76" s="23"/>
      <c r="D76" s="23"/>
    </row>
    <row r="77" spans="1:6">
      <c r="B77" s="16" t="s">
        <v>104</v>
      </c>
      <c r="C77" s="16"/>
      <c r="D77" s="41" t="s">
        <v>105</v>
      </c>
    </row>
    <row r="78" spans="1:6">
      <c r="B78" s="16" t="s">
        <v>106</v>
      </c>
      <c r="C78" s="16" t="s">
        <v>107</v>
      </c>
      <c r="D78" s="20">
        <v>201905</v>
      </c>
    </row>
    <row r="79" spans="1:6">
      <c r="B79" s="42" t="s">
        <v>108</v>
      </c>
      <c r="C79" s="14" t="s">
        <v>109</v>
      </c>
      <c r="D79" s="18">
        <f>C28-C27</f>
        <v>1</v>
      </c>
    </row>
    <row r="80" spans="1:6">
      <c r="B80" s="16" t="s">
        <v>110</v>
      </c>
      <c r="C80" s="14" t="s">
        <v>111</v>
      </c>
      <c r="D80" s="43">
        <v>60</v>
      </c>
    </row>
    <row r="81" spans="1:4">
      <c r="B81" s="16" t="s">
        <v>112</v>
      </c>
      <c r="C81" s="14" t="s">
        <v>113</v>
      </c>
      <c r="D81" s="44">
        <v>0.2</v>
      </c>
    </row>
    <row r="83" spans="1:4">
      <c r="A83" s="23" t="s">
        <v>508</v>
      </c>
      <c r="B83" s="23"/>
      <c r="C83" s="23"/>
      <c r="D83" s="23"/>
    </row>
    <row r="84" spans="1:4">
      <c r="B84" s="16" t="s">
        <v>104</v>
      </c>
      <c r="C84" s="16"/>
      <c r="D84" s="41" t="s">
        <v>114</v>
      </c>
    </row>
    <row r="85" spans="1:4">
      <c r="B85" s="16" t="s">
        <v>115</v>
      </c>
      <c r="C85" s="16" t="s">
        <v>107</v>
      </c>
      <c r="D85" s="20">
        <f>D71</f>
        <v>97350</v>
      </c>
    </row>
    <row r="86" spans="1:4">
      <c r="B86" s="42" t="s">
        <v>108</v>
      </c>
      <c r="C86" s="14" t="s">
        <v>109</v>
      </c>
      <c r="D86" s="18">
        <f>D79</f>
        <v>1</v>
      </c>
    </row>
    <row r="87" spans="1:4">
      <c r="B87" s="16" t="s">
        <v>110</v>
      </c>
      <c r="C87" s="14" t="s">
        <v>111</v>
      </c>
      <c r="D87" s="43">
        <v>60</v>
      </c>
    </row>
    <row r="88" spans="1:4">
      <c r="B88" s="16" t="s">
        <v>112</v>
      </c>
      <c r="C88" s="14" t="s">
        <v>113</v>
      </c>
      <c r="D88" s="44">
        <v>0.05</v>
      </c>
    </row>
    <row r="90" spans="1:4">
      <c r="A90" s="23" t="s">
        <v>509</v>
      </c>
      <c r="B90" s="23"/>
      <c r="C90" s="23"/>
      <c r="D90" s="23"/>
    </row>
    <row r="91" spans="1:4">
      <c r="B91" s="38" t="s">
        <v>510</v>
      </c>
      <c r="C91" s="38" t="s">
        <v>1015</v>
      </c>
      <c r="D91" s="28">
        <v>76.34</v>
      </c>
    </row>
    <row r="92" spans="1:4">
      <c r="B92" s="38" t="s">
        <v>108</v>
      </c>
      <c r="C92" s="69">
        <v>1</v>
      </c>
      <c r="D92" s="38"/>
    </row>
    <row r="93" spans="1:4">
      <c r="B93" s="38"/>
      <c r="C93" s="38"/>
      <c r="D93" s="38"/>
    </row>
    <row r="94" spans="1:4">
      <c r="B94" s="38"/>
      <c r="C94" s="38"/>
      <c r="D94" s="38"/>
    </row>
    <row r="95" spans="1:4">
      <c r="B95" s="38"/>
      <c r="C95" s="38"/>
      <c r="D95" s="38"/>
    </row>
    <row r="96" spans="1:4">
      <c r="B96" s="38"/>
      <c r="C96" s="38"/>
      <c r="D96" s="38"/>
    </row>
    <row r="97" spans="2:4">
      <c r="B97" s="38"/>
      <c r="C97" s="38"/>
      <c r="D97" s="38"/>
    </row>
  </sheetData>
  <mergeCells count="4">
    <mergeCell ref="A1:D1"/>
    <mergeCell ref="A34:D34"/>
    <mergeCell ref="A35:D35"/>
    <mergeCell ref="B41:D41"/>
  </mergeCells>
  <pageMargins left="0.511811024" right="0.511811024" top="1.42625" bottom="0.78740157499999996" header="0.30625000000000002" footer="0.31496062000000002"/>
  <pageSetup paperSize="9" scale="84" orientation="portrait" horizontalDpi="4294967293" r:id="rId1"/>
  <headerFooter>
    <oddHeader>&amp;L&amp;G&amp;C&amp;"Arial,Normal"&amp;12Estado do Rio de Janeiro
&amp;"Arial,Negrito"PREFEITURA MUNICIPAL DE CARMO&amp;"Arial,Normal"
Secretaria Municipal de Meio Ambiente e Defesa Civil</oddHeader>
  </headerFooter>
  <rowBreaks count="1" manualBreakCount="1">
    <brk id="53" max="3"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499984740745262"/>
  </sheetPr>
  <dimension ref="A1:F76"/>
  <sheetViews>
    <sheetView view="pageBreakPreview" topLeftCell="A13" zoomScaleNormal="100" zoomScaleSheetLayoutView="100" workbookViewId="0">
      <selection activeCell="C31" sqref="C31"/>
    </sheetView>
  </sheetViews>
  <sheetFormatPr defaultRowHeight="14.25"/>
  <cols>
    <col min="1" max="1" width="10" style="11" customWidth="1"/>
    <col min="2" max="2" width="27.7109375" style="11" customWidth="1"/>
    <col min="3" max="3" width="37.85546875" style="11" customWidth="1"/>
    <col min="4" max="16384" width="9.140625" style="11"/>
  </cols>
  <sheetData>
    <row r="1" spans="1:6" s="37" customFormat="1" ht="42.75" customHeight="1">
      <c r="A1" s="693" t="s">
        <v>119</v>
      </c>
      <c r="B1" s="693"/>
      <c r="C1" s="693"/>
      <c r="D1" s="693"/>
      <c r="E1" s="58"/>
      <c r="F1" s="58"/>
    </row>
    <row r="2" spans="1:6">
      <c r="A2" s="12"/>
      <c r="B2" s="12"/>
      <c r="C2" s="12"/>
    </row>
    <row r="3" spans="1:6">
      <c r="A3" s="13"/>
      <c r="B3" s="14"/>
      <c r="C3" s="15"/>
    </row>
    <row r="4" spans="1:6">
      <c r="B4" s="59" t="s">
        <v>121</v>
      </c>
      <c r="C4" s="59" t="s">
        <v>120</v>
      </c>
    </row>
    <row r="5" spans="1:6">
      <c r="B5" s="49"/>
      <c r="C5" s="49"/>
    </row>
    <row r="6" spans="1:6">
      <c r="B6" s="50">
        <v>42736</v>
      </c>
      <c r="C6" s="51">
        <v>297.70999999999998</v>
      </c>
    </row>
    <row r="7" spans="1:6">
      <c r="B7" s="50">
        <v>42767</v>
      </c>
      <c r="C7" s="51">
        <v>247.78</v>
      </c>
    </row>
    <row r="8" spans="1:6">
      <c r="B8" s="50">
        <v>42795</v>
      </c>
      <c r="C8" s="51">
        <v>289.20999999999998</v>
      </c>
    </row>
    <row r="9" spans="1:6">
      <c r="B9" s="50">
        <v>42826</v>
      </c>
      <c r="C9" s="51">
        <v>247.87</v>
      </c>
    </row>
    <row r="10" spans="1:6" s="21" customFormat="1">
      <c r="B10" s="50">
        <v>42856</v>
      </c>
      <c r="C10" s="52">
        <v>281.82</v>
      </c>
    </row>
    <row r="11" spans="1:6">
      <c r="B11" s="50">
        <v>42887</v>
      </c>
      <c r="C11" s="51">
        <v>258.70999999999998</v>
      </c>
    </row>
    <row r="12" spans="1:6">
      <c r="B12" s="50">
        <v>42917</v>
      </c>
      <c r="C12" s="51">
        <v>251.22</v>
      </c>
    </row>
    <row r="13" spans="1:6">
      <c r="B13" s="50">
        <v>42948</v>
      </c>
      <c r="C13" s="51">
        <v>267.75</v>
      </c>
    </row>
    <row r="14" spans="1:6">
      <c r="B14" s="50">
        <v>42979</v>
      </c>
      <c r="C14" s="51">
        <v>252.51</v>
      </c>
    </row>
    <row r="15" spans="1:6">
      <c r="B15" s="50">
        <v>43009</v>
      </c>
      <c r="C15" s="51">
        <v>281.04000000000002</v>
      </c>
    </row>
    <row r="16" spans="1:6">
      <c r="B16" s="50">
        <v>43040</v>
      </c>
      <c r="C16" s="51">
        <v>286.32</v>
      </c>
    </row>
    <row r="17" spans="1:6">
      <c r="B17" s="50">
        <v>43070</v>
      </c>
      <c r="C17" s="51">
        <v>303.17</v>
      </c>
    </row>
    <row r="18" spans="1:6">
      <c r="B18" s="50">
        <v>43101</v>
      </c>
      <c r="C18" s="51">
        <v>307.54000000000002</v>
      </c>
    </row>
    <row r="19" spans="1:6">
      <c r="B19" s="50">
        <v>43132</v>
      </c>
      <c r="C19" s="51">
        <v>291.37</v>
      </c>
    </row>
    <row r="20" spans="1:6">
      <c r="B20" s="50">
        <v>43160</v>
      </c>
      <c r="C20" s="51">
        <v>293.48</v>
      </c>
    </row>
    <row r="21" spans="1:6">
      <c r="B21" s="50">
        <v>43191</v>
      </c>
      <c r="C21" s="51">
        <v>272.85000000000002</v>
      </c>
    </row>
    <row r="22" spans="1:6">
      <c r="B22" s="50">
        <v>43221</v>
      </c>
      <c r="C22" s="51">
        <v>234.57</v>
      </c>
    </row>
    <row r="23" spans="1:6">
      <c r="B23" s="50">
        <v>43252</v>
      </c>
      <c r="C23" s="51">
        <v>298.17</v>
      </c>
    </row>
    <row r="24" spans="1:6">
      <c r="B24" s="50">
        <v>43282</v>
      </c>
      <c r="C24" s="51">
        <v>272.44</v>
      </c>
    </row>
    <row r="25" spans="1:6">
      <c r="B25" s="50">
        <v>43313</v>
      </c>
      <c r="C25" s="51">
        <v>282.89999999999998</v>
      </c>
    </row>
    <row r="26" spans="1:6">
      <c r="B26" s="50">
        <v>43344</v>
      </c>
      <c r="C26" s="51">
        <v>262.82</v>
      </c>
    </row>
    <row r="27" spans="1:6">
      <c r="B27" s="50">
        <v>43374</v>
      </c>
      <c r="C27" s="51">
        <v>281.14999999999998</v>
      </c>
    </row>
    <row r="28" spans="1:6">
      <c r="B28" s="50">
        <v>43405</v>
      </c>
      <c r="C28" s="51">
        <v>301.02</v>
      </c>
    </row>
    <row r="29" spans="1:6" ht="15" thickBot="1">
      <c r="B29" s="54">
        <v>43435</v>
      </c>
      <c r="C29" s="55">
        <v>307.14</v>
      </c>
    </row>
    <row r="30" spans="1:6" ht="39" thickBot="1">
      <c r="B30" s="56" t="s">
        <v>122</v>
      </c>
      <c r="C30" s="57">
        <f>AVERAGE(C6:C29)</f>
        <v>277.93999999999994</v>
      </c>
    </row>
    <row r="31" spans="1:6">
      <c r="A31" s="22"/>
      <c r="B31" s="48"/>
      <c r="C31" s="33"/>
    </row>
    <row r="32" spans="1:6" s="37" customFormat="1" ht="30.75" customHeight="1">
      <c r="A32" s="694" t="s">
        <v>123</v>
      </c>
      <c r="B32" s="694"/>
      <c r="C32" s="694"/>
      <c r="D32" s="694"/>
      <c r="E32" s="61"/>
      <c r="F32" s="61"/>
    </row>
    <row r="33" spans="1:3">
      <c r="A33" s="13"/>
      <c r="B33" s="8"/>
      <c r="C33" s="33"/>
    </row>
    <row r="34" spans="1:3">
      <c r="A34" s="12"/>
      <c r="B34" s="12"/>
      <c r="C34" s="12"/>
    </row>
    <row r="35" spans="1:3">
      <c r="A35" s="38"/>
      <c r="B35" s="12"/>
      <c r="C35" s="12"/>
    </row>
    <row r="36" spans="1:3" ht="29.25" customHeight="1">
      <c r="A36" s="690"/>
      <c r="B36" s="690"/>
      <c r="C36" s="690"/>
    </row>
    <row r="37" spans="1:3" ht="16.5" customHeight="1">
      <c r="A37" s="691"/>
      <c r="B37" s="691"/>
      <c r="C37" s="691"/>
    </row>
    <row r="39" spans="1:3">
      <c r="A39" s="38"/>
      <c r="B39" s="38"/>
      <c r="C39" s="12"/>
    </row>
    <row r="40" spans="1:3">
      <c r="A40" s="38"/>
      <c r="B40" s="38"/>
      <c r="C40" s="12"/>
    </row>
    <row r="41" spans="1:3">
      <c r="A41" s="38"/>
      <c r="B41" s="38"/>
      <c r="C41" s="12"/>
    </row>
    <row r="42" spans="1:3">
      <c r="A42" s="38"/>
      <c r="B42" s="38"/>
      <c r="C42" s="12"/>
    </row>
    <row r="43" spans="1:3" s="21" customFormat="1" ht="25.5" customHeight="1">
      <c r="A43" s="39"/>
      <c r="B43" s="692"/>
      <c r="C43" s="692"/>
    </row>
    <row r="44" spans="1:3">
      <c r="A44" s="38"/>
      <c r="B44" s="38"/>
      <c r="C44" s="38"/>
    </row>
    <row r="45" spans="1:3">
      <c r="A45" s="38"/>
      <c r="B45" s="28"/>
      <c r="C45" s="38"/>
    </row>
    <row r="46" spans="1:3">
      <c r="A46" s="38"/>
      <c r="B46" s="28"/>
      <c r="C46" s="38"/>
    </row>
    <row r="47" spans="1:3">
      <c r="A47" s="38"/>
      <c r="B47" s="38"/>
      <c r="C47" s="38"/>
    </row>
    <row r="48" spans="1:3">
      <c r="A48" s="38"/>
      <c r="B48" s="38"/>
      <c r="C48" s="38"/>
    </row>
    <row r="49" spans="1:4">
      <c r="A49" s="38"/>
      <c r="B49" s="60"/>
      <c r="C49" s="38"/>
    </row>
    <row r="50" spans="1:4">
      <c r="A50" s="38"/>
      <c r="B50" s="28"/>
      <c r="C50" s="38"/>
    </row>
    <row r="51" spans="1:4">
      <c r="A51" s="38"/>
      <c r="B51" s="38"/>
      <c r="C51" s="38"/>
    </row>
    <row r="52" spans="1:4">
      <c r="A52" s="38"/>
      <c r="B52" s="28"/>
      <c r="C52" s="38"/>
    </row>
    <row r="53" spans="1:4">
      <c r="A53" s="38"/>
      <c r="B53" s="38"/>
      <c r="C53" s="38"/>
    </row>
    <row r="54" spans="1:4">
      <c r="A54" s="38"/>
      <c r="B54" s="38"/>
      <c r="C54" s="38"/>
    </row>
    <row r="55" spans="1:4">
      <c r="A55" s="38"/>
      <c r="B55" s="38"/>
      <c r="C55" s="38"/>
    </row>
    <row r="56" spans="1:4">
      <c r="A56" s="38"/>
      <c r="B56" s="38"/>
      <c r="C56" s="38"/>
    </row>
    <row r="57" spans="1:4">
      <c r="A57" s="38"/>
      <c r="B57" s="38"/>
      <c r="C57" s="38"/>
    </row>
    <row r="58" spans="1:4">
      <c r="A58" s="38"/>
      <c r="B58" s="38"/>
      <c r="C58" s="38"/>
    </row>
    <row r="59" spans="1:4">
      <c r="A59" s="38"/>
      <c r="B59" s="38"/>
      <c r="C59" s="38"/>
    </row>
    <row r="60" spans="1:4">
      <c r="A60" s="38"/>
      <c r="B60" s="38"/>
      <c r="C60" s="38"/>
    </row>
    <row r="61" spans="1:4">
      <c r="A61" s="38"/>
      <c r="B61" s="38"/>
      <c r="C61" s="38"/>
    </row>
    <row r="62" spans="1:4">
      <c r="A62" s="32"/>
      <c r="B62" s="32"/>
      <c r="C62" s="32"/>
      <c r="D62" s="32"/>
    </row>
    <row r="63" spans="1:4">
      <c r="A63" s="23"/>
      <c r="B63" s="23"/>
      <c r="C63" s="23"/>
      <c r="D63" s="23"/>
    </row>
    <row r="64" spans="1:4">
      <c r="B64" s="16"/>
      <c r="C64" s="16"/>
    </row>
    <row r="65" spans="1:4">
      <c r="B65" s="16"/>
      <c r="C65" s="16"/>
    </row>
    <row r="66" spans="1:4">
      <c r="B66" s="42"/>
      <c r="C66" s="14"/>
    </row>
    <row r="67" spans="1:4">
      <c r="B67" s="16"/>
      <c r="C67" s="14"/>
    </row>
    <row r="68" spans="1:4">
      <c r="B68" s="16"/>
      <c r="C68" s="14"/>
    </row>
    <row r="69" spans="1:4">
      <c r="B69" s="16"/>
      <c r="C69" s="14"/>
    </row>
    <row r="70" spans="1:4">
      <c r="B70" s="16"/>
      <c r="C70" s="14"/>
    </row>
    <row r="71" spans="1:4">
      <c r="A71" s="23"/>
      <c r="B71" s="23"/>
      <c r="C71" s="23"/>
      <c r="D71" s="23"/>
    </row>
    <row r="72" spans="1:4">
      <c r="B72" s="16"/>
      <c r="C72" s="16"/>
      <c r="D72" s="45"/>
    </row>
    <row r="73" spans="1:4">
      <c r="B73" s="16"/>
      <c r="C73" s="16"/>
      <c r="D73" s="45"/>
    </row>
    <row r="74" spans="1:4">
      <c r="B74" s="42"/>
      <c r="C74" s="14"/>
      <c r="D74" s="45"/>
    </row>
    <row r="75" spans="1:4">
      <c r="B75" s="16"/>
      <c r="C75" s="14"/>
      <c r="D75" s="45"/>
    </row>
    <row r="76" spans="1:4">
      <c r="B76" s="16"/>
      <c r="C76" s="14"/>
      <c r="D76" s="45"/>
    </row>
  </sheetData>
  <mergeCells count="5">
    <mergeCell ref="A36:C36"/>
    <mergeCell ref="A37:C37"/>
    <mergeCell ref="B43:C43"/>
    <mergeCell ref="A1:D1"/>
    <mergeCell ref="A32:D32"/>
  </mergeCells>
  <pageMargins left="0.511811024" right="0.511811024" top="1.6145833333333333" bottom="0.78740157499999996" header="0.30625000000000002" footer="0.31496062000000002"/>
  <pageSetup paperSize="9" orientation="portrait" horizontalDpi="4294967293" r:id="rId1"/>
  <headerFooter>
    <oddHeader>&amp;L&amp;G&amp;C&amp;"Arial,Normal"&amp;12Estado do Rio de Janeiro
&amp;"Arial,Negrito"PREFEITURA MUNICIPAL DE CARMO&amp;"Arial,Normal"
Secretaria Municipal de Meio Ambiente e Defesa Civil</oddHeader>
  </headerFooter>
  <rowBreaks count="1" manualBreakCount="1">
    <brk id="55" max="6" man="1"/>
  </rowBreak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499984740745262"/>
  </sheetPr>
  <dimension ref="A1:F277"/>
  <sheetViews>
    <sheetView view="pageBreakPreview" topLeftCell="A220" zoomScaleNormal="100" zoomScaleSheetLayoutView="100" workbookViewId="0">
      <selection activeCell="C278" sqref="C278"/>
    </sheetView>
  </sheetViews>
  <sheetFormatPr defaultRowHeight="12.75"/>
  <cols>
    <col min="1" max="1" width="5" style="38" customWidth="1"/>
    <col min="2" max="2" width="46" style="38" customWidth="1"/>
    <col min="3" max="3" width="24.5703125" style="69" customWidth="1"/>
    <col min="4" max="4" width="13" style="38" customWidth="1"/>
    <col min="5" max="5" width="14.42578125" style="28" customWidth="1"/>
    <col min="6" max="6" width="10.140625" style="97" bestFit="1" customWidth="1"/>
    <col min="7" max="16384" width="9.140625" style="38"/>
  </cols>
  <sheetData>
    <row r="1" spans="1:6" s="62" customFormat="1" ht="44.25" customHeight="1" thickBot="1">
      <c r="A1" s="698" t="s">
        <v>424</v>
      </c>
      <c r="B1" s="698"/>
      <c r="C1" s="698"/>
      <c r="D1" s="698"/>
      <c r="E1" s="698"/>
      <c r="F1" s="698"/>
    </row>
    <row r="2" spans="1:6" s="74" customFormat="1" ht="29.25" customHeight="1" thickBot="1">
      <c r="A2" s="83" t="s">
        <v>426</v>
      </c>
      <c r="B2" s="84" t="s">
        <v>161</v>
      </c>
      <c r="C2" s="82" t="s">
        <v>162</v>
      </c>
      <c r="D2" s="82" t="s">
        <v>423</v>
      </c>
      <c r="E2" s="101" t="s">
        <v>425</v>
      </c>
      <c r="F2" s="102" t="s">
        <v>427</v>
      </c>
    </row>
    <row r="3" spans="1:6">
      <c r="A3" s="105">
        <v>1</v>
      </c>
      <c r="B3" s="106" t="s">
        <v>167</v>
      </c>
      <c r="C3" s="107" t="s">
        <v>390</v>
      </c>
      <c r="D3" s="108">
        <v>470</v>
      </c>
      <c r="E3" s="109">
        <v>2</v>
      </c>
      <c r="F3" s="110">
        <f>TRUNC(D3/E3,2)</f>
        <v>235</v>
      </c>
    </row>
    <row r="4" spans="1:6" s="63" customFormat="1">
      <c r="A4" s="85">
        <v>3</v>
      </c>
      <c r="B4" s="88" t="s">
        <v>168</v>
      </c>
      <c r="C4" s="77" t="s">
        <v>391</v>
      </c>
      <c r="D4" s="75">
        <v>150</v>
      </c>
      <c r="E4" s="98">
        <v>1</v>
      </c>
      <c r="F4" s="103">
        <f>TRUNC(D4/E4,2)</f>
        <v>150</v>
      </c>
    </row>
    <row r="5" spans="1:6" s="63" customFormat="1">
      <c r="A5" s="86">
        <v>4</v>
      </c>
      <c r="B5" s="88" t="s">
        <v>169</v>
      </c>
      <c r="C5" s="77" t="s">
        <v>391</v>
      </c>
      <c r="D5" s="75">
        <v>255</v>
      </c>
      <c r="E5" s="98">
        <v>1</v>
      </c>
      <c r="F5" s="103">
        <f t="shared" ref="F5:F68" si="0">TRUNC(D5/E5,2)</f>
        <v>255</v>
      </c>
    </row>
    <row r="6" spans="1:6" s="63" customFormat="1">
      <c r="A6" s="85">
        <v>5</v>
      </c>
      <c r="B6" s="88" t="s">
        <v>170</v>
      </c>
      <c r="C6" s="77" t="s">
        <v>391</v>
      </c>
      <c r="D6" s="75">
        <v>127</v>
      </c>
      <c r="E6" s="98">
        <v>1</v>
      </c>
      <c r="F6" s="103">
        <f t="shared" si="0"/>
        <v>127</v>
      </c>
    </row>
    <row r="7" spans="1:6" s="63" customFormat="1">
      <c r="A7" s="85">
        <v>6</v>
      </c>
      <c r="B7" s="88" t="s">
        <v>171</v>
      </c>
      <c r="C7" s="77" t="s">
        <v>392</v>
      </c>
      <c r="D7" s="75">
        <v>1100</v>
      </c>
      <c r="E7" s="98">
        <v>2</v>
      </c>
      <c r="F7" s="103">
        <f t="shared" si="0"/>
        <v>550</v>
      </c>
    </row>
    <row r="8" spans="1:6" s="64" customFormat="1" ht="25.5">
      <c r="A8" s="86">
        <v>7</v>
      </c>
      <c r="B8" s="89" t="s">
        <v>172</v>
      </c>
      <c r="C8" s="77" t="s">
        <v>392</v>
      </c>
      <c r="D8" s="75">
        <v>2400</v>
      </c>
      <c r="E8" s="98">
        <v>2</v>
      </c>
      <c r="F8" s="103">
        <f t="shared" si="0"/>
        <v>1200</v>
      </c>
    </row>
    <row r="9" spans="1:6" s="63" customFormat="1">
      <c r="A9" s="85">
        <v>8</v>
      </c>
      <c r="B9" s="88" t="s">
        <v>173</v>
      </c>
      <c r="C9" s="77" t="s">
        <v>392</v>
      </c>
      <c r="D9" s="75">
        <v>1750</v>
      </c>
      <c r="E9" s="98">
        <v>2</v>
      </c>
      <c r="F9" s="103">
        <f t="shared" si="0"/>
        <v>875</v>
      </c>
    </row>
    <row r="10" spans="1:6" s="63" customFormat="1">
      <c r="A10" s="85">
        <v>9</v>
      </c>
      <c r="B10" s="88" t="s">
        <v>174</v>
      </c>
      <c r="C10" s="77" t="s">
        <v>392</v>
      </c>
      <c r="D10" s="75">
        <v>871</v>
      </c>
      <c r="E10" s="98">
        <v>2</v>
      </c>
      <c r="F10" s="103">
        <f t="shared" si="0"/>
        <v>435.5</v>
      </c>
    </row>
    <row r="11" spans="1:6" s="63" customFormat="1">
      <c r="A11" s="86">
        <v>10</v>
      </c>
      <c r="B11" s="88" t="s">
        <v>175</v>
      </c>
      <c r="C11" s="77" t="s">
        <v>392</v>
      </c>
      <c r="D11" s="75">
        <v>767</v>
      </c>
      <c r="E11" s="98">
        <v>2</v>
      </c>
      <c r="F11" s="103">
        <f t="shared" si="0"/>
        <v>383.5</v>
      </c>
    </row>
    <row r="12" spans="1:6" s="63" customFormat="1">
      <c r="A12" s="85">
        <v>11</v>
      </c>
      <c r="B12" s="88" t="s">
        <v>176</v>
      </c>
      <c r="C12" s="77" t="s">
        <v>392</v>
      </c>
      <c r="D12" s="75">
        <v>350</v>
      </c>
      <c r="E12" s="98">
        <v>2</v>
      </c>
      <c r="F12" s="103">
        <f t="shared" si="0"/>
        <v>175</v>
      </c>
    </row>
    <row r="13" spans="1:6" s="63" customFormat="1">
      <c r="A13" s="85">
        <v>12</v>
      </c>
      <c r="B13" s="88" t="s">
        <v>177</v>
      </c>
      <c r="C13" s="77" t="s">
        <v>392</v>
      </c>
      <c r="D13" s="75">
        <v>450</v>
      </c>
      <c r="E13" s="98">
        <v>2</v>
      </c>
      <c r="F13" s="103">
        <f t="shared" si="0"/>
        <v>225</v>
      </c>
    </row>
    <row r="14" spans="1:6" s="63" customFormat="1">
      <c r="A14" s="86">
        <v>13</v>
      </c>
      <c r="B14" s="88" t="s">
        <v>178</v>
      </c>
      <c r="C14" s="77" t="s">
        <v>392</v>
      </c>
      <c r="D14" s="75">
        <v>250</v>
      </c>
      <c r="E14" s="98">
        <v>2</v>
      </c>
      <c r="F14" s="103">
        <f t="shared" si="0"/>
        <v>125</v>
      </c>
    </row>
    <row r="15" spans="1:6" s="63" customFormat="1">
      <c r="A15" s="85">
        <v>14</v>
      </c>
      <c r="B15" s="88" t="s">
        <v>179</v>
      </c>
      <c r="C15" s="77" t="s">
        <v>392</v>
      </c>
      <c r="D15" s="75">
        <v>42</v>
      </c>
      <c r="E15" s="98">
        <v>2</v>
      </c>
      <c r="F15" s="103">
        <f t="shared" si="0"/>
        <v>21</v>
      </c>
    </row>
    <row r="16" spans="1:6" s="63" customFormat="1">
      <c r="A16" s="85">
        <v>15</v>
      </c>
      <c r="B16" s="88" t="s">
        <v>180</v>
      </c>
      <c r="C16" s="77" t="s">
        <v>393</v>
      </c>
      <c r="D16" s="75">
        <v>500</v>
      </c>
      <c r="E16" s="98">
        <v>1</v>
      </c>
      <c r="F16" s="103">
        <f t="shared" si="0"/>
        <v>500</v>
      </c>
    </row>
    <row r="17" spans="1:6" s="63" customFormat="1">
      <c r="A17" s="86">
        <v>16</v>
      </c>
      <c r="B17" s="88" t="s">
        <v>181</v>
      </c>
      <c r="C17" s="77" t="s">
        <v>394</v>
      </c>
      <c r="D17" s="75">
        <v>1000</v>
      </c>
      <c r="E17" s="98">
        <v>2</v>
      </c>
      <c r="F17" s="103">
        <f t="shared" si="0"/>
        <v>500</v>
      </c>
    </row>
    <row r="18" spans="1:6" s="63" customFormat="1">
      <c r="A18" s="85">
        <v>17</v>
      </c>
      <c r="B18" s="88" t="s">
        <v>182</v>
      </c>
      <c r="C18" s="77" t="s">
        <v>394</v>
      </c>
      <c r="D18" s="75">
        <v>12000</v>
      </c>
      <c r="E18" s="98">
        <v>2</v>
      </c>
      <c r="F18" s="103">
        <f t="shared" si="0"/>
        <v>6000</v>
      </c>
    </row>
    <row r="19" spans="1:6" s="63" customFormat="1">
      <c r="A19" s="85">
        <v>18</v>
      </c>
      <c r="B19" s="88" t="s">
        <v>183</v>
      </c>
      <c r="C19" s="77" t="s">
        <v>394</v>
      </c>
      <c r="D19" s="75">
        <v>4500</v>
      </c>
      <c r="E19" s="98">
        <v>2</v>
      </c>
      <c r="F19" s="103">
        <f t="shared" si="0"/>
        <v>2250</v>
      </c>
    </row>
    <row r="20" spans="1:6" s="63" customFormat="1">
      <c r="A20" s="86">
        <v>19</v>
      </c>
      <c r="B20" s="88" t="s">
        <v>184</v>
      </c>
      <c r="C20" s="77" t="s">
        <v>394</v>
      </c>
      <c r="D20" s="75">
        <v>2060</v>
      </c>
      <c r="E20" s="98">
        <v>2</v>
      </c>
      <c r="F20" s="103">
        <f t="shared" si="0"/>
        <v>1030</v>
      </c>
    </row>
    <row r="21" spans="1:6" s="63" customFormat="1">
      <c r="A21" s="85">
        <v>20</v>
      </c>
      <c r="B21" s="88" t="s">
        <v>185</v>
      </c>
      <c r="C21" s="77" t="s">
        <v>395</v>
      </c>
      <c r="D21" s="75">
        <v>750</v>
      </c>
      <c r="E21" s="98">
        <v>1</v>
      </c>
      <c r="F21" s="103">
        <f t="shared" si="0"/>
        <v>750</v>
      </c>
    </row>
    <row r="22" spans="1:6" s="63" customFormat="1">
      <c r="A22" s="85">
        <v>21</v>
      </c>
      <c r="B22" s="88" t="s">
        <v>186</v>
      </c>
      <c r="C22" s="77" t="s">
        <v>395</v>
      </c>
      <c r="D22" s="75">
        <v>67</v>
      </c>
      <c r="E22" s="98">
        <v>1</v>
      </c>
      <c r="F22" s="103">
        <f t="shared" si="0"/>
        <v>67</v>
      </c>
    </row>
    <row r="23" spans="1:6" s="63" customFormat="1">
      <c r="A23" s="86">
        <v>22</v>
      </c>
      <c r="B23" s="88" t="s">
        <v>187</v>
      </c>
      <c r="C23" s="77" t="s">
        <v>395</v>
      </c>
      <c r="D23" s="75">
        <v>540</v>
      </c>
      <c r="E23" s="98">
        <v>1</v>
      </c>
      <c r="F23" s="103">
        <f t="shared" si="0"/>
        <v>540</v>
      </c>
    </row>
    <row r="24" spans="1:6" s="63" customFormat="1">
      <c r="A24" s="85">
        <v>23</v>
      </c>
      <c r="B24" s="88" t="s">
        <v>188</v>
      </c>
      <c r="C24" s="77" t="s">
        <v>395</v>
      </c>
      <c r="D24" s="75">
        <v>81</v>
      </c>
      <c r="E24" s="98">
        <v>1</v>
      </c>
      <c r="F24" s="103">
        <f t="shared" si="0"/>
        <v>81</v>
      </c>
    </row>
    <row r="25" spans="1:6" s="63" customFormat="1">
      <c r="A25" s="85">
        <v>24</v>
      </c>
      <c r="B25" s="88" t="s">
        <v>189</v>
      </c>
      <c r="C25" s="77" t="s">
        <v>395</v>
      </c>
      <c r="D25" s="75">
        <v>115</v>
      </c>
      <c r="E25" s="98">
        <v>1</v>
      </c>
      <c r="F25" s="103">
        <f t="shared" si="0"/>
        <v>115</v>
      </c>
    </row>
    <row r="26" spans="1:6" s="63" customFormat="1">
      <c r="A26" s="86">
        <v>25</v>
      </c>
      <c r="B26" s="88" t="s">
        <v>190</v>
      </c>
      <c r="C26" s="77" t="s">
        <v>395</v>
      </c>
      <c r="D26" s="75">
        <v>99</v>
      </c>
      <c r="E26" s="98">
        <v>1</v>
      </c>
      <c r="F26" s="103">
        <f t="shared" si="0"/>
        <v>99</v>
      </c>
    </row>
    <row r="27" spans="1:6" s="63" customFormat="1">
      <c r="A27" s="85">
        <v>26</v>
      </c>
      <c r="B27" s="88" t="s">
        <v>191</v>
      </c>
      <c r="C27" s="77" t="s">
        <v>396</v>
      </c>
      <c r="D27" s="75">
        <v>290</v>
      </c>
      <c r="E27" s="98">
        <v>1</v>
      </c>
      <c r="F27" s="103">
        <f t="shared" si="0"/>
        <v>290</v>
      </c>
    </row>
    <row r="28" spans="1:6" s="63" customFormat="1">
      <c r="A28" s="85">
        <v>27</v>
      </c>
      <c r="B28" s="88" t="s">
        <v>192</v>
      </c>
      <c r="C28" s="77" t="s">
        <v>396</v>
      </c>
      <c r="D28" s="75">
        <v>600</v>
      </c>
      <c r="E28" s="98">
        <v>1</v>
      </c>
      <c r="F28" s="103">
        <f t="shared" si="0"/>
        <v>600</v>
      </c>
    </row>
    <row r="29" spans="1:6" s="63" customFormat="1">
      <c r="A29" s="86">
        <v>28</v>
      </c>
      <c r="B29" s="88" t="s">
        <v>193</v>
      </c>
      <c r="C29" s="77" t="s">
        <v>396</v>
      </c>
      <c r="D29" s="75">
        <v>275</v>
      </c>
      <c r="E29" s="98">
        <v>1</v>
      </c>
      <c r="F29" s="103">
        <f t="shared" si="0"/>
        <v>275</v>
      </c>
    </row>
    <row r="30" spans="1:6" s="63" customFormat="1">
      <c r="A30" s="85">
        <v>29</v>
      </c>
      <c r="B30" s="88" t="s">
        <v>194</v>
      </c>
      <c r="C30" s="77" t="s">
        <v>397</v>
      </c>
      <c r="D30" s="75">
        <v>160</v>
      </c>
      <c r="E30" s="98">
        <v>1</v>
      </c>
      <c r="F30" s="103">
        <f t="shared" si="0"/>
        <v>160</v>
      </c>
    </row>
    <row r="31" spans="1:6" s="63" customFormat="1">
      <c r="A31" s="85">
        <v>30</v>
      </c>
      <c r="B31" s="88" t="s">
        <v>195</v>
      </c>
      <c r="C31" s="77" t="s">
        <v>397</v>
      </c>
      <c r="D31" s="75">
        <v>96</v>
      </c>
      <c r="E31" s="98">
        <v>1</v>
      </c>
      <c r="F31" s="103">
        <f t="shared" si="0"/>
        <v>96</v>
      </c>
    </row>
    <row r="32" spans="1:6" s="63" customFormat="1">
      <c r="A32" s="86">
        <v>31</v>
      </c>
      <c r="B32" s="88" t="s">
        <v>196</v>
      </c>
      <c r="C32" s="77" t="s">
        <v>397</v>
      </c>
      <c r="D32" s="75">
        <v>81</v>
      </c>
      <c r="E32" s="98">
        <v>1</v>
      </c>
      <c r="F32" s="103">
        <f t="shared" si="0"/>
        <v>81</v>
      </c>
    </row>
    <row r="33" spans="1:6" s="63" customFormat="1">
      <c r="A33" s="85">
        <v>32</v>
      </c>
      <c r="B33" s="88" t="s">
        <v>197</v>
      </c>
      <c r="C33" s="77" t="s">
        <v>397</v>
      </c>
      <c r="D33" s="75">
        <v>91</v>
      </c>
      <c r="E33" s="98">
        <v>1</v>
      </c>
      <c r="F33" s="103">
        <f t="shared" si="0"/>
        <v>91</v>
      </c>
    </row>
    <row r="34" spans="1:6" s="63" customFormat="1">
      <c r="A34" s="85">
        <v>33</v>
      </c>
      <c r="B34" s="88" t="s">
        <v>198</v>
      </c>
      <c r="C34" s="77" t="s">
        <v>397</v>
      </c>
      <c r="D34" s="75">
        <v>1000</v>
      </c>
      <c r="E34" s="98">
        <v>1</v>
      </c>
      <c r="F34" s="103">
        <f t="shared" si="0"/>
        <v>1000</v>
      </c>
    </row>
    <row r="35" spans="1:6" s="63" customFormat="1">
      <c r="A35" s="86">
        <v>34</v>
      </c>
      <c r="B35" s="88" t="s">
        <v>199</v>
      </c>
      <c r="C35" s="77" t="s">
        <v>397</v>
      </c>
      <c r="D35" s="75">
        <v>52</v>
      </c>
      <c r="E35" s="98">
        <v>1</v>
      </c>
      <c r="F35" s="103">
        <f t="shared" si="0"/>
        <v>52</v>
      </c>
    </row>
    <row r="36" spans="1:6">
      <c r="A36" s="85">
        <v>35</v>
      </c>
      <c r="B36" s="88" t="s">
        <v>200</v>
      </c>
      <c r="C36" s="75" t="s">
        <v>398</v>
      </c>
      <c r="D36" s="75">
        <v>550</v>
      </c>
      <c r="E36" s="98">
        <v>1</v>
      </c>
      <c r="F36" s="103">
        <f t="shared" si="0"/>
        <v>550</v>
      </c>
    </row>
    <row r="37" spans="1:6" s="62" customFormat="1" ht="15" customHeight="1">
      <c r="A37" s="85">
        <v>36</v>
      </c>
      <c r="B37" s="88" t="s">
        <v>201</v>
      </c>
      <c r="C37" s="75" t="s">
        <v>398</v>
      </c>
      <c r="D37" s="75">
        <v>550</v>
      </c>
      <c r="E37" s="99">
        <v>1</v>
      </c>
      <c r="F37" s="103">
        <f t="shared" si="0"/>
        <v>550</v>
      </c>
    </row>
    <row r="38" spans="1:6">
      <c r="A38" s="86">
        <v>37</v>
      </c>
      <c r="B38" s="88" t="s">
        <v>202</v>
      </c>
      <c r="C38" s="75" t="s">
        <v>398</v>
      </c>
      <c r="D38" s="75">
        <v>110</v>
      </c>
      <c r="E38" s="98">
        <v>1</v>
      </c>
      <c r="F38" s="103">
        <f t="shared" si="0"/>
        <v>110</v>
      </c>
    </row>
    <row r="39" spans="1:6">
      <c r="A39" s="85">
        <v>38</v>
      </c>
      <c r="B39" s="90" t="s">
        <v>203</v>
      </c>
      <c r="C39" s="75" t="s">
        <v>398</v>
      </c>
      <c r="D39" s="75">
        <v>75</v>
      </c>
      <c r="E39" s="98">
        <v>1</v>
      </c>
      <c r="F39" s="103">
        <f t="shared" si="0"/>
        <v>75</v>
      </c>
    </row>
    <row r="40" spans="1:6">
      <c r="A40" s="85">
        <v>39</v>
      </c>
      <c r="B40" s="91" t="s">
        <v>179</v>
      </c>
      <c r="C40" s="75" t="s">
        <v>398</v>
      </c>
      <c r="D40" s="75">
        <v>50</v>
      </c>
      <c r="E40" s="98">
        <v>1</v>
      </c>
      <c r="F40" s="103">
        <f t="shared" si="0"/>
        <v>50</v>
      </c>
    </row>
    <row r="41" spans="1:6" ht="14.25" customHeight="1">
      <c r="A41" s="86">
        <v>40</v>
      </c>
      <c r="B41" s="88" t="s">
        <v>204</v>
      </c>
      <c r="C41" s="75" t="s">
        <v>398</v>
      </c>
      <c r="D41" s="75">
        <v>200</v>
      </c>
      <c r="E41" s="98">
        <v>1</v>
      </c>
      <c r="F41" s="103">
        <f t="shared" si="0"/>
        <v>200</v>
      </c>
    </row>
    <row r="42" spans="1:6">
      <c r="A42" s="85">
        <v>41</v>
      </c>
      <c r="B42" s="88" t="s">
        <v>205</v>
      </c>
      <c r="C42" s="77" t="s">
        <v>399</v>
      </c>
      <c r="D42" s="75">
        <v>247</v>
      </c>
      <c r="E42" s="98">
        <v>1</v>
      </c>
      <c r="F42" s="103">
        <f t="shared" si="0"/>
        <v>247</v>
      </c>
    </row>
    <row r="43" spans="1:6">
      <c r="A43" s="85">
        <v>42</v>
      </c>
      <c r="B43" s="88" t="s">
        <v>206</v>
      </c>
      <c r="C43" s="77" t="s">
        <v>399</v>
      </c>
      <c r="D43" s="75">
        <v>350</v>
      </c>
      <c r="E43" s="98">
        <v>1</v>
      </c>
      <c r="F43" s="103">
        <f t="shared" si="0"/>
        <v>350</v>
      </c>
    </row>
    <row r="44" spans="1:6">
      <c r="A44" s="86">
        <v>43</v>
      </c>
      <c r="B44" s="88" t="s">
        <v>207</v>
      </c>
      <c r="C44" s="77" t="s">
        <v>399</v>
      </c>
      <c r="D44" s="75">
        <v>68</v>
      </c>
      <c r="E44" s="98">
        <v>1</v>
      </c>
      <c r="F44" s="103">
        <f t="shared" si="0"/>
        <v>68</v>
      </c>
    </row>
    <row r="45" spans="1:6">
      <c r="A45" s="85">
        <v>44</v>
      </c>
      <c r="B45" s="88" t="s">
        <v>208</v>
      </c>
      <c r="C45" s="77" t="s">
        <v>399</v>
      </c>
      <c r="D45" s="75">
        <v>71</v>
      </c>
      <c r="E45" s="98">
        <v>1</v>
      </c>
      <c r="F45" s="103">
        <f t="shared" si="0"/>
        <v>71</v>
      </c>
    </row>
    <row r="46" spans="1:6">
      <c r="A46" s="85">
        <v>45</v>
      </c>
      <c r="B46" s="88" t="s">
        <v>209</v>
      </c>
      <c r="C46" s="77" t="s">
        <v>399</v>
      </c>
      <c r="D46" s="75">
        <v>56</v>
      </c>
      <c r="E46" s="98">
        <v>1</v>
      </c>
      <c r="F46" s="103">
        <f t="shared" si="0"/>
        <v>56</v>
      </c>
    </row>
    <row r="47" spans="1:6" s="39" customFormat="1" ht="16.5" customHeight="1">
      <c r="A47" s="86">
        <v>46</v>
      </c>
      <c r="B47" s="88" t="s">
        <v>210</v>
      </c>
      <c r="C47" s="77" t="s">
        <v>399</v>
      </c>
      <c r="D47" s="75">
        <v>65</v>
      </c>
      <c r="E47" s="98">
        <v>1</v>
      </c>
      <c r="F47" s="103">
        <f t="shared" si="0"/>
        <v>65</v>
      </c>
    </row>
    <row r="48" spans="1:6">
      <c r="A48" s="85">
        <v>47</v>
      </c>
      <c r="B48" s="88" t="s">
        <v>211</v>
      </c>
      <c r="C48" s="77" t="s">
        <v>399</v>
      </c>
      <c r="D48" s="75">
        <v>140</v>
      </c>
      <c r="E48" s="98">
        <v>1</v>
      </c>
      <c r="F48" s="103">
        <f t="shared" si="0"/>
        <v>140</v>
      </c>
    </row>
    <row r="49" spans="1:6">
      <c r="A49" s="85">
        <v>48</v>
      </c>
      <c r="B49" s="88" t="s">
        <v>212</v>
      </c>
      <c r="C49" s="75" t="s">
        <v>400</v>
      </c>
      <c r="D49" s="75">
        <v>350</v>
      </c>
      <c r="E49" s="98">
        <v>1</v>
      </c>
      <c r="F49" s="103">
        <f t="shared" si="0"/>
        <v>350</v>
      </c>
    </row>
    <row r="50" spans="1:6">
      <c r="A50" s="86">
        <v>49</v>
      </c>
      <c r="B50" s="88" t="s">
        <v>213</v>
      </c>
      <c r="C50" s="75" t="s">
        <v>400</v>
      </c>
      <c r="D50" s="75">
        <v>60</v>
      </c>
      <c r="E50" s="98">
        <v>1</v>
      </c>
      <c r="F50" s="103">
        <f t="shared" si="0"/>
        <v>60</v>
      </c>
    </row>
    <row r="51" spans="1:6">
      <c r="A51" s="85">
        <v>50</v>
      </c>
      <c r="B51" s="91" t="s">
        <v>214</v>
      </c>
      <c r="C51" s="75" t="s">
        <v>400</v>
      </c>
      <c r="D51" s="75">
        <v>60</v>
      </c>
      <c r="E51" s="98">
        <v>1</v>
      </c>
      <c r="F51" s="103">
        <f t="shared" si="0"/>
        <v>60</v>
      </c>
    </row>
    <row r="52" spans="1:6">
      <c r="A52" s="85">
        <v>51</v>
      </c>
      <c r="B52" s="91" t="s">
        <v>215</v>
      </c>
      <c r="C52" s="75" t="s">
        <v>400</v>
      </c>
      <c r="D52" s="75">
        <v>521</v>
      </c>
      <c r="E52" s="98">
        <v>1</v>
      </c>
      <c r="F52" s="103">
        <f t="shared" si="0"/>
        <v>521</v>
      </c>
    </row>
    <row r="53" spans="1:6">
      <c r="A53" s="86">
        <v>52</v>
      </c>
      <c r="B53" s="92" t="s">
        <v>216</v>
      </c>
      <c r="C53" s="77" t="s">
        <v>401</v>
      </c>
      <c r="D53" s="77">
        <v>719</v>
      </c>
      <c r="E53" s="98">
        <v>1</v>
      </c>
      <c r="F53" s="103">
        <f t="shared" si="0"/>
        <v>719</v>
      </c>
    </row>
    <row r="54" spans="1:6">
      <c r="A54" s="85">
        <v>53</v>
      </c>
      <c r="B54" s="92" t="s">
        <v>217</v>
      </c>
      <c r="C54" s="77" t="s">
        <v>401</v>
      </c>
      <c r="D54" s="77">
        <v>70</v>
      </c>
      <c r="E54" s="98">
        <v>1</v>
      </c>
      <c r="F54" s="103">
        <f t="shared" si="0"/>
        <v>70</v>
      </c>
    </row>
    <row r="55" spans="1:6">
      <c r="A55" s="85">
        <v>54</v>
      </c>
      <c r="B55" s="92" t="s">
        <v>218</v>
      </c>
      <c r="C55" s="77" t="s">
        <v>401</v>
      </c>
      <c r="D55" s="77">
        <v>260</v>
      </c>
      <c r="E55" s="98">
        <v>1</v>
      </c>
      <c r="F55" s="103">
        <f t="shared" si="0"/>
        <v>260</v>
      </c>
    </row>
    <row r="56" spans="1:6">
      <c r="A56" s="86">
        <v>55</v>
      </c>
      <c r="B56" s="92" t="s">
        <v>209</v>
      </c>
      <c r="C56" s="77" t="s">
        <v>401</v>
      </c>
      <c r="D56" s="77">
        <v>55</v>
      </c>
      <c r="E56" s="98">
        <v>1</v>
      </c>
      <c r="F56" s="103">
        <f t="shared" si="0"/>
        <v>55</v>
      </c>
    </row>
    <row r="57" spans="1:6">
      <c r="A57" s="85">
        <v>56</v>
      </c>
      <c r="B57" s="92" t="s">
        <v>219</v>
      </c>
      <c r="C57" s="77" t="s">
        <v>401</v>
      </c>
      <c r="D57" s="77">
        <v>210</v>
      </c>
      <c r="E57" s="98">
        <v>1</v>
      </c>
      <c r="F57" s="103">
        <f t="shared" si="0"/>
        <v>210</v>
      </c>
    </row>
    <row r="58" spans="1:6">
      <c r="A58" s="85">
        <v>57</v>
      </c>
      <c r="B58" s="92" t="s">
        <v>220</v>
      </c>
      <c r="C58" s="77" t="s">
        <v>401</v>
      </c>
      <c r="D58" s="77">
        <v>450</v>
      </c>
      <c r="E58" s="98">
        <v>1</v>
      </c>
      <c r="F58" s="103">
        <f t="shared" si="0"/>
        <v>450</v>
      </c>
    </row>
    <row r="59" spans="1:6">
      <c r="A59" s="86">
        <v>58</v>
      </c>
      <c r="B59" s="92" t="s">
        <v>221</v>
      </c>
      <c r="C59" s="77" t="s">
        <v>401</v>
      </c>
      <c r="D59" s="77">
        <v>350</v>
      </c>
      <c r="E59" s="98">
        <v>1</v>
      </c>
      <c r="F59" s="103">
        <f t="shared" si="0"/>
        <v>350</v>
      </c>
    </row>
    <row r="60" spans="1:6">
      <c r="A60" s="85">
        <v>59</v>
      </c>
      <c r="B60" s="92" t="s">
        <v>222</v>
      </c>
      <c r="C60" s="77" t="s">
        <v>401</v>
      </c>
      <c r="D60" s="77">
        <v>1300</v>
      </c>
      <c r="E60" s="98">
        <v>1</v>
      </c>
      <c r="F60" s="103">
        <f t="shared" si="0"/>
        <v>1300</v>
      </c>
    </row>
    <row r="61" spans="1:6">
      <c r="A61" s="85">
        <v>60</v>
      </c>
      <c r="B61" s="92" t="s">
        <v>223</v>
      </c>
      <c r="C61" s="77" t="s">
        <v>401</v>
      </c>
      <c r="D61" s="77">
        <v>300</v>
      </c>
      <c r="E61" s="98">
        <v>1</v>
      </c>
      <c r="F61" s="103">
        <f t="shared" si="0"/>
        <v>300</v>
      </c>
    </row>
    <row r="62" spans="1:6">
      <c r="A62" s="86">
        <v>61</v>
      </c>
      <c r="B62" s="92" t="s">
        <v>224</v>
      </c>
      <c r="C62" s="77" t="s">
        <v>401</v>
      </c>
      <c r="D62" s="77">
        <v>600</v>
      </c>
      <c r="E62" s="98">
        <v>1</v>
      </c>
      <c r="F62" s="103">
        <f t="shared" si="0"/>
        <v>600</v>
      </c>
    </row>
    <row r="63" spans="1:6">
      <c r="A63" s="85">
        <v>62</v>
      </c>
      <c r="B63" s="92" t="s">
        <v>209</v>
      </c>
      <c r="C63" s="77" t="s">
        <v>401</v>
      </c>
      <c r="D63" s="77">
        <v>50</v>
      </c>
      <c r="E63" s="98">
        <v>1</v>
      </c>
      <c r="F63" s="103">
        <f t="shared" si="0"/>
        <v>50</v>
      </c>
    </row>
    <row r="64" spans="1:6">
      <c r="A64" s="85">
        <v>63</v>
      </c>
      <c r="B64" s="92" t="s">
        <v>225</v>
      </c>
      <c r="C64" s="77" t="s">
        <v>401</v>
      </c>
      <c r="D64" s="77">
        <v>550</v>
      </c>
      <c r="E64" s="98">
        <v>1</v>
      </c>
      <c r="F64" s="103">
        <f t="shared" si="0"/>
        <v>550</v>
      </c>
    </row>
    <row r="65" spans="1:6">
      <c r="A65" s="86">
        <v>64</v>
      </c>
      <c r="B65" s="92" t="s">
        <v>226</v>
      </c>
      <c r="C65" s="77" t="s">
        <v>401</v>
      </c>
      <c r="D65" s="77">
        <v>770</v>
      </c>
      <c r="E65" s="98">
        <v>1</v>
      </c>
      <c r="F65" s="103">
        <f t="shared" si="0"/>
        <v>770</v>
      </c>
    </row>
    <row r="66" spans="1:6">
      <c r="A66" s="85">
        <v>65</v>
      </c>
      <c r="B66" s="92" t="s">
        <v>227</v>
      </c>
      <c r="C66" s="77" t="s">
        <v>401</v>
      </c>
      <c r="D66" s="77">
        <v>500</v>
      </c>
      <c r="E66" s="98">
        <v>1</v>
      </c>
      <c r="F66" s="103">
        <f t="shared" si="0"/>
        <v>500</v>
      </c>
    </row>
    <row r="67" spans="1:6">
      <c r="A67" s="85">
        <v>66</v>
      </c>
      <c r="B67" s="92" t="s">
        <v>228</v>
      </c>
      <c r="C67" s="77" t="s">
        <v>401</v>
      </c>
      <c r="D67" s="77">
        <v>100</v>
      </c>
      <c r="E67" s="98">
        <v>1</v>
      </c>
      <c r="F67" s="103">
        <f t="shared" si="0"/>
        <v>100</v>
      </c>
    </row>
    <row r="68" spans="1:6">
      <c r="A68" s="86">
        <v>67</v>
      </c>
      <c r="B68" s="92" t="s">
        <v>229</v>
      </c>
      <c r="C68" s="77" t="s">
        <v>401</v>
      </c>
      <c r="D68" s="77">
        <v>350</v>
      </c>
      <c r="E68" s="98">
        <v>1</v>
      </c>
      <c r="F68" s="103">
        <f t="shared" si="0"/>
        <v>350</v>
      </c>
    </row>
    <row r="69" spans="1:6">
      <c r="A69" s="85">
        <v>68</v>
      </c>
      <c r="B69" s="92" t="s">
        <v>150</v>
      </c>
      <c r="C69" s="77" t="s">
        <v>401</v>
      </c>
      <c r="D69" s="77">
        <v>160</v>
      </c>
      <c r="E69" s="98">
        <v>1</v>
      </c>
      <c r="F69" s="103">
        <f t="shared" ref="F69:F132" si="1">TRUNC(D69/E69,2)</f>
        <v>160</v>
      </c>
    </row>
    <row r="70" spans="1:6">
      <c r="A70" s="85">
        <v>69</v>
      </c>
      <c r="B70" s="92" t="s">
        <v>230</v>
      </c>
      <c r="C70" s="77" t="s">
        <v>401</v>
      </c>
      <c r="D70" s="77">
        <v>110</v>
      </c>
      <c r="E70" s="98">
        <v>1</v>
      </c>
      <c r="F70" s="103">
        <f t="shared" si="1"/>
        <v>110</v>
      </c>
    </row>
    <row r="71" spans="1:6">
      <c r="A71" s="86">
        <v>70</v>
      </c>
      <c r="B71" s="92" t="s">
        <v>231</v>
      </c>
      <c r="C71" s="77" t="s">
        <v>401</v>
      </c>
      <c r="D71" s="77">
        <v>270</v>
      </c>
      <c r="E71" s="98">
        <v>1</v>
      </c>
      <c r="F71" s="103">
        <f t="shared" si="1"/>
        <v>270</v>
      </c>
    </row>
    <row r="72" spans="1:6">
      <c r="A72" s="85">
        <v>71</v>
      </c>
      <c r="B72" s="92" t="s">
        <v>232</v>
      </c>
      <c r="C72" s="77" t="s">
        <v>401</v>
      </c>
      <c r="D72" s="77">
        <v>130</v>
      </c>
      <c r="E72" s="98">
        <v>1</v>
      </c>
      <c r="F72" s="103">
        <f t="shared" si="1"/>
        <v>130</v>
      </c>
    </row>
    <row r="73" spans="1:6">
      <c r="A73" s="85">
        <v>72</v>
      </c>
      <c r="B73" s="92" t="s">
        <v>233</v>
      </c>
      <c r="C73" s="77" t="s">
        <v>401</v>
      </c>
      <c r="D73" s="77">
        <v>490</v>
      </c>
      <c r="E73" s="98">
        <v>1</v>
      </c>
      <c r="F73" s="103">
        <f t="shared" si="1"/>
        <v>490</v>
      </c>
    </row>
    <row r="74" spans="1:6">
      <c r="A74" s="86">
        <v>73</v>
      </c>
      <c r="B74" s="92" t="s">
        <v>234</v>
      </c>
      <c r="C74" s="77" t="s">
        <v>401</v>
      </c>
      <c r="D74" s="77">
        <v>150</v>
      </c>
      <c r="E74" s="98">
        <v>1</v>
      </c>
      <c r="F74" s="103">
        <f t="shared" si="1"/>
        <v>150</v>
      </c>
    </row>
    <row r="75" spans="1:6">
      <c r="A75" s="85">
        <v>74</v>
      </c>
      <c r="B75" s="92" t="s">
        <v>235</v>
      </c>
      <c r="C75" s="77" t="s">
        <v>401</v>
      </c>
      <c r="D75" s="77">
        <v>270</v>
      </c>
      <c r="E75" s="98">
        <v>1</v>
      </c>
      <c r="F75" s="103">
        <f t="shared" si="1"/>
        <v>270</v>
      </c>
    </row>
    <row r="76" spans="1:6">
      <c r="A76" s="85">
        <v>75</v>
      </c>
      <c r="B76" s="92" t="s">
        <v>236</v>
      </c>
      <c r="C76" s="77" t="s">
        <v>401</v>
      </c>
      <c r="D76" s="77">
        <v>200</v>
      </c>
      <c r="E76" s="98">
        <v>1</v>
      </c>
      <c r="F76" s="103">
        <f t="shared" si="1"/>
        <v>200</v>
      </c>
    </row>
    <row r="77" spans="1:6">
      <c r="A77" s="86">
        <v>76</v>
      </c>
      <c r="B77" s="92" t="s">
        <v>237</v>
      </c>
      <c r="C77" s="77" t="s">
        <v>401</v>
      </c>
      <c r="D77" s="77">
        <v>90</v>
      </c>
      <c r="E77" s="98">
        <v>1</v>
      </c>
      <c r="F77" s="103">
        <f t="shared" si="1"/>
        <v>90</v>
      </c>
    </row>
    <row r="78" spans="1:6">
      <c r="A78" s="85">
        <v>77</v>
      </c>
      <c r="B78" s="92" t="s">
        <v>238</v>
      </c>
      <c r="C78" s="77" t="s">
        <v>401</v>
      </c>
      <c r="D78" s="77">
        <v>500</v>
      </c>
      <c r="E78" s="98">
        <v>1</v>
      </c>
      <c r="F78" s="103">
        <f t="shared" si="1"/>
        <v>500</v>
      </c>
    </row>
    <row r="79" spans="1:6">
      <c r="A79" s="85">
        <v>78</v>
      </c>
      <c r="B79" s="92" t="s">
        <v>239</v>
      </c>
      <c r="C79" s="77" t="s">
        <v>401</v>
      </c>
      <c r="D79" s="77">
        <v>300</v>
      </c>
      <c r="E79" s="98">
        <v>1</v>
      </c>
      <c r="F79" s="103">
        <f t="shared" si="1"/>
        <v>300</v>
      </c>
    </row>
    <row r="80" spans="1:6">
      <c r="A80" s="86">
        <v>79</v>
      </c>
      <c r="B80" s="93" t="s">
        <v>240</v>
      </c>
      <c r="C80" s="77" t="s">
        <v>401</v>
      </c>
      <c r="D80" s="77">
        <v>50</v>
      </c>
      <c r="E80" s="98">
        <v>1</v>
      </c>
      <c r="F80" s="103">
        <f t="shared" si="1"/>
        <v>50</v>
      </c>
    </row>
    <row r="81" spans="1:6">
      <c r="A81" s="85">
        <v>80</v>
      </c>
      <c r="B81" s="93" t="s">
        <v>241</v>
      </c>
      <c r="C81" s="77" t="s">
        <v>401</v>
      </c>
      <c r="D81" s="77">
        <v>35</v>
      </c>
      <c r="E81" s="98">
        <v>1</v>
      </c>
      <c r="F81" s="103">
        <f t="shared" si="1"/>
        <v>35</v>
      </c>
    </row>
    <row r="82" spans="1:6">
      <c r="A82" s="85">
        <v>81</v>
      </c>
      <c r="B82" s="92" t="s">
        <v>242</v>
      </c>
      <c r="C82" s="77" t="s">
        <v>401</v>
      </c>
      <c r="D82" s="77">
        <v>140</v>
      </c>
      <c r="E82" s="98">
        <v>1</v>
      </c>
      <c r="F82" s="103">
        <f t="shared" si="1"/>
        <v>140</v>
      </c>
    </row>
    <row r="83" spans="1:6">
      <c r="A83" s="86">
        <v>82</v>
      </c>
      <c r="B83" s="92" t="s">
        <v>243</v>
      </c>
      <c r="C83" s="77" t="s">
        <v>401</v>
      </c>
      <c r="D83" s="77">
        <v>150</v>
      </c>
      <c r="E83" s="98">
        <v>1</v>
      </c>
      <c r="F83" s="103">
        <f t="shared" si="1"/>
        <v>150</v>
      </c>
    </row>
    <row r="84" spans="1:6">
      <c r="A84" s="85">
        <v>83</v>
      </c>
      <c r="B84" s="92" t="s">
        <v>244</v>
      </c>
      <c r="C84" s="77" t="s">
        <v>401</v>
      </c>
      <c r="D84" s="77">
        <v>90</v>
      </c>
      <c r="E84" s="98">
        <v>1</v>
      </c>
      <c r="F84" s="103">
        <f t="shared" si="1"/>
        <v>90</v>
      </c>
    </row>
    <row r="85" spans="1:6">
      <c r="A85" s="85">
        <v>84</v>
      </c>
      <c r="B85" s="92" t="s">
        <v>245</v>
      </c>
      <c r="C85" s="77" t="s">
        <v>401</v>
      </c>
      <c r="D85" s="77">
        <v>184</v>
      </c>
      <c r="E85" s="98">
        <v>1</v>
      </c>
      <c r="F85" s="103">
        <f t="shared" si="1"/>
        <v>184</v>
      </c>
    </row>
    <row r="86" spans="1:6">
      <c r="A86" s="86">
        <v>85</v>
      </c>
      <c r="B86" s="92" t="s">
        <v>246</v>
      </c>
      <c r="C86" s="77" t="s">
        <v>401</v>
      </c>
      <c r="D86" s="77">
        <v>240</v>
      </c>
      <c r="E86" s="98">
        <v>1</v>
      </c>
      <c r="F86" s="103">
        <f t="shared" si="1"/>
        <v>240</v>
      </c>
    </row>
    <row r="87" spans="1:6">
      <c r="A87" s="85">
        <v>86</v>
      </c>
      <c r="B87" s="92" t="s">
        <v>247</v>
      </c>
      <c r="C87" s="77" t="s">
        <v>401</v>
      </c>
      <c r="D87" s="77">
        <v>100</v>
      </c>
      <c r="E87" s="98">
        <v>1</v>
      </c>
      <c r="F87" s="103">
        <f t="shared" si="1"/>
        <v>100</v>
      </c>
    </row>
    <row r="88" spans="1:6">
      <c r="A88" s="85">
        <v>87</v>
      </c>
      <c r="B88" s="92" t="s">
        <v>248</v>
      </c>
      <c r="C88" s="77" t="s">
        <v>401</v>
      </c>
      <c r="D88" s="77">
        <v>100</v>
      </c>
      <c r="E88" s="98">
        <v>1</v>
      </c>
      <c r="F88" s="103">
        <f t="shared" si="1"/>
        <v>100</v>
      </c>
    </row>
    <row r="89" spans="1:6">
      <c r="A89" s="86">
        <v>88</v>
      </c>
      <c r="B89" s="92" t="s">
        <v>249</v>
      </c>
      <c r="C89" s="77" t="s">
        <v>401</v>
      </c>
      <c r="D89" s="77">
        <v>110</v>
      </c>
      <c r="E89" s="98">
        <v>1</v>
      </c>
      <c r="F89" s="103">
        <f t="shared" si="1"/>
        <v>110</v>
      </c>
    </row>
    <row r="90" spans="1:6">
      <c r="A90" s="85">
        <v>89</v>
      </c>
      <c r="B90" s="92" t="s">
        <v>250</v>
      </c>
      <c r="C90" s="77" t="s">
        <v>401</v>
      </c>
      <c r="D90" s="77">
        <v>150</v>
      </c>
      <c r="E90" s="98">
        <v>1</v>
      </c>
      <c r="F90" s="103">
        <f t="shared" si="1"/>
        <v>150</v>
      </c>
    </row>
    <row r="91" spans="1:6">
      <c r="A91" s="85">
        <v>90</v>
      </c>
      <c r="B91" s="92" t="s">
        <v>251</v>
      </c>
      <c r="C91" s="77" t="s">
        <v>401</v>
      </c>
      <c r="D91" s="77">
        <v>550</v>
      </c>
      <c r="E91" s="98">
        <v>1</v>
      </c>
      <c r="F91" s="103">
        <f t="shared" si="1"/>
        <v>550</v>
      </c>
    </row>
    <row r="92" spans="1:6">
      <c r="A92" s="86">
        <v>91</v>
      </c>
      <c r="B92" s="92" t="s">
        <v>252</v>
      </c>
      <c r="C92" s="77" t="s">
        <v>401</v>
      </c>
      <c r="D92" s="77">
        <v>105</v>
      </c>
      <c r="E92" s="98">
        <v>1</v>
      </c>
      <c r="F92" s="103">
        <f t="shared" si="1"/>
        <v>105</v>
      </c>
    </row>
    <row r="93" spans="1:6">
      <c r="A93" s="85">
        <v>92</v>
      </c>
      <c r="B93" s="92" t="s">
        <v>253</v>
      </c>
      <c r="C93" s="77" t="s">
        <v>401</v>
      </c>
      <c r="D93" s="77">
        <v>60</v>
      </c>
      <c r="E93" s="98">
        <v>1</v>
      </c>
      <c r="F93" s="103">
        <f t="shared" si="1"/>
        <v>60</v>
      </c>
    </row>
    <row r="94" spans="1:6">
      <c r="A94" s="85">
        <v>93</v>
      </c>
      <c r="B94" s="92" t="s">
        <v>254</v>
      </c>
      <c r="C94" s="77" t="s">
        <v>401</v>
      </c>
      <c r="D94" s="77">
        <v>35</v>
      </c>
      <c r="E94" s="98">
        <v>1</v>
      </c>
      <c r="F94" s="103">
        <f t="shared" si="1"/>
        <v>35</v>
      </c>
    </row>
    <row r="95" spans="1:6">
      <c r="A95" s="86">
        <v>94</v>
      </c>
      <c r="B95" s="92" t="s">
        <v>255</v>
      </c>
      <c r="C95" s="77" t="s">
        <v>401</v>
      </c>
      <c r="D95" s="77">
        <v>30</v>
      </c>
      <c r="E95" s="98">
        <v>1</v>
      </c>
      <c r="F95" s="103">
        <f t="shared" si="1"/>
        <v>30</v>
      </c>
    </row>
    <row r="96" spans="1:6">
      <c r="A96" s="85">
        <v>95</v>
      </c>
      <c r="B96" s="92" t="s">
        <v>256</v>
      </c>
      <c r="C96" s="77" t="s">
        <v>402</v>
      </c>
      <c r="D96" s="77">
        <v>15830</v>
      </c>
      <c r="E96" s="98">
        <v>2</v>
      </c>
      <c r="F96" s="103">
        <f t="shared" si="1"/>
        <v>7915</v>
      </c>
    </row>
    <row r="97" spans="1:6">
      <c r="A97" s="85">
        <v>96</v>
      </c>
      <c r="B97" s="92" t="s">
        <v>257</v>
      </c>
      <c r="C97" s="77" t="s">
        <v>402</v>
      </c>
      <c r="D97" s="77">
        <v>4872</v>
      </c>
      <c r="E97" s="98">
        <v>2</v>
      </c>
      <c r="F97" s="103">
        <f t="shared" si="1"/>
        <v>2436</v>
      </c>
    </row>
    <row r="98" spans="1:6">
      <c r="A98" s="86">
        <v>97</v>
      </c>
      <c r="B98" s="92" t="s">
        <v>258</v>
      </c>
      <c r="C98" s="77" t="s">
        <v>402</v>
      </c>
      <c r="D98" s="77">
        <v>59</v>
      </c>
      <c r="E98" s="98">
        <v>2</v>
      </c>
      <c r="F98" s="103">
        <f t="shared" si="1"/>
        <v>29.5</v>
      </c>
    </row>
    <row r="99" spans="1:6">
      <c r="A99" s="85">
        <v>98</v>
      </c>
      <c r="B99" s="92" t="s">
        <v>181</v>
      </c>
      <c r="C99" s="77" t="s">
        <v>402</v>
      </c>
      <c r="D99" s="77">
        <v>1450</v>
      </c>
      <c r="E99" s="98">
        <v>2</v>
      </c>
      <c r="F99" s="103">
        <f t="shared" si="1"/>
        <v>725</v>
      </c>
    </row>
    <row r="100" spans="1:6">
      <c r="A100" s="85">
        <v>99</v>
      </c>
      <c r="B100" s="92" t="s">
        <v>259</v>
      </c>
      <c r="C100" s="77" t="s">
        <v>402</v>
      </c>
      <c r="D100" s="77">
        <v>818</v>
      </c>
      <c r="E100" s="98">
        <v>2</v>
      </c>
      <c r="F100" s="103">
        <f t="shared" si="1"/>
        <v>409</v>
      </c>
    </row>
    <row r="101" spans="1:6">
      <c r="A101" s="86">
        <v>100</v>
      </c>
      <c r="B101" s="92" t="s">
        <v>260</v>
      </c>
      <c r="C101" s="77" t="s">
        <v>402</v>
      </c>
      <c r="D101" s="77">
        <v>180</v>
      </c>
      <c r="E101" s="98">
        <v>2</v>
      </c>
      <c r="F101" s="103">
        <f t="shared" si="1"/>
        <v>90</v>
      </c>
    </row>
    <row r="102" spans="1:6">
      <c r="A102" s="85">
        <v>101</v>
      </c>
      <c r="B102" s="92" t="s">
        <v>261</v>
      </c>
      <c r="C102" s="77" t="s">
        <v>402</v>
      </c>
      <c r="D102" s="77">
        <v>37</v>
      </c>
      <c r="E102" s="98">
        <v>2</v>
      </c>
      <c r="F102" s="103">
        <f t="shared" si="1"/>
        <v>18.5</v>
      </c>
    </row>
    <row r="103" spans="1:6">
      <c r="A103" s="85">
        <v>102</v>
      </c>
      <c r="B103" s="92" t="s">
        <v>262</v>
      </c>
      <c r="C103" s="77" t="s">
        <v>402</v>
      </c>
      <c r="D103" s="77">
        <v>34</v>
      </c>
      <c r="E103" s="98">
        <v>2</v>
      </c>
      <c r="F103" s="103">
        <f t="shared" si="1"/>
        <v>17</v>
      </c>
    </row>
    <row r="104" spans="1:6">
      <c r="A104" s="86">
        <v>103</v>
      </c>
      <c r="B104" s="92" t="s">
        <v>209</v>
      </c>
      <c r="C104" s="77" t="s">
        <v>402</v>
      </c>
      <c r="D104" s="77">
        <v>110</v>
      </c>
      <c r="E104" s="98">
        <v>2</v>
      </c>
      <c r="F104" s="103">
        <f t="shared" si="1"/>
        <v>55</v>
      </c>
    </row>
    <row r="105" spans="1:6">
      <c r="A105" s="85">
        <v>104</v>
      </c>
      <c r="B105" s="92" t="s">
        <v>263</v>
      </c>
      <c r="C105" s="77" t="s">
        <v>402</v>
      </c>
      <c r="D105" s="77">
        <v>114</v>
      </c>
      <c r="E105" s="98">
        <v>2</v>
      </c>
      <c r="F105" s="103">
        <f t="shared" si="1"/>
        <v>57</v>
      </c>
    </row>
    <row r="106" spans="1:6">
      <c r="A106" s="85">
        <v>105</v>
      </c>
      <c r="B106" s="92" t="s">
        <v>264</v>
      </c>
      <c r="C106" s="77" t="s">
        <v>402</v>
      </c>
      <c r="D106" s="77">
        <v>4200</v>
      </c>
      <c r="E106" s="98">
        <v>2</v>
      </c>
      <c r="F106" s="103">
        <f t="shared" si="1"/>
        <v>2100</v>
      </c>
    </row>
    <row r="107" spans="1:6">
      <c r="A107" s="86">
        <v>106</v>
      </c>
      <c r="B107" s="92" t="s">
        <v>265</v>
      </c>
      <c r="C107" s="77" t="s">
        <v>402</v>
      </c>
      <c r="D107" s="77">
        <v>12350</v>
      </c>
      <c r="E107" s="98">
        <v>2</v>
      </c>
      <c r="F107" s="103">
        <f t="shared" si="1"/>
        <v>6175</v>
      </c>
    </row>
    <row r="108" spans="1:6">
      <c r="A108" s="85">
        <v>107</v>
      </c>
      <c r="B108" s="92" t="s">
        <v>266</v>
      </c>
      <c r="C108" s="77" t="s">
        <v>403</v>
      </c>
      <c r="D108" s="77">
        <v>130</v>
      </c>
      <c r="E108" s="98">
        <v>1</v>
      </c>
      <c r="F108" s="103">
        <f t="shared" si="1"/>
        <v>130</v>
      </c>
    </row>
    <row r="109" spans="1:6">
      <c r="A109" s="85">
        <v>108</v>
      </c>
      <c r="B109" s="92" t="s">
        <v>267</v>
      </c>
      <c r="C109" s="77" t="s">
        <v>403</v>
      </c>
      <c r="D109" s="77">
        <v>160</v>
      </c>
      <c r="E109" s="98">
        <v>1</v>
      </c>
      <c r="F109" s="103">
        <f t="shared" si="1"/>
        <v>160</v>
      </c>
    </row>
    <row r="110" spans="1:6">
      <c r="A110" s="86">
        <v>109</v>
      </c>
      <c r="B110" s="92" t="s">
        <v>268</v>
      </c>
      <c r="C110" s="77" t="s">
        <v>404</v>
      </c>
      <c r="D110" s="77">
        <v>730</v>
      </c>
      <c r="E110" s="98">
        <v>2</v>
      </c>
      <c r="F110" s="103">
        <f t="shared" si="1"/>
        <v>365</v>
      </c>
    </row>
    <row r="111" spans="1:6">
      <c r="A111" s="85">
        <v>110</v>
      </c>
      <c r="B111" s="92" t="s">
        <v>176</v>
      </c>
      <c r="C111" s="77" t="s">
        <v>404</v>
      </c>
      <c r="D111" s="77">
        <v>230</v>
      </c>
      <c r="E111" s="98">
        <v>2</v>
      </c>
      <c r="F111" s="103">
        <f t="shared" si="1"/>
        <v>115</v>
      </c>
    </row>
    <row r="112" spans="1:6">
      <c r="A112" s="85">
        <v>111</v>
      </c>
      <c r="B112" s="92" t="s">
        <v>269</v>
      </c>
      <c r="C112" s="77" t="s">
        <v>404</v>
      </c>
      <c r="D112" s="77">
        <v>735</v>
      </c>
      <c r="E112" s="98">
        <v>2</v>
      </c>
      <c r="F112" s="103">
        <f t="shared" si="1"/>
        <v>367.5</v>
      </c>
    </row>
    <row r="113" spans="1:6">
      <c r="A113" s="86">
        <v>112</v>
      </c>
      <c r="B113" s="92" t="s">
        <v>270</v>
      </c>
      <c r="C113" s="77" t="s">
        <v>404</v>
      </c>
      <c r="D113" s="77">
        <v>230</v>
      </c>
      <c r="E113" s="98">
        <v>2</v>
      </c>
      <c r="F113" s="103">
        <f t="shared" si="1"/>
        <v>115</v>
      </c>
    </row>
    <row r="114" spans="1:6">
      <c r="A114" s="85">
        <v>113</v>
      </c>
      <c r="B114" s="92" t="s">
        <v>271</v>
      </c>
      <c r="C114" s="77" t="s">
        <v>404</v>
      </c>
      <c r="D114" s="77">
        <v>495</v>
      </c>
      <c r="E114" s="98">
        <v>2</v>
      </c>
      <c r="F114" s="103">
        <f t="shared" si="1"/>
        <v>247.5</v>
      </c>
    </row>
    <row r="115" spans="1:6">
      <c r="A115" s="85">
        <v>114</v>
      </c>
      <c r="B115" s="92" t="s">
        <v>272</v>
      </c>
      <c r="C115" s="77" t="s">
        <v>404</v>
      </c>
      <c r="D115" s="77">
        <v>260</v>
      </c>
      <c r="E115" s="98">
        <v>2</v>
      </c>
      <c r="F115" s="103">
        <f t="shared" si="1"/>
        <v>130</v>
      </c>
    </row>
    <row r="116" spans="1:6">
      <c r="A116" s="86">
        <v>115</v>
      </c>
      <c r="B116" s="88" t="s">
        <v>273</v>
      </c>
      <c r="C116" s="77" t="s">
        <v>404</v>
      </c>
      <c r="D116" s="75">
        <v>243</v>
      </c>
      <c r="E116" s="98">
        <v>2</v>
      </c>
      <c r="F116" s="103">
        <f t="shared" si="1"/>
        <v>121.5</v>
      </c>
    </row>
    <row r="117" spans="1:6">
      <c r="A117" s="85">
        <v>116</v>
      </c>
      <c r="B117" s="88" t="s">
        <v>274</v>
      </c>
      <c r="C117" s="77" t="s">
        <v>404</v>
      </c>
      <c r="D117" s="75">
        <v>100</v>
      </c>
      <c r="E117" s="98">
        <v>2</v>
      </c>
      <c r="F117" s="103">
        <f t="shared" si="1"/>
        <v>50</v>
      </c>
    </row>
    <row r="118" spans="1:6">
      <c r="A118" s="85">
        <v>117</v>
      </c>
      <c r="B118" s="88" t="s">
        <v>275</v>
      </c>
      <c r="C118" s="77" t="s">
        <v>404</v>
      </c>
      <c r="D118" s="75">
        <v>350</v>
      </c>
      <c r="E118" s="98">
        <v>2</v>
      </c>
      <c r="F118" s="103">
        <f t="shared" si="1"/>
        <v>175</v>
      </c>
    </row>
    <row r="119" spans="1:6">
      <c r="A119" s="86">
        <v>118</v>
      </c>
      <c r="B119" s="88" t="s">
        <v>276</v>
      </c>
      <c r="C119" s="77" t="s">
        <v>404</v>
      </c>
      <c r="D119" s="75">
        <v>260</v>
      </c>
      <c r="E119" s="98">
        <v>2</v>
      </c>
      <c r="F119" s="103">
        <f t="shared" si="1"/>
        <v>130</v>
      </c>
    </row>
    <row r="120" spans="1:6">
      <c r="A120" s="85">
        <v>119</v>
      </c>
      <c r="B120" s="88" t="s">
        <v>277</v>
      </c>
      <c r="C120" s="77" t="s">
        <v>404</v>
      </c>
      <c r="D120" s="75">
        <v>120</v>
      </c>
      <c r="E120" s="98">
        <v>2</v>
      </c>
      <c r="F120" s="103">
        <f t="shared" si="1"/>
        <v>60</v>
      </c>
    </row>
    <row r="121" spans="1:6">
      <c r="A121" s="85">
        <v>120</v>
      </c>
      <c r="B121" s="88" t="s">
        <v>278</v>
      </c>
      <c r="C121" s="77" t="s">
        <v>404</v>
      </c>
      <c r="D121" s="75">
        <v>140</v>
      </c>
      <c r="E121" s="98">
        <v>2</v>
      </c>
      <c r="F121" s="103">
        <f t="shared" si="1"/>
        <v>70</v>
      </c>
    </row>
    <row r="122" spans="1:6">
      <c r="A122" s="86">
        <v>121</v>
      </c>
      <c r="B122" s="88" t="s">
        <v>279</v>
      </c>
      <c r="C122" s="77" t="s">
        <v>404</v>
      </c>
      <c r="D122" s="75">
        <v>205</v>
      </c>
      <c r="E122" s="98">
        <v>2</v>
      </c>
      <c r="F122" s="103">
        <f t="shared" si="1"/>
        <v>102.5</v>
      </c>
    </row>
    <row r="123" spans="1:6">
      <c r="A123" s="85">
        <v>122</v>
      </c>
      <c r="B123" s="88" t="s">
        <v>280</v>
      </c>
      <c r="C123" s="77" t="s">
        <v>404</v>
      </c>
      <c r="D123" s="75">
        <v>70</v>
      </c>
      <c r="E123" s="98">
        <v>2</v>
      </c>
      <c r="F123" s="103">
        <f t="shared" si="1"/>
        <v>35</v>
      </c>
    </row>
    <row r="124" spans="1:6">
      <c r="A124" s="85">
        <v>123</v>
      </c>
      <c r="B124" s="88" t="s">
        <v>281</v>
      </c>
      <c r="C124" s="77" t="s">
        <v>404</v>
      </c>
      <c r="D124" s="75">
        <v>85</v>
      </c>
      <c r="E124" s="98">
        <v>2</v>
      </c>
      <c r="F124" s="103">
        <f t="shared" si="1"/>
        <v>42.5</v>
      </c>
    </row>
    <row r="125" spans="1:6">
      <c r="A125" s="86">
        <v>124</v>
      </c>
      <c r="B125" s="88" t="s">
        <v>282</v>
      </c>
      <c r="C125" s="77" t="s">
        <v>404</v>
      </c>
      <c r="D125" s="75">
        <v>3200</v>
      </c>
      <c r="E125" s="98">
        <v>2</v>
      </c>
      <c r="F125" s="103">
        <f t="shared" si="1"/>
        <v>1600</v>
      </c>
    </row>
    <row r="126" spans="1:6">
      <c r="A126" s="85">
        <v>125</v>
      </c>
      <c r="B126" s="88" t="s">
        <v>283</v>
      </c>
      <c r="C126" s="77" t="s">
        <v>405</v>
      </c>
      <c r="D126" s="78">
        <v>600</v>
      </c>
      <c r="E126" s="98">
        <v>1</v>
      </c>
      <c r="F126" s="103">
        <f t="shared" si="1"/>
        <v>600</v>
      </c>
    </row>
    <row r="127" spans="1:6">
      <c r="A127" s="85">
        <v>126</v>
      </c>
      <c r="B127" s="88" t="s">
        <v>284</v>
      </c>
      <c r="C127" s="77" t="s">
        <v>405</v>
      </c>
      <c r="D127" s="78">
        <v>80</v>
      </c>
      <c r="E127" s="98">
        <v>1</v>
      </c>
      <c r="F127" s="103">
        <f t="shared" si="1"/>
        <v>80</v>
      </c>
    </row>
    <row r="128" spans="1:6">
      <c r="A128" s="86">
        <v>127</v>
      </c>
      <c r="B128" s="88" t="s">
        <v>285</v>
      </c>
      <c r="C128" s="77" t="s">
        <v>405</v>
      </c>
      <c r="D128" s="78">
        <v>1400</v>
      </c>
      <c r="E128" s="98">
        <v>1</v>
      </c>
      <c r="F128" s="103">
        <f t="shared" si="1"/>
        <v>1400</v>
      </c>
    </row>
    <row r="129" spans="1:6">
      <c r="A129" s="85">
        <v>128</v>
      </c>
      <c r="B129" s="88" t="s">
        <v>286</v>
      </c>
      <c r="C129" s="77" t="s">
        <v>405</v>
      </c>
      <c r="D129" s="78">
        <v>160</v>
      </c>
      <c r="E129" s="98">
        <v>1</v>
      </c>
      <c r="F129" s="103">
        <f t="shared" si="1"/>
        <v>160</v>
      </c>
    </row>
    <row r="130" spans="1:6">
      <c r="A130" s="85">
        <v>129</v>
      </c>
      <c r="B130" s="88" t="s">
        <v>287</v>
      </c>
      <c r="C130" s="77" t="s">
        <v>405</v>
      </c>
      <c r="D130" s="78">
        <v>42</v>
      </c>
      <c r="E130" s="98">
        <v>1</v>
      </c>
      <c r="F130" s="103">
        <f t="shared" si="1"/>
        <v>42</v>
      </c>
    </row>
    <row r="131" spans="1:6">
      <c r="A131" s="86">
        <v>130</v>
      </c>
      <c r="B131" s="88" t="s">
        <v>288</v>
      </c>
      <c r="C131" s="77" t="s">
        <v>405</v>
      </c>
      <c r="D131" s="78">
        <v>97</v>
      </c>
      <c r="E131" s="98">
        <v>1</v>
      </c>
      <c r="F131" s="103">
        <f t="shared" si="1"/>
        <v>97</v>
      </c>
    </row>
    <row r="132" spans="1:6">
      <c r="A132" s="85">
        <v>131</v>
      </c>
      <c r="B132" s="88" t="s">
        <v>289</v>
      </c>
      <c r="C132" s="77" t="s">
        <v>405</v>
      </c>
      <c r="D132" s="78">
        <v>210</v>
      </c>
      <c r="E132" s="98">
        <v>1</v>
      </c>
      <c r="F132" s="103">
        <f t="shared" si="1"/>
        <v>210</v>
      </c>
    </row>
    <row r="133" spans="1:6">
      <c r="A133" s="85">
        <v>132</v>
      </c>
      <c r="B133" s="88" t="s">
        <v>290</v>
      </c>
      <c r="C133" s="77" t="s">
        <v>405</v>
      </c>
      <c r="D133" s="78">
        <v>36</v>
      </c>
      <c r="E133" s="98">
        <v>1</v>
      </c>
      <c r="F133" s="103">
        <f t="shared" ref="F133:F196" si="2">TRUNC(D133/E133,2)</f>
        <v>36</v>
      </c>
    </row>
    <row r="134" spans="1:6">
      <c r="A134" s="86">
        <v>133</v>
      </c>
      <c r="B134" s="88" t="s">
        <v>291</v>
      </c>
      <c r="C134" s="77" t="s">
        <v>405</v>
      </c>
      <c r="D134" s="78">
        <v>700</v>
      </c>
      <c r="E134" s="98">
        <v>1</v>
      </c>
      <c r="F134" s="103">
        <f t="shared" si="2"/>
        <v>700</v>
      </c>
    </row>
    <row r="135" spans="1:6">
      <c r="A135" s="85">
        <v>134</v>
      </c>
      <c r="B135" s="88" t="s">
        <v>292</v>
      </c>
      <c r="C135" s="77" t="s">
        <v>405</v>
      </c>
      <c r="D135" s="78">
        <v>90</v>
      </c>
      <c r="E135" s="98">
        <v>1</v>
      </c>
      <c r="F135" s="103">
        <f t="shared" si="2"/>
        <v>90</v>
      </c>
    </row>
    <row r="136" spans="1:6">
      <c r="A136" s="85">
        <v>135</v>
      </c>
      <c r="B136" s="88" t="s">
        <v>293</v>
      </c>
      <c r="C136" s="77" t="s">
        <v>405</v>
      </c>
      <c r="D136" s="78">
        <v>20</v>
      </c>
      <c r="E136" s="98">
        <v>1</v>
      </c>
      <c r="F136" s="103">
        <f t="shared" si="2"/>
        <v>20</v>
      </c>
    </row>
    <row r="137" spans="1:6">
      <c r="A137" s="86">
        <v>136</v>
      </c>
      <c r="B137" s="88" t="s">
        <v>294</v>
      </c>
      <c r="C137" s="77" t="s">
        <v>405</v>
      </c>
      <c r="D137" s="78">
        <v>500</v>
      </c>
      <c r="E137" s="98">
        <v>1</v>
      </c>
      <c r="F137" s="103">
        <f t="shared" si="2"/>
        <v>500</v>
      </c>
    </row>
    <row r="138" spans="1:6" ht="25.5">
      <c r="A138" s="85">
        <v>137</v>
      </c>
      <c r="B138" s="89" t="s">
        <v>295</v>
      </c>
      <c r="C138" s="77" t="s">
        <v>405</v>
      </c>
      <c r="D138" s="78">
        <v>200</v>
      </c>
      <c r="E138" s="98">
        <v>1</v>
      </c>
      <c r="F138" s="103">
        <f t="shared" si="2"/>
        <v>200</v>
      </c>
    </row>
    <row r="139" spans="1:6">
      <c r="A139" s="85">
        <v>138</v>
      </c>
      <c r="B139" s="88" t="s">
        <v>296</v>
      </c>
      <c r="C139" s="77" t="s">
        <v>405</v>
      </c>
      <c r="D139" s="78">
        <v>130</v>
      </c>
      <c r="E139" s="98">
        <v>1</v>
      </c>
      <c r="F139" s="103">
        <f t="shared" si="2"/>
        <v>130</v>
      </c>
    </row>
    <row r="140" spans="1:6">
      <c r="A140" s="86">
        <v>139</v>
      </c>
      <c r="B140" s="88" t="s">
        <v>297</v>
      </c>
      <c r="C140" s="77" t="s">
        <v>405</v>
      </c>
      <c r="D140" s="78">
        <v>275</v>
      </c>
      <c r="E140" s="98">
        <v>1</v>
      </c>
      <c r="F140" s="103">
        <f t="shared" si="2"/>
        <v>275</v>
      </c>
    </row>
    <row r="141" spans="1:6">
      <c r="A141" s="85">
        <v>140</v>
      </c>
      <c r="B141" s="88" t="s">
        <v>298</v>
      </c>
      <c r="C141" s="77" t="s">
        <v>405</v>
      </c>
      <c r="D141" s="78">
        <v>105</v>
      </c>
      <c r="E141" s="98">
        <v>1</v>
      </c>
      <c r="F141" s="103">
        <f t="shared" si="2"/>
        <v>105</v>
      </c>
    </row>
    <row r="142" spans="1:6">
      <c r="A142" s="85">
        <v>141</v>
      </c>
      <c r="B142" s="88" t="s">
        <v>299</v>
      </c>
      <c r="C142" s="77" t="s">
        <v>405</v>
      </c>
      <c r="D142" s="78">
        <v>75</v>
      </c>
      <c r="E142" s="98">
        <v>1</v>
      </c>
      <c r="F142" s="103">
        <f t="shared" si="2"/>
        <v>75</v>
      </c>
    </row>
    <row r="143" spans="1:6">
      <c r="A143" s="86">
        <v>142</v>
      </c>
      <c r="B143" s="88" t="s">
        <v>209</v>
      </c>
      <c r="C143" s="77" t="s">
        <v>405</v>
      </c>
      <c r="D143" s="78">
        <v>68</v>
      </c>
      <c r="E143" s="98">
        <v>1</v>
      </c>
      <c r="F143" s="103">
        <f t="shared" si="2"/>
        <v>68</v>
      </c>
    </row>
    <row r="144" spans="1:6">
      <c r="A144" s="85">
        <v>143</v>
      </c>
      <c r="B144" s="88" t="s">
        <v>300</v>
      </c>
      <c r="C144" s="77" t="s">
        <v>405</v>
      </c>
      <c r="D144" s="78">
        <v>400</v>
      </c>
      <c r="E144" s="98">
        <v>1</v>
      </c>
      <c r="F144" s="103">
        <f t="shared" si="2"/>
        <v>400</v>
      </c>
    </row>
    <row r="145" spans="1:6">
      <c r="A145" s="85">
        <v>144</v>
      </c>
      <c r="B145" s="88" t="s">
        <v>301</v>
      </c>
      <c r="C145" s="77" t="s">
        <v>405</v>
      </c>
      <c r="D145" s="78">
        <v>60</v>
      </c>
      <c r="E145" s="98">
        <v>1</v>
      </c>
      <c r="F145" s="103">
        <f t="shared" si="2"/>
        <v>60</v>
      </c>
    </row>
    <row r="146" spans="1:6">
      <c r="A146" s="86">
        <v>145</v>
      </c>
      <c r="B146" s="88" t="s">
        <v>302</v>
      </c>
      <c r="C146" s="77" t="s">
        <v>405</v>
      </c>
      <c r="D146" s="78">
        <v>685</v>
      </c>
      <c r="E146" s="98">
        <v>1</v>
      </c>
      <c r="F146" s="103">
        <f t="shared" si="2"/>
        <v>685</v>
      </c>
    </row>
    <row r="147" spans="1:6">
      <c r="A147" s="85">
        <v>146</v>
      </c>
      <c r="B147" s="88" t="s">
        <v>303</v>
      </c>
      <c r="C147" s="77" t="s">
        <v>405</v>
      </c>
      <c r="D147" s="75">
        <v>170</v>
      </c>
      <c r="E147" s="98">
        <v>1</v>
      </c>
      <c r="F147" s="103">
        <f t="shared" si="2"/>
        <v>170</v>
      </c>
    </row>
    <row r="148" spans="1:6">
      <c r="A148" s="85">
        <v>147</v>
      </c>
      <c r="B148" s="88" t="s">
        <v>304</v>
      </c>
      <c r="C148" s="77" t="s">
        <v>405</v>
      </c>
      <c r="D148" s="75">
        <v>5150</v>
      </c>
      <c r="E148" s="98">
        <v>1</v>
      </c>
      <c r="F148" s="103">
        <f t="shared" si="2"/>
        <v>5150</v>
      </c>
    </row>
    <row r="149" spans="1:6">
      <c r="A149" s="86">
        <v>148</v>
      </c>
      <c r="B149" s="88" t="s">
        <v>305</v>
      </c>
      <c r="C149" s="77" t="s">
        <v>405</v>
      </c>
      <c r="D149" s="75">
        <v>9733</v>
      </c>
      <c r="E149" s="98">
        <v>1</v>
      </c>
      <c r="F149" s="103">
        <f t="shared" si="2"/>
        <v>9733</v>
      </c>
    </row>
    <row r="150" spans="1:6" ht="25.5">
      <c r="A150" s="85">
        <v>149</v>
      </c>
      <c r="B150" s="89" t="s">
        <v>306</v>
      </c>
      <c r="C150" s="77" t="s">
        <v>405</v>
      </c>
      <c r="D150" s="75">
        <v>7700</v>
      </c>
      <c r="E150" s="98">
        <v>1</v>
      </c>
      <c r="F150" s="103">
        <f t="shared" si="2"/>
        <v>7700</v>
      </c>
    </row>
    <row r="151" spans="1:6">
      <c r="A151" s="85">
        <v>150</v>
      </c>
      <c r="B151" s="88" t="s">
        <v>307</v>
      </c>
      <c r="C151" s="77" t="s">
        <v>405</v>
      </c>
      <c r="D151" s="75">
        <v>7000</v>
      </c>
      <c r="E151" s="98">
        <v>1</v>
      </c>
      <c r="F151" s="103">
        <f t="shared" si="2"/>
        <v>7000</v>
      </c>
    </row>
    <row r="152" spans="1:6">
      <c r="A152" s="86">
        <v>151</v>
      </c>
      <c r="B152" s="88" t="s">
        <v>308</v>
      </c>
      <c r="C152" s="77" t="s">
        <v>405</v>
      </c>
      <c r="D152" s="75">
        <v>4850</v>
      </c>
      <c r="E152" s="98">
        <v>1</v>
      </c>
      <c r="F152" s="103">
        <f t="shared" si="2"/>
        <v>4850</v>
      </c>
    </row>
    <row r="153" spans="1:6">
      <c r="A153" s="85">
        <v>152</v>
      </c>
      <c r="B153" s="88" t="s">
        <v>309</v>
      </c>
      <c r="C153" s="77" t="s">
        <v>405</v>
      </c>
      <c r="D153" s="75">
        <v>9200</v>
      </c>
      <c r="E153" s="98">
        <v>1</v>
      </c>
      <c r="F153" s="103">
        <f t="shared" si="2"/>
        <v>9200</v>
      </c>
    </row>
    <row r="154" spans="1:6">
      <c r="A154" s="85">
        <v>153</v>
      </c>
      <c r="B154" s="88" t="s">
        <v>310</v>
      </c>
      <c r="C154" s="75" t="s">
        <v>406</v>
      </c>
      <c r="D154" s="75">
        <v>210</v>
      </c>
      <c r="E154" s="98">
        <v>1</v>
      </c>
      <c r="F154" s="103">
        <f t="shared" si="2"/>
        <v>210</v>
      </c>
    </row>
    <row r="155" spans="1:6">
      <c r="A155" s="86">
        <v>154</v>
      </c>
      <c r="B155" s="88" t="s">
        <v>311</v>
      </c>
      <c r="C155" s="75" t="s">
        <v>406</v>
      </c>
      <c r="D155" s="75">
        <v>200</v>
      </c>
      <c r="E155" s="98">
        <v>1</v>
      </c>
      <c r="F155" s="103">
        <f t="shared" si="2"/>
        <v>200</v>
      </c>
    </row>
    <row r="156" spans="1:6">
      <c r="A156" s="85">
        <v>155</v>
      </c>
      <c r="B156" s="88" t="s">
        <v>312</v>
      </c>
      <c r="C156" s="75" t="s">
        <v>406</v>
      </c>
      <c r="D156" s="75">
        <v>220</v>
      </c>
      <c r="E156" s="98">
        <v>1</v>
      </c>
      <c r="F156" s="103">
        <f t="shared" si="2"/>
        <v>220</v>
      </c>
    </row>
    <row r="157" spans="1:6">
      <c r="A157" s="85">
        <v>156</v>
      </c>
      <c r="B157" s="88" t="s">
        <v>313</v>
      </c>
      <c r="C157" s="75" t="s">
        <v>406</v>
      </c>
      <c r="D157" s="75">
        <v>350</v>
      </c>
      <c r="E157" s="98">
        <v>1</v>
      </c>
      <c r="F157" s="103">
        <f t="shared" si="2"/>
        <v>350</v>
      </c>
    </row>
    <row r="158" spans="1:6">
      <c r="A158" s="86">
        <v>157</v>
      </c>
      <c r="B158" s="88" t="s">
        <v>314</v>
      </c>
      <c r="C158" s="75" t="s">
        <v>406</v>
      </c>
      <c r="D158" s="75">
        <v>130</v>
      </c>
      <c r="E158" s="98">
        <v>1</v>
      </c>
      <c r="F158" s="103">
        <f t="shared" si="2"/>
        <v>130</v>
      </c>
    </row>
    <row r="159" spans="1:6">
      <c r="A159" s="85">
        <v>158</v>
      </c>
      <c r="B159" s="88" t="s">
        <v>277</v>
      </c>
      <c r="C159" s="75" t="s">
        <v>406</v>
      </c>
      <c r="D159" s="75">
        <v>120</v>
      </c>
      <c r="E159" s="98">
        <v>1</v>
      </c>
      <c r="F159" s="103">
        <f t="shared" si="2"/>
        <v>120</v>
      </c>
    </row>
    <row r="160" spans="1:6">
      <c r="A160" s="85">
        <v>159</v>
      </c>
      <c r="B160" s="88" t="s">
        <v>315</v>
      </c>
      <c r="C160" s="77" t="s">
        <v>407</v>
      </c>
      <c r="D160" s="75">
        <v>555</v>
      </c>
      <c r="E160" s="98">
        <v>2</v>
      </c>
      <c r="F160" s="103">
        <f t="shared" si="2"/>
        <v>277.5</v>
      </c>
    </row>
    <row r="161" spans="1:6">
      <c r="A161" s="86">
        <v>160</v>
      </c>
      <c r="B161" s="88" t="s">
        <v>316</v>
      </c>
      <c r="C161" s="77" t="s">
        <v>407</v>
      </c>
      <c r="D161" s="75">
        <v>650</v>
      </c>
      <c r="E161" s="98">
        <v>2</v>
      </c>
      <c r="F161" s="103">
        <f t="shared" si="2"/>
        <v>325</v>
      </c>
    </row>
    <row r="162" spans="1:6">
      <c r="A162" s="85">
        <v>161</v>
      </c>
      <c r="B162" s="88" t="s">
        <v>317</v>
      </c>
      <c r="C162" s="77" t="s">
        <v>407</v>
      </c>
      <c r="D162" s="75">
        <v>271</v>
      </c>
      <c r="E162" s="98">
        <v>2</v>
      </c>
      <c r="F162" s="103">
        <f t="shared" si="2"/>
        <v>135.5</v>
      </c>
    </row>
    <row r="163" spans="1:6">
      <c r="A163" s="85">
        <v>162</v>
      </c>
      <c r="B163" s="88" t="s">
        <v>318</v>
      </c>
      <c r="C163" s="77" t="s">
        <v>407</v>
      </c>
      <c r="D163" s="75">
        <v>44</v>
      </c>
      <c r="E163" s="98">
        <v>2</v>
      </c>
      <c r="F163" s="103">
        <f t="shared" si="2"/>
        <v>22</v>
      </c>
    </row>
    <row r="164" spans="1:6">
      <c r="A164" s="86">
        <v>163</v>
      </c>
      <c r="B164" s="88" t="s">
        <v>319</v>
      </c>
      <c r="C164" s="77" t="s">
        <v>407</v>
      </c>
      <c r="D164" s="75">
        <v>255</v>
      </c>
      <c r="E164" s="98">
        <v>2</v>
      </c>
      <c r="F164" s="103">
        <f t="shared" si="2"/>
        <v>127.5</v>
      </c>
    </row>
    <row r="165" spans="1:6">
      <c r="A165" s="85">
        <v>164</v>
      </c>
      <c r="B165" s="88" t="s">
        <v>320</v>
      </c>
      <c r="C165" s="77" t="s">
        <v>407</v>
      </c>
      <c r="D165" s="75">
        <v>102</v>
      </c>
      <c r="E165" s="98">
        <v>2</v>
      </c>
      <c r="F165" s="103">
        <f t="shared" si="2"/>
        <v>51</v>
      </c>
    </row>
    <row r="166" spans="1:6">
      <c r="A166" s="85">
        <v>165</v>
      </c>
      <c r="B166" s="88" t="s">
        <v>321</v>
      </c>
      <c r="C166" s="77" t="s">
        <v>407</v>
      </c>
      <c r="D166" s="75">
        <v>450</v>
      </c>
      <c r="E166" s="98">
        <v>2</v>
      </c>
      <c r="F166" s="103">
        <f t="shared" si="2"/>
        <v>225</v>
      </c>
    </row>
    <row r="167" spans="1:6">
      <c r="A167" s="86">
        <v>166</v>
      </c>
      <c r="B167" s="88" t="s">
        <v>322</v>
      </c>
      <c r="C167" s="77" t="s">
        <v>407</v>
      </c>
      <c r="D167" s="75">
        <v>130</v>
      </c>
      <c r="E167" s="98">
        <v>2</v>
      </c>
      <c r="F167" s="103">
        <f t="shared" si="2"/>
        <v>65</v>
      </c>
    </row>
    <row r="168" spans="1:6">
      <c r="A168" s="85">
        <v>167</v>
      </c>
      <c r="B168" s="88" t="s">
        <v>323</v>
      </c>
      <c r="C168" s="77" t="s">
        <v>407</v>
      </c>
      <c r="D168" s="75">
        <v>1185</v>
      </c>
      <c r="E168" s="98">
        <v>2</v>
      </c>
      <c r="F168" s="103">
        <f t="shared" si="2"/>
        <v>592.5</v>
      </c>
    </row>
    <row r="169" spans="1:6">
      <c r="A169" s="85">
        <v>168</v>
      </c>
      <c r="B169" s="88" t="s">
        <v>209</v>
      </c>
      <c r="C169" s="77" t="s">
        <v>407</v>
      </c>
      <c r="D169" s="75">
        <v>45</v>
      </c>
      <c r="E169" s="98">
        <v>2</v>
      </c>
      <c r="F169" s="103">
        <f t="shared" si="2"/>
        <v>22.5</v>
      </c>
    </row>
    <row r="170" spans="1:6">
      <c r="A170" s="86">
        <v>169</v>
      </c>
      <c r="B170" s="88" t="s">
        <v>324</v>
      </c>
      <c r="C170" s="77" t="s">
        <v>407</v>
      </c>
      <c r="D170" s="75">
        <v>200</v>
      </c>
      <c r="E170" s="98">
        <v>2</v>
      </c>
      <c r="F170" s="103">
        <f t="shared" si="2"/>
        <v>100</v>
      </c>
    </row>
    <row r="171" spans="1:6">
      <c r="A171" s="85">
        <v>170</v>
      </c>
      <c r="B171" s="88" t="s">
        <v>325</v>
      </c>
      <c r="C171" s="77" t="s">
        <v>407</v>
      </c>
      <c r="D171" s="75">
        <v>3870</v>
      </c>
      <c r="E171" s="98">
        <v>2</v>
      </c>
      <c r="F171" s="103">
        <f t="shared" si="2"/>
        <v>1935</v>
      </c>
    </row>
    <row r="172" spans="1:6">
      <c r="A172" s="85">
        <v>171</v>
      </c>
      <c r="B172" s="88" t="s">
        <v>326</v>
      </c>
      <c r="C172" s="77" t="s">
        <v>407</v>
      </c>
      <c r="D172" s="75">
        <v>2985</v>
      </c>
      <c r="E172" s="98">
        <v>2</v>
      </c>
      <c r="F172" s="103">
        <f t="shared" si="2"/>
        <v>1492.5</v>
      </c>
    </row>
    <row r="173" spans="1:6">
      <c r="A173" s="86">
        <v>172</v>
      </c>
      <c r="B173" s="88" t="s">
        <v>327</v>
      </c>
      <c r="C173" s="77" t="s">
        <v>407</v>
      </c>
      <c r="D173" s="75">
        <v>5400</v>
      </c>
      <c r="E173" s="98">
        <v>2</v>
      </c>
      <c r="F173" s="103">
        <f t="shared" si="2"/>
        <v>2700</v>
      </c>
    </row>
    <row r="174" spans="1:6">
      <c r="A174" s="85">
        <v>173</v>
      </c>
      <c r="B174" s="88" t="s">
        <v>328</v>
      </c>
      <c r="C174" s="77" t="s">
        <v>407</v>
      </c>
      <c r="D174" s="75">
        <v>11200</v>
      </c>
      <c r="E174" s="98">
        <v>2</v>
      </c>
      <c r="F174" s="103">
        <f t="shared" si="2"/>
        <v>5600</v>
      </c>
    </row>
    <row r="175" spans="1:6">
      <c r="A175" s="85">
        <v>174</v>
      </c>
      <c r="B175" s="88" t="s">
        <v>329</v>
      </c>
      <c r="C175" s="75" t="s">
        <v>408</v>
      </c>
      <c r="D175" s="75">
        <v>1500</v>
      </c>
      <c r="E175" s="98">
        <v>1</v>
      </c>
      <c r="F175" s="103">
        <f t="shared" si="2"/>
        <v>1500</v>
      </c>
    </row>
    <row r="176" spans="1:6">
      <c r="A176" s="86">
        <v>175</v>
      </c>
      <c r="B176" s="88" t="s">
        <v>330</v>
      </c>
      <c r="C176" s="75" t="s">
        <v>408</v>
      </c>
      <c r="D176" s="75">
        <v>900</v>
      </c>
      <c r="E176" s="98">
        <v>1</v>
      </c>
      <c r="F176" s="103">
        <f t="shared" si="2"/>
        <v>900</v>
      </c>
    </row>
    <row r="177" spans="1:6">
      <c r="A177" s="85">
        <v>176</v>
      </c>
      <c r="B177" s="88" t="s">
        <v>331</v>
      </c>
      <c r="C177" s="75" t="s">
        <v>408</v>
      </c>
      <c r="D177" s="75">
        <v>450</v>
      </c>
      <c r="E177" s="98">
        <v>1</v>
      </c>
      <c r="F177" s="103">
        <f t="shared" si="2"/>
        <v>450</v>
      </c>
    </row>
    <row r="178" spans="1:6">
      <c r="A178" s="85">
        <v>177</v>
      </c>
      <c r="B178" s="88" t="s">
        <v>332</v>
      </c>
      <c r="C178" s="75" t="s">
        <v>408</v>
      </c>
      <c r="D178" s="75">
        <v>120</v>
      </c>
      <c r="E178" s="98">
        <v>1</v>
      </c>
      <c r="F178" s="103">
        <f t="shared" si="2"/>
        <v>120</v>
      </c>
    </row>
    <row r="179" spans="1:6">
      <c r="A179" s="86">
        <v>178</v>
      </c>
      <c r="B179" s="88" t="s">
        <v>333</v>
      </c>
      <c r="C179" s="75" t="s">
        <v>408</v>
      </c>
      <c r="D179" s="75">
        <v>80</v>
      </c>
      <c r="E179" s="98">
        <v>1</v>
      </c>
      <c r="F179" s="103">
        <f t="shared" si="2"/>
        <v>80</v>
      </c>
    </row>
    <row r="180" spans="1:6">
      <c r="A180" s="85">
        <v>179</v>
      </c>
      <c r="B180" s="88" t="s">
        <v>334</v>
      </c>
      <c r="C180" s="75" t="s">
        <v>408</v>
      </c>
      <c r="D180" s="75">
        <v>130</v>
      </c>
      <c r="E180" s="98">
        <v>1</v>
      </c>
      <c r="F180" s="103">
        <f t="shared" si="2"/>
        <v>130</v>
      </c>
    </row>
    <row r="181" spans="1:6">
      <c r="A181" s="85">
        <v>180</v>
      </c>
      <c r="B181" s="88" t="s">
        <v>335</v>
      </c>
      <c r="C181" s="75" t="s">
        <v>408</v>
      </c>
      <c r="D181" s="75">
        <v>80</v>
      </c>
      <c r="E181" s="98">
        <v>1</v>
      </c>
      <c r="F181" s="103">
        <f t="shared" si="2"/>
        <v>80</v>
      </c>
    </row>
    <row r="182" spans="1:6">
      <c r="A182" s="86">
        <v>181</v>
      </c>
      <c r="B182" s="88" t="s">
        <v>336</v>
      </c>
      <c r="C182" s="75" t="s">
        <v>408</v>
      </c>
      <c r="D182" s="75">
        <v>40</v>
      </c>
      <c r="E182" s="98">
        <v>1</v>
      </c>
      <c r="F182" s="103">
        <f t="shared" si="2"/>
        <v>40</v>
      </c>
    </row>
    <row r="183" spans="1:6">
      <c r="A183" s="85">
        <v>182</v>
      </c>
      <c r="B183" s="88" t="s">
        <v>337</v>
      </c>
      <c r="C183" s="77" t="s">
        <v>409</v>
      </c>
      <c r="D183" s="75">
        <v>185</v>
      </c>
      <c r="E183" s="98">
        <v>1</v>
      </c>
      <c r="F183" s="103">
        <f t="shared" si="2"/>
        <v>185</v>
      </c>
    </row>
    <row r="184" spans="1:6">
      <c r="A184" s="85">
        <v>183</v>
      </c>
      <c r="B184" s="88" t="s">
        <v>338</v>
      </c>
      <c r="C184" s="77" t="s">
        <v>409</v>
      </c>
      <c r="D184" s="75">
        <v>264</v>
      </c>
      <c r="E184" s="98">
        <v>1</v>
      </c>
      <c r="F184" s="103">
        <f t="shared" si="2"/>
        <v>264</v>
      </c>
    </row>
    <row r="185" spans="1:6">
      <c r="A185" s="86">
        <v>184</v>
      </c>
      <c r="B185" s="88" t="s">
        <v>339</v>
      </c>
      <c r="C185" s="77" t="s">
        <v>409</v>
      </c>
      <c r="D185" s="75">
        <v>122</v>
      </c>
      <c r="E185" s="98">
        <v>1</v>
      </c>
      <c r="F185" s="103">
        <f t="shared" si="2"/>
        <v>122</v>
      </c>
    </row>
    <row r="186" spans="1:6">
      <c r="A186" s="85">
        <v>185</v>
      </c>
      <c r="B186" s="88" t="s">
        <v>340</v>
      </c>
      <c r="C186" s="77" t="s">
        <v>409</v>
      </c>
      <c r="D186" s="75">
        <v>36</v>
      </c>
      <c r="E186" s="98">
        <v>1</v>
      </c>
      <c r="F186" s="103">
        <f t="shared" si="2"/>
        <v>36</v>
      </c>
    </row>
    <row r="187" spans="1:6">
      <c r="A187" s="85">
        <v>186</v>
      </c>
      <c r="B187" s="88" t="s">
        <v>341</v>
      </c>
      <c r="C187" s="77" t="s">
        <v>409</v>
      </c>
      <c r="D187" s="75">
        <v>38</v>
      </c>
      <c r="E187" s="98">
        <v>1</v>
      </c>
      <c r="F187" s="103">
        <f t="shared" si="2"/>
        <v>38</v>
      </c>
    </row>
    <row r="188" spans="1:6">
      <c r="A188" s="86">
        <v>187</v>
      </c>
      <c r="B188" s="88" t="s">
        <v>342</v>
      </c>
      <c r="C188" s="77" t="s">
        <v>409</v>
      </c>
      <c r="D188" s="75">
        <v>32</v>
      </c>
      <c r="E188" s="98">
        <v>1</v>
      </c>
      <c r="F188" s="103">
        <f t="shared" si="2"/>
        <v>32</v>
      </c>
    </row>
    <row r="189" spans="1:6">
      <c r="A189" s="85">
        <v>188</v>
      </c>
      <c r="B189" s="88" t="s">
        <v>343</v>
      </c>
      <c r="C189" s="77" t="s">
        <v>409</v>
      </c>
      <c r="D189" s="75">
        <v>270</v>
      </c>
      <c r="E189" s="98">
        <v>1</v>
      </c>
      <c r="F189" s="103">
        <f t="shared" si="2"/>
        <v>270</v>
      </c>
    </row>
    <row r="190" spans="1:6" ht="17.25" customHeight="1">
      <c r="A190" s="85">
        <v>189</v>
      </c>
      <c r="B190" s="89" t="s">
        <v>344</v>
      </c>
      <c r="C190" s="79" t="s">
        <v>410</v>
      </c>
      <c r="D190" s="75">
        <v>455</v>
      </c>
      <c r="E190" s="98">
        <v>2</v>
      </c>
      <c r="F190" s="103">
        <f t="shared" si="2"/>
        <v>227.5</v>
      </c>
    </row>
    <row r="191" spans="1:6" ht="18.75" customHeight="1">
      <c r="A191" s="86">
        <v>190</v>
      </c>
      <c r="B191" s="89" t="s">
        <v>345</v>
      </c>
      <c r="C191" s="79" t="s">
        <v>410</v>
      </c>
      <c r="D191" s="75">
        <v>155</v>
      </c>
      <c r="E191" s="98">
        <v>2</v>
      </c>
      <c r="F191" s="103">
        <f t="shared" si="2"/>
        <v>77.5</v>
      </c>
    </row>
    <row r="192" spans="1:6" ht="13.5" customHeight="1">
      <c r="A192" s="85">
        <v>191</v>
      </c>
      <c r="B192" s="89" t="s">
        <v>346</v>
      </c>
      <c r="C192" s="79" t="s">
        <v>410</v>
      </c>
      <c r="D192" s="75">
        <v>270</v>
      </c>
      <c r="E192" s="98">
        <v>2</v>
      </c>
      <c r="F192" s="103">
        <f t="shared" si="2"/>
        <v>135</v>
      </c>
    </row>
    <row r="193" spans="1:6" ht="19.5" customHeight="1">
      <c r="A193" s="85">
        <v>192</v>
      </c>
      <c r="B193" s="89" t="s">
        <v>347</v>
      </c>
      <c r="C193" s="79" t="s">
        <v>410</v>
      </c>
      <c r="D193" s="75">
        <v>130</v>
      </c>
      <c r="E193" s="98">
        <v>2</v>
      </c>
      <c r="F193" s="103">
        <f t="shared" si="2"/>
        <v>65</v>
      </c>
    </row>
    <row r="194" spans="1:6">
      <c r="A194" s="86">
        <v>193</v>
      </c>
      <c r="B194" s="89" t="s">
        <v>348</v>
      </c>
      <c r="C194" s="79" t="s">
        <v>410</v>
      </c>
      <c r="D194" s="75">
        <v>150</v>
      </c>
      <c r="E194" s="98">
        <v>2</v>
      </c>
      <c r="F194" s="103">
        <f t="shared" si="2"/>
        <v>75</v>
      </c>
    </row>
    <row r="195" spans="1:6" ht="19.5" customHeight="1">
      <c r="A195" s="85">
        <v>194</v>
      </c>
      <c r="B195" s="89" t="s">
        <v>349</v>
      </c>
      <c r="C195" s="79" t="s">
        <v>410</v>
      </c>
      <c r="D195" s="75">
        <v>90</v>
      </c>
      <c r="E195" s="98">
        <v>2</v>
      </c>
      <c r="F195" s="103">
        <f t="shared" si="2"/>
        <v>45</v>
      </c>
    </row>
    <row r="196" spans="1:6">
      <c r="A196" s="85">
        <v>195</v>
      </c>
      <c r="B196" s="88" t="s">
        <v>350</v>
      </c>
      <c r="C196" s="77" t="s">
        <v>411</v>
      </c>
      <c r="D196" s="75">
        <v>120</v>
      </c>
      <c r="E196" s="98">
        <v>2</v>
      </c>
      <c r="F196" s="103">
        <f t="shared" si="2"/>
        <v>60</v>
      </c>
    </row>
    <row r="197" spans="1:6">
      <c r="A197" s="86">
        <v>196</v>
      </c>
      <c r="B197" s="88" t="s">
        <v>351</v>
      </c>
      <c r="C197" s="77" t="s">
        <v>411</v>
      </c>
      <c r="D197" s="75">
        <v>357</v>
      </c>
      <c r="E197" s="98">
        <v>2</v>
      </c>
      <c r="F197" s="103">
        <f t="shared" ref="F197:F240" si="3">TRUNC(D197/E197,2)</f>
        <v>178.5</v>
      </c>
    </row>
    <row r="198" spans="1:6">
      <c r="A198" s="85">
        <v>197</v>
      </c>
      <c r="B198" s="88" t="s">
        <v>352</v>
      </c>
      <c r="C198" s="77" t="s">
        <v>411</v>
      </c>
      <c r="D198" s="75">
        <v>405</v>
      </c>
      <c r="E198" s="98">
        <v>2</v>
      </c>
      <c r="F198" s="103">
        <f t="shared" si="3"/>
        <v>202.5</v>
      </c>
    </row>
    <row r="199" spans="1:6">
      <c r="A199" s="85">
        <v>198</v>
      </c>
      <c r="B199" s="88" t="s">
        <v>353</v>
      </c>
      <c r="C199" s="77" t="s">
        <v>412</v>
      </c>
      <c r="D199" s="75">
        <v>240</v>
      </c>
      <c r="E199" s="98">
        <v>1</v>
      </c>
      <c r="F199" s="103">
        <f t="shared" si="3"/>
        <v>240</v>
      </c>
    </row>
    <row r="200" spans="1:6">
      <c r="A200" s="86">
        <v>199</v>
      </c>
      <c r="B200" s="88" t="s">
        <v>354</v>
      </c>
      <c r="C200" s="77" t="s">
        <v>412</v>
      </c>
      <c r="D200" s="75">
        <v>49</v>
      </c>
      <c r="E200" s="98">
        <v>1</v>
      </c>
      <c r="F200" s="103">
        <f t="shared" si="3"/>
        <v>49</v>
      </c>
    </row>
    <row r="201" spans="1:6">
      <c r="A201" s="85">
        <v>200</v>
      </c>
      <c r="B201" s="88" t="s">
        <v>355</v>
      </c>
      <c r="C201" s="77" t="s">
        <v>412</v>
      </c>
      <c r="D201" s="75">
        <v>106</v>
      </c>
      <c r="E201" s="98">
        <v>1</v>
      </c>
      <c r="F201" s="103">
        <f t="shared" si="3"/>
        <v>106</v>
      </c>
    </row>
    <row r="202" spans="1:6">
      <c r="A202" s="85">
        <v>201</v>
      </c>
      <c r="B202" s="88" t="s">
        <v>356</v>
      </c>
      <c r="C202" s="77" t="s">
        <v>412</v>
      </c>
      <c r="D202" s="75">
        <v>112</v>
      </c>
      <c r="E202" s="98">
        <v>1</v>
      </c>
      <c r="F202" s="103">
        <f t="shared" si="3"/>
        <v>112</v>
      </c>
    </row>
    <row r="203" spans="1:6">
      <c r="A203" s="86">
        <v>202</v>
      </c>
      <c r="B203" s="88" t="s">
        <v>357</v>
      </c>
      <c r="C203" s="77" t="s">
        <v>412</v>
      </c>
      <c r="D203" s="75">
        <v>110</v>
      </c>
      <c r="E203" s="98">
        <v>1</v>
      </c>
      <c r="F203" s="103">
        <f t="shared" si="3"/>
        <v>110</v>
      </c>
    </row>
    <row r="204" spans="1:6">
      <c r="A204" s="85">
        <v>203</v>
      </c>
      <c r="B204" s="88" t="s">
        <v>358</v>
      </c>
      <c r="C204" s="77" t="s">
        <v>412</v>
      </c>
      <c r="D204" s="75">
        <v>166</v>
      </c>
      <c r="E204" s="98">
        <v>1</v>
      </c>
      <c r="F204" s="103">
        <f t="shared" si="3"/>
        <v>166</v>
      </c>
    </row>
    <row r="205" spans="1:6">
      <c r="A205" s="85">
        <v>204</v>
      </c>
      <c r="B205" s="88" t="s">
        <v>359</v>
      </c>
      <c r="C205" s="77" t="s">
        <v>412</v>
      </c>
      <c r="D205" s="75">
        <v>213</v>
      </c>
      <c r="E205" s="98">
        <v>1</v>
      </c>
      <c r="F205" s="103">
        <f t="shared" si="3"/>
        <v>213</v>
      </c>
    </row>
    <row r="206" spans="1:6">
      <c r="A206" s="86">
        <v>205</v>
      </c>
      <c r="B206" s="88" t="s">
        <v>360</v>
      </c>
      <c r="C206" s="75" t="s">
        <v>413</v>
      </c>
      <c r="D206" s="75">
        <v>200</v>
      </c>
      <c r="E206" s="98">
        <v>1</v>
      </c>
      <c r="F206" s="103">
        <f t="shared" si="3"/>
        <v>200</v>
      </c>
    </row>
    <row r="207" spans="1:6">
      <c r="A207" s="85">
        <v>206</v>
      </c>
      <c r="B207" s="88" t="s">
        <v>361</v>
      </c>
      <c r="C207" s="75" t="s">
        <v>413</v>
      </c>
      <c r="D207" s="75">
        <v>240</v>
      </c>
      <c r="E207" s="98">
        <v>1</v>
      </c>
      <c r="F207" s="103">
        <f t="shared" si="3"/>
        <v>240</v>
      </c>
    </row>
    <row r="208" spans="1:6">
      <c r="A208" s="85">
        <v>207</v>
      </c>
      <c r="B208" s="88" t="s">
        <v>362</v>
      </c>
      <c r="C208" s="75" t="s">
        <v>413</v>
      </c>
      <c r="D208" s="75">
        <v>120</v>
      </c>
      <c r="E208" s="98">
        <v>1</v>
      </c>
      <c r="F208" s="103">
        <f t="shared" si="3"/>
        <v>120</v>
      </c>
    </row>
    <row r="209" spans="1:6">
      <c r="A209" s="86">
        <v>208</v>
      </c>
      <c r="B209" s="88" t="s">
        <v>363</v>
      </c>
      <c r="C209" s="75" t="s">
        <v>413</v>
      </c>
      <c r="D209" s="75">
        <v>70</v>
      </c>
      <c r="E209" s="98">
        <v>1</v>
      </c>
      <c r="F209" s="103">
        <f t="shared" si="3"/>
        <v>70</v>
      </c>
    </row>
    <row r="210" spans="1:6">
      <c r="A210" s="85">
        <v>209</v>
      </c>
      <c r="B210" s="88" t="s">
        <v>364</v>
      </c>
      <c r="C210" s="75" t="s">
        <v>413</v>
      </c>
      <c r="D210" s="75">
        <v>120</v>
      </c>
      <c r="E210" s="98">
        <v>1</v>
      </c>
      <c r="F210" s="103">
        <f t="shared" si="3"/>
        <v>120</v>
      </c>
    </row>
    <row r="211" spans="1:6">
      <c r="A211" s="85">
        <v>210</v>
      </c>
      <c r="B211" s="88" t="s">
        <v>209</v>
      </c>
      <c r="C211" s="75" t="s">
        <v>413</v>
      </c>
      <c r="D211" s="75">
        <v>120</v>
      </c>
      <c r="E211" s="98">
        <v>1</v>
      </c>
      <c r="F211" s="103">
        <f t="shared" si="3"/>
        <v>120</v>
      </c>
    </row>
    <row r="212" spans="1:6">
      <c r="A212" s="86">
        <v>211</v>
      </c>
      <c r="B212" s="88" t="s">
        <v>365</v>
      </c>
      <c r="C212" s="75" t="s">
        <v>414</v>
      </c>
      <c r="D212" s="75">
        <v>250</v>
      </c>
      <c r="E212" s="98">
        <v>1</v>
      </c>
      <c r="F212" s="103">
        <f t="shared" si="3"/>
        <v>250</v>
      </c>
    </row>
    <row r="213" spans="1:6">
      <c r="A213" s="85">
        <v>212</v>
      </c>
      <c r="B213" s="88" t="s">
        <v>366</v>
      </c>
      <c r="C213" s="75" t="s">
        <v>414</v>
      </c>
      <c r="D213" s="75">
        <v>260</v>
      </c>
      <c r="E213" s="98">
        <v>1</v>
      </c>
      <c r="F213" s="103">
        <f t="shared" si="3"/>
        <v>260</v>
      </c>
    </row>
    <row r="214" spans="1:6">
      <c r="A214" s="85">
        <v>213</v>
      </c>
      <c r="B214" s="88" t="s">
        <v>367</v>
      </c>
      <c r="C214" s="75" t="s">
        <v>414</v>
      </c>
      <c r="D214" s="75">
        <v>500</v>
      </c>
      <c r="E214" s="98">
        <v>1</v>
      </c>
      <c r="F214" s="103">
        <f t="shared" si="3"/>
        <v>500</v>
      </c>
    </row>
    <row r="215" spans="1:6">
      <c r="A215" s="86">
        <v>214</v>
      </c>
      <c r="B215" s="88" t="s">
        <v>368</v>
      </c>
      <c r="C215" s="77" t="s">
        <v>415</v>
      </c>
      <c r="D215" s="75">
        <v>552</v>
      </c>
      <c r="E215" s="98">
        <v>1</v>
      </c>
      <c r="F215" s="103">
        <f t="shared" si="3"/>
        <v>552</v>
      </c>
    </row>
    <row r="216" spans="1:6">
      <c r="A216" s="85">
        <v>215</v>
      </c>
      <c r="B216" s="88" t="s">
        <v>369</v>
      </c>
      <c r="C216" s="77" t="s">
        <v>416</v>
      </c>
      <c r="D216" s="75">
        <v>450</v>
      </c>
      <c r="E216" s="98">
        <v>1</v>
      </c>
      <c r="F216" s="103">
        <f t="shared" si="3"/>
        <v>450</v>
      </c>
    </row>
    <row r="217" spans="1:6">
      <c r="A217" s="85">
        <v>216</v>
      </c>
      <c r="B217" s="88" t="s">
        <v>370</v>
      </c>
      <c r="C217" s="77" t="s">
        <v>416</v>
      </c>
      <c r="D217" s="75">
        <v>508</v>
      </c>
      <c r="E217" s="98">
        <v>1</v>
      </c>
      <c r="F217" s="103">
        <f t="shared" si="3"/>
        <v>508</v>
      </c>
    </row>
    <row r="218" spans="1:6">
      <c r="A218" s="86">
        <v>217</v>
      </c>
      <c r="B218" s="88" t="s">
        <v>371</v>
      </c>
      <c r="C218" s="77" t="s">
        <v>416</v>
      </c>
      <c r="D218" s="75">
        <v>355</v>
      </c>
      <c r="E218" s="98">
        <v>1</v>
      </c>
      <c r="F218" s="103">
        <f t="shared" si="3"/>
        <v>355</v>
      </c>
    </row>
    <row r="219" spans="1:6">
      <c r="A219" s="85">
        <v>218</v>
      </c>
      <c r="B219" s="88" t="s">
        <v>372</v>
      </c>
      <c r="C219" s="77" t="s">
        <v>416</v>
      </c>
      <c r="D219" s="75">
        <v>385</v>
      </c>
      <c r="E219" s="98">
        <v>1</v>
      </c>
      <c r="F219" s="103">
        <f t="shared" si="3"/>
        <v>385</v>
      </c>
    </row>
    <row r="220" spans="1:6">
      <c r="A220" s="85">
        <v>219</v>
      </c>
      <c r="B220" s="88" t="s">
        <v>373</v>
      </c>
      <c r="C220" s="77" t="s">
        <v>416</v>
      </c>
      <c r="D220" s="75">
        <v>540</v>
      </c>
      <c r="E220" s="98">
        <v>1</v>
      </c>
      <c r="F220" s="103">
        <f t="shared" si="3"/>
        <v>540</v>
      </c>
    </row>
    <row r="221" spans="1:6">
      <c r="A221" s="86">
        <v>220</v>
      </c>
      <c r="B221" s="88" t="s">
        <v>374</v>
      </c>
      <c r="C221" s="77" t="s">
        <v>416</v>
      </c>
      <c r="D221" s="75">
        <v>465</v>
      </c>
      <c r="E221" s="98">
        <v>1</v>
      </c>
      <c r="F221" s="103">
        <f t="shared" si="3"/>
        <v>465</v>
      </c>
    </row>
    <row r="222" spans="1:6" ht="25.5">
      <c r="A222" s="85">
        <v>221</v>
      </c>
      <c r="B222" s="89" t="s">
        <v>375</v>
      </c>
      <c r="C222" s="77" t="s">
        <v>416</v>
      </c>
      <c r="D222" s="75">
        <v>2841</v>
      </c>
      <c r="E222" s="98">
        <v>1</v>
      </c>
      <c r="F222" s="103">
        <f t="shared" si="3"/>
        <v>2841</v>
      </c>
    </row>
    <row r="223" spans="1:6">
      <c r="A223" s="85">
        <v>222</v>
      </c>
      <c r="B223" s="88" t="s">
        <v>376</v>
      </c>
      <c r="C223" s="77" t="s">
        <v>416</v>
      </c>
      <c r="D223" s="75">
        <v>170</v>
      </c>
      <c r="E223" s="98">
        <v>1</v>
      </c>
      <c r="F223" s="103">
        <f t="shared" si="3"/>
        <v>170</v>
      </c>
    </row>
    <row r="224" spans="1:6">
      <c r="A224" s="86">
        <v>223</v>
      </c>
      <c r="B224" s="88" t="s">
        <v>377</v>
      </c>
      <c r="C224" s="77" t="s">
        <v>416</v>
      </c>
      <c r="D224" s="75">
        <v>254</v>
      </c>
      <c r="E224" s="98">
        <v>1</v>
      </c>
      <c r="F224" s="103">
        <f t="shared" si="3"/>
        <v>254</v>
      </c>
    </row>
    <row r="225" spans="1:6">
      <c r="A225" s="85">
        <v>224</v>
      </c>
      <c r="B225" s="88" t="s">
        <v>378</v>
      </c>
      <c r="C225" s="77" t="s">
        <v>416</v>
      </c>
      <c r="D225" s="75">
        <v>75</v>
      </c>
      <c r="E225" s="98">
        <v>1</v>
      </c>
      <c r="F225" s="103">
        <f t="shared" si="3"/>
        <v>75</v>
      </c>
    </row>
    <row r="226" spans="1:6">
      <c r="A226" s="85">
        <v>225</v>
      </c>
      <c r="B226" s="88" t="s">
        <v>379</v>
      </c>
      <c r="C226" s="77" t="s">
        <v>416</v>
      </c>
      <c r="D226" s="75">
        <v>115</v>
      </c>
      <c r="E226" s="98">
        <v>1</v>
      </c>
      <c r="F226" s="103">
        <f t="shared" si="3"/>
        <v>115</v>
      </c>
    </row>
    <row r="227" spans="1:6">
      <c r="A227" s="86">
        <v>226</v>
      </c>
      <c r="B227" s="88" t="s">
        <v>219</v>
      </c>
      <c r="C227" s="75" t="s">
        <v>417</v>
      </c>
      <c r="D227" s="75">
        <v>210</v>
      </c>
      <c r="E227" s="98">
        <v>1</v>
      </c>
      <c r="F227" s="103">
        <f t="shared" si="3"/>
        <v>210</v>
      </c>
    </row>
    <row r="228" spans="1:6">
      <c r="A228" s="85">
        <v>227</v>
      </c>
      <c r="B228" s="88" t="s">
        <v>380</v>
      </c>
      <c r="C228" s="75" t="s">
        <v>417</v>
      </c>
      <c r="D228" s="75">
        <v>150</v>
      </c>
      <c r="E228" s="98">
        <v>1</v>
      </c>
      <c r="F228" s="103">
        <f t="shared" si="3"/>
        <v>150</v>
      </c>
    </row>
    <row r="229" spans="1:6">
      <c r="A229" s="85">
        <v>228</v>
      </c>
      <c r="B229" s="88" t="s">
        <v>381</v>
      </c>
      <c r="C229" s="75" t="s">
        <v>417</v>
      </c>
      <c r="D229" s="75">
        <v>350</v>
      </c>
      <c r="E229" s="98">
        <v>1</v>
      </c>
      <c r="F229" s="103">
        <f t="shared" si="3"/>
        <v>350</v>
      </c>
    </row>
    <row r="230" spans="1:6">
      <c r="A230" s="86">
        <v>229</v>
      </c>
      <c r="B230" s="88" t="s">
        <v>209</v>
      </c>
      <c r="C230" s="75" t="s">
        <v>417</v>
      </c>
      <c r="D230" s="75">
        <v>50</v>
      </c>
      <c r="E230" s="98">
        <v>1</v>
      </c>
      <c r="F230" s="103">
        <f t="shared" si="3"/>
        <v>50</v>
      </c>
    </row>
    <row r="231" spans="1:6">
      <c r="A231" s="85">
        <v>230</v>
      </c>
      <c r="B231" s="88" t="s">
        <v>382</v>
      </c>
      <c r="C231" s="77" t="s">
        <v>418</v>
      </c>
      <c r="D231" s="75">
        <v>547</v>
      </c>
      <c r="E231" s="98">
        <v>1</v>
      </c>
      <c r="F231" s="103">
        <f t="shared" si="3"/>
        <v>547</v>
      </c>
    </row>
    <row r="232" spans="1:6">
      <c r="A232" s="85">
        <v>231</v>
      </c>
      <c r="B232" s="88" t="s">
        <v>383</v>
      </c>
      <c r="C232" s="77" t="s">
        <v>418</v>
      </c>
      <c r="D232" s="75">
        <v>202</v>
      </c>
      <c r="E232" s="98">
        <v>1</v>
      </c>
      <c r="F232" s="103">
        <f t="shared" si="3"/>
        <v>202</v>
      </c>
    </row>
    <row r="233" spans="1:6">
      <c r="A233" s="86">
        <v>232</v>
      </c>
      <c r="B233" s="88" t="s">
        <v>384</v>
      </c>
      <c r="C233" s="77" t="s">
        <v>418</v>
      </c>
      <c r="D233" s="75">
        <v>118</v>
      </c>
      <c r="E233" s="98">
        <v>1</v>
      </c>
      <c r="F233" s="103">
        <f t="shared" si="3"/>
        <v>118</v>
      </c>
    </row>
    <row r="234" spans="1:6">
      <c r="A234" s="85">
        <v>233</v>
      </c>
      <c r="B234" s="88" t="s">
        <v>385</v>
      </c>
      <c r="C234" s="77" t="s">
        <v>418</v>
      </c>
      <c r="D234" s="75">
        <v>120</v>
      </c>
      <c r="E234" s="98">
        <v>1</v>
      </c>
      <c r="F234" s="103">
        <f t="shared" si="3"/>
        <v>120</v>
      </c>
    </row>
    <row r="235" spans="1:6">
      <c r="A235" s="85">
        <v>234</v>
      </c>
      <c r="B235" s="88" t="s">
        <v>386</v>
      </c>
      <c r="C235" s="77" t="s">
        <v>418</v>
      </c>
      <c r="D235" s="75">
        <v>300</v>
      </c>
      <c r="E235" s="98">
        <v>1</v>
      </c>
      <c r="F235" s="103">
        <f t="shared" si="3"/>
        <v>300</v>
      </c>
    </row>
    <row r="236" spans="1:6">
      <c r="A236" s="86">
        <v>235</v>
      </c>
      <c r="B236" s="88" t="s">
        <v>387</v>
      </c>
      <c r="C236" s="77" t="s">
        <v>418</v>
      </c>
      <c r="D236" s="75">
        <v>120</v>
      </c>
      <c r="E236" s="98">
        <v>1</v>
      </c>
      <c r="F236" s="103">
        <f t="shared" si="3"/>
        <v>120</v>
      </c>
    </row>
    <row r="237" spans="1:6">
      <c r="A237" s="85">
        <v>236</v>
      </c>
      <c r="B237" s="88" t="s">
        <v>388</v>
      </c>
      <c r="C237" s="77" t="s">
        <v>419</v>
      </c>
      <c r="D237" s="76">
        <v>11000</v>
      </c>
      <c r="E237" s="98">
        <v>2</v>
      </c>
      <c r="F237" s="103">
        <f t="shared" si="3"/>
        <v>5500</v>
      </c>
    </row>
    <row r="238" spans="1:6">
      <c r="A238" s="85">
        <v>237</v>
      </c>
      <c r="B238" s="88" t="s">
        <v>389</v>
      </c>
      <c r="C238" s="80" t="s">
        <v>420</v>
      </c>
      <c r="D238" s="76">
        <v>9355</v>
      </c>
      <c r="E238" s="98">
        <v>2</v>
      </c>
      <c r="F238" s="103">
        <f t="shared" si="3"/>
        <v>4677.5</v>
      </c>
    </row>
    <row r="239" spans="1:6" ht="27.75" customHeight="1">
      <c r="A239" s="86">
        <v>238</v>
      </c>
      <c r="B239" s="88"/>
      <c r="C239" s="80" t="s">
        <v>421</v>
      </c>
      <c r="D239" s="76">
        <v>3554</v>
      </c>
      <c r="E239" s="98">
        <v>2</v>
      </c>
      <c r="F239" s="103">
        <f t="shared" si="3"/>
        <v>1777</v>
      </c>
    </row>
    <row r="240" spans="1:6" ht="24.75" customHeight="1" thickBot="1">
      <c r="A240" s="87">
        <v>239</v>
      </c>
      <c r="B240" s="94" t="s">
        <v>389</v>
      </c>
      <c r="C240" s="95" t="s">
        <v>422</v>
      </c>
      <c r="D240" s="96">
        <v>15000</v>
      </c>
      <c r="E240" s="100">
        <v>2</v>
      </c>
      <c r="F240" s="104">
        <f t="shared" si="3"/>
        <v>7500</v>
      </c>
    </row>
    <row r="241" spans="1:6" ht="24.75" customHeight="1" thickBot="1">
      <c r="A241" s="695" t="s">
        <v>428</v>
      </c>
      <c r="B241" s="695"/>
      <c r="C241" s="695"/>
      <c r="D241" s="695"/>
      <c r="E241" s="74"/>
      <c r="F241" s="111">
        <f>SUM(F3:F240)</f>
        <v>159491</v>
      </c>
    </row>
    <row r="242" spans="1:6" ht="13.5" thickBot="1">
      <c r="A242" s="696" t="s">
        <v>429</v>
      </c>
      <c r="B242" s="697"/>
      <c r="C242" s="697"/>
      <c r="D242" s="697"/>
      <c r="E242" s="81"/>
      <c r="F242" s="112">
        <f>F241/1000</f>
        <v>159.49100000000001</v>
      </c>
    </row>
    <row r="246" spans="1:6" ht="13.5" thickBot="1"/>
    <row r="247" spans="1:6" ht="25.5">
      <c r="B247" s="117" t="s">
        <v>163</v>
      </c>
      <c r="C247" s="118" t="s">
        <v>431</v>
      </c>
    </row>
    <row r="248" spans="1:6">
      <c r="B248" s="92" t="s">
        <v>390</v>
      </c>
      <c r="C248" s="119">
        <v>17.899999999999999</v>
      </c>
    </row>
    <row r="249" spans="1:6">
      <c r="B249" s="92" t="s">
        <v>391</v>
      </c>
      <c r="C249" s="119">
        <v>19.399999999999999</v>
      </c>
    </row>
    <row r="250" spans="1:6">
      <c r="B250" s="92" t="s">
        <v>392</v>
      </c>
      <c r="C250" s="119">
        <v>19.899999999999999</v>
      </c>
    </row>
    <row r="251" spans="1:6">
      <c r="B251" s="92" t="s">
        <v>394</v>
      </c>
      <c r="C251" s="119">
        <v>16.8</v>
      </c>
    </row>
    <row r="252" spans="1:6">
      <c r="B252" s="92" t="s">
        <v>395</v>
      </c>
      <c r="C252" s="119">
        <v>18.5</v>
      </c>
    </row>
    <row r="253" spans="1:6">
      <c r="B253" s="92" t="s">
        <v>396</v>
      </c>
      <c r="C253" s="119">
        <v>19.8</v>
      </c>
    </row>
    <row r="254" spans="1:6">
      <c r="B254" s="120" t="s">
        <v>430</v>
      </c>
      <c r="C254" s="119">
        <v>19.899999999999999</v>
      </c>
    </row>
    <row r="255" spans="1:6">
      <c r="B255" s="88" t="s">
        <v>398</v>
      </c>
      <c r="C255" s="119">
        <v>18.899999999999999</v>
      </c>
    </row>
    <row r="256" spans="1:6">
      <c r="B256" s="92" t="s">
        <v>399</v>
      </c>
      <c r="C256" s="119">
        <v>19.5</v>
      </c>
    </row>
    <row r="257" spans="2:3">
      <c r="B257" s="120" t="s">
        <v>400</v>
      </c>
      <c r="C257" s="119">
        <v>19</v>
      </c>
    </row>
    <row r="258" spans="2:3">
      <c r="B258" s="92" t="s">
        <v>401</v>
      </c>
      <c r="C258" s="119">
        <v>18.3</v>
      </c>
    </row>
    <row r="259" spans="2:3">
      <c r="B259" s="92" t="s">
        <v>402</v>
      </c>
      <c r="C259" s="119">
        <v>28</v>
      </c>
    </row>
    <row r="260" spans="2:3">
      <c r="B260" s="92" t="s">
        <v>403</v>
      </c>
      <c r="C260" s="119">
        <v>18.399999999999999</v>
      </c>
    </row>
    <row r="261" spans="2:3">
      <c r="B261" s="92" t="s">
        <v>404</v>
      </c>
      <c r="C261" s="119">
        <v>17.7</v>
      </c>
    </row>
    <row r="262" spans="2:3">
      <c r="B262" s="92" t="s">
        <v>405</v>
      </c>
      <c r="C262" s="119">
        <v>18.8</v>
      </c>
    </row>
    <row r="263" spans="2:3">
      <c r="B263" s="88" t="s">
        <v>406</v>
      </c>
      <c r="C263" s="119">
        <v>18.899999999999999</v>
      </c>
    </row>
    <row r="264" spans="2:3">
      <c r="B264" s="92" t="s">
        <v>407</v>
      </c>
      <c r="C264" s="119">
        <v>21.5</v>
      </c>
    </row>
    <row r="265" spans="2:3">
      <c r="B265" s="88" t="s">
        <v>408</v>
      </c>
      <c r="C265" s="119">
        <v>18.600000000000001</v>
      </c>
    </row>
    <row r="266" spans="2:3">
      <c r="B266" s="92" t="s">
        <v>409</v>
      </c>
      <c r="C266" s="119">
        <v>18.100000000000001</v>
      </c>
    </row>
    <row r="267" spans="2:3">
      <c r="B267" s="92" t="s">
        <v>411</v>
      </c>
      <c r="C267" s="119">
        <v>21</v>
      </c>
    </row>
    <row r="268" spans="2:3">
      <c r="B268" s="92" t="s">
        <v>412</v>
      </c>
      <c r="C268" s="119">
        <v>19.399999999999999</v>
      </c>
    </row>
    <row r="269" spans="2:3">
      <c r="B269" s="88" t="s">
        <v>413</v>
      </c>
      <c r="C269" s="119">
        <v>18.399999999999999</v>
      </c>
    </row>
    <row r="270" spans="2:3">
      <c r="B270" s="88" t="s">
        <v>414</v>
      </c>
      <c r="C270" s="119">
        <v>17.600000000000001</v>
      </c>
    </row>
    <row r="271" spans="2:3">
      <c r="B271" s="92" t="s">
        <v>415</v>
      </c>
      <c r="C271" s="119">
        <v>19.600000000000001</v>
      </c>
    </row>
    <row r="272" spans="2:3">
      <c r="B272" s="92" t="s">
        <v>416</v>
      </c>
      <c r="C272" s="119">
        <v>19.7</v>
      </c>
    </row>
    <row r="273" spans="2:3">
      <c r="B273" s="88" t="s">
        <v>417</v>
      </c>
      <c r="C273" s="119">
        <v>18.899999999999999</v>
      </c>
    </row>
    <row r="274" spans="2:3">
      <c r="B274" s="92" t="s">
        <v>418</v>
      </c>
      <c r="C274" s="119">
        <v>20.2</v>
      </c>
    </row>
    <row r="275" spans="2:3">
      <c r="B275" s="88" t="s">
        <v>388</v>
      </c>
      <c r="C275" s="121">
        <v>17.7</v>
      </c>
    </row>
    <row r="276" spans="2:3" ht="13.5" thickBot="1">
      <c r="B276" s="122" t="s">
        <v>389</v>
      </c>
      <c r="C276" s="123">
        <v>8.6</v>
      </c>
    </row>
    <row r="277" spans="2:3" ht="26.25" thickBot="1">
      <c r="B277" s="116" t="s">
        <v>432</v>
      </c>
      <c r="C277" s="112">
        <f>AVERAGE(C248:C276)</f>
        <v>18.931034482758626</v>
      </c>
    </row>
  </sheetData>
  <mergeCells count="3">
    <mergeCell ref="A241:D241"/>
    <mergeCell ref="A242:D242"/>
    <mergeCell ref="A1:F1"/>
  </mergeCells>
  <pageMargins left="0.511811024" right="0.511811024" top="1.58" bottom="0.78740157499999996" header="0.30625000000000002" footer="0.31496062000000002"/>
  <pageSetup paperSize="9" scale="82" orientation="portrait" horizontalDpi="4294967293" r:id="rId1"/>
  <headerFooter>
    <oddHeader>&amp;L&amp;G&amp;C&amp;"Arial,Normal"&amp;12Estado do Rio de Janeiro
&amp;"Arial,Negrito"PREFEITURA MUNICIPAL DE CARMO&amp;"Arial,Normal"
Secretaria Municipal de Meio Ambiente e Defesa Civil</oddHeader>
  </headerFooter>
  <rowBreaks count="2" manualBreakCount="2">
    <brk id="48" max="5" man="1"/>
    <brk id="242" max="5"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24</vt:i4>
      </vt:variant>
      <vt:variant>
        <vt:lpstr>Intervalos Nomeados</vt:lpstr>
      </vt:variant>
      <vt:variant>
        <vt:i4>23</vt:i4>
      </vt:variant>
    </vt:vector>
  </HeadingPairs>
  <TitlesOfParts>
    <vt:vector size="47" baseType="lpstr">
      <vt:lpstr>Planilha16</vt:lpstr>
      <vt:lpstr>PLAN.ORÇ. </vt:lpstr>
      <vt:lpstr>proposta de preço</vt:lpstr>
      <vt:lpstr>cronograma fisico financeiro</vt:lpstr>
      <vt:lpstr>RES SOL DOM</vt:lpstr>
      <vt:lpstr>Custos Totais </vt:lpstr>
      <vt:lpstr>DADOS</vt:lpstr>
      <vt:lpstr>QUANT RSD</vt:lpstr>
      <vt:lpstr>ROTA RSD</vt:lpstr>
      <vt:lpstr>1.0-Mão de Obra Direta (MO)</vt:lpstr>
      <vt:lpstr>Mao Obra Individualizada</vt:lpstr>
      <vt:lpstr>2.0-Custos Dependentes (MO)</vt:lpstr>
      <vt:lpstr>3.0-Custos Dependentes (Km) </vt:lpstr>
      <vt:lpstr>4.0-Custos Fixos</vt:lpstr>
      <vt:lpstr>RES SERV SAUDE</vt:lpstr>
      <vt:lpstr>pontos coleta rss</vt:lpstr>
      <vt:lpstr>Dados Gerais RSS</vt:lpstr>
      <vt:lpstr>Custos Totais RSS</vt:lpstr>
      <vt:lpstr>1.0 - Mão de Obra Direta (MO)</vt:lpstr>
      <vt:lpstr>2.0 - Custos Dependentes (MO)</vt:lpstr>
      <vt:lpstr>3.0 - Custos Dependentes (Km)</vt:lpstr>
      <vt:lpstr>4.0 - Custos Fixos</vt:lpstr>
      <vt:lpstr>5.0 - Custos Destinação</vt:lpstr>
      <vt:lpstr>cotacao</vt:lpstr>
      <vt:lpstr>'1.0 - Mão de Obra Direta (MO)'!Area_de_impressao</vt:lpstr>
      <vt:lpstr>'1.0-Mão de Obra Direta (MO)'!Area_de_impressao</vt:lpstr>
      <vt:lpstr>'2.0 - Custos Dependentes (MO)'!Area_de_impressao</vt:lpstr>
      <vt:lpstr>'2.0-Custos Dependentes (MO)'!Area_de_impressao</vt:lpstr>
      <vt:lpstr>'3.0 - Custos Dependentes (Km)'!Area_de_impressao</vt:lpstr>
      <vt:lpstr>'3.0-Custos Dependentes (Km) '!Area_de_impressao</vt:lpstr>
      <vt:lpstr>'4.0 - Custos Fixos'!Area_de_impressao</vt:lpstr>
      <vt:lpstr>'4.0-Custos Fixos'!Area_de_impressao</vt:lpstr>
      <vt:lpstr>'5.0 - Custos Destinação'!Area_de_impressao</vt:lpstr>
      <vt:lpstr>cotacao!Area_de_impressao</vt:lpstr>
      <vt:lpstr>'cronograma fisico financeiro'!Area_de_impressao</vt:lpstr>
      <vt:lpstr>'Custos Totais '!Area_de_impressao</vt:lpstr>
      <vt:lpstr>'Custos Totais RSS'!Area_de_impressao</vt:lpstr>
      <vt:lpstr>DADOS!Area_de_impressao</vt:lpstr>
      <vt:lpstr>'Dados Gerais RSS'!Area_de_impressao</vt:lpstr>
      <vt:lpstr>'PLAN.ORÇ. '!Area_de_impressao</vt:lpstr>
      <vt:lpstr>'pontos coleta rss'!Area_de_impressao</vt:lpstr>
      <vt:lpstr>'proposta de preço'!Area_de_impressao</vt:lpstr>
      <vt:lpstr>'QUANT RSD'!Area_de_impressao</vt:lpstr>
      <vt:lpstr>'RES SERV SAUDE'!Area_de_impressao</vt:lpstr>
      <vt:lpstr>'RES SOL DOM'!Area_de_impressao</vt:lpstr>
      <vt:lpstr>'ROTA RSD'!Area_de_impressao</vt:lpstr>
      <vt:lpstr>'Dados Gerais RSS'!Titulos_de_impressao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Prizma</dc:creator>
  <cp:lastModifiedBy>Patrícia - SMO</cp:lastModifiedBy>
  <cp:lastPrinted>2021-05-21T13:39:06Z</cp:lastPrinted>
  <dcterms:created xsi:type="dcterms:W3CDTF">2014-04-15T15:56:43Z</dcterms:created>
  <dcterms:modified xsi:type="dcterms:W3CDTF">2021-08-30T17:44:22Z</dcterms:modified>
</cp:coreProperties>
</file>